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msojka\Desktop\NEW APPS\"/>
    </mc:Choice>
  </mc:AlternateContent>
  <xr:revisionPtr revIDLastSave="0" documentId="8_{70D85B87-8F13-4716-8A06-ED3CC87F4E86}" xr6:coauthVersionLast="47" xr6:coauthVersionMax="47" xr10:uidLastSave="{00000000-0000-0000-0000-000000000000}"/>
  <bookViews>
    <workbookView xWindow="-108" yWindow="-108" windowWidth="23256" windowHeight="12576" tabRatio="829" xr2:uid="{00000000-000D-0000-FFFF-FFFF00000000}"/>
  </bookViews>
  <sheets>
    <sheet name="INSTRUCTIONS" sheetId="25" r:id="rId1"/>
    <sheet name="0)Compliance Info" sheetId="23" r:id="rId2"/>
    <sheet name="1)Cover Page" sheetId="22" r:id="rId3"/>
    <sheet name="1a)Properties" sheetId="26" r:id="rId4"/>
    <sheet name="2)Units, Dev Costs &amp; Sales" sheetId="1" r:id="rId5"/>
    <sheet name="3)Construction Costs" sheetId="24" r:id="rId6"/>
    <sheet name="4)Summary Sources &amp; Uses" sheetId="8" r:id="rId7"/>
    <sheet name="5)Buyer Affordability" sheetId="3" r:id="rId8"/>
    <sheet name="6)Rental Projection" sheetId="27" r:id="rId9"/>
    <sheet name="7) Match Log" sheetId="28" r:id="rId10"/>
  </sheets>
  <externalReferences>
    <externalReference r:id="rId11"/>
    <externalReference r:id="rId12"/>
  </externalReferences>
  <definedNames>
    <definedName name="ConstMos">'1)Cover Page'!#REF!</definedName>
    <definedName name="DDF">'[1]2)Sources &amp; Uses'!$F$24</definedName>
    <definedName name="dev">'1)Cover Page'!$H$7</definedName>
    <definedName name="developer">'[2]1)Cover Page'!$J$7</definedName>
    <definedName name="file">'0)Compliance Info'!$B$1</definedName>
    <definedName name="HAU">'4)Summary Sources &amp; Uses'!#REF!</definedName>
    <definedName name="_xlnm.Print_Area" localSheetId="1">'0)Compliance Info'!$B$1:$H$71</definedName>
    <definedName name="_xlnm.Print_Area" localSheetId="2">'1)Cover Page'!$A$1:$V$15</definedName>
    <definedName name="_xlnm.Print_Area" localSheetId="3">'1a)Properties'!$A$1:$V$24</definedName>
    <definedName name="_xlnm.Print_Area" localSheetId="4">'2)Units, Dev Costs &amp; Sales'!$A$1:$S$72</definedName>
    <definedName name="_xlnm.Print_Area" localSheetId="5">'3)Construction Costs'!$B$1:$Z$137</definedName>
    <definedName name="_xlnm.Print_Area" localSheetId="6">'4)Summary Sources &amp; Uses'!$B$1:$K$100</definedName>
    <definedName name="_xlnm.Print_Area" localSheetId="7">'5)Buyer Affordability'!$A$1:$P$42</definedName>
    <definedName name="_xlnm.Print_Area" localSheetId="8">'6)Rental Projection'!$A$1:$P$79</definedName>
    <definedName name="_xlnm.Print_Area" localSheetId="0">INSTRUCTIONS!$A$1:$C$44</definedName>
    <definedName name="_xlnm.Print_Titles" localSheetId="4">'2)Units, Dev Costs &amp; Sales'!$A:$C</definedName>
    <definedName name="_xlnm.Print_Titles" localSheetId="5">'3)Construction Costs'!$3:$8</definedName>
    <definedName name="project">'1)Cover Page'!$F$6</definedName>
    <definedName name="projnum">'1)Cover Page'!$R$4</definedName>
    <definedName name="SqFt">'2)Units, Dev Costs &amp; Sales'!$O$14</definedName>
    <definedName name="TDC">'2)Units, Dev Costs &amp; Sales'!$O$68</definedName>
    <definedName name="totalconst">'3)Construction Costs'!$W$130</definedName>
    <definedName name="units">'1)Cover Page'!$N$10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28" l="1"/>
  <c r="F6" i="28"/>
  <c r="E4" i="28"/>
  <c r="D7" i="8" l="1"/>
  <c r="W129" i="24"/>
  <c r="W126" i="24"/>
  <c r="W125" i="24"/>
  <c r="W122" i="24"/>
  <c r="W121" i="24"/>
  <c r="W120" i="24"/>
  <c r="W119" i="24"/>
  <c r="W118" i="24"/>
  <c r="W115" i="24"/>
  <c r="W114" i="24"/>
  <c r="W113" i="24"/>
  <c r="W112" i="24"/>
  <c r="W111" i="24"/>
  <c r="W110" i="24"/>
  <c r="W107" i="24"/>
  <c r="W106" i="24"/>
  <c r="W103" i="24"/>
  <c r="W102" i="24"/>
  <c r="W101" i="24"/>
  <c r="W100" i="24"/>
  <c r="W97" i="24"/>
  <c r="W96" i="24"/>
  <c r="W93" i="24"/>
  <c r="W92" i="24"/>
  <c r="W91" i="24"/>
  <c r="W90" i="24"/>
  <c r="W87" i="24"/>
  <c r="W86" i="24"/>
  <c r="W83" i="24"/>
  <c r="W82" i="24"/>
  <c r="W79" i="24"/>
  <c r="W78" i="24"/>
  <c r="W77" i="24"/>
  <c r="W76" i="24"/>
  <c r="W73" i="24"/>
  <c r="W72" i="24"/>
  <c r="W69" i="24"/>
  <c r="W68" i="24"/>
  <c r="W67" i="24"/>
  <c r="W64" i="24"/>
  <c r="W63" i="24"/>
  <c r="W62" i="24"/>
  <c r="W61" i="24"/>
  <c r="W60" i="24"/>
  <c r="W57" i="24"/>
  <c r="W56" i="24"/>
  <c r="W55" i="24"/>
  <c r="W54" i="24"/>
  <c r="W53" i="24"/>
  <c r="W52" i="24"/>
  <c r="W49" i="24"/>
  <c r="W48" i="24"/>
  <c r="W47" i="24"/>
  <c r="W46" i="24"/>
  <c r="W45" i="24"/>
  <c r="W44" i="24"/>
  <c r="W41" i="24"/>
  <c r="W40" i="24"/>
  <c r="W39" i="24"/>
  <c r="W36" i="24"/>
  <c r="W35" i="24"/>
  <c r="W34" i="24"/>
  <c r="W31" i="24"/>
  <c r="W30" i="24"/>
  <c r="W29" i="24"/>
  <c r="W28" i="24"/>
  <c r="W27" i="24"/>
  <c r="W24" i="24"/>
  <c r="W23" i="24"/>
  <c r="W22" i="24"/>
  <c r="W21" i="24"/>
  <c r="W18" i="24"/>
  <c r="W17" i="24"/>
  <c r="W16" i="24"/>
  <c r="W13" i="24"/>
  <c r="W12" i="24"/>
  <c r="W11" i="24"/>
  <c r="O64" i="1"/>
  <c r="O62" i="1"/>
  <c r="O61" i="1"/>
  <c r="O60" i="1"/>
  <c r="O59" i="1"/>
  <c r="O56" i="1"/>
  <c r="O55" i="1"/>
  <c r="O54" i="1"/>
  <c r="O53" i="1"/>
  <c r="O52" i="1"/>
  <c r="O51" i="1"/>
  <c r="O50" i="1"/>
  <c r="O49" i="1"/>
  <c r="O48" i="1"/>
  <c r="O45" i="1"/>
  <c r="O44" i="1"/>
  <c r="O43" i="1"/>
  <c r="O42" i="1"/>
  <c r="O39" i="1"/>
  <c r="O38" i="1"/>
  <c r="O37" i="1"/>
  <c r="O36" i="1"/>
  <c r="O33" i="1"/>
  <c r="O32" i="1"/>
  <c r="O31" i="1"/>
  <c r="O30" i="1"/>
  <c r="O27" i="1"/>
  <c r="O26" i="1"/>
  <c r="O25" i="1"/>
  <c r="O24" i="1"/>
  <c r="O23" i="1"/>
  <c r="O22" i="1"/>
  <c r="O7" i="1"/>
  <c r="O19" i="1"/>
  <c r="O14" i="1"/>
  <c r="E62" i="3"/>
  <c r="E45" i="3"/>
  <c r="K40" i="3"/>
  <c r="E87" i="3" l="1"/>
  <c r="E63" i="3"/>
  <c r="D66" i="1"/>
  <c r="E66" i="1"/>
  <c r="F66" i="1"/>
  <c r="N129" i="24" s="1"/>
  <c r="G66" i="1"/>
  <c r="P51" i="1" s="1"/>
  <c r="H66" i="1"/>
  <c r="I66" i="1"/>
  <c r="Q129" i="24" s="1"/>
  <c r="J66" i="1"/>
  <c r="K66" i="1"/>
  <c r="L66" i="1"/>
  <c r="M66" i="1"/>
  <c r="N66" i="1"/>
  <c r="L129" i="24"/>
  <c r="M128" i="24"/>
  <c r="E28" i="1"/>
  <c r="E34" i="1"/>
  <c r="E46" i="1"/>
  <c r="E57" i="1"/>
  <c r="E63" i="1"/>
  <c r="N128" i="24"/>
  <c r="F28" i="1"/>
  <c r="F34" i="1"/>
  <c r="F46" i="1"/>
  <c r="F57" i="1"/>
  <c r="F63" i="1"/>
  <c r="O128" i="24"/>
  <c r="G28" i="1"/>
  <c r="G34" i="1"/>
  <c r="G46" i="1"/>
  <c r="G57" i="1"/>
  <c r="G63" i="1"/>
  <c r="P129" i="24"/>
  <c r="P128" i="24"/>
  <c r="H28" i="1"/>
  <c r="H34" i="1"/>
  <c r="H46" i="1"/>
  <c r="H57" i="1"/>
  <c r="H63" i="1"/>
  <c r="Q128" i="24"/>
  <c r="I28" i="1"/>
  <c r="I34" i="1"/>
  <c r="I46" i="1"/>
  <c r="I57" i="1"/>
  <c r="I63" i="1"/>
  <c r="R129" i="24"/>
  <c r="R128" i="24"/>
  <c r="R130" i="24"/>
  <c r="J40" i="1"/>
  <c r="J28" i="1"/>
  <c r="J34" i="1"/>
  <c r="J46" i="1"/>
  <c r="J57" i="1"/>
  <c r="J63" i="1"/>
  <c r="J65" i="1"/>
  <c r="J68" i="1" s="1"/>
  <c r="J72" i="1" s="1"/>
  <c r="S129" i="24"/>
  <c r="S128" i="24"/>
  <c r="S130" i="24" s="1"/>
  <c r="K40" i="1"/>
  <c r="K65" i="1" s="1"/>
  <c r="K68" i="1" s="1"/>
  <c r="K72" i="1" s="1"/>
  <c r="K28" i="1"/>
  <c r="K34" i="1"/>
  <c r="K46" i="1"/>
  <c r="K57" i="1"/>
  <c r="K63" i="1"/>
  <c r="T129" i="24"/>
  <c r="T128" i="24"/>
  <c r="T130" i="24" s="1"/>
  <c r="L40" i="1"/>
  <c r="L65" i="1" s="1"/>
  <c r="L68" i="1" s="1"/>
  <c r="L72" i="1" s="1"/>
  <c r="L28" i="1"/>
  <c r="L34" i="1"/>
  <c r="L46" i="1"/>
  <c r="L57" i="1"/>
  <c r="L63" i="1"/>
  <c r="U129" i="24"/>
  <c r="U128" i="24"/>
  <c r="U130" i="24"/>
  <c r="M40" i="1"/>
  <c r="M65" i="1" s="1"/>
  <c r="M68" i="1" s="1"/>
  <c r="M72" i="1" s="1"/>
  <c r="M28" i="1"/>
  <c r="M34" i="1"/>
  <c r="M46" i="1"/>
  <c r="M57" i="1"/>
  <c r="M63" i="1"/>
  <c r="V129" i="24"/>
  <c r="V128" i="24"/>
  <c r="V130" i="24"/>
  <c r="N40" i="1"/>
  <c r="N65" i="1" s="1"/>
  <c r="N68" i="1" s="1"/>
  <c r="N72" i="1" s="1"/>
  <c r="N28" i="1"/>
  <c r="N34" i="1"/>
  <c r="N46" i="1"/>
  <c r="N57" i="1"/>
  <c r="N63" i="1"/>
  <c r="C45" i="3"/>
  <c r="D46" i="1"/>
  <c r="D28" i="1"/>
  <c r="O87" i="3"/>
  <c r="N87" i="3"/>
  <c r="M87" i="3"/>
  <c r="L87" i="3"/>
  <c r="K87" i="3"/>
  <c r="J87" i="3"/>
  <c r="I87" i="3"/>
  <c r="H87" i="3"/>
  <c r="G87" i="3"/>
  <c r="F87" i="3"/>
  <c r="P87" i="3" s="1"/>
  <c r="O84" i="3"/>
  <c r="O85" i="3"/>
  <c r="N84" i="3"/>
  <c r="N85" i="3" s="1"/>
  <c r="M84" i="3"/>
  <c r="M85" i="3"/>
  <c r="L84" i="3"/>
  <c r="L85" i="3" s="1"/>
  <c r="K84" i="3"/>
  <c r="K85" i="3"/>
  <c r="J84" i="3"/>
  <c r="J85" i="3" s="1"/>
  <c r="I84" i="3"/>
  <c r="I85" i="3" s="1"/>
  <c r="H84" i="3"/>
  <c r="H85" i="3" s="1"/>
  <c r="G84" i="3"/>
  <c r="G85" i="3" s="1"/>
  <c r="F84" i="3"/>
  <c r="F85" i="3" s="1"/>
  <c r="C32" i="3"/>
  <c r="O62" i="3"/>
  <c r="O86" i="3" s="1"/>
  <c r="N62" i="3"/>
  <c r="N86" i="3" s="1"/>
  <c r="M62" i="3"/>
  <c r="M66" i="3" s="1"/>
  <c r="M72" i="3" s="1"/>
  <c r="L62" i="3"/>
  <c r="L86" i="3" s="1"/>
  <c r="L66" i="3"/>
  <c r="L72" i="3" s="1"/>
  <c r="K62" i="3"/>
  <c r="K66" i="3" s="1"/>
  <c r="K72" i="3" s="1"/>
  <c r="J62" i="3"/>
  <c r="J66" i="3" s="1"/>
  <c r="J72" i="3" s="1"/>
  <c r="I62" i="3"/>
  <c r="I66" i="3" s="1"/>
  <c r="I72" i="3" s="1"/>
  <c r="H62" i="3"/>
  <c r="H66" i="3" s="1"/>
  <c r="H72" i="3" s="1"/>
  <c r="G62" i="3"/>
  <c r="G66" i="3" s="1"/>
  <c r="G72" i="3" s="1"/>
  <c r="F62" i="3"/>
  <c r="F66" i="3" s="1"/>
  <c r="F72" i="3" s="1"/>
  <c r="C75" i="3"/>
  <c r="O57" i="3"/>
  <c r="N57" i="3"/>
  <c r="M57" i="3"/>
  <c r="L57" i="3"/>
  <c r="K57" i="3"/>
  <c r="J57" i="3"/>
  <c r="I57" i="3"/>
  <c r="H57" i="3"/>
  <c r="G57" i="3"/>
  <c r="F57" i="3"/>
  <c r="I4" i="8"/>
  <c r="F44" i="3"/>
  <c r="C49" i="23"/>
  <c r="K30" i="8"/>
  <c r="K29" i="8"/>
  <c r="K27" i="8"/>
  <c r="K26" i="8"/>
  <c r="K25" i="8"/>
  <c r="K24" i="8"/>
  <c r="K43" i="8"/>
  <c r="K42" i="8"/>
  <c r="K41" i="8"/>
  <c r="K40" i="8"/>
  <c r="K39" i="8"/>
  <c r="K38" i="8"/>
  <c r="G31" i="23"/>
  <c r="L128" i="24"/>
  <c r="D34" i="1"/>
  <c r="D57" i="1"/>
  <c r="D63" i="1"/>
  <c r="G7" i="8"/>
  <c r="G6" i="8"/>
  <c r="A1" i="27"/>
  <c r="A1" i="3"/>
  <c r="B1" i="8"/>
  <c r="B1" i="24"/>
  <c r="A1" i="1"/>
  <c r="A2" i="22"/>
  <c r="F30" i="8"/>
  <c r="F26" i="8"/>
  <c r="F25" i="8"/>
  <c r="C38" i="3"/>
  <c r="D40" i="3"/>
  <c r="F29" i="8"/>
  <c r="K10" i="24"/>
  <c r="F23" i="23"/>
  <c r="D23" i="27"/>
  <c r="E12" i="3"/>
  <c r="E13" i="3" s="1"/>
  <c r="E14" i="3"/>
  <c r="E37" i="3" s="1"/>
  <c r="E38" i="3" s="1"/>
  <c r="C59" i="27"/>
  <c r="B59" i="27"/>
  <c r="C58" i="27"/>
  <c r="B58" i="27"/>
  <c r="C64" i="27"/>
  <c r="N9" i="27"/>
  <c r="M9" i="27"/>
  <c r="L9" i="27"/>
  <c r="K9" i="27"/>
  <c r="J9" i="27"/>
  <c r="I9" i="27"/>
  <c r="H9" i="27"/>
  <c r="H10" i="27" s="1"/>
  <c r="H11" i="27" s="1"/>
  <c r="H13" i="27" s="1"/>
  <c r="G9" i="27"/>
  <c r="F9" i="27"/>
  <c r="E9" i="27"/>
  <c r="D9" i="27"/>
  <c r="N18" i="27"/>
  <c r="M18" i="27"/>
  <c r="L18" i="27"/>
  <c r="K18" i="27"/>
  <c r="J18" i="27"/>
  <c r="I18" i="27"/>
  <c r="H18" i="27"/>
  <c r="G18" i="27"/>
  <c r="F18" i="27"/>
  <c r="E18" i="27"/>
  <c r="N17" i="27"/>
  <c r="M17" i="27"/>
  <c r="L17" i="27"/>
  <c r="K17" i="27"/>
  <c r="J17" i="27"/>
  <c r="I17" i="27"/>
  <c r="H17" i="27"/>
  <c r="G17" i="27"/>
  <c r="F17" i="27"/>
  <c r="E17" i="27"/>
  <c r="D17" i="27"/>
  <c r="D18" i="27"/>
  <c r="D53" i="3"/>
  <c r="O51" i="3"/>
  <c r="O52" i="3" s="1"/>
  <c r="N51" i="3"/>
  <c r="N52" i="3" s="1"/>
  <c r="M51" i="3"/>
  <c r="M52" i="3" s="1"/>
  <c r="L51" i="3"/>
  <c r="L52" i="3" s="1"/>
  <c r="K51" i="3"/>
  <c r="K52" i="3" s="1"/>
  <c r="J51" i="3"/>
  <c r="J52" i="3" s="1"/>
  <c r="I51" i="3"/>
  <c r="I52" i="3" s="1"/>
  <c r="H51" i="3"/>
  <c r="H52" i="3" s="1"/>
  <c r="G51" i="3"/>
  <c r="G52" i="3" s="1"/>
  <c r="F51" i="3"/>
  <c r="F52" i="3" s="1"/>
  <c r="E51" i="3"/>
  <c r="E52" i="3" s="1"/>
  <c r="O7" i="3"/>
  <c r="O41" i="3"/>
  <c r="N7" i="3"/>
  <c r="N41" i="3"/>
  <c r="M7" i="3"/>
  <c r="M41" i="3"/>
  <c r="L7" i="3"/>
  <c r="L41" i="3"/>
  <c r="K7" i="3"/>
  <c r="K41" i="3"/>
  <c r="J7" i="3"/>
  <c r="J41" i="3" s="1"/>
  <c r="I7" i="3"/>
  <c r="I41" i="3" s="1"/>
  <c r="H7" i="3"/>
  <c r="H41" i="3" s="1"/>
  <c r="G7" i="3"/>
  <c r="G41" i="3" s="1"/>
  <c r="F7" i="3"/>
  <c r="F41" i="3" s="1"/>
  <c r="E7" i="3"/>
  <c r="E41" i="3" s="1"/>
  <c r="A7" i="3"/>
  <c r="P7" i="1"/>
  <c r="E40" i="3"/>
  <c r="D36" i="3"/>
  <c r="D32" i="3"/>
  <c r="D79" i="3"/>
  <c r="D75" i="3"/>
  <c r="O12" i="3"/>
  <c r="O13" i="3" s="1"/>
  <c r="N12" i="3"/>
  <c r="N13" i="3" s="1"/>
  <c r="M12" i="3"/>
  <c r="M13" i="3" s="1"/>
  <c r="L12" i="3"/>
  <c r="L13" i="3" s="1"/>
  <c r="K12" i="3"/>
  <c r="K13" i="3" s="1"/>
  <c r="J12" i="3"/>
  <c r="J13" i="3" s="1"/>
  <c r="I12" i="3"/>
  <c r="I13" i="3" s="1"/>
  <c r="H12" i="3"/>
  <c r="H13" i="3" s="1"/>
  <c r="G12" i="3"/>
  <c r="G13" i="3" s="1"/>
  <c r="F12" i="3"/>
  <c r="F13" i="3" s="1"/>
  <c r="E49" i="8"/>
  <c r="D67" i="23"/>
  <c r="E6" i="8"/>
  <c r="K5" i="1"/>
  <c r="L4" i="3" s="1"/>
  <c r="J5" i="1"/>
  <c r="K4" i="3" s="1"/>
  <c r="I5" i="1"/>
  <c r="J4" i="3" s="1"/>
  <c r="H5" i="1"/>
  <c r="G5" i="1"/>
  <c r="F5" i="1"/>
  <c r="F4" i="27" s="1"/>
  <c r="E5" i="1"/>
  <c r="M5" i="24" s="1"/>
  <c r="D5" i="1"/>
  <c r="B6" i="1" s="1"/>
  <c r="N5" i="1"/>
  <c r="V5" i="24" s="1"/>
  <c r="M5" i="1"/>
  <c r="U5" i="24" s="1"/>
  <c r="L5" i="1"/>
  <c r="M4" i="3" s="1"/>
  <c r="F4" i="1"/>
  <c r="F3" i="1"/>
  <c r="E6" i="24"/>
  <c r="R1" i="26"/>
  <c r="I1" i="26"/>
  <c r="R10" i="22"/>
  <c r="D59" i="3"/>
  <c r="N15" i="27"/>
  <c r="M15" i="27"/>
  <c r="L15" i="27"/>
  <c r="K15" i="27"/>
  <c r="J15" i="27"/>
  <c r="I15" i="27"/>
  <c r="H15" i="27"/>
  <c r="G15" i="27"/>
  <c r="F15" i="27"/>
  <c r="E15" i="27"/>
  <c r="D15" i="27"/>
  <c r="B38" i="27"/>
  <c r="B28" i="27"/>
  <c r="B37" i="27"/>
  <c r="B64" i="27" s="1"/>
  <c r="E52" i="27"/>
  <c r="F52" i="27"/>
  <c r="G52" i="27"/>
  <c r="H52" i="27"/>
  <c r="I52" i="27"/>
  <c r="J52" i="27"/>
  <c r="K52" i="27"/>
  <c r="L52" i="27"/>
  <c r="M52" i="27"/>
  <c r="D79" i="27"/>
  <c r="E79" i="27"/>
  <c r="F79" i="27"/>
  <c r="G79" i="27"/>
  <c r="H79" i="27"/>
  <c r="I79" i="27"/>
  <c r="J79" i="27"/>
  <c r="K79" i="27"/>
  <c r="L79" i="27"/>
  <c r="M79" i="27"/>
  <c r="E29" i="27"/>
  <c r="F29" i="27"/>
  <c r="G29" i="27"/>
  <c r="H29" i="27"/>
  <c r="I29" i="27"/>
  <c r="J29" i="27"/>
  <c r="K29" i="27"/>
  <c r="L29" i="27"/>
  <c r="M29" i="27"/>
  <c r="D56" i="27"/>
  <c r="E56" i="27"/>
  <c r="F56" i="27"/>
  <c r="G56" i="27"/>
  <c r="H56" i="27"/>
  <c r="I56" i="27"/>
  <c r="J56" i="27"/>
  <c r="K56" i="27"/>
  <c r="L56" i="27"/>
  <c r="M56" i="27"/>
  <c r="N6" i="27"/>
  <c r="M6" i="27"/>
  <c r="L6" i="27"/>
  <c r="K6" i="27"/>
  <c r="J6" i="27"/>
  <c r="I6" i="27"/>
  <c r="H6" i="27"/>
  <c r="G6" i="27"/>
  <c r="F6" i="27"/>
  <c r="E6" i="27"/>
  <c r="D6" i="27"/>
  <c r="E50" i="8"/>
  <c r="F50" i="8" s="1"/>
  <c r="O93" i="3"/>
  <c r="N93" i="3"/>
  <c r="M93" i="3"/>
  <c r="L93" i="3"/>
  <c r="K93" i="3"/>
  <c r="J93" i="3"/>
  <c r="I93" i="3"/>
  <c r="H93" i="3"/>
  <c r="G93" i="3"/>
  <c r="O92" i="3"/>
  <c r="O94" i="3" s="1"/>
  <c r="N92" i="3"/>
  <c r="N94" i="3" s="1"/>
  <c r="M92" i="3"/>
  <c r="M94" i="3" s="1"/>
  <c r="L92" i="3"/>
  <c r="L94" i="3"/>
  <c r="K92" i="3"/>
  <c r="K94" i="3" s="1"/>
  <c r="J92" i="3"/>
  <c r="J94" i="3" s="1"/>
  <c r="I92" i="3"/>
  <c r="I94" i="3"/>
  <c r="H92" i="3"/>
  <c r="H94" i="3" s="1"/>
  <c r="G92" i="3"/>
  <c r="G94" i="3" s="1"/>
  <c r="E57" i="3"/>
  <c r="F93" i="3"/>
  <c r="F92" i="3"/>
  <c r="F94" i="3" s="1"/>
  <c r="O14" i="3"/>
  <c r="N14" i="3"/>
  <c r="M14" i="3"/>
  <c r="L14" i="3"/>
  <c r="K14" i="3"/>
  <c r="J14" i="3"/>
  <c r="I14" i="3"/>
  <c r="H14" i="3"/>
  <c r="G14" i="3"/>
  <c r="G37" i="3" s="1"/>
  <c r="G38" i="3" s="1"/>
  <c r="F14" i="3"/>
  <c r="F37" i="3" s="1"/>
  <c r="F38" i="3" s="1"/>
  <c r="E84" i="3"/>
  <c r="E85" i="3" s="1"/>
  <c r="E93" i="3"/>
  <c r="D19" i="3"/>
  <c r="C19" i="3"/>
  <c r="P59" i="3"/>
  <c r="E92" i="3"/>
  <c r="P88" i="3"/>
  <c r="D56" i="23"/>
  <c r="A6" i="26"/>
  <c r="A7" i="26" s="1"/>
  <c r="A8" i="26" s="1"/>
  <c r="A9" i="26" s="1"/>
  <c r="A10" i="26" s="1"/>
  <c r="A11" i="26" s="1"/>
  <c r="A12" i="26" s="1"/>
  <c r="A13" i="26" s="1"/>
  <c r="A14" i="26" s="1"/>
  <c r="A15" i="26" s="1"/>
  <c r="A16" i="26" s="1"/>
  <c r="A17" i="26" s="1"/>
  <c r="A18" i="26" s="1"/>
  <c r="A19" i="26" s="1"/>
  <c r="A20" i="26" s="1"/>
  <c r="A21" i="26" s="1"/>
  <c r="A22" i="26" s="1"/>
  <c r="A23" i="26" s="1"/>
  <c r="R24" i="26"/>
  <c r="O6" i="3"/>
  <c r="N6" i="3"/>
  <c r="M6" i="3"/>
  <c r="L6" i="3"/>
  <c r="K6" i="3"/>
  <c r="J6" i="3"/>
  <c r="J45" i="3" s="1"/>
  <c r="V8" i="24"/>
  <c r="V7" i="24"/>
  <c r="U8" i="24"/>
  <c r="T8" i="24"/>
  <c r="S8" i="24"/>
  <c r="R8" i="24"/>
  <c r="Q8" i="24"/>
  <c r="U7" i="24"/>
  <c r="T7" i="24"/>
  <c r="S7" i="24"/>
  <c r="R7" i="24"/>
  <c r="Q7" i="24"/>
  <c r="D27" i="23"/>
  <c r="F26" i="23"/>
  <c r="F25" i="23"/>
  <c r="F24" i="23"/>
  <c r="F22" i="23"/>
  <c r="D57" i="23"/>
  <c r="D60" i="23"/>
  <c r="D8" i="8"/>
  <c r="F28" i="8"/>
  <c r="D6" i="8"/>
  <c r="C3" i="1" s="1"/>
  <c r="P8" i="24"/>
  <c r="O8" i="24"/>
  <c r="N8" i="24"/>
  <c r="M8" i="24"/>
  <c r="L8" i="24"/>
  <c r="P7" i="24"/>
  <c r="O7" i="24"/>
  <c r="N7" i="24"/>
  <c r="M7" i="24"/>
  <c r="C4" i="1"/>
  <c r="E4" i="24"/>
  <c r="I6" i="3"/>
  <c r="I45" i="3" s="1"/>
  <c r="H6" i="3"/>
  <c r="H45" i="3" s="1"/>
  <c r="G6" i="3"/>
  <c r="G45" i="3" s="1"/>
  <c r="F6" i="3"/>
  <c r="F45" i="3" s="1"/>
  <c r="F24" i="8"/>
  <c r="F27" i="8"/>
  <c r="E5" i="24"/>
  <c r="L7" i="24"/>
  <c r="E6" i="3"/>
  <c r="L63" i="3"/>
  <c r="O73" i="3"/>
  <c r="N63" i="3"/>
  <c r="G63" i="3"/>
  <c r="I63" i="3"/>
  <c r="M63" i="3"/>
  <c r="N73" i="3"/>
  <c r="C28" i="23"/>
  <c r="D62" i="23"/>
  <c r="B65" i="27"/>
  <c r="L45" i="3"/>
  <c r="N45" i="3"/>
  <c r="K45" i="3"/>
  <c r="M45" i="3"/>
  <c r="O45" i="3"/>
  <c r="L73" i="3"/>
  <c r="H20" i="3"/>
  <c r="H24" i="3" s="1"/>
  <c r="H30" i="3" s="1"/>
  <c r="H5" i="27"/>
  <c r="S6" i="24"/>
  <c r="Q6" i="24"/>
  <c r="E94" i="3"/>
  <c r="K63" i="3"/>
  <c r="K73" i="3"/>
  <c r="J5" i="27"/>
  <c r="O63" i="3"/>
  <c r="I73" i="3"/>
  <c r="O53" i="3"/>
  <c r="K53" i="3"/>
  <c r="M53" i="3"/>
  <c r="F53" i="3"/>
  <c r="E53" i="3"/>
  <c r="H53" i="3"/>
  <c r="F40" i="3"/>
  <c r="I53" i="3"/>
  <c r="N53" i="3"/>
  <c r="G53" i="3"/>
  <c r="J53" i="3"/>
  <c r="L53" i="3"/>
  <c r="O6" i="24"/>
  <c r="F49" i="8"/>
  <c r="M6" i="24"/>
  <c r="P6" i="24"/>
  <c r="E5" i="3"/>
  <c r="F5" i="3"/>
  <c r="L5" i="3"/>
  <c r="E5" i="27"/>
  <c r="K5" i="27"/>
  <c r="I5" i="3"/>
  <c r="H37" i="3"/>
  <c r="H38" i="3" s="1"/>
  <c r="G5" i="27"/>
  <c r="K5" i="3"/>
  <c r="I5" i="27"/>
  <c r="J5" i="3"/>
  <c r="H5" i="3"/>
  <c r="R6" i="24"/>
  <c r="H40" i="3"/>
  <c r="D5" i="27"/>
  <c r="L6" i="24"/>
  <c r="L71" i="1"/>
  <c r="H71" i="1"/>
  <c r="N5" i="27"/>
  <c r="O5" i="3"/>
  <c r="V6" i="24"/>
  <c r="L5" i="27"/>
  <c r="M5" i="3"/>
  <c r="T6" i="24"/>
  <c r="M71" i="1"/>
  <c r="I71" i="1"/>
  <c r="E71" i="1"/>
  <c r="N71" i="1"/>
  <c r="J71" i="1"/>
  <c r="F71" i="1"/>
  <c r="U6" i="24"/>
  <c r="M5" i="27"/>
  <c r="N5" i="3"/>
  <c r="F5" i="27"/>
  <c r="G5" i="3"/>
  <c r="N6" i="24"/>
  <c r="P42" i="1"/>
  <c r="P56" i="1"/>
  <c r="P27" i="1"/>
  <c r="K71" i="1"/>
  <c r="J37" i="3"/>
  <c r="J38" i="3"/>
  <c r="J20" i="3"/>
  <c r="J24" i="3" s="1"/>
  <c r="J30" i="3" s="1"/>
  <c r="G40" i="3"/>
  <c r="J40" i="3"/>
  <c r="I40" i="3"/>
  <c r="D10" i="27"/>
  <c r="D11" i="27" s="1"/>
  <c r="D13" i="27" s="1"/>
  <c r="I37" i="3"/>
  <c r="I38" i="3" s="1"/>
  <c r="I20" i="3"/>
  <c r="I24" i="3" s="1"/>
  <c r="I30" i="3" s="1"/>
  <c r="L37" i="3"/>
  <c r="L38" i="3"/>
  <c r="L20" i="3"/>
  <c r="L24" i="3"/>
  <c r="L40" i="3"/>
  <c r="G10" i="27"/>
  <c r="G11" i="27" s="1"/>
  <c r="M37" i="3"/>
  <c r="M38" i="3"/>
  <c r="M20" i="3"/>
  <c r="M24" i="3"/>
  <c r="N37" i="3"/>
  <c r="N38" i="3"/>
  <c r="N20" i="3"/>
  <c r="N24" i="3"/>
  <c r="K37" i="3"/>
  <c r="K38" i="3"/>
  <c r="K20" i="3"/>
  <c r="K42" i="3"/>
  <c r="L42" i="3"/>
  <c r="O20" i="3"/>
  <c r="O24" i="3"/>
  <c r="M40" i="3"/>
  <c r="N40" i="3"/>
  <c r="L30" i="3"/>
  <c r="L21" i="3"/>
  <c r="K21" i="3"/>
  <c r="K24" i="3"/>
  <c r="K30" i="3"/>
  <c r="I10" i="27"/>
  <c r="I11" i="27" s="1"/>
  <c r="E10" i="27"/>
  <c r="E11" i="27" s="1"/>
  <c r="O37" i="3"/>
  <c r="O38" i="3"/>
  <c r="L31" i="3"/>
  <c r="L32" i="3" s="1"/>
  <c r="L34" i="3"/>
  <c r="L35" i="3"/>
  <c r="L36" i="3" s="1"/>
  <c r="K34" i="3"/>
  <c r="K35" i="3"/>
  <c r="K36" i="3" s="1"/>
  <c r="K31" i="3"/>
  <c r="K32" i="3" s="1"/>
  <c r="M42" i="3"/>
  <c r="N42" i="3"/>
  <c r="N21" i="3"/>
  <c r="N30" i="3"/>
  <c r="O40" i="3"/>
  <c r="M21" i="3"/>
  <c r="M30" i="3"/>
  <c r="G33" i="23"/>
  <c r="J33" i="23" s="1"/>
  <c r="H33" i="23" s="1"/>
  <c r="K10" i="27"/>
  <c r="K11" i="27"/>
  <c r="J10" i="27"/>
  <c r="J11" i="27"/>
  <c r="J12" i="27" s="1"/>
  <c r="F10" i="27"/>
  <c r="F11" i="27" s="1"/>
  <c r="N31" i="3"/>
  <c r="N32" i="3"/>
  <c r="N34" i="3"/>
  <c r="N35" i="3"/>
  <c r="N36" i="3"/>
  <c r="M34" i="3"/>
  <c r="M35" i="3"/>
  <c r="M36" i="3"/>
  <c r="M31" i="3"/>
  <c r="M32" i="3"/>
  <c r="G39" i="23"/>
  <c r="H39" i="23"/>
  <c r="O21" i="3"/>
  <c r="O30" i="3"/>
  <c r="O42" i="3"/>
  <c r="M10" i="27"/>
  <c r="M11" i="27"/>
  <c r="L10" i="27"/>
  <c r="L11" i="27"/>
  <c r="L12" i="27" s="1"/>
  <c r="K13" i="27"/>
  <c r="K12" i="27"/>
  <c r="O34" i="3"/>
  <c r="O35" i="3"/>
  <c r="O36" i="3"/>
  <c r="O31" i="3"/>
  <c r="O32" i="3"/>
  <c r="O8" i="27"/>
  <c r="M13" i="27"/>
  <c r="M12" i="27"/>
  <c r="N10" i="27"/>
  <c r="N11" i="27"/>
  <c r="N13" i="27"/>
  <c r="N12" i="27"/>
  <c r="E44" i="8"/>
  <c r="F37" i="8" s="1"/>
  <c r="W128" i="24" l="1"/>
  <c r="G4" i="3"/>
  <c r="N5" i="24"/>
  <c r="F4" i="3"/>
  <c r="E4" i="27"/>
  <c r="T5" i="24"/>
  <c r="L4" i="27"/>
  <c r="H4" i="3"/>
  <c r="O5" i="24"/>
  <c r="F27" i="23"/>
  <c r="M14" i="27"/>
  <c r="M16" i="27" s="1"/>
  <c r="M19" i="27" s="1"/>
  <c r="K14" i="27"/>
  <c r="K16" i="27" s="1"/>
  <c r="K19" i="27" s="1"/>
  <c r="L13" i="27"/>
  <c r="J13" i="27"/>
  <c r="J14" i="27" s="1"/>
  <c r="J16" i="27" s="1"/>
  <c r="J19" i="27" s="1"/>
  <c r="L91" i="3"/>
  <c r="L74" i="3"/>
  <c r="L75" i="3" s="1"/>
  <c r="L77" i="3"/>
  <c r="L78" i="3" s="1"/>
  <c r="L79" i="3" s="1"/>
  <c r="F63" i="3"/>
  <c r="F73" i="3"/>
  <c r="N91" i="3"/>
  <c r="O66" i="3"/>
  <c r="O72" i="3" s="1"/>
  <c r="K91" i="3"/>
  <c r="K86" i="3"/>
  <c r="M74" i="3"/>
  <c r="M75" i="3" s="1"/>
  <c r="M77" i="3"/>
  <c r="M78" i="3" s="1"/>
  <c r="M79" i="3" s="1"/>
  <c r="H91" i="3"/>
  <c r="K77" i="3"/>
  <c r="K78" i="3" s="1"/>
  <c r="K79" i="3" s="1"/>
  <c r="K74" i="3"/>
  <c r="K75" i="3" s="1"/>
  <c r="O91" i="3"/>
  <c r="J86" i="3"/>
  <c r="J91" i="3" s="1"/>
  <c r="M73" i="3"/>
  <c r="I86" i="3"/>
  <c r="I91" i="3" s="1"/>
  <c r="E66" i="3"/>
  <c r="E72" i="3" s="1"/>
  <c r="E74" i="3" s="1"/>
  <c r="E75" i="3" s="1"/>
  <c r="E86" i="3"/>
  <c r="E91" i="3" s="1"/>
  <c r="H86" i="3"/>
  <c r="J63" i="3"/>
  <c r="N66" i="3"/>
  <c r="N72" i="3" s="1"/>
  <c r="G86" i="3"/>
  <c r="G91" i="3" s="1"/>
  <c r="F86" i="3"/>
  <c r="F91" i="3" s="1"/>
  <c r="E73" i="3"/>
  <c r="M86" i="3"/>
  <c r="M91" i="3" s="1"/>
  <c r="O28" i="1"/>
  <c r="Q28" i="1" s="1"/>
  <c r="E20" i="3"/>
  <c r="E24" i="3" s="1"/>
  <c r="E30" i="3" s="1"/>
  <c r="E31" i="3" s="1"/>
  <c r="E32" i="3" s="1"/>
  <c r="P22" i="1"/>
  <c r="P25" i="1"/>
  <c r="P31" i="1"/>
  <c r="P53" i="1"/>
  <c r="P19" i="1"/>
  <c r="D9" i="8" s="1"/>
  <c r="P62" i="1"/>
  <c r="P32" i="1"/>
  <c r="P38" i="1"/>
  <c r="P48" i="1"/>
  <c r="O129" i="24"/>
  <c r="D71" i="1"/>
  <c r="P49" i="1"/>
  <c r="P26" i="1"/>
  <c r="P43" i="1"/>
  <c r="P30" i="1"/>
  <c r="L130" i="24"/>
  <c r="D40" i="1" s="1"/>
  <c r="D65" i="1" s="1"/>
  <c r="D68" i="1" s="1"/>
  <c r="D72" i="1" s="1"/>
  <c r="P44" i="1"/>
  <c r="P60" i="1"/>
  <c r="P24" i="1"/>
  <c r="O66" i="1"/>
  <c r="P66" i="1" s="1"/>
  <c r="P61" i="1"/>
  <c r="P52" i="1"/>
  <c r="P23" i="1"/>
  <c r="G71" i="1"/>
  <c r="O71" i="1" s="1"/>
  <c r="E23" i="8" s="1"/>
  <c r="F23" i="8" s="1"/>
  <c r="F31" i="8" s="1"/>
  <c r="P45" i="1"/>
  <c r="P54" i="1"/>
  <c r="P55" i="1"/>
  <c r="O63" i="1"/>
  <c r="E18" i="8" s="1"/>
  <c r="F18" i="8" s="1"/>
  <c r="P33" i="1"/>
  <c r="P50" i="1"/>
  <c r="P64" i="1"/>
  <c r="J4" i="27"/>
  <c r="S5" i="24"/>
  <c r="K4" i="27"/>
  <c r="R5" i="24"/>
  <c r="M4" i="27"/>
  <c r="G4" i="27"/>
  <c r="N4" i="3"/>
  <c r="N14" i="27"/>
  <c r="N16" i="27" s="1"/>
  <c r="N19" i="27" s="1"/>
  <c r="L14" i="27"/>
  <c r="L16" i="27" s="1"/>
  <c r="L19" i="27" s="1"/>
  <c r="F13" i="27"/>
  <c r="F12" i="27"/>
  <c r="P92" i="3"/>
  <c r="J73" i="3"/>
  <c r="J74" i="3"/>
  <c r="J75" i="3" s="1"/>
  <c r="J77" i="3"/>
  <c r="J78" i="3" s="1"/>
  <c r="J79" i="3" s="1"/>
  <c r="I77" i="3"/>
  <c r="I78" i="3" s="1"/>
  <c r="I79" i="3" s="1"/>
  <c r="I74" i="3"/>
  <c r="I75" i="3" s="1"/>
  <c r="H73" i="3"/>
  <c r="H63" i="3"/>
  <c r="H74" i="3"/>
  <c r="H75" i="3" s="1"/>
  <c r="H77" i="3"/>
  <c r="H78" i="3" s="1"/>
  <c r="H79" i="3" s="1"/>
  <c r="G74" i="3"/>
  <c r="G75" i="3" s="1"/>
  <c r="G77" i="3"/>
  <c r="G78" i="3" s="1"/>
  <c r="G79" i="3" s="1"/>
  <c r="G73" i="3"/>
  <c r="F77" i="3"/>
  <c r="F78" i="3" s="1"/>
  <c r="F79" i="3" s="1"/>
  <c r="F74" i="3"/>
  <c r="F75" i="3" s="1"/>
  <c r="J42" i="3"/>
  <c r="I42" i="3"/>
  <c r="H42" i="3"/>
  <c r="G42" i="3"/>
  <c r="F42" i="3"/>
  <c r="J21" i="3"/>
  <c r="I21" i="3"/>
  <c r="F36" i="8"/>
  <c r="F39" i="8"/>
  <c r="F43" i="8"/>
  <c r="F38" i="8"/>
  <c r="F41" i="8"/>
  <c r="F40" i="8"/>
  <c r="F42" i="8"/>
  <c r="W37" i="24"/>
  <c r="X37" i="24" s="1"/>
  <c r="P130" i="24"/>
  <c r="H40" i="1" s="1"/>
  <c r="H65" i="1" s="1"/>
  <c r="H68" i="1" s="1"/>
  <c r="H72" i="1" s="1"/>
  <c r="O130" i="24"/>
  <c r="G40" i="1" s="1"/>
  <c r="G65" i="1" s="1"/>
  <c r="G68" i="1" s="1"/>
  <c r="G72" i="1" s="1"/>
  <c r="Q130" i="24"/>
  <c r="I40" i="1" s="1"/>
  <c r="I65" i="1" s="1"/>
  <c r="I68" i="1" s="1"/>
  <c r="I72" i="1" s="1"/>
  <c r="N130" i="24"/>
  <c r="F40" i="1" s="1"/>
  <c r="F65" i="1" s="1"/>
  <c r="F68" i="1" s="1"/>
  <c r="F72" i="1" s="1"/>
  <c r="P36" i="1"/>
  <c r="O57" i="1"/>
  <c r="E17" i="8" s="1"/>
  <c r="F17" i="8" s="1"/>
  <c r="O46" i="1"/>
  <c r="E16" i="8" s="1"/>
  <c r="F16" i="8" s="1"/>
  <c r="O34" i="1"/>
  <c r="E14" i="8" s="1"/>
  <c r="F14" i="8" s="1"/>
  <c r="J31" i="3"/>
  <c r="J32" i="3" s="1"/>
  <c r="J34" i="3"/>
  <c r="J35" i="3" s="1"/>
  <c r="J36" i="3" s="1"/>
  <c r="I34" i="3"/>
  <c r="I35" i="3" s="1"/>
  <c r="I36" i="3" s="1"/>
  <c r="I31" i="3"/>
  <c r="I32" i="3" s="1"/>
  <c r="H34" i="3"/>
  <c r="H35" i="3" s="1"/>
  <c r="H36" i="3" s="1"/>
  <c r="H31" i="3"/>
  <c r="H32" i="3" s="1"/>
  <c r="H21" i="3"/>
  <c r="G20" i="3"/>
  <c r="F20" i="3"/>
  <c r="G8" i="8"/>
  <c r="I13" i="27"/>
  <c r="I12" i="27"/>
  <c r="P39" i="1"/>
  <c r="H12" i="27"/>
  <c r="H14" i="27" s="1"/>
  <c r="H16" i="27" s="1"/>
  <c r="H19" i="27" s="1"/>
  <c r="G13" i="27"/>
  <c r="G12" i="27"/>
  <c r="G14" i="27" s="1"/>
  <c r="G16" i="27" s="1"/>
  <c r="G19" i="27" s="1"/>
  <c r="E13" i="27"/>
  <c r="E12" i="27"/>
  <c r="M129" i="24"/>
  <c r="P59" i="1"/>
  <c r="O10" i="27"/>
  <c r="D31" i="27" s="1"/>
  <c r="D32" i="27" s="1"/>
  <c r="D33" i="27" s="1"/>
  <c r="E42" i="3"/>
  <c r="P19" i="3"/>
  <c r="G46" i="23" s="1"/>
  <c r="D12" i="27"/>
  <c r="O4" i="3"/>
  <c r="I4" i="27"/>
  <c r="Q5" i="24"/>
  <c r="L5" i="24"/>
  <c r="I4" i="3"/>
  <c r="D4" i="27"/>
  <c r="N4" i="27"/>
  <c r="E4" i="3"/>
  <c r="P5" i="24"/>
  <c r="H4" i="27"/>
  <c r="E3" i="24"/>
  <c r="D3" i="3"/>
  <c r="C3" i="27" s="1"/>
  <c r="G47" i="23" l="1"/>
  <c r="H47" i="23" s="1"/>
  <c r="P46" i="1"/>
  <c r="Q63" i="1"/>
  <c r="M13" i="22"/>
  <c r="E7" i="24"/>
  <c r="P14" i="1"/>
  <c r="G9" i="8"/>
  <c r="P34" i="1"/>
  <c r="P57" i="1"/>
  <c r="P28" i="1"/>
  <c r="P63" i="1"/>
  <c r="I14" i="27"/>
  <c r="I16" i="27" s="1"/>
  <c r="I19" i="27" s="1"/>
  <c r="E77" i="3"/>
  <c r="E78" i="3" s="1"/>
  <c r="E79" i="3" s="1"/>
  <c r="O74" i="3"/>
  <c r="O75" i="3" s="1"/>
  <c r="O77" i="3"/>
  <c r="O78" i="3" s="1"/>
  <c r="O79" i="3" s="1"/>
  <c r="N74" i="3"/>
  <c r="N75" i="3" s="1"/>
  <c r="N77" i="3"/>
  <c r="N78" i="3" s="1"/>
  <c r="N79" i="3" s="1"/>
  <c r="E21" i="3"/>
  <c r="E15" i="23"/>
  <c r="E34" i="3"/>
  <c r="E35" i="3" s="1"/>
  <c r="E36" i="3" s="1"/>
  <c r="E19" i="8"/>
  <c r="F19" i="8" s="1"/>
  <c r="Q64" i="1"/>
  <c r="F14" i="27"/>
  <c r="F16" i="27" s="1"/>
  <c r="F19" i="27" s="1"/>
  <c r="O12" i="27"/>
  <c r="D37" i="27" s="1"/>
  <c r="O13" i="27"/>
  <c r="D38" i="27" s="1"/>
  <c r="E38" i="27" s="1"/>
  <c r="F38" i="27" s="1"/>
  <c r="G38" i="27" s="1"/>
  <c r="H38" i="27" s="1"/>
  <c r="I38" i="27" s="1"/>
  <c r="J38" i="27" s="1"/>
  <c r="K38" i="27" s="1"/>
  <c r="L38" i="27" s="1"/>
  <c r="M38" i="27" s="1"/>
  <c r="D65" i="27" s="1"/>
  <c r="E65" i="27" s="1"/>
  <c r="F65" i="27" s="1"/>
  <c r="G65" i="27" s="1"/>
  <c r="H65" i="27" s="1"/>
  <c r="I65" i="27" s="1"/>
  <c r="J65" i="27" s="1"/>
  <c r="K65" i="27" s="1"/>
  <c r="L65" i="27" s="1"/>
  <c r="M65" i="27" s="1"/>
  <c r="P42" i="3"/>
  <c r="P39" i="3" s="1"/>
  <c r="G51" i="23" s="1"/>
  <c r="H51" i="23" s="1"/>
  <c r="F44" i="8"/>
  <c r="Y37" i="24"/>
  <c r="Q57" i="1"/>
  <c r="Q46" i="1"/>
  <c r="Q34" i="1"/>
  <c r="D22" i="27"/>
  <c r="P71" i="1"/>
  <c r="E31" i="8"/>
  <c r="G24" i="3"/>
  <c r="G30" i="3" s="1"/>
  <c r="G21" i="3"/>
  <c r="F24" i="3"/>
  <c r="F30" i="3" s="1"/>
  <c r="F21" i="3"/>
  <c r="E13" i="8"/>
  <c r="F13" i="8" s="1"/>
  <c r="E31" i="27"/>
  <c r="F31" i="27" s="1"/>
  <c r="E14" i="27"/>
  <c r="E16" i="27" s="1"/>
  <c r="E19" i="27" s="1"/>
  <c r="M130" i="24"/>
  <c r="W130" i="24" s="1"/>
  <c r="D34" i="27"/>
  <c r="D14" i="27"/>
  <c r="D16" i="27" s="1"/>
  <c r="H46" i="23"/>
  <c r="D39" i="27" l="1"/>
  <c r="D40" i="27" s="1"/>
  <c r="E37" i="27"/>
  <c r="E39" i="27" s="1"/>
  <c r="E40" i="27" s="1"/>
  <c r="D42" i="27"/>
  <c r="D43" i="27" s="1"/>
  <c r="E51" i="8"/>
  <c r="F51" i="8" s="1"/>
  <c r="W74" i="24"/>
  <c r="Y74" i="24" s="1"/>
  <c r="G34" i="3"/>
  <c r="G35" i="3" s="1"/>
  <c r="G36" i="3" s="1"/>
  <c r="G31" i="3"/>
  <c r="G32" i="3" s="1"/>
  <c r="F31" i="3"/>
  <c r="F32" i="3" s="1"/>
  <c r="F34" i="3"/>
  <c r="F35" i="3" s="1"/>
  <c r="F36" i="3" s="1"/>
  <c r="W80" i="24"/>
  <c r="X80" i="24" s="1"/>
  <c r="E32" i="27"/>
  <c r="E33" i="27" s="1"/>
  <c r="W98" i="24"/>
  <c r="Y98" i="24" s="1"/>
  <c r="W108" i="24"/>
  <c r="X108" i="24" s="1"/>
  <c r="W127" i="24"/>
  <c r="X127" i="24" s="1"/>
  <c r="W88" i="24"/>
  <c r="Y88" i="24" s="1"/>
  <c r="W65" i="24"/>
  <c r="W32" i="24"/>
  <c r="W25" i="24"/>
  <c r="W50" i="24"/>
  <c r="W104" i="24"/>
  <c r="W19" i="24"/>
  <c r="W70" i="24"/>
  <c r="W84" i="24"/>
  <c r="W14" i="24"/>
  <c r="W123" i="24"/>
  <c r="W94" i="24"/>
  <c r="W116" i="24"/>
  <c r="W42" i="24"/>
  <c r="W58" i="24"/>
  <c r="F32" i="27"/>
  <c r="F33" i="27" s="1"/>
  <c r="G31" i="27"/>
  <c r="O16" i="27"/>
  <c r="D19" i="27"/>
  <c r="O19" i="27" s="1"/>
  <c r="D21" i="27" s="1"/>
  <c r="D24" i="27" s="1"/>
  <c r="Y108" i="24" l="1"/>
  <c r="E42" i="27"/>
  <c r="E43" i="27" s="1"/>
  <c r="F37" i="27"/>
  <c r="G37" i="27" s="1"/>
  <c r="E34" i="27"/>
  <c r="E52" i="8"/>
  <c r="F52" i="8" s="1"/>
  <c r="D58" i="23"/>
  <c r="E58" i="23" s="1"/>
  <c r="E53" i="8"/>
  <c r="F53" i="8" s="1"/>
  <c r="E56" i="8"/>
  <c r="F56" i="8" s="1"/>
  <c r="E55" i="8"/>
  <c r="G55" i="8" s="1"/>
  <c r="Y80" i="24"/>
  <c r="X74" i="24"/>
  <c r="X98" i="24"/>
  <c r="Y127" i="24"/>
  <c r="X88" i="24"/>
  <c r="X130" i="24"/>
  <c r="Y130" i="24"/>
  <c r="Z37" i="24"/>
  <c r="Z130" i="24"/>
  <c r="Z80" i="24"/>
  <c r="E40" i="1"/>
  <c r="O40" i="1" s="1"/>
  <c r="P37" i="1"/>
  <c r="P40" i="1" s="1"/>
  <c r="Z94" i="24"/>
  <c r="X94" i="24"/>
  <c r="Y94" i="24"/>
  <c r="Y19" i="24"/>
  <c r="Z19" i="24"/>
  <c r="X19" i="24"/>
  <c r="Z98" i="24"/>
  <c r="X123" i="24"/>
  <c r="Y123" i="24"/>
  <c r="Z123" i="24"/>
  <c r="X104" i="24"/>
  <c r="Y104" i="24"/>
  <c r="Z104" i="24"/>
  <c r="X14" i="24"/>
  <c r="Y14" i="24"/>
  <c r="Z14" i="24"/>
  <c r="G32" i="23" s="1"/>
  <c r="J32" i="23" s="1"/>
  <c r="H32" i="23" s="1"/>
  <c r="Z50" i="24"/>
  <c r="X50" i="24"/>
  <c r="Y50" i="24"/>
  <c r="Z74" i="24"/>
  <c r="Y84" i="24"/>
  <c r="Z84" i="24"/>
  <c r="X84" i="24"/>
  <c r="X25" i="24"/>
  <c r="Z25" i="24"/>
  <c r="Y25" i="24"/>
  <c r="Y58" i="24"/>
  <c r="X58" i="24"/>
  <c r="Z58" i="24"/>
  <c r="Z116" i="24"/>
  <c r="Y116" i="24"/>
  <c r="X116" i="24"/>
  <c r="Z70" i="24"/>
  <c r="X70" i="24"/>
  <c r="Y70" i="24"/>
  <c r="X32" i="24"/>
  <c r="Z32" i="24"/>
  <c r="Y32" i="24"/>
  <c r="Y42" i="24"/>
  <c r="X42" i="24"/>
  <c r="Z42" i="24"/>
  <c r="Z127" i="24"/>
  <c r="Z108" i="24"/>
  <c r="Y65" i="24"/>
  <c r="X65" i="24"/>
  <c r="Z65" i="24"/>
  <c r="Z88" i="24"/>
  <c r="M45" i="27"/>
  <c r="E72" i="27"/>
  <c r="J72" i="27"/>
  <c r="K72" i="27"/>
  <c r="D45" i="27"/>
  <c r="F45" i="27"/>
  <c r="L45" i="27"/>
  <c r="L72" i="27"/>
  <c r="I45" i="27"/>
  <c r="D72" i="27"/>
  <c r="I72" i="27"/>
  <c r="P16" i="27"/>
  <c r="F72" i="27"/>
  <c r="H45" i="27"/>
  <c r="J45" i="27"/>
  <c r="G72" i="27"/>
  <c r="E45" i="27"/>
  <c r="H72" i="27"/>
  <c r="M72" i="27"/>
  <c r="K45" i="27"/>
  <c r="G45" i="27"/>
  <c r="H31" i="27"/>
  <c r="G32" i="27"/>
  <c r="G33" i="27" s="1"/>
  <c r="F34" i="27"/>
  <c r="F39" i="27"/>
  <c r="F40" i="27" s="1"/>
  <c r="D59" i="23" l="1"/>
  <c r="D69" i="23" s="1"/>
  <c r="E46" i="27"/>
  <c r="F42" i="27"/>
  <c r="F43" i="27" s="1"/>
  <c r="F55" i="8"/>
  <c r="D64" i="23"/>
  <c r="D65" i="23" s="1"/>
  <c r="E48" i="27"/>
  <c r="E49" i="27" s="1"/>
  <c r="E65" i="1"/>
  <c r="E68" i="1" s="1"/>
  <c r="G34" i="27"/>
  <c r="G42" i="27"/>
  <c r="G39" i="27"/>
  <c r="G40" i="27" s="1"/>
  <c r="H37" i="27"/>
  <c r="I31" i="27"/>
  <c r="H32" i="27"/>
  <c r="H33" i="27" s="1"/>
  <c r="D46" i="27"/>
  <c r="D48" i="27"/>
  <c r="D49" i="27" s="1"/>
  <c r="D63" i="23" l="1"/>
  <c r="F46" i="27"/>
  <c r="F48" i="27"/>
  <c r="F49" i="27" s="1"/>
  <c r="E15" i="8"/>
  <c r="Q40" i="1"/>
  <c r="E72" i="1"/>
  <c r="O72" i="1" s="1"/>
  <c r="P72" i="1" s="1"/>
  <c r="O68" i="1"/>
  <c r="H34" i="27"/>
  <c r="H42" i="27"/>
  <c r="J31" i="27"/>
  <c r="I32" i="27"/>
  <c r="I33" i="27" s="1"/>
  <c r="G46" i="27"/>
  <c r="G48" i="27"/>
  <c r="G49" i="27" s="1"/>
  <c r="G43" i="27"/>
  <c r="I37" i="27"/>
  <c r="H39" i="27"/>
  <c r="H40" i="27" s="1"/>
  <c r="K28" i="8" l="1"/>
  <c r="K36" i="8"/>
  <c r="P68" i="1"/>
  <c r="Q68" i="1"/>
  <c r="D55" i="23"/>
  <c r="S63" i="1"/>
  <c r="G49" i="8"/>
  <c r="K23" i="8"/>
  <c r="K31" i="8" s="1"/>
  <c r="K37" i="8"/>
  <c r="G45" i="23"/>
  <c r="H45" i="23" s="1"/>
  <c r="E46" i="8"/>
  <c r="F46" i="8" s="1"/>
  <c r="E57" i="23"/>
  <c r="G50" i="8"/>
  <c r="S34" i="1"/>
  <c r="S57" i="1"/>
  <c r="S28" i="1"/>
  <c r="S46" i="1"/>
  <c r="E56" i="23"/>
  <c r="G44" i="23"/>
  <c r="H44" i="23" s="1"/>
  <c r="S68" i="1"/>
  <c r="C64" i="1"/>
  <c r="G35" i="23" s="1"/>
  <c r="H36" i="23" s="1"/>
  <c r="S64" i="1"/>
  <c r="H19" i="8"/>
  <c r="G53" i="8"/>
  <c r="G52" i="8"/>
  <c r="E59" i="23"/>
  <c r="D61" i="23" s="1"/>
  <c r="D70" i="23"/>
  <c r="S40" i="1"/>
  <c r="H14" i="8"/>
  <c r="F15" i="8"/>
  <c r="E20" i="8"/>
  <c r="I34" i="27"/>
  <c r="I42" i="27"/>
  <c r="K31" i="27"/>
  <c r="J32" i="27"/>
  <c r="J33" i="27" s="1"/>
  <c r="H46" i="27"/>
  <c r="H43" i="27"/>
  <c r="H48" i="27"/>
  <c r="H49" i="27" s="1"/>
  <c r="J37" i="27"/>
  <c r="I39" i="27"/>
  <c r="I40" i="27" s="1"/>
  <c r="K44" i="8" l="1"/>
  <c r="G17" i="8"/>
  <c r="G16" i="8"/>
  <c r="G13" i="8"/>
  <c r="F20" i="8"/>
  <c r="F33" i="8" s="1"/>
  <c r="G27" i="8"/>
  <c r="G14" i="8"/>
  <c r="G25" i="8"/>
  <c r="G23" i="8"/>
  <c r="G29" i="8"/>
  <c r="G30" i="8"/>
  <c r="H16" i="8"/>
  <c r="G26" i="8"/>
  <c r="G24" i="8"/>
  <c r="G28" i="8"/>
  <c r="G18" i="8"/>
  <c r="E33" i="8"/>
  <c r="G33" i="8" s="1"/>
  <c r="G19" i="8"/>
  <c r="G15" i="8"/>
  <c r="H35" i="23"/>
  <c r="H37" i="23"/>
  <c r="J39" i="27"/>
  <c r="J40" i="27" s="1"/>
  <c r="K37" i="27"/>
  <c r="J34" i="27"/>
  <c r="J42" i="27"/>
  <c r="L31" i="27"/>
  <c r="K32" i="27"/>
  <c r="K33" i="27" s="1"/>
  <c r="I43" i="27"/>
  <c r="I48" i="27"/>
  <c r="I49" i="27" s="1"/>
  <c r="I46" i="27"/>
  <c r="G31" i="8" l="1"/>
  <c r="G20" i="8"/>
  <c r="K34" i="27"/>
  <c r="K42" i="27"/>
  <c r="M31" i="27"/>
  <c r="L32" i="27"/>
  <c r="L33" i="27" s="1"/>
  <c r="J48" i="27"/>
  <c r="J49" i="27" s="1"/>
  <c r="J43" i="27"/>
  <c r="J46" i="27"/>
  <c r="L37" i="27"/>
  <c r="K39" i="27"/>
  <c r="K40" i="27" s="1"/>
  <c r="D58" i="27" l="1"/>
  <c r="M32" i="27"/>
  <c r="M33" i="27" s="1"/>
  <c r="L34" i="27"/>
  <c r="L42" i="27"/>
  <c r="K48" i="27"/>
  <c r="K49" i="27" s="1"/>
  <c r="K43" i="27"/>
  <c r="K46" i="27"/>
  <c r="M37" i="27"/>
  <c r="L39" i="27"/>
  <c r="L40" i="27" s="1"/>
  <c r="L48" i="27" l="1"/>
  <c r="L49" i="27" s="1"/>
  <c r="L43" i="27"/>
  <c r="L46" i="27"/>
  <c r="M42" i="27"/>
  <c r="M34" i="27"/>
  <c r="D64" i="27"/>
  <c r="M39" i="27"/>
  <c r="M40" i="27" s="1"/>
  <c r="D59" i="27"/>
  <c r="D60" i="27" s="1"/>
  <c r="E58" i="27"/>
  <c r="D69" i="27" l="1"/>
  <c r="D61" i="27"/>
  <c r="D66" i="27"/>
  <c r="D67" i="27" s="1"/>
  <c r="E64" i="27"/>
  <c r="M43" i="27"/>
  <c r="M48" i="27"/>
  <c r="M49" i="27" s="1"/>
  <c r="M46" i="27"/>
  <c r="F58" i="27"/>
  <c r="E59" i="27"/>
  <c r="E60" i="27" s="1"/>
  <c r="E69" i="27" l="1"/>
  <c r="E61" i="27"/>
  <c r="F64" i="27"/>
  <c r="E66" i="27"/>
  <c r="E67" i="27" s="1"/>
  <c r="F59" i="27"/>
  <c r="F60" i="27" s="1"/>
  <c r="G58" i="27"/>
  <c r="D70" i="27"/>
  <c r="D75" i="27"/>
  <c r="D76" i="27" s="1"/>
  <c r="D73" i="27"/>
  <c r="F69" i="27" l="1"/>
  <c r="F61" i="27"/>
  <c r="H58" i="27"/>
  <c r="G59" i="27"/>
  <c r="G60" i="27" s="1"/>
  <c r="F66" i="27"/>
  <c r="F67" i="27" s="1"/>
  <c r="G64" i="27"/>
  <c r="E70" i="27"/>
  <c r="E73" i="27"/>
  <c r="E75" i="27"/>
  <c r="E76" i="27" s="1"/>
  <c r="G69" i="27" l="1"/>
  <c r="G61" i="27"/>
  <c r="H64" i="27"/>
  <c r="G66" i="27"/>
  <c r="G67" i="27" s="1"/>
  <c r="I58" i="27"/>
  <c r="H59" i="27"/>
  <c r="H60" i="27" s="1"/>
  <c r="F73" i="27"/>
  <c r="F70" i="27"/>
  <c r="F75" i="27"/>
  <c r="F76" i="27" s="1"/>
  <c r="J58" i="27" l="1"/>
  <c r="I59" i="27"/>
  <c r="I60" i="27" s="1"/>
  <c r="I64" i="27"/>
  <c r="H66" i="27"/>
  <c r="H67" i="27" s="1"/>
  <c r="H61" i="27"/>
  <c r="H69" i="27"/>
  <c r="G73" i="27"/>
  <c r="G75" i="27"/>
  <c r="G76" i="27" s="1"/>
  <c r="G70" i="27"/>
  <c r="J64" i="27" l="1"/>
  <c r="I66" i="27"/>
  <c r="I67" i="27" s="1"/>
  <c r="H75" i="27"/>
  <c r="H76" i="27" s="1"/>
  <c r="H70" i="27"/>
  <c r="H73" i="27"/>
  <c r="I69" i="27"/>
  <c r="I61" i="27"/>
  <c r="K58" i="27"/>
  <c r="J59" i="27"/>
  <c r="J60" i="27" s="1"/>
  <c r="L58" i="27" l="1"/>
  <c r="K59" i="27"/>
  <c r="K60" i="27" s="1"/>
  <c r="I70" i="27"/>
  <c r="I75" i="27"/>
  <c r="I76" i="27" s="1"/>
  <c r="I73" i="27"/>
  <c r="J61" i="27"/>
  <c r="J69" i="27"/>
  <c r="K64" i="27"/>
  <c r="J66" i="27"/>
  <c r="J67" i="27" s="1"/>
  <c r="K69" i="27" l="1"/>
  <c r="K61" i="27"/>
  <c r="J70" i="27"/>
  <c r="J73" i="27"/>
  <c r="J75" i="27"/>
  <c r="J76" i="27" s="1"/>
  <c r="L64" i="27"/>
  <c r="K66" i="27"/>
  <c r="K67" i="27" s="1"/>
  <c r="L59" i="27"/>
  <c r="L60" i="27" s="1"/>
  <c r="M58" i="27"/>
  <c r="L69" i="27" l="1"/>
  <c r="L61" i="27"/>
  <c r="M64" i="27"/>
  <c r="M66" i="27" s="1"/>
  <c r="M67" i="27" s="1"/>
  <c r="L66" i="27"/>
  <c r="L67" i="27" s="1"/>
  <c r="M59" i="27"/>
  <c r="M60" i="27" s="1"/>
  <c r="K70" i="27"/>
  <c r="K73" i="27"/>
  <c r="K75" i="27"/>
  <c r="K76" i="27" s="1"/>
  <c r="M61" i="27" l="1"/>
  <c r="M69" i="27"/>
  <c r="L70" i="27"/>
  <c r="L75" i="27"/>
  <c r="L76" i="27" s="1"/>
  <c r="L73" i="27"/>
  <c r="M70" i="27" l="1"/>
  <c r="M75" i="27"/>
  <c r="M76" i="27" s="1"/>
  <c r="M73"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tc={221E00ED-AB36-432D-AC58-CF6230EDD244}</author>
  </authors>
  <commentList>
    <comment ref="E51" authorId="0" shapeId="0" xr:uid="{221E00ED-AB36-432D-AC58-CF6230EDD244}">
      <text>
        <t>[Threaded comment]
Your version of Excel allows you to read this threaded comment; however, any edits to it will get removed if the file is opened in a newer version of Excel. Learn more: https://go.microsoft.com/fwlink/?linkid=870924
Comment:
    Nout sure default $1,000 per unit is needed</t>
      </text>
    </comment>
  </commentList>
</comments>
</file>

<file path=xl/sharedStrings.xml><?xml version="1.0" encoding="utf-8"?>
<sst xmlns="http://schemas.openxmlformats.org/spreadsheetml/2006/main" count="824" uniqueCount="575">
  <si>
    <t>PROJECT</t>
  </si>
  <si>
    <t>BUILDING  AND PROPERTY ACQUISITION</t>
  </si>
  <si>
    <t>Per Unit</t>
  </si>
  <si>
    <t>Relocation</t>
  </si>
  <si>
    <t>Total Acquisition:</t>
  </si>
  <si>
    <t>Total Construction:</t>
  </si>
  <si>
    <t>PROFESSIONAL SERVICES</t>
  </si>
  <si>
    <t>CARRYING AND FINANCING COSTS</t>
  </si>
  <si>
    <t>Inspection &amp; Draw Fees</t>
  </si>
  <si>
    <t>TOTAL DEVELOPMENT COSTS (TDC):</t>
  </si>
  <si>
    <t>Total</t>
  </si>
  <si>
    <t>Total Carrying Costs:</t>
  </si>
  <si>
    <t>Total Predevelopment:</t>
  </si>
  <si>
    <t>Legal</t>
  </si>
  <si>
    <t>Landscaping</t>
  </si>
  <si>
    <t>Builder's Risk Insurance</t>
  </si>
  <si>
    <t>Realtor Commission</t>
  </si>
  <si>
    <t>Survey &amp; Civil Engineering</t>
  </si>
  <si>
    <t>Seller's Closing Costs</t>
  </si>
  <si>
    <t>Architect &amp; Structural Engineer</t>
  </si>
  <si>
    <t>Asbestos &amp; Lead Based Paint Testing</t>
  </si>
  <si>
    <t>Total Seller's Closing Costs:</t>
  </si>
  <si>
    <t>Total Units:</t>
  </si>
  <si>
    <t>% of Total</t>
  </si>
  <si>
    <t>Total Development Costs</t>
  </si>
  <si>
    <t>Total Sources</t>
  </si>
  <si>
    <t>Average Sale Price:</t>
  </si>
  <si>
    <t>Total SqFt:</t>
  </si>
  <si>
    <t>SUMMARY SOURCES &amp; USES</t>
  </si>
  <si>
    <t xml:space="preserve">Uses (Development Costs) </t>
  </si>
  <si>
    <t>Predevelopment:</t>
  </si>
  <si>
    <t>Acquisition:</t>
  </si>
  <si>
    <t>Construction/Rehab:</t>
  </si>
  <si>
    <t>Professional Fees:</t>
  </si>
  <si>
    <t>Construction Cost/SqFt:</t>
  </si>
  <si>
    <t>Total Cost/SqFt:</t>
  </si>
  <si>
    <t>Project:</t>
  </si>
  <si>
    <t>Total HOME Investment</t>
  </si>
  <si>
    <t>Bedrooms</t>
  </si>
  <si>
    <t>Maximum per unit HOME Investment Allowed</t>
  </si>
  <si>
    <t>Is HOME Investment within HUD limits?</t>
  </si>
  <si>
    <t>Homebuyer Name:</t>
  </si>
  <si>
    <t>Homebuyer's Gross Annual Income:</t>
  </si>
  <si>
    <t>Other Downpayment or Mortgage Assistance</t>
  </si>
  <si>
    <t xml:space="preserve">First Mortgage Loan-to-Value Ratio: </t>
  </si>
  <si>
    <t>First Mortgage Interest Rate:</t>
  </si>
  <si>
    <t>TOTAL</t>
  </si>
  <si>
    <t>Street Address</t>
  </si>
  <si>
    <t>Zip Code</t>
  </si>
  <si>
    <t>Unit Type</t>
  </si>
  <si>
    <t>Total Square Footage</t>
  </si>
  <si>
    <t>Bathrooms</t>
  </si>
  <si>
    <t>Other</t>
  </si>
  <si>
    <t>Appliances</t>
  </si>
  <si>
    <t>Real Estate Taxes During Development</t>
  </si>
  <si>
    <t>Marketing/Advertising</t>
  </si>
  <si>
    <t>SELLER'S CLOSING COSTS</t>
  </si>
  <si>
    <t>Notes</t>
  </si>
  <si>
    <t>LOCATION</t>
  </si>
  <si>
    <t>UNIT INFORMATION</t>
  </si>
  <si>
    <t>Dev/Owner/Sponsor:</t>
  </si>
  <si>
    <t>Finance &amp; Carrying Costs:</t>
  </si>
  <si>
    <t>AvgSqFt:</t>
  </si>
  <si>
    <t>% AMI</t>
  </si>
  <si>
    <t>FIRST MORTGAGE PRINCIPAL AMOUNT:</t>
  </si>
  <si>
    <t>TOTAL MONTHLY MORTGAGE PAYMENT (PITI):</t>
  </si>
  <si>
    <t>Household Size</t>
  </si>
  <si>
    <t>Appraised Value of Home</t>
  </si>
  <si>
    <t>Property Taxes (monthly)</t>
  </si>
  <si>
    <t>Homeowners Insurance (monthly)</t>
  </si>
  <si>
    <t>Private Mortgage Insurance (monthly)</t>
  </si>
  <si>
    <t>Homeowners Association Fees (monthly)</t>
  </si>
  <si>
    <t>Street Address:</t>
  </si>
  <si>
    <t>Points &amp; Bank Fees: Construction Loan</t>
  </si>
  <si>
    <t>Title Insurance: Construction Loans</t>
  </si>
  <si>
    <r>
      <t>Closing Costs</t>
    </r>
    <r>
      <rPr>
        <sz val="8"/>
        <rFont val="Arial"/>
        <family val="2"/>
      </rPr>
      <t xml:space="preserve"> </t>
    </r>
  </si>
  <si>
    <r>
      <t>Settlement Costs</t>
    </r>
    <r>
      <rPr>
        <sz val="8"/>
        <rFont val="Arial"/>
        <family val="2"/>
      </rPr>
      <t xml:space="preserve"> (Title Ins., Recording Fees)</t>
    </r>
  </si>
  <si>
    <t>Total Units</t>
  </si>
  <si>
    <t>HOME Leverage:</t>
  </si>
  <si>
    <t>General Information</t>
  </si>
  <si>
    <t>u</t>
  </si>
  <si>
    <t>Development Information</t>
  </si>
  <si>
    <t>Demolition</t>
  </si>
  <si>
    <t>New Construction</t>
  </si>
  <si>
    <t>Address:</t>
  </si>
  <si>
    <t>units</t>
  </si>
  <si>
    <t>Rehab</t>
  </si>
  <si>
    <t>Name</t>
  </si>
  <si>
    <t>Total number of Units planned</t>
  </si>
  <si>
    <t>Residential Floor Area planned</t>
  </si>
  <si>
    <t>gross sq. ft.</t>
  </si>
  <si>
    <t>Other:</t>
  </si>
  <si>
    <t>Year</t>
  </si>
  <si>
    <t>Printed Name</t>
  </si>
  <si>
    <t>Title</t>
  </si>
  <si>
    <t>Date</t>
  </si>
  <si>
    <t>Project Name:</t>
  </si>
  <si>
    <t>last updated:</t>
  </si>
  <si>
    <t>Minimum Required</t>
  </si>
  <si>
    <t>Maximum Allowed</t>
  </si>
  <si>
    <t>HOME Subsidy Limits</t>
  </si>
  <si>
    <t>Household Size (persons)</t>
  </si>
  <si>
    <t>1 Family Home</t>
  </si>
  <si>
    <t>2 Family (duplex)</t>
  </si>
  <si>
    <t>3 Family (triplex)</t>
  </si>
  <si>
    <t>4 Family (quad)</t>
  </si>
  <si>
    <t># of Units in Home</t>
  </si>
  <si>
    <t>Maximum Mortgage</t>
  </si>
  <si>
    <t>Developer Fee</t>
  </si>
  <si>
    <t>na</t>
  </si>
  <si>
    <t>Contractor's Fees</t>
  </si>
  <si>
    <t>Profit</t>
  </si>
  <si>
    <r>
      <t>DEVELOPER FEE</t>
    </r>
    <r>
      <rPr>
        <i/>
        <sz val="9"/>
        <color indexed="10"/>
        <rFont val="Arial"/>
        <family val="2"/>
      </rPr>
      <t xml:space="preserve"> </t>
    </r>
  </si>
  <si>
    <t>Construction Type</t>
  </si>
  <si>
    <t>Total Cost</t>
  </si>
  <si>
    <t>Utility Connections</t>
  </si>
  <si>
    <t>Environmental Clearance</t>
  </si>
  <si>
    <t>Basement and Garage Floors</t>
  </si>
  <si>
    <t>Foundation Walls</t>
  </si>
  <si>
    <t>Flatwork</t>
  </si>
  <si>
    <t>Veneer</t>
  </si>
  <si>
    <t>Fireplace and/or chimney</t>
  </si>
  <si>
    <t>Exterior retaining walls</t>
  </si>
  <si>
    <t>Finish Carpentry</t>
  </si>
  <si>
    <t>Insulation</t>
  </si>
  <si>
    <t>Roofing</t>
  </si>
  <si>
    <t>Exterior Siding</t>
  </si>
  <si>
    <t>Exterior Trim</t>
  </si>
  <si>
    <t>Gutters and Downspouts</t>
  </si>
  <si>
    <t>Windows</t>
  </si>
  <si>
    <t>Exterior Doors</t>
  </si>
  <si>
    <t>Interior Doors</t>
  </si>
  <si>
    <t>Garage Door</t>
  </si>
  <si>
    <t>Door Hardware</t>
  </si>
  <si>
    <t>Gypsum Wallboard</t>
  </si>
  <si>
    <t>Ceramic Tile</t>
  </si>
  <si>
    <t>Flooring (wood, vinyl, carpet, etc.</t>
  </si>
  <si>
    <t>Painting</t>
  </si>
  <si>
    <t>Towel Racks, mirrors, etc.</t>
  </si>
  <si>
    <t>Closet racks</t>
  </si>
  <si>
    <t>Cabinets</t>
  </si>
  <si>
    <t>Countertops</t>
  </si>
  <si>
    <t>Window Treatments</t>
  </si>
  <si>
    <t>Accessibility Modifications</t>
  </si>
  <si>
    <t>Rough Plumbing</t>
  </si>
  <si>
    <t>Fixtures</t>
  </si>
  <si>
    <t>1. General Requirements</t>
  </si>
  <si>
    <t>2. Existing Conditions</t>
  </si>
  <si>
    <t>3. Concrete</t>
  </si>
  <si>
    <t>4. Masonry</t>
  </si>
  <si>
    <t>6. Wood &amp; Composites</t>
  </si>
  <si>
    <t>7. Thermal &amp; Moisture Protection</t>
  </si>
  <si>
    <t>9. Finishes</t>
  </si>
  <si>
    <t>10. Specialties</t>
  </si>
  <si>
    <t>11. Equipment</t>
  </si>
  <si>
    <t>12. Furnishings</t>
  </si>
  <si>
    <t>13. Special Construction</t>
  </si>
  <si>
    <t>21. Fire Suppression Systems</t>
  </si>
  <si>
    <t>22. Plumbing</t>
  </si>
  <si>
    <t>23. HVAC</t>
  </si>
  <si>
    <t>26. Electrical</t>
  </si>
  <si>
    <t>Rough Electrical</t>
  </si>
  <si>
    <t>Finish Electrical</t>
  </si>
  <si>
    <t>27. Communications</t>
  </si>
  <si>
    <t>Security &amp; Alarm Systems</t>
  </si>
  <si>
    <t>31. Earthwork</t>
  </si>
  <si>
    <t>Excavation</t>
  </si>
  <si>
    <t>Backfilling</t>
  </si>
  <si>
    <t>Site Grading</t>
  </si>
  <si>
    <t>Trenching</t>
  </si>
  <si>
    <t>Driveway</t>
  </si>
  <si>
    <t>32. Exterior Improvements</t>
  </si>
  <si>
    <t>Paving</t>
  </si>
  <si>
    <t>Fencing</t>
  </si>
  <si>
    <t>Final grade and seeding</t>
  </si>
  <si>
    <t>33. Utilities</t>
  </si>
  <si>
    <t>8. Openings</t>
  </si>
  <si>
    <t>Sprinkler System</t>
  </si>
  <si>
    <t>Construction Contingency</t>
  </si>
  <si>
    <t>Development Costs Standards</t>
  </si>
  <si>
    <t>HOME SALES PROCEEDS</t>
  </si>
  <si>
    <t>Home Sales Price Limits</t>
  </si>
  <si>
    <t>HOME 80% HUD AMI Income Limit</t>
  </si>
  <si>
    <t>Downpayment paid by Homebuyer</t>
  </si>
  <si>
    <t>General Cond., Overhead &amp; Profit</t>
  </si>
  <si>
    <t>Construction Hard Costs</t>
  </si>
  <si>
    <t xml:space="preserve">Overall HOME Subsidy Layering Analysis   </t>
  </si>
  <si>
    <t>Construction:</t>
  </si>
  <si>
    <t>Housing Type</t>
  </si>
  <si>
    <t>Conventional Bank Construction Loan</t>
  </si>
  <si>
    <t>Developer/Owner:</t>
  </si>
  <si>
    <t>Units:</t>
  </si>
  <si>
    <t>Unit Type:</t>
  </si>
  <si>
    <t>Last date modified:</t>
  </si>
  <si>
    <t>Last Date Modified:</t>
  </si>
  <si>
    <t>Permanent Sources</t>
  </si>
  <si>
    <t>Rough Capentry</t>
  </si>
  <si>
    <t>Finish Plumbing</t>
  </si>
  <si>
    <t>HVAC</t>
  </si>
  <si>
    <t>Per SF</t>
  </si>
  <si>
    <t>% TDC</t>
  </si>
  <si>
    <t>Construction Financing Surplus/(Gap)?</t>
  </si>
  <si>
    <t>Development Surplus/(Gap)?</t>
  </si>
  <si>
    <t>of TDC</t>
  </si>
  <si>
    <t>TDC = Total Development Costs</t>
  </si>
  <si>
    <t>Within Limits?</t>
  </si>
  <si>
    <t>Construction Loan LTV</t>
  </si>
  <si>
    <t>Buyer Housing-to-Income Ratio</t>
  </si>
  <si>
    <t>Subtotal:</t>
  </si>
  <si>
    <t>Total Professional Services:</t>
  </si>
  <si>
    <t>Const. Loan Interest Rate</t>
  </si>
  <si>
    <t>Developer Notes</t>
  </si>
  <si>
    <t>Date Entered</t>
  </si>
  <si>
    <t>Gross Subsidy Limit</t>
  </si>
  <si>
    <t>221(d)(3) Limit/Unit</t>
  </si>
  <si>
    <t>HOME Units &amp; Investment</t>
  </si>
  <si>
    <t>Total HOME Investment per HOME Unit</t>
  </si>
  <si>
    <t>Homebuyer Income Limits</t>
  </si>
  <si>
    <t xml:space="preserve">221(d)(3) Per Unit Subsidy Limits </t>
  </si>
  <si>
    <t>Project #s</t>
  </si>
  <si>
    <r>
      <t>CONSTRUCTION COSTS</t>
    </r>
    <r>
      <rPr>
        <i/>
        <sz val="9"/>
        <rFont val="Arial"/>
        <family val="2"/>
      </rPr>
      <t xml:space="preserve">  </t>
    </r>
    <r>
      <rPr>
        <i/>
        <sz val="8"/>
        <rFont val="Arial"/>
        <family val="2"/>
      </rPr>
      <t>(complete sheet #3)</t>
    </r>
  </si>
  <si>
    <r>
      <rPr>
        <u/>
        <sz val="10"/>
        <rFont val="Arial"/>
        <family val="2"/>
      </rPr>
      <t>Indirect Overhead</t>
    </r>
    <r>
      <rPr>
        <sz val="10"/>
        <rFont val="Arial"/>
        <family val="2"/>
      </rPr>
      <t>: Office expenses such as office rent,  utilities, equipment, supplies, office salaries, professional fees, marketing, etc.</t>
    </r>
  </si>
  <si>
    <r>
      <rPr>
        <u/>
        <sz val="10"/>
        <rFont val="Arial"/>
        <family val="2"/>
      </rPr>
      <t>Direct Overhead</t>
    </r>
    <r>
      <rPr>
        <sz val="10"/>
        <rFont val="Arial"/>
        <family val="2"/>
      </rPr>
      <t>: Job supervision, temporary power, cell phone, job site toilets, tool storage, job site clean up &amp; debris removal, equipment rental,etc.</t>
    </r>
  </si>
  <si>
    <t>Proposed Project</t>
  </si>
  <si>
    <t>Average Sale Price</t>
  </si>
  <si>
    <t>Amount leveraged for every HOME dollar</t>
  </si>
  <si>
    <t>General Instructions</t>
  </si>
  <si>
    <t>A.</t>
  </si>
  <si>
    <t>B.</t>
  </si>
  <si>
    <t>C.</t>
  </si>
  <si>
    <t>D.</t>
  </si>
  <si>
    <t>All worksheets must be completed.  Information on each worksheet is linked to other sheets.</t>
  </si>
  <si>
    <t>E.</t>
  </si>
  <si>
    <t>Check to be sure permanent sources = uses and that construction sources = uses.</t>
  </si>
  <si>
    <t>1) Application</t>
  </si>
  <si>
    <t>2) Units, Development Costs &amp; Sales</t>
  </si>
  <si>
    <t>3) Construction Costs</t>
  </si>
  <si>
    <t>0) Compliance Info</t>
  </si>
  <si>
    <t>2) Units, Dev Costs &amp; Sales</t>
  </si>
  <si>
    <t>You will not input information on this sheet, but should review it to insure your project remains within Program Limits</t>
  </si>
  <si>
    <t>Fill in all applicable yellow cells.  Many sections will prompt you with drop-down menus.</t>
  </si>
  <si>
    <t>When you print a hard copy of this file, be sure to carefully read and sign the certifications on the final page.</t>
  </si>
  <si>
    <t>Enter development costs for each address.  Note that construction costs are entered on Sheet 3.</t>
  </si>
  <si>
    <t>Enter basic unit information for each individual address, included estimated sales price for each home.</t>
  </si>
  <si>
    <t>4) Summary</t>
  </si>
  <si>
    <t>For each indivudal address, enter detailed construction costs.</t>
  </si>
  <si>
    <t>After completing this sheet, check Sheet 2 to insure costs transferred properly.</t>
  </si>
  <si>
    <t>Enter all permanent sources of permanent funding, debt, and  equity.</t>
  </si>
  <si>
    <t>Enter all construction sources along with interest rates. Some may be identical to permanent sources.</t>
  </si>
  <si>
    <t>4) Summary Sources &amp; Uses</t>
  </si>
  <si>
    <t>5) Buyer Affordability</t>
  </si>
  <si>
    <t>Homeownership Production: Compliance Information &amp; Underwriting Guidelines</t>
  </si>
  <si>
    <t>HOMEOWNERSHIP PRODUCTION APPLICATION</t>
  </si>
  <si>
    <t>Homebuyer Counseling</t>
  </si>
  <si>
    <t xml:space="preserve"> (Based on Construction Specifications Institute codes)</t>
  </si>
  <si>
    <t>Profit, Overhead &amp; General Conditions</t>
  </si>
  <si>
    <t>SOURCES &amp; USES</t>
  </si>
  <si>
    <t>PREDEVELOPMENT COSTS</t>
  </si>
  <si>
    <t xml:space="preserve">Homeowner Warranty </t>
  </si>
  <si>
    <t>Property Insurance</t>
  </si>
  <si>
    <t>General Liability Insurance</t>
  </si>
  <si>
    <t>% Const.</t>
  </si>
  <si>
    <t xml:space="preserve">Source of Estimate: </t>
  </si>
  <si>
    <t>Person completing estimate:</t>
  </si>
  <si>
    <t>Addendum to Application Form</t>
  </si>
  <si>
    <t>1a) Properties</t>
  </si>
  <si>
    <t>5) Buyer Affordability Analysis</t>
  </si>
  <si>
    <t>Zip</t>
  </si>
  <si>
    <t>Parcel #</t>
  </si>
  <si>
    <r>
      <t>Acquisition Price</t>
    </r>
    <r>
      <rPr>
        <i/>
        <sz val="8"/>
        <rFont val="Arial"/>
        <family val="2"/>
      </rPr>
      <t xml:space="preserve"> (actual or anticipated)</t>
    </r>
  </si>
  <si>
    <t>Date of Appraisal</t>
  </si>
  <si>
    <t>Form of Site Control</t>
  </si>
  <si>
    <t xml:space="preserve">Properties Included in the Project Site(s) </t>
  </si>
  <si>
    <r>
      <t>Developer Equity</t>
    </r>
    <r>
      <rPr>
        <sz val="8"/>
        <rFont val="Arial"/>
        <family val="2"/>
      </rPr>
      <t xml:space="preserve"> </t>
    </r>
    <r>
      <rPr>
        <i/>
        <sz val="7"/>
        <rFont val="Arial"/>
        <family val="2"/>
      </rPr>
      <t>(self-financing for acquistion, etc.)</t>
    </r>
  </si>
  <si>
    <t>Total Interim Sources</t>
  </si>
  <si>
    <t>Development Gap Subsidy + Assistance to Buyer =</t>
  </si>
  <si>
    <t>How will surplus be treated?</t>
  </si>
  <si>
    <t>Average Homebuyer Subisdy per HOME Unit</t>
  </si>
  <si>
    <t xml:space="preserve">Interim Development Financing </t>
  </si>
  <si>
    <t>Prepaids</t>
  </si>
  <si>
    <t>Closing Cost Assistance</t>
  </si>
  <si>
    <t>Analysis Prepared by:</t>
  </si>
  <si>
    <t>Date Prepared:</t>
  </si>
  <si>
    <t>ACTUAL PURCHASE PRICE:</t>
  </si>
  <si>
    <t>Mortgage + Subsidy + Buyer Downpayment</t>
  </si>
  <si>
    <t>Max Monthly Pymt Based on Ratio Limit</t>
  </si>
  <si>
    <t xml:space="preserve">Housing-to-Income Ratio      </t>
  </si>
  <si>
    <t>All Other Homebuyer Assistance</t>
  </si>
  <si>
    <t>Est. Settlement Charges</t>
  </si>
  <si>
    <t xml:space="preserve">HOME Compliance </t>
  </si>
  <si>
    <t>Underwriting performed by:</t>
  </si>
  <si>
    <t>1. General Justification for Funding:</t>
  </si>
  <si>
    <t xml:space="preserve">3. Examine the sources &amp; uses above.                    </t>
  </si>
  <si>
    <t xml:space="preserve">4. Assess neighborhood market conditions: </t>
  </si>
  <si>
    <t>a. What supports proposed home prices?</t>
  </si>
  <si>
    <t>b. How will homes be sold within 6 months?</t>
  </si>
  <si>
    <t>b. Any problemed projects current or past?</t>
  </si>
  <si>
    <t>a. Completed similar projects successfully?</t>
  </si>
  <si>
    <t>Total closing costs</t>
  </si>
  <si>
    <t>Closing Costs</t>
  </si>
  <si>
    <t xml:space="preserve">Per Unit Down Payment Assistance to Buyers </t>
  </si>
  <si>
    <t>Down Payment as % of Sale Price</t>
  </si>
  <si>
    <t>Affordability Period</t>
  </si>
  <si>
    <t>Do APV &amp; Purchase Price Match?</t>
  </si>
  <si>
    <t xml:space="preserve">Land &amp; Building </t>
  </si>
  <si>
    <t>Market Analysis/Appraisal</t>
  </si>
  <si>
    <t>Debt-to-Income Ratio</t>
  </si>
  <si>
    <t>&lt;</t>
  </si>
  <si>
    <t>Permanent Development Subsidy</t>
  </si>
  <si>
    <t>Includes construction loan, if applicable.</t>
  </si>
  <si>
    <t>Anticipated Affordability Period</t>
  </si>
  <si>
    <t>PER UNIT DEVELOPMENT COSTS</t>
  </si>
  <si>
    <t xml:space="preserve">PER UNIT HOMEOWNERSHIP DEVELOPMENT COSTS </t>
  </si>
  <si>
    <t>Number of Units</t>
  </si>
  <si>
    <t>Development Gap Calculation</t>
  </si>
  <si>
    <t>Per Unit Square Footage:</t>
  </si>
  <si>
    <t>PER UNIT HOMEOWNERSHIP CONSTRUCTION COSTS</t>
  </si>
  <si>
    <t xml:space="preserve">Total Sq Ft: </t>
  </si>
  <si>
    <t>Enter PER UNIT Costs</t>
  </si>
  <si>
    <t xml:space="preserve">PER UNIT HOMEBUYER AFFORDABILITY ANALYSIS </t>
  </si>
  <si>
    <t>Annual Gross Rent</t>
  </si>
  <si>
    <t>Net Operating Income</t>
  </si>
  <si>
    <t>Permanent Mortgage Rate</t>
  </si>
  <si>
    <t>Debt Coverage Ratio</t>
  </si>
  <si>
    <t>Inflation Factor</t>
  </si>
  <si>
    <t>REVENUE</t>
  </si>
  <si>
    <t>Yrs 1-3</t>
  </si>
  <si>
    <t>Yrs 4+</t>
  </si>
  <si>
    <t>Gross Rent Potential</t>
  </si>
  <si>
    <t>Vacancy Rate</t>
  </si>
  <si>
    <t>Total Operating Expenses</t>
  </si>
  <si>
    <t>Reserve For Replacement</t>
  </si>
  <si>
    <t>Net Operating Income (NOI)</t>
  </si>
  <si>
    <t>DEBT SERVICE</t>
  </si>
  <si>
    <t>Debt Coverage Ratio (DCR)</t>
  </si>
  <si>
    <t>EXPENSES</t>
  </si>
  <si>
    <t>Per Unit Estimate:</t>
  </si>
  <si>
    <t>Adjusted Gross Income (Net Income)</t>
  </si>
  <si>
    <t># of units:</t>
  </si>
  <si>
    <t>Income Available for Annual Debt Service</t>
  </si>
  <si>
    <t>per month</t>
  </si>
  <si>
    <t>Reserve for Replacement</t>
  </si>
  <si>
    <t>Total from estimate above</t>
  </si>
  <si>
    <t>Net CASH FLOW</t>
  </si>
  <si>
    <t>Years 1 - 10</t>
  </si>
  <si>
    <r>
      <t>Operating Proforma</t>
    </r>
    <r>
      <rPr>
        <i/>
        <sz val="10"/>
        <color indexed="12"/>
        <rFont val="Arial"/>
        <family val="2"/>
      </rPr>
      <t xml:space="preserve"> (Page 2)</t>
    </r>
  </si>
  <si>
    <t>Enter all properties that make up the project site along with required information.</t>
  </si>
  <si>
    <t>Enter all properties and required information for non-project properties owned by the developer/own and its affiliate organizations.</t>
  </si>
  <si>
    <t>Fill in yellow cells for the first half of this sheet, titled "Projected Homebuyer Affordability Analysis"</t>
  </si>
  <si>
    <r>
      <t xml:space="preserve">6) Rental Projection  </t>
    </r>
    <r>
      <rPr>
        <i/>
        <sz val="10"/>
        <rFont val="Arial"/>
        <family val="2"/>
      </rPr>
      <t>(Estimate of how project would perform as a rental property.)</t>
    </r>
  </si>
  <si>
    <t>F.</t>
  </si>
  <si>
    <t>If your project has more than 11 units, you will enter info for each home model along with the number of homes to be constructed for each model.</t>
  </si>
  <si>
    <t>Units, Rents, Mortgages</t>
  </si>
  <si>
    <t>NET CASH FLOW</t>
  </si>
  <si>
    <t>Number of Units for this Model</t>
  </si>
  <si>
    <t>A. General Requirements &amp; Contractor's Markup</t>
  </si>
  <si>
    <t xml:space="preserve">2. Why is the project needed?  </t>
  </si>
  <si>
    <t xml:space="preserve">Projected downpayment to be paid by Homebuyer </t>
  </si>
  <si>
    <t>Buyer's Other Monthly Contractual Debt (excludes mortgage)</t>
  </si>
  <si>
    <t>Total Monthly Debt Payments (includes mortgage)</t>
  </si>
  <si>
    <t>Lender Required Downpayment from Buyer</t>
  </si>
  <si>
    <t>Earnest Money in Escrow from Buyer</t>
  </si>
  <si>
    <t>Mortgage Principal</t>
  </si>
  <si>
    <t>Analysis of Closing</t>
  </si>
  <si>
    <t>Additional Cash Required from Buyer at Closing</t>
  </si>
  <si>
    <r>
      <t xml:space="preserve">Adjusted Gross Income      </t>
    </r>
    <r>
      <rPr>
        <i/>
        <sz val="9"/>
        <rFont val="Arial"/>
        <family val="2"/>
      </rPr>
      <t xml:space="preserve"> vacancy rate:</t>
    </r>
  </si>
  <si>
    <t>Operating Costs</t>
  </si>
  <si>
    <t>Environmental Assessment(s)</t>
  </si>
  <si>
    <t>of Construction - recommendation only</t>
  </si>
  <si>
    <t xml:space="preserve">of Construction. </t>
  </si>
  <si>
    <t>Source of Limits:</t>
  </si>
  <si>
    <r>
      <t xml:space="preserve">Street Address  </t>
    </r>
    <r>
      <rPr>
        <i/>
        <sz val="9"/>
        <color indexed="8"/>
        <rFont val="Arial"/>
        <family val="2"/>
      </rPr>
      <t>(or enter "multiple")</t>
    </r>
  </si>
  <si>
    <t>Will you enter costs for individual addresses or home models/types?</t>
  </si>
  <si>
    <t>Project/IDIS #:</t>
  </si>
  <si>
    <t>Project #:</t>
  </si>
  <si>
    <t># units</t>
  </si>
  <si>
    <t>c. Concerns &amp; Other info:</t>
  </si>
  <si>
    <t>6. Assess project risks.</t>
  </si>
  <si>
    <t>a. Is project like to be completed in a timely manner?</t>
  </si>
  <si>
    <t>b. Any forseeable obstacles to completion?</t>
  </si>
  <si>
    <t>d. Concerns &amp; Other info:</t>
  </si>
  <si>
    <t>(if individual address, enter "1")</t>
  </si>
  <si>
    <t xml:space="preserve">80% Median Income for Household Size </t>
  </si>
  <si>
    <t>Lease Purchase or Rental Conversion Projection</t>
  </si>
  <si>
    <t>Verify for each buyer.</t>
  </si>
  <si>
    <t>Minimum # of HOME Units Required</t>
  </si>
  <si>
    <t>ACTUAL # of HOME Assisted Units</t>
  </si>
  <si>
    <t>Minimum HOME Investment</t>
  </si>
  <si>
    <t>Federal requirement ($1K/unit)</t>
  </si>
  <si>
    <t xml:space="preserve">of Sale Price </t>
  </si>
  <si>
    <r>
      <t xml:space="preserve">HOME Direct Homebuyer Subisdy </t>
    </r>
    <r>
      <rPr>
        <sz val="9"/>
        <rFont val="Arial"/>
        <family val="2"/>
      </rPr>
      <t>(DPA+CC)</t>
    </r>
  </si>
  <si>
    <r>
      <t xml:space="preserve">HOME Development Subsidy </t>
    </r>
    <r>
      <rPr>
        <sz val="9"/>
        <color indexed="8"/>
        <rFont val="Arial"/>
        <family val="2"/>
      </rPr>
      <t>(Permanent)</t>
    </r>
  </si>
  <si>
    <t>HOME Construction/Development Loan (to be repaid)</t>
  </si>
  <si>
    <t>HOME Development/Construction Loan</t>
  </si>
  <si>
    <t>8. CURRENT RECOMMENDATION FOR FUNDING:</t>
  </si>
  <si>
    <t>%TDC</t>
  </si>
  <si>
    <t>HOME SALE PRICE:</t>
  </si>
  <si>
    <t>Buyer Debt-to-Income Ratio</t>
  </si>
  <si>
    <t>of Sale Price</t>
  </si>
  <si>
    <t>Other Pmts:</t>
  </si>
  <si>
    <t>Buyer's Min. Cash Contribution</t>
  </si>
  <si>
    <t>Projected Household Size</t>
  </si>
  <si>
    <t>Projected Household Gross Annual Income:</t>
  </si>
  <si>
    <r>
      <t xml:space="preserve">Projected Homebuyer Affordability Analysis </t>
    </r>
    <r>
      <rPr>
        <i/>
        <sz val="9"/>
        <color theme="0"/>
        <rFont val="Arial"/>
        <family val="2"/>
      </rPr>
      <t>(For Applicant to Complete)</t>
    </r>
  </si>
  <si>
    <t>Homebuyer's Income as % AMI</t>
  </si>
  <si>
    <r>
      <t>Buyer's Other Monthly Contractual Debt</t>
    </r>
    <r>
      <rPr>
        <sz val="8"/>
        <color theme="1" tint="0.34998626667073579"/>
        <rFont val="Arial"/>
        <family val="2"/>
      </rPr>
      <t xml:space="preserve"> </t>
    </r>
    <r>
      <rPr>
        <i/>
        <sz val="8"/>
        <color theme="1" tint="0.34998626667073579"/>
        <rFont val="Arial"/>
        <family val="2"/>
      </rPr>
      <t>(If available)</t>
    </r>
  </si>
  <si>
    <r>
      <t>Total Projected Monthly Debt Payments</t>
    </r>
    <r>
      <rPr>
        <i/>
        <sz val="8"/>
        <color theme="1" tint="0.34998626667073579"/>
        <rFont val="Arial"/>
        <family val="2"/>
      </rPr>
      <t xml:space="preserve"> (includes mortgage)</t>
    </r>
  </si>
  <si>
    <t xml:space="preserve">Total Buyer Assistance </t>
  </si>
  <si>
    <r>
      <t xml:space="preserve">UNIT(S)                                </t>
    </r>
    <r>
      <rPr>
        <b/>
        <sz val="9"/>
        <color rgb="FFFF0000"/>
        <rFont val="Arial"/>
        <family val="2"/>
      </rPr>
      <t>Enter info on a PER UNIT basis</t>
    </r>
  </si>
  <si>
    <r>
      <t xml:space="preserve">Total Sources Needed to Close </t>
    </r>
    <r>
      <rPr>
        <i/>
        <sz val="8"/>
        <rFont val="Arial"/>
        <family val="2"/>
      </rPr>
      <t>(Purchase Price + Closing Costs)</t>
    </r>
  </si>
  <si>
    <r>
      <t>DPA as % Purchase Price</t>
    </r>
    <r>
      <rPr>
        <b/>
        <i/>
        <sz val="9"/>
        <rFont val="Arial"/>
        <family val="2"/>
      </rPr>
      <t xml:space="preserve"> </t>
    </r>
    <r>
      <rPr>
        <i/>
        <sz val="9"/>
        <rFont val="Arial"/>
        <family val="2"/>
      </rPr>
      <t>(excludes closing costs)</t>
    </r>
  </si>
  <si>
    <r>
      <t xml:space="preserve">Total HOME Assistance to Buyer </t>
    </r>
    <r>
      <rPr>
        <i/>
        <sz val="11"/>
        <color theme="3"/>
        <rFont val="Arial"/>
        <family val="2"/>
      </rPr>
      <t>(Actual)</t>
    </r>
  </si>
  <si>
    <t xml:space="preserve">Permanent Mortgage Term </t>
  </si>
  <si>
    <t># of homes/units</t>
  </si>
  <si>
    <t>Total Mortgage Property Can Sustain</t>
  </si>
  <si>
    <t xml:space="preserve">HOME Down Payment Assistance </t>
  </si>
  <si>
    <t>Total HOME Funds to Project</t>
  </si>
  <si>
    <t>5. Metals</t>
  </si>
  <si>
    <t>Structural</t>
  </si>
  <si>
    <t>Wrought Iron</t>
  </si>
  <si>
    <t>Defaults to $1K/unit if no DPA entered.</t>
  </si>
  <si>
    <t xml:space="preserve">HOME Permanent Development Gap Subsidy </t>
  </si>
  <si>
    <t xml:space="preserve">Minimum </t>
  </si>
  <si>
    <t xml:space="preserve">Maximum </t>
  </si>
  <si>
    <t>Number of Homes/Units</t>
  </si>
  <si>
    <t>Limit</t>
  </si>
  <si>
    <r>
      <t xml:space="preserve">Homebuyer Name </t>
    </r>
    <r>
      <rPr>
        <i/>
        <sz val="9"/>
        <rFont val="Arial"/>
        <family val="2"/>
      </rPr>
      <t>if pre-sale:</t>
    </r>
  </si>
  <si>
    <t>Anticipated Sales Proceeds</t>
  </si>
  <si>
    <t>if project converts to rental</t>
  </si>
  <si>
    <t>Project will not realize this source if converted to rental.</t>
  </si>
  <si>
    <t>This represents the amount of debt project can support.</t>
  </si>
  <si>
    <t>Est. Revised Permanent Gap Subisdy Amount</t>
  </si>
  <si>
    <t xml:space="preserve">There is space allowed for up to 11 units. </t>
  </si>
  <si>
    <t>Within Subsidy Limit?                       Max:</t>
  </si>
  <si>
    <t>Per Unit Development Costs</t>
  </si>
  <si>
    <t>Per Unit Construction Costs</t>
  </si>
  <si>
    <t>Development Gap or Surplus</t>
  </si>
  <si>
    <r>
      <t>ESTIMATED SALE PRICE</t>
    </r>
    <r>
      <rPr>
        <sz val="8"/>
        <color rgb="FFC00000"/>
        <rFont val="Arial"/>
        <family val="2"/>
      </rPr>
      <t xml:space="preserve"> (appraised value)</t>
    </r>
  </si>
  <si>
    <t>Dev Fee as % TDC excluding acquisition:</t>
  </si>
  <si>
    <t>Costs Not Incurred Until Sales</t>
  </si>
  <si>
    <t># of HOME Units in Project</t>
  </si>
  <si>
    <t>See "Subsidy Limits" table above.</t>
  </si>
  <si>
    <t xml:space="preserve"> (Dev Fee, Realtor Commission, etc.)</t>
  </si>
  <si>
    <t>Surplus HOME Funds (Loan Payoff after DPA)    Const. Loan - Assistance to Buyer =</t>
  </si>
  <si>
    <t>a. How does the project fit with the PJ's ConPlan, housing strategies, etc?</t>
  </si>
  <si>
    <r>
      <t xml:space="preserve">Only enter information into YELLOW cells.  All other cells are protected or are for </t>
    </r>
    <r>
      <rPr>
        <sz val="11"/>
        <color rgb="FFFF0000"/>
        <rFont val="Arial"/>
        <family val="2"/>
      </rPr>
      <t>[PJ]</t>
    </r>
    <r>
      <rPr>
        <sz val="11"/>
        <rFont val="Arial"/>
        <family val="2"/>
      </rPr>
      <t xml:space="preserve"> use.</t>
    </r>
  </si>
  <si>
    <t>The worksheet will automatically calcuate the Development Subsidy needed.</t>
  </si>
  <si>
    <t xml:space="preserve">This is the general application form.  </t>
  </si>
  <si>
    <r>
      <t>Note</t>
    </r>
    <r>
      <rPr>
        <sz val="11"/>
        <color rgb="FFFF0000"/>
        <rFont val="Arial"/>
        <family val="2"/>
      </rPr>
      <t xml:space="preserve"> [PJ]</t>
    </r>
    <r>
      <rPr>
        <sz val="11"/>
        <color theme="1"/>
        <rFont val="Arial"/>
        <family val="2"/>
      </rPr>
      <t xml:space="preserve">'s % limits for overhead, general conditions and profits. </t>
    </r>
  </si>
  <si>
    <r>
      <t>Enter any additional information you wish to provide</t>
    </r>
    <r>
      <rPr>
        <sz val="11"/>
        <color rgb="FFFF0000"/>
        <rFont val="Arial"/>
        <family val="2"/>
      </rPr>
      <t xml:space="preserve"> [PJ]</t>
    </r>
    <r>
      <rPr>
        <sz val="11"/>
        <color theme="1"/>
        <rFont val="Arial"/>
        <family val="2"/>
      </rPr>
      <t xml:space="preserve"> in the "Developer's Notes" section at the bottom of the sheet.</t>
    </r>
  </si>
  <si>
    <r>
      <rPr>
        <sz val="11"/>
        <color rgb="FFFF0000"/>
        <rFont val="Arial"/>
        <family val="2"/>
      </rPr>
      <t>[PJ]</t>
    </r>
    <r>
      <rPr>
        <sz val="11"/>
        <rFont val="Arial"/>
        <family val="2"/>
      </rPr>
      <t xml:space="preserve"> will complete the bottom half of this sheet, titled "Actual Homebuyer Affordability Analysis"</t>
    </r>
  </si>
  <si>
    <t>PJ Underwriting Standards</t>
  </si>
  <si>
    <t xml:space="preserve">Up to X% of TDC </t>
  </si>
  <si>
    <t>X% of Total Development Costs</t>
  </si>
  <si>
    <t xml:space="preserve">Construction Loan Interest </t>
  </si>
  <si>
    <r>
      <rPr>
        <b/>
        <sz val="9"/>
        <color theme="3"/>
        <rFont val="Arial"/>
        <family val="2"/>
      </rPr>
      <t>7. What contingencies should be placed on</t>
    </r>
    <r>
      <rPr>
        <b/>
        <sz val="9"/>
        <color rgb="FFFF0000"/>
        <rFont val="Arial"/>
        <family val="2"/>
      </rPr>
      <t xml:space="preserve"> [PJ]</t>
    </r>
    <r>
      <rPr>
        <b/>
        <sz val="9"/>
        <color theme="3"/>
        <rFont val="Arial"/>
        <family val="2"/>
      </rPr>
      <t xml:space="preserve"> funding?</t>
    </r>
  </si>
  <si>
    <r>
      <t xml:space="preserve">[PJ] </t>
    </r>
    <r>
      <rPr>
        <b/>
        <sz val="9"/>
        <color theme="3"/>
        <rFont val="Arial"/>
        <family val="2"/>
      </rPr>
      <t>HOME Buyer Assistance     Max:</t>
    </r>
  </si>
  <si>
    <t xml:space="preserve">Loan-to-Value Ratio      </t>
  </si>
  <si>
    <t>ACTUAL Homebuyer Affordability Analysis (For PJ Use)</t>
  </si>
  <si>
    <r>
      <rPr>
        <b/>
        <sz val="9"/>
        <color rgb="FFFF0000"/>
        <rFont val="Arial"/>
        <family val="2"/>
      </rPr>
      <t>[PJ]</t>
    </r>
    <r>
      <rPr>
        <b/>
        <sz val="9"/>
        <color theme="3"/>
        <rFont val="Arial"/>
        <family val="2"/>
      </rPr>
      <t xml:space="preserve"> HOME Homebuyer Assistance</t>
    </r>
  </si>
  <si>
    <r>
      <rPr>
        <b/>
        <sz val="9"/>
        <color rgb="FFFF0000"/>
        <rFont val="Arial"/>
        <family val="2"/>
      </rPr>
      <t>[PJ]</t>
    </r>
    <r>
      <rPr>
        <b/>
        <sz val="9"/>
        <rFont val="Arial"/>
        <family val="2"/>
      </rPr>
      <t xml:space="preserve"> HOME Homebuyer Downpayment Assistance</t>
    </r>
  </si>
  <si>
    <r>
      <t>Is Ratio within</t>
    </r>
    <r>
      <rPr>
        <sz val="9"/>
        <color rgb="FFFF0000"/>
        <rFont val="Arial"/>
        <family val="2"/>
      </rPr>
      <t xml:space="preserve"> [PJ]</t>
    </r>
    <r>
      <rPr>
        <sz val="9"/>
        <color theme="5" tint="-0.499984740745262"/>
        <rFont val="Arial"/>
        <family val="2"/>
      </rPr>
      <t xml:space="preserve"> Limit(s)?</t>
    </r>
  </si>
  <si>
    <r>
      <t xml:space="preserve">Is Ratio within </t>
    </r>
    <r>
      <rPr>
        <sz val="9"/>
        <color rgb="FFFF0000"/>
        <rFont val="Arial"/>
        <family val="2"/>
      </rPr>
      <t>[PJ]</t>
    </r>
    <r>
      <rPr>
        <sz val="9"/>
        <color theme="5" tint="-0.499984740745262"/>
        <rFont val="Arial"/>
        <family val="2"/>
      </rPr>
      <t xml:space="preserve"> Limit(s)?</t>
    </r>
  </si>
  <si>
    <r>
      <t>Housing-to-Income Ratio</t>
    </r>
    <r>
      <rPr>
        <b/>
        <i/>
        <sz val="8"/>
        <color theme="5" tint="-0.499984740745262"/>
        <rFont val="Arial"/>
        <family val="2"/>
      </rPr>
      <t xml:space="preserve"> (does not include utilities)</t>
    </r>
  </si>
  <si>
    <r>
      <rPr>
        <b/>
        <sz val="9"/>
        <color rgb="FFFF0000"/>
        <rFont val="Arial"/>
        <family val="2"/>
      </rPr>
      <t>[PJ]</t>
    </r>
    <r>
      <rPr>
        <b/>
        <sz val="9"/>
        <color theme="5" tint="-0.499984740745262"/>
        <rFont val="Arial"/>
        <family val="2"/>
      </rPr>
      <t xml:space="preserve"> DPA Assistance as % of Sale Price</t>
    </r>
  </si>
  <si>
    <t>Complete the following worksheet roughly in the order corresponding with their numbering:</t>
  </si>
  <si>
    <r>
      <rPr>
        <b/>
        <sz val="9"/>
        <color rgb="FFFF0000"/>
        <rFont val="Arial"/>
        <family val="2"/>
      </rPr>
      <t xml:space="preserve">[PJ] </t>
    </r>
    <r>
      <rPr>
        <b/>
        <sz val="9"/>
        <color theme="3"/>
        <rFont val="Arial"/>
        <family val="2"/>
      </rPr>
      <t xml:space="preserve">HOME Closing Cost Assistance  </t>
    </r>
    <r>
      <rPr>
        <i/>
        <sz val="9"/>
        <rFont val="Arial"/>
        <family val="2"/>
      </rPr>
      <t>Max:</t>
    </r>
  </si>
  <si>
    <r>
      <t xml:space="preserve">Per Unit Direct Assistance to Buyer           </t>
    </r>
    <r>
      <rPr>
        <i/>
        <sz val="8"/>
        <rFont val="Arial"/>
        <family val="2"/>
      </rPr>
      <t xml:space="preserve">Max: </t>
    </r>
  </si>
  <si>
    <t>X%</t>
  </si>
  <si>
    <r>
      <t xml:space="preserve">This sheet informs you as to HUD and </t>
    </r>
    <r>
      <rPr>
        <sz val="11"/>
        <color rgb="FFFF0000"/>
        <rFont val="Arial"/>
        <family val="2"/>
      </rPr>
      <t>[PJ]</t>
    </r>
    <r>
      <rPr>
        <sz val="11"/>
        <rFont val="Arial"/>
        <family val="2"/>
      </rPr>
      <t>'s program &amp; policy requirements</t>
    </r>
  </si>
  <si>
    <r>
      <t>Don't worry about error messages such as"</t>
    </r>
    <r>
      <rPr>
        <i/>
        <sz val="11"/>
        <rFont val="Arial"/>
        <family val="2"/>
      </rPr>
      <t>#DIV!0</t>
    </r>
    <r>
      <rPr>
        <sz val="11"/>
        <rFont val="Arial"/>
        <family val="2"/>
      </rPr>
      <t>".  These appear because other input cells have not been completed.  Once the entire workbook is complete, error messages should go away.</t>
    </r>
  </si>
  <si>
    <t>Status of Funding</t>
  </si>
  <si>
    <t>Underwriting Notes</t>
  </si>
  <si>
    <t>Years 11 - 20</t>
  </si>
  <si>
    <r>
      <t>Operating Proforma</t>
    </r>
    <r>
      <rPr>
        <i/>
        <sz val="12"/>
        <color indexed="12"/>
        <rFont val="Arial"/>
        <family val="2"/>
      </rPr>
      <t xml:space="preserve"> (Page 1)</t>
    </r>
  </si>
  <si>
    <t>Number of income restricted HOME units planned</t>
  </si>
  <si>
    <t xml:space="preserve">State HOME Funds </t>
  </si>
  <si>
    <r>
      <rPr>
        <b/>
        <sz val="10"/>
        <color rgb="FFFF0000"/>
        <rFont val="Arial"/>
        <family val="2"/>
      </rPr>
      <t xml:space="preserve">[PJ] </t>
    </r>
    <r>
      <rPr>
        <b/>
        <sz val="10"/>
        <color theme="3"/>
        <rFont val="Arial"/>
        <family val="2"/>
      </rPr>
      <t>HOME Development Gap Subsidy</t>
    </r>
  </si>
  <si>
    <r>
      <rPr>
        <b/>
        <sz val="10"/>
        <color rgb="FFFF0000"/>
        <rFont val="Arial"/>
        <family val="2"/>
      </rPr>
      <t>[PJ]</t>
    </r>
    <r>
      <rPr>
        <b/>
        <sz val="10"/>
        <color theme="3"/>
        <rFont val="Arial"/>
        <family val="2"/>
      </rPr>
      <t xml:space="preserve"> CDBG Development Gap Subsidy</t>
    </r>
  </si>
  <si>
    <r>
      <rPr>
        <b/>
        <sz val="10"/>
        <color rgb="FFFF0000"/>
        <rFont val="Arial"/>
        <family val="2"/>
      </rPr>
      <t>[PJ]</t>
    </r>
    <r>
      <rPr>
        <b/>
        <sz val="10"/>
        <color theme="3"/>
        <rFont val="Arial"/>
        <family val="2"/>
      </rPr>
      <t xml:space="preserve"> CDBG Construction Loan </t>
    </r>
  </si>
  <si>
    <r>
      <rPr>
        <b/>
        <sz val="10"/>
        <color rgb="FFFF0000"/>
        <rFont val="Arial"/>
        <family val="2"/>
      </rPr>
      <t>[PJ]</t>
    </r>
    <r>
      <rPr>
        <b/>
        <sz val="10"/>
        <color theme="3"/>
        <rFont val="Arial"/>
        <family val="2"/>
      </rPr>
      <t xml:space="preserve"> HOME Construction Loan </t>
    </r>
  </si>
  <si>
    <r>
      <t xml:space="preserve">[PJ] </t>
    </r>
    <r>
      <rPr>
        <b/>
        <sz val="12"/>
        <color theme="3"/>
        <rFont val="Arial"/>
        <family val="2"/>
      </rPr>
      <t xml:space="preserve">Subsidy Layering &amp; Underwriting Summary </t>
    </r>
  </si>
  <si>
    <r>
      <t>Est. Sales Proceeds</t>
    </r>
    <r>
      <rPr>
        <sz val="9"/>
        <rFont val="Arial"/>
        <family val="2"/>
      </rPr>
      <t xml:space="preserve"> </t>
    </r>
    <r>
      <rPr>
        <i/>
        <sz val="9"/>
        <color indexed="8"/>
        <rFont val="Arial"/>
        <family val="2"/>
      </rPr>
      <t>(Based on Appraised Value)</t>
    </r>
  </si>
  <si>
    <t>HOME Funds that remain in the unit</t>
  </si>
  <si>
    <t>Based on the average assistance per unit</t>
  </si>
  <si>
    <t>This is used to determine affordabilty period for Recapture.</t>
  </si>
  <si>
    <t>Comes from "Subsidy Limits" table above.</t>
  </si>
  <si>
    <t>For HOME/CDBG Construction Loans</t>
  </si>
  <si>
    <t>Project Averages</t>
  </si>
  <si>
    <t>Fees &amp; Permits</t>
  </si>
  <si>
    <t>a. Explain whether or not costs are reasonable in terms of:</t>
  </si>
  <si>
    <t xml:space="preserve">1. Costs of comparable projects </t>
  </si>
  <si>
    <t xml:space="preserve">2. Qualifications of the costs estimators </t>
  </si>
  <si>
    <t xml:space="preserve">3. Costs published by recognized industry cost index </t>
  </si>
  <si>
    <t xml:space="preserve">b. What is the status of other funding sources?  Has adequate funding been secured? </t>
  </si>
  <si>
    <t>c. Is the amount of funding requested reasonable and necessary?  Please Explain.</t>
  </si>
  <si>
    <t>f. Concerns &amp; Other info:</t>
  </si>
  <si>
    <t>c. How will [PJ] mitigage risk?</t>
  </si>
  <si>
    <t>5. Assess the capacity of the developer &amp; team.</t>
  </si>
  <si>
    <t>c. Describe evidence developer is financially stable.</t>
  </si>
  <si>
    <t>d. Describe evidence dev staff is sufficient, qualified.</t>
  </si>
  <si>
    <t>e. Concerns &amp; Other info:</t>
  </si>
  <si>
    <r>
      <t xml:space="preserve"> d.  Is the developer/owner/team receiving undue enrichment based on the amount of developer fee and CHDO Proceeds?  </t>
    </r>
    <r>
      <rPr>
        <i/>
        <sz val="9"/>
        <color theme="1"/>
        <rFont val="Arial"/>
        <family val="2"/>
      </rPr>
      <t>If there are identities of interest among team members, include contractor profit in this assessment.</t>
    </r>
  </si>
  <si>
    <t>For CHDOs</t>
  </si>
  <si>
    <t>Available at settlement.</t>
  </si>
  <si>
    <t>Committed</t>
  </si>
  <si>
    <r>
      <t>First Mortgage Principal &amp; Interest</t>
    </r>
    <r>
      <rPr>
        <i/>
        <sz val="8"/>
        <rFont val="Arial"/>
        <family val="2"/>
      </rPr>
      <t xml:space="preserve">  </t>
    </r>
  </si>
  <si>
    <t>Loan Term (years)</t>
  </si>
  <si>
    <t>Annual Interest Rate</t>
  </si>
  <si>
    <t>per month:</t>
  </si>
  <si>
    <t xml:space="preserve">Property Taxes </t>
  </si>
  <si>
    <t xml:space="preserve">Homeowners Insurance </t>
  </si>
  <si>
    <t xml:space="preserve">Private Mortgage Insurance </t>
  </si>
  <si>
    <t xml:space="preserve">Homeowners Association Fees </t>
  </si>
  <si>
    <t>First Mortgage Term:</t>
  </si>
  <si>
    <t>State HOME Downpayment Assistance</t>
  </si>
  <si>
    <t>Other Monthly Payments</t>
  </si>
  <si>
    <t>MIP/PMI Funding Fee</t>
  </si>
  <si>
    <r>
      <rPr>
        <b/>
        <sz val="9"/>
        <color rgb="FFFF0000"/>
        <rFont val="Arial"/>
        <family val="2"/>
      </rPr>
      <t>[PJ]</t>
    </r>
    <r>
      <rPr>
        <b/>
        <sz val="9"/>
        <rFont val="Arial"/>
        <family val="2"/>
      </rPr>
      <t xml:space="preserve"> HOME Closing Cost Assistance </t>
    </r>
  </si>
  <si>
    <r>
      <t xml:space="preserve">Estimated Monthly Rent: </t>
    </r>
    <r>
      <rPr>
        <i/>
        <sz val="9"/>
        <rFont val="Arial"/>
        <family val="2"/>
      </rPr>
      <t>(based on HOME rents)</t>
    </r>
  </si>
  <si>
    <t>Loan that will Convert to Buyer Assistance</t>
  </si>
  <si>
    <t xml:space="preserve">HOME FUNDING REQUEST </t>
  </si>
  <si>
    <r>
      <rPr>
        <sz val="10"/>
        <color rgb="FFFF0000"/>
        <rFont val="Arial"/>
        <family val="2"/>
      </rPr>
      <t xml:space="preserve">[PJ] </t>
    </r>
    <r>
      <rPr>
        <sz val="10"/>
        <color theme="3"/>
        <rFont val="Arial"/>
        <family val="2"/>
      </rPr>
      <t>HOME Dev. Gap Subsidy</t>
    </r>
  </si>
  <si>
    <r>
      <rPr>
        <sz val="10"/>
        <color rgb="FFFF0000"/>
        <rFont val="Arial"/>
        <family val="2"/>
      </rPr>
      <t xml:space="preserve">[PJ] </t>
    </r>
    <r>
      <rPr>
        <sz val="10"/>
        <color theme="3"/>
        <rFont val="Arial"/>
        <family val="2"/>
      </rPr>
      <t>CDBG Dev. Gap Subsidy</t>
    </r>
  </si>
  <si>
    <t>HOME Match Worksheet</t>
  </si>
  <si>
    <t>The federal (HUD) regulations of the HOME program require that HOME funds are matched with contributions from the jurisdiction awarded the project funds. All contributions must be made from  nonfederal sources and be permanent to the project. In order to assist the County with its required federal reporting regarding match, please complete the following worksheet, noting all eligible permanent nonfederal contributions.</t>
  </si>
  <si>
    <t xml:space="preserve">Project Name:   </t>
  </si>
  <si>
    <t>Organization:</t>
  </si>
  <si>
    <t>Award Amount:</t>
  </si>
  <si>
    <t>Match liability:</t>
  </si>
  <si>
    <t>CASH</t>
  </si>
  <si>
    <t>Private donations/foundation grants</t>
  </si>
  <si>
    <t>$</t>
  </si>
  <si>
    <t>Below-market interest rate loans</t>
  </si>
  <si>
    <t>Deferred payment loans/amortizing loans</t>
  </si>
  <si>
    <t>FOREGONE TAXES, FEES, AND  CHARGES</t>
  </si>
  <si>
    <t>Value of state or local taxes, fees, and other charges that have been waived, forgiven, or deferred (i.e., local property taxes, transfer taxes, permit fees, recordation fees, impact fees, state tax credits).</t>
  </si>
  <si>
    <t>DONATED LAND OR OTHER REAL  PROPERTY</t>
  </si>
  <si>
    <t>ON-SITE AND  OFF-SITE INFRASTRUCTURE</t>
  </si>
  <si>
    <t>DONATED SITE PREP AND CONSTRUCTION MATERIALS</t>
  </si>
  <si>
    <t>Value of site preparation and construction materials</t>
  </si>
  <si>
    <t>DONATED USE  OF SITE PREP AND CONSTRUCTION EQUIPMENT</t>
  </si>
  <si>
    <t>DONATED VOLUNTARY LABOR AND PROFESSIONAL SERVICES</t>
  </si>
  <si>
    <t>Rate is $10</t>
  </si>
  <si>
    <t>SUPPORTIVE SERVICES FOR FAMILIES IN HOME-ASSISTED UNITS</t>
  </si>
  <si>
    <t>Projected total over period of affordability</t>
  </si>
  <si>
    <t>HOMEBUYER COUNSELING SERVICES</t>
  </si>
  <si>
    <t xml:space="preserve">Direct cost of pre-purchase and ongoing (during period of affordability) counseling for families that complete purchase with HOME assistance; limited to salary and benefits costs and direct program materials (provider's overhead costs are excluded) </t>
  </si>
  <si>
    <t>TOTAL MATCH</t>
  </si>
  <si>
    <t>*Please attach supporting documentation for all match contributions listed on worksheet.  Estimated Match for donated labor, materials, and equipment will be verfied with time sheets, invoices and/or statements during the course of construction.</t>
  </si>
  <si>
    <t>Office Use Only:</t>
  </si>
  <si>
    <t>Match liability met?</t>
  </si>
  <si>
    <t>____YES   ____NO</t>
  </si>
  <si>
    <t>Supporting documentation submitted?</t>
  </si>
  <si>
    <t>95% of Median Sale Price Limits</t>
  </si>
  <si>
    <t xml:space="preserve"> New Homes Mortgage Limits</t>
  </si>
  <si>
    <t>Other: Donations</t>
  </si>
  <si>
    <t>Mortgage Write Down</t>
  </si>
  <si>
    <t>Will County HOME PROGRAM</t>
  </si>
  <si>
    <t>of TDC (subject of Will County determination on acquisition costs, identities of interest, etc.)</t>
  </si>
  <si>
    <t>Assistance is capped at X% of sale price as needed to maintain ratios listed to the left.       If ratios are not a limiting factor for the buyer Will County will subsidize buyer to get to X% LTV.</t>
  </si>
  <si>
    <t>6/15/2022</t>
  </si>
  <si>
    <t>06/2022</t>
  </si>
  <si>
    <t>03/2022</t>
  </si>
  <si>
    <t>Developer/Owner/Sponsor:</t>
  </si>
  <si>
    <r>
      <t xml:space="preserve">Donated property- appraised value minus debt burden, lien </t>
    </r>
    <r>
      <rPr>
        <u/>
        <sz val="10"/>
        <color theme="1"/>
        <rFont val="Arial"/>
        <family val="2"/>
      </rPr>
      <t>or other encumbrance.</t>
    </r>
  </si>
  <si>
    <r>
      <t xml:space="preserve">Purchase of property </t>
    </r>
    <r>
      <rPr>
        <i/>
        <sz val="10"/>
        <color theme="1"/>
        <rFont val="Arial"/>
        <family val="2"/>
      </rPr>
      <t xml:space="preserve">with federal or non-federal funds, </t>
    </r>
    <r>
      <rPr>
        <sz val="10"/>
        <color theme="1"/>
        <rFont val="Arial"/>
        <family val="2"/>
      </rPr>
      <t xml:space="preserve">demonstrably below market value - difference between </t>
    </r>
    <r>
      <rPr>
        <u/>
        <sz val="10"/>
        <color theme="1"/>
        <rFont val="Arial"/>
        <family val="2"/>
      </rPr>
      <t>sales price and appraised value at acquisition</t>
    </r>
  </si>
  <si>
    <r>
      <t xml:space="preserve">Infrastructure that directly facilitates occupancy </t>
    </r>
    <r>
      <rPr>
        <i/>
        <sz val="10"/>
        <color theme="1"/>
        <rFont val="Arial"/>
        <family val="2"/>
      </rPr>
      <t xml:space="preserve">not </t>
    </r>
    <r>
      <rPr>
        <sz val="10"/>
        <color theme="1"/>
        <rFont val="Arial"/>
        <family val="2"/>
      </rPr>
      <t>paid with federal resources (must be directly required for the project and on, or immediately adjacent to, project site­ including streets, sidewalks, streetlights, and utility lines)</t>
    </r>
  </si>
  <si>
    <r>
      <t xml:space="preserve">Value of the use of equipment- determined by rental rate </t>
    </r>
    <r>
      <rPr>
        <u/>
        <sz val="10"/>
        <color theme="1"/>
        <rFont val="Arial"/>
        <family val="2"/>
      </rPr>
      <t>multiplied by number of hours donated</t>
    </r>
  </si>
  <si>
    <r>
      <t xml:space="preserve">Value of unskilled donated/voluntary- </t>
    </r>
    <r>
      <rPr>
        <u/>
        <sz val="10"/>
        <color theme="1"/>
        <rFont val="Arial"/>
        <family val="2"/>
      </rPr>
      <t>single hourly</t>
    </r>
  </si>
  <si>
    <r>
      <t xml:space="preserve">Value of skilled labor or professional services- rate individual </t>
    </r>
    <r>
      <rPr>
        <u/>
        <sz val="10"/>
        <color theme="1"/>
        <rFont val="Arial"/>
        <family val="2"/>
      </rPr>
      <t>or performing entity normally charges</t>
    </r>
  </si>
  <si>
    <r>
      <t xml:space="preserve">Must be necessary to facilitate independent living/self-sufficiency (i.e., case management, mental health services, assistance with tasks of daily living, substance abuse treatment and counseling, day care, job training, counseling); </t>
    </r>
    <r>
      <rPr>
        <u/>
        <sz val="10"/>
        <color theme="1"/>
        <rFont val="Arial"/>
        <family val="2"/>
      </rPr>
      <t>limited to</t>
    </r>
    <r>
      <rPr>
        <sz val="10"/>
        <color theme="1"/>
        <rFont val="Arial"/>
        <family val="2"/>
      </rPr>
      <t xml:space="preserve"> </t>
    </r>
    <r>
      <rPr>
        <u/>
        <sz val="10"/>
        <color theme="1"/>
        <rFont val="Arial"/>
        <family val="2"/>
      </rPr>
      <t>salary costs (including benefits) and directly related materials</t>
    </r>
    <r>
      <rPr>
        <sz val="10"/>
        <color theme="1"/>
        <rFont val="Arial"/>
        <family val="2"/>
      </rPr>
      <t xml:space="preserve"> (provider's overhead cost are </t>
    </r>
    <r>
      <rPr>
        <i/>
        <sz val="10"/>
        <color theme="1"/>
        <rFont val="Arial"/>
        <family val="2"/>
      </rPr>
      <t>excluded).</t>
    </r>
  </si>
  <si>
    <t>1) Cover Page</t>
  </si>
  <si>
    <r>
      <rPr>
        <sz val="11"/>
        <color rgb="FFFF0000"/>
        <rFont val="Arial"/>
        <family val="2"/>
      </rPr>
      <t xml:space="preserve">[PJ] </t>
    </r>
    <r>
      <rPr>
        <sz val="11"/>
        <rFont val="Arial"/>
        <family val="2"/>
      </rPr>
      <t>will analyze this sheet to assess the implications of your project converting to a HOME Rental project if it fails to sell to an eligible buyer within 9 months of obtaining a CO.</t>
    </r>
  </si>
  <si>
    <r>
      <t xml:space="preserve">INSTRUCTIONS FOR COMPLETING THE </t>
    </r>
    <r>
      <rPr>
        <b/>
        <sz val="14"/>
        <color rgb="FFFF0000"/>
        <rFont val="Arial"/>
        <family val="2"/>
      </rPr>
      <t>WILL COUNTY CONSORTIUM</t>
    </r>
    <r>
      <rPr>
        <b/>
        <sz val="14"/>
        <rFont val="Arial"/>
        <family val="2"/>
      </rPr>
      <t xml:space="preserve"> </t>
    </r>
    <r>
      <rPr>
        <b/>
        <sz val="14"/>
        <color rgb="FFFF0000"/>
        <rFont val="Arial"/>
        <family val="2"/>
      </rPr>
      <t>(PJ)</t>
    </r>
    <r>
      <rPr>
        <b/>
        <sz val="14"/>
        <rFont val="Arial"/>
        <family val="2"/>
      </rPr>
      <t xml:space="preserve"> HOMEOWNERSHIP PRODUCTION PROFORMA WORKSHEETS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</si>
</sst>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General_)"/>
    <numFmt numFmtId="165" formatCode="0.0%"/>
    <numFmt numFmtId="166" formatCode="&quot;$&quot;#,##0"/>
    <numFmt numFmtId="167" formatCode="0.0"/>
    <numFmt numFmtId="168" formatCode="&quot;$&quot;#,##0.00"/>
    <numFmt numFmtId="169" formatCode="[$-409]mmm\-yy;@"/>
    <numFmt numFmtId="170" formatCode="0&quot;.&quot;"/>
    <numFmt numFmtId="171" formatCode="[$-F800]dddd\,\ mmmm\ dd\,\ yyyy"/>
  </numFmts>
  <fonts count="204">
    <font>
      <sz val="8"/>
      <name val="Times New Roman"/>
    </font>
    <font>
      <sz val="11"/>
      <color theme="1"/>
      <name val="Arial"/>
      <family val="2"/>
    </font>
    <font>
      <sz val="10"/>
      <name val="Arial"/>
      <family val="2"/>
    </font>
    <font>
      <sz val="8"/>
      <name val="Arial"/>
      <family val="2"/>
    </font>
    <font>
      <b/>
      <sz val="10"/>
      <name val="Arial"/>
      <family val="2"/>
    </font>
    <font>
      <i/>
      <sz val="9"/>
      <name val="Arial"/>
      <family val="2"/>
    </font>
    <font>
      <sz val="9"/>
      <name val="Arial"/>
      <family val="2"/>
    </font>
    <font>
      <b/>
      <sz val="9"/>
      <name val="Arial"/>
      <family val="2"/>
    </font>
    <font>
      <b/>
      <sz val="11"/>
      <name val="Arial"/>
      <family val="2"/>
    </font>
    <font>
      <b/>
      <sz val="12"/>
      <name val="Arial"/>
      <family val="2"/>
    </font>
    <font>
      <sz val="8"/>
      <name val="Times New Roman"/>
      <family val="1"/>
    </font>
    <font>
      <i/>
      <sz val="10"/>
      <name val="Arial"/>
      <family val="2"/>
    </font>
    <font>
      <b/>
      <i/>
      <sz val="10"/>
      <name val="Arial"/>
      <family val="2"/>
    </font>
    <font>
      <sz val="9"/>
      <name val="Times New Roman"/>
      <family val="1"/>
    </font>
    <font>
      <b/>
      <i/>
      <sz val="9"/>
      <name val="Arial"/>
      <family val="2"/>
    </font>
    <font>
      <b/>
      <sz val="9"/>
      <color indexed="10"/>
      <name val="Arial"/>
      <family val="2"/>
    </font>
    <font>
      <sz val="9"/>
      <color indexed="10"/>
      <name val="Arial"/>
      <family val="2"/>
    </font>
    <font>
      <b/>
      <sz val="8"/>
      <name val="Arial"/>
      <family val="2"/>
    </font>
    <font>
      <sz val="9"/>
      <color indexed="8"/>
      <name val="Arial"/>
      <family val="2"/>
    </font>
    <font>
      <i/>
      <sz val="9"/>
      <color indexed="10"/>
      <name val="Arial"/>
      <family val="2"/>
    </font>
    <font>
      <i/>
      <sz val="9"/>
      <color indexed="8"/>
      <name val="Arial"/>
      <family val="2"/>
    </font>
    <font>
      <b/>
      <sz val="9"/>
      <name val="Times New Roman"/>
      <family val="1"/>
    </font>
    <font>
      <sz val="10"/>
      <color indexed="10"/>
      <name val="Arial"/>
      <family val="2"/>
    </font>
    <font>
      <b/>
      <sz val="14"/>
      <name val="Arial"/>
      <family val="2"/>
    </font>
    <font>
      <sz val="10"/>
      <name val="Wingdings"/>
      <charset val="2"/>
    </font>
    <font>
      <sz val="11"/>
      <name val="Arial"/>
      <family val="2"/>
    </font>
    <font>
      <u/>
      <sz val="10"/>
      <name val="Arial"/>
      <family val="2"/>
    </font>
    <font>
      <sz val="10"/>
      <color indexed="8"/>
      <name val="Arial"/>
      <family val="2"/>
    </font>
    <font>
      <i/>
      <sz val="11"/>
      <name val="Arial"/>
      <family val="2"/>
    </font>
    <font>
      <sz val="10"/>
      <color indexed="8"/>
      <name val="Arial"/>
      <family val="2"/>
    </font>
    <font>
      <b/>
      <sz val="10"/>
      <color indexed="8"/>
      <name val="Arial"/>
      <family val="2"/>
    </font>
    <font>
      <i/>
      <sz val="10"/>
      <color indexed="8"/>
      <name val="Arial"/>
      <family val="2"/>
    </font>
    <font>
      <sz val="11"/>
      <color indexed="8"/>
      <name val="Arial"/>
      <family val="2"/>
    </font>
    <font>
      <sz val="9"/>
      <color indexed="8"/>
      <name val="Arial"/>
      <family val="2"/>
    </font>
    <font>
      <b/>
      <sz val="11"/>
      <color indexed="9"/>
      <name val="Arial"/>
      <family val="2"/>
    </font>
    <font>
      <sz val="11"/>
      <color indexed="9"/>
      <name val="Arial"/>
      <family val="2"/>
    </font>
    <font>
      <i/>
      <sz val="11"/>
      <color indexed="9"/>
      <name val="Arial"/>
      <family val="2"/>
    </font>
    <font>
      <sz val="8"/>
      <color indexed="8"/>
      <name val="Arial"/>
      <family val="2"/>
    </font>
    <font>
      <i/>
      <sz val="8"/>
      <color indexed="23"/>
      <name val="Arial"/>
      <family val="2"/>
    </font>
    <font>
      <i/>
      <sz val="9"/>
      <color indexed="23"/>
      <name val="Arial"/>
      <family val="2"/>
    </font>
    <font>
      <b/>
      <i/>
      <sz val="9"/>
      <color indexed="63"/>
      <name val="Arial"/>
      <family val="2"/>
    </font>
    <font>
      <b/>
      <sz val="9"/>
      <color indexed="63"/>
      <name val="Arial"/>
      <family val="2"/>
    </font>
    <font>
      <b/>
      <sz val="9"/>
      <color indexed="62"/>
      <name val="Arial"/>
      <family val="2"/>
    </font>
    <font>
      <b/>
      <sz val="8"/>
      <color indexed="62"/>
      <name val="Arial"/>
      <family val="2"/>
    </font>
    <font>
      <b/>
      <sz val="8"/>
      <color indexed="8"/>
      <name val="Arial"/>
      <family val="2"/>
    </font>
    <font>
      <b/>
      <sz val="10"/>
      <color indexed="62"/>
      <name val="Arial"/>
      <family val="2"/>
    </font>
    <font>
      <i/>
      <sz val="9"/>
      <color indexed="17"/>
      <name val="Arial"/>
      <family val="2"/>
    </font>
    <font>
      <i/>
      <sz val="9"/>
      <color indexed="8"/>
      <name val="Arial"/>
      <family val="2"/>
    </font>
    <font>
      <i/>
      <sz val="9"/>
      <color indexed="63"/>
      <name val="Arial"/>
      <family val="2"/>
    </font>
    <font>
      <b/>
      <i/>
      <sz val="9"/>
      <color indexed="63"/>
      <name val="Arial"/>
      <family val="2"/>
    </font>
    <font>
      <b/>
      <sz val="9"/>
      <color indexed="63"/>
      <name val="Arial"/>
      <family val="2"/>
    </font>
    <font>
      <b/>
      <sz val="11"/>
      <color indexed="62"/>
      <name val="Arial"/>
      <family val="2"/>
    </font>
    <font>
      <sz val="10"/>
      <name val="Times New Roman"/>
      <family val="1"/>
    </font>
    <font>
      <b/>
      <sz val="10"/>
      <color indexed="10"/>
      <name val="Arial"/>
      <family val="2"/>
    </font>
    <font>
      <i/>
      <sz val="8"/>
      <name val="Arial"/>
      <family val="2"/>
    </font>
    <font>
      <sz val="10"/>
      <color indexed="8"/>
      <name val="Arial"/>
      <family val="2"/>
    </font>
    <font>
      <u/>
      <sz val="10"/>
      <color indexed="8"/>
      <name val="Arial"/>
      <family val="2"/>
    </font>
    <font>
      <b/>
      <sz val="10"/>
      <color indexed="8"/>
      <name val="Arial"/>
      <family val="2"/>
    </font>
    <font>
      <b/>
      <i/>
      <sz val="11"/>
      <color indexed="30"/>
      <name val="Arial"/>
      <family val="2"/>
    </font>
    <font>
      <b/>
      <sz val="11"/>
      <color indexed="62"/>
      <name val="Arial"/>
      <family val="2"/>
    </font>
    <font>
      <b/>
      <sz val="9"/>
      <color indexed="62"/>
      <name val="Arial"/>
      <family val="2"/>
    </font>
    <font>
      <sz val="8"/>
      <color indexed="10"/>
      <name val="Arial"/>
      <family val="2"/>
    </font>
    <font>
      <sz val="11"/>
      <color indexed="10"/>
      <name val="Arial"/>
      <family val="2"/>
    </font>
    <font>
      <b/>
      <sz val="11"/>
      <name val="Times New Roman"/>
      <family val="1"/>
    </font>
    <font>
      <i/>
      <u/>
      <sz val="10"/>
      <name val="Arial"/>
      <family val="2"/>
    </font>
    <font>
      <i/>
      <sz val="10"/>
      <name val="Times New Roman"/>
      <family val="1"/>
    </font>
    <font>
      <b/>
      <sz val="12"/>
      <color indexed="8"/>
      <name val="Arial"/>
      <family val="2"/>
    </font>
    <font>
      <sz val="9"/>
      <color indexed="10"/>
      <name val="Arial"/>
      <family val="2"/>
    </font>
    <font>
      <b/>
      <i/>
      <sz val="9"/>
      <color indexed="8"/>
      <name val="Arial"/>
      <family val="2"/>
    </font>
    <font>
      <b/>
      <sz val="9"/>
      <color indexed="8"/>
      <name val="Arial"/>
      <family val="2"/>
    </font>
    <font>
      <b/>
      <sz val="8"/>
      <color indexed="10"/>
      <name val="Arial"/>
      <family val="2"/>
    </font>
    <font>
      <b/>
      <i/>
      <sz val="11"/>
      <color indexed="10"/>
      <name val="Arial"/>
      <family val="2"/>
    </font>
    <font>
      <b/>
      <sz val="11"/>
      <color indexed="12"/>
      <name val="Arial"/>
      <family val="2"/>
    </font>
    <font>
      <sz val="12"/>
      <name val="Arial"/>
      <family val="2"/>
    </font>
    <font>
      <i/>
      <vertAlign val="superscript"/>
      <sz val="9"/>
      <name val="Arial"/>
      <family val="2"/>
    </font>
    <font>
      <sz val="9.5"/>
      <name val="Arial"/>
      <family val="2"/>
    </font>
    <font>
      <sz val="10"/>
      <name val="Symbol"/>
      <family val="1"/>
      <charset val="2"/>
    </font>
    <font>
      <i/>
      <sz val="7"/>
      <name val="Arial"/>
      <family val="2"/>
    </font>
    <font>
      <b/>
      <i/>
      <sz val="10"/>
      <color indexed="8"/>
      <name val="Arial"/>
      <family val="2"/>
    </font>
    <font>
      <i/>
      <sz val="8"/>
      <name val="Times New Roman"/>
      <family val="1"/>
    </font>
    <font>
      <i/>
      <sz val="8"/>
      <color indexed="8"/>
      <name val="Arial"/>
      <family val="2"/>
    </font>
    <font>
      <sz val="9"/>
      <name val="Antique Olive"/>
      <family val="2"/>
    </font>
    <font>
      <i/>
      <sz val="9"/>
      <name val="Times New Roman"/>
      <family val="1"/>
    </font>
    <font>
      <b/>
      <sz val="18"/>
      <color indexed="12"/>
      <name val="Arial"/>
      <family val="2"/>
    </font>
    <font>
      <b/>
      <sz val="9"/>
      <color indexed="12"/>
      <name val="Arial"/>
      <family val="2"/>
    </font>
    <font>
      <b/>
      <sz val="9"/>
      <name val="SWISS"/>
    </font>
    <font>
      <u/>
      <sz val="9"/>
      <name val="Arial"/>
      <family val="2"/>
    </font>
    <font>
      <b/>
      <sz val="9"/>
      <color indexed="12"/>
      <name val="SWISS"/>
    </font>
    <font>
      <b/>
      <sz val="10"/>
      <color indexed="12"/>
      <name val="Arial"/>
      <family val="2"/>
    </font>
    <font>
      <i/>
      <sz val="10"/>
      <color indexed="12"/>
      <name val="Arial"/>
      <family val="2"/>
    </font>
    <font>
      <b/>
      <sz val="11"/>
      <color theme="1"/>
      <name val="Arial"/>
      <family val="2"/>
    </font>
    <font>
      <b/>
      <sz val="12"/>
      <color theme="1"/>
      <name val="Arial"/>
      <family val="2"/>
    </font>
    <font>
      <sz val="11"/>
      <color theme="1"/>
      <name val="Arial"/>
      <family val="2"/>
    </font>
    <font>
      <sz val="8"/>
      <color theme="1"/>
      <name val="Times New Roman"/>
      <family val="1"/>
    </font>
    <font>
      <b/>
      <sz val="11"/>
      <color rgb="FFFF0000"/>
      <name val="Arial"/>
      <family val="2"/>
    </font>
    <font>
      <sz val="9"/>
      <color rgb="FF0070C0"/>
      <name val="Arial"/>
      <family val="2"/>
    </font>
    <font>
      <sz val="10"/>
      <color rgb="FF0070C0"/>
      <name val="Arial"/>
      <family val="2"/>
    </font>
    <font>
      <sz val="10"/>
      <color theme="3"/>
      <name val="Arial"/>
      <family val="2"/>
    </font>
    <font>
      <i/>
      <sz val="9"/>
      <color rgb="FF0070C0"/>
      <name val="Arial"/>
      <family val="2"/>
    </font>
    <font>
      <sz val="10"/>
      <color theme="0"/>
      <name val="Arial"/>
      <family val="2"/>
    </font>
    <font>
      <sz val="10"/>
      <color rgb="FFFF0000"/>
      <name val="Arial"/>
      <family val="2"/>
    </font>
    <font>
      <sz val="9"/>
      <color rgb="FFFF0000"/>
      <name val="Arial"/>
      <family val="2"/>
    </font>
    <font>
      <b/>
      <sz val="11"/>
      <color theme="3"/>
      <name val="Arial"/>
      <family val="2"/>
    </font>
    <font>
      <sz val="10"/>
      <color theme="1"/>
      <name val="Arial"/>
      <family val="2"/>
    </font>
    <font>
      <sz val="8"/>
      <color rgb="FFFF0000"/>
      <name val="Arial"/>
      <family val="2"/>
    </font>
    <font>
      <b/>
      <sz val="10"/>
      <color rgb="FFFF0000"/>
      <name val="Arial"/>
      <family val="2"/>
    </font>
    <font>
      <b/>
      <sz val="9"/>
      <color theme="1" tint="0.34998626667073579"/>
      <name val="Arial"/>
      <family val="2"/>
    </font>
    <font>
      <b/>
      <sz val="10"/>
      <color rgb="FF000000"/>
      <name val="Arial"/>
      <family val="2"/>
    </font>
    <font>
      <b/>
      <sz val="9"/>
      <color theme="3"/>
      <name val="Arial"/>
      <family val="2"/>
    </font>
    <font>
      <sz val="8"/>
      <color theme="1"/>
      <name val="Arial"/>
      <family val="2"/>
    </font>
    <font>
      <sz val="9"/>
      <color rgb="FF000000"/>
      <name val="Arial"/>
      <family val="2"/>
    </font>
    <font>
      <sz val="8"/>
      <color theme="1" tint="0.499984740745262"/>
      <name val="Wingdings"/>
      <charset val="2"/>
    </font>
    <font>
      <b/>
      <sz val="8"/>
      <color theme="1" tint="0.499984740745262"/>
      <name val="Arial"/>
      <family val="2"/>
    </font>
    <font>
      <sz val="8"/>
      <color theme="1" tint="0.499984740745262"/>
      <name val="Arial"/>
      <family val="2"/>
    </font>
    <font>
      <sz val="8"/>
      <color theme="1" tint="0.499984740745262"/>
      <name val="Times New Roman"/>
      <family val="1"/>
    </font>
    <font>
      <sz val="9"/>
      <color theme="1" tint="0.34998626667073579"/>
      <name val="Arial"/>
      <family val="2"/>
    </font>
    <font>
      <b/>
      <sz val="9"/>
      <color rgb="FFFF0000"/>
      <name val="Arial"/>
      <family val="2"/>
    </font>
    <font>
      <i/>
      <sz val="8"/>
      <color theme="3"/>
      <name val="Arial"/>
      <family val="2"/>
    </font>
    <font>
      <b/>
      <sz val="12"/>
      <color theme="3"/>
      <name val="Arial"/>
      <family val="2"/>
    </font>
    <font>
      <i/>
      <sz val="10"/>
      <color rgb="FF0070C0"/>
      <name val="Arial"/>
      <family val="2"/>
    </font>
    <font>
      <u/>
      <sz val="10"/>
      <color rgb="FF0070C0"/>
      <name val="Arial"/>
      <family val="2"/>
    </font>
    <font>
      <sz val="10"/>
      <color theme="1" tint="0.34998626667073579"/>
      <name val="Arial"/>
      <family val="2"/>
    </font>
    <font>
      <b/>
      <sz val="9"/>
      <color theme="1" tint="0.249977111117893"/>
      <name val="Arial"/>
      <family val="2"/>
    </font>
    <font>
      <b/>
      <i/>
      <sz val="9"/>
      <color theme="1" tint="0.249977111117893"/>
      <name val="Arial"/>
      <family val="2"/>
    </font>
    <font>
      <i/>
      <sz val="9"/>
      <color theme="5" tint="-0.499984740745262"/>
      <name val="Arial"/>
      <family val="2"/>
    </font>
    <font>
      <i/>
      <sz val="9"/>
      <color theme="9" tint="-0.499984740745262"/>
      <name val="Arial"/>
      <family val="2"/>
    </font>
    <font>
      <i/>
      <sz val="9"/>
      <color theme="0" tint="-0.499984740745262"/>
      <name val="Arial"/>
      <family val="2"/>
    </font>
    <font>
      <b/>
      <i/>
      <sz val="9"/>
      <color theme="0" tint="-0.499984740745262"/>
      <name val="Arial"/>
      <family val="2"/>
    </font>
    <font>
      <b/>
      <sz val="8"/>
      <color theme="1" tint="0.499984740745262"/>
      <name val="SWISS"/>
    </font>
    <font>
      <b/>
      <i/>
      <sz val="8"/>
      <name val="Arial"/>
      <family val="2"/>
    </font>
    <font>
      <i/>
      <u/>
      <sz val="9"/>
      <name val="Arial"/>
      <family val="2"/>
    </font>
    <font>
      <b/>
      <sz val="14"/>
      <color theme="3"/>
      <name val="Arial"/>
      <family val="2"/>
    </font>
    <font>
      <b/>
      <i/>
      <sz val="11"/>
      <name val="Arial"/>
      <family val="2"/>
    </font>
    <font>
      <sz val="11"/>
      <color theme="0"/>
      <name val="Arial"/>
      <family val="2"/>
    </font>
    <font>
      <sz val="10"/>
      <color theme="3"/>
      <name val="Symbol"/>
      <family val="1"/>
      <charset val="2"/>
    </font>
    <font>
      <b/>
      <sz val="14"/>
      <color theme="3"/>
      <name val="Times New Roman"/>
      <family val="1"/>
    </font>
    <font>
      <b/>
      <sz val="18"/>
      <color theme="3"/>
      <name val="Arial"/>
      <family val="2"/>
    </font>
    <font>
      <sz val="18"/>
      <color theme="3"/>
      <name val="Arial"/>
      <family val="2"/>
    </font>
    <font>
      <b/>
      <sz val="9"/>
      <color theme="1" tint="0.499984740745262"/>
      <name val="Arial"/>
      <family val="2"/>
    </font>
    <font>
      <sz val="9"/>
      <color theme="3"/>
      <name val="Arial"/>
      <family val="2"/>
    </font>
    <font>
      <b/>
      <sz val="10"/>
      <color theme="3"/>
      <name val="Arial"/>
      <family val="2"/>
    </font>
    <font>
      <sz val="8"/>
      <color theme="3"/>
      <name val="Arial"/>
      <family val="2"/>
    </font>
    <font>
      <sz val="11"/>
      <color theme="3"/>
      <name val="Calibri"/>
      <family val="2"/>
      <scheme val="minor"/>
    </font>
    <font>
      <b/>
      <i/>
      <sz val="10"/>
      <color theme="1" tint="0.34998626667073579"/>
      <name val="Arial"/>
      <family val="2"/>
    </font>
    <font>
      <sz val="11"/>
      <color theme="0"/>
      <name val="Calibri"/>
      <family val="2"/>
      <scheme val="minor"/>
    </font>
    <font>
      <b/>
      <sz val="11"/>
      <color theme="0"/>
      <name val="Arial"/>
      <family val="2"/>
    </font>
    <font>
      <i/>
      <sz val="9"/>
      <color theme="0"/>
      <name val="Arial"/>
      <family val="2"/>
    </font>
    <font>
      <b/>
      <i/>
      <sz val="9"/>
      <color rgb="FFC00000"/>
      <name val="Arial"/>
      <family val="2"/>
    </font>
    <font>
      <i/>
      <sz val="11"/>
      <color theme="3"/>
      <name val="Arial"/>
      <family val="2"/>
    </font>
    <font>
      <sz val="11"/>
      <color theme="3"/>
      <name val="Arial"/>
      <family val="2"/>
    </font>
    <font>
      <i/>
      <sz val="9"/>
      <color theme="3"/>
      <name val="Arial"/>
      <family val="2"/>
    </font>
    <font>
      <b/>
      <i/>
      <sz val="8"/>
      <color theme="3"/>
      <name val="Arial"/>
      <family val="2"/>
    </font>
    <font>
      <sz val="8"/>
      <color indexed="62"/>
      <name val="Arial"/>
      <family val="2"/>
    </font>
    <font>
      <b/>
      <sz val="10"/>
      <name val="Times New Roman"/>
      <family val="1"/>
    </font>
    <font>
      <i/>
      <sz val="8"/>
      <color theme="1" tint="0.34998626667073579"/>
      <name val="Arial"/>
      <family val="2"/>
    </font>
    <font>
      <i/>
      <sz val="9"/>
      <color theme="1" tint="0.34998626667073579"/>
      <name val="Arial"/>
      <family val="2"/>
    </font>
    <font>
      <sz val="8"/>
      <color theme="1" tint="0.34998626667073579"/>
      <name val="Arial"/>
      <family val="2"/>
    </font>
    <font>
      <i/>
      <sz val="10"/>
      <color rgb="FFC00000"/>
      <name val="Arial"/>
      <family val="2"/>
    </font>
    <font>
      <i/>
      <sz val="8"/>
      <color rgb="FFFF0000"/>
      <name val="Arial"/>
      <family val="2"/>
    </font>
    <font>
      <b/>
      <i/>
      <sz val="8"/>
      <color rgb="FFFF0000"/>
      <name val="Arial"/>
      <family val="2"/>
    </font>
    <font>
      <b/>
      <i/>
      <sz val="9"/>
      <color theme="1" tint="0.34998626667073579"/>
      <name val="Arial"/>
      <family val="2"/>
    </font>
    <font>
      <b/>
      <sz val="10"/>
      <color theme="1" tint="0.34998626667073579"/>
      <name val="Times New Roman"/>
      <family val="1"/>
    </font>
    <font>
      <b/>
      <i/>
      <sz val="10"/>
      <color rgb="FFFF0000"/>
      <name val="Arial"/>
      <family val="2"/>
    </font>
    <font>
      <sz val="8"/>
      <color rgb="FFC00000"/>
      <name val="Arial"/>
      <family val="2"/>
    </font>
    <font>
      <b/>
      <i/>
      <sz val="11"/>
      <color indexed="8"/>
      <name val="Arial"/>
      <family val="2"/>
    </font>
    <font>
      <b/>
      <sz val="10"/>
      <color theme="1" tint="0.34998626667073579"/>
      <name val="Arial"/>
      <family val="2"/>
    </font>
    <font>
      <sz val="11"/>
      <color rgb="FFFF0000"/>
      <name val="Arial"/>
      <family val="2"/>
    </font>
    <font>
      <i/>
      <sz val="9"/>
      <color rgb="FFFF0000"/>
      <name val="Arial"/>
      <family val="2"/>
    </font>
    <font>
      <b/>
      <sz val="12"/>
      <color rgb="FFFF0000"/>
      <name val="Arial"/>
      <family val="2"/>
    </font>
    <font>
      <sz val="9"/>
      <color theme="1"/>
      <name val="Arial"/>
      <family val="2"/>
    </font>
    <font>
      <b/>
      <sz val="9"/>
      <color theme="5" tint="-0.499984740745262"/>
      <name val="Arial"/>
      <family val="2"/>
    </font>
    <font>
      <b/>
      <sz val="9"/>
      <color theme="5" tint="-0.499984740745262"/>
      <name val="Times New Roman"/>
      <family val="1"/>
    </font>
    <font>
      <i/>
      <sz val="8"/>
      <color theme="5" tint="-0.499984740745262"/>
      <name val="Arial"/>
      <family val="2"/>
    </font>
    <font>
      <sz val="9"/>
      <color theme="5" tint="-0.499984740745262"/>
      <name val="Arial"/>
      <family val="2"/>
    </font>
    <font>
      <sz val="9"/>
      <color theme="5" tint="-0.499984740745262"/>
      <name val="Times New Roman"/>
      <family val="1"/>
    </font>
    <font>
      <i/>
      <u/>
      <sz val="9"/>
      <color theme="5" tint="-0.499984740745262"/>
      <name val="Arial"/>
      <family val="2"/>
    </font>
    <font>
      <b/>
      <i/>
      <sz val="8"/>
      <color theme="5" tint="-0.499984740745262"/>
      <name val="Arial"/>
      <family val="2"/>
    </font>
    <font>
      <b/>
      <i/>
      <sz val="9"/>
      <color theme="5" tint="-0.499984740745262"/>
      <name val="Arial"/>
      <family val="2"/>
    </font>
    <font>
      <b/>
      <sz val="14"/>
      <color rgb="FFFF0000"/>
      <name val="Arial"/>
      <family val="2"/>
    </font>
    <font>
      <b/>
      <i/>
      <sz val="8"/>
      <color indexed="10"/>
      <name val="Arial"/>
      <family val="2"/>
    </font>
    <font>
      <b/>
      <sz val="8"/>
      <color theme="1" tint="0.34998626667073579"/>
      <name val="Arial"/>
      <family val="2"/>
    </font>
    <font>
      <b/>
      <sz val="12"/>
      <color indexed="12"/>
      <name val="Arial"/>
      <family val="2"/>
    </font>
    <font>
      <i/>
      <sz val="12"/>
      <color indexed="12"/>
      <name val="Arial"/>
      <family val="2"/>
    </font>
    <font>
      <i/>
      <sz val="10"/>
      <color theme="1" tint="0.249977111117893"/>
      <name val="Arial"/>
      <family val="2"/>
    </font>
    <font>
      <b/>
      <sz val="9"/>
      <color theme="1"/>
      <name val="Arial"/>
      <family val="2"/>
    </font>
    <font>
      <sz val="9.5"/>
      <color theme="1"/>
      <name val="Arial"/>
      <family val="2"/>
    </font>
    <font>
      <i/>
      <sz val="9"/>
      <color theme="1"/>
      <name val="Arial"/>
      <family val="2"/>
    </font>
    <font>
      <b/>
      <i/>
      <sz val="10"/>
      <color theme="5" tint="-0.499984740745262"/>
      <name val="Arial"/>
      <family val="2"/>
    </font>
    <font>
      <i/>
      <sz val="8"/>
      <color theme="1" tint="0.249977111117893"/>
      <name val="Arial"/>
      <family val="2"/>
    </font>
    <font>
      <i/>
      <sz val="8"/>
      <color theme="1" tint="0.14999847407452621"/>
      <name val="Arial"/>
      <family val="2"/>
    </font>
    <font>
      <i/>
      <sz val="10"/>
      <color theme="1" tint="0.14999847407452621"/>
      <name val="Arial"/>
      <family val="2"/>
    </font>
    <font>
      <sz val="9"/>
      <color theme="1" tint="0.249977111117893"/>
      <name val="Arial"/>
      <family val="2"/>
    </font>
    <font>
      <i/>
      <sz val="9"/>
      <color theme="1" tint="0.249977111117893"/>
      <name val="Arial"/>
      <family val="2"/>
    </font>
    <font>
      <sz val="10"/>
      <color theme="1"/>
      <name val="Calibri"/>
      <family val="2"/>
      <scheme val="minor"/>
    </font>
    <font>
      <i/>
      <sz val="11"/>
      <color theme="1"/>
      <name val="Calibri"/>
      <family val="2"/>
      <scheme val="minor"/>
    </font>
    <font>
      <sz val="10"/>
      <name val="Antique Olive"/>
      <family val="2"/>
    </font>
    <font>
      <sz val="10"/>
      <color theme="5" tint="-0.499984740745262"/>
      <name val="Arial"/>
      <family val="2"/>
    </font>
    <font>
      <sz val="14"/>
      <color theme="1"/>
      <name val="Arial"/>
      <family val="2"/>
    </font>
    <font>
      <b/>
      <sz val="10"/>
      <color theme="1"/>
      <name val="Calibri"/>
      <family val="2"/>
      <scheme val="minor"/>
    </font>
    <font>
      <b/>
      <sz val="10"/>
      <color theme="1"/>
      <name val="Arial"/>
      <family val="2"/>
    </font>
    <font>
      <sz val="10"/>
      <color theme="1"/>
      <name val="Courier New"/>
      <family val="3"/>
    </font>
    <font>
      <u/>
      <sz val="10"/>
      <color theme="1"/>
      <name val="Arial"/>
      <family val="2"/>
    </font>
    <font>
      <i/>
      <sz val="10"/>
      <color theme="1"/>
      <name val="Arial"/>
      <family val="2"/>
    </font>
    <font>
      <sz val="10"/>
      <color theme="1"/>
      <name val="Times New Roman"/>
      <family val="1"/>
    </font>
  </fonts>
  <fills count="16">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bgColor indexed="64"/>
      </patternFill>
    </fill>
    <fill>
      <patternFill patternType="solid">
        <fgColor rgb="FFFFFF99"/>
        <bgColor indexed="64"/>
      </patternFill>
    </fill>
  </fills>
  <borders count="72">
    <border>
      <left/>
      <right/>
      <top/>
      <bottom/>
      <diagonal/>
    </border>
    <border>
      <left/>
      <right/>
      <top style="thin">
        <color indexed="64"/>
      </top>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theme="0" tint="-0.34998626667073579"/>
      </bottom>
      <diagonal/>
    </border>
    <border>
      <left style="thin">
        <color indexed="64"/>
      </left>
      <right style="thin">
        <color indexed="64"/>
      </right>
      <top/>
      <bottom style="thin">
        <color theme="0" tint="-0.34998626667073579"/>
      </bottom>
      <diagonal/>
    </border>
    <border>
      <left/>
      <right style="thin">
        <color indexed="64"/>
      </right>
      <top/>
      <bottom style="thin">
        <color theme="0" tint="-0.34998626667073579"/>
      </bottom>
      <diagonal/>
    </border>
    <border>
      <left/>
      <right/>
      <top style="thin">
        <color theme="0" tint="-0.34998626667073579"/>
      </top>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right/>
      <top style="thin">
        <color theme="0" tint="-0.34998626667073579"/>
      </top>
      <bottom style="thin">
        <color indexed="64"/>
      </bottom>
      <diagonal/>
    </border>
    <border>
      <left/>
      <right/>
      <top style="thin">
        <color theme="0" tint="-0.34998626667073579"/>
      </top>
      <bottom style="thin">
        <color theme="0" tint="-0.34998626667073579"/>
      </bottom>
      <diagonal/>
    </border>
    <border>
      <left/>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diagonal/>
    </border>
    <border>
      <left style="thin">
        <color indexed="64"/>
      </left>
      <right style="thin">
        <color indexed="64"/>
      </right>
      <top style="thin">
        <color theme="0" tint="-0.34998626667073579"/>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indexed="64"/>
      </bottom>
      <diagonal/>
    </border>
    <border>
      <left/>
      <right style="thin">
        <color theme="0" tint="-0.34998626667073579"/>
      </right>
      <top/>
      <bottom style="thin">
        <color indexed="64"/>
      </bottom>
      <diagonal/>
    </border>
    <border>
      <left/>
      <right style="thin">
        <color theme="0" tint="-0.34998626667073579"/>
      </right>
      <top style="thin">
        <color theme="0" tint="-0.34998626667073579"/>
      </top>
      <bottom style="thin">
        <color indexed="64"/>
      </bottom>
      <diagonal/>
    </border>
    <border>
      <left/>
      <right style="thin">
        <color theme="0" tint="-0.34998626667073579"/>
      </right>
      <top style="thin">
        <color theme="0" tint="-0.34998626667073579"/>
      </top>
      <bottom/>
      <diagonal/>
    </border>
    <border>
      <left/>
      <right/>
      <top style="thin">
        <color theme="1" tint="0.34998626667073579"/>
      </top>
      <bottom/>
      <diagonal/>
    </border>
    <border>
      <left/>
      <right/>
      <top style="thin">
        <color theme="1" tint="0.34998626667073579"/>
      </top>
      <bottom style="thin">
        <color theme="1" tint="0.34998626667073579"/>
      </bottom>
      <diagonal/>
    </border>
    <border>
      <left/>
      <right/>
      <top/>
      <bottom style="thin">
        <color theme="1" tint="0.34998626667073579"/>
      </bottom>
      <diagonal/>
    </border>
    <border>
      <left style="thin">
        <color theme="0" tint="-0.34998626667073579"/>
      </left>
      <right/>
      <top/>
      <bottom style="thin">
        <color theme="0"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indexed="64"/>
      </left>
      <right/>
      <top/>
      <bottom style="thin">
        <color theme="0" tint="-0.34998626667073579"/>
      </bottom>
      <diagonal/>
    </border>
    <border>
      <left style="thin">
        <color theme="0" tint="-0.34998626667073579"/>
      </left>
      <right/>
      <top/>
      <bottom/>
      <diagonal/>
    </border>
    <border>
      <left style="thin">
        <color indexed="64"/>
      </left>
      <right/>
      <top style="thin">
        <color theme="0" tint="-0.34998626667073579"/>
      </top>
      <bottom style="thin">
        <color theme="0" tint="-0.34998626667073579"/>
      </bottom>
      <diagonal/>
    </border>
    <border>
      <left style="thin">
        <color indexed="64"/>
      </left>
      <right/>
      <top style="thin">
        <color indexed="64"/>
      </top>
      <bottom style="thin">
        <color theme="0" tint="-0.34998626667073579"/>
      </bottom>
      <diagonal/>
    </border>
    <border>
      <left style="thin">
        <color indexed="64"/>
      </left>
      <right/>
      <top style="thin">
        <color theme="0" tint="-0.34998626667073579"/>
      </top>
      <bottom style="thin">
        <color indexed="64"/>
      </bottom>
      <diagonal/>
    </border>
    <border>
      <left/>
      <right style="thin">
        <color theme="0" tint="-0.34998626667073579"/>
      </right>
      <top style="thin">
        <color indexed="64"/>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indexed="64"/>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indexed="64"/>
      </top>
      <bottom style="thin">
        <color theme="0" tint="-0.34998626667073579"/>
      </bottom>
      <diagonal/>
    </border>
    <border>
      <left/>
      <right style="thin">
        <color theme="1" tint="0.499984740745262"/>
      </right>
      <top/>
      <bottom/>
      <diagonal/>
    </border>
    <border>
      <left/>
      <right style="thin">
        <color theme="1" tint="0.499984740745262"/>
      </right>
      <top/>
      <bottom style="thin">
        <color theme="0" tint="-0.34998626667073579"/>
      </bottom>
      <diagonal/>
    </border>
    <border>
      <left/>
      <right/>
      <top/>
      <bottom style="thin">
        <color theme="1" tint="0.499984740745262"/>
      </bottom>
      <diagonal/>
    </border>
    <border>
      <left/>
      <right style="thin">
        <color theme="1" tint="0.499984740745262"/>
      </right>
      <top style="thin">
        <color theme="1" tint="0.499984740745262"/>
      </top>
      <bottom style="thin">
        <color indexed="64"/>
      </bottom>
      <diagonal/>
    </border>
    <border>
      <left/>
      <right style="thin">
        <color theme="1" tint="0.499984740745262"/>
      </right>
      <top style="thin">
        <color theme="0" tint="-0.34998626667073579"/>
      </top>
      <bottom/>
      <diagonal/>
    </border>
    <border>
      <left/>
      <right/>
      <top style="thin">
        <color theme="0" tint="-0.34998626667073579"/>
      </top>
      <bottom style="thin">
        <color theme="1" tint="0.499984740745262"/>
      </bottom>
      <diagonal/>
    </border>
    <border>
      <left/>
      <right/>
      <top style="thin">
        <color theme="1" tint="0.499984740745262"/>
      </top>
      <bottom style="thin">
        <color theme="0" tint="-0.34998626667073579"/>
      </bottom>
      <diagonal/>
    </border>
    <border>
      <left/>
      <right/>
      <top/>
      <bottom style="thin">
        <color theme="0" tint="-0.499984740745262"/>
      </bottom>
      <diagonal/>
    </border>
    <border>
      <left/>
      <right/>
      <top style="thin">
        <color theme="0" tint="-0.499984740745262"/>
      </top>
      <bottom style="thin">
        <color theme="0" tint="-0.34998626667073579"/>
      </bottom>
      <diagonal/>
    </border>
    <border>
      <left/>
      <right/>
      <top style="thin">
        <color theme="0" tint="-0.34998626667073579"/>
      </top>
      <bottom style="thin">
        <color theme="0" tint="-0.499984740745262"/>
      </bottom>
      <diagonal/>
    </border>
    <border>
      <left/>
      <right style="thin">
        <color theme="1" tint="0.34998626667073579"/>
      </right>
      <top style="thin">
        <color theme="1" tint="0.34998626667073579"/>
      </top>
      <bottom style="thin">
        <color theme="1" tint="0.34998626667073579"/>
      </bottom>
      <diagonal/>
    </border>
    <border>
      <left style="thin">
        <color theme="1" tint="0.499984740745262"/>
      </left>
      <right/>
      <top/>
      <bottom style="thin">
        <color theme="1" tint="0.499984740745262"/>
      </bottom>
      <diagonal/>
    </border>
    <border>
      <left/>
      <right style="thin">
        <color indexed="64"/>
      </right>
      <top style="thin">
        <color theme="0" tint="-0.499984740745262"/>
      </top>
      <bottom style="thin">
        <color theme="0" tint="-0.34998626667073579"/>
      </bottom>
      <diagonal/>
    </border>
    <border>
      <left/>
      <right/>
      <top style="thin">
        <color theme="1" tint="0.499984740745262"/>
      </top>
      <bottom style="thin">
        <color indexed="64"/>
      </bottom>
      <diagonal/>
    </border>
    <border>
      <left style="thin">
        <color theme="1" tint="0.499984740745262"/>
      </left>
      <right/>
      <top style="thin">
        <color theme="1" tint="0.499984740745262"/>
      </top>
      <bottom/>
      <diagonal/>
    </border>
    <border>
      <left/>
      <right style="thin">
        <color theme="1" tint="0.499984740745262"/>
      </right>
      <top/>
      <bottom style="thin">
        <color theme="1" tint="0.499984740745262"/>
      </bottom>
      <diagonal/>
    </border>
  </borders>
  <cellStyleXfs count="7">
    <xf numFmtId="164" fontId="0"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10" fillId="0" borderId="0"/>
    <xf numFmtId="164" fontId="10" fillId="0" borderId="0"/>
    <xf numFmtId="9" fontId="2" fillId="0" borderId="0" applyFont="0" applyFill="0" applyBorder="0" applyAlignment="0" applyProtection="0"/>
  </cellStyleXfs>
  <cellXfs count="1451">
    <xf numFmtId="164" fontId="0" fillId="0" borderId="0" xfId="0"/>
    <xf numFmtId="164" fontId="6" fillId="0" borderId="0" xfId="0" applyFont="1"/>
    <xf numFmtId="164" fontId="4" fillId="2" borderId="0" xfId="5" applyFont="1" applyFill="1" applyAlignment="1">
      <alignment horizontal="center"/>
    </xf>
    <xf numFmtId="164" fontId="6" fillId="2" borderId="0" xfId="0" applyFont="1" applyFill="1"/>
    <xf numFmtId="0" fontId="33" fillId="2" borderId="0" xfId="0" applyNumberFormat="1" applyFont="1" applyFill="1"/>
    <xf numFmtId="0" fontId="33" fillId="0" borderId="0" xfId="0" applyNumberFormat="1" applyFont="1"/>
    <xf numFmtId="0" fontId="33" fillId="2" borderId="0" xfId="0" applyNumberFormat="1" applyFont="1" applyFill="1" applyAlignment="1">
      <alignment vertical="center"/>
    </xf>
    <xf numFmtId="0" fontId="33" fillId="0" borderId="0" xfId="0" applyNumberFormat="1" applyFont="1" applyAlignment="1">
      <alignment vertical="center"/>
    </xf>
    <xf numFmtId="166" fontId="6" fillId="2" borderId="0" xfId="0" applyNumberFormat="1" applyFont="1" applyFill="1" applyAlignment="1">
      <alignment horizontal="center"/>
    </xf>
    <xf numFmtId="166" fontId="7" fillId="2" borderId="0" xfId="0" applyNumberFormat="1" applyFont="1" applyFill="1" applyAlignment="1">
      <alignment horizontal="center"/>
    </xf>
    <xf numFmtId="166" fontId="6" fillId="0" borderId="0" xfId="0" applyNumberFormat="1" applyFont="1" applyAlignment="1">
      <alignment horizontal="center"/>
    </xf>
    <xf numFmtId="0" fontId="33" fillId="2" borderId="0" xfId="0" applyNumberFormat="1" applyFont="1" applyFill="1" applyAlignment="1">
      <alignment horizontal="left" vertical="center" indent="2"/>
    </xf>
    <xf numFmtId="164" fontId="5" fillId="2" borderId="0" xfId="0" applyFont="1" applyFill="1"/>
    <xf numFmtId="164" fontId="6" fillId="2" borderId="0" xfId="0" applyFont="1" applyFill="1" applyAlignment="1">
      <alignment horizontal="left"/>
    </xf>
    <xf numFmtId="164" fontId="5" fillId="2" borderId="0" xfId="0" applyFont="1" applyFill="1" applyAlignment="1">
      <alignment horizontal="left"/>
    </xf>
    <xf numFmtId="166" fontId="6" fillId="2" borderId="0" xfId="2" applyNumberFormat="1" applyFont="1" applyFill="1" applyBorder="1" applyAlignment="1">
      <alignment horizontal="center"/>
    </xf>
    <xf numFmtId="164" fontId="7" fillId="2" borderId="0" xfId="0" applyFont="1" applyFill="1" applyAlignment="1">
      <alignment horizontal="left"/>
    </xf>
    <xf numFmtId="0" fontId="6" fillId="2" borderId="0" xfId="0" applyNumberFormat="1" applyFont="1" applyFill="1" applyAlignment="1">
      <alignment horizontal="center"/>
    </xf>
    <xf numFmtId="0" fontId="34" fillId="3" borderId="0" xfId="0" applyNumberFormat="1" applyFont="1" applyFill="1" applyAlignment="1">
      <alignment horizontal="left" vertical="center"/>
    </xf>
    <xf numFmtId="164" fontId="35" fillId="3" borderId="0" xfId="0" applyFont="1" applyFill="1" applyAlignment="1">
      <alignment horizontal="left"/>
    </xf>
    <xf numFmtId="0" fontId="35" fillId="3" borderId="0" xfId="0" applyNumberFormat="1" applyFont="1" applyFill="1" applyAlignment="1">
      <alignment horizontal="left" vertical="center" indent="2"/>
    </xf>
    <xf numFmtId="0" fontId="35" fillId="3" borderId="0" xfId="0" applyNumberFormat="1" applyFont="1" applyFill="1" applyAlignment="1">
      <alignment horizontal="center" vertical="center" wrapText="1"/>
    </xf>
    <xf numFmtId="0" fontId="36" fillId="3" borderId="0" xfId="0" applyNumberFormat="1" applyFont="1" applyFill="1" applyAlignment="1">
      <alignment horizontal="center" vertical="center"/>
    </xf>
    <xf numFmtId="0" fontId="32" fillId="2" borderId="0" xfId="0" applyNumberFormat="1" applyFont="1" applyFill="1" applyAlignment="1">
      <alignment vertical="center"/>
    </xf>
    <xf numFmtId="164" fontId="6" fillId="2" borderId="1" xfId="0" applyFont="1" applyFill="1" applyBorder="1"/>
    <xf numFmtId="164" fontId="6" fillId="2" borderId="0" xfId="0" applyFont="1" applyFill="1" applyAlignment="1">
      <alignment horizontal="left" indent="1"/>
    </xf>
    <xf numFmtId="164" fontId="6" fillId="2" borderId="0" xfId="0" applyFont="1" applyFill="1" applyAlignment="1">
      <alignment horizontal="left" indent="2"/>
    </xf>
    <xf numFmtId="0" fontId="33" fillId="2" borderId="0" xfId="0" applyNumberFormat="1" applyFont="1" applyFill="1" applyAlignment="1">
      <alignment horizontal="left" vertical="center" indent="3"/>
    </xf>
    <xf numFmtId="0" fontId="37" fillId="2" borderId="0" xfId="0" applyNumberFormat="1" applyFont="1" applyFill="1" applyAlignment="1">
      <alignment horizontal="left" vertical="center" indent="2"/>
    </xf>
    <xf numFmtId="0" fontId="37" fillId="2" borderId="0" xfId="0" applyNumberFormat="1" applyFont="1" applyFill="1" applyAlignment="1">
      <alignment vertical="center"/>
    </xf>
    <xf numFmtId="0" fontId="37" fillId="0" borderId="0" xfId="0" applyNumberFormat="1" applyFont="1" applyAlignment="1">
      <alignment vertical="center"/>
    </xf>
    <xf numFmtId="164" fontId="5" fillId="2" borderId="1" xfId="0" applyFont="1" applyFill="1" applyBorder="1"/>
    <xf numFmtId="164" fontId="7" fillId="2" borderId="1" xfId="0" applyFont="1" applyFill="1" applyBorder="1" applyAlignment="1">
      <alignment horizontal="left"/>
    </xf>
    <xf numFmtId="164" fontId="6" fillId="2" borderId="1" xfId="0" applyFont="1" applyFill="1" applyBorder="1" applyAlignment="1">
      <alignment horizontal="left"/>
    </xf>
    <xf numFmtId="166" fontId="7" fillId="2" borderId="1" xfId="0" applyNumberFormat="1" applyFont="1" applyFill="1" applyBorder="1" applyAlignment="1">
      <alignment horizontal="center"/>
    </xf>
    <xf numFmtId="166" fontId="40" fillId="2" borderId="0" xfId="0" applyNumberFormat="1" applyFont="1" applyFill="1" applyAlignment="1">
      <alignment vertical="center"/>
    </xf>
    <xf numFmtId="166" fontId="41" fillId="2" borderId="0" xfId="0" applyNumberFormat="1" applyFont="1" applyFill="1" applyAlignment="1">
      <alignment vertical="center"/>
    </xf>
    <xf numFmtId="166" fontId="41" fillId="0" borderId="0" xfId="0" applyNumberFormat="1" applyFont="1" applyAlignment="1">
      <alignment vertical="center"/>
    </xf>
    <xf numFmtId="0" fontId="13" fillId="2" borderId="0" xfId="0" applyNumberFormat="1" applyFont="1" applyFill="1"/>
    <xf numFmtId="0" fontId="6" fillId="2" borderId="0" xfId="0" applyNumberFormat="1" applyFont="1" applyFill="1" applyAlignment="1">
      <alignment horizontal="center" vertical="center"/>
    </xf>
    <xf numFmtId="0" fontId="6" fillId="2" borderId="0" xfId="0" applyNumberFormat="1" applyFont="1" applyFill="1" applyAlignment="1">
      <alignment vertical="center"/>
    </xf>
    <xf numFmtId="0" fontId="6" fillId="0" borderId="0" xfId="0" applyNumberFormat="1" applyFont="1"/>
    <xf numFmtId="0" fontId="14" fillId="2" borderId="0" xfId="0" applyNumberFormat="1" applyFont="1" applyFill="1" applyAlignment="1">
      <alignment horizontal="center" vertical="center"/>
    </xf>
    <xf numFmtId="0" fontId="13" fillId="2" borderId="0" xfId="0" applyNumberFormat="1" applyFont="1" applyFill="1" applyAlignment="1">
      <alignment vertical="center"/>
    </xf>
    <xf numFmtId="0" fontId="6" fillId="0" borderId="0" xfId="0" applyNumberFormat="1" applyFont="1" applyAlignment="1">
      <alignment vertical="center"/>
    </xf>
    <xf numFmtId="0" fontId="6" fillId="2" borderId="0" xfId="0" applyNumberFormat="1" applyFont="1" applyFill="1" applyAlignment="1">
      <alignment horizontal="left" vertical="center" indent="2"/>
    </xf>
    <xf numFmtId="0" fontId="7" fillId="2" borderId="0" xfId="0" applyNumberFormat="1" applyFont="1" applyFill="1" applyAlignment="1">
      <alignment horizontal="center" vertical="center"/>
    </xf>
    <xf numFmtId="6" fontId="7" fillId="2" borderId="0" xfId="2" applyNumberFormat="1" applyFont="1" applyFill="1" applyBorder="1" applyAlignment="1">
      <alignment horizontal="center" vertical="center"/>
    </xf>
    <xf numFmtId="10" fontId="13" fillId="2" borderId="0" xfId="6" applyNumberFormat="1" applyFont="1" applyFill="1" applyBorder="1" applyAlignment="1">
      <alignment horizontal="center" vertical="center"/>
    </xf>
    <xf numFmtId="0" fontId="6" fillId="0" borderId="0" xfId="0" applyNumberFormat="1" applyFont="1" applyAlignment="1">
      <alignment horizontal="center"/>
    </xf>
    <xf numFmtId="0" fontId="6" fillId="2" borderId="0" xfId="0" applyNumberFormat="1" applyFont="1" applyFill="1" applyAlignment="1">
      <alignment horizontal="left"/>
    </xf>
    <xf numFmtId="164" fontId="6" fillId="2" borderId="0" xfId="0" applyFont="1" applyFill="1" applyAlignment="1">
      <alignment horizontal="left" vertical="center" indent="2"/>
    </xf>
    <xf numFmtId="0" fontId="7" fillId="2" borderId="1" xfId="0" applyNumberFormat="1" applyFont="1" applyFill="1" applyBorder="1" applyAlignment="1">
      <alignment horizontal="left" vertical="center"/>
    </xf>
    <xf numFmtId="0" fontId="6" fillId="2" borderId="1" xfId="0" applyNumberFormat="1" applyFont="1" applyFill="1" applyBorder="1" applyAlignment="1">
      <alignment vertical="center"/>
    </xf>
    <xf numFmtId="0" fontId="6" fillId="0" borderId="3" xfId="0" applyNumberFormat="1" applyFont="1" applyBorder="1" applyAlignment="1">
      <alignment vertical="center"/>
    </xf>
    <xf numFmtId="0" fontId="43" fillId="2" borderId="0" xfId="0" applyNumberFormat="1" applyFont="1" applyFill="1" applyAlignment="1">
      <alignment horizontal="center" vertical="center"/>
    </xf>
    <xf numFmtId="0" fontId="43" fillId="2" borderId="0" xfId="0" applyNumberFormat="1" applyFont="1" applyFill="1"/>
    <xf numFmtId="0" fontId="37" fillId="2" borderId="0" xfId="0" applyNumberFormat="1" applyFont="1" applyFill="1" applyAlignment="1">
      <alignment horizontal="center"/>
    </xf>
    <xf numFmtId="0" fontId="37" fillId="2" borderId="0" xfId="0" applyNumberFormat="1" applyFont="1" applyFill="1"/>
    <xf numFmtId="0" fontId="6" fillId="0" borderId="0" xfId="0" applyNumberFormat="1" applyFont="1" applyAlignment="1">
      <alignment horizontal="left" vertical="center" indent="2"/>
    </xf>
    <xf numFmtId="0" fontId="6" fillId="2" borderId="0" xfId="0" applyNumberFormat="1" applyFont="1" applyFill="1" applyAlignment="1">
      <alignment horizontal="left" indent="2"/>
    </xf>
    <xf numFmtId="0" fontId="37" fillId="2" borderId="0" xfId="0" applyNumberFormat="1" applyFont="1" applyFill="1" applyAlignment="1">
      <alignment horizontal="left" vertical="center" wrapText="1"/>
    </xf>
    <xf numFmtId="0" fontId="37" fillId="2" borderId="0" xfId="0" applyNumberFormat="1" applyFont="1" applyFill="1" applyAlignment="1">
      <alignment vertical="center" wrapText="1"/>
    </xf>
    <xf numFmtId="0" fontId="37" fillId="0" borderId="0" xfId="0" applyNumberFormat="1" applyFont="1" applyAlignment="1">
      <alignment vertical="center" wrapText="1"/>
    </xf>
    <xf numFmtId="0" fontId="6" fillId="2" borderId="0" xfId="0" applyNumberFormat="1" applyFont="1" applyFill="1"/>
    <xf numFmtId="167" fontId="33" fillId="2" borderId="0" xfId="0" applyNumberFormat="1" applyFont="1" applyFill="1" applyAlignment="1">
      <alignment horizontal="left" vertical="center" indent="2"/>
    </xf>
    <xf numFmtId="10" fontId="6" fillId="2" borderId="0" xfId="6" applyNumberFormat="1" applyFont="1" applyFill="1" applyBorder="1" applyAlignment="1">
      <alignment horizontal="center" vertical="center"/>
    </xf>
    <xf numFmtId="0" fontId="32" fillId="2" borderId="3" xfId="0" applyNumberFormat="1" applyFont="1" applyFill="1" applyBorder="1" applyAlignment="1">
      <alignment vertical="center"/>
    </xf>
    <xf numFmtId="0" fontId="7" fillId="2" borderId="0" xfId="0" applyNumberFormat="1" applyFont="1" applyFill="1" applyAlignment="1">
      <alignment vertical="center"/>
    </xf>
    <xf numFmtId="0" fontId="7" fillId="0" borderId="0" xfId="0" applyNumberFormat="1" applyFont="1" applyAlignment="1">
      <alignment vertical="center"/>
    </xf>
    <xf numFmtId="0" fontId="6" fillId="2" borderId="0" xfId="0" applyNumberFormat="1" applyFont="1" applyFill="1" applyAlignment="1">
      <alignment horizontal="left" vertical="center" indent="1"/>
    </xf>
    <xf numFmtId="0" fontId="34" fillId="3" borderId="3" xfId="0" applyNumberFormat="1" applyFont="1" applyFill="1" applyBorder="1" applyAlignment="1">
      <alignment horizontal="left" vertical="center"/>
    </xf>
    <xf numFmtId="164" fontId="35" fillId="3" borderId="3" xfId="0" applyFont="1" applyFill="1" applyBorder="1" applyAlignment="1">
      <alignment horizontal="left"/>
    </xf>
    <xf numFmtId="0" fontId="35" fillId="3" borderId="3" xfId="0" applyNumberFormat="1" applyFont="1" applyFill="1" applyBorder="1" applyAlignment="1">
      <alignment horizontal="left" vertical="center" indent="2"/>
    </xf>
    <xf numFmtId="0" fontId="35" fillId="3" borderId="3" xfId="0" applyNumberFormat="1" applyFont="1" applyFill="1" applyBorder="1" applyAlignment="1">
      <alignment horizontal="center" vertical="center" wrapText="1"/>
    </xf>
    <xf numFmtId="0" fontId="36" fillId="3" borderId="3" xfId="0" applyNumberFormat="1" applyFont="1" applyFill="1" applyBorder="1" applyAlignment="1">
      <alignment horizontal="center" vertical="center"/>
    </xf>
    <xf numFmtId="164" fontId="4" fillId="2" borderId="0" xfId="0" applyFont="1" applyFill="1" applyAlignment="1">
      <alignment vertical="center"/>
    </xf>
    <xf numFmtId="166" fontId="4" fillId="2" borderId="0" xfId="0" applyNumberFormat="1" applyFont="1" applyFill="1" applyAlignment="1">
      <alignment horizontal="center" vertical="center"/>
    </xf>
    <xf numFmtId="164" fontId="4" fillId="0" borderId="0" xfId="0" applyFont="1" applyAlignment="1">
      <alignment vertical="center"/>
    </xf>
    <xf numFmtId="0" fontId="37" fillId="2" borderId="0" xfId="0" applyNumberFormat="1" applyFont="1" applyFill="1" applyAlignment="1">
      <alignment horizontal="left"/>
    </xf>
    <xf numFmtId="3" fontId="33" fillId="2" borderId="0" xfId="0" applyNumberFormat="1" applyFont="1" applyFill="1" applyAlignment="1">
      <alignment horizontal="center" vertical="center"/>
    </xf>
    <xf numFmtId="164" fontId="48" fillId="2" borderId="3" xfId="0" applyFont="1" applyFill="1" applyBorder="1"/>
    <xf numFmtId="164" fontId="49" fillId="2" borderId="3" xfId="0" applyFont="1" applyFill="1" applyBorder="1" applyAlignment="1">
      <alignment horizontal="right"/>
    </xf>
    <xf numFmtId="166" fontId="49" fillId="2" borderId="3" xfId="0" applyNumberFormat="1" applyFont="1" applyFill="1" applyBorder="1" applyAlignment="1">
      <alignment horizontal="center"/>
    </xf>
    <xf numFmtId="164" fontId="48" fillId="2" borderId="0" xfId="0" applyFont="1" applyFill="1"/>
    <xf numFmtId="164" fontId="49" fillId="2" borderId="0" xfId="0" applyFont="1" applyFill="1" applyAlignment="1">
      <alignment horizontal="right"/>
    </xf>
    <xf numFmtId="166" fontId="49" fillId="2" borderId="0" xfId="0" applyNumberFormat="1" applyFont="1" applyFill="1" applyAlignment="1">
      <alignment horizontal="center"/>
    </xf>
    <xf numFmtId="164" fontId="48" fillId="2" borderId="3" xfId="0" applyFont="1" applyFill="1" applyBorder="1" applyAlignment="1">
      <alignment horizontal="left"/>
    </xf>
    <xf numFmtId="164" fontId="48" fillId="2" borderId="0" xfId="0" applyFont="1" applyFill="1" applyAlignment="1">
      <alignment horizontal="left"/>
    </xf>
    <xf numFmtId="166" fontId="50" fillId="2" borderId="0" xfId="0" applyNumberFormat="1" applyFont="1" applyFill="1" applyAlignment="1">
      <alignment horizontal="center" vertical="center"/>
    </xf>
    <xf numFmtId="10" fontId="13" fillId="2" borderId="0" xfId="6" applyNumberFormat="1" applyFont="1" applyFill="1" applyBorder="1" applyAlignment="1" applyProtection="1">
      <alignment horizontal="center" vertical="center"/>
      <protection locked="0"/>
    </xf>
    <xf numFmtId="0" fontId="35" fillId="2" borderId="0" xfId="0" applyNumberFormat="1" applyFont="1" applyFill="1" applyAlignment="1">
      <alignment horizontal="left" vertical="center" indent="2"/>
    </xf>
    <xf numFmtId="164" fontId="4" fillId="2" borderId="0" xfId="0" applyFont="1" applyFill="1" applyAlignment="1">
      <alignment horizontal="left"/>
    </xf>
    <xf numFmtId="166" fontId="25" fillId="2" borderId="0" xfId="0" applyNumberFormat="1" applyFont="1" applyFill="1" applyAlignment="1">
      <alignment horizontal="center" vertical="center" wrapText="1"/>
    </xf>
    <xf numFmtId="164" fontId="4" fillId="2" borderId="4" xfId="0" applyFont="1" applyFill="1" applyBorder="1" applyAlignment="1">
      <alignment horizontal="left"/>
    </xf>
    <xf numFmtId="166" fontId="28" fillId="2" borderId="0" xfId="0" applyNumberFormat="1" applyFont="1" applyFill="1" applyAlignment="1">
      <alignment horizontal="center" vertical="center"/>
    </xf>
    <xf numFmtId="0" fontId="17" fillId="2" borderId="0" xfId="5" applyNumberFormat="1" applyFont="1" applyFill="1" applyAlignment="1">
      <alignment horizontal="left"/>
    </xf>
    <xf numFmtId="0" fontId="44" fillId="2" borderId="0" xfId="0" applyNumberFormat="1" applyFont="1" applyFill="1" applyAlignment="1">
      <alignment horizontal="left" indent="3"/>
    </xf>
    <xf numFmtId="0" fontId="37" fillId="2" borderId="0" xfId="2" applyNumberFormat="1" applyFont="1" applyFill="1" applyAlignment="1">
      <alignment horizontal="left"/>
    </xf>
    <xf numFmtId="166" fontId="58" fillId="2" borderId="2" xfId="0" applyNumberFormat="1" applyFont="1" applyFill="1" applyBorder="1" applyAlignment="1">
      <alignment horizontal="center" vertical="center"/>
    </xf>
    <xf numFmtId="6" fontId="6" fillId="5" borderId="5" xfId="0" applyNumberFormat="1" applyFont="1" applyFill="1" applyBorder="1" applyAlignment="1" applyProtection="1">
      <alignment horizontal="center" vertical="center"/>
      <protection locked="0"/>
    </xf>
    <xf numFmtId="6" fontId="5" fillId="5" borderId="5" xfId="2" applyNumberFormat="1" applyFont="1" applyFill="1" applyBorder="1" applyAlignment="1" applyProtection="1">
      <alignment horizontal="center" vertical="center"/>
      <protection locked="0"/>
    </xf>
    <xf numFmtId="0" fontId="6" fillId="2" borderId="6" xfId="0" applyNumberFormat="1" applyFont="1" applyFill="1" applyBorder="1" applyAlignment="1">
      <alignment horizontal="center" vertical="center"/>
    </xf>
    <xf numFmtId="164" fontId="9" fillId="2" borderId="0" xfId="5" applyFont="1" applyFill="1" applyAlignment="1">
      <alignment horizontal="center"/>
    </xf>
    <xf numFmtId="37" fontId="15" fillId="2" borderId="0" xfId="0" applyNumberFormat="1" applyFont="1" applyFill="1" applyAlignment="1">
      <alignment horizontal="center"/>
    </xf>
    <xf numFmtId="164" fontId="16" fillId="2" borderId="0" xfId="0" applyFont="1" applyFill="1" applyAlignment="1">
      <alignment horizontal="center"/>
    </xf>
    <xf numFmtId="0" fontId="61" fillId="2" borderId="0" xfId="0" applyNumberFormat="1" applyFont="1" applyFill="1" applyAlignment="1">
      <alignment horizontal="center"/>
    </xf>
    <xf numFmtId="0" fontId="62" fillId="2" borderId="0" xfId="0" applyNumberFormat="1" applyFont="1" applyFill="1" applyAlignment="1">
      <alignment horizontal="center" vertical="center"/>
    </xf>
    <xf numFmtId="0" fontId="61" fillId="2" borderId="0" xfId="0" applyNumberFormat="1" applyFont="1" applyFill="1" applyAlignment="1">
      <alignment horizontal="center" vertical="center"/>
    </xf>
    <xf numFmtId="0" fontId="16" fillId="2" borderId="0" xfId="0" applyNumberFormat="1" applyFont="1" applyFill="1" applyAlignment="1">
      <alignment horizontal="center" vertical="center"/>
    </xf>
    <xf numFmtId="0" fontId="61" fillId="2" borderId="0" xfId="0" applyNumberFormat="1" applyFont="1" applyFill="1" applyAlignment="1">
      <alignment horizontal="center" vertical="center" wrapText="1"/>
    </xf>
    <xf numFmtId="164" fontId="53" fillId="2" borderId="0" xfId="0" applyFont="1" applyFill="1" applyAlignment="1">
      <alignment horizontal="center" vertical="center"/>
    </xf>
    <xf numFmtId="37" fontId="53" fillId="2" borderId="0" xfId="0" applyNumberFormat="1" applyFont="1" applyFill="1" applyAlignment="1">
      <alignment horizontal="center" vertical="center"/>
    </xf>
    <xf numFmtId="37" fontId="16" fillId="2" borderId="0" xfId="0" applyNumberFormat="1" applyFont="1" applyFill="1" applyAlignment="1">
      <alignment horizontal="center"/>
    </xf>
    <xf numFmtId="5" fontId="15" fillId="2" borderId="0" xfId="0" applyNumberFormat="1" applyFont="1" applyFill="1" applyAlignment="1">
      <alignment horizontal="center"/>
    </xf>
    <xf numFmtId="5" fontId="16" fillId="2" borderId="0" xfId="0" applyNumberFormat="1" applyFont="1" applyFill="1" applyAlignment="1">
      <alignment horizontal="center"/>
    </xf>
    <xf numFmtId="9" fontId="16" fillId="2" borderId="0" xfId="6" applyFont="1" applyFill="1" applyBorder="1" applyAlignment="1">
      <alignment horizontal="center"/>
    </xf>
    <xf numFmtId="166" fontId="15" fillId="2" borderId="0" xfId="0" applyNumberFormat="1" applyFont="1" applyFill="1" applyAlignment="1">
      <alignment horizontal="center" vertical="center"/>
    </xf>
    <xf numFmtId="168" fontId="68" fillId="2" borderId="3" xfId="0" applyNumberFormat="1" applyFont="1" applyFill="1" applyBorder="1" applyAlignment="1">
      <alignment horizontal="center"/>
    </xf>
    <xf numFmtId="5" fontId="68" fillId="2" borderId="3" xfId="0" applyNumberFormat="1" applyFont="1" applyFill="1" applyBorder="1" applyAlignment="1">
      <alignment horizontal="center"/>
    </xf>
    <xf numFmtId="165" fontId="68" fillId="2" borderId="3" xfId="6" applyNumberFormat="1" applyFont="1" applyFill="1" applyBorder="1" applyAlignment="1" applyProtection="1">
      <alignment horizontal="center"/>
    </xf>
    <xf numFmtId="164" fontId="7" fillId="2" borderId="1" xfId="0" applyFont="1" applyFill="1" applyBorder="1" applyAlignment="1">
      <alignment vertical="center" wrapText="1"/>
    </xf>
    <xf numFmtId="168" fontId="68" fillId="2" borderId="0" xfId="0" applyNumberFormat="1" applyFont="1" applyFill="1" applyAlignment="1">
      <alignment horizontal="center"/>
    </xf>
    <xf numFmtId="168" fontId="68" fillId="2" borderId="1" xfId="0" applyNumberFormat="1" applyFont="1" applyFill="1" applyBorder="1" applyAlignment="1">
      <alignment horizontal="center"/>
    </xf>
    <xf numFmtId="37" fontId="69" fillId="2" borderId="0" xfId="0" applyNumberFormat="1" applyFont="1" applyFill="1" applyAlignment="1">
      <alignment horizontal="center"/>
    </xf>
    <xf numFmtId="164" fontId="40" fillId="2" borderId="0" xfId="0" applyFont="1" applyFill="1" applyAlignment="1">
      <alignment horizontal="right"/>
    </xf>
    <xf numFmtId="166" fontId="69" fillId="2" borderId="0" xfId="0" applyNumberFormat="1" applyFont="1" applyFill="1" applyAlignment="1">
      <alignment horizontal="center"/>
    </xf>
    <xf numFmtId="0" fontId="70" fillId="2" borderId="0" xfId="0" applyNumberFormat="1" applyFont="1" applyFill="1" applyAlignment="1">
      <alignment horizontal="left" vertical="center"/>
    </xf>
    <xf numFmtId="165" fontId="68" fillId="2" borderId="0" xfId="6" applyNumberFormat="1" applyFont="1" applyFill="1" applyBorder="1" applyAlignment="1" applyProtection="1">
      <alignment horizontal="center"/>
    </xf>
    <xf numFmtId="165" fontId="68" fillId="2" borderId="1" xfId="6" applyNumberFormat="1" applyFont="1" applyFill="1" applyBorder="1" applyAlignment="1" applyProtection="1">
      <alignment horizontal="center"/>
    </xf>
    <xf numFmtId="164" fontId="9" fillId="6" borderId="0" xfId="5" applyFont="1" applyFill="1" applyAlignment="1">
      <alignment horizontal="center"/>
    </xf>
    <xf numFmtId="0" fontId="5" fillId="2" borderId="0" xfId="0" applyNumberFormat="1" applyFont="1" applyFill="1" applyAlignment="1">
      <alignment horizontal="center" vertical="center"/>
    </xf>
    <xf numFmtId="0" fontId="5" fillId="2" borderId="0" xfId="0" applyNumberFormat="1" applyFont="1" applyFill="1" applyAlignment="1">
      <alignment vertical="center"/>
    </xf>
    <xf numFmtId="8" fontId="6" fillId="5" borderId="5" xfId="2" applyNumberFormat="1" applyFont="1" applyFill="1" applyBorder="1" applyAlignment="1" applyProtection="1">
      <alignment horizontal="center" vertical="center"/>
      <protection locked="0"/>
    </xf>
    <xf numFmtId="0" fontId="6" fillId="2" borderId="3" xfId="0" applyNumberFormat="1" applyFont="1" applyFill="1" applyBorder="1" applyAlignment="1">
      <alignment horizontal="center" vertical="center"/>
    </xf>
    <xf numFmtId="166" fontId="58" fillId="2" borderId="2" xfId="0" applyNumberFormat="1" applyFont="1" applyFill="1" applyBorder="1" applyAlignment="1">
      <alignment horizontal="center" vertical="center" wrapText="1"/>
    </xf>
    <xf numFmtId="166" fontId="71" fillId="2" borderId="0" xfId="0" applyNumberFormat="1" applyFont="1" applyFill="1" applyAlignment="1">
      <alignment horizontal="center" vertical="center"/>
    </xf>
    <xf numFmtId="166" fontId="58" fillId="2" borderId="0" xfId="0" applyNumberFormat="1" applyFont="1" applyFill="1" applyAlignment="1">
      <alignment vertical="center"/>
    </xf>
    <xf numFmtId="166" fontId="58" fillId="0" borderId="0" xfId="0" applyNumberFormat="1" applyFont="1" applyAlignment="1">
      <alignment vertical="center"/>
    </xf>
    <xf numFmtId="0" fontId="37" fillId="2" borderId="0" xfId="0" applyNumberFormat="1" applyFont="1" applyFill="1" applyAlignment="1">
      <alignment horizontal="left" shrinkToFit="1"/>
    </xf>
    <xf numFmtId="0" fontId="37" fillId="2" borderId="0" xfId="0" applyNumberFormat="1" applyFont="1" applyFill="1" applyAlignment="1">
      <alignment horizontal="center" shrinkToFit="1"/>
    </xf>
    <xf numFmtId="0" fontId="70" fillId="2" borderId="0" xfId="5" applyNumberFormat="1" applyFont="1" applyFill="1" applyAlignment="1">
      <alignment horizontal="left" shrinkToFit="1"/>
    </xf>
    <xf numFmtId="0" fontId="37" fillId="2" borderId="0" xfId="0" applyNumberFormat="1" applyFont="1" applyFill="1" applyAlignment="1">
      <alignment shrinkToFit="1"/>
    </xf>
    <xf numFmtId="164" fontId="72" fillId="6" borderId="0" xfId="0" applyFont="1" applyFill="1"/>
    <xf numFmtId="164" fontId="0" fillId="6" borderId="0" xfId="0" applyFill="1"/>
    <xf numFmtId="0" fontId="25" fillId="6" borderId="0" xfId="0" applyNumberFormat="1" applyFont="1" applyFill="1"/>
    <xf numFmtId="164" fontId="25" fillId="6" borderId="0" xfId="0" applyFont="1" applyFill="1" applyAlignment="1">
      <alignment vertical="top"/>
    </xf>
    <xf numFmtId="164" fontId="25" fillId="6" borderId="0" xfId="0" applyFont="1" applyFill="1"/>
    <xf numFmtId="164" fontId="25" fillId="6" borderId="0" xfId="0" applyFont="1" applyFill="1" applyAlignment="1">
      <alignment wrapText="1"/>
    </xf>
    <xf numFmtId="164" fontId="25" fillId="6" borderId="0" xfId="0" applyFont="1" applyFill="1" applyAlignment="1">
      <alignment horizontal="right" vertical="top" wrapText="1"/>
    </xf>
    <xf numFmtId="164" fontId="25" fillId="6" borderId="0" xfId="0" applyFont="1" applyFill="1" applyAlignment="1">
      <alignment vertical="top" wrapText="1"/>
    </xf>
    <xf numFmtId="164" fontId="25" fillId="6" borderId="0" xfId="0" applyFont="1" applyFill="1" applyAlignment="1">
      <alignment horizontal="left" vertical="top" wrapText="1" indent="5"/>
    </xf>
    <xf numFmtId="164" fontId="90" fillId="6" borderId="0" xfId="0" applyFont="1" applyFill="1" applyAlignment="1">
      <alignment wrapText="1"/>
    </xf>
    <xf numFmtId="164" fontId="91" fillId="6" borderId="0" xfId="0" applyFont="1" applyFill="1"/>
    <xf numFmtId="164" fontId="92" fillId="6" borderId="0" xfId="0" applyFont="1" applyFill="1" applyAlignment="1">
      <alignment horizontal="right" vertical="top" wrapText="1"/>
    </xf>
    <xf numFmtId="164" fontId="92" fillId="6" borderId="0" xfId="0" applyFont="1" applyFill="1" applyAlignment="1">
      <alignment horizontal="left" wrapText="1"/>
    </xf>
    <xf numFmtId="170" fontId="92" fillId="6" borderId="0" xfId="0" applyNumberFormat="1" applyFont="1" applyFill="1" applyAlignment="1">
      <alignment wrapText="1"/>
    </xf>
    <xf numFmtId="164" fontId="92" fillId="6" borderId="0" xfId="0" applyFont="1" applyFill="1" applyAlignment="1">
      <alignment wrapText="1"/>
    </xf>
    <xf numFmtId="164" fontId="93" fillId="6" borderId="0" xfId="0" applyFont="1" applyFill="1"/>
    <xf numFmtId="170" fontId="25" fillId="6" borderId="0" xfId="0" applyNumberFormat="1" applyFont="1" applyFill="1" applyAlignment="1">
      <alignment wrapText="1"/>
    </xf>
    <xf numFmtId="170" fontId="0" fillId="6" borderId="0" xfId="0" applyNumberFormat="1" applyFill="1"/>
    <xf numFmtId="164" fontId="0" fillId="6" borderId="0" xfId="0" applyFill="1" applyAlignment="1">
      <alignment vertical="top"/>
    </xf>
    <xf numFmtId="164" fontId="4" fillId="2" borderId="0" xfId="0" applyFont="1" applyFill="1"/>
    <xf numFmtId="164" fontId="6" fillId="2" borderId="0" xfId="0" applyFont="1" applyFill="1" applyAlignment="1">
      <alignment horizontal="right"/>
    </xf>
    <xf numFmtId="164" fontId="5" fillId="2" borderId="0" xfId="0" applyFont="1" applyFill="1" applyAlignment="1">
      <alignment horizontal="right"/>
    </xf>
    <xf numFmtId="164" fontId="23" fillId="2" borderId="0" xfId="0" applyFont="1" applyFill="1"/>
    <xf numFmtId="164" fontId="2" fillId="2" borderId="0" xfId="0" applyFont="1" applyFill="1"/>
    <xf numFmtId="164" fontId="24" fillId="2" borderId="0" xfId="0" applyFont="1" applyFill="1" applyAlignment="1">
      <alignment horizontal="center"/>
    </xf>
    <xf numFmtId="164" fontId="9" fillId="2" borderId="0" xfId="0" applyFont="1" applyFill="1"/>
    <xf numFmtId="164" fontId="2" fillId="0" borderId="0" xfId="0" applyFont="1"/>
    <xf numFmtId="164" fontId="2" fillId="2" borderId="0" xfId="0" applyFont="1" applyFill="1" applyAlignment="1">
      <alignment horizontal="left"/>
    </xf>
    <xf numFmtId="0" fontId="2" fillId="2" borderId="0" xfId="0" applyNumberFormat="1" applyFont="1" applyFill="1"/>
    <xf numFmtId="0" fontId="2" fillId="6" borderId="0" xfId="0" applyNumberFormat="1" applyFont="1" applyFill="1"/>
    <xf numFmtId="166" fontId="2" fillId="2" borderId="1" xfId="0" applyNumberFormat="1" applyFont="1" applyFill="1" applyBorder="1" applyAlignment="1">
      <alignment horizontal="center"/>
    </xf>
    <xf numFmtId="166" fontId="2" fillId="2" borderId="3" xfId="0" applyNumberFormat="1" applyFont="1" applyFill="1" applyBorder="1" applyAlignment="1">
      <alignment horizontal="center"/>
    </xf>
    <xf numFmtId="164" fontId="6" fillId="2" borderId="0" xfId="0" applyFont="1" applyFill="1" applyAlignment="1">
      <alignment horizontal="center"/>
    </xf>
    <xf numFmtId="164" fontId="2" fillId="2" borderId="1" xfId="0" applyFont="1" applyFill="1" applyBorder="1"/>
    <xf numFmtId="164" fontId="6" fillId="2" borderId="0" xfId="0" applyFont="1" applyFill="1" applyAlignment="1">
      <alignment vertical="top"/>
    </xf>
    <xf numFmtId="164" fontId="25" fillId="2" borderId="0" xfId="0" applyFont="1" applyFill="1"/>
    <xf numFmtId="164" fontId="4" fillId="6" borderId="0" xfId="0" applyFont="1" applyFill="1"/>
    <xf numFmtId="164" fontId="94" fillId="6" borderId="0" xfId="0" applyFont="1" applyFill="1" applyAlignment="1">
      <alignment shrinkToFit="1"/>
    </xf>
    <xf numFmtId="164" fontId="2" fillId="6" borderId="0" xfId="0" applyFont="1" applyFill="1"/>
    <xf numFmtId="164" fontId="22" fillId="6" borderId="0" xfId="0" applyFont="1" applyFill="1"/>
    <xf numFmtId="164" fontId="6" fillId="6" borderId="0" xfId="0" applyFont="1" applyFill="1"/>
    <xf numFmtId="164" fontId="16" fillId="2" borderId="0" xfId="0" applyFont="1" applyFill="1" applyAlignment="1">
      <alignment wrapText="1"/>
    </xf>
    <xf numFmtId="164" fontId="52" fillId="2" borderId="0" xfId="0" applyFont="1" applyFill="1"/>
    <xf numFmtId="164" fontId="52" fillId="0" borderId="0" xfId="0" applyFont="1" applyAlignment="1">
      <alignment horizontal="center"/>
    </xf>
    <xf numFmtId="164" fontId="52" fillId="0" borderId="0" xfId="0" applyFont="1"/>
    <xf numFmtId="0" fontId="18" fillId="2" borderId="0" xfId="0" applyNumberFormat="1" applyFont="1" applyFill="1"/>
    <xf numFmtId="0" fontId="18" fillId="2" borderId="0" xfId="2" applyNumberFormat="1" applyFont="1" applyFill="1" applyAlignment="1" applyProtection="1">
      <alignment horizontal="left"/>
    </xf>
    <xf numFmtId="0" fontId="18" fillId="2" borderId="0" xfId="0" applyNumberFormat="1" applyFont="1" applyFill="1" applyAlignment="1">
      <alignment horizontal="center"/>
    </xf>
    <xf numFmtId="0" fontId="18" fillId="2" borderId="0" xfId="0" applyNumberFormat="1" applyFont="1" applyFill="1" applyAlignment="1">
      <alignment horizontal="left"/>
    </xf>
    <xf numFmtId="0" fontId="27" fillId="2" borderId="0" xfId="0" applyNumberFormat="1" applyFont="1" applyFill="1"/>
    <xf numFmtId="164" fontId="6" fillId="2" borderId="0" xfId="0" applyFont="1" applyFill="1" applyAlignment="1">
      <alignment vertical="center"/>
    </xf>
    <xf numFmtId="164" fontId="4" fillId="2" borderId="0" xfId="0" applyFont="1" applyFill="1" applyAlignment="1">
      <alignment horizontal="center" vertical="center" wrapText="1"/>
    </xf>
    <xf numFmtId="164" fontId="2" fillId="2" borderId="0" xfId="0" applyFont="1" applyFill="1" applyAlignment="1">
      <alignment horizontal="center" vertical="center" wrapText="1"/>
    </xf>
    <xf numFmtId="0" fontId="18" fillId="2" borderId="0" xfId="0" applyNumberFormat="1" applyFont="1" applyFill="1" applyAlignment="1">
      <alignment horizontal="center" vertical="center"/>
    </xf>
    <xf numFmtId="3" fontId="18" fillId="2" borderId="0" xfId="0" applyNumberFormat="1" applyFont="1" applyFill="1" applyAlignment="1">
      <alignment horizontal="center" vertical="center"/>
    </xf>
    <xf numFmtId="164" fontId="4" fillId="2" borderId="0" xfId="0" applyFont="1" applyFill="1" applyAlignment="1">
      <alignment horizontal="center" wrapText="1"/>
    </xf>
    <xf numFmtId="164" fontId="64" fillId="2" borderId="0" xfId="0" applyFont="1" applyFill="1" applyAlignment="1">
      <alignment horizontal="center" wrapText="1"/>
    </xf>
    <xf numFmtId="166" fontId="11" fillId="2" borderId="0" xfId="0" applyNumberFormat="1" applyFont="1" applyFill="1" applyAlignment="1">
      <alignment horizontal="center"/>
    </xf>
    <xf numFmtId="166" fontId="4" fillId="0" borderId="0" xfId="0" applyNumberFormat="1" applyFont="1" applyAlignment="1">
      <alignment horizontal="center"/>
    </xf>
    <xf numFmtId="165" fontId="11" fillId="2" borderId="0" xfId="6" applyNumberFormat="1" applyFont="1" applyFill="1" applyBorder="1" applyAlignment="1" applyProtection="1">
      <alignment horizontal="center"/>
    </xf>
    <xf numFmtId="164" fontId="63" fillId="2" borderId="0" xfId="0" applyFont="1" applyFill="1" applyAlignment="1">
      <alignment vertical="center"/>
    </xf>
    <xf numFmtId="166" fontId="4" fillId="5" borderId="8" xfId="0" applyNumberFormat="1" applyFont="1" applyFill="1" applyBorder="1" applyAlignment="1">
      <alignment horizontal="center" vertical="center"/>
    </xf>
    <xf numFmtId="166" fontId="11" fillId="5" borderId="8" xfId="0" applyNumberFormat="1" applyFont="1" applyFill="1" applyBorder="1" applyAlignment="1">
      <alignment horizontal="center" vertical="center"/>
    </xf>
    <xf numFmtId="168" fontId="11" fillId="5" borderId="8" xfId="0" applyNumberFormat="1" applyFont="1" applyFill="1" applyBorder="1" applyAlignment="1">
      <alignment horizontal="center" vertical="center"/>
    </xf>
    <xf numFmtId="166" fontId="52" fillId="0" borderId="0" xfId="0" applyNumberFormat="1" applyFont="1"/>
    <xf numFmtId="166" fontId="65" fillId="2" borderId="0" xfId="0" applyNumberFormat="1" applyFont="1" applyFill="1"/>
    <xf numFmtId="166" fontId="11" fillId="2" borderId="0" xfId="0" applyNumberFormat="1" applyFont="1" applyFill="1"/>
    <xf numFmtId="164" fontId="2" fillId="6" borderId="0" xfId="0" applyFont="1" applyFill="1" applyAlignment="1">
      <alignment horizontal="center"/>
    </xf>
    <xf numFmtId="166" fontId="2" fillId="6" borderId="0" xfId="0" applyNumberFormat="1" applyFont="1" applyFill="1" applyAlignment="1">
      <alignment horizontal="center"/>
    </xf>
    <xf numFmtId="164" fontId="2" fillId="7" borderId="0" xfId="0" applyFont="1" applyFill="1"/>
    <xf numFmtId="0" fontId="29" fillId="2" borderId="0" xfId="0" applyNumberFormat="1" applyFont="1" applyFill="1"/>
    <xf numFmtId="0" fontId="29" fillId="6" borderId="0" xfId="0" applyNumberFormat="1" applyFont="1" applyFill="1"/>
    <xf numFmtId="0" fontId="29" fillId="7" borderId="0" xfId="0" applyNumberFormat="1" applyFont="1" applyFill="1"/>
    <xf numFmtId="0" fontId="29" fillId="0" borderId="0" xfId="0" applyNumberFormat="1" applyFont="1"/>
    <xf numFmtId="0" fontId="2" fillId="2" borderId="0" xfId="0" applyNumberFormat="1" applyFont="1" applyFill="1" applyAlignment="1">
      <alignment horizontal="left" indent="4"/>
    </xf>
    <xf numFmtId="0" fontId="29" fillId="2" borderId="0" xfId="0" applyNumberFormat="1" applyFont="1" applyFill="1" applyAlignment="1">
      <alignment horizontal="center"/>
    </xf>
    <xf numFmtId="0" fontId="29" fillId="2" borderId="3" xfId="0" applyNumberFormat="1" applyFont="1" applyFill="1" applyBorder="1"/>
    <xf numFmtId="0" fontId="2" fillId="2" borderId="0" xfId="0" applyNumberFormat="1" applyFont="1" applyFill="1" applyAlignment="1">
      <alignment horizontal="left"/>
    </xf>
    <xf numFmtId="6" fontId="29" fillId="2" borderId="0" xfId="0" applyNumberFormat="1" applyFont="1" applyFill="1"/>
    <xf numFmtId="165" fontId="2" fillId="2" borderId="0" xfId="6" applyNumberFormat="1" applyFont="1" applyFill="1" applyBorder="1" applyAlignment="1" applyProtection="1">
      <alignment horizontal="center"/>
    </xf>
    <xf numFmtId="6" fontId="2" fillId="2" borderId="3" xfId="0" applyNumberFormat="1" applyFont="1" applyFill="1" applyBorder="1"/>
    <xf numFmtId="6" fontId="29" fillId="2" borderId="3" xfId="0" applyNumberFormat="1" applyFont="1" applyFill="1" applyBorder="1"/>
    <xf numFmtId="6" fontId="4" fillId="2" borderId="0" xfId="0" applyNumberFormat="1" applyFont="1" applyFill="1"/>
    <xf numFmtId="6" fontId="4" fillId="2" borderId="0" xfId="0" applyNumberFormat="1" applyFont="1" applyFill="1" applyAlignment="1">
      <alignment horizontal="center"/>
    </xf>
    <xf numFmtId="165" fontId="4" fillId="2" borderId="0" xfId="6" applyNumberFormat="1" applyFont="1" applyFill="1" applyBorder="1" applyAlignment="1" applyProtection="1">
      <alignment horizontal="center"/>
    </xf>
    <xf numFmtId="10" fontId="29" fillId="2" borderId="0" xfId="0" applyNumberFormat="1" applyFont="1" applyFill="1"/>
    <xf numFmtId="10" fontId="4" fillId="2" borderId="0" xfId="6" applyNumberFormat="1" applyFont="1" applyFill="1" applyBorder="1" applyAlignment="1" applyProtection="1">
      <alignment horizontal="center"/>
    </xf>
    <xf numFmtId="10" fontId="31" fillId="6" borderId="0" xfId="0" applyNumberFormat="1" applyFont="1" applyFill="1"/>
    <xf numFmtId="6" fontId="4" fillId="6" borderId="0" xfId="0" applyNumberFormat="1" applyFont="1" applyFill="1" applyAlignment="1">
      <alignment horizontal="center"/>
    </xf>
    <xf numFmtId="0" fontId="31" fillId="2" borderId="0" xfId="0" applyNumberFormat="1" applyFont="1" applyFill="1"/>
    <xf numFmtId="0" fontId="29" fillId="2" borderId="0" xfId="0" applyNumberFormat="1" applyFont="1" applyFill="1" applyAlignment="1">
      <alignment vertical="center"/>
    </xf>
    <xf numFmtId="6" fontId="4" fillId="2" borderId="2" xfId="0" applyNumberFormat="1" applyFont="1" applyFill="1" applyBorder="1" applyAlignment="1">
      <alignment vertical="center"/>
    </xf>
    <xf numFmtId="0" fontId="29" fillId="2" borderId="2" xfId="0" applyNumberFormat="1" applyFont="1" applyFill="1" applyBorder="1" applyAlignment="1">
      <alignment vertical="center"/>
    </xf>
    <xf numFmtId="0" fontId="29" fillId="6" borderId="0" xfId="0" applyNumberFormat="1" applyFont="1" applyFill="1" applyAlignment="1">
      <alignment vertical="center"/>
    </xf>
    <xf numFmtId="0" fontId="4" fillId="2" borderId="0" xfId="0" applyNumberFormat="1" applyFont="1" applyFill="1"/>
    <xf numFmtId="0" fontId="55" fillId="2" borderId="0" xfId="0" applyNumberFormat="1" applyFont="1" applyFill="1"/>
    <xf numFmtId="0" fontId="2" fillId="2" borderId="3" xfId="0" applyNumberFormat="1" applyFont="1" applyFill="1" applyBorder="1"/>
    <xf numFmtId="0" fontId="55" fillId="6" borderId="0" xfId="0" applyNumberFormat="1" applyFont="1" applyFill="1"/>
    <xf numFmtId="10" fontId="55" fillId="6" borderId="0" xfId="0" applyNumberFormat="1" applyFont="1" applyFill="1"/>
    <xf numFmtId="0" fontId="57" fillId="2" borderId="0" xfId="0" applyNumberFormat="1" applyFont="1" applyFill="1" applyAlignment="1">
      <alignment vertical="center"/>
    </xf>
    <xf numFmtId="0" fontId="57" fillId="6" borderId="0" xfId="0" applyNumberFormat="1" applyFont="1" applyFill="1" applyAlignment="1">
      <alignment vertical="center"/>
    </xf>
    <xf numFmtId="0" fontId="66" fillId="2" borderId="0" xfId="0" applyNumberFormat="1" applyFont="1" applyFill="1"/>
    <xf numFmtId="0" fontId="4" fillId="0" borderId="0" xfId="0" applyNumberFormat="1" applyFont="1"/>
    <xf numFmtId="0" fontId="29" fillId="0" borderId="0" xfId="0" applyNumberFormat="1" applyFont="1" applyAlignment="1">
      <alignment horizontal="center"/>
    </xf>
    <xf numFmtId="164" fontId="3" fillId="6" borderId="0" xfId="0" applyFont="1" applyFill="1"/>
    <xf numFmtId="164" fontId="3" fillId="2" borderId="0" xfId="0" applyFont="1" applyFill="1"/>
    <xf numFmtId="164" fontId="3" fillId="0" borderId="0" xfId="0" applyFont="1"/>
    <xf numFmtId="0" fontId="33" fillId="2" borderId="0" xfId="0" applyNumberFormat="1" applyFont="1" applyFill="1" applyAlignment="1">
      <alignment horizontal="center" vertical="center" wrapText="1"/>
    </xf>
    <xf numFmtId="0" fontId="33" fillId="2" borderId="1" xfId="0" applyNumberFormat="1" applyFont="1" applyFill="1" applyBorder="1" applyAlignment="1">
      <alignment horizontal="center" vertical="center"/>
    </xf>
    <xf numFmtId="166" fontId="2" fillId="5" borderId="1" xfId="0" applyNumberFormat="1" applyFont="1" applyFill="1" applyBorder="1" applyAlignment="1">
      <alignment horizontal="center"/>
    </xf>
    <xf numFmtId="0" fontId="33" fillId="2" borderId="0" xfId="0" applyNumberFormat="1" applyFont="1" applyFill="1" applyAlignment="1">
      <alignment horizontal="center" vertical="center"/>
    </xf>
    <xf numFmtId="166" fontId="2" fillId="5" borderId="0" xfId="0" applyNumberFormat="1" applyFont="1" applyFill="1" applyAlignment="1">
      <alignment horizontal="center"/>
    </xf>
    <xf numFmtId="0" fontId="33" fillId="2" borderId="3" xfId="0" applyNumberFormat="1" applyFont="1" applyFill="1" applyBorder="1" applyAlignment="1">
      <alignment horizontal="center" vertical="center"/>
    </xf>
    <xf numFmtId="166" fontId="2" fillId="5" borderId="3" xfId="0" applyNumberFormat="1" applyFont="1" applyFill="1" applyBorder="1" applyAlignment="1">
      <alignment horizontal="center"/>
    </xf>
    <xf numFmtId="0" fontId="47" fillId="2" borderId="0" xfId="0" applyNumberFormat="1" applyFont="1" applyFill="1" applyAlignment="1">
      <alignment horizontal="right"/>
    </xf>
    <xf numFmtId="164" fontId="8" fillId="2" borderId="0" xfId="0" applyFont="1" applyFill="1" applyAlignment="1">
      <alignment vertical="center" wrapText="1"/>
    </xf>
    <xf numFmtId="164" fontId="45" fillId="2" borderId="0" xfId="0" applyFont="1" applyFill="1"/>
    <xf numFmtId="164" fontId="6" fillId="2" borderId="3" xfId="0" applyFont="1" applyFill="1" applyBorder="1" applyAlignment="1">
      <alignment horizontal="left" indent="1"/>
    </xf>
    <xf numFmtId="164" fontId="25" fillId="2" borderId="0" xfId="0" applyFont="1" applyFill="1" applyAlignment="1">
      <alignment vertical="center"/>
    </xf>
    <xf numFmtId="0" fontId="6" fillId="2" borderId="1" xfId="0" applyNumberFormat="1" applyFont="1" applyFill="1" applyBorder="1" applyAlignment="1">
      <alignment horizontal="center"/>
    </xf>
    <xf numFmtId="166" fontId="2" fillId="2" borderId="0" xfId="0" applyNumberFormat="1" applyFont="1" applyFill="1"/>
    <xf numFmtId="0" fontId="6" fillId="2" borderId="3" xfId="0" applyNumberFormat="1" applyFont="1" applyFill="1" applyBorder="1" applyAlignment="1">
      <alignment horizontal="center"/>
    </xf>
    <xf numFmtId="166" fontId="4" fillId="2" borderId="1" xfId="0" applyNumberFormat="1" applyFont="1" applyFill="1" applyBorder="1" applyAlignment="1">
      <alignment horizontal="center"/>
    </xf>
    <xf numFmtId="164" fontId="55" fillId="2" borderId="0" xfId="0" applyFont="1" applyFill="1"/>
    <xf numFmtId="164" fontId="55" fillId="0" borderId="0" xfId="0" applyFont="1"/>
    <xf numFmtId="164" fontId="55" fillId="6" borderId="0" xfId="0" applyFont="1" applyFill="1"/>
    <xf numFmtId="164" fontId="59" fillId="2" borderId="0" xfId="0" applyFont="1" applyFill="1"/>
    <xf numFmtId="164" fontId="6" fillId="2" borderId="0" xfId="0" applyFont="1" applyFill="1" applyAlignment="1">
      <alignment wrapText="1"/>
    </xf>
    <xf numFmtId="169" fontId="67" fillId="2" borderId="0" xfId="0" applyNumberFormat="1" applyFont="1" applyFill="1" applyAlignment="1">
      <alignment horizontal="center"/>
    </xf>
    <xf numFmtId="164" fontId="96" fillId="6" borderId="0" xfId="0" applyFont="1" applyFill="1"/>
    <xf numFmtId="164" fontId="60" fillId="2" borderId="3" xfId="0" applyFont="1" applyFill="1" applyBorder="1"/>
    <xf numFmtId="164" fontId="6" fillId="2" borderId="3" xfId="0" applyFont="1" applyFill="1" applyBorder="1" applyAlignment="1">
      <alignment wrapText="1"/>
    </xf>
    <xf numFmtId="164" fontId="95" fillId="6" borderId="0" xfId="0" applyFont="1" applyFill="1" applyAlignment="1">
      <alignment horizontal="center"/>
    </xf>
    <xf numFmtId="164" fontId="56" fillId="2" borderId="0" xfId="0" applyFont="1" applyFill="1" applyAlignment="1">
      <alignment horizontal="left"/>
    </xf>
    <xf numFmtId="164" fontId="55" fillId="2" borderId="0" xfId="0" applyFont="1" applyFill="1" applyAlignment="1">
      <alignment horizontal="center"/>
    </xf>
    <xf numFmtId="164" fontId="55" fillId="2" borderId="1" xfId="0" applyFont="1" applyFill="1" applyBorder="1"/>
    <xf numFmtId="164" fontId="55" fillId="2" borderId="0" xfId="0" applyFont="1" applyFill="1" applyAlignment="1">
      <alignment horizontal="left" indent="3"/>
    </xf>
    <xf numFmtId="164" fontId="96" fillId="6" borderId="0" xfId="0" applyFont="1" applyFill="1" applyAlignment="1">
      <alignment horizontal="center"/>
    </xf>
    <xf numFmtId="164" fontId="29" fillId="2" borderId="0" xfId="0" applyFont="1" applyFill="1"/>
    <xf numFmtId="164" fontId="20" fillId="2" borderId="0" xfId="0" applyFont="1" applyFill="1" applyAlignment="1">
      <alignment horizontal="left" indent="3"/>
    </xf>
    <xf numFmtId="164" fontId="29" fillId="2" borderId="0" xfId="0" applyFont="1" applyFill="1" applyAlignment="1">
      <alignment horizontal="center"/>
    </xf>
    <xf numFmtId="165" fontId="29" fillId="2" borderId="0" xfId="6" applyNumberFormat="1" applyFont="1" applyFill="1" applyAlignment="1" applyProtection="1">
      <alignment horizontal="center"/>
    </xf>
    <xf numFmtId="164" fontId="29" fillId="2" borderId="0" xfId="0" applyFont="1" applyFill="1" applyAlignment="1">
      <alignment horizontal="left"/>
    </xf>
    <xf numFmtId="164" fontId="96" fillId="6" borderId="0" xfId="0" applyFont="1" applyFill="1" applyAlignment="1">
      <alignment horizontal="left"/>
    </xf>
    <xf numFmtId="164" fontId="29" fillId="6" borderId="0" xfId="0" applyFont="1" applyFill="1" applyAlignment="1">
      <alignment horizontal="left"/>
    </xf>
    <xf numFmtId="164" fontId="2" fillId="2" borderId="0" xfId="0" applyFont="1" applyFill="1" applyAlignment="1">
      <alignment vertical="center" wrapText="1"/>
    </xf>
    <xf numFmtId="164" fontId="22" fillId="2" borderId="0" xfId="0" applyFont="1" applyFill="1"/>
    <xf numFmtId="164" fontId="97" fillId="2" borderId="0" xfId="0" applyFont="1" applyFill="1"/>
    <xf numFmtId="164" fontId="51" fillId="2" borderId="0" xfId="0" applyFont="1" applyFill="1"/>
    <xf numFmtId="0" fontId="30" fillId="2" borderId="1" xfId="0" applyNumberFormat="1" applyFont="1" applyFill="1" applyBorder="1"/>
    <xf numFmtId="0" fontId="27" fillId="6" borderId="0" xfId="0" applyNumberFormat="1" applyFont="1" applyFill="1"/>
    <xf numFmtId="0" fontId="2" fillId="2" borderId="0" xfId="0" applyNumberFormat="1" applyFont="1" applyFill="1" applyAlignment="1">
      <alignment horizontal="left" indent="2"/>
    </xf>
    <xf numFmtId="0" fontId="11" fillId="2" borderId="0" xfId="0" applyNumberFormat="1" applyFont="1" applyFill="1"/>
    <xf numFmtId="0" fontId="98" fillId="6" borderId="0" xfId="0" applyNumberFormat="1" applyFont="1" applyFill="1"/>
    <xf numFmtId="0" fontId="53" fillId="6" borderId="0" xfId="0" applyNumberFormat="1" applyFont="1" applyFill="1"/>
    <xf numFmtId="168" fontId="22" fillId="6" borderId="0" xfId="0" applyNumberFormat="1" applyFont="1" applyFill="1"/>
    <xf numFmtId="0" fontId="2" fillId="2" borderId="3" xfId="0" applyNumberFormat="1" applyFont="1" applyFill="1" applyBorder="1" applyAlignment="1">
      <alignment horizontal="left" indent="2"/>
    </xf>
    <xf numFmtId="0" fontId="52" fillId="2" borderId="0" xfId="0" applyNumberFormat="1" applyFont="1" applyFill="1"/>
    <xf numFmtId="168" fontId="2" fillId="6" borderId="0" xfId="0" applyNumberFormat="1" applyFont="1" applyFill="1"/>
    <xf numFmtId="164" fontId="2" fillId="6" borderId="0" xfId="0" applyFont="1" applyFill="1" applyAlignment="1" applyProtection="1">
      <alignment horizontal="center" shrinkToFit="1"/>
      <protection locked="0"/>
    </xf>
    <xf numFmtId="164" fontId="11" fillId="0" borderId="0" xfId="0" applyFont="1"/>
    <xf numFmtId="0" fontId="55" fillId="2" borderId="3" xfId="0" applyNumberFormat="1" applyFont="1" applyFill="1" applyBorder="1"/>
    <xf numFmtId="6" fontId="29" fillId="2" borderId="3" xfId="3" applyNumberFormat="1" applyFont="1" applyFill="1" applyBorder="1" applyAlignment="1" applyProtection="1">
      <alignment horizontal="center" vertical="center" wrapText="1"/>
    </xf>
    <xf numFmtId="164" fontId="2" fillId="2" borderId="0" xfId="0" applyFont="1" applyFill="1" applyAlignment="1">
      <alignment vertical="center"/>
    </xf>
    <xf numFmtId="164" fontId="2" fillId="6" borderId="0" xfId="0" applyFont="1" applyFill="1" applyAlignment="1">
      <alignment vertical="center"/>
    </xf>
    <xf numFmtId="168" fontId="96" fillId="6" borderId="0" xfId="0" applyNumberFormat="1" applyFont="1" applyFill="1" applyAlignment="1">
      <alignment horizontal="center"/>
    </xf>
    <xf numFmtId="164" fontId="9" fillId="6" borderId="0" xfId="0" applyFont="1" applyFill="1"/>
    <xf numFmtId="164" fontId="100" fillId="2" borderId="0" xfId="0" applyFont="1" applyFill="1"/>
    <xf numFmtId="0" fontId="100" fillId="2" borderId="0" xfId="0" applyNumberFormat="1" applyFont="1" applyFill="1"/>
    <xf numFmtId="0" fontId="100" fillId="6" borderId="0" xfId="0" applyNumberFormat="1" applyFont="1" applyFill="1"/>
    <xf numFmtId="164" fontId="101" fillId="2" borderId="0" xfId="0" applyFont="1" applyFill="1" applyAlignment="1">
      <alignment horizontal="left"/>
    </xf>
    <xf numFmtId="164" fontId="2" fillId="6" borderId="0" xfId="0" applyFont="1" applyFill="1" applyAlignment="1" applyProtection="1">
      <alignment horizontal="left" shrinkToFit="1"/>
      <protection locked="0"/>
    </xf>
    <xf numFmtId="164" fontId="6" fillId="6" borderId="0" xfId="0" applyFont="1" applyFill="1" applyAlignment="1">
      <alignment horizontal="right" shrinkToFit="1"/>
    </xf>
    <xf numFmtId="164" fontId="6" fillId="6" borderId="0" xfId="0" applyFont="1" applyFill="1" applyAlignment="1">
      <alignment horizontal="center" shrinkToFit="1"/>
    </xf>
    <xf numFmtId="164" fontId="7" fillId="2" borderId="0" xfId="0" applyFont="1" applyFill="1" applyAlignment="1">
      <alignment vertical="center"/>
    </xf>
    <xf numFmtId="164" fontId="7" fillId="6" borderId="0" xfId="0" applyFont="1" applyFill="1"/>
    <xf numFmtId="0" fontId="100" fillId="2" borderId="0" xfId="0" applyNumberFormat="1" applyFont="1" applyFill="1" applyAlignment="1">
      <alignment wrapText="1"/>
    </xf>
    <xf numFmtId="164" fontId="2" fillId="6" borderId="0" xfId="0" applyFont="1" applyFill="1" applyAlignment="1">
      <alignment horizontal="left"/>
    </xf>
    <xf numFmtId="164" fontId="94" fillId="2" borderId="0" xfId="0" applyFont="1" applyFill="1" applyAlignment="1">
      <alignment vertical="center" wrapText="1" shrinkToFit="1"/>
    </xf>
    <xf numFmtId="164" fontId="105" fillId="6" borderId="0" xfId="0" applyFont="1" applyFill="1" applyAlignment="1">
      <alignment horizontal="left"/>
    </xf>
    <xf numFmtId="164" fontId="4" fillId="6" borderId="0" xfId="0" applyFont="1" applyFill="1" applyAlignment="1">
      <alignment horizontal="left"/>
    </xf>
    <xf numFmtId="0" fontId="106" fillId="2" borderId="3" xfId="0" applyNumberFormat="1" applyFont="1" applyFill="1" applyBorder="1" applyAlignment="1">
      <alignment horizontal="center"/>
    </xf>
    <xf numFmtId="0" fontId="31" fillId="6" borderId="0" xfId="0" applyNumberFormat="1" applyFont="1" applyFill="1"/>
    <xf numFmtId="6" fontId="2" fillId="2" borderId="8" xfId="0" applyNumberFormat="1" applyFont="1" applyFill="1" applyBorder="1" applyAlignment="1">
      <alignment vertical="center"/>
    </xf>
    <xf numFmtId="0" fontId="27" fillId="2" borderId="8" xfId="0" applyNumberFormat="1" applyFont="1" applyFill="1" applyBorder="1" applyAlignment="1">
      <alignment vertical="center"/>
    </xf>
    <xf numFmtId="10" fontId="2" fillId="2" borderId="8" xfId="6" applyNumberFormat="1" applyFont="1" applyFill="1" applyBorder="1" applyAlignment="1" applyProtection="1">
      <alignment horizontal="center" vertical="center"/>
    </xf>
    <xf numFmtId="0" fontId="102" fillId="2" borderId="0" xfId="0" applyNumberFormat="1" applyFont="1" applyFill="1"/>
    <xf numFmtId="0" fontId="90" fillId="2" borderId="3" xfId="0" applyNumberFormat="1" applyFont="1" applyFill="1" applyBorder="1"/>
    <xf numFmtId="6" fontId="90" fillId="2" borderId="0" xfId="0" applyNumberFormat="1" applyFont="1" applyFill="1"/>
    <xf numFmtId="164" fontId="79" fillId="6" borderId="0" xfId="0" applyFont="1" applyFill="1"/>
    <xf numFmtId="164" fontId="6" fillId="6" borderId="0" xfId="0" applyFont="1" applyFill="1" applyAlignment="1">
      <alignment horizontal="center"/>
    </xf>
    <xf numFmtId="0" fontId="17" fillId="2" borderId="0" xfId="5" applyNumberFormat="1" applyFont="1" applyFill="1" applyAlignment="1">
      <alignment horizontal="left" shrinkToFit="1"/>
    </xf>
    <xf numFmtId="0" fontId="13" fillId="2" borderId="0" xfId="0" applyNumberFormat="1" applyFont="1" applyFill="1" applyAlignment="1">
      <alignment horizontal="center" vertical="center"/>
    </xf>
    <xf numFmtId="6" fontId="6" fillId="2" borderId="0" xfId="0" applyNumberFormat="1" applyFont="1" applyFill="1" applyAlignment="1">
      <alignment horizontal="center" vertical="center"/>
    </xf>
    <xf numFmtId="9" fontId="6" fillId="2" borderId="3" xfId="0" applyNumberFormat="1" applyFont="1" applyFill="1" applyBorder="1" applyAlignment="1">
      <alignment horizontal="center" vertical="center"/>
    </xf>
    <xf numFmtId="0" fontId="5" fillId="2" borderId="0" xfId="0" applyNumberFormat="1" applyFont="1" applyFill="1" applyAlignment="1">
      <alignment horizontal="left" vertical="center" indent="1"/>
    </xf>
    <xf numFmtId="0" fontId="7" fillId="2" borderId="0" xfId="0" applyNumberFormat="1" applyFont="1" applyFill="1" applyAlignment="1">
      <alignment horizontal="left" vertical="center" indent="1"/>
    </xf>
    <xf numFmtId="0" fontId="6" fillId="0" borderId="0" xfId="0" applyNumberFormat="1" applyFont="1" applyAlignment="1">
      <alignment horizontal="left" vertical="center" indent="1"/>
    </xf>
    <xf numFmtId="10" fontId="6" fillId="2" borderId="0" xfId="6" applyNumberFormat="1" applyFont="1" applyFill="1" applyBorder="1" applyAlignment="1">
      <alignment horizontal="left" vertical="center" indent="1"/>
    </xf>
    <xf numFmtId="0" fontId="6" fillId="2" borderId="3" xfId="0" applyNumberFormat="1" applyFont="1" applyFill="1" applyBorder="1" applyAlignment="1">
      <alignment horizontal="left" vertical="center" indent="1"/>
    </xf>
    <xf numFmtId="6" fontId="6" fillId="2" borderId="5" xfId="0" applyNumberFormat="1" applyFont="1" applyFill="1" applyBorder="1" applyAlignment="1">
      <alignment horizontal="center" vertical="center"/>
    </xf>
    <xf numFmtId="166" fontId="6" fillId="2" borderId="0" xfId="0" applyNumberFormat="1" applyFont="1" applyFill="1" applyAlignment="1">
      <alignment horizontal="center" shrinkToFit="1"/>
    </xf>
    <xf numFmtId="0" fontId="6" fillId="2" borderId="0" xfId="5" applyNumberFormat="1" applyFont="1" applyFill="1" applyAlignment="1">
      <alignment horizontal="center" shrinkToFit="1"/>
    </xf>
    <xf numFmtId="164" fontId="6" fillId="2" borderId="0" xfId="0" applyFont="1" applyFill="1" applyAlignment="1">
      <alignment horizontal="left" vertical="center" indent="1"/>
    </xf>
    <xf numFmtId="166" fontId="2" fillId="4" borderId="11" xfId="0" applyNumberFormat="1" applyFont="1" applyFill="1" applyBorder="1" applyAlignment="1" applyProtection="1">
      <alignment horizontal="center"/>
      <protection locked="0"/>
    </xf>
    <xf numFmtId="2" fontId="6" fillId="5" borderId="0" xfId="0" applyNumberFormat="1" applyFont="1" applyFill="1" applyAlignment="1">
      <alignment horizontal="center"/>
    </xf>
    <xf numFmtId="164" fontId="2" fillId="5" borderId="0" xfId="0" applyFont="1" applyFill="1" applyAlignment="1">
      <alignment horizontal="center"/>
    </xf>
    <xf numFmtId="166" fontId="11" fillId="5" borderId="0" xfId="0" applyNumberFormat="1" applyFont="1" applyFill="1" applyAlignment="1">
      <alignment horizontal="center"/>
    </xf>
    <xf numFmtId="164" fontId="4" fillId="2" borderId="1" xfId="0" applyFont="1" applyFill="1" applyBorder="1" applyAlignment="1">
      <alignment vertical="center" wrapText="1"/>
    </xf>
    <xf numFmtId="166" fontId="4" fillId="2" borderId="1" xfId="0" applyNumberFormat="1" applyFont="1" applyFill="1" applyBorder="1" applyAlignment="1">
      <alignment vertical="center" wrapText="1"/>
    </xf>
    <xf numFmtId="2" fontId="6" fillId="5" borderId="3" xfId="0" applyNumberFormat="1" applyFont="1" applyFill="1" applyBorder="1" applyAlignment="1">
      <alignment horizontal="center"/>
    </xf>
    <xf numFmtId="164" fontId="2" fillId="5" borderId="3" xfId="0" applyFont="1" applyFill="1" applyBorder="1" applyAlignment="1">
      <alignment horizontal="center"/>
    </xf>
    <xf numFmtId="166" fontId="11" fillId="5" borderId="3" xfId="0" applyNumberFormat="1" applyFont="1" applyFill="1" applyBorder="1" applyAlignment="1">
      <alignment horizontal="center"/>
    </xf>
    <xf numFmtId="164" fontId="6" fillId="6" borderId="0" xfId="0" applyFont="1" applyFill="1" applyAlignment="1">
      <alignment horizontal="centerContinuous"/>
    </xf>
    <xf numFmtId="164" fontId="74" fillId="6" borderId="0" xfId="0" applyFont="1" applyFill="1" applyAlignment="1">
      <alignment vertical="top"/>
    </xf>
    <xf numFmtId="166" fontId="2" fillId="6" borderId="0" xfId="0" applyNumberFormat="1" applyFont="1" applyFill="1"/>
    <xf numFmtId="164" fontId="5" fillId="6" borderId="1" xfId="0" applyFont="1" applyFill="1" applyBorder="1" applyAlignment="1">
      <alignment horizontal="center" vertical="top" shrinkToFit="1"/>
    </xf>
    <xf numFmtId="164" fontId="2" fillId="6" borderId="0" xfId="0" applyFont="1" applyFill="1" applyAlignment="1" applyProtection="1">
      <alignment horizontal="right" shrinkToFit="1"/>
      <protection locked="0"/>
    </xf>
    <xf numFmtId="164" fontId="107" fillId="6" borderId="0" xfId="0" applyFont="1" applyFill="1" applyAlignment="1">
      <alignment horizontal="left" vertical="center" wrapText="1"/>
    </xf>
    <xf numFmtId="6" fontId="57" fillId="6" borderId="0" xfId="0" applyNumberFormat="1" applyFont="1" applyFill="1" applyAlignment="1">
      <alignment horizontal="center" vertical="center"/>
    </xf>
    <xf numFmtId="0" fontId="78" fillId="6" borderId="0" xfId="0" applyNumberFormat="1" applyFont="1" applyFill="1" applyAlignment="1">
      <alignment horizontal="center" vertical="center"/>
    </xf>
    <xf numFmtId="0" fontId="2" fillId="6" borderId="0" xfId="0" applyNumberFormat="1" applyFont="1" applyFill="1" applyAlignment="1">
      <alignment horizontal="center" vertical="center"/>
    </xf>
    <xf numFmtId="0" fontId="39" fillId="6" borderId="0" xfId="0" applyNumberFormat="1" applyFont="1" applyFill="1" applyAlignment="1">
      <alignment horizontal="center" vertical="center"/>
    </xf>
    <xf numFmtId="0" fontId="6" fillId="6" borderId="0" xfId="0" applyNumberFormat="1" applyFont="1" applyFill="1" applyAlignment="1">
      <alignment horizontal="center" vertical="center"/>
    </xf>
    <xf numFmtId="166" fontId="6" fillId="6" borderId="0" xfId="0" applyNumberFormat="1" applyFont="1" applyFill="1" applyAlignment="1">
      <alignment horizontal="center" vertical="center"/>
    </xf>
    <xf numFmtId="165" fontId="81" fillId="2" borderId="5" xfId="6" applyNumberFormat="1" applyFont="1" applyFill="1" applyBorder="1" applyAlignment="1">
      <alignment horizontal="center" vertical="center"/>
    </xf>
    <xf numFmtId="166" fontId="81" fillId="2" borderId="11" xfId="6" applyNumberFormat="1" applyFont="1" applyFill="1" applyBorder="1" applyAlignment="1">
      <alignment horizontal="center" vertical="center"/>
    </xf>
    <xf numFmtId="6" fontId="6" fillId="5" borderId="0" xfId="0" applyNumberFormat="1" applyFont="1" applyFill="1" applyAlignment="1" applyProtection="1">
      <alignment horizontal="center" vertical="center"/>
      <protection locked="0"/>
    </xf>
    <xf numFmtId="165" fontId="81" fillId="2" borderId="0" xfId="6" applyNumberFormat="1" applyFont="1" applyFill="1" applyBorder="1" applyAlignment="1">
      <alignment horizontal="center" vertical="center"/>
    </xf>
    <xf numFmtId="6" fontId="5" fillId="5" borderId="0" xfId="2" applyNumberFormat="1" applyFont="1" applyFill="1" applyBorder="1" applyAlignment="1" applyProtection="1">
      <alignment horizontal="center" vertical="center"/>
      <protection locked="0"/>
    </xf>
    <xf numFmtId="8" fontId="6" fillId="5" borderId="0" xfId="2" applyNumberFormat="1" applyFont="1" applyFill="1" applyBorder="1" applyAlignment="1" applyProtection="1">
      <alignment horizontal="center" vertical="center"/>
      <protection locked="0"/>
    </xf>
    <xf numFmtId="6" fontId="5" fillId="5" borderId="15" xfId="2" applyNumberFormat="1" applyFont="1" applyFill="1" applyBorder="1" applyAlignment="1" applyProtection="1">
      <alignment horizontal="center" vertical="center"/>
      <protection locked="0"/>
    </xf>
    <xf numFmtId="0" fontId="7" fillId="2" borderId="14" xfId="0" applyNumberFormat="1" applyFont="1" applyFill="1" applyBorder="1" applyAlignment="1">
      <alignment horizontal="left" vertical="center"/>
    </xf>
    <xf numFmtId="0" fontId="7" fillId="2" borderId="14" xfId="0" applyNumberFormat="1" applyFont="1" applyFill="1" applyBorder="1" applyAlignment="1">
      <alignment horizontal="center" vertical="center"/>
    </xf>
    <xf numFmtId="6" fontId="6" fillId="5" borderId="18" xfId="0" applyNumberFormat="1" applyFont="1" applyFill="1" applyBorder="1" applyAlignment="1" applyProtection="1">
      <alignment horizontal="center" vertical="center"/>
      <protection locked="0"/>
    </xf>
    <xf numFmtId="165" fontId="81" fillId="2" borderId="18" xfId="6" applyNumberFormat="1" applyFont="1" applyFill="1" applyBorder="1" applyAlignment="1">
      <alignment horizontal="center" vertical="center"/>
    </xf>
    <xf numFmtId="6" fontId="5" fillId="5" borderId="18" xfId="2" applyNumberFormat="1" applyFont="1" applyFill="1" applyBorder="1" applyAlignment="1" applyProtection="1">
      <alignment horizontal="center" vertical="center"/>
      <protection locked="0"/>
    </xf>
    <xf numFmtId="6" fontId="5" fillId="5" borderId="19" xfId="2" applyNumberFormat="1" applyFont="1" applyFill="1" applyBorder="1" applyAlignment="1" applyProtection="1">
      <alignment horizontal="center" vertical="center"/>
      <protection locked="0"/>
    </xf>
    <xf numFmtId="8" fontId="6" fillId="5" borderId="18" xfId="2" applyNumberFormat="1" applyFont="1" applyFill="1" applyBorder="1" applyAlignment="1" applyProtection="1">
      <alignment horizontal="center" vertical="center"/>
      <protection locked="0"/>
    </xf>
    <xf numFmtId="6" fontId="6" fillId="2" borderId="18" xfId="0" applyNumberFormat="1" applyFont="1" applyFill="1" applyBorder="1" applyAlignment="1">
      <alignment horizontal="center" vertical="center"/>
    </xf>
    <xf numFmtId="1" fontId="33" fillId="4" borderId="23" xfId="0" applyNumberFormat="1" applyFont="1" applyFill="1" applyBorder="1" applyAlignment="1" applyProtection="1">
      <alignment horizontal="center" vertical="center" wrapText="1"/>
      <protection locked="0"/>
    </xf>
    <xf numFmtId="2" fontId="2" fillId="0" borderId="0" xfId="0" applyNumberFormat="1" applyFont="1" applyAlignment="1">
      <alignment horizontal="center"/>
    </xf>
    <xf numFmtId="166" fontId="2" fillId="4" borderId="0" xfId="0" applyNumberFormat="1" applyFont="1" applyFill="1" applyAlignment="1" applyProtection="1">
      <alignment horizontal="center"/>
      <protection locked="0"/>
    </xf>
    <xf numFmtId="166" fontId="2" fillId="0" borderId="0" xfId="0" applyNumberFormat="1" applyFont="1" applyAlignment="1">
      <alignment horizontal="center"/>
    </xf>
    <xf numFmtId="2" fontId="2" fillId="0" borderId="14" xfId="0" applyNumberFormat="1" applyFont="1" applyBorder="1" applyAlignment="1">
      <alignment horizontal="center"/>
    </xf>
    <xf numFmtId="166" fontId="2" fillId="4" borderId="21" xfId="0" applyNumberFormat="1" applyFont="1" applyFill="1" applyBorder="1" applyAlignment="1" applyProtection="1">
      <alignment horizontal="center"/>
      <protection locked="0"/>
    </xf>
    <xf numFmtId="166" fontId="2" fillId="4" borderId="3" xfId="0" applyNumberFormat="1" applyFont="1" applyFill="1" applyBorder="1" applyAlignment="1" applyProtection="1">
      <alignment horizontal="center"/>
      <protection locked="0"/>
    </xf>
    <xf numFmtId="2" fontId="2" fillId="0" borderId="20" xfId="0" applyNumberFormat="1" applyFont="1" applyBorder="1" applyAlignment="1">
      <alignment horizontal="center"/>
    </xf>
    <xf numFmtId="2" fontId="2" fillId="0" borderId="21" xfId="0" applyNumberFormat="1" applyFont="1" applyBorder="1" applyAlignment="1">
      <alignment horizontal="center"/>
    </xf>
    <xf numFmtId="166" fontId="2" fillId="4" borderId="17" xfId="0" applyNumberFormat="1" applyFont="1" applyFill="1" applyBorder="1" applyAlignment="1" applyProtection="1">
      <alignment horizontal="center"/>
      <protection locked="0"/>
    </xf>
    <xf numFmtId="166" fontId="2" fillId="4" borderId="6" xfId="0" applyNumberFormat="1" applyFont="1" applyFill="1" applyBorder="1" applyAlignment="1" applyProtection="1">
      <alignment horizontal="center"/>
      <protection locked="0"/>
    </xf>
    <xf numFmtId="166" fontId="2" fillId="4" borderId="24" xfId="0" applyNumberFormat="1" applyFont="1" applyFill="1" applyBorder="1" applyAlignment="1" applyProtection="1">
      <alignment horizontal="center"/>
      <protection locked="0"/>
    </xf>
    <xf numFmtId="166" fontId="2" fillId="4" borderId="16" xfId="0" applyNumberFormat="1" applyFont="1" applyFill="1" applyBorder="1" applyAlignment="1" applyProtection="1">
      <alignment horizontal="center"/>
      <protection locked="0"/>
    </xf>
    <xf numFmtId="166" fontId="2" fillId="4" borderId="5" xfId="0" applyNumberFormat="1" applyFont="1" applyFill="1" applyBorder="1" applyAlignment="1" applyProtection="1">
      <alignment horizontal="center"/>
      <protection locked="0"/>
    </xf>
    <xf numFmtId="166" fontId="2" fillId="4" borderId="25" xfId="0" applyNumberFormat="1" applyFont="1" applyFill="1" applyBorder="1" applyAlignment="1" applyProtection="1">
      <alignment horizontal="center"/>
      <protection locked="0"/>
    </xf>
    <xf numFmtId="166" fontId="2" fillId="4" borderId="26" xfId="0" applyNumberFormat="1" applyFont="1" applyFill="1" applyBorder="1" applyAlignment="1" applyProtection="1">
      <alignment horizontal="center"/>
      <protection locked="0"/>
    </xf>
    <xf numFmtId="166" fontId="2" fillId="4" borderId="15" xfId="0" applyNumberFormat="1" applyFont="1" applyFill="1" applyBorder="1" applyAlignment="1" applyProtection="1">
      <alignment horizontal="center"/>
      <protection locked="0"/>
    </xf>
    <xf numFmtId="166" fontId="2" fillId="4" borderId="12" xfId="0" applyNumberFormat="1" applyFont="1" applyFill="1" applyBorder="1" applyAlignment="1" applyProtection="1">
      <alignment horizontal="center"/>
      <protection locked="0"/>
    </xf>
    <xf numFmtId="166" fontId="2" fillId="4" borderId="27" xfId="0" applyNumberFormat="1" applyFont="1" applyFill="1" applyBorder="1" applyAlignment="1" applyProtection="1">
      <alignment horizontal="center"/>
      <protection locked="0"/>
    </xf>
    <xf numFmtId="166" fontId="2" fillId="4" borderId="28" xfId="0" applyNumberFormat="1" applyFont="1" applyFill="1" applyBorder="1" applyAlignment="1" applyProtection="1">
      <alignment horizontal="center"/>
      <protection locked="0"/>
    </xf>
    <xf numFmtId="166" fontId="2" fillId="4" borderId="29" xfId="0" applyNumberFormat="1" applyFont="1" applyFill="1" applyBorder="1" applyAlignment="1" applyProtection="1">
      <alignment horizontal="center"/>
      <protection locked="0"/>
    </xf>
    <xf numFmtId="0" fontId="6" fillId="9" borderId="0" xfId="0" applyNumberFormat="1" applyFont="1" applyFill="1"/>
    <xf numFmtId="164" fontId="111" fillId="2" borderId="0" xfId="0" applyFont="1" applyFill="1" applyAlignment="1">
      <alignment horizontal="center"/>
    </xf>
    <xf numFmtId="164" fontId="112" fillId="2" borderId="0" xfId="0" applyFont="1" applyFill="1" applyAlignment="1">
      <alignment vertical="center"/>
    </xf>
    <xf numFmtId="164" fontId="113" fillId="2" borderId="0" xfId="0" applyFont="1" applyFill="1" applyAlignment="1">
      <alignment horizontal="center"/>
    </xf>
    <xf numFmtId="164" fontId="113" fillId="6" borderId="0" xfId="0" applyFont="1" applyFill="1" applyAlignment="1">
      <alignment horizontal="center"/>
    </xf>
    <xf numFmtId="164" fontId="114" fillId="6" borderId="0" xfId="0" applyFont="1" applyFill="1"/>
    <xf numFmtId="164" fontId="114" fillId="0" borderId="0" xfId="0" applyFont="1"/>
    <xf numFmtId="164" fontId="10" fillId="6" borderId="0" xfId="0" applyFont="1" applyFill="1"/>
    <xf numFmtId="164" fontId="7" fillId="2" borderId="0" xfId="0" applyFont="1" applyFill="1" applyAlignment="1">
      <alignment horizontal="left" vertical="center" indent="1"/>
    </xf>
    <xf numFmtId="0" fontId="15" fillId="6" borderId="0" xfId="0" applyNumberFormat="1" applyFont="1" applyFill="1" applyAlignment="1">
      <alignment horizontal="center" vertical="center" wrapText="1"/>
    </xf>
    <xf numFmtId="0" fontId="6" fillId="6" borderId="0" xfId="0" applyNumberFormat="1" applyFont="1" applyFill="1" applyAlignment="1">
      <alignment vertical="center"/>
    </xf>
    <xf numFmtId="6" fontId="54" fillId="2" borderId="0" xfId="2" applyNumberFormat="1" applyFont="1" applyFill="1" applyBorder="1" applyAlignment="1">
      <alignment horizontal="center" vertical="center"/>
    </xf>
    <xf numFmtId="0" fontId="13" fillId="11" borderId="18" xfId="0" applyNumberFormat="1" applyFont="1" applyFill="1" applyBorder="1" applyAlignment="1" applyProtection="1">
      <alignment horizontal="center" vertical="center"/>
      <protection locked="0"/>
    </xf>
    <xf numFmtId="0" fontId="13" fillId="11" borderId="19" xfId="0" applyNumberFormat="1" applyFont="1" applyFill="1" applyBorder="1" applyAlignment="1" applyProtection="1">
      <alignment horizontal="center" vertical="center"/>
      <protection locked="0"/>
    </xf>
    <xf numFmtId="164" fontId="5" fillId="2" borderId="0" xfId="0" applyFont="1" applyFill="1" applyAlignment="1">
      <alignment horizontal="left" vertical="center" indent="1"/>
    </xf>
    <xf numFmtId="0" fontId="82" fillId="2" borderId="0" xfId="0" applyNumberFormat="1" applyFont="1" applyFill="1" applyAlignment="1">
      <alignment horizontal="center" vertical="center"/>
    </xf>
    <xf numFmtId="0" fontId="13" fillId="11" borderId="31" xfId="0" applyNumberFormat="1" applyFont="1" applyFill="1" applyBorder="1" applyAlignment="1" applyProtection="1">
      <alignment horizontal="center" vertical="center"/>
      <protection locked="0"/>
    </xf>
    <xf numFmtId="0" fontId="13" fillId="5" borderId="30" xfId="0" applyNumberFormat="1" applyFont="1" applyFill="1" applyBorder="1" applyAlignment="1" applyProtection="1">
      <alignment horizontal="center" vertical="center"/>
      <protection locked="0"/>
    </xf>
    <xf numFmtId="6" fontId="7" fillId="5" borderId="30" xfId="2" applyNumberFormat="1" applyFont="1" applyFill="1" applyBorder="1" applyAlignment="1" applyProtection="1">
      <alignment horizontal="center" vertical="center"/>
      <protection locked="0"/>
    </xf>
    <xf numFmtId="10" fontId="6" fillId="11" borderId="31" xfId="6" applyNumberFormat="1" applyFont="1" applyFill="1" applyBorder="1" applyAlignment="1" applyProtection="1">
      <alignment horizontal="center" vertical="center"/>
      <protection locked="0"/>
    </xf>
    <xf numFmtId="8" fontId="6" fillId="5" borderId="32" xfId="2" applyNumberFormat="1" applyFont="1" applyFill="1" applyBorder="1" applyAlignment="1" applyProtection="1">
      <alignment horizontal="center" vertical="center"/>
      <protection locked="0"/>
    </xf>
    <xf numFmtId="8" fontId="6" fillId="5" borderId="31" xfId="2" applyNumberFormat="1" applyFont="1" applyFill="1" applyBorder="1" applyAlignment="1" applyProtection="1">
      <alignment horizontal="center" vertical="center"/>
      <protection locked="0"/>
    </xf>
    <xf numFmtId="8" fontId="6" fillId="5" borderId="30" xfId="2" applyNumberFormat="1" applyFont="1" applyFill="1" applyBorder="1" applyAlignment="1" applyProtection="1">
      <alignment horizontal="center" vertical="center"/>
      <protection locked="0"/>
    </xf>
    <xf numFmtId="10" fontId="6" fillId="2" borderId="6" xfId="6" applyNumberFormat="1" applyFont="1" applyFill="1" applyBorder="1" applyAlignment="1">
      <alignment horizontal="center" vertical="center"/>
    </xf>
    <xf numFmtId="10" fontId="5" fillId="2" borderId="6" xfId="6" applyNumberFormat="1" applyFont="1" applyFill="1" applyBorder="1" applyAlignment="1" applyProtection="1">
      <alignment horizontal="center" vertical="center"/>
      <protection locked="0"/>
    </xf>
    <xf numFmtId="0" fontId="13" fillId="11" borderId="33" xfId="0" applyNumberFormat="1" applyFont="1" applyFill="1" applyBorder="1" applyAlignment="1" applyProtection="1">
      <alignment horizontal="center" vertical="center"/>
      <protection locked="0"/>
    </xf>
    <xf numFmtId="166" fontId="81" fillId="2" borderId="34" xfId="6" applyNumberFormat="1" applyFont="1" applyFill="1" applyBorder="1" applyAlignment="1">
      <alignment horizontal="center" vertical="center"/>
    </xf>
    <xf numFmtId="6" fontId="6" fillId="5" borderId="33" xfId="2" applyNumberFormat="1" applyFont="1" applyFill="1" applyBorder="1" applyAlignment="1" applyProtection="1">
      <alignment horizontal="center" vertical="center"/>
      <protection locked="0"/>
    </xf>
    <xf numFmtId="14" fontId="3" fillId="5" borderId="30" xfId="2" applyNumberFormat="1" applyFont="1" applyFill="1" applyBorder="1" applyAlignment="1" applyProtection="1">
      <alignment horizontal="center" vertical="center"/>
      <protection locked="0"/>
    </xf>
    <xf numFmtId="0" fontId="13" fillId="11" borderId="35" xfId="0" applyNumberFormat="1" applyFont="1" applyFill="1" applyBorder="1" applyAlignment="1" applyProtection="1">
      <alignment horizontal="center" vertical="center"/>
      <protection locked="0"/>
    </xf>
    <xf numFmtId="0" fontId="13" fillId="5" borderId="23" xfId="0" applyNumberFormat="1" applyFont="1" applyFill="1" applyBorder="1" applyAlignment="1" applyProtection="1">
      <alignment horizontal="center" vertical="center"/>
      <protection locked="0"/>
    </xf>
    <xf numFmtId="14" fontId="3" fillId="5" borderId="23" xfId="2" applyNumberFormat="1" applyFont="1" applyFill="1" applyBorder="1" applyAlignment="1" applyProtection="1">
      <alignment horizontal="center" vertical="center"/>
      <protection locked="0"/>
    </xf>
    <xf numFmtId="6" fontId="7" fillId="5" borderId="23" xfId="2" applyNumberFormat="1" applyFont="1" applyFill="1" applyBorder="1" applyAlignment="1" applyProtection="1">
      <alignment horizontal="center" vertical="center"/>
      <protection locked="0"/>
    </xf>
    <xf numFmtId="6" fontId="6" fillId="5" borderId="35" xfId="2" applyNumberFormat="1" applyFont="1" applyFill="1" applyBorder="1" applyAlignment="1" applyProtection="1">
      <alignment horizontal="center" vertical="center"/>
      <protection locked="0"/>
    </xf>
    <xf numFmtId="10" fontId="6" fillId="11" borderId="19" xfId="6" applyNumberFormat="1" applyFont="1" applyFill="1" applyBorder="1" applyAlignment="1" applyProtection="1">
      <alignment horizontal="center" vertical="center"/>
      <protection locked="0"/>
    </xf>
    <xf numFmtId="8" fontId="6" fillId="5" borderId="36" xfId="2" applyNumberFormat="1" applyFont="1" applyFill="1" applyBorder="1" applyAlignment="1" applyProtection="1">
      <alignment horizontal="center" vertical="center"/>
      <protection locked="0"/>
    </xf>
    <xf numFmtId="8" fontId="6" fillId="5" borderId="19" xfId="2" applyNumberFormat="1" applyFont="1" applyFill="1" applyBorder="1" applyAlignment="1" applyProtection="1">
      <alignment horizontal="center" vertical="center"/>
      <protection locked="0"/>
    </xf>
    <xf numFmtId="8" fontId="6" fillId="5" borderId="23" xfId="2" applyNumberFormat="1" applyFont="1" applyFill="1" applyBorder="1" applyAlignment="1" applyProtection="1">
      <alignment horizontal="center" vertical="center"/>
      <protection locked="0"/>
    </xf>
    <xf numFmtId="0" fontId="3" fillId="11" borderId="15" xfId="0" applyNumberFormat="1" applyFont="1" applyFill="1" applyBorder="1" applyAlignment="1" applyProtection="1">
      <alignment horizontal="center" vertical="center"/>
      <protection locked="0"/>
    </xf>
    <xf numFmtId="0" fontId="3" fillId="11" borderId="5" xfId="0" applyNumberFormat="1" applyFont="1" applyFill="1" applyBorder="1" applyAlignment="1" applyProtection="1">
      <alignment horizontal="center" vertical="center"/>
      <protection locked="0"/>
    </xf>
    <xf numFmtId="14" fontId="3" fillId="11" borderId="29" xfId="0" applyNumberFormat="1" applyFont="1" applyFill="1" applyBorder="1" applyAlignment="1" applyProtection="1">
      <alignment horizontal="center" vertical="center"/>
      <protection locked="0"/>
    </xf>
    <xf numFmtId="0" fontId="13" fillId="5" borderId="26" xfId="0" applyNumberFormat="1" applyFont="1" applyFill="1" applyBorder="1" applyAlignment="1" applyProtection="1">
      <alignment horizontal="center" vertical="center"/>
      <protection locked="0"/>
    </xf>
    <xf numFmtId="14" fontId="3" fillId="5" borderId="26" xfId="2" applyNumberFormat="1" applyFont="1" applyFill="1" applyBorder="1" applyAlignment="1" applyProtection="1">
      <alignment horizontal="center" vertical="center"/>
      <protection locked="0"/>
    </xf>
    <xf numFmtId="6" fontId="7" fillId="5" borderId="26" xfId="2" applyNumberFormat="1" applyFont="1" applyFill="1" applyBorder="1" applyAlignment="1" applyProtection="1">
      <alignment horizontal="center" vertical="center"/>
      <protection locked="0"/>
    </xf>
    <xf numFmtId="6" fontId="6" fillId="5" borderId="29" xfId="2" applyNumberFormat="1" applyFont="1" applyFill="1" applyBorder="1" applyAlignment="1" applyProtection="1">
      <alignment horizontal="center" vertical="center"/>
      <protection locked="0"/>
    </xf>
    <xf numFmtId="10" fontId="6" fillId="11" borderId="15" xfId="6" applyNumberFormat="1" applyFont="1" applyFill="1" applyBorder="1" applyAlignment="1" applyProtection="1">
      <alignment horizontal="center" vertical="center"/>
      <protection locked="0"/>
    </xf>
    <xf numFmtId="8" fontId="6" fillId="5" borderId="25" xfId="2" applyNumberFormat="1" applyFont="1" applyFill="1" applyBorder="1" applyAlignment="1" applyProtection="1">
      <alignment horizontal="center" vertical="center"/>
      <protection locked="0"/>
    </xf>
    <xf numFmtId="8" fontId="6" fillId="5" borderId="15" xfId="2" applyNumberFormat="1" applyFont="1" applyFill="1" applyBorder="1" applyAlignment="1" applyProtection="1">
      <alignment horizontal="center" vertical="center"/>
      <protection locked="0"/>
    </xf>
    <xf numFmtId="8" fontId="6" fillId="5" borderId="26" xfId="2" applyNumberFormat="1" applyFont="1" applyFill="1" applyBorder="1" applyAlignment="1" applyProtection="1">
      <alignment horizontal="center" vertical="center"/>
      <protection locked="0"/>
    </xf>
    <xf numFmtId="0" fontId="6" fillId="6" borderId="0" xfId="0" applyNumberFormat="1" applyFont="1" applyFill="1" applyAlignment="1" applyProtection="1">
      <alignment horizontal="center" vertical="center"/>
      <protection locked="0"/>
    </xf>
    <xf numFmtId="0" fontId="13" fillId="11" borderId="14" xfId="0" applyNumberFormat="1" applyFont="1" applyFill="1" applyBorder="1" applyAlignment="1" applyProtection="1">
      <alignment horizontal="center" vertical="center"/>
      <protection locked="0"/>
    </xf>
    <xf numFmtId="0" fontId="13" fillId="11" borderId="0" xfId="0" applyNumberFormat="1" applyFont="1" applyFill="1" applyAlignment="1" applyProtection="1">
      <alignment horizontal="center" vertical="center"/>
      <protection locked="0"/>
    </xf>
    <xf numFmtId="0" fontId="13" fillId="11" borderId="20" xfId="0" applyNumberFormat="1" applyFont="1" applyFill="1" applyBorder="1" applyAlignment="1" applyProtection="1">
      <alignment horizontal="center" vertical="center"/>
      <protection locked="0"/>
    </xf>
    <xf numFmtId="0" fontId="13" fillId="5" borderId="21" xfId="0" applyNumberFormat="1" applyFont="1" applyFill="1" applyBorder="1" applyAlignment="1" applyProtection="1">
      <alignment horizontal="center" vertical="center"/>
      <protection locked="0"/>
    </xf>
    <xf numFmtId="166" fontId="81" fillId="2" borderId="3" xfId="6" applyNumberFormat="1" applyFont="1" applyFill="1" applyBorder="1" applyAlignment="1">
      <alignment horizontal="center" vertical="center"/>
    </xf>
    <xf numFmtId="14" fontId="3" fillId="5" borderId="21" xfId="2" applyNumberFormat="1" applyFont="1" applyFill="1" applyBorder="1" applyAlignment="1" applyProtection="1">
      <alignment horizontal="center" vertical="center"/>
      <protection locked="0"/>
    </xf>
    <xf numFmtId="6" fontId="7" fillId="5" borderId="21" xfId="2" applyNumberFormat="1" applyFont="1" applyFill="1" applyBorder="1" applyAlignment="1" applyProtection="1">
      <alignment horizontal="center" vertical="center"/>
      <protection locked="0"/>
    </xf>
    <xf numFmtId="6" fontId="5" fillId="5" borderId="14" xfId="2" applyNumberFormat="1" applyFont="1" applyFill="1" applyBorder="1" applyAlignment="1" applyProtection="1">
      <alignment horizontal="center" vertical="center"/>
      <protection locked="0"/>
    </xf>
    <xf numFmtId="6" fontId="6" fillId="5" borderId="20" xfId="2" applyNumberFormat="1" applyFont="1" applyFill="1" applyBorder="1" applyAlignment="1" applyProtection="1">
      <alignment horizontal="center" vertical="center"/>
      <protection locked="0"/>
    </xf>
    <xf numFmtId="10" fontId="6" fillId="11" borderId="14" xfId="6" applyNumberFormat="1" applyFont="1" applyFill="1" applyBorder="1" applyAlignment="1" applyProtection="1">
      <alignment horizontal="center" vertical="center"/>
      <protection locked="0"/>
    </xf>
    <xf numFmtId="8" fontId="6" fillId="5" borderId="17" xfId="2" applyNumberFormat="1" applyFont="1" applyFill="1" applyBorder="1" applyAlignment="1" applyProtection="1">
      <alignment horizontal="center" vertical="center"/>
      <protection locked="0"/>
    </xf>
    <xf numFmtId="8" fontId="6" fillId="5" borderId="21" xfId="2" applyNumberFormat="1" applyFont="1" applyFill="1" applyBorder="1" applyAlignment="1" applyProtection="1">
      <alignment horizontal="center" vertical="center"/>
      <protection locked="0"/>
    </xf>
    <xf numFmtId="0" fontId="13" fillId="11" borderId="15" xfId="0" applyNumberFormat="1" applyFont="1" applyFill="1" applyBorder="1" applyAlignment="1" applyProtection="1">
      <alignment horizontal="center" vertical="center"/>
      <protection locked="0"/>
    </xf>
    <xf numFmtId="0" fontId="13" fillId="11" borderId="5" xfId="0" applyNumberFormat="1" applyFont="1" applyFill="1" applyBorder="1" applyAlignment="1" applyProtection="1">
      <alignment horizontal="center" vertical="center"/>
      <protection locked="0"/>
    </xf>
    <xf numFmtId="0" fontId="13" fillId="11" borderId="29" xfId="0" applyNumberFormat="1" applyFont="1" applyFill="1" applyBorder="1" applyAlignment="1" applyProtection="1">
      <alignment horizontal="center" vertical="center"/>
      <protection locked="0"/>
    </xf>
    <xf numFmtId="166" fontId="7" fillId="6" borderId="0" xfId="0" applyNumberFormat="1" applyFont="1" applyFill="1" applyAlignment="1">
      <alignment horizontal="center" vertical="center"/>
    </xf>
    <xf numFmtId="0" fontId="6" fillId="6" borderId="0" xfId="0" applyNumberFormat="1" applyFont="1" applyFill="1" applyAlignment="1">
      <alignment horizontal="left"/>
    </xf>
    <xf numFmtId="0" fontId="6" fillId="6" borderId="0" xfId="0" applyNumberFormat="1" applyFont="1" applyFill="1" applyAlignment="1">
      <alignment horizontal="center"/>
    </xf>
    <xf numFmtId="0" fontId="6" fillId="6" borderId="0" xfId="0" applyNumberFormat="1" applyFont="1" applyFill="1"/>
    <xf numFmtId="3" fontId="18" fillId="2" borderId="0" xfId="0" applyNumberFormat="1" applyFont="1" applyFill="1" applyAlignment="1">
      <alignment horizontal="left"/>
    </xf>
    <xf numFmtId="1" fontId="18" fillId="2" borderId="0" xfId="1" applyNumberFormat="1" applyFont="1" applyFill="1" applyBorder="1" applyAlignment="1" applyProtection="1">
      <alignment horizontal="left"/>
    </xf>
    <xf numFmtId="166" fontId="18" fillId="2" borderId="0" xfId="0" applyNumberFormat="1" applyFont="1" applyFill="1" applyAlignment="1">
      <alignment horizontal="left"/>
    </xf>
    <xf numFmtId="0" fontId="18" fillId="2" borderId="0" xfId="0" applyNumberFormat="1" applyFont="1" applyFill="1" applyAlignment="1">
      <alignment horizontal="left" indent="2"/>
    </xf>
    <xf numFmtId="164" fontId="7" fillId="2" borderId="0" xfId="5" applyFont="1" applyFill="1" applyAlignment="1">
      <alignment horizontal="center"/>
    </xf>
    <xf numFmtId="0" fontId="5" fillId="2" borderId="0" xfId="0" applyNumberFormat="1" applyFont="1" applyFill="1" applyAlignment="1">
      <alignment horizontal="left" indent="1"/>
    </xf>
    <xf numFmtId="0" fontId="18" fillId="0" borderId="0" xfId="0" applyNumberFormat="1" applyFont="1"/>
    <xf numFmtId="0" fontId="37" fillId="2" borderId="39" xfId="0" applyNumberFormat="1" applyFont="1" applyFill="1" applyBorder="1" applyAlignment="1">
      <alignment horizontal="center" wrapText="1"/>
    </xf>
    <xf numFmtId="0" fontId="118" fillId="2" borderId="39" xfId="0" applyNumberFormat="1" applyFont="1" applyFill="1" applyBorder="1" applyAlignment="1">
      <alignment horizontal="left"/>
    </xf>
    <xf numFmtId="0" fontId="66" fillId="2" borderId="39" xfId="0" applyNumberFormat="1" applyFont="1" applyFill="1" applyBorder="1"/>
    <xf numFmtId="164" fontId="2" fillId="6" borderId="0" xfId="0" applyFont="1" applyFill="1" applyAlignment="1">
      <alignment horizontal="right"/>
    </xf>
    <xf numFmtId="164" fontId="6" fillId="2" borderId="0" xfId="0" applyFont="1" applyFill="1" applyAlignment="1">
      <alignment horizontal="center" vertical="center" wrapText="1"/>
    </xf>
    <xf numFmtId="0" fontId="6" fillId="6" borderId="0" xfId="0" applyNumberFormat="1" applyFont="1" applyFill="1" applyAlignment="1">
      <alignment horizontal="left" vertical="center" indent="1"/>
    </xf>
    <xf numFmtId="6" fontId="6" fillId="6" borderId="15" xfId="2" applyNumberFormat="1" applyFont="1" applyFill="1" applyBorder="1" applyAlignment="1" applyProtection="1">
      <alignment horizontal="center" vertical="center"/>
      <protection locked="0"/>
    </xf>
    <xf numFmtId="0" fontId="13" fillId="6" borderId="0" xfId="0" applyNumberFormat="1" applyFont="1" applyFill="1" applyAlignment="1">
      <alignment vertical="center"/>
    </xf>
    <xf numFmtId="164" fontId="55" fillId="2" borderId="14" xfId="0" applyFont="1" applyFill="1" applyBorder="1" applyAlignment="1">
      <alignment horizontal="left" indent="3"/>
    </xf>
    <xf numFmtId="165" fontId="55" fillId="0" borderId="0" xfId="0" applyNumberFormat="1" applyFont="1" applyAlignment="1">
      <alignment horizontal="center"/>
    </xf>
    <xf numFmtId="164" fontId="55" fillId="2" borderId="14" xfId="0" applyFont="1" applyFill="1" applyBorder="1" applyAlignment="1">
      <alignment horizontal="center"/>
    </xf>
    <xf numFmtId="166" fontId="41" fillId="6" borderId="0" xfId="0" applyNumberFormat="1" applyFont="1" applyFill="1" applyAlignment="1">
      <alignment vertical="center"/>
    </xf>
    <xf numFmtId="0" fontId="38" fillId="6" borderId="0" xfId="0" applyNumberFormat="1" applyFont="1" applyFill="1" applyAlignment="1">
      <alignment horizontal="center" vertical="center"/>
    </xf>
    <xf numFmtId="0" fontId="33" fillId="2" borderId="0" xfId="0" applyNumberFormat="1" applyFont="1" applyFill="1" applyAlignment="1">
      <alignment horizontal="left" vertical="center"/>
    </xf>
    <xf numFmtId="0" fontId="37" fillId="2" borderId="0" xfId="0" applyNumberFormat="1" applyFont="1" applyFill="1" applyAlignment="1">
      <alignment horizontal="left" vertical="center"/>
    </xf>
    <xf numFmtId="166" fontId="122" fillId="2" borderId="0" xfId="0" applyNumberFormat="1" applyFont="1" applyFill="1" applyAlignment="1">
      <alignment horizontal="center"/>
    </xf>
    <xf numFmtId="164" fontId="123" fillId="2" borderId="0" xfId="0" applyFont="1" applyFill="1"/>
    <xf numFmtId="164" fontId="122" fillId="2" borderId="0" xfId="0" applyFont="1" applyFill="1"/>
    <xf numFmtId="164" fontId="122" fillId="2" borderId="0" xfId="0" applyFont="1" applyFill="1" applyAlignment="1">
      <alignment horizontal="left"/>
    </xf>
    <xf numFmtId="37" fontId="4" fillId="2" borderId="0" xfId="1" applyNumberFormat="1" applyFont="1" applyFill="1" applyBorder="1" applyAlignment="1" applyProtection="1">
      <alignment horizontal="center" vertical="center"/>
    </xf>
    <xf numFmtId="0" fontId="122" fillId="6" borderId="0" xfId="0" applyNumberFormat="1" applyFont="1" applyFill="1" applyAlignment="1">
      <alignment horizontal="center" vertical="center"/>
    </xf>
    <xf numFmtId="166" fontId="14" fillId="2" borderId="3" xfId="0" applyNumberFormat="1" applyFont="1" applyFill="1" applyBorder="1" applyAlignment="1">
      <alignment horizontal="center" vertical="center"/>
    </xf>
    <xf numFmtId="166" fontId="6" fillId="2" borderId="0" xfId="0" applyNumberFormat="1" applyFont="1" applyFill="1" applyAlignment="1">
      <alignment horizontal="center" vertical="center"/>
    </xf>
    <xf numFmtId="164" fontId="13" fillId="2" borderId="0" xfId="0" applyFont="1" applyFill="1"/>
    <xf numFmtId="164" fontId="7" fillId="2" borderId="0" xfId="0" applyFont="1" applyFill="1" applyAlignment="1">
      <alignment horizontal="center" vertical="center" wrapText="1"/>
    </xf>
    <xf numFmtId="1" fontId="42" fillId="2" borderId="0" xfId="0" applyNumberFormat="1" applyFont="1" applyFill="1" applyAlignment="1">
      <alignment horizontal="center"/>
    </xf>
    <xf numFmtId="164" fontId="52" fillId="6" borderId="0" xfId="0" applyFont="1" applyFill="1"/>
    <xf numFmtId="166" fontId="4" fillId="6" borderId="0" xfId="0" applyNumberFormat="1" applyFont="1" applyFill="1" applyAlignment="1">
      <alignment vertical="center" wrapText="1"/>
    </xf>
    <xf numFmtId="166" fontId="4" fillId="6" borderId="0" xfId="0" applyNumberFormat="1" applyFont="1" applyFill="1" applyAlignment="1">
      <alignment horizontal="center"/>
    </xf>
    <xf numFmtId="166" fontId="11" fillId="6" borderId="0" xfId="0" applyNumberFormat="1" applyFont="1" applyFill="1" applyAlignment="1">
      <alignment horizontal="center"/>
    </xf>
    <xf numFmtId="168" fontId="5" fillId="6" borderId="0" xfId="0" applyNumberFormat="1" applyFont="1" applyFill="1" applyAlignment="1">
      <alignment horizontal="center"/>
    </xf>
    <xf numFmtId="166" fontId="7" fillId="6" borderId="0" xfId="0" applyNumberFormat="1" applyFont="1" applyFill="1" applyAlignment="1">
      <alignment horizontal="center" vertical="center" wrapText="1"/>
    </xf>
    <xf numFmtId="2" fontId="6" fillId="5" borderId="14" xfId="0" applyNumberFormat="1" applyFont="1" applyFill="1" applyBorder="1" applyAlignment="1">
      <alignment horizontal="center"/>
    </xf>
    <xf numFmtId="164" fontId="2" fillId="5" borderId="14" xfId="0" applyFont="1" applyFill="1" applyBorder="1" applyAlignment="1">
      <alignment horizontal="center"/>
    </xf>
    <xf numFmtId="166" fontId="11" fillId="5" borderId="14" xfId="0" applyNumberFormat="1" applyFont="1" applyFill="1" applyBorder="1" applyAlignment="1">
      <alignment horizontal="center"/>
    </xf>
    <xf numFmtId="49" fontId="2" fillId="6" borderId="0" xfId="0" applyNumberFormat="1" applyFont="1" applyFill="1" applyAlignment="1" applyProtection="1">
      <alignment shrinkToFit="1"/>
      <protection locked="0"/>
    </xf>
    <xf numFmtId="2" fontId="2" fillId="0" borderId="17" xfId="0" applyNumberFormat="1" applyFont="1" applyBorder="1" applyAlignment="1">
      <alignment horizontal="center"/>
    </xf>
    <xf numFmtId="164" fontId="4" fillId="2" borderId="17" xfId="0" applyFont="1" applyFill="1" applyBorder="1" applyAlignment="1">
      <alignment vertical="center" wrapText="1"/>
    </xf>
    <xf numFmtId="166" fontId="4" fillId="2" borderId="17" xfId="0" applyNumberFormat="1" applyFont="1" applyFill="1" applyBorder="1" applyAlignment="1">
      <alignment vertical="center" wrapText="1"/>
    </xf>
    <xf numFmtId="166" fontId="7" fillId="2" borderId="17" xfId="0" applyNumberFormat="1" applyFont="1" applyFill="1" applyBorder="1" applyAlignment="1">
      <alignment horizontal="center" vertical="center" wrapText="1"/>
    </xf>
    <xf numFmtId="166" fontId="7" fillId="2" borderId="17" xfId="0" applyNumberFormat="1" applyFont="1" applyFill="1" applyBorder="1" applyAlignment="1">
      <alignment vertical="center" wrapText="1"/>
    </xf>
    <xf numFmtId="166" fontId="2" fillId="6" borderId="14" xfId="0" applyNumberFormat="1" applyFont="1" applyFill="1" applyBorder="1" applyAlignment="1" applyProtection="1">
      <alignment horizontal="center"/>
      <protection locked="0"/>
    </xf>
    <xf numFmtId="164" fontId="63" fillId="0" borderId="0" xfId="0" applyFont="1" applyAlignment="1">
      <alignment vertical="center"/>
    </xf>
    <xf numFmtId="166" fontId="2" fillId="4" borderId="46" xfId="0" applyNumberFormat="1" applyFont="1" applyFill="1" applyBorder="1" applyAlignment="1" applyProtection="1">
      <alignment horizontal="center"/>
      <protection locked="0"/>
    </xf>
    <xf numFmtId="166" fontId="2" fillId="4" borderId="44" xfId="0" applyNumberFormat="1" applyFont="1" applyFill="1" applyBorder="1" applyAlignment="1" applyProtection="1">
      <alignment horizontal="center"/>
      <protection locked="0"/>
    </xf>
    <xf numFmtId="166" fontId="2" fillId="4" borderId="47" xfId="0" applyNumberFormat="1" applyFont="1" applyFill="1" applyBorder="1" applyAlignment="1" applyProtection="1">
      <alignment horizontal="center"/>
      <protection locked="0"/>
    </xf>
    <xf numFmtId="166" fontId="2" fillId="4" borderId="13" xfId="0" applyNumberFormat="1" applyFont="1" applyFill="1" applyBorder="1" applyAlignment="1" applyProtection="1">
      <alignment horizontal="center"/>
      <protection locked="0"/>
    </xf>
    <xf numFmtId="166" fontId="2" fillId="4" borderId="48" xfId="0" applyNumberFormat="1" applyFont="1" applyFill="1" applyBorder="1" applyAlignment="1" applyProtection="1">
      <alignment horizontal="center"/>
      <protection locked="0"/>
    </xf>
    <xf numFmtId="166" fontId="7" fillId="2" borderId="1" xfId="0" applyNumberFormat="1" applyFont="1" applyFill="1" applyBorder="1" applyAlignment="1">
      <alignment horizontal="center" vertical="center" wrapText="1"/>
    </xf>
    <xf numFmtId="164" fontId="124" fillId="5" borderId="0" xfId="0" applyFont="1" applyFill="1" applyAlignment="1">
      <alignment horizontal="left" vertical="center" indent="1"/>
    </xf>
    <xf numFmtId="0" fontId="4" fillId="6" borderId="0" xfId="0" applyNumberFormat="1" applyFont="1" applyFill="1" applyAlignment="1">
      <alignment vertical="center"/>
    </xf>
    <xf numFmtId="0" fontId="6" fillId="2" borderId="18" xfId="0" applyNumberFormat="1" applyFont="1" applyFill="1" applyBorder="1" applyAlignment="1">
      <alignment horizontal="center"/>
    </xf>
    <xf numFmtId="1" fontId="37" fillId="4" borderId="23" xfId="0" applyNumberFormat="1" applyFont="1" applyFill="1" applyBorder="1" applyAlignment="1" applyProtection="1">
      <alignment horizontal="center" vertical="center" wrapText="1"/>
      <protection locked="0"/>
    </xf>
    <xf numFmtId="166" fontId="4" fillId="4" borderId="18" xfId="0" applyNumberFormat="1" applyFont="1" applyFill="1" applyBorder="1" applyAlignment="1" applyProtection="1">
      <alignment horizontal="center" vertical="center"/>
      <protection locked="0"/>
    </xf>
    <xf numFmtId="166" fontId="6" fillId="4" borderId="19" xfId="0" applyNumberFormat="1" applyFont="1" applyFill="1" applyBorder="1" applyAlignment="1" applyProtection="1">
      <alignment horizontal="center"/>
      <protection locked="0"/>
    </xf>
    <xf numFmtId="166" fontId="6" fillId="4" borderId="23" xfId="0" applyNumberFormat="1" applyFont="1" applyFill="1" applyBorder="1" applyAlignment="1" applyProtection="1">
      <alignment horizontal="center"/>
      <protection locked="0"/>
    </xf>
    <xf numFmtId="166" fontId="6" fillId="4" borderId="31" xfId="0" applyNumberFormat="1" applyFont="1" applyFill="1" applyBorder="1" applyAlignment="1" applyProtection="1">
      <alignment horizontal="center"/>
      <protection locked="0"/>
    </xf>
    <xf numFmtId="166" fontId="6" fillId="4" borderId="30" xfId="0" applyNumberFormat="1" applyFont="1" applyFill="1" applyBorder="1" applyAlignment="1" applyProtection="1">
      <alignment horizontal="center"/>
      <protection locked="0"/>
    </xf>
    <xf numFmtId="166" fontId="6" fillId="4" borderId="36" xfId="0" applyNumberFormat="1" applyFont="1" applyFill="1" applyBorder="1" applyAlignment="1" applyProtection="1">
      <alignment horizontal="center"/>
      <protection locked="0"/>
    </xf>
    <xf numFmtId="166" fontId="6" fillId="4" borderId="32" xfId="0" applyNumberFormat="1" applyFont="1" applyFill="1" applyBorder="1" applyAlignment="1" applyProtection="1">
      <alignment horizontal="center"/>
      <protection locked="0"/>
    </xf>
    <xf numFmtId="166" fontId="50" fillId="4" borderId="49" xfId="0" applyNumberFormat="1" applyFont="1" applyFill="1" applyBorder="1" applyAlignment="1" applyProtection="1">
      <alignment horizontal="center" vertical="center"/>
      <protection locked="0"/>
    </xf>
    <xf numFmtId="166" fontId="14" fillId="2" borderId="1" xfId="0" applyNumberFormat="1" applyFont="1" applyFill="1" applyBorder="1" applyAlignment="1">
      <alignment horizontal="center" vertical="center"/>
    </xf>
    <xf numFmtId="166" fontId="6" fillId="4" borderId="40" xfId="0" applyNumberFormat="1" applyFont="1" applyFill="1" applyBorder="1" applyAlignment="1" applyProtection="1">
      <alignment horizontal="center"/>
      <protection locked="0"/>
    </xf>
    <xf numFmtId="166" fontId="6" fillId="4" borderId="50" xfId="0" applyNumberFormat="1" applyFont="1" applyFill="1" applyBorder="1" applyAlignment="1" applyProtection="1">
      <alignment horizontal="center"/>
      <protection locked="0"/>
    </xf>
    <xf numFmtId="166" fontId="6" fillId="4" borderId="51" xfId="0" applyNumberFormat="1" applyFont="1" applyFill="1" applyBorder="1" applyAlignment="1" applyProtection="1">
      <alignment horizontal="center"/>
      <protection locked="0"/>
    </xf>
    <xf numFmtId="0" fontId="38" fillId="6" borderId="0" xfId="0" applyNumberFormat="1" applyFont="1" applyFill="1" applyAlignment="1">
      <alignment horizontal="center" vertical="center" wrapText="1"/>
    </xf>
    <xf numFmtId="164" fontId="8" fillId="6" borderId="0" xfId="0" applyFont="1" applyFill="1" applyAlignment="1">
      <alignment wrapText="1"/>
    </xf>
    <xf numFmtId="164" fontId="25" fillId="6" borderId="0" xfId="0" applyFont="1" applyFill="1" applyAlignment="1">
      <alignment horizontal="left" wrapText="1"/>
    </xf>
    <xf numFmtId="0" fontId="17" fillId="2" borderId="0" xfId="5" applyNumberFormat="1" applyFont="1" applyFill="1" applyAlignment="1">
      <alignment horizontal="center" shrinkToFit="1"/>
    </xf>
    <xf numFmtId="166" fontId="6" fillId="6" borderId="0" xfId="0" applyNumberFormat="1" applyFont="1" applyFill="1" applyAlignment="1">
      <alignment horizontal="center"/>
    </xf>
    <xf numFmtId="164" fontId="7" fillId="6" borderId="0" xfId="0" applyFont="1" applyFill="1" applyAlignment="1">
      <alignment horizontal="center"/>
    </xf>
    <xf numFmtId="166" fontId="6" fillId="6" borderId="0" xfId="2" applyNumberFormat="1" applyFont="1" applyFill="1" applyAlignment="1">
      <alignment horizontal="center"/>
    </xf>
    <xf numFmtId="164" fontId="6" fillId="6" borderId="14" xfId="0" applyFont="1" applyFill="1" applyBorder="1" applyAlignment="1">
      <alignment horizontal="center"/>
    </xf>
    <xf numFmtId="164" fontId="6" fillId="6" borderId="14" xfId="0" applyFont="1" applyFill="1" applyBorder="1"/>
    <xf numFmtId="166" fontId="7" fillId="6" borderId="0" xfId="2" applyNumberFormat="1" applyFont="1" applyFill="1" applyAlignment="1">
      <alignment horizontal="center"/>
    </xf>
    <xf numFmtId="166" fontId="6" fillId="6" borderId="14" xfId="2" applyNumberFormat="1" applyFont="1" applyFill="1" applyBorder="1" applyAlignment="1">
      <alignment horizontal="center"/>
    </xf>
    <xf numFmtId="164" fontId="83" fillId="6" borderId="0" xfId="0" applyFont="1" applyFill="1"/>
    <xf numFmtId="164" fontId="84" fillId="6" borderId="0" xfId="0" applyFont="1" applyFill="1" applyAlignment="1">
      <alignment vertical="center"/>
    </xf>
    <xf numFmtId="164" fontId="84" fillId="6" borderId="0" xfId="0" applyFont="1" applyFill="1" applyAlignment="1">
      <alignment horizontal="left" vertical="center"/>
    </xf>
    <xf numFmtId="164" fontId="6" fillId="0" borderId="0" xfId="0" applyFont="1" applyAlignment="1">
      <alignment horizontal="center"/>
    </xf>
    <xf numFmtId="164" fontId="7" fillId="0" borderId="0" xfId="0" applyFont="1"/>
    <xf numFmtId="37" fontId="6" fillId="6" borderId="0" xfId="0" applyNumberFormat="1" applyFont="1" applyFill="1"/>
    <xf numFmtId="37" fontId="6" fillId="6" borderId="0" xfId="0" applyNumberFormat="1" applyFont="1" applyFill="1" applyAlignment="1">
      <alignment horizontal="centerContinuous"/>
    </xf>
    <xf numFmtId="166" fontId="6" fillId="6" borderId="0" xfId="0" applyNumberFormat="1" applyFont="1" applyFill="1" applyAlignment="1">
      <alignment horizontal="right"/>
    </xf>
    <xf numFmtId="37" fontId="6" fillId="6" borderId="0" xfId="0" applyNumberFormat="1" applyFont="1" applyFill="1" applyAlignment="1">
      <alignment horizontal="left"/>
    </xf>
    <xf numFmtId="164" fontId="86" fillId="6" borderId="0" xfId="0" applyFont="1" applyFill="1" applyAlignment="1">
      <alignment horizontal="center" vertical="center"/>
    </xf>
    <xf numFmtId="164" fontId="88" fillId="6" borderId="0" xfId="0" applyFont="1" applyFill="1" applyAlignment="1">
      <alignment horizontal="left" vertical="center"/>
    </xf>
    <xf numFmtId="164" fontId="72" fillId="6" borderId="0" xfId="0" applyFont="1" applyFill="1" applyAlignment="1">
      <alignment horizontal="left" vertical="center"/>
    </xf>
    <xf numFmtId="164" fontId="86" fillId="6" borderId="0" xfId="0" applyFont="1" applyFill="1" applyAlignment="1">
      <alignment vertical="center"/>
    </xf>
    <xf numFmtId="164" fontId="125" fillId="6" borderId="0" xfId="0" applyFont="1" applyFill="1" applyAlignment="1">
      <alignment horizontal="right"/>
    </xf>
    <xf numFmtId="164" fontId="125" fillId="6" borderId="0" xfId="0" applyFont="1" applyFill="1"/>
    <xf numFmtId="166" fontId="7" fillId="6" borderId="0" xfId="0" applyNumberFormat="1" applyFont="1" applyFill="1" applyAlignment="1">
      <alignment horizontal="center"/>
    </xf>
    <xf numFmtId="37" fontId="6" fillId="6" borderId="0" xfId="0" applyNumberFormat="1" applyFont="1" applyFill="1" applyAlignment="1">
      <alignment horizontal="left" indent="1"/>
    </xf>
    <xf numFmtId="37" fontId="84" fillId="6" borderId="0" xfId="0" applyNumberFormat="1" applyFont="1" applyFill="1" applyAlignment="1">
      <alignment horizontal="center"/>
    </xf>
    <xf numFmtId="37" fontId="85" fillId="6" borderId="0" xfId="0" applyNumberFormat="1" applyFont="1" applyFill="1" applyAlignment="1">
      <alignment horizontal="center"/>
    </xf>
    <xf numFmtId="37" fontId="85" fillId="6" borderId="0" xfId="0" applyNumberFormat="1" applyFont="1" applyFill="1" applyAlignment="1">
      <alignment horizontal="left"/>
    </xf>
    <xf numFmtId="37" fontId="6" fillId="6" borderId="0" xfId="0" applyNumberFormat="1" applyFont="1" applyFill="1" applyAlignment="1">
      <alignment horizontal="right"/>
    </xf>
    <xf numFmtId="164" fontId="85" fillId="6" borderId="0" xfId="0" applyFont="1" applyFill="1" applyAlignment="1">
      <alignment horizontal="centerContinuous"/>
    </xf>
    <xf numFmtId="164" fontId="86" fillId="6" borderId="0" xfId="0" applyFont="1" applyFill="1" applyAlignment="1">
      <alignment horizontal="center"/>
    </xf>
    <xf numFmtId="37" fontId="6" fillId="6" borderId="0" xfId="0" applyNumberFormat="1" applyFont="1" applyFill="1" applyAlignment="1">
      <alignment horizontal="center"/>
    </xf>
    <xf numFmtId="37" fontId="87" fillId="6" borderId="0" xfId="0" applyNumberFormat="1" applyFont="1" applyFill="1" applyAlignment="1">
      <alignment horizontal="center"/>
    </xf>
    <xf numFmtId="166" fontId="6" fillId="6" borderId="0" xfId="0" applyNumberFormat="1" applyFont="1" applyFill="1"/>
    <xf numFmtId="37" fontId="126" fillId="6" borderId="0" xfId="0" applyNumberFormat="1" applyFont="1" applyFill="1" applyAlignment="1">
      <alignment horizontal="right"/>
    </xf>
    <xf numFmtId="37" fontId="127" fillId="6" borderId="0" xfId="0" applyNumberFormat="1" applyFont="1" applyFill="1" applyAlignment="1">
      <alignment horizontal="right"/>
    </xf>
    <xf numFmtId="166" fontId="126" fillId="6" borderId="0" xfId="0" applyNumberFormat="1" applyFont="1" applyFill="1" applyAlignment="1">
      <alignment horizontal="right"/>
    </xf>
    <xf numFmtId="164" fontId="126" fillId="0" borderId="0" xfId="0" applyFont="1" applyAlignment="1">
      <alignment horizontal="right"/>
    </xf>
    <xf numFmtId="37" fontId="7" fillId="6" borderId="14" xfId="0" applyNumberFormat="1" applyFont="1" applyFill="1" applyBorder="1" applyAlignment="1">
      <alignment horizontal="left"/>
    </xf>
    <xf numFmtId="37" fontId="7" fillId="6" borderId="14" xfId="0" applyNumberFormat="1" applyFont="1" applyFill="1" applyBorder="1" applyAlignment="1">
      <alignment horizontal="center"/>
    </xf>
    <xf numFmtId="37" fontId="6" fillId="6" borderId="14" xfId="0" applyNumberFormat="1" applyFont="1" applyFill="1" applyBorder="1" applyAlignment="1">
      <alignment horizontal="centerContinuous"/>
    </xf>
    <xf numFmtId="166" fontId="6" fillId="6" borderId="14" xfId="0" applyNumberFormat="1" applyFont="1" applyFill="1" applyBorder="1" applyAlignment="1">
      <alignment horizontal="right"/>
    </xf>
    <xf numFmtId="37" fontId="6" fillId="6" borderId="14" xfId="0" applyNumberFormat="1" applyFont="1" applyFill="1" applyBorder="1" applyAlignment="1">
      <alignment horizontal="left" indent="1"/>
    </xf>
    <xf numFmtId="37" fontId="6" fillId="6" borderId="14" xfId="0" applyNumberFormat="1" applyFont="1" applyFill="1" applyBorder="1" applyAlignment="1">
      <alignment horizontal="left"/>
    </xf>
    <xf numFmtId="166" fontId="6" fillId="6" borderId="14" xfId="0" applyNumberFormat="1" applyFont="1" applyFill="1" applyBorder="1" applyAlignment="1">
      <alignment horizontal="right" vertical="center"/>
    </xf>
    <xf numFmtId="164" fontId="72" fillId="6" borderId="14" xfId="0" applyFont="1" applyFill="1" applyBorder="1" applyAlignment="1">
      <alignment horizontal="left" vertical="center"/>
    </xf>
    <xf numFmtId="37" fontId="6" fillId="6" borderId="14" xfId="0" applyNumberFormat="1" applyFont="1" applyFill="1" applyBorder="1" applyAlignment="1">
      <alignment horizontal="center"/>
    </xf>
    <xf numFmtId="164" fontId="85" fillId="6" borderId="0" xfId="0" applyFont="1" applyFill="1" applyAlignment="1">
      <alignment horizontal="right"/>
    </xf>
    <xf numFmtId="164" fontId="84" fillId="6" borderId="0" xfId="0" applyFont="1" applyFill="1" applyAlignment="1">
      <alignment horizontal="left" vertical="center" indent="1"/>
    </xf>
    <xf numFmtId="2" fontId="84" fillId="6" borderId="0" xfId="0" applyNumberFormat="1" applyFont="1" applyFill="1" applyAlignment="1">
      <alignment horizontal="right" vertical="center"/>
    </xf>
    <xf numFmtId="37" fontId="7" fillId="6" borderId="14" xfId="0" applyNumberFormat="1" applyFont="1" applyFill="1" applyBorder="1" applyAlignment="1">
      <alignment horizontal="centerContinuous"/>
    </xf>
    <xf numFmtId="166" fontId="7" fillId="6" borderId="14" xfId="0" applyNumberFormat="1" applyFont="1" applyFill="1" applyBorder="1" applyAlignment="1">
      <alignment horizontal="right"/>
    </xf>
    <xf numFmtId="164" fontId="126" fillId="6" borderId="0" xfId="0" applyFont="1" applyFill="1" applyAlignment="1">
      <alignment horizontal="right"/>
    </xf>
    <xf numFmtId="0" fontId="13" fillId="6" borderId="0" xfId="0" applyNumberFormat="1" applyFont="1" applyFill="1"/>
    <xf numFmtId="0" fontId="37" fillId="6" borderId="0" xfId="0" applyNumberFormat="1" applyFont="1" applyFill="1" applyAlignment="1">
      <alignment shrinkToFit="1"/>
    </xf>
    <xf numFmtId="0" fontId="37" fillId="6" borderId="0" xfId="0" applyNumberFormat="1" applyFont="1" applyFill="1"/>
    <xf numFmtId="0" fontId="43" fillId="6" borderId="0" xfId="0" applyNumberFormat="1" applyFont="1" applyFill="1"/>
    <xf numFmtId="0" fontId="37" fillId="6" borderId="0" xfId="0" applyNumberFormat="1" applyFont="1" applyFill="1" applyAlignment="1">
      <alignment vertical="center"/>
    </xf>
    <xf numFmtId="0" fontId="32" fillId="6" borderId="0" xfId="0" applyNumberFormat="1" applyFont="1" applyFill="1" applyAlignment="1">
      <alignment vertical="center"/>
    </xf>
    <xf numFmtId="0" fontId="42" fillId="6" borderId="0" xfId="0" applyNumberFormat="1" applyFont="1" applyFill="1" applyAlignment="1">
      <alignment vertical="center"/>
    </xf>
    <xf numFmtId="0" fontId="5" fillId="6" borderId="0" xfId="0" applyNumberFormat="1" applyFont="1" applyFill="1" applyAlignment="1">
      <alignment vertical="center"/>
    </xf>
    <xf numFmtId="0" fontId="7" fillId="6" borderId="0" xfId="0" applyNumberFormat="1" applyFont="1" applyFill="1" applyAlignment="1">
      <alignment vertical="center"/>
    </xf>
    <xf numFmtId="0" fontId="3" fillId="6" borderId="0" xfId="0" applyNumberFormat="1" applyFont="1" applyFill="1" applyAlignment="1">
      <alignment vertical="center"/>
    </xf>
    <xf numFmtId="0" fontId="46" fillId="6" borderId="0" xfId="0" applyNumberFormat="1" applyFont="1" applyFill="1" applyAlignment="1">
      <alignment vertical="center"/>
    </xf>
    <xf numFmtId="0" fontId="101" fillId="6" borderId="0" xfId="0" applyNumberFormat="1" applyFont="1" applyFill="1" applyAlignment="1">
      <alignment vertical="center"/>
    </xf>
    <xf numFmtId="0" fontId="116" fillId="6" borderId="0" xfId="0" applyNumberFormat="1" applyFont="1" applyFill="1" applyAlignment="1">
      <alignment vertical="center"/>
    </xf>
    <xf numFmtId="164" fontId="128" fillId="12" borderId="0" xfId="0" applyFont="1" applyFill="1" applyAlignment="1">
      <alignment horizontal="right"/>
    </xf>
    <xf numFmtId="164" fontId="3" fillId="6" borderId="0" xfId="0" applyFont="1" applyFill="1" applyAlignment="1">
      <alignment horizontal="center"/>
    </xf>
    <xf numFmtId="166" fontId="84" fillId="6" borderId="0" xfId="0" applyNumberFormat="1" applyFont="1" applyFill="1" applyAlignment="1">
      <alignment horizontal="center" vertical="center"/>
    </xf>
    <xf numFmtId="164" fontId="25" fillId="6" borderId="0" xfId="0" applyFont="1" applyFill="1" applyAlignment="1">
      <alignment horizontal="left" vertical="top" wrapText="1"/>
    </xf>
    <xf numFmtId="164" fontId="13" fillId="6" borderId="0" xfId="0" applyFont="1" applyFill="1"/>
    <xf numFmtId="0" fontId="18" fillId="6" borderId="0" xfId="0" applyNumberFormat="1" applyFont="1" applyFill="1"/>
    <xf numFmtId="164" fontId="63" fillId="6" borderId="0" xfId="0" applyFont="1" applyFill="1" applyAlignment="1">
      <alignment vertical="center"/>
    </xf>
    <xf numFmtId="164" fontId="125" fillId="5" borderId="0" xfId="0" applyFont="1" applyFill="1" applyAlignment="1">
      <alignment horizontal="left" vertical="center" indent="1"/>
    </xf>
    <xf numFmtId="164" fontId="88" fillId="6" borderId="14" xfId="0" applyFont="1" applyFill="1" applyBorder="1" applyAlignment="1">
      <alignment horizontal="left" vertical="center"/>
    </xf>
    <xf numFmtId="0" fontId="21" fillId="2" borderId="0" xfId="0" applyNumberFormat="1" applyFont="1" applyFill="1" applyAlignment="1">
      <alignment horizontal="center" vertical="center"/>
    </xf>
    <xf numFmtId="6" fontId="6" fillId="5" borderId="26" xfId="2" applyNumberFormat="1" applyFont="1" applyFill="1" applyBorder="1" applyAlignment="1" applyProtection="1">
      <alignment horizontal="center" vertical="center"/>
      <protection locked="0"/>
    </xf>
    <xf numFmtId="6" fontId="6" fillId="5" borderId="5" xfId="2" applyNumberFormat="1" applyFont="1" applyFill="1" applyBorder="1" applyAlignment="1" applyProtection="1">
      <alignment horizontal="center" vertical="center"/>
      <protection locked="0"/>
    </xf>
    <xf numFmtId="0" fontId="13" fillId="2" borderId="3" xfId="0" applyNumberFormat="1" applyFont="1" applyFill="1" applyBorder="1" applyAlignment="1">
      <alignment horizontal="center" vertical="center"/>
    </xf>
    <xf numFmtId="6" fontId="6" fillId="2" borderId="29" xfId="2" applyNumberFormat="1" applyFont="1" applyFill="1" applyBorder="1" applyAlignment="1">
      <alignment horizontal="center" vertical="center"/>
    </xf>
    <xf numFmtId="8" fontId="6" fillId="2" borderId="20" xfId="2" applyNumberFormat="1" applyFont="1" applyFill="1" applyBorder="1" applyAlignment="1">
      <alignment horizontal="center" vertical="center"/>
    </xf>
    <xf numFmtId="8" fontId="6" fillId="2" borderId="29" xfId="2" applyNumberFormat="1" applyFont="1" applyFill="1" applyBorder="1" applyAlignment="1">
      <alignment horizontal="center" vertical="center"/>
    </xf>
    <xf numFmtId="8" fontId="6" fillId="2" borderId="35" xfId="2" applyNumberFormat="1" applyFont="1" applyFill="1" applyBorder="1" applyAlignment="1">
      <alignment horizontal="center" vertical="center"/>
    </xf>
    <xf numFmtId="8" fontId="6" fillId="2" borderId="33" xfId="2" applyNumberFormat="1" applyFont="1" applyFill="1" applyBorder="1" applyAlignment="1">
      <alignment horizontal="center" vertical="center"/>
    </xf>
    <xf numFmtId="0" fontId="6" fillId="2" borderId="3" xfId="0" applyNumberFormat="1" applyFont="1" applyFill="1" applyBorder="1" applyAlignment="1">
      <alignment vertical="center"/>
    </xf>
    <xf numFmtId="0" fontId="6" fillId="6" borderId="3" xfId="0" applyNumberFormat="1" applyFont="1" applyFill="1" applyBorder="1" applyAlignment="1">
      <alignment vertical="center"/>
    </xf>
    <xf numFmtId="164" fontId="6" fillId="2" borderId="3" xfId="0" applyFont="1" applyFill="1" applyBorder="1" applyAlignment="1">
      <alignment horizontal="left" vertical="center" indent="1"/>
    </xf>
    <xf numFmtId="6" fontId="6" fillId="5" borderId="25" xfId="2" applyNumberFormat="1" applyFont="1" applyFill="1" applyBorder="1" applyAlignment="1" applyProtection="1">
      <alignment horizontal="center" vertical="center"/>
      <protection locked="0"/>
    </xf>
    <xf numFmtId="6" fontId="6" fillId="6" borderId="5" xfId="2" applyNumberFormat="1" applyFont="1" applyFill="1" applyBorder="1" applyAlignment="1" applyProtection="1">
      <alignment horizontal="center" vertical="center"/>
      <protection locked="0"/>
    </xf>
    <xf numFmtId="164" fontId="6" fillId="6" borderId="0" xfId="0" applyFont="1" applyFill="1" applyAlignment="1">
      <alignment horizontal="left"/>
    </xf>
    <xf numFmtId="166" fontId="6" fillId="4" borderId="0" xfId="0" applyNumberFormat="1" applyFont="1" applyFill="1" applyAlignment="1" applyProtection="1">
      <alignment horizontal="left" indent="1"/>
      <protection locked="0"/>
    </xf>
    <xf numFmtId="164" fontId="94" fillId="2" borderId="0" xfId="0" applyFont="1" applyFill="1" applyAlignment="1">
      <alignment horizontal="center" vertical="center" wrapText="1" shrinkToFit="1"/>
    </xf>
    <xf numFmtId="164" fontId="6" fillId="2" borderId="0" xfId="0" applyFont="1" applyFill="1" applyAlignment="1">
      <alignment horizontal="left" vertical="center" indent="15"/>
    </xf>
    <xf numFmtId="0" fontId="20" fillId="2" borderId="0" xfId="0" applyNumberFormat="1" applyFont="1" applyFill="1" applyAlignment="1">
      <alignment horizontal="right"/>
    </xf>
    <xf numFmtId="164" fontId="131" fillId="2" borderId="0" xfId="0" applyFont="1" applyFill="1"/>
    <xf numFmtId="164" fontId="102" fillId="6" borderId="0" xfId="0" applyFont="1" applyFill="1" applyAlignment="1">
      <alignment shrinkToFit="1"/>
    </xf>
    <xf numFmtId="164" fontId="97" fillId="6" borderId="0" xfId="0" applyFont="1" applyFill="1"/>
    <xf numFmtId="164" fontId="76" fillId="6" borderId="0" xfId="0" applyFont="1" applyFill="1" applyAlignment="1">
      <alignment vertical="center"/>
    </xf>
    <xf numFmtId="164" fontId="110" fillId="6" borderId="0" xfId="0" applyFont="1" applyFill="1" applyAlignment="1">
      <alignment vertical="center"/>
    </xf>
    <xf numFmtId="164" fontId="6" fillId="6" borderId="0" xfId="0" applyFont="1" applyFill="1" applyAlignment="1">
      <alignment vertical="center"/>
    </xf>
    <xf numFmtId="0" fontId="2" fillId="6" borderId="0" xfId="0" applyNumberFormat="1" applyFont="1" applyFill="1" applyAlignment="1">
      <alignment horizontal="left" indent="2"/>
    </xf>
    <xf numFmtId="0" fontId="20" fillId="6" borderId="0" xfId="0" applyNumberFormat="1" applyFont="1" applyFill="1"/>
    <xf numFmtId="0" fontId="52" fillId="6" borderId="0" xfId="0" applyNumberFormat="1" applyFont="1" applyFill="1"/>
    <xf numFmtId="44" fontId="2" fillId="6" borderId="0" xfId="2" applyFont="1" applyFill="1" applyBorder="1" applyProtection="1"/>
    <xf numFmtId="164" fontId="109" fillId="6" borderId="0" xfId="0" applyFont="1" applyFill="1"/>
    <xf numFmtId="164" fontId="8" fillId="6" borderId="0" xfId="5" applyFont="1" applyFill="1"/>
    <xf numFmtId="164" fontId="9" fillId="6" borderId="0" xfId="5" applyFont="1" applyFill="1"/>
    <xf numFmtId="164" fontId="25" fillId="6" borderId="0" xfId="0" applyFont="1" applyFill="1" applyAlignment="1">
      <alignment vertical="center" wrapText="1"/>
    </xf>
    <xf numFmtId="164" fontId="29" fillId="6" borderId="0" xfId="0" applyFont="1" applyFill="1"/>
    <xf numFmtId="166" fontId="22" fillId="6" borderId="0" xfId="2" applyNumberFormat="1" applyFont="1" applyFill="1" applyBorder="1" applyAlignment="1" applyProtection="1">
      <alignment horizontal="center"/>
    </xf>
    <xf numFmtId="164" fontId="7" fillId="6" borderId="0" xfId="0" applyFont="1" applyFill="1" applyAlignment="1">
      <alignment vertical="center" wrapText="1" shrinkToFit="1"/>
    </xf>
    <xf numFmtId="164" fontId="7" fillId="6" borderId="0" xfId="0" applyFont="1" applyFill="1" applyAlignment="1">
      <alignment vertical="center"/>
    </xf>
    <xf numFmtId="0" fontId="33" fillId="6" borderId="0" xfId="0" applyNumberFormat="1" applyFont="1" applyFill="1"/>
    <xf numFmtId="164" fontId="122" fillId="6" borderId="0" xfId="0" applyFont="1" applyFill="1"/>
    <xf numFmtId="0" fontId="33" fillId="6" borderId="0" xfId="0" applyNumberFormat="1" applyFont="1" applyFill="1" applyAlignment="1">
      <alignment vertical="center"/>
    </xf>
    <xf numFmtId="0" fontId="37" fillId="6" borderId="0" xfId="0" applyNumberFormat="1" applyFont="1" applyFill="1" applyAlignment="1">
      <alignment vertical="center" wrapText="1"/>
    </xf>
    <xf numFmtId="164" fontId="4" fillId="6" borderId="0" xfId="0" applyFont="1" applyFill="1" applyAlignment="1">
      <alignment vertical="center"/>
    </xf>
    <xf numFmtId="164" fontId="48" fillId="6" borderId="0" xfId="0" applyFont="1" applyFill="1"/>
    <xf numFmtId="164" fontId="16" fillId="6" borderId="0" xfId="0" applyFont="1" applyFill="1" applyAlignment="1">
      <alignment wrapText="1"/>
    </xf>
    <xf numFmtId="166" fontId="58" fillId="6" borderId="0" xfId="0" applyNumberFormat="1" applyFont="1" applyFill="1" applyAlignment="1">
      <alignment vertical="center"/>
    </xf>
    <xf numFmtId="164" fontId="5" fillId="6" borderId="0" xfId="0" applyFont="1" applyFill="1"/>
    <xf numFmtId="164" fontId="16" fillId="6" borderId="0" xfId="0" applyFont="1" applyFill="1" applyAlignment="1">
      <alignment horizontal="center"/>
    </xf>
    <xf numFmtId="164" fontId="52" fillId="6" borderId="0" xfId="0" applyFont="1" applyFill="1" applyAlignment="1">
      <alignment horizontal="center"/>
    </xf>
    <xf numFmtId="0" fontId="4" fillId="6" borderId="0" xfId="0" applyNumberFormat="1" applyFont="1" applyFill="1"/>
    <xf numFmtId="0" fontId="29" fillId="6" borderId="0" xfId="0" applyNumberFormat="1" applyFont="1" applyFill="1" applyAlignment="1">
      <alignment horizontal="center"/>
    </xf>
    <xf numFmtId="0" fontId="37" fillId="6" borderId="0" xfId="0" applyNumberFormat="1" applyFont="1" applyFill="1" applyAlignment="1">
      <alignment horizontal="center" shrinkToFit="1"/>
    </xf>
    <xf numFmtId="164" fontId="2" fillId="6" borderId="0" xfId="0" applyFont="1" applyFill="1" applyAlignment="1">
      <alignment shrinkToFit="1"/>
    </xf>
    <xf numFmtId="164" fontId="134" fillId="6" borderId="0" xfId="0" applyFont="1" applyFill="1" applyAlignment="1">
      <alignment vertical="center"/>
    </xf>
    <xf numFmtId="164" fontId="102" fillId="2" borderId="0" xfId="0" applyFont="1" applyFill="1" applyAlignment="1">
      <alignment horizontal="center" shrinkToFit="1"/>
    </xf>
    <xf numFmtId="164" fontId="99" fillId="6" borderId="0" xfId="0" applyFont="1" applyFill="1"/>
    <xf numFmtId="0" fontId="18" fillId="2" borderId="0" xfId="0" applyNumberFormat="1" applyFont="1" applyFill="1" applyAlignment="1">
      <alignment horizontal="left" vertical="center" indent="3"/>
    </xf>
    <xf numFmtId="164" fontId="136" fillId="2" borderId="0" xfId="0" applyFont="1" applyFill="1" applyAlignment="1">
      <alignment horizontal="centerContinuous"/>
    </xf>
    <xf numFmtId="164" fontId="137" fillId="6" borderId="0" xfId="0" applyFont="1" applyFill="1"/>
    <xf numFmtId="164" fontId="137" fillId="2" borderId="0" xfId="0" applyFont="1" applyFill="1"/>
    <xf numFmtId="164" fontId="118" fillId="2" borderId="0" xfId="0" applyFont="1" applyFill="1" applyAlignment="1">
      <alignment horizontal="centerContinuous"/>
    </xf>
    <xf numFmtId="164" fontId="118" fillId="6" borderId="0" xfId="0" applyFont="1" applyFill="1"/>
    <xf numFmtId="164" fontId="118" fillId="2" borderId="0" xfId="0" applyFont="1" applyFill="1"/>
    <xf numFmtId="164" fontId="138" fillId="6" borderId="0" xfId="0" applyFont="1" applyFill="1" applyAlignment="1">
      <alignment shrinkToFit="1"/>
    </xf>
    <xf numFmtId="164" fontId="6" fillId="6" borderId="0" xfId="0" applyFont="1" applyFill="1" applyAlignment="1">
      <alignment shrinkToFit="1"/>
    </xf>
    <xf numFmtId="164" fontId="135" fillId="6" borderId="0" xfId="0" applyFont="1" applyFill="1"/>
    <xf numFmtId="0" fontId="42" fillId="2" borderId="17" xfId="0" applyNumberFormat="1" applyFont="1" applyFill="1" applyBorder="1" applyAlignment="1">
      <alignment horizontal="center" shrinkToFit="1"/>
    </xf>
    <xf numFmtId="164" fontId="6" fillId="2" borderId="0" xfId="0" applyFont="1" applyFill="1" applyAlignment="1">
      <alignment horizontal="left" vertical="center"/>
    </xf>
    <xf numFmtId="0" fontId="139" fillId="6" borderId="0" xfId="0" applyNumberFormat="1" applyFont="1" applyFill="1" applyAlignment="1">
      <alignment vertical="center"/>
    </xf>
    <xf numFmtId="6" fontId="140" fillId="6" borderId="0" xfId="0" applyNumberFormat="1" applyFont="1" applyFill="1" applyAlignment="1">
      <alignment horizontal="center" vertical="center"/>
    </xf>
    <xf numFmtId="0" fontId="140" fillId="2" borderId="0" xfId="0" applyNumberFormat="1" applyFont="1" applyFill="1" applyAlignment="1">
      <alignment horizontal="left" vertical="center" indent="3"/>
    </xf>
    <xf numFmtId="164" fontId="140" fillId="2" borderId="0" xfId="0" applyFont="1" applyFill="1" applyAlignment="1">
      <alignment horizontal="left"/>
    </xf>
    <xf numFmtId="0" fontId="140" fillId="2" borderId="0" xfId="0" applyNumberFormat="1" applyFont="1" applyFill="1" applyAlignment="1">
      <alignment horizontal="left" vertical="center" indent="2"/>
    </xf>
    <xf numFmtId="1" fontId="140" fillId="2" borderId="0" xfId="0" applyNumberFormat="1" applyFont="1" applyFill="1" applyAlignment="1">
      <alignment horizontal="center" vertical="center"/>
    </xf>
    <xf numFmtId="0" fontId="140" fillId="2" borderId="0" xfId="0" applyNumberFormat="1" applyFont="1" applyFill="1" applyAlignment="1">
      <alignment vertical="center"/>
    </xf>
    <xf numFmtId="164" fontId="140" fillId="6" borderId="0" xfId="0" applyFont="1" applyFill="1"/>
    <xf numFmtId="0" fontId="140" fillId="6" borderId="0" xfId="0" applyNumberFormat="1" applyFont="1" applyFill="1" applyAlignment="1">
      <alignment vertical="center"/>
    </xf>
    <xf numFmtId="0" fontId="140" fillId="0" borderId="0" xfId="0" applyNumberFormat="1" applyFont="1" applyAlignment="1">
      <alignment vertical="center"/>
    </xf>
    <xf numFmtId="166" fontId="141" fillId="2" borderId="0" xfId="0" applyNumberFormat="1" applyFont="1" applyFill="1" applyAlignment="1">
      <alignment vertical="center"/>
    </xf>
    <xf numFmtId="164" fontId="117" fillId="2" borderId="4" xfId="0" applyFont="1" applyFill="1" applyBorder="1" applyAlignment="1">
      <alignment horizontal="center" vertical="top" wrapText="1"/>
    </xf>
    <xf numFmtId="164" fontId="117" fillId="2" borderId="4" xfId="0" applyFont="1" applyFill="1" applyBorder="1" applyAlignment="1">
      <alignment vertical="center"/>
    </xf>
    <xf numFmtId="166" fontId="141" fillId="2" borderId="4" xfId="0" applyNumberFormat="1" applyFont="1" applyFill="1" applyBorder="1" applyAlignment="1" applyProtection="1">
      <alignment horizontal="center" vertical="center"/>
      <protection locked="0"/>
    </xf>
    <xf numFmtId="166" fontId="141" fillId="2" borderId="0" xfId="0" applyNumberFormat="1" applyFont="1" applyFill="1" applyAlignment="1">
      <alignment horizontal="center" vertical="center"/>
    </xf>
    <xf numFmtId="164" fontId="139" fillId="6" borderId="0" xfId="0" applyFont="1" applyFill="1"/>
    <xf numFmtId="166" fontId="141" fillId="6" borderId="0" xfId="0" applyNumberFormat="1" applyFont="1" applyFill="1" applyAlignment="1">
      <alignment vertical="center"/>
    </xf>
    <xf numFmtId="166" fontId="98" fillId="6" borderId="58" xfId="0" applyNumberFormat="1" applyFont="1" applyFill="1" applyBorder="1" applyAlignment="1">
      <alignment horizontal="center" vertical="center" wrapText="1"/>
    </xf>
    <xf numFmtId="165" fontId="98" fillId="6" borderId="58" xfId="0" applyNumberFormat="1" applyFont="1" applyFill="1" applyBorder="1" applyAlignment="1">
      <alignment horizontal="center" vertical="center" wrapText="1"/>
    </xf>
    <xf numFmtId="164" fontId="98" fillId="6" borderId="61" xfId="0" applyFont="1" applyFill="1" applyBorder="1" applyAlignment="1">
      <alignment horizontal="center" vertical="center" wrapText="1"/>
    </xf>
    <xf numFmtId="164" fontId="2" fillId="2" borderId="52" xfId="0" applyFont="1" applyFill="1" applyBorder="1" applyAlignment="1">
      <alignment vertical="center"/>
    </xf>
    <xf numFmtId="164" fontId="2" fillId="2" borderId="53" xfId="0" applyFont="1" applyFill="1" applyBorder="1" applyAlignment="1">
      <alignment vertical="center"/>
    </xf>
    <xf numFmtId="164" fontId="2" fillId="2" borderId="53" xfId="0" applyFont="1" applyFill="1" applyBorder="1" applyAlignment="1">
      <alignment vertical="center" wrapText="1"/>
    </xf>
    <xf numFmtId="164" fontId="98" fillId="6" borderId="62" xfId="0" applyFont="1" applyFill="1" applyBorder="1" applyAlignment="1">
      <alignment horizontal="center" vertical="center" wrapText="1"/>
    </xf>
    <xf numFmtId="165" fontId="119" fillId="6" borderId="61" xfId="0" applyNumberFormat="1" applyFont="1" applyFill="1" applyBorder="1" applyAlignment="1">
      <alignment horizontal="center" vertical="center"/>
    </xf>
    <xf numFmtId="164" fontId="119" fillId="6" borderId="0" xfId="0" applyFont="1" applyFill="1" applyAlignment="1">
      <alignment horizontal="center" vertical="center"/>
    </xf>
    <xf numFmtId="0" fontId="5" fillId="2" borderId="0" xfId="0" applyNumberFormat="1" applyFont="1" applyFill="1"/>
    <xf numFmtId="1" fontId="2" fillId="6" borderId="0" xfId="0" applyNumberFormat="1" applyFont="1" applyFill="1" applyAlignment="1">
      <alignment horizontal="center"/>
    </xf>
    <xf numFmtId="0" fontId="2" fillId="6" borderId="3" xfId="0" applyNumberFormat="1" applyFont="1" applyFill="1" applyBorder="1" applyAlignment="1">
      <alignment horizontal="center"/>
    </xf>
    <xf numFmtId="166" fontId="11" fillId="2" borderId="0" xfId="0" applyNumberFormat="1" applyFont="1" applyFill="1" applyAlignment="1">
      <alignment horizontal="left"/>
    </xf>
    <xf numFmtId="166" fontId="2" fillId="6" borderId="0" xfId="1" applyNumberFormat="1" applyFont="1" applyFill="1" applyBorder="1" applyAlignment="1" applyProtection="1">
      <alignment horizontal="center"/>
    </xf>
    <xf numFmtId="168" fontId="2" fillId="6" borderId="3" xfId="0" applyNumberFormat="1" applyFont="1" applyFill="1" applyBorder="1" applyAlignment="1">
      <alignment horizontal="center"/>
    </xf>
    <xf numFmtId="168" fontId="2" fillId="6" borderId="0" xfId="0" applyNumberFormat="1" applyFont="1" applyFill="1" applyAlignment="1">
      <alignment horizontal="center"/>
    </xf>
    <xf numFmtId="0" fontId="5" fillId="6" borderId="0" xfId="0" applyNumberFormat="1" applyFont="1" applyFill="1"/>
    <xf numFmtId="164" fontId="4" fillId="2" borderId="0" xfId="0" applyFont="1" applyFill="1" applyAlignment="1">
      <alignment horizontal="center"/>
    </xf>
    <xf numFmtId="0" fontId="2" fillId="6" borderId="0" xfId="0" applyNumberFormat="1" applyFont="1" applyFill="1" applyAlignment="1">
      <alignment vertical="center"/>
    </xf>
    <xf numFmtId="0" fontId="11" fillId="6" borderId="0" xfId="0" applyNumberFormat="1" applyFont="1" applyFill="1" applyAlignment="1">
      <alignment vertical="center"/>
    </xf>
    <xf numFmtId="0" fontId="47" fillId="6" borderId="0" xfId="0" applyNumberFormat="1" applyFont="1" applyFill="1" applyAlignment="1">
      <alignment horizontal="right"/>
    </xf>
    <xf numFmtId="169" fontId="33" fillId="6" borderId="0" xfId="0" applyNumberFormat="1" applyFont="1" applyFill="1" applyAlignment="1">
      <alignment horizontal="center"/>
    </xf>
    <xf numFmtId="0" fontId="97" fillId="6" borderId="0" xfId="0" applyNumberFormat="1" applyFont="1" applyFill="1"/>
    <xf numFmtId="0" fontId="145" fillId="14" borderId="0" xfId="0" applyNumberFormat="1" applyFont="1" applyFill="1" applyAlignment="1">
      <alignment horizontal="left" vertical="center"/>
    </xf>
    <xf numFmtId="0" fontId="6" fillId="2" borderId="0" xfId="0" applyNumberFormat="1" applyFont="1" applyFill="1" applyAlignment="1" applyProtection="1">
      <alignment horizontal="left" vertical="center" indent="2"/>
      <protection locked="0"/>
    </xf>
    <xf numFmtId="0" fontId="6" fillId="2" borderId="0" xfId="0" applyNumberFormat="1" applyFont="1" applyFill="1" applyAlignment="1" applyProtection="1">
      <alignment vertical="center"/>
      <protection locked="0"/>
    </xf>
    <xf numFmtId="0" fontId="6" fillId="2" borderId="6" xfId="0" applyNumberFormat="1" applyFont="1" applyFill="1" applyBorder="1" applyAlignment="1" applyProtection="1">
      <alignment vertical="center"/>
      <protection locked="0"/>
    </xf>
    <xf numFmtId="0" fontId="6" fillId="2" borderId="0" xfId="0" applyNumberFormat="1" applyFont="1" applyFill="1" applyAlignment="1" applyProtection="1">
      <alignment horizontal="center" vertical="center"/>
      <protection locked="0"/>
    </xf>
    <xf numFmtId="0" fontId="6" fillId="6" borderId="0" xfId="0" applyNumberFormat="1" applyFont="1" applyFill="1" applyAlignment="1" applyProtection="1">
      <alignment vertical="center"/>
      <protection locked="0"/>
    </xf>
    <xf numFmtId="6" fontId="7" fillId="6" borderId="0" xfId="0" applyNumberFormat="1" applyFont="1" applyFill="1" applyAlignment="1">
      <alignment horizontal="center" vertical="center"/>
    </xf>
    <xf numFmtId="6" fontId="2" fillId="6" borderId="0" xfId="0" applyNumberFormat="1" applyFont="1" applyFill="1" applyAlignment="1">
      <alignment horizontal="center" vertical="center"/>
    </xf>
    <xf numFmtId="0" fontId="4" fillId="2" borderId="14" xfId="0" applyNumberFormat="1" applyFont="1" applyFill="1" applyBorder="1" applyAlignment="1">
      <alignment horizontal="left" vertical="center"/>
    </xf>
    <xf numFmtId="0" fontId="4" fillId="2" borderId="14" xfId="0" applyNumberFormat="1" applyFont="1" applyFill="1" applyBorder="1" applyAlignment="1">
      <alignment horizontal="center" vertical="center"/>
    </xf>
    <xf numFmtId="0" fontId="4" fillId="2" borderId="16" xfId="0" applyNumberFormat="1" applyFont="1" applyFill="1" applyBorder="1" applyAlignment="1">
      <alignment horizontal="center" vertical="center"/>
    </xf>
    <xf numFmtId="0" fontId="2" fillId="2" borderId="0" xfId="0" applyNumberFormat="1" applyFont="1" applyFill="1" applyAlignment="1">
      <alignment vertical="center"/>
    </xf>
    <xf numFmtId="0" fontId="2" fillId="0" borderId="3" xfId="0" applyNumberFormat="1" applyFont="1" applyBorder="1" applyAlignment="1">
      <alignment vertical="center"/>
    </xf>
    <xf numFmtId="6" fontId="7" fillId="15" borderId="0" xfId="2" applyNumberFormat="1" applyFont="1" applyFill="1" applyBorder="1" applyAlignment="1">
      <alignment horizontal="center" vertical="center"/>
    </xf>
    <xf numFmtId="0" fontId="3" fillId="6" borderId="0" xfId="0" applyNumberFormat="1" applyFont="1" applyFill="1" applyAlignment="1">
      <alignment horizontal="center" vertical="center"/>
    </xf>
    <xf numFmtId="0" fontId="37" fillId="4" borderId="19" xfId="0" applyNumberFormat="1" applyFont="1" applyFill="1" applyBorder="1" applyAlignment="1" applyProtection="1">
      <alignment horizontal="center" vertical="center" wrapText="1"/>
      <protection locked="0"/>
    </xf>
    <xf numFmtId="1" fontId="108" fillId="4" borderId="23" xfId="0" applyNumberFormat="1" applyFont="1" applyFill="1" applyBorder="1" applyAlignment="1" applyProtection="1">
      <alignment horizontal="center" vertical="center" wrapText="1"/>
      <protection locked="0"/>
    </xf>
    <xf numFmtId="1" fontId="140" fillId="6" borderId="0" xfId="0" applyNumberFormat="1" applyFont="1" applyFill="1" applyAlignment="1">
      <alignment horizontal="center" vertical="center" wrapText="1"/>
    </xf>
    <xf numFmtId="1" fontId="141" fillId="2" borderId="0" xfId="0" applyNumberFormat="1" applyFont="1" applyFill="1" applyAlignment="1">
      <alignment horizontal="center" vertical="center" wrapText="1"/>
    </xf>
    <xf numFmtId="166" fontId="139" fillId="2" borderId="0" xfId="0" applyNumberFormat="1" applyFont="1" applyFill="1" applyAlignment="1">
      <alignment horizontal="center" shrinkToFit="1"/>
    </xf>
    <xf numFmtId="0" fontId="141" fillId="2" borderId="0" xfId="0" applyNumberFormat="1" applyFont="1" applyFill="1" applyAlignment="1">
      <alignment vertical="center"/>
    </xf>
    <xf numFmtId="0" fontId="141" fillId="6" borderId="0" xfId="0" applyNumberFormat="1" applyFont="1" applyFill="1" applyAlignment="1">
      <alignment vertical="center"/>
    </xf>
    <xf numFmtId="164" fontId="149" fillId="3" borderId="0" xfId="0" applyFont="1" applyFill="1" applyAlignment="1">
      <alignment horizontal="center"/>
    </xf>
    <xf numFmtId="0" fontId="149" fillId="3" borderId="0" xfId="0" applyNumberFormat="1" applyFont="1" applyFill="1" applyAlignment="1">
      <alignment horizontal="center" vertical="center"/>
    </xf>
    <xf numFmtId="0" fontId="149" fillId="3" borderId="0" xfId="0" applyNumberFormat="1" applyFont="1" applyFill="1" applyAlignment="1">
      <alignment horizontal="center" vertical="center" wrapText="1"/>
    </xf>
    <xf numFmtId="0" fontId="150" fillId="3" borderId="0" xfId="0" applyNumberFormat="1" applyFont="1" applyFill="1" applyAlignment="1">
      <alignment horizontal="center" vertical="center"/>
    </xf>
    <xf numFmtId="0" fontId="149" fillId="2" borderId="0" xfId="0" applyNumberFormat="1" applyFont="1" applyFill="1" applyAlignment="1">
      <alignment vertical="center"/>
    </xf>
    <xf numFmtId="0" fontId="149" fillId="6" borderId="0" xfId="0" applyNumberFormat="1" applyFont="1" applyFill="1" applyAlignment="1">
      <alignment vertical="center"/>
    </xf>
    <xf numFmtId="0" fontId="139" fillId="2" borderId="0" xfId="0" applyNumberFormat="1" applyFont="1" applyFill="1" applyAlignment="1">
      <alignment horizontal="center" vertical="center"/>
    </xf>
    <xf numFmtId="0" fontId="139" fillId="2" borderId="0" xfId="0" applyNumberFormat="1" applyFont="1" applyFill="1" applyAlignment="1">
      <alignment vertical="center"/>
    </xf>
    <xf numFmtId="6" fontId="108" fillId="6" borderId="14" xfId="2" applyNumberFormat="1" applyFont="1" applyFill="1" applyBorder="1" applyAlignment="1">
      <alignment horizontal="center"/>
    </xf>
    <xf numFmtId="9" fontId="117" fillId="6" borderId="14" xfId="2" applyNumberFormat="1" applyFont="1" applyFill="1" applyBorder="1" applyAlignment="1">
      <alignment horizontal="center"/>
    </xf>
    <xf numFmtId="6" fontId="117" fillId="6" borderId="16" xfId="0" applyNumberFormat="1" applyFont="1" applyFill="1" applyBorder="1" applyAlignment="1">
      <alignment horizontal="center"/>
    </xf>
    <xf numFmtId="0" fontId="108" fillId="6" borderId="0" xfId="0" applyNumberFormat="1" applyFont="1" applyFill="1" applyAlignment="1">
      <alignment vertical="center"/>
    </xf>
    <xf numFmtId="0" fontId="108" fillId="2" borderId="0" xfId="0" applyNumberFormat="1" applyFont="1" applyFill="1" applyAlignment="1">
      <alignment vertical="center"/>
    </xf>
    <xf numFmtId="0" fontId="108" fillId="0" borderId="0" xfId="0" applyNumberFormat="1" applyFont="1" applyAlignment="1">
      <alignment vertical="center"/>
    </xf>
    <xf numFmtId="0" fontId="139" fillId="2" borderId="0" xfId="0" applyNumberFormat="1" applyFont="1" applyFill="1" applyAlignment="1">
      <alignment horizontal="left" vertical="center"/>
    </xf>
    <xf numFmtId="164" fontId="149" fillId="3" borderId="0" xfId="0" applyFont="1" applyFill="1" applyAlignment="1">
      <alignment horizontal="center" vertical="center"/>
    </xf>
    <xf numFmtId="0" fontId="149" fillId="3" borderId="5" xfId="0" applyNumberFormat="1" applyFont="1" applyFill="1" applyBorder="1" applyAlignment="1">
      <alignment horizontal="center" vertical="center" wrapText="1"/>
    </xf>
    <xf numFmtId="0" fontId="149" fillId="3" borderId="10" xfId="0" applyNumberFormat="1" applyFont="1" applyFill="1" applyBorder="1" applyAlignment="1">
      <alignment horizontal="center" vertical="center" wrapText="1"/>
    </xf>
    <xf numFmtId="166" fontId="108" fillId="6" borderId="0" xfId="0" applyNumberFormat="1" applyFont="1" applyFill="1" applyAlignment="1">
      <alignment horizontal="center" vertical="center"/>
    </xf>
    <xf numFmtId="6" fontId="108" fillId="8" borderId="0" xfId="2" applyNumberFormat="1" applyFont="1" applyFill="1" applyBorder="1" applyAlignment="1">
      <alignment horizontal="left" vertical="center" wrapText="1" indent="1"/>
    </xf>
    <xf numFmtId="6" fontId="108" fillId="8" borderId="26" xfId="2" applyNumberFormat="1" applyFont="1" applyFill="1" applyBorder="1" applyAlignment="1" applyProtection="1">
      <alignment horizontal="center" vertical="center"/>
      <protection locked="0"/>
    </xf>
    <xf numFmtId="6" fontId="108" fillId="8" borderId="21" xfId="2" applyNumberFormat="1" applyFont="1" applyFill="1" applyBorder="1" applyAlignment="1" applyProtection="1">
      <alignment horizontal="center" vertical="center"/>
      <protection locked="0"/>
    </xf>
    <xf numFmtId="6" fontId="108" fillId="8" borderId="23" xfId="2" applyNumberFormat="1" applyFont="1" applyFill="1" applyBorder="1" applyAlignment="1" applyProtection="1">
      <alignment horizontal="center" vertical="center"/>
      <protection locked="0"/>
    </xf>
    <xf numFmtId="6" fontId="108" fillId="8" borderId="30" xfId="2" applyNumberFormat="1" applyFont="1" applyFill="1" applyBorder="1" applyAlignment="1" applyProtection="1">
      <alignment horizontal="center" vertical="center"/>
      <protection locked="0"/>
    </xf>
    <xf numFmtId="0" fontId="139" fillId="6" borderId="0" xfId="0" applyNumberFormat="1" applyFont="1" applyFill="1" applyAlignment="1">
      <alignment horizontal="left"/>
    </xf>
    <xf numFmtId="0" fontId="139" fillId="6" borderId="0" xfId="0" applyNumberFormat="1" applyFont="1" applyFill="1" applyAlignment="1">
      <alignment horizontal="center"/>
    </xf>
    <xf numFmtId="0" fontId="139" fillId="6" borderId="0" xfId="0" applyNumberFormat="1" applyFont="1" applyFill="1"/>
    <xf numFmtId="0" fontId="139" fillId="2" borderId="0" xfId="0" applyNumberFormat="1" applyFont="1" applyFill="1" applyAlignment="1">
      <alignment horizontal="left"/>
    </xf>
    <xf numFmtId="0" fontId="139" fillId="2" borderId="0" xfId="0" applyNumberFormat="1" applyFont="1" applyFill="1" applyAlignment="1">
      <alignment horizontal="center"/>
    </xf>
    <xf numFmtId="0" fontId="139" fillId="2" borderId="0" xfId="0" applyNumberFormat="1" applyFont="1" applyFill="1"/>
    <xf numFmtId="0" fontId="139" fillId="0" borderId="0" xfId="0" applyNumberFormat="1" applyFont="1"/>
    <xf numFmtId="0" fontId="139" fillId="0" borderId="0" xfId="0" applyNumberFormat="1" applyFont="1" applyAlignment="1">
      <alignment horizontal="center"/>
    </xf>
    <xf numFmtId="0" fontId="141" fillId="2" borderId="0" xfId="0" applyNumberFormat="1" applyFont="1" applyFill="1" applyAlignment="1">
      <alignment horizontal="center" vertical="center" wrapText="1"/>
    </xf>
    <xf numFmtId="0" fontId="61" fillId="2" borderId="0" xfId="0" applyNumberFormat="1" applyFont="1" applyFill="1" applyAlignment="1">
      <alignment horizontal="left" vertical="center"/>
    </xf>
    <xf numFmtId="0" fontId="152" fillId="2" borderId="0" xfId="0" applyNumberFormat="1" applyFont="1" applyFill="1" applyAlignment="1">
      <alignment horizontal="center" vertical="center"/>
    </xf>
    <xf numFmtId="1" fontId="141" fillId="2" borderId="0" xfId="0" applyNumberFormat="1" applyFont="1" applyFill="1" applyAlignment="1">
      <alignment horizontal="center" vertical="center"/>
    </xf>
    <xf numFmtId="0" fontId="152" fillId="2" borderId="0" xfId="0" applyNumberFormat="1" applyFont="1" applyFill="1"/>
    <xf numFmtId="0" fontId="152" fillId="6" borderId="0" xfId="0" applyNumberFormat="1" applyFont="1" applyFill="1"/>
    <xf numFmtId="0" fontId="5" fillId="6" borderId="0" xfId="0" applyNumberFormat="1" applyFont="1" applyFill="1" applyAlignment="1">
      <alignment horizontal="center" vertical="center"/>
    </xf>
    <xf numFmtId="0" fontId="7" fillId="2"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14" fillId="2" borderId="0" xfId="0" applyNumberFormat="1" applyFont="1" applyFill="1" applyAlignment="1">
      <alignment horizontal="left" vertical="center" indent="1"/>
    </xf>
    <xf numFmtId="6" fontId="5" fillId="2" borderId="25" xfId="2" applyNumberFormat="1" applyFont="1" applyFill="1" applyBorder="1" applyAlignment="1" applyProtection="1">
      <alignment horizontal="center" vertical="center"/>
    </xf>
    <xf numFmtId="6" fontId="5" fillId="2" borderId="17" xfId="2" applyNumberFormat="1" applyFont="1" applyFill="1" applyBorder="1" applyAlignment="1" applyProtection="1">
      <alignment horizontal="center" vertical="center"/>
    </xf>
    <xf numFmtId="6" fontId="5" fillId="2" borderId="36" xfId="2" applyNumberFormat="1" applyFont="1" applyFill="1" applyBorder="1" applyAlignment="1" applyProtection="1">
      <alignment horizontal="center" vertical="center"/>
    </xf>
    <xf numFmtId="6" fontId="5" fillId="2" borderId="32" xfId="2" applyNumberFormat="1" applyFont="1" applyFill="1" applyBorder="1" applyAlignment="1" applyProtection="1">
      <alignment horizontal="center" vertical="center"/>
    </xf>
    <xf numFmtId="0" fontId="4" fillId="2" borderId="0" xfId="0" applyNumberFormat="1" applyFont="1" applyFill="1" applyAlignment="1">
      <alignment horizontal="left" vertical="center"/>
    </xf>
    <xf numFmtId="0" fontId="4" fillId="2" borderId="0" xfId="0" applyNumberFormat="1" applyFont="1" applyFill="1" applyAlignment="1">
      <alignment horizontal="center" vertical="center"/>
    </xf>
    <xf numFmtId="0" fontId="4" fillId="2" borderId="6" xfId="0" applyNumberFormat="1" applyFont="1" applyFill="1" applyBorder="1" applyAlignment="1">
      <alignment horizontal="center" vertical="center"/>
    </xf>
    <xf numFmtId="6" fontId="4" fillId="2" borderId="6" xfId="2" applyNumberFormat="1" applyFont="1" applyFill="1" applyBorder="1" applyAlignment="1" applyProtection="1">
      <alignment horizontal="center" vertical="center"/>
    </xf>
    <xf numFmtId="6" fontId="4" fillId="2" borderId="5" xfId="2" applyNumberFormat="1" applyFont="1" applyFill="1" applyBorder="1" applyAlignment="1" applyProtection="1">
      <alignment horizontal="center" vertical="center"/>
    </xf>
    <xf numFmtId="0" fontId="12" fillId="6" borderId="0" xfId="0" applyNumberFormat="1" applyFont="1" applyFill="1" applyAlignment="1">
      <alignment horizontal="center" vertical="center"/>
    </xf>
    <xf numFmtId="0" fontId="4" fillId="2" borderId="0" xfId="0" applyNumberFormat="1" applyFont="1" applyFill="1" applyAlignment="1">
      <alignment vertical="center"/>
    </xf>
    <xf numFmtId="0" fontId="153" fillId="6" borderId="0" xfId="0" applyNumberFormat="1" applyFont="1" applyFill="1" applyAlignment="1">
      <alignment vertical="center"/>
    </xf>
    <xf numFmtId="0" fontId="153" fillId="2" borderId="0" xfId="0" applyNumberFormat="1" applyFont="1" applyFill="1" applyAlignment="1">
      <alignment vertical="center"/>
    </xf>
    <xf numFmtId="0" fontId="54" fillId="6" borderId="0" xfId="0" applyNumberFormat="1" applyFont="1" applyFill="1" applyAlignment="1">
      <alignment vertical="center"/>
    </xf>
    <xf numFmtId="0" fontId="54" fillId="6" borderId="6" xfId="0" applyNumberFormat="1" applyFont="1" applyFill="1" applyBorder="1" applyAlignment="1">
      <alignment horizontal="center"/>
    </xf>
    <xf numFmtId="0" fontId="7" fillId="2" borderId="37" xfId="0" applyNumberFormat="1" applyFont="1" applyFill="1" applyBorder="1" applyAlignment="1">
      <alignment horizontal="left" vertical="center"/>
    </xf>
    <xf numFmtId="0" fontId="7" fillId="2" borderId="6" xfId="0" applyNumberFormat="1" applyFont="1" applyFill="1" applyBorder="1" applyAlignment="1">
      <alignment horizontal="center" vertical="center"/>
    </xf>
    <xf numFmtId="0" fontId="14" fillId="6" borderId="0" xfId="0" applyNumberFormat="1" applyFont="1" applyFill="1" applyAlignment="1">
      <alignment horizontal="center" vertical="center"/>
    </xf>
    <xf numFmtId="0" fontId="21" fillId="6" borderId="0" xfId="0" applyNumberFormat="1" applyFont="1" applyFill="1" applyAlignment="1">
      <alignment vertical="center"/>
    </xf>
    <xf numFmtId="0" fontId="21" fillId="2" borderId="0" xfId="0" applyNumberFormat="1" applyFont="1" applyFill="1" applyAlignment="1">
      <alignment vertical="center"/>
    </xf>
    <xf numFmtId="0" fontId="5" fillId="6" borderId="0" xfId="0" applyNumberFormat="1" applyFont="1" applyFill="1" applyAlignment="1" applyProtection="1">
      <alignment horizontal="center" vertical="center"/>
      <protection locked="0"/>
    </xf>
    <xf numFmtId="6" fontId="7" fillId="6" borderId="26" xfId="2" applyNumberFormat="1" applyFont="1" applyFill="1" applyBorder="1" applyAlignment="1" applyProtection="1">
      <alignment horizontal="center" vertical="center"/>
    </xf>
    <xf numFmtId="0" fontId="115" fillId="2" borderId="0" xfId="0" applyNumberFormat="1" applyFont="1" applyFill="1" applyAlignment="1">
      <alignment horizontal="left" vertical="center" indent="1"/>
    </xf>
    <xf numFmtId="0" fontId="115" fillId="2" borderId="0" xfId="0" applyNumberFormat="1" applyFont="1" applyFill="1" applyAlignment="1">
      <alignment horizontal="center" vertical="center"/>
    </xf>
    <xf numFmtId="0" fontId="155" fillId="6" borderId="0" xfId="0" applyNumberFormat="1" applyFont="1" applyFill="1" applyAlignment="1" applyProtection="1">
      <alignment horizontal="center" vertical="center"/>
      <protection locked="0"/>
    </xf>
    <xf numFmtId="0" fontId="115" fillId="2" borderId="0" xfId="0" applyNumberFormat="1" applyFont="1" applyFill="1" applyAlignment="1" applyProtection="1">
      <alignment vertical="center"/>
      <protection locked="0"/>
    </xf>
    <xf numFmtId="0" fontId="115" fillId="6" borderId="0" xfId="0" applyNumberFormat="1" applyFont="1" applyFill="1" applyAlignment="1" applyProtection="1">
      <alignment vertical="center"/>
      <protection locked="0"/>
    </xf>
    <xf numFmtId="8" fontId="155" fillId="6" borderId="0" xfId="0" applyNumberFormat="1" applyFont="1" applyFill="1" applyAlignment="1">
      <alignment horizontal="center" vertical="center"/>
    </xf>
    <xf numFmtId="8" fontId="115" fillId="6" borderId="0" xfId="0" applyNumberFormat="1" applyFont="1" applyFill="1" applyAlignment="1">
      <alignment vertical="center"/>
    </xf>
    <xf numFmtId="0" fontId="115" fillId="6" borderId="0" xfId="0" applyNumberFormat="1" applyFont="1" applyFill="1" applyAlignment="1">
      <alignment vertical="center"/>
    </xf>
    <xf numFmtId="0" fontId="115" fillId="2" borderId="0" xfId="0" applyNumberFormat="1" applyFont="1" applyFill="1" applyAlignment="1">
      <alignment vertical="center"/>
    </xf>
    <xf numFmtId="6" fontId="102" fillId="6" borderId="65" xfId="2" applyNumberFormat="1" applyFont="1" applyFill="1" applyBorder="1" applyAlignment="1" applyProtection="1">
      <alignment horizontal="center" vertical="center"/>
    </xf>
    <xf numFmtId="6" fontId="102" fillId="6" borderId="65" xfId="2" applyNumberFormat="1" applyFont="1" applyFill="1" applyBorder="1" applyAlignment="1" applyProtection="1">
      <alignment horizontal="center" vertical="center"/>
      <protection locked="0"/>
    </xf>
    <xf numFmtId="6" fontId="102" fillId="6" borderId="0" xfId="0" applyNumberFormat="1" applyFont="1" applyFill="1" applyAlignment="1">
      <alignment horizontal="center" vertical="center"/>
    </xf>
    <xf numFmtId="0" fontId="102" fillId="6" borderId="0" xfId="0" applyNumberFormat="1" applyFont="1" applyFill="1" applyAlignment="1">
      <alignment vertical="center"/>
    </xf>
    <xf numFmtId="6" fontId="3" fillId="6" borderId="0" xfId="2" applyNumberFormat="1" applyFont="1" applyFill="1" applyBorder="1" applyAlignment="1">
      <alignment horizontal="left" vertical="center" wrapText="1" indent="1"/>
    </xf>
    <xf numFmtId="6" fontId="3" fillId="6" borderId="0" xfId="0" applyNumberFormat="1" applyFont="1" applyFill="1" applyAlignment="1">
      <alignment horizontal="center" vertical="center"/>
    </xf>
    <xf numFmtId="49" fontId="20" fillId="5" borderId="0" xfId="0" applyNumberFormat="1" applyFont="1" applyFill="1" applyAlignment="1">
      <alignment horizontal="center"/>
    </xf>
    <xf numFmtId="0" fontId="145" fillId="3" borderId="0" xfId="0" applyNumberFormat="1" applyFont="1" applyFill="1" applyAlignment="1">
      <alignment horizontal="left" vertical="center"/>
    </xf>
    <xf numFmtId="166" fontId="5" fillId="6" borderId="0" xfId="0" applyNumberFormat="1" applyFont="1" applyFill="1" applyAlignment="1">
      <alignment horizontal="center" vertical="center"/>
    </xf>
    <xf numFmtId="0" fontId="54" fillId="6" borderId="0" xfId="0" applyNumberFormat="1" applyFont="1" applyFill="1" applyAlignment="1">
      <alignment horizontal="center" vertical="center" wrapText="1"/>
    </xf>
    <xf numFmtId="6" fontId="7" fillId="8" borderId="26" xfId="2" applyNumberFormat="1" applyFont="1" applyFill="1" applyBorder="1" applyAlignment="1" applyProtection="1">
      <alignment horizontal="center" vertical="center"/>
      <protection locked="0"/>
    </xf>
    <xf numFmtId="6" fontId="7" fillId="8" borderId="21" xfId="2" applyNumberFormat="1" applyFont="1" applyFill="1" applyBorder="1" applyAlignment="1" applyProtection="1">
      <alignment horizontal="center" vertical="center"/>
      <protection locked="0"/>
    </xf>
    <xf numFmtId="6" fontId="7" fillId="8" borderId="23" xfId="2" applyNumberFormat="1" applyFont="1" applyFill="1" applyBorder="1" applyAlignment="1" applyProtection="1">
      <alignment horizontal="center" vertical="center"/>
      <protection locked="0"/>
    </xf>
    <xf numFmtId="6" fontId="7" fillId="8" borderId="30" xfId="2" applyNumberFormat="1" applyFont="1" applyFill="1" applyBorder="1" applyAlignment="1" applyProtection="1">
      <alignment horizontal="center" vertical="center"/>
      <protection locked="0"/>
    </xf>
    <xf numFmtId="164" fontId="7" fillId="6" borderId="0" xfId="0" applyFont="1" applyFill="1" applyAlignment="1">
      <alignment horizontal="left" vertical="center"/>
    </xf>
    <xf numFmtId="0" fontId="13" fillId="6" borderId="0" xfId="0" applyNumberFormat="1" applyFont="1" applyFill="1" applyAlignment="1">
      <alignment horizontal="center" vertical="center"/>
    </xf>
    <xf numFmtId="9" fontId="130" fillId="6" borderId="0" xfId="6" applyFont="1" applyFill="1" applyBorder="1" applyAlignment="1">
      <alignment horizontal="right" vertical="center"/>
    </xf>
    <xf numFmtId="9" fontId="5" fillId="6" borderId="0" xfId="6" applyFont="1" applyFill="1" applyBorder="1" applyAlignment="1">
      <alignment horizontal="left" vertical="center"/>
    </xf>
    <xf numFmtId="0" fontId="7" fillId="6" borderId="5" xfId="0" applyNumberFormat="1" applyFont="1" applyFill="1" applyBorder="1" applyAlignment="1">
      <alignment horizontal="center" vertical="center"/>
    </xf>
    <xf numFmtId="0" fontId="7" fillId="6" borderId="0" xfId="0" applyNumberFormat="1" applyFont="1" applyFill="1" applyAlignment="1">
      <alignment horizontal="center" vertical="center"/>
    </xf>
    <xf numFmtId="0" fontId="5" fillId="6" borderId="3" xfId="0" applyNumberFormat="1" applyFont="1" applyFill="1" applyBorder="1" applyAlignment="1">
      <alignment horizontal="center" vertical="center"/>
    </xf>
    <xf numFmtId="6" fontId="7" fillId="6" borderId="6" xfId="2" applyNumberFormat="1" applyFont="1" applyFill="1" applyBorder="1" applyAlignment="1">
      <alignment vertical="center" wrapText="1"/>
    </xf>
    <xf numFmtId="0" fontId="11" fillId="6" borderId="0" xfId="0" applyNumberFormat="1" applyFont="1" applyFill="1" applyAlignment="1">
      <alignment horizontal="center" vertical="center"/>
    </xf>
    <xf numFmtId="165" fontId="6" fillId="6" borderId="0" xfId="6" applyNumberFormat="1" applyFont="1" applyFill="1" applyBorder="1" applyAlignment="1">
      <alignment horizontal="center"/>
    </xf>
    <xf numFmtId="165" fontId="6" fillId="6" borderId="0" xfId="0" applyNumberFormat="1" applyFont="1" applyFill="1" applyAlignment="1">
      <alignment horizontal="center"/>
    </xf>
    <xf numFmtId="166" fontId="108" fillId="6" borderId="0" xfId="0" applyNumberFormat="1" applyFont="1" applyFill="1" applyAlignment="1">
      <alignment horizontal="center"/>
    </xf>
    <xf numFmtId="0" fontId="55" fillId="6" borderId="0" xfId="0" applyNumberFormat="1" applyFont="1" applyFill="1" applyAlignment="1">
      <alignment horizontal="center" vertical="center" wrapText="1"/>
    </xf>
    <xf numFmtId="6" fontId="2" fillId="6" borderId="0" xfId="0" applyNumberFormat="1" applyFont="1" applyFill="1" applyAlignment="1">
      <alignment horizontal="center"/>
    </xf>
    <xf numFmtId="164" fontId="2" fillId="6" borderId="14" xfId="0" applyFont="1" applyFill="1" applyBorder="1" applyAlignment="1">
      <alignment horizontal="left" vertical="center"/>
    </xf>
    <xf numFmtId="6" fontId="2" fillId="6" borderId="14" xfId="0" applyNumberFormat="1" applyFont="1" applyFill="1" applyBorder="1" applyAlignment="1">
      <alignment horizontal="center" vertical="center"/>
    </xf>
    <xf numFmtId="0" fontId="2" fillId="6" borderId="14" xfId="0" applyNumberFormat="1" applyFont="1" applyFill="1" applyBorder="1" applyAlignment="1">
      <alignment horizontal="left" vertical="center"/>
    </xf>
    <xf numFmtId="0" fontId="2" fillId="6" borderId="14" xfId="0" applyNumberFormat="1" applyFont="1" applyFill="1" applyBorder="1" applyAlignment="1">
      <alignment vertical="center"/>
    </xf>
    <xf numFmtId="0" fontId="4" fillId="6" borderId="0" xfId="0" applyNumberFormat="1" applyFont="1" applyFill="1" applyAlignment="1">
      <alignment horizontal="left" vertical="center"/>
    </xf>
    <xf numFmtId="164" fontId="140" fillId="6" borderId="14" xfId="0" applyFont="1" applyFill="1" applyBorder="1" applyAlignment="1">
      <alignment horizontal="left" vertical="center"/>
    </xf>
    <xf numFmtId="164" fontId="108" fillId="6" borderId="14" xfId="0" applyFont="1" applyFill="1" applyBorder="1" applyAlignment="1">
      <alignment horizontal="right" vertical="center"/>
    </xf>
    <xf numFmtId="164" fontId="140" fillId="6" borderId="0" xfId="0" applyFont="1" applyFill="1" applyAlignment="1">
      <alignment horizontal="left" vertical="center"/>
    </xf>
    <xf numFmtId="0" fontId="11" fillId="6" borderId="0" xfId="0" applyNumberFormat="1" applyFont="1" applyFill="1" applyAlignment="1">
      <alignment horizontal="left" vertical="center" indent="1"/>
    </xf>
    <xf numFmtId="0" fontId="2" fillId="6" borderId="0" xfId="0" applyNumberFormat="1" applyFont="1" applyFill="1" applyAlignment="1">
      <alignment horizontal="left" vertical="center" indent="1"/>
    </xf>
    <xf numFmtId="6" fontId="2" fillId="6" borderId="0" xfId="0" applyNumberFormat="1" applyFont="1" applyFill="1" applyAlignment="1">
      <alignment horizontal="left" vertical="center" indent="1"/>
    </xf>
    <xf numFmtId="164" fontId="4" fillId="2" borderId="8" xfId="0" applyFont="1" applyFill="1" applyBorder="1" applyAlignment="1">
      <alignment vertical="center" wrapText="1"/>
    </xf>
    <xf numFmtId="168" fontId="5" fillId="2" borderId="0" xfId="0" applyNumberFormat="1" applyFont="1" applyFill="1" applyAlignment="1">
      <alignment horizontal="center"/>
    </xf>
    <xf numFmtId="0" fontId="2" fillId="6" borderId="0" xfId="0" applyNumberFormat="1" applyFont="1" applyFill="1" applyAlignment="1">
      <alignment horizontal="left" vertical="center" indent="3"/>
    </xf>
    <xf numFmtId="0" fontId="2" fillId="6" borderId="0" xfId="0" applyNumberFormat="1" applyFont="1" applyFill="1" applyAlignment="1">
      <alignment horizontal="left" vertical="center" indent="2"/>
    </xf>
    <xf numFmtId="1" fontId="2" fillId="6" borderId="0" xfId="0" applyNumberFormat="1" applyFont="1" applyFill="1" applyAlignment="1">
      <alignment horizontal="center" vertical="center" wrapText="1"/>
    </xf>
    <xf numFmtId="166" fontId="2" fillId="5" borderId="13" xfId="0" applyNumberFormat="1" applyFont="1" applyFill="1" applyBorder="1" applyAlignment="1">
      <alignment horizontal="center"/>
    </xf>
    <xf numFmtId="166" fontId="7" fillId="2" borderId="1" xfId="0" applyNumberFormat="1" applyFont="1" applyFill="1" applyBorder="1" applyAlignment="1">
      <alignment vertical="center" wrapText="1"/>
    </xf>
    <xf numFmtId="2" fontId="2" fillId="5" borderId="9" xfId="0" applyNumberFormat="1" applyFont="1" applyFill="1" applyBorder="1" applyAlignment="1">
      <alignment horizontal="center"/>
    </xf>
    <xf numFmtId="2" fontId="2" fillId="0" borderId="9" xfId="0" applyNumberFormat="1" applyFont="1" applyBorder="1" applyAlignment="1">
      <alignment horizontal="center"/>
    </xf>
    <xf numFmtId="0" fontId="11" fillId="6" borderId="0" xfId="0" applyNumberFormat="1" applyFont="1" applyFill="1" applyAlignment="1">
      <alignment horizontal="center" vertical="center" wrapText="1"/>
    </xf>
    <xf numFmtId="164" fontId="140" fillId="6" borderId="0" xfId="0" applyFont="1" applyFill="1" applyAlignment="1">
      <alignment horizontal="left"/>
    </xf>
    <xf numFmtId="164" fontId="90" fillId="6" borderId="0" xfId="0" applyFont="1" applyFill="1" applyAlignment="1">
      <alignment horizontal="left" wrapText="1"/>
    </xf>
    <xf numFmtId="164" fontId="8" fillId="6" borderId="0" xfId="0" applyFont="1" applyFill="1" applyAlignment="1">
      <alignment horizontal="left" wrapText="1"/>
    </xf>
    <xf numFmtId="165" fontId="5" fillId="6" borderId="0" xfId="6" applyNumberFormat="1" applyFont="1" applyFill="1" applyBorder="1" applyAlignment="1" applyProtection="1">
      <alignment horizontal="left" vertical="center" indent="1"/>
    </xf>
    <xf numFmtId="0" fontId="5" fillId="6" borderId="0" xfId="0" applyNumberFormat="1" applyFont="1" applyFill="1" applyAlignment="1">
      <alignment horizontal="left" vertical="center" indent="1"/>
    </xf>
    <xf numFmtId="165" fontId="18" fillId="2" borderId="0" xfId="6" applyNumberFormat="1" applyFont="1" applyFill="1" applyBorder="1" applyAlignment="1" applyProtection="1">
      <alignment horizontal="center"/>
    </xf>
    <xf numFmtId="165" fontId="6" fillId="2" borderId="0" xfId="6" applyNumberFormat="1" applyFont="1" applyFill="1" applyBorder="1" applyAlignment="1" applyProtection="1">
      <alignment horizontal="center" vertical="center" wrapText="1"/>
    </xf>
    <xf numFmtId="165" fontId="2" fillId="2" borderId="0" xfId="6" applyNumberFormat="1" applyFont="1" applyFill="1" applyBorder="1" applyAlignment="1" applyProtection="1">
      <alignment horizontal="center" vertical="center" wrapText="1"/>
    </xf>
    <xf numFmtId="165" fontId="64" fillId="2" borderId="0" xfId="6" applyNumberFormat="1" applyFont="1" applyFill="1" applyBorder="1" applyAlignment="1" applyProtection="1">
      <alignment horizontal="center" wrapText="1"/>
    </xf>
    <xf numFmtId="165" fontId="11" fillId="5" borderId="0" xfId="6" applyNumberFormat="1" applyFont="1" applyFill="1" applyBorder="1" applyAlignment="1" applyProtection="1">
      <alignment horizontal="center"/>
    </xf>
    <xf numFmtId="165" fontId="11" fillId="0" borderId="0" xfId="6" applyNumberFormat="1" applyFont="1" applyBorder="1" applyAlignment="1" applyProtection="1">
      <alignment horizontal="center"/>
    </xf>
    <xf numFmtId="165" fontId="11" fillId="6" borderId="0" xfId="6" applyNumberFormat="1" applyFont="1" applyFill="1" applyBorder="1" applyAlignment="1" applyProtection="1">
      <alignment horizontal="center"/>
    </xf>
    <xf numFmtId="165" fontId="11" fillId="5" borderId="14" xfId="6" applyNumberFormat="1" applyFont="1" applyFill="1" applyBorder="1" applyAlignment="1" applyProtection="1">
      <alignment horizontal="center"/>
    </xf>
    <xf numFmtId="165" fontId="11" fillId="5" borderId="3" xfId="6" applyNumberFormat="1" applyFont="1" applyFill="1" applyBorder="1" applyAlignment="1" applyProtection="1">
      <alignment horizontal="center"/>
    </xf>
    <xf numFmtId="165" fontId="2" fillId="6" borderId="0" xfId="6" applyNumberFormat="1" applyFont="1" applyFill="1" applyBorder="1" applyAlignment="1">
      <alignment horizontal="center" vertical="center"/>
    </xf>
    <xf numFmtId="165" fontId="11" fillId="5" borderId="8" xfId="6" applyNumberFormat="1" applyFont="1" applyFill="1" applyBorder="1" applyAlignment="1" applyProtection="1">
      <alignment horizontal="center" vertical="center"/>
    </xf>
    <xf numFmtId="165" fontId="2" fillId="6" borderId="0" xfId="6" applyNumberFormat="1" applyFont="1" applyFill="1" applyBorder="1" applyAlignment="1" applyProtection="1">
      <alignment horizontal="center"/>
    </xf>
    <xf numFmtId="165" fontId="6" fillId="6" borderId="0" xfId="6" applyNumberFormat="1" applyFont="1" applyFill="1" applyBorder="1" applyAlignment="1" applyProtection="1"/>
    <xf numFmtId="0" fontId="97" fillId="2" borderId="0" xfId="0" applyNumberFormat="1" applyFont="1" applyFill="1"/>
    <xf numFmtId="0" fontId="2" fillId="2" borderId="0" xfId="0" applyNumberFormat="1" applyFont="1" applyFill="1" applyAlignment="1">
      <alignment horizontal="left" vertical="center" indent="2"/>
    </xf>
    <xf numFmtId="6" fontId="4" fillId="2" borderId="0" xfId="2" applyNumberFormat="1" applyFont="1" applyFill="1" applyBorder="1" applyAlignment="1">
      <alignment horizontal="center" vertical="center"/>
    </xf>
    <xf numFmtId="0" fontId="2" fillId="0" borderId="0" xfId="0" applyNumberFormat="1" applyFont="1" applyAlignment="1">
      <alignment vertical="center"/>
    </xf>
    <xf numFmtId="166" fontId="139" fillId="6" borderId="0" xfId="0" applyNumberFormat="1" applyFont="1" applyFill="1" applyAlignment="1">
      <alignment horizontal="center"/>
    </xf>
    <xf numFmtId="164" fontId="117" fillId="6" borderId="0" xfId="0" applyFont="1" applyFill="1"/>
    <xf numFmtId="166" fontId="5" fillId="6" borderId="0" xfId="0" applyNumberFormat="1" applyFont="1" applyFill="1" applyAlignment="1">
      <alignment horizontal="center"/>
    </xf>
    <xf numFmtId="164" fontId="5" fillId="6" borderId="0" xfId="0" applyFont="1" applyFill="1" applyAlignment="1">
      <alignment horizontal="center"/>
    </xf>
    <xf numFmtId="164" fontId="54" fillId="6" borderId="0" xfId="0" applyFont="1" applyFill="1" applyAlignment="1">
      <alignment horizontal="left"/>
    </xf>
    <xf numFmtId="164" fontId="151" fillId="6" borderId="0" xfId="0" applyFont="1" applyFill="1" applyAlignment="1">
      <alignment horizontal="left"/>
    </xf>
    <xf numFmtId="164" fontId="117" fillId="6" borderId="0" xfId="0" applyFont="1" applyFill="1" applyAlignment="1">
      <alignment horizontal="left"/>
    </xf>
    <xf numFmtId="6" fontId="6" fillId="6" borderId="0" xfId="0" applyNumberFormat="1" applyFont="1" applyFill="1" applyAlignment="1">
      <alignment horizontal="center"/>
    </xf>
    <xf numFmtId="164" fontId="159" fillId="6" borderId="0" xfId="0" applyFont="1" applyFill="1" applyAlignment="1">
      <alignment horizontal="left"/>
    </xf>
    <xf numFmtId="6" fontId="116" fillId="6" borderId="0" xfId="0" applyNumberFormat="1" applyFont="1" applyFill="1" applyAlignment="1">
      <alignment horizontal="center"/>
    </xf>
    <xf numFmtId="164" fontId="158" fillId="6" borderId="0" xfId="0" applyFont="1" applyFill="1"/>
    <xf numFmtId="164" fontId="116" fillId="6" borderId="0" xfId="0" applyFont="1" applyFill="1"/>
    <xf numFmtId="164" fontId="66" fillId="6" borderId="0" xfId="0" applyFont="1" applyFill="1" applyAlignment="1">
      <alignment horizontal="center" vertical="center"/>
    </xf>
    <xf numFmtId="164" fontId="73" fillId="6" borderId="0" xfId="0" applyFont="1" applyFill="1"/>
    <xf numFmtId="170" fontId="25" fillId="6" borderId="0" xfId="0" applyNumberFormat="1" applyFont="1" applyFill="1" applyAlignment="1">
      <alignment vertical="top" wrapText="1"/>
    </xf>
    <xf numFmtId="164" fontId="25" fillId="6" borderId="1" xfId="0" applyFont="1" applyFill="1" applyBorder="1" applyAlignment="1">
      <alignment wrapText="1"/>
    </xf>
    <xf numFmtId="170" fontId="0" fillId="6" borderId="0" xfId="0" applyNumberFormat="1" applyFill="1" applyAlignment="1">
      <alignment wrapText="1"/>
    </xf>
    <xf numFmtId="164" fontId="0" fillId="6" borderId="0" xfId="0" applyFill="1" applyAlignment="1">
      <alignment vertical="top" wrapText="1"/>
    </xf>
    <xf numFmtId="164" fontId="0" fillId="6" borderId="0" xfId="0" applyFill="1" applyAlignment="1">
      <alignment wrapText="1"/>
    </xf>
    <xf numFmtId="164" fontId="73" fillId="6" borderId="0" xfId="0" applyFont="1" applyFill="1" applyAlignment="1">
      <alignment vertical="top"/>
    </xf>
    <xf numFmtId="170" fontId="73" fillId="6" borderId="0" xfId="0" applyNumberFormat="1" applyFont="1" applyFill="1"/>
    <xf numFmtId="164" fontId="9" fillId="6" borderId="0" xfId="0" applyFont="1" applyFill="1" applyAlignment="1">
      <alignment vertical="top"/>
    </xf>
    <xf numFmtId="167" fontId="18" fillId="4" borderId="23" xfId="0" applyNumberFormat="1" applyFont="1" applyFill="1" applyBorder="1" applyAlignment="1" applyProtection="1">
      <alignment horizontal="center" vertical="center" wrapText="1"/>
      <protection locked="0"/>
    </xf>
    <xf numFmtId="0" fontId="2" fillId="6" borderId="0" xfId="0" applyNumberFormat="1" applyFont="1" applyFill="1" applyProtection="1">
      <protection locked="0"/>
    </xf>
    <xf numFmtId="1" fontId="2" fillId="5" borderId="1" xfId="0" applyNumberFormat="1" applyFont="1" applyFill="1" applyBorder="1" applyAlignment="1" applyProtection="1">
      <alignment horizontal="center"/>
      <protection locked="0"/>
    </xf>
    <xf numFmtId="1" fontId="2" fillId="5" borderId="0" xfId="0" applyNumberFormat="1" applyFont="1" applyFill="1" applyAlignment="1" applyProtection="1">
      <alignment horizontal="center"/>
      <protection locked="0"/>
    </xf>
    <xf numFmtId="1" fontId="2" fillId="5" borderId="3" xfId="0" applyNumberFormat="1" applyFont="1" applyFill="1" applyBorder="1" applyAlignment="1" applyProtection="1">
      <alignment horizontal="center"/>
      <protection locked="0"/>
    </xf>
    <xf numFmtId="166" fontId="160" fillId="6" borderId="0" xfId="0" applyNumberFormat="1" applyFont="1" applyFill="1" applyAlignment="1">
      <alignment vertical="center"/>
    </xf>
    <xf numFmtId="164" fontId="106" fillId="6" borderId="0" xfId="0" applyFont="1" applyFill="1" applyAlignment="1">
      <alignment vertical="center" wrapText="1"/>
    </xf>
    <xf numFmtId="165" fontId="106" fillId="6" borderId="0" xfId="6" applyNumberFormat="1" applyFont="1" applyFill="1" applyBorder="1" applyAlignment="1">
      <alignment horizontal="center" vertical="center"/>
    </xf>
    <xf numFmtId="166" fontId="106" fillId="6" borderId="0" xfId="0" applyNumberFormat="1" applyFont="1" applyFill="1" applyAlignment="1" applyProtection="1">
      <alignment horizontal="center" vertical="center"/>
      <protection locked="0"/>
    </xf>
    <xf numFmtId="166" fontId="106" fillId="6" borderId="0" xfId="0" applyNumberFormat="1" applyFont="1" applyFill="1" applyAlignment="1">
      <alignment horizontal="center" vertical="center"/>
    </xf>
    <xf numFmtId="168" fontId="160" fillId="6" borderId="0" xfId="0" applyNumberFormat="1" applyFont="1" applyFill="1" applyAlignment="1">
      <alignment horizontal="center"/>
    </xf>
    <xf numFmtId="165" fontId="160" fillId="6" borderId="0" xfId="6" applyNumberFormat="1" applyFont="1" applyFill="1" applyBorder="1" applyAlignment="1" applyProtection="1">
      <alignment horizontal="center"/>
    </xf>
    <xf numFmtId="166" fontId="106" fillId="6" borderId="0" xfId="0" applyNumberFormat="1" applyFont="1" applyFill="1" applyAlignment="1">
      <alignment vertical="center"/>
    </xf>
    <xf numFmtId="164" fontId="115" fillId="6" borderId="0" xfId="0" applyFont="1" applyFill="1"/>
    <xf numFmtId="164" fontId="161" fillId="6" borderId="0" xfId="0" applyFont="1" applyFill="1"/>
    <xf numFmtId="3" fontId="33" fillId="4" borderId="19" xfId="0" applyNumberFormat="1" applyFont="1" applyFill="1" applyBorder="1" applyAlignment="1" applyProtection="1">
      <alignment horizontal="center" vertical="center" wrapText="1"/>
      <protection locked="0"/>
    </xf>
    <xf numFmtId="164" fontId="8" fillId="2" borderId="2" xfId="0" applyFont="1" applyFill="1" applyBorder="1" applyAlignment="1">
      <alignment horizontal="left"/>
    </xf>
    <xf numFmtId="10" fontId="132" fillId="2" borderId="2" xfId="0" applyNumberFormat="1" applyFont="1" applyFill="1" applyBorder="1" applyAlignment="1">
      <alignment horizontal="left"/>
    </xf>
    <xf numFmtId="166" fontId="8" fillId="2" borderId="2" xfId="0" applyNumberFormat="1" applyFont="1" applyFill="1" applyBorder="1" applyAlignment="1">
      <alignment horizontal="center"/>
    </xf>
    <xf numFmtId="166" fontId="8" fillId="2" borderId="4" xfId="0" applyNumberFormat="1" applyFont="1" applyFill="1" applyBorder="1" applyAlignment="1">
      <alignment horizontal="center"/>
    </xf>
    <xf numFmtId="168" fontId="8" fillId="2" borderId="4" xfId="0" applyNumberFormat="1" applyFont="1" applyFill="1" applyBorder="1" applyAlignment="1">
      <alignment horizontal="center"/>
    </xf>
    <xf numFmtId="5" fontId="164" fillId="2" borderId="3" xfId="0" applyNumberFormat="1" applyFont="1" applyFill="1" applyBorder="1" applyAlignment="1">
      <alignment horizontal="center"/>
    </xf>
    <xf numFmtId="165" fontId="164" fillId="2" borderId="4" xfId="6" applyNumberFormat="1" applyFont="1" applyFill="1" applyBorder="1" applyAlignment="1" applyProtection="1">
      <alignment horizontal="center"/>
    </xf>
    <xf numFmtId="166" fontId="58" fillId="2" borderId="7" xfId="0" applyNumberFormat="1" applyFont="1" applyFill="1" applyBorder="1" applyAlignment="1">
      <alignment vertical="center"/>
    </xf>
    <xf numFmtId="6" fontId="2" fillId="2" borderId="0" xfId="0" applyNumberFormat="1" applyFont="1" applyFill="1" applyAlignment="1">
      <alignment horizontal="right" indent="1"/>
    </xf>
    <xf numFmtId="6" fontId="29" fillId="2" borderId="0" xfId="0" applyNumberFormat="1" applyFont="1" applyFill="1" applyAlignment="1">
      <alignment horizontal="right" indent="1"/>
    </xf>
    <xf numFmtId="165" fontId="2" fillId="2" borderId="0" xfId="6" applyNumberFormat="1" applyFont="1" applyFill="1" applyBorder="1" applyAlignment="1" applyProtection="1">
      <alignment horizontal="right" indent="1"/>
    </xf>
    <xf numFmtId="6" fontId="2" fillId="2" borderId="3" xfId="0" applyNumberFormat="1" applyFont="1" applyFill="1" applyBorder="1" applyAlignment="1">
      <alignment horizontal="right" indent="1"/>
    </xf>
    <xf numFmtId="6" fontId="29" fillId="2" borderId="3" xfId="0" applyNumberFormat="1" applyFont="1" applyFill="1" applyBorder="1" applyAlignment="1">
      <alignment horizontal="right" indent="1"/>
    </xf>
    <xf numFmtId="165" fontId="2" fillId="2" borderId="3" xfId="6" applyNumberFormat="1" applyFont="1" applyFill="1" applyBorder="1" applyAlignment="1" applyProtection="1">
      <alignment horizontal="right" indent="1"/>
    </xf>
    <xf numFmtId="6" fontId="4" fillId="2" borderId="0" xfId="0" applyNumberFormat="1" applyFont="1" applyFill="1" applyAlignment="1">
      <alignment horizontal="right" indent="1"/>
    </xf>
    <xf numFmtId="165" fontId="4" fillId="2" borderId="0" xfId="6" applyNumberFormat="1" applyFont="1" applyFill="1" applyBorder="1" applyAlignment="1" applyProtection="1">
      <alignment horizontal="right" indent="1"/>
    </xf>
    <xf numFmtId="0" fontId="106" fillId="2" borderId="3" xfId="0" applyNumberFormat="1" applyFont="1" applyFill="1" applyBorder="1" applyAlignment="1">
      <alignment horizontal="right" indent="1"/>
    </xf>
    <xf numFmtId="6" fontId="29" fillId="2" borderId="1" xfId="0" applyNumberFormat="1" applyFont="1" applyFill="1" applyBorder="1" applyAlignment="1">
      <alignment horizontal="right" indent="1"/>
    </xf>
    <xf numFmtId="165" fontId="29" fillId="2" borderId="1" xfId="0" applyNumberFormat="1" applyFont="1" applyFill="1" applyBorder="1" applyAlignment="1">
      <alignment horizontal="right" indent="1"/>
    </xf>
    <xf numFmtId="6" fontId="140" fillId="4" borderId="14" xfId="0" applyNumberFormat="1" applyFont="1" applyFill="1" applyBorder="1" applyAlignment="1" applyProtection="1">
      <alignment horizontal="right" indent="1"/>
      <protection locked="0"/>
    </xf>
    <xf numFmtId="6" fontId="97" fillId="2" borderId="0" xfId="0" applyNumberFormat="1" applyFont="1" applyFill="1" applyAlignment="1">
      <alignment horizontal="right" indent="1"/>
    </xf>
    <xf numFmtId="165" fontId="97" fillId="2" borderId="0" xfId="0" applyNumberFormat="1" applyFont="1" applyFill="1" applyAlignment="1">
      <alignment horizontal="right" indent="1"/>
    </xf>
    <xf numFmtId="6" fontId="29" fillId="4" borderId="14" xfId="0" applyNumberFormat="1" applyFont="1" applyFill="1" applyBorder="1" applyAlignment="1" applyProtection="1">
      <alignment horizontal="right" indent="1"/>
      <protection locked="0"/>
    </xf>
    <xf numFmtId="6" fontId="27" fillId="2" borderId="0" xfId="0" applyNumberFormat="1" applyFont="1" applyFill="1" applyAlignment="1">
      <alignment horizontal="right" indent="1"/>
    </xf>
    <xf numFmtId="165" fontId="27" fillId="2" borderId="0" xfId="0" applyNumberFormat="1" applyFont="1" applyFill="1" applyAlignment="1">
      <alignment horizontal="right" indent="1"/>
    </xf>
    <xf numFmtId="6" fontId="29" fillId="4" borderId="21" xfId="0" applyNumberFormat="1" applyFont="1" applyFill="1" applyBorder="1" applyAlignment="1" applyProtection="1">
      <alignment horizontal="right" indent="1"/>
      <protection locked="0"/>
    </xf>
    <xf numFmtId="165" fontId="29" fillId="2" borderId="0" xfId="0" applyNumberFormat="1" applyFont="1" applyFill="1" applyAlignment="1">
      <alignment horizontal="right" indent="1"/>
    </xf>
    <xf numFmtId="10" fontId="4" fillId="2" borderId="0" xfId="6" applyNumberFormat="1" applyFont="1" applyFill="1" applyBorder="1" applyAlignment="1" applyProtection="1">
      <alignment horizontal="right" indent="1"/>
    </xf>
    <xf numFmtId="0" fontId="29" fillId="2" borderId="0" xfId="0" applyNumberFormat="1" applyFont="1" applyFill="1" applyAlignment="1">
      <alignment horizontal="right" indent="1"/>
    </xf>
    <xf numFmtId="10" fontId="2" fillId="2" borderId="0" xfId="6" applyNumberFormat="1" applyFont="1" applyFill="1" applyBorder="1" applyAlignment="1" applyProtection="1">
      <alignment horizontal="right" indent="1"/>
    </xf>
    <xf numFmtId="6" fontId="4" fillId="2" borderId="2" xfId="0" applyNumberFormat="1" applyFont="1" applyFill="1" applyBorder="1" applyAlignment="1">
      <alignment horizontal="right" vertical="center" indent="1"/>
    </xf>
    <xf numFmtId="10" fontId="4" fillId="2" borderId="2" xfId="6" applyNumberFormat="1" applyFont="1" applyFill="1" applyBorder="1" applyAlignment="1" applyProtection="1">
      <alignment horizontal="right" vertical="center" indent="1"/>
    </xf>
    <xf numFmtId="6" fontId="55" fillId="4" borderId="0" xfId="0" applyNumberFormat="1" applyFont="1" applyFill="1" applyAlignment="1" applyProtection="1">
      <alignment horizontal="right" indent="1"/>
      <protection locked="0"/>
    </xf>
    <xf numFmtId="165" fontId="55" fillId="2" borderId="0" xfId="0" applyNumberFormat="1" applyFont="1" applyFill="1" applyAlignment="1">
      <alignment horizontal="right" indent="1"/>
    </xf>
    <xf numFmtId="6" fontId="55" fillId="4" borderId="21" xfId="0" applyNumberFormat="1" applyFont="1" applyFill="1" applyBorder="1" applyAlignment="1" applyProtection="1">
      <alignment horizontal="right" indent="1"/>
      <protection locked="0"/>
    </xf>
    <xf numFmtId="165" fontId="140" fillId="2" borderId="0" xfId="0" applyNumberFormat="1" applyFont="1" applyFill="1" applyAlignment="1">
      <alignment horizontal="right" indent="1"/>
    </xf>
    <xf numFmtId="6" fontId="140" fillId="4" borderId="3" xfId="0" applyNumberFormat="1" applyFont="1" applyFill="1" applyBorder="1" applyAlignment="1" applyProtection="1">
      <alignment horizontal="right" indent="1"/>
      <protection locked="0"/>
    </xf>
    <xf numFmtId="165" fontId="140" fillId="2" borderId="3" xfId="0" applyNumberFormat="1" applyFont="1" applyFill="1" applyBorder="1" applyAlignment="1">
      <alignment horizontal="right" indent="1"/>
    </xf>
    <xf numFmtId="6" fontId="55" fillId="4" borderId="3" xfId="0" applyNumberFormat="1" applyFont="1" applyFill="1" applyBorder="1" applyAlignment="1" applyProtection="1">
      <alignment horizontal="right" indent="1"/>
      <protection locked="0"/>
    </xf>
    <xf numFmtId="6" fontId="27" fillId="2" borderId="8" xfId="0" applyNumberFormat="1" applyFont="1" applyFill="1" applyBorder="1" applyAlignment="1">
      <alignment horizontal="right" vertical="center" indent="1"/>
    </xf>
    <xf numFmtId="165" fontId="55" fillId="2" borderId="8" xfId="0" applyNumberFormat="1" applyFont="1" applyFill="1" applyBorder="1" applyAlignment="1">
      <alignment horizontal="right" vertical="center" indent="1"/>
    </xf>
    <xf numFmtId="165" fontId="150" fillId="6" borderId="0" xfId="6" applyNumberFormat="1" applyFont="1" applyFill="1" applyBorder="1" applyAlignment="1" applyProtection="1">
      <alignment horizontal="left" vertical="center" indent="1"/>
    </xf>
    <xf numFmtId="164" fontId="2" fillId="2" borderId="58" xfId="0" applyFont="1" applyFill="1" applyBorder="1" applyAlignment="1">
      <alignment vertical="center" wrapText="1"/>
    </xf>
    <xf numFmtId="164" fontId="7" fillId="2" borderId="1" xfId="0" applyFont="1" applyFill="1" applyBorder="1" applyAlignment="1">
      <alignment horizontal="left" indent="1"/>
    </xf>
    <xf numFmtId="165" fontId="4" fillId="6" borderId="0" xfId="6" applyNumberFormat="1" applyFont="1" applyFill="1" applyBorder="1" applyAlignment="1" applyProtection="1">
      <alignment horizontal="right"/>
    </xf>
    <xf numFmtId="0" fontId="11" fillId="2" borderId="0" xfId="0" applyNumberFormat="1" applyFont="1" applyFill="1" applyAlignment="1">
      <alignment horizontal="left"/>
    </xf>
    <xf numFmtId="166" fontId="165" fillId="6" borderId="0" xfId="0" applyNumberFormat="1" applyFont="1" applyFill="1" applyAlignment="1">
      <alignment vertical="center"/>
    </xf>
    <xf numFmtId="166" fontId="165" fillId="6" borderId="0" xfId="0" applyNumberFormat="1" applyFont="1" applyFill="1" applyAlignment="1">
      <alignment horizontal="center" vertical="center"/>
    </xf>
    <xf numFmtId="165" fontId="165" fillId="6" borderId="0" xfId="6" applyNumberFormat="1" applyFont="1" applyFill="1" applyBorder="1" applyAlignment="1">
      <alignment vertical="center"/>
    </xf>
    <xf numFmtId="164" fontId="6" fillId="2" borderId="3" xfId="0" applyFont="1" applyFill="1" applyBorder="1" applyAlignment="1">
      <alignment horizontal="center" wrapText="1"/>
    </xf>
    <xf numFmtId="0" fontId="20" fillId="11" borderId="0" xfId="0" applyNumberFormat="1" applyFont="1" applyFill="1" applyAlignment="1">
      <alignment horizontal="center" shrinkToFit="1"/>
    </xf>
    <xf numFmtId="164" fontId="1" fillId="6" borderId="0" xfId="0" applyFont="1" applyFill="1" applyAlignment="1">
      <alignment horizontal="left" wrapText="1"/>
    </xf>
    <xf numFmtId="164" fontId="1" fillId="6" borderId="0" xfId="0" applyFont="1" applyFill="1" applyAlignment="1">
      <alignment wrapText="1"/>
    </xf>
    <xf numFmtId="164" fontId="1" fillId="6" borderId="0" xfId="0" applyFont="1" applyFill="1" applyAlignment="1">
      <alignment vertical="top" wrapText="1"/>
    </xf>
    <xf numFmtId="164" fontId="168" fillId="2" borderId="0" xfId="0" applyFont="1" applyFill="1" applyAlignment="1">
      <alignment horizontal="centerContinuous" vertical="top"/>
    </xf>
    <xf numFmtId="6" fontId="116" fillId="6" borderId="0" xfId="2" applyNumberFormat="1" applyFont="1" applyFill="1" applyBorder="1" applyAlignment="1">
      <alignment horizontal="left" vertical="center" indent="2"/>
    </xf>
    <xf numFmtId="6" fontId="140" fillId="4" borderId="21" xfId="0" applyNumberFormat="1" applyFont="1" applyFill="1" applyBorder="1" applyAlignment="1" applyProtection="1">
      <alignment horizontal="right" indent="1"/>
      <protection locked="0"/>
    </xf>
    <xf numFmtId="0" fontId="55" fillId="6" borderId="3" xfId="0" applyNumberFormat="1" applyFont="1" applyFill="1" applyBorder="1"/>
    <xf numFmtId="0" fontId="106" fillId="6" borderId="3" xfId="0" applyNumberFormat="1" applyFont="1" applyFill="1" applyBorder="1" applyAlignment="1">
      <alignment horizontal="center"/>
    </xf>
    <xf numFmtId="0" fontId="106" fillId="6" borderId="3" xfId="0" applyNumberFormat="1" applyFont="1" applyFill="1" applyBorder="1" applyAlignment="1">
      <alignment horizontal="left" indent="1"/>
    </xf>
    <xf numFmtId="0" fontId="55" fillId="6" borderId="3" xfId="0" applyNumberFormat="1" applyFont="1" applyFill="1" applyBorder="1" applyAlignment="1">
      <alignment horizontal="center" vertical="center" wrapText="1"/>
    </xf>
    <xf numFmtId="0" fontId="168" fillId="2" borderId="0" xfId="0" applyNumberFormat="1" applyFont="1" applyFill="1"/>
    <xf numFmtId="164" fontId="142" fillId="6" borderId="0" xfId="4" applyFont="1" applyFill="1" applyAlignment="1">
      <alignment horizontal="left"/>
    </xf>
    <xf numFmtId="164" fontId="143" fillId="6" borderId="0" xfId="0" applyFont="1" applyFill="1" applyAlignment="1" applyProtection="1">
      <alignment vertical="center"/>
      <protection locked="0"/>
    </xf>
    <xf numFmtId="164" fontId="103" fillId="6" borderId="0" xfId="0" applyFont="1" applyFill="1"/>
    <xf numFmtId="164" fontId="144" fillId="6" borderId="0" xfId="4" applyFont="1" applyFill="1" applyAlignment="1">
      <alignment horizontal="left"/>
    </xf>
    <xf numFmtId="0" fontId="170" fillId="10" borderId="0" xfId="0" applyNumberFormat="1" applyFont="1" applyFill="1" applyAlignment="1">
      <alignment horizontal="left" vertical="center" indent="1"/>
    </xf>
    <xf numFmtId="10" fontId="171" fillId="10" borderId="0" xfId="6" applyNumberFormat="1" applyFont="1" applyFill="1" applyBorder="1" applyAlignment="1">
      <alignment horizontal="center" vertical="center"/>
    </xf>
    <xf numFmtId="165" fontId="170" fillId="10" borderId="5" xfId="6" applyNumberFormat="1" applyFont="1" applyFill="1" applyBorder="1" applyAlignment="1">
      <alignment horizontal="center" vertical="center"/>
    </xf>
    <xf numFmtId="165" fontId="170" fillId="10" borderId="0" xfId="6" applyNumberFormat="1" applyFont="1" applyFill="1" applyBorder="1" applyAlignment="1">
      <alignment horizontal="center" vertical="center"/>
    </xf>
    <xf numFmtId="165" fontId="170" fillId="10" borderId="18" xfId="6" applyNumberFormat="1" applyFont="1" applyFill="1" applyBorder="1" applyAlignment="1">
      <alignment horizontal="center" vertical="center"/>
    </xf>
    <xf numFmtId="0" fontId="124" fillId="6" borderId="0" xfId="0" applyNumberFormat="1" applyFont="1" applyFill="1" applyAlignment="1">
      <alignment horizontal="center" vertical="center"/>
    </xf>
    <xf numFmtId="0" fontId="170" fillId="2" borderId="0" xfId="0" applyNumberFormat="1" applyFont="1" applyFill="1" applyAlignment="1">
      <alignment vertical="center"/>
    </xf>
    <xf numFmtId="0" fontId="170" fillId="6" borderId="0" xfId="0" applyNumberFormat="1" applyFont="1" applyFill="1" applyAlignment="1">
      <alignment vertical="center"/>
    </xf>
    <xf numFmtId="0" fontId="170" fillId="0" borderId="0" xfId="0" applyNumberFormat="1" applyFont="1" applyAlignment="1">
      <alignment vertical="center"/>
    </xf>
    <xf numFmtId="164" fontId="173" fillId="10" borderId="14" xfId="0" applyFont="1" applyFill="1" applyBorder="1" applyAlignment="1">
      <alignment horizontal="left" vertical="center" indent="1"/>
    </xf>
    <xf numFmtId="0" fontId="174" fillId="10" borderId="14" xfId="0" applyNumberFormat="1" applyFont="1" applyFill="1" applyBorder="1" applyAlignment="1">
      <alignment horizontal="center" vertical="center"/>
    </xf>
    <xf numFmtId="9" fontId="124" fillId="10" borderId="14" xfId="6" applyFont="1" applyFill="1" applyBorder="1" applyAlignment="1">
      <alignment horizontal="center" vertical="center"/>
    </xf>
    <xf numFmtId="0" fontId="170" fillId="10" borderId="15" xfId="0" applyNumberFormat="1" applyFont="1" applyFill="1" applyBorder="1" applyAlignment="1">
      <alignment horizontal="center" vertical="center"/>
    </xf>
    <xf numFmtId="0" fontId="173" fillId="2" borderId="0" xfId="0" applyNumberFormat="1" applyFont="1" applyFill="1" applyAlignment="1">
      <alignment vertical="center"/>
    </xf>
    <xf numFmtId="0" fontId="173" fillId="6" borderId="0" xfId="0" applyNumberFormat="1" applyFont="1" applyFill="1" applyAlignment="1">
      <alignment vertical="center"/>
    </xf>
    <xf numFmtId="9" fontId="175" fillId="10" borderId="14" xfId="6" applyFont="1" applyFill="1" applyBorder="1" applyAlignment="1">
      <alignment horizontal="right" vertical="center"/>
    </xf>
    <xf numFmtId="9" fontId="124" fillId="10" borderId="14" xfId="6" applyFont="1" applyFill="1" applyBorder="1" applyAlignment="1">
      <alignment horizontal="left" vertical="center"/>
    </xf>
    <xf numFmtId="10" fontId="174" fillId="10" borderId="0" xfId="6" applyNumberFormat="1" applyFont="1" applyFill="1" applyBorder="1" applyAlignment="1">
      <alignment horizontal="center" vertical="center"/>
    </xf>
    <xf numFmtId="9" fontId="172" fillId="10" borderId="17" xfId="2" applyNumberFormat="1" applyFont="1" applyFill="1" applyBorder="1" applyAlignment="1">
      <alignment vertical="center" shrinkToFit="1"/>
    </xf>
    <xf numFmtId="0" fontId="173" fillId="0" borderId="0" xfId="0" applyNumberFormat="1" applyFont="1" applyAlignment="1">
      <alignment vertical="center"/>
    </xf>
    <xf numFmtId="9" fontId="172" fillId="10" borderId="0" xfId="2" applyNumberFormat="1" applyFont="1" applyFill="1" applyBorder="1" applyAlignment="1">
      <alignment vertical="center" shrinkToFit="1"/>
    </xf>
    <xf numFmtId="164" fontId="173" fillId="10" borderId="63" xfId="0" applyFont="1" applyFill="1" applyBorder="1" applyAlignment="1">
      <alignment horizontal="left" vertical="center" indent="1"/>
    </xf>
    <xf numFmtId="0" fontId="174" fillId="10" borderId="63" xfId="0" applyNumberFormat="1" applyFont="1" applyFill="1" applyBorder="1" applyAlignment="1">
      <alignment horizontal="center" vertical="center"/>
    </xf>
    <xf numFmtId="9" fontId="175" fillId="10" borderId="63" xfId="6" applyFont="1" applyFill="1" applyBorder="1" applyAlignment="1">
      <alignment horizontal="right" vertical="center"/>
    </xf>
    <xf numFmtId="9" fontId="124" fillId="10" borderId="63" xfId="6" applyFont="1" applyFill="1" applyBorder="1" applyAlignment="1">
      <alignment horizontal="left" vertical="center"/>
    </xf>
    <xf numFmtId="0" fontId="108" fillId="6" borderId="0" xfId="0" applyNumberFormat="1" applyFont="1" applyFill="1" applyAlignment="1">
      <alignment horizontal="center" vertical="center" wrapText="1"/>
    </xf>
    <xf numFmtId="6" fontId="108" fillId="6" borderId="68" xfId="2" applyNumberFormat="1" applyFont="1" applyFill="1" applyBorder="1" applyAlignment="1">
      <alignment vertical="center" wrapText="1"/>
    </xf>
    <xf numFmtId="6" fontId="4" fillId="2" borderId="16" xfId="2" applyNumberFormat="1" applyFont="1" applyFill="1" applyBorder="1" applyAlignment="1">
      <alignment horizontal="center" vertical="center"/>
    </xf>
    <xf numFmtId="6" fontId="2" fillId="4" borderId="26" xfId="0" applyNumberFormat="1" applyFont="1" applyFill="1" applyBorder="1" applyAlignment="1" applyProtection="1">
      <alignment horizontal="center"/>
      <protection locked="0"/>
    </xf>
    <xf numFmtId="0" fontId="80" fillId="6" borderId="0" xfId="0" applyNumberFormat="1" applyFont="1" applyFill="1"/>
    <xf numFmtId="0" fontId="179" fillId="6" borderId="0" xfId="0" applyNumberFormat="1" applyFont="1" applyFill="1"/>
    <xf numFmtId="166" fontId="54" fillId="6" borderId="63" xfId="6" applyNumberFormat="1" applyFont="1" applyFill="1" applyBorder="1" applyAlignment="1">
      <alignment horizontal="left" vertical="center"/>
    </xf>
    <xf numFmtId="165" fontId="97" fillId="11" borderId="60" xfId="0" applyNumberFormat="1" applyFont="1" applyFill="1" applyBorder="1" applyAlignment="1" applyProtection="1">
      <alignment horizontal="center"/>
      <protection locked="0"/>
    </xf>
    <xf numFmtId="165" fontId="97" fillId="11" borderId="59" xfId="1" applyNumberFormat="1" applyFont="1" applyFill="1" applyBorder="1" applyAlignment="1" applyProtection="1">
      <alignment horizontal="center"/>
      <protection locked="0"/>
    </xf>
    <xf numFmtId="0" fontId="180" fillId="2" borderId="3" xfId="0" applyNumberFormat="1" applyFont="1" applyFill="1" applyBorder="1" applyAlignment="1">
      <alignment horizontal="center" wrapText="1"/>
    </xf>
    <xf numFmtId="165" fontId="6" fillId="11" borderId="30" xfId="6" applyNumberFormat="1" applyFont="1" applyFill="1" applyBorder="1" applyAlignment="1" applyProtection="1">
      <alignment horizontal="center"/>
      <protection locked="0"/>
    </xf>
    <xf numFmtId="166" fontId="6" fillId="11" borderId="30" xfId="0" applyNumberFormat="1" applyFont="1" applyFill="1" applyBorder="1" applyAlignment="1" applyProtection="1">
      <alignment horizontal="center"/>
      <protection locked="0"/>
    </xf>
    <xf numFmtId="164" fontId="6" fillId="11" borderId="30" xfId="0" applyFont="1" applyFill="1" applyBorder="1" applyAlignment="1" applyProtection="1">
      <alignment horizontal="center"/>
      <protection locked="0"/>
    </xf>
    <xf numFmtId="164" fontId="6" fillId="6" borderId="0" xfId="0" applyFont="1" applyFill="1" applyProtection="1">
      <protection locked="0"/>
    </xf>
    <xf numFmtId="165" fontId="6" fillId="11" borderId="0" xfId="0" applyNumberFormat="1" applyFont="1" applyFill="1" applyAlignment="1" applyProtection="1">
      <alignment horizontal="center"/>
      <protection locked="0"/>
    </xf>
    <xf numFmtId="164" fontId="181" fillId="6" borderId="0" xfId="0" applyFont="1" applyFill="1"/>
    <xf numFmtId="165" fontId="101" fillId="5" borderId="53" xfId="0" applyNumberFormat="1" applyFont="1" applyFill="1" applyBorder="1" applyAlignment="1">
      <alignment horizontal="center" vertical="center"/>
    </xf>
    <xf numFmtId="165" fontId="101" fillId="5" borderId="14" xfId="0" applyNumberFormat="1" applyFont="1" applyFill="1" applyBorder="1" applyAlignment="1">
      <alignment horizontal="center" vertical="center" wrapText="1"/>
    </xf>
    <xf numFmtId="165" fontId="101" fillId="5" borderId="61" xfId="0" applyNumberFormat="1" applyFont="1" applyFill="1" applyBorder="1" applyAlignment="1">
      <alignment horizontal="center" vertical="center" wrapText="1"/>
    </xf>
    <xf numFmtId="6" fontId="29" fillId="6" borderId="0" xfId="0" applyNumberFormat="1" applyFont="1" applyFill="1" applyAlignment="1">
      <alignment horizontal="right" indent="1"/>
    </xf>
    <xf numFmtId="165" fontId="29" fillId="6" borderId="0" xfId="0" applyNumberFormat="1" applyFont="1" applyFill="1" applyAlignment="1">
      <alignment horizontal="right" indent="1"/>
    </xf>
    <xf numFmtId="6" fontId="29" fillId="4" borderId="20" xfId="0" applyNumberFormat="1" applyFont="1" applyFill="1" applyBorder="1" applyAlignment="1" applyProtection="1">
      <alignment horizontal="right" indent="1"/>
      <protection locked="0"/>
    </xf>
    <xf numFmtId="165" fontId="29" fillId="2" borderId="3" xfId="0" applyNumberFormat="1" applyFont="1" applyFill="1" applyBorder="1" applyAlignment="1">
      <alignment horizontal="right" indent="1"/>
    </xf>
    <xf numFmtId="0" fontId="27" fillId="2" borderId="1" xfId="0" applyNumberFormat="1" applyFont="1" applyFill="1" applyBorder="1"/>
    <xf numFmtId="0" fontId="100" fillId="2" borderId="0" xfId="0" applyNumberFormat="1" applyFont="1" applyFill="1" applyAlignment="1">
      <alignment horizontal="left" indent="2"/>
    </xf>
    <xf numFmtId="165" fontId="96" fillId="6" borderId="0" xfId="6" applyNumberFormat="1" applyFont="1" applyFill="1" applyBorder="1" applyAlignment="1" applyProtection="1">
      <alignment horizontal="center" vertical="center"/>
    </xf>
    <xf numFmtId="165" fontId="101" fillId="6" borderId="1" xfId="0" applyNumberFormat="1" applyFont="1" applyFill="1" applyBorder="1" applyAlignment="1">
      <alignment horizontal="center" vertical="center"/>
    </xf>
    <xf numFmtId="165" fontId="101" fillId="6" borderId="53" xfId="0" applyNumberFormat="1" applyFont="1" applyFill="1" applyBorder="1" applyAlignment="1">
      <alignment horizontal="center" vertical="center"/>
    </xf>
    <xf numFmtId="166" fontId="101" fillId="5" borderId="14" xfId="0" applyNumberFormat="1" applyFont="1" applyFill="1" applyBorder="1" applyAlignment="1">
      <alignment horizontal="center" vertical="center"/>
    </xf>
    <xf numFmtId="6" fontId="101" fillId="5" borderId="58" xfId="0" applyNumberFormat="1" applyFont="1" applyFill="1" applyBorder="1" applyAlignment="1">
      <alignment horizontal="center" vertical="center" wrapText="1"/>
    </xf>
    <xf numFmtId="6" fontId="101" fillId="11" borderId="0" xfId="0" applyNumberFormat="1" applyFont="1" applyFill="1" applyAlignment="1">
      <alignment horizontal="center" vertical="center" wrapText="1"/>
    </xf>
    <xf numFmtId="6" fontId="101" fillId="6" borderId="58" xfId="0" applyNumberFormat="1" applyFont="1" applyFill="1" applyBorder="1" applyAlignment="1">
      <alignment horizontal="center" vertical="center" wrapText="1"/>
    </xf>
    <xf numFmtId="165" fontId="119" fillId="6" borderId="22" xfId="0" applyNumberFormat="1" applyFont="1" applyFill="1" applyBorder="1" applyAlignment="1">
      <alignment horizontal="center" vertical="center"/>
    </xf>
    <xf numFmtId="165" fontId="100" fillId="5" borderId="14" xfId="6" applyNumberFormat="1" applyFont="1" applyFill="1" applyBorder="1" applyAlignment="1" applyProtection="1">
      <alignment horizontal="center"/>
    </xf>
    <xf numFmtId="165" fontId="100" fillId="5" borderId="21" xfId="0" applyNumberFormat="1" applyFont="1" applyFill="1" applyBorder="1" applyAlignment="1">
      <alignment horizontal="center"/>
    </xf>
    <xf numFmtId="165" fontId="100" fillId="5" borderId="0" xfId="6" applyNumberFormat="1" applyFont="1" applyFill="1" applyAlignment="1" applyProtection="1">
      <alignment horizontal="center"/>
    </xf>
    <xf numFmtId="164" fontId="2" fillId="2" borderId="69" xfId="0" applyFont="1" applyFill="1" applyBorder="1" applyAlignment="1">
      <alignment vertical="center" wrapText="1"/>
    </xf>
    <xf numFmtId="164" fontId="100" fillId="2" borderId="69" xfId="0" applyFont="1" applyFill="1" applyBorder="1" applyAlignment="1">
      <alignment horizontal="center" vertical="center" wrapText="1"/>
    </xf>
    <xf numFmtId="6" fontId="101" fillId="11" borderId="69" xfId="0" applyNumberFormat="1" applyFont="1" applyFill="1" applyBorder="1" applyAlignment="1">
      <alignment horizontal="center" vertical="center" wrapText="1"/>
    </xf>
    <xf numFmtId="166" fontId="98" fillId="6" borderId="69" xfId="0" applyNumberFormat="1" applyFont="1" applyFill="1" applyBorder="1" applyAlignment="1">
      <alignment horizontal="center" vertical="center" wrapText="1"/>
    </xf>
    <xf numFmtId="164" fontId="98" fillId="6" borderId="69" xfId="0" applyFont="1" applyFill="1" applyBorder="1" applyAlignment="1">
      <alignment horizontal="center" vertical="center" wrapText="1"/>
    </xf>
    <xf numFmtId="164" fontId="27" fillId="2" borderId="14" xfId="0" applyFont="1" applyFill="1" applyBorder="1" applyAlignment="1">
      <alignment horizontal="left" indent="3"/>
    </xf>
    <xf numFmtId="165" fontId="96" fillId="6" borderId="14" xfId="6" applyNumberFormat="1" applyFont="1" applyFill="1" applyBorder="1" applyAlignment="1" applyProtection="1">
      <alignment horizontal="center" vertical="center"/>
    </xf>
    <xf numFmtId="164" fontId="103" fillId="6" borderId="0" xfId="0" applyFont="1" applyFill="1" applyAlignment="1">
      <alignment horizontal="right"/>
    </xf>
    <xf numFmtId="165" fontId="7" fillId="2" borderId="0" xfId="6" applyNumberFormat="1" applyFont="1" applyFill="1" applyBorder="1" applyAlignment="1">
      <alignment horizontal="center" vertical="center" shrinkToFit="1"/>
    </xf>
    <xf numFmtId="0" fontId="6" fillId="6" borderId="0" xfId="0" applyNumberFormat="1" applyFont="1" applyFill="1" applyAlignment="1">
      <alignment horizontal="left" indent="2"/>
    </xf>
    <xf numFmtId="43" fontId="6" fillId="6" borderId="0" xfId="0" applyNumberFormat="1" applyFont="1" applyFill="1" applyAlignment="1">
      <alignment horizontal="left"/>
    </xf>
    <xf numFmtId="0" fontId="29" fillId="6" borderId="0" xfId="0" applyNumberFormat="1" applyFont="1" applyFill="1" applyAlignment="1">
      <alignment horizontal="right"/>
    </xf>
    <xf numFmtId="0" fontId="18" fillId="6" borderId="0" xfId="0" applyNumberFormat="1" applyFont="1" applyFill="1" applyAlignment="1">
      <alignment horizontal="right"/>
    </xf>
    <xf numFmtId="0" fontId="180" fillId="2" borderId="3" xfId="0" applyNumberFormat="1" applyFont="1" applyFill="1" applyBorder="1" applyAlignment="1">
      <alignment horizontal="right" wrapText="1"/>
    </xf>
    <xf numFmtId="0" fontId="29" fillId="6" borderId="0" xfId="0" applyNumberFormat="1" applyFont="1" applyFill="1" applyAlignment="1">
      <alignment horizontal="right" vertical="center"/>
    </xf>
    <xf numFmtId="0" fontId="31" fillId="6" borderId="0" xfId="0" applyNumberFormat="1" applyFont="1" applyFill="1" applyAlignment="1">
      <alignment horizontal="right"/>
    </xf>
    <xf numFmtId="0" fontId="55" fillId="6" borderId="0" xfId="0" applyNumberFormat="1" applyFont="1" applyFill="1" applyAlignment="1">
      <alignment horizontal="right"/>
    </xf>
    <xf numFmtId="0" fontId="11" fillId="6" borderId="0" xfId="0" applyNumberFormat="1" applyFont="1" applyFill="1" applyAlignment="1">
      <alignment horizontal="right" vertical="center" wrapText="1"/>
    </xf>
    <xf numFmtId="164" fontId="10" fillId="6" borderId="0" xfId="0" applyFont="1" applyFill="1" applyAlignment="1">
      <alignment horizontal="right"/>
    </xf>
    <xf numFmtId="164" fontId="0" fillId="6" borderId="0" xfId="0" applyFill="1" applyAlignment="1">
      <alignment horizontal="right"/>
    </xf>
    <xf numFmtId="0" fontId="27" fillId="6" borderId="0" xfId="0" applyNumberFormat="1" applyFont="1" applyFill="1" applyAlignment="1">
      <alignment horizontal="right"/>
    </xf>
    <xf numFmtId="0" fontId="80" fillId="6" borderId="0" xfId="0" applyNumberFormat="1" applyFont="1" applyFill="1" applyAlignment="1">
      <alignment horizontal="right"/>
    </xf>
    <xf numFmtId="165" fontId="191" fillId="6" borderId="1" xfId="6" applyNumberFormat="1" applyFont="1" applyFill="1" applyBorder="1" applyAlignment="1" applyProtection="1">
      <alignment horizontal="right" indent="1"/>
    </xf>
    <xf numFmtId="165" fontId="191" fillId="6" borderId="0" xfId="6" applyNumberFormat="1" applyFont="1" applyFill="1" applyBorder="1" applyAlignment="1" applyProtection="1">
      <alignment horizontal="right" indent="1"/>
    </xf>
    <xf numFmtId="165" fontId="191" fillId="6" borderId="3" xfId="6" applyNumberFormat="1" applyFont="1" applyFill="1" applyBorder="1" applyAlignment="1" applyProtection="1">
      <alignment horizontal="right" indent="1"/>
    </xf>
    <xf numFmtId="165" fontId="122" fillId="6" borderId="0" xfId="0" applyNumberFormat="1" applyFont="1" applyFill="1" applyAlignment="1">
      <alignment horizontal="right" indent="1"/>
    </xf>
    <xf numFmtId="0" fontId="27" fillId="6" borderId="1" xfId="0" applyNumberFormat="1" applyFont="1" applyFill="1" applyBorder="1" applyAlignment="1">
      <alignment horizontal="right"/>
    </xf>
    <xf numFmtId="6" fontId="155" fillId="2" borderId="6" xfId="2" applyNumberFormat="1" applyFont="1" applyFill="1" applyBorder="1" applyAlignment="1">
      <alignment horizontal="right" vertical="center"/>
    </xf>
    <xf numFmtId="165" fontId="6" fillId="6" borderId="53" xfId="0" applyNumberFormat="1" applyFont="1" applyFill="1" applyBorder="1" applyAlignment="1">
      <alignment horizontal="center" vertical="center"/>
    </xf>
    <xf numFmtId="0" fontId="133" fillId="3" borderId="5" xfId="0" applyNumberFormat="1" applyFont="1" applyFill="1" applyBorder="1" applyAlignment="1">
      <alignment horizontal="left" vertical="center"/>
    </xf>
    <xf numFmtId="165" fontId="96" fillId="6" borderId="0" xfId="0" applyNumberFormat="1" applyFont="1" applyFill="1" applyAlignment="1">
      <alignment horizontal="center"/>
    </xf>
    <xf numFmtId="164" fontId="119" fillId="6" borderId="58" xfId="0" applyFont="1" applyFill="1" applyBorder="1" applyAlignment="1">
      <alignment horizontal="center" vertical="center"/>
    </xf>
    <xf numFmtId="164" fontId="96" fillId="6" borderId="17" xfId="0" applyFont="1" applyFill="1" applyBorder="1" applyAlignment="1">
      <alignment horizontal="center"/>
    </xf>
    <xf numFmtId="0" fontId="100" fillId="6" borderId="0" xfId="0" applyNumberFormat="1" applyFont="1" applyFill="1" applyAlignment="1">
      <alignment wrapText="1"/>
    </xf>
    <xf numFmtId="164" fontId="6" fillId="2" borderId="0" xfId="5" applyFont="1" applyFill="1" applyAlignment="1">
      <alignment horizontal="right" indent="1"/>
    </xf>
    <xf numFmtId="1" fontId="6" fillId="11" borderId="5" xfId="6" applyNumberFormat="1" applyFont="1" applyFill="1" applyBorder="1" applyAlignment="1" applyProtection="1">
      <alignment horizontal="center" vertical="center"/>
      <protection locked="0"/>
    </xf>
    <xf numFmtId="0" fontId="6" fillId="6" borderId="0" xfId="0" applyNumberFormat="1" applyFont="1" applyFill="1" applyAlignment="1">
      <alignment horizontal="left" vertical="center" indent="2"/>
    </xf>
    <xf numFmtId="6" fontId="7" fillId="6" borderId="26" xfId="2" applyNumberFormat="1" applyFont="1" applyFill="1" applyBorder="1" applyAlignment="1">
      <alignment horizontal="center" vertical="center"/>
    </xf>
    <xf numFmtId="165" fontId="150" fillId="8" borderId="6" xfId="6" applyNumberFormat="1" applyFont="1" applyFill="1" applyBorder="1" applyAlignment="1">
      <alignment horizontal="center" vertical="center" wrapText="1"/>
    </xf>
    <xf numFmtId="6" fontId="7" fillId="6" borderId="5" xfId="2" applyNumberFormat="1" applyFont="1" applyFill="1" applyBorder="1" applyAlignment="1" applyProtection="1">
      <alignment horizontal="center" vertical="center"/>
    </xf>
    <xf numFmtId="6" fontId="6" fillId="6" borderId="25" xfId="2" applyNumberFormat="1" applyFont="1" applyFill="1" applyBorder="1" applyAlignment="1" applyProtection="1">
      <alignment horizontal="center" vertical="center"/>
    </xf>
    <xf numFmtId="165" fontId="170" fillId="10" borderId="5" xfId="6" applyNumberFormat="1" applyFont="1" applyFill="1" applyBorder="1" applyAlignment="1" applyProtection="1">
      <alignment horizontal="center" vertical="center"/>
    </xf>
    <xf numFmtId="0" fontId="177" fillId="10" borderId="15" xfId="0" applyNumberFormat="1" applyFont="1" applyFill="1" applyBorder="1" applyAlignment="1">
      <alignment horizontal="center" vertical="center"/>
    </xf>
    <xf numFmtId="6" fontId="102" fillId="6" borderId="26" xfId="2" applyNumberFormat="1" applyFont="1" applyFill="1" applyBorder="1" applyAlignment="1" applyProtection="1">
      <alignment horizontal="center" vertical="center"/>
    </xf>
    <xf numFmtId="6" fontId="102" fillId="6" borderId="21" xfId="2" applyNumberFormat="1" applyFont="1" applyFill="1" applyBorder="1" applyAlignment="1" applyProtection="1">
      <alignment horizontal="center" vertical="center"/>
    </xf>
    <xf numFmtId="6" fontId="102" fillId="6" borderId="23" xfId="2" applyNumberFormat="1" applyFont="1" applyFill="1" applyBorder="1" applyAlignment="1" applyProtection="1">
      <alignment horizontal="center" vertical="center"/>
    </xf>
    <xf numFmtId="6" fontId="102" fillId="6" borderId="30" xfId="2" applyNumberFormat="1" applyFont="1" applyFill="1" applyBorder="1" applyAlignment="1" applyProtection="1">
      <alignment horizontal="center" vertical="center"/>
    </xf>
    <xf numFmtId="165" fontId="5" fillId="2" borderId="5" xfId="6" applyNumberFormat="1" applyFont="1" applyFill="1" applyBorder="1" applyAlignment="1" applyProtection="1">
      <alignment horizontal="center" vertical="center"/>
    </xf>
    <xf numFmtId="165" fontId="5" fillId="2" borderId="0" xfId="6" applyNumberFormat="1" applyFont="1" applyFill="1" applyBorder="1" applyAlignment="1" applyProtection="1">
      <alignment horizontal="center" vertical="center"/>
    </xf>
    <xf numFmtId="6" fontId="5" fillId="2" borderId="5" xfId="2" applyNumberFormat="1" applyFont="1" applyFill="1" applyBorder="1" applyAlignment="1" applyProtection="1">
      <alignment horizontal="center" vertical="center"/>
    </xf>
    <xf numFmtId="6" fontId="5" fillId="2" borderId="0" xfId="2" applyNumberFormat="1" applyFont="1" applyFill="1" applyBorder="1" applyAlignment="1" applyProtection="1">
      <alignment horizontal="center" vertical="center"/>
    </xf>
    <xf numFmtId="166" fontId="6" fillId="11" borderId="23" xfId="0" applyNumberFormat="1" applyFont="1" applyFill="1" applyBorder="1" applyAlignment="1" applyProtection="1">
      <alignment horizontal="center"/>
      <protection locked="0"/>
    </xf>
    <xf numFmtId="166" fontId="6" fillId="11" borderId="50" xfId="0" applyNumberFormat="1" applyFont="1" applyFill="1" applyBorder="1" applyAlignment="1" applyProtection="1">
      <alignment horizontal="center"/>
      <protection locked="0"/>
    </xf>
    <xf numFmtId="0" fontId="8" fillId="6" borderId="3" xfId="0" applyNumberFormat="1" applyFont="1" applyFill="1" applyBorder="1"/>
    <xf numFmtId="165" fontId="103" fillId="4" borderId="55" xfId="0" applyNumberFormat="1" applyFont="1" applyFill="1" applyBorder="1" applyAlignment="1" applyProtection="1">
      <alignment horizontal="center"/>
      <protection locked="0"/>
    </xf>
    <xf numFmtId="165" fontId="103" fillId="6" borderId="56" xfId="0" applyNumberFormat="1" applyFont="1" applyFill="1" applyBorder="1" applyAlignment="1" applyProtection="1">
      <alignment horizontal="center"/>
      <protection locked="0"/>
    </xf>
    <xf numFmtId="165" fontId="103" fillId="4" borderId="57" xfId="0" applyNumberFormat="1" applyFont="1" applyFill="1" applyBorder="1" applyAlignment="1" applyProtection="1">
      <alignment horizontal="center"/>
      <protection locked="0"/>
    </xf>
    <xf numFmtId="165" fontId="103" fillId="4" borderId="56" xfId="0" applyNumberFormat="1" applyFont="1" applyFill="1" applyBorder="1" applyAlignment="1" applyProtection="1">
      <alignment horizontal="center"/>
      <protection locked="0"/>
    </xf>
    <xf numFmtId="9" fontId="97" fillId="11" borderId="17" xfId="0" applyNumberFormat="1" applyFont="1" applyFill="1" applyBorder="1" applyAlignment="1">
      <alignment horizontal="center" shrinkToFit="1"/>
    </xf>
    <xf numFmtId="9" fontId="97" fillId="11" borderId="0" xfId="0" applyNumberFormat="1" applyFont="1" applyFill="1" applyAlignment="1">
      <alignment horizontal="center" shrinkToFit="1"/>
    </xf>
    <xf numFmtId="6" fontId="27" fillId="4" borderId="21" xfId="0" applyNumberFormat="1" applyFont="1" applyFill="1" applyBorder="1" applyAlignment="1" applyProtection="1">
      <alignment horizontal="right" indent="1"/>
      <protection locked="0"/>
    </xf>
    <xf numFmtId="164" fontId="193" fillId="0" borderId="0" xfId="0" applyFont="1"/>
    <xf numFmtId="164" fontId="194" fillId="0" borderId="3" xfId="0" applyFont="1" applyBorder="1"/>
    <xf numFmtId="164" fontId="0" fillId="0" borderId="3" xfId="0" applyBorder="1"/>
    <xf numFmtId="164" fontId="4" fillId="2" borderId="2" xfId="0" applyFont="1" applyFill="1" applyBorder="1" applyAlignment="1">
      <alignment horizontal="left"/>
    </xf>
    <xf numFmtId="14" fontId="18" fillId="5" borderId="0" xfId="0" applyNumberFormat="1" applyFont="1" applyFill="1" applyAlignment="1" applyProtection="1">
      <alignment horizontal="center"/>
      <protection locked="0"/>
    </xf>
    <xf numFmtId="0" fontId="2" fillId="15" borderId="15" xfId="0" applyNumberFormat="1" applyFont="1" applyFill="1" applyBorder="1" applyAlignment="1" applyProtection="1">
      <alignment horizontal="center" vertical="center"/>
      <protection locked="0"/>
    </xf>
    <xf numFmtId="6" fontId="2" fillId="15" borderId="5" xfId="0" applyNumberFormat="1" applyFont="1" applyFill="1" applyBorder="1" applyAlignment="1" applyProtection="1">
      <alignment horizontal="center" vertical="center"/>
      <protection locked="0"/>
    </xf>
    <xf numFmtId="0" fontId="52" fillId="15" borderId="26" xfId="0" applyNumberFormat="1" applyFont="1" applyFill="1" applyBorder="1" applyAlignment="1" applyProtection="1">
      <alignment horizontal="center" vertical="center"/>
      <protection locked="0"/>
    </xf>
    <xf numFmtId="6" fontId="11" fillId="2" borderId="25" xfId="2" applyNumberFormat="1" applyFont="1" applyFill="1" applyBorder="1" applyAlignment="1" applyProtection="1">
      <alignment horizontal="center" vertical="center"/>
    </xf>
    <xf numFmtId="6" fontId="11" fillId="2" borderId="17" xfId="2" applyNumberFormat="1" applyFont="1" applyFill="1" applyBorder="1" applyAlignment="1" applyProtection="1">
      <alignment horizontal="center" vertical="center"/>
    </xf>
    <xf numFmtId="6" fontId="11" fillId="2" borderId="36" xfId="2" applyNumberFormat="1" applyFont="1" applyFill="1" applyBorder="1" applyAlignment="1" applyProtection="1">
      <alignment horizontal="center" vertical="center"/>
    </xf>
    <xf numFmtId="6" fontId="11" fillId="2" borderId="32" xfId="2" applyNumberFormat="1" applyFont="1" applyFill="1" applyBorder="1" applyAlignment="1" applyProtection="1">
      <alignment horizontal="center" vertical="center"/>
    </xf>
    <xf numFmtId="165" fontId="195" fillId="2" borderId="5" xfId="6" applyNumberFormat="1" applyFont="1" applyFill="1" applyBorder="1" applyAlignment="1" applyProtection="1">
      <alignment horizontal="center" vertical="center"/>
    </xf>
    <xf numFmtId="165" fontId="195" fillId="2" borderId="0" xfId="6" applyNumberFormat="1" applyFont="1" applyFill="1" applyBorder="1" applyAlignment="1" applyProtection="1">
      <alignment horizontal="center" vertical="center"/>
    </xf>
    <xf numFmtId="165" fontId="195" fillId="2" borderId="18" xfId="6" applyNumberFormat="1" applyFont="1" applyFill="1" applyBorder="1" applyAlignment="1" applyProtection="1">
      <alignment horizontal="center" vertical="center"/>
    </xf>
    <xf numFmtId="6" fontId="2" fillId="4" borderId="24" xfId="0" applyNumberFormat="1" applyFont="1" applyFill="1" applyBorder="1" applyAlignment="1" applyProtection="1">
      <alignment horizontal="center"/>
      <protection locked="0"/>
    </xf>
    <xf numFmtId="6" fontId="2" fillId="15" borderId="16" xfId="0" applyNumberFormat="1" applyFont="1" applyFill="1" applyBorder="1" applyAlignment="1" applyProtection="1">
      <alignment horizontal="center"/>
      <protection locked="0"/>
    </xf>
    <xf numFmtId="6" fontId="2" fillId="15" borderId="24" xfId="0" applyNumberFormat="1" applyFont="1" applyFill="1" applyBorder="1" applyAlignment="1" applyProtection="1">
      <alignment horizontal="center"/>
      <protection locked="0"/>
    </xf>
    <xf numFmtId="6" fontId="140" fillId="15" borderId="15" xfId="2" applyNumberFormat="1" applyFont="1" applyFill="1" applyBorder="1" applyAlignment="1" applyProtection="1">
      <alignment horizontal="center" vertical="center"/>
      <protection locked="0"/>
    </xf>
    <xf numFmtId="165" fontId="2" fillId="2" borderId="6" xfId="6" applyNumberFormat="1" applyFont="1" applyFill="1" applyBorder="1" applyAlignment="1">
      <alignment horizontal="center" vertical="center"/>
    </xf>
    <xf numFmtId="165" fontId="2" fillId="2" borderId="5" xfId="6" applyNumberFormat="1" applyFont="1" applyFill="1" applyBorder="1" applyAlignment="1">
      <alignment horizontal="center" vertical="center"/>
    </xf>
    <xf numFmtId="10" fontId="2" fillId="4" borderId="24" xfId="6" applyNumberFormat="1" applyFont="1" applyFill="1" applyBorder="1" applyAlignment="1" applyProtection="1">
      <alignment horizontal="center"/>
      <protection locked="0"/>
    </xf>
    <xf numFmtId="1" fontId="2" fillId="4" borderId="24" xfId="6" applyNumberFormat="1" applyFont="1" applyFill="1" applyBorder="1" applyAlignment="1" applyProtection="1">
      <alignment horizontal="center"/>
      <protection locked="0"/>
    </xf>
    <xf numFmtId="6" fontId="2" fillId="6" borderId="24" xfId="0" applyNumberFormat="1" applyFont="1" applyFill="1" applyBorder="1" applyAlignment="1">
      <alignment horizontal="center"/>
    </xf>
    <xf numFmtId="165" fontId="196" fillId="10" borderId="25" xfId="6" applyNumberFormat="1" applyFont="1" applyFill="1" applyBorder="1" applyAlignment="1">
      <alignment horizontal="center" vertical="center"/>
    </xf>
    <xf numFmtId="165" fontId="196" fillId="10" borderId="5" xfId="6" applyNumberFormat="1" applyFont="1" applyFill="1" applyBorder="1" applyAlignment="1">
      <alignment horizontal="center" vertical="center"/>
    </xf>
    <xf numFmtId="0" fontId="187" fillId="10" borderId="15" xfId="0" applyNumberFormat="1" applyFont="1" applyFill="1" applyBorder="1" applyAlignment="1">
      <alignment horizontal="center" vertical="center"/>
    </xf>
    <xf numFmtId="6" fontId="121" fillId="15" borderId="25" xfId="2" applyNumberFormat="1" applyFont="1" applyFill="1" applyBorder="1" applyAlignment="1" applyProtection="1">
      <alignment horizontal="center" vertical="center"/>
      <protection locked="0"/>
    </xf>
    <xf numFmtId="6" fontId="121" fillId="6" borderId="25" xfId="2" applyNumberFormat="1" applyFont="1" applyFill="1" applyBorder="1" applyAlignment="1" applyProtection="1">
      <alignment horizontal="center" vertical="center"/>
    </xf>
    <xf numFmtId="8" fontId="121" fillId="6" borderId="25" xfId="2" applyNumberFormat="1" applyFont="1" applyFill="1" applyBorder="1" applyAlignment="1" applyProtection="1">
      <alignment horizontal="center" vertical="center"/>
    </xf>
    <xf numFmtId="6" fontId="97" fillId="15" borderId="15" xfId="0" applyNumberFormat="1" applyFont="1" applyFill="1" applyBorder="1" applyAlignment="1" applyProtection="1">
      <alignment horizontal="center"/>
      <protection locked="0"/>
    </xf>
    <xf numFmtId="6" fontId="4" fillId="6" borderId="26" xfId="2" applyNumberFormat="1" applyFont="1" applyFill="1" applyBorder="1" applyAlignment="1" applyProtection="1">
      <alignment horizontal="center" vertical="center"/>
    </xf>
    <xf numFmtId="6" fontId="4" fillId="6" borderId="21" xfId="2" applyNumberFormat="1" applyFont="1" applyFill="1" applyBorder="1" applyAlignment="1" applyProtection="1">
      <alignment horizontal="center" vertical="center"/>
    </xf>
    <xf numFmtId="6" fontId="4" fillId="6" borderId="26" xfId="2" applyNumberFormat="1" applyFont="1" applyFill="1" applyBorder="1" applyAlignment="1" applyProtection="1">
      <alignment horizontal="center" vertical="center"/>
      <protection locked="0"/>
    </xf>
    <xf numFmtId="1" fontId="2" fillId="6" borderId="17" xfId="2" applyNumberFormat="1" applyFont="1" applyFill="1" applyBorder="1" applyAlignment="1" applyProtection="1">
      <alignment horizontal="center" vertical="center"/>
    </xf>
    <xf numFmtId="166" fontId="126" fillId="6" borderId="0" xfId="2" applyNumberFormat="1" applyFont="1" applyFill="1" applyBorder="1" applyAlignment="1" applyProtection="1">
      <alignment horizontal="right"/>
    </xf>
    <xf numFmtId="0" fontId="6" fillId="6" borderId="5" xfId="0" applyNumberFormat="1" applyFont="1" applyFill="1" applyBorder="1" applyAlignment="1">
      <alignment horizontal="center" vertical="center"/>
    </xf>
    <xf numFmtId="0" fontId="6" fillId="6" borderId="18" xfId="0" applyNumberFormat="1" applyFont="1" applyFill="1" applyBorder="1" applyAlignment="1">
      <alignment horizontal="center" vertical="center"/>
    </xf>
    <xf numFmtId="6" fontId="6" fillId="5" borderId="14" xfId="2" applyNumberFormat="1" applyFont="1" applyFill="1" applyBorder="1" applyAlignment="1" applyProtection="1">
      <alignment horizontal="center" vertical="center"/>
    </xf>
    <xf numFmtId="6" fontId="6" fillId="5" borderId="15" xfId="2" applyNumberFormat="1" applyFont="1" applyFill="1" applyBorder="1" applyAlignment="1" applyProtection="1">
      <alignment horizontal="center" vertical="center"/>
    </xf>
    <xf numFmtId="6" fontId="6" fillId="5" borderId="19" xfId="2" applyNumberFormat="1" applyFont="1" applyFill="1" applyBorder="1" applyAlignment="1" applyProtection="1">
      <alignment horizontal="center" vertical="center"/>
    </xf>
    <xf numFmtId="6" fontId="6" fillId="5" borderId="31" xfId="2" applyNumberFormat="1" applyFont="1" applyFill="1" applyBorder="1" applyAlignment="1" applyProtection="1">
      <alignment horizontal="center" vertical="center"/>
    </xf>
    <xf numFmtId="165" fontId="6" fillId="2" borderId="5" xfId="2" applyNumberFormat="1" applyFont="1" applyFill="1" applyBorder="1" applyAlignment="1" applyProtection="1">
      <alignment horizontal="center" vertical="center"/>
    </xf>
    <xf numFmtId="165" fontId="6" fillId="2" borderId="0" xfId="2" applyNumberFormat="1" applyFont="1" applyFill="1" applyBorder="1" applyAlignment="1" applyProtection="1">
      <alignment horizontal="center" vertical="center"/>
    </xf>
    <xf numFmtId="165" fontId="6" fillId="2" borderId="18" xfId="2" applyNumberFormat="1" applyFont="1" applyFill="1" applyBorder="1" applyAlignment="1" applyProtection="1">
      <alignment horizontal="center" vertical="center"/>
    </xf>
    <xf numFmtId="6" fontId="6" fillId="2" borderId="5" xfId="2" applyNumberFormat="1" applyFont="1" applyFill="1" applyBorder="1" applyAlignment="1" applyProtection="1">
      <alignment horizontal="center" vertical="center"/>
    </xf>
    <xf numFmtId="6" fontId="5" fillId="5" borderId="15" xfId="2" applyNumberFormat="1" applyFont="1" applyFill="1" applyBorder="1" applyAlignment="1" applyProtection="1">
      <alignment horizontal="center" vertical="center"/>
    </xf>
    <xf numFmtId="49" fontId="5" fillId="5" borderId="0" xfId="0" applyNumberFormat="1" applyFont="1" applyFill="1" applyAlignment="1">
      <alignment horizontal="center"/>
    </xf>
    <xf numFmtId="166" fontId="6" fillId="15" borderId="19" xfId="0" applyNumberFormat="1" applyFont="1" applyFill="1" applyBorder="1" applyAlignment="1">
      <alignment horizontal="center"/>
    </xf>
    <xf numFmtId="166" fontId="6" fillId="15" borderId="31" xfId="0" applyNumberFormat="1" applyFont="1" applyFill="1" applyBorder="1" applyAlignment="1">
      <alignment horizontal="center"/>
    </xf>
    <xf numFmtId="166" fontId="6" fillId="15" borderId="40" xfId="0" applyNumberFormat="1" applyFont="1" applyFill="1" applyBorder="1" applyAlignment="1">
      <alignment horizontal="center"/>
    </xf>
    <xf numFmtId="166" fontId="6" fillId="15" borderId="23" xfId="0" applyNumberFormat="1" applyFont="1" applyFill="1" applyBorder="1" applyAlignment="1">
      <alignment horizontal="center"/>
    </xf>
    <xf numFmtId="166" fontId="6" fillId="15" borderId="30" xfId="0" applyNumberFormat="1" applyFont="1" applyFill="1" applyBorder="1" applyAlignment="1">
      <alignment horizontal="center"/>
    </xf>
    <xf numFmtId="166" fontId="6" fillId="15" borderId="50" xfId="0" applyNumberFormat="1" applyFont="1" applyFill="1" applyBorder="1" applyAlignment="1">
      <alignment horizontal="center"/>
    </xf>
    <xf numFmtId="164" fontId="103" fillId="12" borderId="0" xfId="0" applyFont="1" applyFill="1" applyAlignment="1">
      <alignment horizontal="left" wrapText="1"/>
    </xf>
    <xf numFmtId="164" fontId="198" fillId="0" borderId="0" xfId="0" applyFont="1"/>
    <xf numFmtId="164" fontId="193" fillId="0" borderId="3" xfId="0" applyFont="1" applyBorder="1"/>
    <xf numFmtId="164" fontId="2" fillId="0" borderId="3" xfId="0" applyFont="1" applyBorder="1"/>
    <xf numFmtId="44" fontId="193" fillId="15" borderId="8" xfId="2" applyFont="1" applyFill="1" applyBorder="1"/>
    <xf numFmtId="44" fontId="193" fillId="0" borderId="8" xfId="2" applyFont="1" applyBorder="1" applyAlignment="1"/>
    <xf numFmtId="164" fontId="199" fillId="0" borderId="0" xfId="0" applyFont="1"/>
    <xf numFmtId="164" fontId="103" fillId="0" borderId="0" xfId="0" applyFont="1"/>
    <xf numFmtId="164" fontId="200" fillId="0" borderId="0" xfId="0" applyFont="1" applyAlignment="1">
      <alignment horizontal="left" indent="1"/>
    </xf>
    <xf numFmtId="164" fontId="2" fillId="0" borderId="0" xfId="0" applyFont="1" applyAlignment="1">
      <alignment horizontal="right"/>
    </xf>
    <xf numFmtId="43" fontId="193" fillId="15" borderId="3" xfId="2" applyNumberFormat="1" applyFont="1" applyFill="1" applyBorder="1"/>
    <xf numFmtId="164" fontId="200" fillId="0" borderId="0" xfId="0" applyFont="1" applyAlignment="1">
      <alignment horizontal="left" indent="6"/>
    </xf>
    <xf numFmtId="164" fontId="103" fillId="0" borderId="0" xfId="0" applyFont="1" applyAlignment="1">
      <alignment horizontal="left" indent="1"/>
    </xf>
    <xf numFmtId="164" fontId="198" fillId="0" borderId="0" xfId="0" applyFont="1" applyAlignment="1">
      <alignment horizontal="right"/>
    </xf>
    <xf numFmtId="43" fontId="198" fillId="15" borderId="3" xfId="2" applyNumberFormat="1" applyFont="1" applyFill="1" applyBorder="1"/>
    <xf numFmtId="164" fontId="203" fillId="0" borderId="0" xfId="0" applyFont="1" applyAlignment="1">
      <alignment horizontal="left" indent="1"/>
    </xf>
    <xf numFmtId="164" fontId="8" fillId="6" borderId="0" xfId="0" applyFont="1" applyFill="1" applyAlignment="1">
      <alignment horizontal="left" wrapText="1"/>
    </xf>
    <xf numFmtId="164" fontId="90" fillId="6" borderId="0" xfId="0" applyFont="1" applyFill="1" applyAlignment="1">
      <alignment horizontal="left" wrapText="1"/>
    </xf>
    <xf numFmtId="164" fontId="23" fillId="11" borderId="0" xfId="5" applyFont="1" applyFill="1" applyAlignment="1">
      <alignment horizontal="center" vertical="center" wrapText="1"/>
    </xf>
    <xf numFmtId="164" fontId="101" fillId="6" borderId="69" xfId="0" applyFont="1" applyFill="1" applyBorder="1" applyAlignment="1">
      <alignment horizontal="right" vertical="center" wrapText="1"/>
    </xf>
    <xf numFmtId="164" fontId="101" fillId="2" borderId="0" xfId="0" applyFont="1" applyFill="1" applyAlignment="1">
      <alignment horizontal="left" indent="1" shrinkToFit="1"/>
    </xf>
    <xf numFmtId="164" fontId="6" fillId="2" borderId="3" xfId="0" applyFont="1" applyFill="1" applyBorder="1" applyAlignment="1">
      <alignment horizontal="center"/>
    </xf>
    <xf numFmtId="164" fontId="101" fillId="6" borderId="0" xfId="0" applyFont="1" applyFill="1" applyAlignment="1">
      <alignment shrinkToFit="1"/>
    </xf>
    <xf numFmtId="164" fontId="167" fillId="6" borderId="58" xfId="0" applyFont="1" applyFill="1" applyBorder="1" applyAlignment="1">
      <alignment vertical="center" wrapText="1"/>
    </xf>
    <xf numFmtId="164" fontId="101" fillId="2" borderId="52" xfId="0" applyFont="1" applyFill="1" applyBorder="1" applyAlignment="1">
      <alignment vertical="center"/>
    </xf>
    <xf numFmtId="164" fontId="101" fillId="2" borderId="0" xfId="0" applyFont="1" applyFill="1" applyAlignment="1">
      <alignment horizontal="left" vertical="center" wrapText="1"/>
    </xf>
    <xf numFmtId="164" fontId="101" fillId="2" borderId="14" xfId="0" applyFont="1" applyFill="1" applyBorder="1" applyAlignment="1">
      <alignment horizontal="left" vertical="center" wrapText="1"/>
    </xf>
    <xf numFmtId="164" fontId="25" fillId="6" borderId="0" xfId="0" applyFont="1" applyFill="1" applyAlignment="1">
      <alignment horizontal="center" vertical="center" wrapText="1"/>
    </xf>
    <xf numFmtId="164" fontId="120" fillId="2" borderId="0" xfId="0" applyFont="1" applyFill="1" applyAlignment="1">
      <alignment horizontal="center"/>
    </xf>
    <xf numFmtId="164" fontId="6" fillId="2" borderId="0" xfId="0" applyFont="1" applyFill="1" applyAlignment="1">
      <alignment horizontal="center" wrapText="1"/>
    </xf>
    <xf numFmtId="164" fontId="6" fillId="2" borderId="3" xfId="0" applyFont="1" applyFill="1" applyBorder="1" applyAlignment="1">
      <alignment horizontal="center" wrapText="1"/>
    </xf>
    <xf numFmtId="164" fontId="116" fillId="2" borderId="0" xfId="0" applyFont="1" applyFill="1" applyAlignment="1">
      <alignment horizontal="right" vertical="center" shrinkToFit="1"/>
    </xf>
    <xf numFmtId="164" fontId="101" fillId="6" borderId="14" xfId="0" applyFont="1" applyFill="1" applyBorder="1" applyAlignment="1">
      <alignment shrinkToFit="1"/>
    </xf>
    <xf numFmtId="164" fontId="96" fillId="6" borderId="0" xfId="0" applyFont="1" applyFill="1" applyAlignment="1">
      <alignment horizontal="center" vertical="center"/>
    </xf>
    <xf numFmtId="164" fontId="96" fillId="6" borderId="3" xfId="0" applyFont="1" applyFill="1" applyBorder="1" applyAlignment="1">
      <alignment horizontal="center" vertical="center"/>
    </xf>
    <xf numFmtId="164" fontId="26" fillId="6" borderId="0" xfId="0" applyFont="1" applyFill="1" applyAlignment="1">
      <alignment horizontal="center"/>
    </xf>
    <xf numFmtId="0" fontId="26" fillId="2" borderId="0" xfId="0" applyNumberFormat="1" applyFont="1" applyFill="1" applyAlignment="1">
      <alignment horizontal="center"/>
    </xf>
    <xf numFmtId="165" fontId="96" fillId="6" borderId="0" xfId="6" applyNumberFormat="1" applyFont="1" applyFill="1" applyBorder="1" applyAlignment="1" applyProtection="1">
      <alignment horizontal="center" vertical="center"/>
    </xf>
    <xf numFmtId="165" fontId="96" fillId="6" borderId="3" xfId="6" applyNumberFormat="1" applyFont="1" applyFill="1" applyBorder="1" applyAlignment="1" applyProtection="1">
      <alignment horizontal="center" vertical="center"/>
    </xf>
    <xf numFmtId="164" fontId="101" fillId="6" borderId="0" xfId="0" applyFont="1" applyFill="1" applyAlignment="1">
      <alignment horizontal="left" vertical="center" shrinkToFit="1"/>
    </xf>
    <xf numFmtId="164" fontId="101" fillId="6" borderId="3" xfId="0" applyFont="1" applyFill="1" applyBorder="1" applyAlignment="1">
      <alignment horizontal="left" vertical="center" shrinkToFit="1"/>
    </xf>
    <xf numFmtId="165" fontId="100" fillId="5" borderId="0" xfId="6" applyNumberFormat="1" applyFont="1" applyFill="1" applyBorder="1" applyAlignment="1" applyProtection="1">
      <alignment horizontal="center" vertical="center"/>
    </xf>
    <xf numFmtId="165" fontId="100" fillId="5" borderId="3" xfId="6" applyNumberFormat="1" applyFont="1" applyFill="1" applyBorder="1" applyAlignment="1" applyProtection="1">
      <alignment horizontal="center" vertical="center"/>
    </xf>
    <xf numFmtId="164" fontId="55" fillId="2" borderId="0" xfId="0" applyFont="1" applyFill="1" applyAlignment="1">
      <alignment horizontal="center" vertical="center"/>
    </xf>
    <xf numFmtId="164" fontId="55" fillId="2" borderId="3" xfId="0" applyFont="1" applyFill="1" applyBorder="1" applyAlignment="1">
      <alignment horizontal="center" vertical="center"/>
    </xf>
    <xf numFmtId="164" fontId="95" fillId="6" borderId="0" xfId="0" applyFont="1" applyFill="1" applyAlignment="1">
      <alignment horizontal="center" wrapText="1"/>
    </xf>
    <xf numFmtId="164" fontId="95" fillId="6" borderId="3" xfId="0" applyFont="1" applyFill="1" applyBorder="1" applyAlignment="1">
      <alignment horizontal="center" wrapText="1"/>
    </xf>
    <xf numFmtId="164" fontId="98" fillId="6" borderId="1" xfId="0" applyFont="1" applyFill="1" applyBorder="1" applyAlignment="1">
      <alignment horizontal="center" vertical="center"/>
    </xf>
    <xf numFmtId="165" fontId="96" fillId="6" borderId="14" xfId="6" applyNumberFormat="1" applyFont="1" applyFill="1" applyBorder="1" applyAlignment="1" applyProtection="1">
      <alignment horizontal="center" vertical="center"/>
    </xf>
    <xf numFmtId="164" fontId="94" fillId="5" borderId="0" xfId="5" applyFont="1" applyFill="1" applyAlignment="1">
      <alignment horizontal="center"/>
    </xf>
    <xf numFmtId="164" fontId="8" fillId="5" borderId="0" xfId="5" applyFont="1" applyFill="1" applyAlignment="1">
      <alignment horizontal="center"/>
    </xf>
    <xf numFmtId="164" fontId="51" fillId="2" borderId="0" xfId="0" applyFont="1" applyFill="1" applyAlignment="1">
      <alignment horizontal="left" vertical="center" wrapText="1"/>
    </xf>
    <xf numFmtId="0" fontId="6" fillId="2" borderId="0" xfId="0" applyNumberFormat="1" applyFont="1" applyFill="1" applyAlignment="1">
      <alignment horizontal="center" wrapText="1"/>
    </xf>
    <xf numFmtId="0" fontId="6" fillId="2" borderId="3" xfId="0" applyNumberFormat="1" applyFont="1" applyFill="1" applyBorder="1" applyAlignment="1">
      <alignment horizontal="center" wrapText="1"/>
    </xf>
    <xf numFmtId="164" fontId="51" fillId="2" borderId="0" xfId="0" applyFont="1" applyFill="1" applyAlignment="1">
      <alignment horizontal="left" wrapText="1"/>
    </xf>
    <xf numFmtId="164" fontId="95" fillId="2" borderId="3" xfId="0" applyFont="1" applyFill="1" applyBorder="1" applyAlignment="1">
      <alignment horizontal="center"/>
    </xf>
    <xf numFmtId="166" fontId="96" fillId="6" borderId="1" xfId="2" applyNumberFormat="1" applyFont="1" applyFill="1" applyBorder="1" applyAlignment="1" applyProtection="1">
      <alignment horizontal="center" vertical="center"/>
    </xf>
    <xf numFmtId="166" fontId="96" fillId="6" borderId="0" xfId="2" applyNumberFormat="1" applyFont="1" applyFill="1" applyBorder="1" applyAlignment="1" applyProtection="1">
      <alignment horizontal="center" vertical="center"/>
    </xf>
    <xf numFmtId="166" fontId="96" fillId="6" borderId="3" xfId="2" applyNumberFormat="1" applyFont="1" applyFill="1" applyBorder="1" applyAlignment="1" applyProtection="1">
      <alignment horizontal="center" vertical="center"/>
    </xf>
    <xf numFmtId="164" fontId="51" fillId="2" borderId="0" xfId="0" applyFont="1" applyFill="1" applyAlignment="1">
      <alignment horizontal="left"/>
    </xf>
    <xf numFmtId="164" fontId="51" fillId="2" borderId="3" xfId="0" applyFont="1" applyFill="1" applyBorder="1" applyAlignment="1">
      <alignment horizontal="left"/>
    </xf>
    <xf numFmtId="164" fontId="6" fillId="6" borderId="0" xfId="0" applyFont="1" applyFill="1" applyAlignment="1">
      <alignment horizontal="center"/>
    </xf>
    <xf numFmtId="164" fontId="20" fillId="2" borderId="0" xfId="0" applyFont="1" applyFill="1" applyAlignment="1">
      <alignment horizontal="left" vertical="center" wrapText="1" indent="3"/>
    </xf>
    <xf numFmtId="164" fontId="20" fillId="2" borderId="3" xfId="0" applyFont="1" applyFill="1" applyBorder="1" applyAlignment="1">
      <alignment horizontal="left" vertical="center" wrapText="1" indent="3"/>
    </xf>
    <xf numFmtId="164" fontId="101" fillId="6" borderId="53" xfId="0" applyFont="1" applyFill="1" applyBorder="1" applyAlignment="1">
      <alignment horizontal="right" vertical="center" wrapText="1"/>
    </xf>
    <xf numFmtId="165" fontId="98" fillId="6" borderId="53" xfId="0" applyNumberFormat="1" applyFont="1" applyFill="1" applyBorder="1" applyAlignment="1">
      <alignment horizontal="center" vertical="center" wrapText="1"/>
    </xf>
    <xf numFmtId="164" fontId="98" fillId="6" borderId="54" xfId="0" applyFont="1" applyFill="1" applyBorder="1" applyAlignment="1">
      <alignment horizontal="center" vertical="center" wrapText="1"/>
    </xf>
    <xf numFmtId="164" fontId="98" fillId="6" borderId="58" xfId="0" applyFont="1" applyFill="1" applyBorder="1" applyAlignment="1">
      <alignment horizontal="center" vertical="center" wrapText="1"/>
    </xf>
    <xf numFmtId="164" fontId="167" fillId="6" borderId="54" xfId="0" applyFont="1" applyFill="1" applyBorder="1" applyAlignment="1">
      <alignment vertical="center" wrapText="1"/>
    </xf>
    <xf numFmtId="164" fontId="167" fillId="6" borderId="0" xfId="0" applyFont="1" applyFill="1" applyAlignment="1">
      <alignment vertical="center" wrapText="1"/>
    </xf>
    <xf numFmtId="164" fontId="95" fillId="6" borderId="63" xfId="0" applyFont="1" applyFill="1" applyBorder="1" applyAlignment="1">
      <alignment horizontal="center" wrapText="1"/>
    </xf>
    <xf numFmtId="0" fontId="27" fillId="2" borderId="0" xfId="0" applyNumberFormat="1" applyFont="1" applyFill="1" applyAlignment="1">
      <alignment horizontal="left" indent="1" shrinkToFit="1"/>
    </xf>
    <xf numFmtId="0" fontId="30" fillId="2" borderId="0" xfId="0" applyNumberFormat="1" applyFont="1" applyFill="1" applyAlignment="1">
      <alignment horizontal="left" indent="1" shrinkToFit="1"/>
    </xf>
    <xf numFmtId="0" fontId="27" fillId="2" borderId="3" xfId="0" applyNumberFormat="1" applyFont="1" applyFill="1" applyBorder="1" applyAlignment="1">
      <alignment horizontal="left" indent="1" shrinkToFit="1"/>
    </xf>
    <xf numFmtId="0" fontId="2" fillId="6" borderId="0" xfId="0" applyNumberFormat="1" applyFont="1" applyFill="1" applyAlignment="1">
      <alignment horizontal="left" shrinkToFit="1"/>
    </xf>
    <xf numFmtId="0" fontId="2" fillId="6" borderId="1" xfId="0" applyNumberFormat="1" applyFont="1" applyFill="1" applyBorder="1" applyAlignment="1">
      <alignment horizontal="left" shrinkToFit="1"/>
    </xf>
    <xf numFmtId="0" fontId="2" fillId="6" borderId="3" xfId="0" applyNumberFormat="1" applyFont="1" applyFill="1" applyBorder="1" applyAlignment="1">
      <alignment horizontal="left" shrinkToFit="1"/>
    </xf>
    <xf numFmtId="164" fontId="7" fillId="0" borderId="8" xfId="0" applyFont="1" applyBorder="1" applyAlignment="1">
      <alignment horizontal="left" shrinkToFit="1"/>
    </xf>
    <xf numFmtId="164" fontId="6" fillId="15" borderId="8" xfId="0" applyFont="1" applyFill="1" applyBorder="1" applyAlignment="1">
      <alignment horizontal="center" shrinkToFit="1"/>
    </xf>
    <xf numFmtId="164" fontId="2" fillId="2" borderId="0" xfId="0" applyFont="1" applyFill="1" applyAlignment="1">
      <alignment horizontal="center"/>
    </xf>
    <xf numFmtId="164" fontId="2" fillId="6" borderId="0" xfId="0" applyFont="1" applyFill="1" applyAlignment="1">
      <alignment horizontal="left" shrinkToFit="1"/>
    </xf>
    <xf numFmtId="164" fontId="2" fillId="15" borderId="3" xfId="0" applyFont="1" applyFill="1" applyBorder="1" applyAlignment="1" applyProtection="1">
      <alignment horizontal="center" shrinkToFit="1"/>
      <protection locked="0"/>
    </xf>
    <xf numFmtId="164" fontId="2" fillId="15" borderId="8" xfId="0" applyFont="1" applyFill="1" applyBorder="1" applyAlignment="1" applyProtection="1">
      <alignment horizontal="center" shrinkToFit="1"/>
      <protection locked="0"/>
    </xf>
    <xf numFmtId="14" fontId="7" fillId="15" borderId="3" xfId="0" applyNumberFormat="1" applyFont="1" applyFill="1" applyBorder="1" applyAlignment="1" applyProtection="1">
      <alignment horizontal="center"/>
      <protection locked="0"/>
    </xf>
    <xf numFmtId="0" fontId="7" fillId="11" borderId="3" xfId="0" applyNumberFormat="1" applyFont="1" applyFill="1" applyBorder="1" applyAlignment="1" applyProtection="1">
      <alignment horizontal="center"/>
      <protection locked="0"/>
    </xf>
    <xf numFmtId="164" fontId="4" fillId="0" borderId="3" xfId="0" applyFont="1" applyBorder="1" applyAlignment="1">
      <alignment horizontal="left" shrinkToFit="1"/>
    </xf>
    <xf numFmtId="164" fontId="2" fillId="15" borderId="3" xfId="0" applyFont="1" applyFill="1" applyBorder="1" applyAlignment="1" applyProtection="1">
      <alignment horizontal="left" vertical="center" shrinkToFit="1"/>
      <protection locked="0"/>
    </xf>
    <xf numFmtId="164" fontId="116" fillId="2" borderId="0" xfId="0" applyFont="1" applyFill="1" applyAlignment="1">
      <alignment horizontal="center" vertical="center" wrapText="1" shrinkToFit="1"/>
    </xf>
    <xf numFmtId="164" fontId="2" fillId="15" borderId="3" xfId="0" applyFont="1" applyFill="1" applyBorder="1" applyAlignment="1" applyProtection="1">
      <alignment horizontal="center" vertical="center" shrinkToFit="1"/>
      <protection locked="0"/>
    </xf>
    <xf numFmtId="164" fontId="6" fillId="0" borderId="8" xfId="0" applyFont="1" applyBorder="1" applyAlignment="1">
      <alignment horizontal="center" shrinkToFit="1"/>
    </xf>
    <xf numFmtId="164" fontId="6" fillId="6" borderId="0" xfId="0" applyFont="1" applyFill="1" applyAlignment="1">
      <alignment horizontal="left" shrinkToFit="1"/>
    </xf>
    <xf numFmtId="164" fontId="6" fillId="6" borderId="0" xfId="0" applyFont="1" applyFill="1" applyAlignment="1">
      <alignment horizontal="right" shrinkToFit="1"/>
    </xf>
    <xf numFmtId="166" fontId="2" fillId="15" borderId="50" xfId="0" applyNumberFormat="1" applyFont="1" applyFill="1" applyBorder="1" applyAlignment="1" applyProtection="1">
      <alignment horizontal="center" shrinkToFit="1"/>
      <protection locked="0"/>
    </xf>
    <xf numFmtId="166" fontId="2" fillId="15" borderId="23" xfId="0" applyNumberFormat="1" applyFont="1" applyFill="1" applyBorder="1" applyAlignment="1" applyProtection="1">
      <alignment horizontal="center" shrinkToFit="1"/>
      <protection locked="0"/>
    </xf>
    <xf numFmtId="164" fontId="2" fillId="15" borderId="50" xfId="0" applyFont="1" applyFill="1" applyBorder="1" applyAlignment="1" applyProtection="1">
      <alignment horizontal="center" shrinkToFit="1"/>
      <protection locked="0"/>
    </xf>
    <xf numFmtId="164" fontId="2" fillId="15" borderId="23" xfId="0" applyFont="1" applyFill="1" applyBorder="1" applyAlignment="1" applyProtection="1">
      <alignment horizontal="center" shrinkToFit="1"/>
      <protection locked="0"/>
    </xf>
    <xf numFmtId="166" fontId="4" fillId="6" borderId="0" xfId="0" applyNumberFormat="1" applyFont="1" applyFill="1" applyAlignment="1" applyProtection="1">
      <alignment horizontal="center" shrinkToFit="1"/>
      <protection locked="0"/>
    </xf>
    <xf numFmtId="164" fontId="2" fillId="15" borderId="50" xfId="0" applyFont="1" applyFill="1" applyBorder="1" applyAlignment="1" applyProtection="1">
      <alignment horizontal="left" shrinkToFit="1"/>
      <protection locked="0"/>
    </xf>
    <xf numFmtId="164" fontId="2" fillId="15" borderId="21" xfId="0" applyFont="1" applyFill="1" applyBorder="1" applyAlignment="1" applyProtection="1">
      <alignment horizontal="left" shrinkToFit="1"/>
      <protection locked="0"/>
    </xf>
    <xf numFmtId="164" fontId="2" fillId="15" borderId="23" xfId="0" applyFont="1" applyFill="1" applyBorder="1" applyAlignment="1" applyProtection="1">
      <alignment horizontal="left" shrinkToFit="1"/>
      <protection locked="0"/>
    </xf>
    <xf numFmtId="164" fontId="7" fillId="2" borderId="0" xfId="0" applyFont="1" applyFill="1" applyAlignment="1">
      <alignment horizontal="center" wrapText="1" shrinkToFit="1"/>
    </xf>
    <xf numFmtId="14" fontId="2" fillId="15" borderId="50" xfId="0" applyNumberFormat="1" applyFont="1" applyFill="1" applyBorder="1" applyAlignment="1" applyProtection="1">
      <alignment horizontal="center" shrinkToFit="1"/>
      <protection locked="0"/>
    </xf>
    <xf numFmtId="14" fontId="2" fillId="15" borderId="21" xfId="0" applyNumberFormat="1" applyFont="1" applyFill="1" applyBorder="1" applyAlignment="1" applyProtection="1">
      <alignment horizontal="center" shrinkToFit="1"/>
      <protection locked="0"/>
    </xf>
    <xf numFmtId="164" fontId="7" fillId="2" borderId="0" xfId="0" applyFont="1" applyFill="1" applyAlignment="1">
      <alignment horizontal="center" vertical="center" wrapText="1" shrinkToFit="1"/>
    </xf>
    <xf numFmtId="164" fontId="7" fillId="6" borderId="0" xfId="0" applyFont="1" applyFill="1" applyAlignment="1">
      <alignment horizontal="center" wrapText="1"/>
    </xf>
    <xf numFmtId="0" fontId="37" fillId="2" borderId="0" xfId="0" applyNumberFormat="1" applyFont="1" applyFill="1" applyAlignment="1">
      <alignment horizontal="left"/>
    </xf>
    <xf numFmtId="0" fontId="147" fillId="6" borderId="0" xfId="0" applyNumberFormat="1" applyFont="1" applyFill="1" applyAlignment="1">
      <alignment horizontal="center" vertical="center" wrapText="1" shrinkToFit="1"/>
    </xf>
    <xf numFmtId="0" fontId="147" fillId="6" borderId="4" xfId="0" applyNumberFormat="1" applyFont="1" applyFill="1" applyBorder="1" applyAlignment="1">
      <alignment horizontal="center" vertical="center" wrapText="1" shrinkToFit="1"/>
    </xf>
    <xf numFmtId="164" fontId="168" fillId="5" borderId="0" xfId="5" applyFont="1" applyFill="1" applyAlignment="1">
      <alignment horizontal="left" wrapText="1" indent="8"/>
    </xf>
    <xf numFmtId="164" fontId="9" fillId="5" borderId="0" xfId="5" applyFont="1" applyFill="1" applyAlignment="1">
      <alignment horizontal="left" wrapText="1" indent="8"/>
    </xf>
    <xf numFmtId="0" fontId="162" fillId="6" borderId="0" xfId="0" applyNumberFormat="1" applyFont="1" applyFill="1" applyAlignment="1">
      <alignment horizontal="center" vertical="center" wrapText="1" shrinkToFit="1"/>
    </xf>
    <xf numFmtId="164" fontId="4" fillId="2" borderId="0" xfId="0" applyFont="1" applyFill="1" applyAlignment="1">
      <alignment horizontal="left" vertical="center" wrapText="1"/>
    </xf>
    <xf numFmtId="164" fontId="4" fillId="5" borderId="3" xfId="0" applyFont="1" applyFill="1" applyBorder="1" applyAlignment="1">
      <alignment horizontal="left"/>
    </xf>
    <xf numFmtId="164" fontId="2" fillId="0" borderId="14" xfId="0" applyFont="1" applyBorder="1" applyAlignment="1">
      <alignment horizontal="left" vertical="center" wrapText="1" indent="1"/>
    </xf>
    <xf numFmtId="164" fontId="2" fillId="0" borderId="20" xfId="0" applyFont="1" applyBorder="1" applyAlignment="1">
      <alignment horizontal="left" vertical="center" wrapText="1" indent="1"/>
    </xf>
    <xf numFmtId="166" fontId="2" fillId="4" borderId="20" xfId="0" applyNumberFormat="1" applyFont="1" applyFill="1" applyBorder="1" applyAlignment="1" applyProtection="1">
      <alignment horizontal="center"/>
      <protection locked="0"/>
    </xf>
    <xf numFmtId="164" fontId="2" fillId="0" borderId="21" xfId="0" applyFont="1" applyBorder="1" applyAlignment="1">
      <alignment horizontal="left" vertical="center" wrapText="1" indent="1"/>
    </xf>
    <xf numFmtId="164" fontId="4" fillId="5" borderId="8" xfId="0" applyFont="1" applyFill="1" applyBorder="1" applyAlignment="1">
      <alignment horizontal="left" vertical="center" wrapText="1"/>
    </xf>
    <xf numFmtId="164" fontId="2" fillId="0" borderId="8" xfId="0" applyFont="1" applyBorder="1" applyAlignment="1">
      <alignment horizontal="left" vertical="center" wrapText="1" indent="1"/>
    </xf>
    <xf numFmtId="166" fontId="2" fillId="4" borderId="8" xfId="0" applyNumberFormat="1" applyFont="1" applyFill="1" applyBorder="1" applyAlignment="1" applyProtection="1">
      <alignment horizontal="center"/>
      <protection locked="0"/>
    </xf>
    <xf numFmtId="164" fontId="26" fillId="0" borderId="0" xfId="0" applyFont="1" applyAlignment="1">
      <alignment horizontal="left" vertical="center" wrapText="1" indent="1"/>
    </xf>
    <xf numFmtId="164" fontId="2" fillId="0" borderId="17" xfId="0" applyFont="1" applyBorder="1" applyAlignment="1">
      <alignment horizontal="left" vertical="center" wrapText="1" indent="1"/>
    </xf>
    <xf numFmtId="166" fontId="2" fillId="4" borderId="17" xfId="0" applyNumberFormat="1" applyFont="1" applyFill="1" applyBorder="1" applyAlignment="1" applyProtection="1">
      <alignment horizontal="center"/>
      <protection locked="0"/>
    </xf>
    <xf numFmtId="164" fontId="5" fillId="6" borderId="17" xfId="0" applyFont="1" applyFill="1" applyBorder="1" applyAlignment="1">
      <alignment horizontal="left" vertical="center" wrapText="1"/>
    </xf>
    <xf numFmtId="164" fontId="168" fillId="5" borderId="0" xfId="5" applyFont="1" applyFill="1" applyAlignment="1">
      <alignment horizontal="center" wrapText="1"/>
    </xf>
    <xf numFmtId="0" fontId="9" fillId="5" borderId="0" xfId="5" applyNumberFormat="1" applyFont="1" applyFill="1" applyAlignment="1">
      <alignment horizontal="center" vertical="center" wrapText="1"/>
    </xf>
    <xf numFmtId="164" fontId="4" fillId="5" borderId="0" xfId="0" applyFont="1" applyFill="1" applyAlignment="1">
      <alignment horizontal="left"/>
    </xf>
    <xf numFmtId="164" fontId="4" fillId="5" borderId="14" xfId="0" applyFont="1" applyFill="1" applyBorder="1" applyAlignment="1">
      <alignment horizontal="left"/>
    </xf>
    <xf numFmtId="164" fontId="2" fillId="0" borderId="21" xfId="0" applyFont="1" applyBorder="1" applyAlignment="1">
      <alignment horizontal="left" vertical="center" wrapText="1" indent="2"/>
    </xf>
    <xf numFmtId="0" fontId="6" fillId="2" borderId="0" xfId="5" applyNumberFormat="1" applyFont="1" applyFill="1" applyAlignment="1">
      <alignment horizontal="left"/>
    </xf>
    <xf numFmtId="0" fontId="18" fillId="2" borderId="0" xfId="0" applyNumberFormat="1" applyFont="1" applyFill="1" applyAlignment="1">
      <alignment horizontal="left"/>
    </xf>
    <xf numFmtId="164" fontId="2" fillId="0" borderId="14" xfId="0" applyFont="1" applyBorder="1" applyAlignment="1">
      <alignment horizontal="left" vertical="center" wrapText="1" indent="2"/>
    </xf>
    <xf numFmtId="164" fontId="2" fillId="0" borderId="0" xfId="0" applyFont="1" applyAlignment="1">
      <alignment horizontal="left" vertical="center" wrapText="1" indent="2"/>
    </xf>
    <xf numFmtId="164" fontId="6" fillId="2" borderId="0" xfId="0" applyFont="1" applyFill="1" applyAlignment="1">
      <alignment horizontal="right" vertical="center" indent="1"/>
    </xf>
    <xf numFmtId="0" fontId="20" fillId="2" borderId="0" xfId="0" applyNumberFormat="1" applyFont="1" applyFill="1" applyAlignment="1">
      <alignment horizontal="center"/>
    </xf>
    <xf numFmtId="3" fontId="18" fillId="2" borderId="0" xfId="0" applyNumberFormat="1" applyFont="1" applyFill="1" applyAlignment="1">
      <alignment horizontal="left"/>
    </xf>
    <xf numFmtId="9" fontId="6" fillId="0" borderId="45" xfId="6" applyFont="1" applyFill="1" applyBorder="1" applyAlignment="1" applyProtection="1">
      <alignment horizontal="center" vertical="center" shrinkToFit="1"/>
    </xf>
    <xf numFmtId="9" fontId="6" fillId="0" borderId="40" xfId="6" applyFont="1" applyFill="1" applyBorder="1" applyAlignment="1" applyProtection="1">
      <alignment horizontal="center" vertical="center" shrinkToFit="1"/>
    </xf>
    <xf numFmtId="165" fontId="157" fillId="0" borderId="0" xfId="6" applyNumberFormat="1" applyFont="1" applyBorder="1" applyAlignment="1" applyProtection="1">
      <alignment horizontal="center" vertical="center"/>
    </xf>
    <xf numFmtId="164" fontId="5" fillId="6" borderId="0" xfId="0" applyFont="1" applyFill="1" applyAlignment="1">
      <alignment horizontal="center" vertical="top" shrinkToFit="1"/>
    </xf>
    <xf numFmtId="164" fontId="5" fillId="6" borderId="1" xfId="0" applyFont="1" applyFill="1" applyBorder="1" applyAlignment="1">
      <alignment horizontal="left" vertical="top" shrinkToFit="1"/>
    </xf>
    <xf numFmtId="49" fontId="6" fillId="15" borderId="3" xfId="0" applyNumberFormat="1" applyFont="1" applyFill="1" applyBorder="1" applyAlignment="1" applyProtection="1">
      <alignment horizontal="left" shrinkToFit="1"/>
      <protection locked="0"/>
    </xf>
    <xf numFmtId="171" fontId="6" fillId="6" borderId="0" xfId="0" applyNumberFormat="1" applyFont="1" applyFill="1" applyAlignment="1" applyProtection="1">
      <alignment horizontal="center"/>
      <protection locked="0"/>
    </xf>
    <xf numFmtId="164" fontId="165" fillId="6" borderId="0" xfId="0" applyFont="1" applyFill="1" applyAlignment="1">
      <alignment horizontal="left" vertical="center" wrapText="1"/>
    </xf>
    <xf numFmtId="164" fontId="4" fillId="6" borderId="0" xfId="0" applyFont="1" applyFill="1" applyAlignment="1">
      <alignment horizontal="left" shrinkToFit="1"/>
    </xf>
    <xf numFmtId="164" fontId="6" fillId="15" borderId="3" xfId="0" applyFont="1" applyFill="1" applyBorder="1" applyAlignment="1" applyProtection="1">
      <alignment horizontal="left" vertical="center"/>
      <protection locked="0"/>
    </xf>
    <xf numFmtId="164" fontId="8" fillId="5" borderId="8" xfId="0" applyFont="1" applyFill="1" applyBorder="1" applyAlignment="1">
      <alignment horizontal="center" vertical="center" wrapText="1"/>
    </xf>
    <xf numFmtId="164" fontId="6" fillId="6" borderId="3" xfId="0" applyFont="1" applyFill="1" applyBorder="1" applyAlignment="1" applyProtection="1">
      <alignment horizontal="left"/>
      <protection locked="0"/>
    </xf>
    <xf numFmtId="0" fontId="101" fillId="5" borderId="0" xfId="0" applyNumberFormat="1" applyFont="1" applyFill="1" applyAlignment="1">
      <alignment horizontal="left" vertical="center" wrapText="1"/>
    </xf>
    <xf numFmtId="0" fontId="101" fillId="5" borderId="53" xfId="0" applyNumberFormat="1" applyFont="1" applyFill="1" applyBorder="1" applyAlignment="1">
      <alignment horizontal="left" vertical="center" wrapText="1"/>
    </xf>
    <xf numFmtId="0" fontId="101" fillId="5" borderId="8" xfId="0" applyNumberFormat="1" applyFont="1" applyFill="1" applyBorder="1" applyAlignment="1">
      <alignment horizontal="left" vertical="center" wrapText="1"/>
    </xf>
    <xf numFmtId="164" fontId="9" fillId="5" borderId="0" xfId="5" applyFont="1" applyFill="1" applyAlignment="1">
      <alignment horizontal="center"/>
    </xf>
    <xf numFmtId="164" fontId="6" fillId="2" borderId="0" xfId="5" applyFont="1" applyFill="1" applyAlignment="1">
      <alignment horizontal="left"/>
    </xf>
    <xf numFmtId="0" fontId="184" fillId="2" borderId="1" xfId="0" applyNumberFormat="1" applyFont="1" applyFill="1" applyBorder="1" applyAlignment="1">
      <alignment horizontal="left" vertical="center" wrapText="1"/>
    </xf>
    <xf numFmtId="0" fontId="75" fillId="6" borderId="0" xfId="0" applyNumberFormat="1" applyFont="1" applyFill="1" applyAlignment="1">
      <alignment horizontal="left" vertical="center" wrapText="1" indent="2"/>
    </xf>
    <xf numFmtId="0" fontId="169" fillId="5" borderId="1" xfId="0" applyNumberFormat="1" applyFont="1" applyFill="1" applyBorder="1" applyAlignment="1">
      <alignment horizontal="left" vertical="center" wrapText="1"/>
    </xf>
    <xf numFmtId="0" fontId="169" fillId="5" borderId="69" xfId="0" applyNumberFormat="1" applyFont="1" applyFill="1" applyBorder="1" applyAlignment="1">
      <alignment horizontal="left" vertical="center" wrapText="1"/>
    </xf>
    <xf numFmtId="0" fontId="169" fillId="5" borderId="8" xfId="0" applyNumberFormat="1" applyFont="1" applyFill="1" applyBorder="1" applyAlignment="1">
      <alignment horizontal="left" vertical="center" wrapText="1"/>
    </xf>
    <xf numFmtId="0" fontId="101" fillId="5" borderId="58" xfId="0" applyNumberFormat="1" applyFont="1" applyFill="1" applyBorder="1" applyAlignment="1">
      <alignment horizontal="left" vertical="center" wrapText="1"/>
    </xf>
    <xf numFmtId="0" fontId="101" fillId="5" borderId="69" xfId="0" applyNumberFormat="1" applyFont="1" applyFill="1" applyBorder="1" applyAlignment="1">
      <alignment horizontal="left" vertical="center" wrapText="1"/>
    </xf>
    <xf numFmtId="0" fontId="101" fillId="5" borderId="54" xfId="0" applyNumberFormat="1" applyFont="1" applyFill="1" applyBorder="1" applyAlignment="1">
      <alignment horizontal="left" vertical="center" wrapText="1"/>
    </xf>
    <xf numFmtId="0" fontId="169" fillId="2" borderId="0" xfId="0" applyNumberFormat="1" applyFont="1" applyFill="1" applyAlignment="1">
      <alignment horizontal="left" vertical="center" wrapText="1" indent="2"/>
    </xf>
    <xf numFmtId="0" fontId="18" fillId="6" borderId="0" xfId="0" applyNumberFormat="1" applyFont="1" applyFill="1" applyAlignment="1">
      <alignment horizontal="center" vertical="center" wrapText="1"/>
    </xf>
    <xf numFmtId="6" fontId="6" fillId="4" borderId="38" xfId="0" applyNumberFormat="1" applyFont="1" applyFill="1" applyBorder="1" applyAlignment="1" applyProtection="1">
      <alignment horizontal="left" vertical="center" wrapText="1"/>
      <protection locked="0"/>
    </xf>
    <xf numFmtId="6" fontId="6" fillId="4" borderId="66" xfId="0" applyNumberFormat="1" applyFont="1" applyFill="1" applyBorder="1" applyAlignment="1" applyProtection="1">
      <alignment horizontal="left" vertical="center" wrapText="1"/>
      <protection locked="0"/>
    </xf>
    <xf numFmtId="6" fontId="6" fillId="4" borderId="41" xfId="0" applyNumberFormat="1" applyFont="1" applyFill="1" applyBorder="1" applyAlignment="1" applyProtection="1">
      <alignment horizontal="left" vertical="center" wrapText="1"/>
      <protection locked="0"/>
    </xf>
    <xf numFmtId="6" fontId="6" fillId="4" borderId="42" xfId="0" applyNumberFormat="1" applyFont="1" applyFill="1" applyBorder="1" applyAlignment="1" applyProtection="1">
      <alignment horizontal="left" vertical="center" wrapText="1"/>
      <protection locked="0"/>
    </xf>
    <xf numFmtId="6" fontId="6" fillId="4" borderId="43" xfId="0" applyNumberFormat="1" applyFont="1" applyFill="1" applyBorder="1" applyAlignment="1" applyProtection="1">
      <alignment horizontal="left" vertical="center" wrapText="1"/>
      <protection locked="0"/>
    </xf>
    <xf numFmtId="0" fontId="185" fillId="6" borderId="0" xfId="0" applyNumberFormat="1" applyFont="1" applyFill="1" applyAlignment="1">
      <alignment horizontal="left" vertical="center" wrapText="1" indent="2"/>
    </xf>
    <xf numFmtId="164" fontId="169" fillId="6" borderId="0" xfId="0" applyFont="1" applyFill="1" applyAlignment="1">
      <alignment horizontal="left" vertical="center" wrapText="1" indent="5"/>
    </xf>
    <xf numFmtId="0" fontId="18" fillId="6" borderId="1" xfId="0" applyNumberFormat="1" applyFont="1" applyFill="1" applyBorder="1" applyAlignment="1">
      <alignment horizontal="left" vertical="center" wrapText="1"/>
    </xf>
    <xf numFmtId="164" fontId="2" fillId="6" borderId="0" xfId="0" applyFont="1" applyFill="1" applyAlignment="1">
      <alignment horizontal="left" vertical="center" wrapText="1"/>
    </xf>
    <xf numFmtId="164" fontId="2" fillId="6" borderId="3" xfId="0" applyFont="1" applyFill="1" applyBorder="1" applyAlignment="1">
      <alignment horizontal="left" vertical="center" wrapText="1"/>
    </xf>
    <xf numFmtId="6" fontId="2" fillId="6" borderId="0" xfId="0" applyNumberFormat="1" applyFont="1" applyFill="1" applyAlignment="1">
      <alignment horizontal="center" vertical="center"/>
    </xf>
    <xf numFmtId="6" fontId="2" fillId="6" borderId="3" xfId="0" applyNumberFormat="1" applyFont="1" applyFill="1" applyBorder="1" applyAlignment="1">
      <alignment horizontal="center" vertical="center"/>
    </xf>
    <xf numFmtId="6" fontId="2" fillId="4" borderId="21" xfId="0" applyNumberFormat="1" applyFont="1" applyFill="1" applyBorder="1" applyAlignment="1" applyProtection="1">
      <alignment horizontal="left"/>
      <protection locked="0"/>
    </xf>
    <xf numFmtId="164" fontId="5" fillId="6" borderId="14" xfId="0" applyFont="1" applyFill="1" applyBorder="1" applyAlignment="1">
      <alignment horizontal="right" vertical="center" shrinkToFit="1"/>
    </xf>
    <xf numFmtId="6" fontId="2" fillId="4" borderId="14" xfId="0" applyNumberFormat="1" applyFont="1" applyFill="1" applyBorder="1" applyAlignment="1" applyProtection="1">
      <alignment horizontal="left"/>
      <protection locked="0"/>
    </xf>
    <xf numFmtId="0" fontId="5" fillId="6" borderId="0" xfId="0" applyNumberFormat="1" applyFont="1" applyFill="1" applyAlignment="1">
      <alignment horizontal="left" vertical="center" indent="1"/>
    </xf>
    <xf numFmtId="6" fontId="140" fillId="6" borderId="17" xfId="0" applyNumberFormat="1" applyFont="1" applyFill="1" applyBorder="1" applyAlignment="1">
      <alignment horizontal="center" vertical="center"/>
    </xf>
    <xf numFmtId="6" fontId="140" fillId="6" borderId="14" xfId="0" applyNumberFormat="1" applyFont="1" applyFill="1" applyBorder="1" applyAlignment="1">
      <alignment horizontal="center" vertical="center"/>
    </xf>
    <xf numFmtId="165" fontId="150" fillId="6" borderId="0" xfId="6" applyNumberFormat="1" applyFont="1" applyFill="1" applyBorder="1" applyAlignment="1" applyProtection="1">
      <alignment horizontal="left" vertical="center" indent="1"/>
    </xf>
    <xf numFmtId="0" fontId="101" fillId="11" borderId="3" xfId="0" applyNumberFormat="1" applyFont="1" applyFill="1" applyBorder="1" applyAlignment="1" applyProtection="1">
      <alignment horizontal="center" vertical="center" shrinkToFit="1"/>
      <protection locked="0"/>
    </xf>
    <xf numFmtId="6" fontId="140" fillId="2" borderId="0" xfId="0" applyNumberFormat="1" applyFont="1" applyFill="1" applyAlignment="1">
      <alignment horizontal="left" shrinkToFit="1"/>
    </xf>
    <xf numFmtId="49" fontId="6" fillId="11" borderId="54" xfId="0" applyNumberFormat="1" applyFont="1" applyFill="1" applyBorder="1" applyAlignment="1" applyProtection="1">
      <alignment horizontal="center" shrinkToFit="1"/>
      <protection locked="0"/>
    </xf>
    <xf numFmtId="49" fontId="6" fillId="11" borderId="69" xfId="0" applyNumberFormat="1" applyFont="1" applyFill="1" applyBorder="1" applyAlignment="1" applyProtection="1">
      <alignment horizontal="center" shrinkToFit="1"/>
      <protection locked="0"/>
    </xf>
    <xf numFmtId="165" fontId="159" fillId="6" borderId="0" xfId="6" applyNumberFormat="1" applyFont="1" applyFill="1" applyBorder="1" applyAlignment="1" applyProtection="1">
      <alignment horizontal="left" vertical="center" wrapText="1"/>
    </xf>
    <xf numFmtId="164" fontId="2" fillId="6" borderId="21" xfId="0" applyFont="1" applyFill="1" applyBorder="1" applyAlignment="1">
      <alignment horizontal="left" vertical="center" shrinkToFit="1"/>
    </xf>
    <xf numFmtId="6" fontId="189" fillId="2" borderId="0" xfId="0" applyNumberFormat="1" applyFont="1" applyFill="1" applyAlignment="1">
      <alignment horizontal="center" shrinkToFit="1"/>
    </xf>
    <xf numFmtId="8" fontId="190" fillId="6" borderId="0" xfId="0" applyNumberFormat="1" applyFont="1" applyFill="1" applyAlignment="1">
      <alignment horizontal="center" shrinkToFit="1"/>
    </xf>
    <xf numFmtId="9" fontId="183" fillId="2" borderId="0" xfId="6" applyFont="1" applyFill="1" applyBorder="1" applyAlignment="1" applyProtection="1">
      <alignment horizontal="center"/>
    </xf>
    <xf numFmtId="6" fontId="2" fillId="2" borderId="1" xfId="0" applyNumberFormat="1" applyFont="1" applyFill="1" applyBorder="1" applyAlignment="1">
      <alignment horizontal="left" shrinkToFit="1"/>
    </xf>
    <xf numFmtId="164" fontId="2" fillId="6" borderId="0" xfId="0" applyFont="1" applyFill="1" applyAlignment="1">
      <alignment horizontal="left" vertical="center" shrinkToFit="1"/>
    </xf>
    <xf numFmtId="49" fontId="6" fillId="4" borderId="69" xfId="0" applyNumberFormat="1" applyFont="1" applyFill="1" applyBorder="1" applyAlignment="1" applyProtection="1">
      <alignment horizontal="center" shrinkToFit="1"/>
      <protection locked="0"/>
    </xf>
    <xf numFmtId="6" fontId="2" fillId="6" borderId="0" xfId="0" applyNumberFormat="1" applyFont="1" applyFill="1" applyAlignment="1" applyProtection="1">
      <alignment horizontal="left"/>
      <protection locked="0"/>
    </xf>
    <xf numFmtId="49" fontId="6" fillId="4" borderId="54" xfId="0" applyNumberFormat="1" applyFont="1" applyFill="1" applyBorder="1" applyAlignment="1" applyProtection="1">
      <alignment horizontal="center" shrinkToFit="1"/>
      <protection locked="0"/>
    </xf>
    <xf numFmtId="0" fontId="106" fillId="2" borderId="3" xfId="0" applyNumberFormat="1" applyFont="1" applyFill="1" applyBorder="1" applyAlignment="1">
      <alignment horizontal="center" wrapText="1"/>
    </xf>
    <xf numFmtId="49" fontId="169" fillId="4" borderId="54" xfId="0" applyNumberFormat="1" applyFont="1" applyFill="1" applyBorder="1" applyAlignment="1" applyProtection="1">
      <alignment horizontal="center" shrinkToFit="1"/>
      <protection locked="0"/>
    </xf>
    <xf numFmtId="49" fontId="169" fillId="6" borderId="70" xfId="0" applyNumberFormat="1" applyFont="1" applyFill="1" applyBorder="1" applyAlignment="1">
      <alignment horizontal="center" shrinkToFit="1"/>
    </xf>
    <xf numFmtId="49" fontId="169" fillId="6" borderId="54" xfId="0" applyNumberFormat="1" applyFont="1" applyFill="1" applyBorder="1" applyAlignment="1">
      <alignment horizontal="center" shrinkToFit="1"/>
    </xf>
    <xf numFmtId="6" fontId="2" fillId="2" borderId="0" xfId="0" applyNumberFormat="1" applyFont="1" applyFill="1" applyAlignment="1">
      <alignment horizontal="left"/>
    </xf>
    <xf numFmtId="0" fontId="6" fillId="2" borderId="0" xfId="0" applyNumberFormat="1" applyFont="1" applyFill="1" applyAlignment="1">
      <alignment horizontal="left" indent="5"/>
    </xf>
    <xf numFmtId="6" fontId="2" fillId="2" borderId="3" xfId="0" applyNumberFormat="1" applyFont="1" applyFill="1" applyBorder="1" applyAlignment="1">
      <alignment horizontal="left" shrinkToFit="1"/>
    </xf>
    <xf numFmtId="6" fontId="11" fillId="2" borderId="3" xfId="0" applyNumberFormat="1" applyFont="1" applyFill="1" applyBorder="1" applyAlignment="1">
      <alignment horizontal="left" shrinkToFit="1"/>
    </xf>
    <xf numFmtId="165" fontId="80" fillId="2" borderId="3" xfId="0" applyNumberFormat="1" applyFont="1" applyFill="1" applyBorder="1" applyAlignment="1">
      <alignment horizontal="left"/>
    </xf>
    <xf numFmtId="6" fontId="172" fillId="2" borderId="0" xfId="0" applyNumberFormat="1" applyFont="1" applyFill="1" applyAlignment="1">
      <alignment horizontal="center" shrinkToFit="1"/>
    </xf>
    <xf numFmtId="168" fontId="187" fillId="6" borderId="0" xfId="0" applyNumberFormat="1" applyFont="1" applyFill="1" applyAlignment="1">
      <alignment horizontal="center"/>
    </xf>
    <xf numFmtId="6" fontId="188" fillId="2" borderId="0" xfId="0" applyNumberFormat="1" applyFont="1" applyFill="1" applyAlignment="1">
      <alignment horizontal="center" vertical="center" wrapText="1" shrinkToFit="1"/>
    </xf>
    <xf numFmtId="49" fontId="169" fillId="4" borderId="0" xfId="0" applyNumberFormat="1" applyFont="1" applyFill="1" applyAlignment="1" applyProtection="1">
      <alignment horizontal="center" shrinkToFit="1"/>
      <protection locked="0"/>
    </xf>
    <xf numFmtId="6" fontId="2" fillId="4" borderId="20" xfId="0" applyNumberFormat="1" applyFont="1" applyFill="1" applyBorder="1" applyAlignment="1" applyProtection="1">
      <alignment horizontal="left"/>
      <protection locked="0"/>
    </xf>
    <xf numFmtId="49" fontId="192" fillId="6" borderId="1" xfId="0" applyNumberFormat="1" applyFont="1" applyFill="1" applyBorder="1" applyAlignment="1">
      <alignment horizontal="center" shrinkToFit="1"/>
    </xf>
    <xf numFmtId="49" fontId="6" fillId="11" borderId="58" xfId="0" applyNumberFormat="1" applyFont="1" applyFill="1" applyBorder="1" applyAlignment="1" applyProtection="1">
      <alignment horizontal="center" shrinkToFit="1"/>
      <protection locked="0"/>
    </xf>
    <xf numFmtId="6" fontId="97" fillId="2" borderId="17" xfId="0" applyNumberFormat="1" applyFont="1" applyFill="1" applyBorder="1" applyAlignment="1">
      <alignment horizontal="left" shrinkToFit="1"/>
    </xf>
    <xf numFmtId="6" fontId="97" fillId="2" borderId="0" xfId="0" applyNumberFormat="1" applyFont="1" applyFill="1" applyAlignment="1">
      <alignment horizontal="left" shrinkToFit="1"/>
    </xf>
    <xf numFmtId="0" fontId="11" fillId="6" borderId="0" xfId="0" applyNumberFormat="1" applyFont="1" applyFill="1" applyAlignment="1">
      <alignment horizontal="center" vertical="center" wrapText="1"/>
    </xf>
    <xf numFmtId="0" fontId="140" fillId="2" borderId="8" xfId="0" applyNumberFormat="1" applyFont="1" applyFill="1" applyBorder="1" applyAlignment="1">
      <alignment horizontal="left" vertical="center" wrapText="1"/>
    </xf>
    <xf numFmtId="0" fontId="169" fillId="2" borderId="3" xfId="0" applyNumberFormat="1" applyFont="1" applyFill="1" applyBorder="1" applyAlignment="1">
      <alignment horizontal="left" vertical="center" wrapText="1" indent="2"/>
    </xf>
    <xf numFmtId="0" fontId="184" fillId="2" borderId="0" xfId="0" applyNumberFormat="1" applyFont="1" applyFill="1" applyAlignment="1">
      <alignment horizontal="left" vertical="center" wrapText="1"/>
    </xf>
    <xf numFmtId="0" fontId="18" fillId="6" borderId="0" xfId="0" applyNumberFormat="1" applyFont="1" applyFill="1" applyAlignment="1">
      <alignment horizontal="left" vertical="center" wrapText="1"/>
    </xf>
    <xf numFmtId="49" fontId="6" fillId="4" borderId="38" xfId="0" applyNumberFormat="1" applyFont="1" applyFill="1" applyBorder="1" applyAlignment="1" applyProtection="1">
      <alignment horizontal="center" vertical="center" wrapText="1"/>
      <protection locked="0"/>
    </xf>
    <xf numFmtId="0" fontId="184" fillId="2" borderId="8" xfId="0" applyNumberFormat="1" applyFont="1" applyFill="1" applyBorder="1" applyAlignment="1">
      <alignment horizontal="left" vertical="center" wrapText="1"/>
    </xf>
    <xf numFmtId="0" fontId="101" fillId="5" borderId="3" xfId="0" applyNumberFormat="1" applyFont="1" applyFill="1" applyBorder="1" applyAlignment="1">
      <alignment horizontal="left" vertical="center" wrapText="1"/>
    </xf>
    <xf numFmtId="6" fontId="2" fillId="11" borderId="38" xfId="0" applyNumberFormat="1" applyFont="1" applyFill="1" applyBorder="1" applyAlignment="1" applyProtection="1">
      <alignment horizontal="left" vertical="center" wrapText="1"/>
      <protection locked="0"/>
    </xf>
    <xf numFmtId="6" fontId="2" fillId="11" borderId="66" xfId="0" applyNumberFormat="1" applyFont="1" applyFill="1" applyBorder="1" applyAlignment="1" applyProtection="1">
      <alignment horizontal="left" vertical="center" wrapText="1"/>
      <protection locked="0"/>
    </xf>
    <xf numFmtId="16" fontId="2" fillId="11" borderId="38" xfId="0" applyNumberFormat="1" applyFont="1" applyFill="1" applyBorder="1" applyAlignment="1" applyProtection="1">
      <alignment horizontal="center" vertical="center" wrapText="1"/>
      <protection locked="0"/>
    </xf>
    <xf numFmtId="0" fontId="2" fillId="11" borderId="38" xfId="0" applyNumberFormat="1" applyFont="1" applyFill="1" applyBorder="1" applyAlignment="1" applyProtection="1">
      <alignment horizontal="center" vertical="center" wrapText="1"/>
      <protection locked="0"/>
    </xf>
    <xf numFmtId="0" fontId="37" fillId="2" borderId="0" xfId="0" applyNumberFormat="1" applyFont="1" applyFill="1" applyAlignment="1">
      <alignment horizontal="center" wrapText="1"/>
    </xf>
    <xf numFmtId="0" fontId="37" fillId="2" borderId="39" xfId="0" applyNumberFormat="1" applyFont="1" applyFill="1" applyBorder="1" applyAlignment="1">
      <alignment horizontal="center" wrapText="1"/>
    </xf>
    <xf numFmtId="0" fontId="116" fillId="2" borderId="8" xfId="0" applyNumberFormat="1" applyFont="1" applyFill="1" applyBorder="1" applyAlignment="1">
      <alignment horizontal="left" vertical="center" wrapText="1"/>
    </xf>
    <xf numFmtId="0" fontId="106" fillId="2" borderId="8" xfId="0" applyNumberFormat="1" applyFont="1" applyFill="1" applyBorder="1" applyAlignment="1">
      <alignment horizontal="left" vertical="center" wrapText="1"/>
    </xf>
    <xf numFmtId="0" fontId="80" fillId="6" borderId="0" xfId="0" applyNumberFormat="1" applyFont="1" applyFill="1" applyAlignment="1">
      <alignment horizontal="center"/>
    </xf>
    <xf numFmtId="0" fontId="121" fillId="6" borderId="0" xfId="0" applyNumberFormat="1" applyFont="1" applyFill="1" applyAlignment="1">
      <alignment horizontal="center" vertical="center"/>
    </xf>
    <xf numFmtId="0" fontId="2" fillId="11" borderId="67" xfId="0" applyNumberFormat="1" applyFont="1" applyFill="1" applyBorder="1" applyAlignment="1" applyProtection="1">
      <alignment horizontal="center" vertical="center" shrinkToFit="1"/>
      <protection locked="0"/>
    </xf>
    <xf numFmtId="0" fontId="2" fillId="11" borderId="58" xfId="0" applyNumberFormat="1" applyFont="1" applyFill="1" applyBorder="1" applyAlignment="1" applyProtection="1">
      <alignment horizontal="center" vertical="center" shrinkToFit="1"/>
      <protection locked="0"/>
    </xf>
    <xf numFmtId="16" fontId="2" fillId="11" borderId="67" xfId="0" applyNumberFormat="1" applyFont="1" applyFill="1" applyBorder="1" applyAlignment="1" applyProtection="1">
      <alignment horizontal="center" vertical="center" shrinkToFit="1"/>
      <protection locked="0"/>
    </xf>
    <xf numFmtId="0" fontId="80" fillId="6" borderId="54" xfId="0" applyNumberFormat="1" applyFont="1" applyFill="1" applyBorder="1" applyAlignment="1">
      <alignment horizontal="center"/>
    </xf>
    <xf numFmtId="164" fontId="143" fillId="6" borderId="0" xfId="0" applyFont="1" applyFill="1" applyAlignment="1" applyProtection="1">
      <alignment horizontal="center" vertical="center" shrinkToFit="1"/>
      <protection locked="0"/>
    </xf>
    <xf numFmtId="0" fontId="2" fillId="11" borderId="71" xfId="0" applyNumberFormat="1" applyFont="1" applyFill="1" applyBorder="1" applyAlignment="1" applyProtection="1">
      <alignment horizontal="center" vertical="center" shrinkToFit="1"/>
      <protection locked="0"/>
    </xf>
    <xf numFmtId="6" fontId="7" fillId="8" borderId="14" xfId="2" applyNumberFormat="1" applyFont="1" applyFill="1" applyBorder="1" applyAlignment="1">
      <alignment horizontal="left" vertical="center" wrapText="1" indent="1"/>
    </xf>
    <xf numFmtId="6" fontId="102" fillId="6" borderId="14" xfId="2" applyNumberFormat="1" applyFont="1" applyFill="1" applyBorder="1" applyAlignment="1">
      <alignment horizontal="left" vertical="center" wrapText="1" indent="1"/>
    </xf>
    <xf numFmtId="6" fontId="108" fillId="8" borderId="0" xfId="2" applyNumberFormat="1" applyFont="1" applyFill="1" applyBorder="1" applyAlignment="1">
      <alignment horizontal="left" vertical="center" wrapText="1" indent="1"/>
    </xf>
    <xf numFmtId="0" fontId="129" fillId="2" borderId="0" xfId="0" applyNumberFormat="1" applyFont="1" applyFill="1" applyAlignment="1">
      <alignment horizontal="center" vertical="center" wrapText="1"/>
    </xf>
    <xf numFmtId="6" fontId="54" fillId="6" borderId="17" xfId="2" applyNumberFormat="1" applyFont="1" applyFill="1" applyBorder="1" applyAlignment="1" applyProtection="1">
      <alignment horizontal="center" vertical="center" shrinkToFit="1"/>
      <protection locked="0"/>
    </xf>
    <xf numFmtId="9" fontId="172" fillId="10" borderId="0" xfId="2" applyNumberFormat="1" applyFont="1" applyFill="1" applyBorder="1" applyAlignment="1">
      <alignment horizontal="center" vertical="center"/>
    </xf>
    <xf numFmtId="6" fontId="102" fillId="6" borderId="65" xfId="2" applyNumberFormat="1" applyFont="1" applyFill="1" applyBorder="1" applyAlignment="1">
      <alignment horizontal="left" vertical="center" wrapText="1" indent="1"/>
    </xf>
    <xf numFmtId="6" fontId="7" fillId="6" borderId="0" xfId="2" applyNumberFormat="1" applyFont="1" applyFill="1" applyBorder="1" applyAlignment="1">
      <alignment horizontal="left" vertical="center" wrapText="1" indent="1"/>
    </xf>
    <xf numFmtId="164" fontId="7" fillId="2" borderId="0" xfId="0" applyFont="1" applyFill="1" applyAlignment="1">
      <alignment horizontal="center" vertical="center"/>
    </xf>
    <xf numFmtId="164" fontId="7" fillId="2" borderId="3" xfId="0" applyFont="1" applyFill="1" applyBorder="1" applyAlignment="1">
      <alignment horizontal="center" vertical="center"/>
    </xf>
    <xf numFmtId="6" fontId="7" fillId="6" borderId="21" xfId="2" applyNumberFormat="1" applyFont="1" applyFill="1" applyBorder="1" applyAlignment="1">
      <alignment horizontal="left" vertical="center" wrapText="1" indent="1"/>
    </xf>
    <xf numFmtId="0" fontId="6" fillId="2" borderId="17" xfId="0" applyNumberFormat="1" applyFont="1" applyFill="1" applyBorder="1" applyAlignment="1">
      <alignment horizontal="left" vertical="center" indent="2" shrinkToFit="1"/>
    </xf>
    <xf numFmtId="0" fontId="104" fillId="2" borderId="0" xfId="0" applyNumberFormat="1" applyFont="1" applyFill="1" applyAlignment="1">
      <alignment horizontal="center" vertical="center" wrapText="1"/>
    </xf>
    <xf numFmtId="0" fontId="104" fillId="2" borderId="6"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4" fillId="2" borderId="12" xfId="0" applyNumberFormat="1" applyFont="1" applyFill="1" applyBorder="1" applyAlignment="1">
      <alignment horizontal="center" vertical="center" wrapText="1"/>
    </xf>
    <xf numFmtId="0" fontId="141" fillId="2" borderId="0" xfId="0" applyNumberFormat="1" applyFont="1" applyFill="1" applyAlignment="1">
      <alignment horizontal="right" vertical="center" indent="2"/>
    </xf>
    <xf numFmtId="0" fontId="6" fillId="2" borderId="0" xfId="0" applyNumberFormat="1" applyFont="1" applyFill="1" applyAlignment="1">
      <alignment horizontal="left" vertical="center" indent="1"/>
    </xf>
    <xf numFmtId="0" fontId="6" fillId="2" borderId="6" xfId="0" applyNumberFormat="1" applyFont="1" applyFill="1" applyBorder="1" applyAlignment="1">
      <alignment horizontal="left" vertical="center" indent="1"/>
    </xf>
    <xf numFmtId="164" fontId="173" fillId="10" borderId="63" xfId="0" applyFont="1" applyFill="1" applyBorder="1" applyAlignment="1">
      <alignment horizontal="left" vertical="center" indent="1"/>
    </xf>
    <xf numFmtId="6" fontId="108" fillId="6" borderId="64" xfId="2" applyNumberFormat="1" applyFont="1" applyFill="1" applyBorder="1" applyAlignment="1">
      <alignment horizontal="center" vertical="center" wrapText="1"/>
    </xf>
    <xf numFmtId="6" fontId="3" fillId="6" borderId="17" xfId="2" applyNumberFormat="1" applyFont="1" applyFill="1" applyBorder="1" applyAlignment="1">
      <alignment horizontal="left" vertical="center" wrapText="1" indent="1"/>
    </xf>
    <xf numFmtId="0" fontId="17" fillId="2" borderId="0" xfId="5" applyNumberFormat="1" applyFont="1" applyFill="1" applyAlignment="1">
      <alignment horizontal="left" shrinkToFit="1"/>
    </xf>
    <xf numFmtId="0" fontId="17" fillId="2" borderId="0" xfId="5" applyNumberFormat="1" applyFont="1" applyFill="1" applyAlignment="1">
      <alignment horizontal="right" shrinkToFit="1"/>
    </xf>
    <xf numFmtId="164" fontId="94" fillId="5" borderId="0" xfId="5" applyFont="1" applyFill="1" applyAlignment="1">
      <alignment horizontal="left" indent="17"/>
    </xf>
    <xf numFmtId="164" fontId="8" fillId="5" borderId="0" xfId="5" applyFont="1" applyFill="1" applyAlignment="1">
      <alignment horizontal="left" indent="17"/>
    </xf>
    <xf numFmtId="0" fontId="44" fillId="2" borderId="0" xfId="0" applyNumberFormat="1" applyFont="1" applyFill="1" applyAlignment="1">
      <alignment horizontal="right" vertical="center" indent="2"/>
    </xf>
    <xf numFmtId="164" fontId="86" fillId="6" borderId="0" xfId="0" applyFont="1" applyFill="1" applyAlignment="1">
      <alignment horizontal="center" vertical="center"/>
    </xf>
    <xf numFmtId="164" fontId="88" fillId="13" borderId="14" xfId="0" applyFont="1" applyFill="1" applyBorder="1" applyAlignment="1">
      <alignment horizontal="center" vertical="center"/>
    </xf>
    <xf numFmtId="0" fontId="17" fillId="2" borderId="0" xfId="5" applyNumberFormat="1" applyFont="1" applyFill="1" applyAlignment="1">
      <alignment horizontal="center" shrinkToFit="1"/>
    </xf>
    <xf numFmtId="164" fontId="125" fillId="6" borderId="0" xfId="0" applyFont="1" applyFill="1" applyAlignment="1">
      <alignment horizontal="left" vertical="top" wrapText="1"/>
    </xf>
    <xf numFmtId="164" fontId="72" fillId="6" borderId="0" xfId="0" applyFont="1" applyFill="1" applyAlignment="1">
      <alignment horizontal="left"/>
    </xf>
    <xf numFmtId="164" fontId="72" fillId="6" borderId="14" xfId="0" applyFont="1" applyFill="1" applyBorder="1" applyAlignment="1">
      <alignment horizontal="left"/>
    </xf>
    <xf numFmtId="164" fontId="103" fillId="0" borderId="0" xfId="0" applyFont="1" applyAlignment="1">
      <alignment horizontal="left" wrapText="1"/>
    </xf>
    <xf numFmtId="164" fontId="197" fillId="0" borderId="0" xfId="0" applyFont="1" applyAlignment="1">
      <alignment horizontal="center"/>
    </xf>
    <xf numFmtId="164" fontId="202" fillId="0" borderId="0" xfId="0" applyFont="1" applyAlignment="1">
      <alignment horizontal="left" wrapText="1"/>
    </xf>
    <xf numFmtId="164" fontId="199" fillId="0" borderId="0" xfId="0" applyFont="1" applyAlignment="1">
      <alignment horizontal="left" wrapText="1"/>
    </xf>
  </cellXfs>
  <cellStyles count="7">
    <cellStyle name="Comma" xfId="1" builtinId="3"/>
    <cellStyle name="Currency" xfId="2" builtinId="4"/>
    <cellStyle name="Currency 2" xfId="3" xr:uid="{00000000-0005-0000-0000-000002000000}"/>
    <cellStyle name="Normal" xfId="0" builtinId="0"/>
    <cellStyle name="Normal 2" xfId="4" xr:uid="{00000000-0005-0000-0000-000004000000}"/>
    <cellStyle name="Normal_Development Budget" xfId="5" xr:uid="{00000000-0005-0000-0000-000005000000}"/>
    <cellStyle name="Percent" xfId="6" builtinId="5"/>
  </cellStyles>
  <dxfs count="6">
    <dxf>
      <font>
        <b/>
        <i val="0"/>
        <color rgb="FFFF0000"/>
      </font>
    </dxf>
    <dxf>
      <font>
        <b/>
        <i val="0"/>
        <color rgb="FFFF0000"/>
      </font>
      <fill>
        <patternFill patternType="none">
          <bgColor indexed="65"/>
        </patternFill>
      </fill>
    </dxf>
    <dxf>
      <fill>
        <patternFill>
          <bgColor theme="0"/>
        </patternFill>
      </fill>
    </dxf>
    <dxf>
      <font>
        <color theme="0"/>
      </font>
    </dxf>
    <dxf>
      <font>
        <color theme="0"/>
      </font>
    </dxf>
    <dxf>
      <font>
        <color theme="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CC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nstructor/Desktop/Users/ksullivan/Desktop/Documents%20and%20Settings/Wendy%20K.%20Smith/My%20Documents/CAI/KHC/Underwriting%20Model%20Revamp/Final%20Deliverables/2012%20Consolidated%20Underwriting%20Model%20Aug16_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sojka\Desktop\NEW%20APPS\HOME%20Rental%20Underwriting%20Template.xlsx" TargetMode="External"/><Relationship Id="rId1" Type="http://schemas.openxmlformats.org/officeDocument/2006/relationships/externalLinkPath" Target="HOME%20Rental%20Underwriting%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Instructions"/>
      <sheetName val="0)UnderwritingCriteria"/>
      <sheetName val="1)Summary"/>
      <sheetName val="2)Sources &amp; Uses"/>
      <sheetName val="3)Income"/>
      <sheetName val="4)Expenses"/>
      <sheetName val="5)Operating Proforma"/>
      <sheetName val="6)Housing Credits"/>
      <sheetName val="7)Compliance Checks"/>
    </sheetNames>
    <sheetDataSet>
      <sheetData sheetId="0" refreshError="1"/>
      <sheetData sheetId="1" refreshError="1"/>
      <sheetData sheetId="2"/>
      <sheetData sheetId="3" refreshError="1"/>
      <sheetData sheetId="4"/>
      <sheetData sheetId="5"/>
      <sheetData sheetId="6"/>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0)Underwriting&amp;HOME"/>
      <sheetName val="1)Cover Page"/>
      <sheetName val="2)Rent Limits"/>
      <sheetName val="3)Units &amp; Revenue"/>
      <sheetName val="4)Operating Expenses"/>
      <sheetName val="5)Operating Cash Flow"/>
      <sheetName val="6)Development Budget"/>
      <sheetName val="7) Construction Budget"/>
      <sheetName val="8)Sources&amp;Uses"/>
      <sheetName val="9)CNA"/>
      <sheetName val="10) Match Log"/>
    </sheetNames>
    <sheetDataSet>
      <sheetData sheetId="0"/>
      <sheetData sheetId="1"/>
      <sheetData sheetId="2">
        <row r="7">
          <cell r="J7"/>
        </row>
      </sheetData>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William Kubal" id="{376C247D-A456-4DF8-AB4E-86C3929F8097}" userId="William Kubal"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51" dT="2022-02-28T16:26:43.72" personId="{376C247D-A456-4DF8-AB4E-86C3929F8097}" id="{221E00ED-AB36-432D-AC58-CF6230EDD244}">
    <text>Nout sure default $1,000 per unit is needed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4"/>
  <sheetViews>
    <sheetView tabSelected="1" zoomScaleNormal="100" workbookViewId="0">
      <selection activeCell="C7" sqref="C7"/>
    </sheetView>
  </sheetViews>
  <sheetFormatPr defaultRowHeight="10.199999999999999"/>
  <cols>
    <col min="1" max="1" width="7.1640625" style="144" customWidth="1"/>
    <col min="2" max="2" width="5.1640625" style="161" customWidth="1"/>
    <col min="3" max="3" width="118.1640625" style="144" customWidth="1"/>
    <col min="4" max="4" width="2.5" style="144" customWidth="1"/>
    <col min="5" max="16384" width="9.33203125" style="144"/>
  </cols>
  <sheetData>
    <row r="1" spans="1:10" ht="48.75" customHeight="1">
      <c r="A1" s="1194" t="s">
        <v>574</v>
      </c>
      <c r="B1" s="1194"/>
      <c r="C1" s="1194"/>
      <c r="D1" s="143"/>
      <c r="E1" s="143"/>
      <c r="F1" s="143"/>
      <c r="G1" s="143"/>
      <c r="H1" s="143"/>
      <c r="I1" s="908"/>
    </row>
    <row r="2" spans="1:10" ht="6.75" customHeight="1">
      <c r="A2" s="145"/>
      <c r="B2" s="146"/>
      <c r="C2" s="147"/>
      <c r="D2" s="147"/>
      <c r="E2" s="147"/>
      <c r="F2" s="147"/>
      <c r="G2" s="147"/>
      <c r="H2" s="147"/>
      <c r="J2" s="909"/>
    </row>
    <row r="3" spans="1:10" ht="15" customHeight="1">
      <c r="A3" s="1192" t="s">
        <v>226</v>
      </c>
      <c r="B3" s="1192"/>
      <c r="C3" s="1192"/>
      <c r="D3" s="148"/>
      <c r="E3" s="148"/>
      <c r="F3" s="148"/>
      <c r="G3" s="148"/>
      <c r="H3" s="148"/>
    </row>
    <row r="4" spans="1:10" ht="27.6">
      <c r="A4" s="148"/>
      <c r="B4" s="149" t="s">
        <v>227</v>
      </c>
      <c r="C4" s="148" t="s">
        <v>445</v>
      </c>
      <c r="D4" s="148"/>
      <c r="E4" s="148"/>
      <c r="F4" s="148"/>
      <c r="G4" s="148"/>
      <c r="H4" s="148"/>
    </row>
    <row r="5" spans="1:10" ht="27.6">
      <c r="A5" s="148"/>
      <c r="B5" s="149" t="s">
        <v>228</v>
      </c>
      <c r="C5" s="150" t="s">
        <v>465</v>
      </c>
      <c r="D5" s="148"/>
      <c r="E5" s="148"/>
      <c r="F5" s="148"/>
      <c r="G5" s="148"/>
      <c r="H5" s="148"/>
    </row>
    <row r="6" spans="1:10" ht="13.8">
      <c r="A6" s="148"/>
      <c r="B6" s="149"/>
      <c r="C6" s="151" t="s">
        <v>572</v>
      </c>
      <c r="D6" s="148"/>
      <c r="E6" s="148"/>
      <c r="F6" s="148"/>
      <c r="G6" s="148"/>
      <c r="H6" s="148"/>
    </row>
    <row r="7" spans="1:10" ht="13.8">
      <c r="A7" s="148"/>
      <c r="B7" s="149"/>
      <c r="C7" s="151" t="s">
        <v>265</v>
      </c>
      <c r="D7" s="148"/>
      <c r="E7" s="148"/>
      <c r="F7" s="148"/>
      <c r="G7" s="148"/>
      <c r="H7" s="148"/>
    </row>
    <row r="8" spans="1:10" ht="13.8">
      <c r="A8" s="148"/>
      <c r="B8" s="149"/>
      <c r="C8" s="151" t="s">
        <v>238</v>
      </c>
      <c r="D8" s="148"/>
      <c r="E8" s="148"/>
      <c r="F8" s="148"/>
      <c r="G8" s="148"/>
      <c r="H8" s="148"/>
    </row>
    <row r="9" spans="1:10" ht="13.8">
      <c r="A9" s="148"/>
      <c r="B9" s="149"/>
      <c r="C9" s="151" t="s">
        <v>236</v>
      </c>
      <c r="D9" s="148"/>
      <c r="E9" s="148"/>
      <c r="F9" s="148"/>
      <c r="G9" s="148"/>
      <c r="H9" s="148"/>
    </row>
    <row r="10" spans="1:10" ht="13.8">
      <c r="A10" s="148"/>
      <c r="B10" s="149"/>
      <c r="C10" s="151" t="s">
        <v>244</v>
      </c>
      <c r="D10" s="148"/>
      <c r="E10" s="148"/>
      <c r="F10" s="148"/>
      <c r="G10" s="148"/>
      <c r="H10" s="148"/>
    </row>
    <row r="11" spans="1:10" ht="13.8">
      <c r="A11" s="148"/>
      <c r="B11" s="149"/>
      <c r="C11" s="151" t="s">
        <v>266</v>
      </c>
      <c r="D11" s="148"/>
      <c r="E11" s="148"/>
      <c r="F11" s="148"/>
      <c r="G11" s="148"/>
      <c r="H11" s="148"/>
    </row>
    <row r="12" spans="1:10" ht="27.6">
      <c r="A12" s="148"/>
      <c r="B12" s="149" t="s">
        <v>229</v>
      </c>
      <c r="C12" s="148" t="s">
        <v>231</v>
      </c>
      <c r="D12" s="148"/>
      <c r="E12" s="148"/>
      <c r="F12" s="148"/>
      <c r="G12" s="148"/>
      <c r="H12" s="148"/>
    </row>
    <row r="13" spans="1:10" ht="13.8">
      <c r="A13" s="148"/>
      <c r="B13" s="149" t="s">
        <v>230</v>
      </c>
      <c r="C13" s="148" t="s">
        <v>432</v>
      </c>
      <c r="D13" s="148"/>
      <c r="E13" s="148"/>
      <c r="F13" s="148"/>
      <c r="G13" s="148"/>
      <c r="H13" s="148"/>
    </row>
    <row r="14" spans="1:10" ht="27.6">
      <c r="A14" s="148"/>
      <c r="B14" s="149" t="s">
        <v>232</v>
      </c>
      <c r="C14" s="148" t="s">
        <v>351</v>
      </c>
      <c r="D14" s="148"/>
      <c r="E14" s="148"/>
      <c r="F14" s="148"/>
      <c r="G14" s="148"/>
      <c r="H14" s="148"/>
    </row>
    <row r="15" spans="1:10" ht="42">
      <c r="A15" s="148"/>
      <c r="B15" s="149" t="s">
        <v>350</v>
      </c>
      <c r="C15" s="148" t="s">
        <v>470</v>
      </c>
      <c r="D15" s="148"/>
      <c r="E15" s="148"/>
      <c r="F15" s="148"/>
      <c r="G15" s="148"/>
      <c r="H15" s="148"/>
    </row>
    <row r="16" spans="1:10" s="309" customFormat="1" ht="15.75" customHeight="1">
      <c r="A16" s="1192" t="s">
        <v>237</v>
      </c>
      <c r="B16" s="1192"/>
      <c r="C16" s="1192"/>
      <c r="D16" s="546"/>
      <c r="E16" s="546"/>
      <c r="F16" s="546"/>
      <c r="G16" s="546"/>
      <c r="H16" s="546"/>
    </row>
    <row r="17" spans="1:8" s="309" customFormat="1" ht="15.6">
      <c r="A17" s="876"/>
      <c r="B17" s="149" t="s">
        <v>227</v>
      </c>
      <c r="C17" s="148" t="s">
        <v>469</v>
      </c>
      <c r="D17" s="546"/>
      <c r="E17" s="546"/>
      <c r="F17" s="546"/>
      <c r="G17" s="546"/>
      <c r="H17" s="546"/>
    </row>
    <row r="18" spans="1:8" s="309" customFormat="1" ht="28.2">
      <c r="A18" s="876"/>
      <c r="B18" s="149" t="s">
        <v>228</v>
      </c>
      <c r="C18" s="148" t="s">
        <v>239</v>
      </c>
      <c r="D18" s="546"/>
      <c r="E18" s="546"/>
      <c r="F18" s="546"/>
      <c r="G18" s="546"/>
      <c r="H18" s="546"/>
    </row>
    <row r="19" spans="1:8" s="153" customFormat="1" ht="15.75" customHeight="1">
      <c r="A19" s="1193" t="s">
        <v>234</v>
      </c>
      <c r="B19" s="1193"/>
      <c r="C19" s="1193"/>
      <c r="D19" s="152"/>
      <c r="E19" s="152"/>
      <c r="F19" s="152"/>
      <c r="G19" s="1193"/>
      <c r="H19" s="1193"/>
    </row>
    <row r="20" spans="1:8" s="153" customFormat="1" ht="15.6">
      <c r="A20" s="876"/>
      <c r="B20" s="149" t="s">
        <v>227</v>
      </c>
      <c r="C20" s="547" t="s">
        <v>447</v>
      </c>
      <c r="D20" s="152"/>
      <c r="E20" s="152"/>
      <c r="F20" s="152"/>
      <c r="G20" s="152"/>
      <c r="H20" s="152"/>
    </row>
    <row r="21" spans="1:8" s="153" customFormat="1" ht="17.399999999999999" customHeight="1">
      <c r="A21" s="876"/>
      <c r="B21" s="149" t="s">
        <v>228</v>
      </c>
      <c r="C21" s="547" t="s">
        <v>240</v>
      </c>
      <c r="D21" s="152"/>
      <c r="E21" s="152"/>
      <c r="F21" s="152"/>
      <c r="G21" s="152"/>
      <c r="H21" s="152"/>
    </row>
    <row r="22" spans="1:8" s="158" customFormat="1" ht="29.4" customHeight="1">
      <c r="A22" s="159"/>
      <c r="B22" s="149" t="s">
        <v>229</v>
      </c>
      <c r="C22" s="148" t="s">
        <v>241</v>
      </c>
      <c r="D22" s="157"/>
      <c r="E22" s="157"/>
      <c r="F22" s="157"/>
      <c r="G22" s="157"/>
      <c r="H22" s="157"/>
    </row>
    <row r="23" spans="1:8" s="153" customFormat="1" ht="15.75" customHeight="1">
      <c r="A23" s="1192" t="s">
        <v>265</v>
      </c>
      <c r="B23" s="1192"/>
      <c r="C23" s="1192"/>
      <c r="D23" s="152"/>
      <c r="E23" s="152"/>
      <c r="F23" s="152"/>
      <c r="G23" s="1193"/>
      <c r="H23" s="1193"/>
    </row>
    <row r="24" spans="1:8" s="153" customFormat="1" ht="15.6">
      <c r="A24" s="876"/>
      <c r="B24" s="149" t="s">
        <v>227</v>
      </c>
      <c r="C24" s="547" t="s">
        <v>346</v>
      </c>
      <c r="D24" s="152"/>
      <c r="E24" s="152"/>
      <c r="F24" s="152"/>
      <c r="G24" s="152"/>
      <c r="H24" s="152"/>
    </row>
    <row r="25" spans="1:8" s="153" customFormat="1" ht="28.2">
      <c r="A25" s="875"/>
      <c r="B25" s="154" t="s">
        <v>228</v>
      </c>
      <c r="C25" s="547" t="s">
        <v>347</v>
      </c>
      <c r="D25" s="152"/>
      <c r="E25" s="152"/>
      <c r="F25" s="152"/>
      <c r="G25" s="152"/>
      <c r="H25" s="152"/>
    </row>
    <row r="26" spans="1:8" s="153" customFormat="1" ht="15.75" customHeight="1">
      <c r="A26" s="1193" t="s">
        <v>235</v>
      </c>
      <c r="B26" s="1193"/>
      <c r="C26" s="1193"/>
      <c r="D26" s="152"/>
      <c r="E26" s="152"/>
      <c r="F26" s="152"/>
      <c r="G26" s="1193"/>
      <c r="H26" s="1193"/>
    </row>
    <row r="27" spans="1:8" s="153" customFormat="1" ht="28.2">
      <c r="A27" s="875"/>
      <c r="B27" s="154" t="s">
        <v>227</v>
      </c>
      <c r="C27" s="155" t="s">
        <v>243</v>
      </c>
      <c r="D27" s="152"/>
      <c r="E27" s="152"/>
      <c r="F27" s="152"/>
      <c r="G27" s="152"/>
      <c r="H27" s="152"/>
    </row>
    <row r="28" spans="1:8" s="153" customFormat="1" ht="28.2">
      <c r="A28" s="875"/>
      <c r="B28" s="154" t="s">
        <v>228</v>
      </c>
      <c r="C28" s="155" t="s">
        <v>242</v>
      </c>
      <c r="D28" s="152"/>
      <c r="E28" s="152"/>
      <c r="F28" s="152"/>
      <c r="G28" s="152"/>
      <c r="H28" s="152"/>
    </row>
    <row r="29" spans="1:8" s="158" customFormat="1" ht="13.8">
      <c r="A29" s="156"/>
      <c r="B29" s="154" t="s">
        <v>229</v>
      </c>
      <c r="C29" s="986" t="s">
        <v>446</v>
      </c>
      <c r="D29" s="157"/>
      <c r="E29" s="157"/>
      <c r="F29" s="157"/>
      <c r="G29" s="157"/>
      <c r="H29" s="157"/>
    </row>
    <row r="30" spans="1:8" s="153" customFormat="1" ht="15.75" customHeight="1">
      <c r="A30" s="1193" t="s">
        <v>236</v>
      </c>
      <c r="B30" s="1193"/>
      <c r="C30" s="1193"/>
      <c r="D30" s="152"/>
      <c r="E30" s="152"/>
      <c r="F30" s="152"/>
      <c r="G30" s="1193"/>
      <c r="H30" s="1193"/>
    </row>
    <row r="31" spans="1:8" s="153" customFormat="1" ht="15.6">
      <c r="A31" s="875"/>
      <c r="B31" s="154" t="s">
        <v>227</v>
      </c>
      <c r="C31" s="155" t="s">
        <v>245</v>
      </c>
      <c r="D31" s="152"/>
      <c r="E31" s="152"/>
      <c r="F31" s="152"/>
      <c r="G31" s="152"/>
      <c r="H31" s="152"/>
    </row>
    <row r="32" spans="1:8" s="153" customFormat="1" ht="15.6">
      <c r="A32" s="875"/>
      <c r="B32" s="154" t="s">
        <v>228</v>
      </c>
      <c r="C32" s="985" t="s">
        <v>448</v>
      </c>
      <c r="D32" s="152"/>
      <c r="E32" s="152"/>
      <c r="F32" s="152"/>
      <c r="G32" s="152"/>
      <c r="H32" s="152"/>
    </row>
    <row r="33" spans="1:8" s="158" customFormat="1" ht="13.8">
      <c r="A33" s="156"/>
      <c r="B33" s="154" t="s">
        <v>229</v>
      </c>
      <c r="C33" s="157" t="s">
        <v>246</v>
      </c>
      <c r="D33" s="157"/>
      <c r="E33" s="157"/>
      <c r="F33" s="157"/>
      <c r="G33" s="157"/>
      <c r="H33" s="157"/>
    </row>
    <row r="34" spans="1:8" s="153" customFormat="1" ht="15.75" customHeight="1">
      <c r="A34" s="1193" t="s">
        <v>249</v>
      </c>
      <c r="B34" s="1193"/>
      <c r="C34" s="1193"/>
      <c r="D34" s="152"/>
      <c r="E34" s="152"/>
      <c r="F34" s="152"/>
      <c r="G34" s="1193"/>
      <c r="H34" s="1193"/>
    </row>
    <row r="35" spans="1:8" s="153" customFormat="1" ht="15.6">
      <c r="A35" s="875"/>
      <c r="B35" s="154" t="s">
        <v>227</v>
      </c>
      <c r="C35" s="155" t="s">
        <v>247</v>
      </c>
      <c r="D35" s="152"/>
      <c r="E35" s="152"/>
      <c r="F35" s="152"/>
      <c r="G35" s="152"/>
      <c r="H35" s="152"/>
    </row>
    <row r="36" spans="1:8" s="153" customFormat="1" ht="28.2">
      <c r="A36" s="875"/>
      <c r="B36" s="154" t="s">
        <v>228</v>
      </c>
      <c r="C36" s="157" t="s">
        <v>248</v>
      </c>
      <c r="D36" s="152"/>
      <c r="E36" s="152"/>
      <c r="F36" s="152"/>
      <c r="G36" s="152"/>
      <c r="H36" s="152"/>
    </row>
    <row r="37" spans="1:8" s="158" customFormat="1" ht="13.8">
      <c r="A37" s="156"/>
      <c r="B37" s="154" t="s">
        <v>229</v>
      </c>
      <c r="C37" s="157" t="s">
        <v>233</v>
      </c>
      <c r="D37" s="157"/>
      <c r="E37" s="157"/>
      <c r="F37" s="157"/>
      <c r="G37" s="157"/>
      <c r="H37" s="157"/>
    </row>
    <row r="38" spans="1:8" s="158" customFormat="1" ht="27.6">
      <c r="A38" s="156"/>
      <c r="B38" s="154" t="s">
        <v>230</v>
      </c>
      <c r="C38" s="987" t="s">
        <v>449</v>
      </c>
      <c r="D38" s="157"/>
      <c r="E38" s="157"/>
      <c r="F38" s="157"/>
      <c r="G38" s="157"/>
      <c r="H38" s="157"/>
    </row>
    <row r="39" spans="1:8" s="309" customFormat="1" ht="15.75" customHeight="1">
      <c r="A39" s="1192" t="s">
        <v>250</v>
      </c>
      <c r="B39" s="1192"/>
      <c r="C39" s="1192"/>
      <c r="D39" s="546"/>
      <c r="E39" s="546"/>
      <c r="F39" s="546"/>
      <c r="G39" s="1192"/>
      <c r="H39" s="1192"/>
    </row>
    <row r="40" spans="1:8" s="309" customFormat="1" ht="28.2">
      <c r="A40" s="876"/>
      <c r="B40" s="149" t="s">
        <v>227</v>
      </c>
      <c r="C40" s="547" t="s">
        <v>348</v>
      </c>
      <c r="D40" s="546"/>
      <c r="E40" s="546"/>
      <c r="F40" s="546"/>
      <c r="G40" s="546"/>
      <c r="H40" s="546"/>
    </row>
    <row r="41" spans="1:8" s="153" customFormat="1" ht="15.75" customHeight="1">
      <c r="A41" s="875"/>
      <c r="B41" s="154" t="s">
        <v>228</v>
      </c>
      <c r="C41" s="617" t="s">
        <v>450</v>
      </c>
      <c r="D41" s="152"/>
      <c r="E41" s="152"/>
      <c r="F41" s="152"/>
      <c r="G41" s="152"/>
      <c r="H41" s="152"/>
    </row>
    <row r="42" spans="1:8" s="309" customFormat="1" ht="15.75" customHeight="1">
      <c r="A42" s="1192" t="s">
        <v>349</v>
      </c>
      <c r="B42" s="1192"/>
      <c r="C42" s="1192"/>
      <c r="D42" s="546"/>
      <c r="E42" s="546"/>
      <c r="F42" s="546"/>
      <c r="G42" s="1192"/>
      <c r="H42" s="1192"/>
    </row>
    <row r="43" spans="1:8" s="309" customFormat="1" ht="42">
      <c r="A43" s="876"/>
      <c r="B43" s="149" t="s">
        <v>227</v>
      </c>
      <c r="C43" s="547" t="s">
        <v>573</v>
      </c>
      <c r="D43" s="546"/>
      <c r="E43" s="546"/>
      <c r="F43" s="546"/>
      <c r="G43" s="546"/>
      <c r="H43" s="546"/>
    </row>
    <row r="44" spans="1:8" s="309" customFormat="1" ht="9.75" customHeight="1">
      <c r="A44" s="876"/>
      <c r="B44" s="149"/>
      <c r="C44" s="148"/>
      <c r="D44" s="546"/>
      <c r="E44" s="546"/>
      <c r="F44" s="546"/>
      <c r="G44" s="546"/>
      <c r="H44" s="546"/>
    </row>
    <row r="45" spans="1:8" ht="65.25" customHeight="1">
      <c r="A45" s="148"/>
      <c r="B45" s="150"/>
      <c r="C45" s="148"/>
      <c r="D45" s="148"/>
      <c r="E45" s="148"/>
      <c r="F45" s="148"/>
      <c r="G45" s="148"/>
      <c r="H45" s="148"/>
    </row>
    <row r="46" spans="1:8" ht="65.25" customHeight="1">
      <c r="A46" s="910"/>
      <c r="B46" s="910"/>
      <c r="C46" s="910"/>
      <c r="D46" s="910"/>
      <c r="E46" s="910"/>
      <c r="F46" s="910"/>
      <c r="G46" s="910"/>
      <c r="H46" s="910"/>
    </row>
    <row r="47" spans="1:8" ht="65.25" customHeight="1">
      <c r="A47" s="159"/>
      <c r="B47" s="159"/>
      <c r="C47" s="159"/>
      <c r="D47" s="159"/>
      <c r="E47" s="159"/>
      <c r="F47" s="159"/>
      <c r="G47" s="159"/>
      <c r="H47" s="159"/>
    </row>
    <row r="48" spans="1:8" ht="65.25" customHeight="1">
      <c r="A48" s="159"/>
      <c r="B48" s="150"/>
      <c r="C48" s="148"/>
      <c r="D48" s="148"/>
      <c r="E48" s="148"/>
      <c r="F48" s="148"/>
      <c r="G48" s="148"/>
      <c r="H48" s="148"/>
    </row>
    <row r="49" spans="1:8" ht="65.25" customHeight="1">
      <c r="A49" s="159"/>
      <c r="B49" s="159"/>
      <c r="C49" s="159"/>
      <c r="D49" s="159"/>
      <c r="E49" s="159"/>
      <c r="F49" s="159"/>
      <c r="G49" s="159"/>
      <c r="H49" s="159"/>
    </row>
    <row r="50" spans="1:8" ht="65.25" customHeight="1">
      <c r="A50" s="159"/>
      <c r="B50" s="159"/>
      <c r="C50" s="159"/>
      <c r="D50" s="159"/>
      <c r="E50" s="159"/>
      <c r="F50" s="159"/>
      <c r="G50" s="159"/>
      <c r="H50" s="159"/>
    </row>
    <row r="51" spans="1:8" ht="65.25" customHeight="1">
      <c r="A51" s="159"/>
      <c r="B51" s="150"/>
      <c r="C51" s="148"/>
      <c r="D51" s="148"/>
      <c r="E51" s="148"/>
      <c r="F51" s="148"/>
      <c r="G51" s="148"/>
      <c r="H51" s="148"/>
    </row>
    <row r="52" spans="1:8" ht="65.25" customHeight="1">
      <c r="A52" s="159"/>
      <c r="B52" s="159"/>
      <c r="C52" s="159"/>
      <c r="D52" s="159"/>
      <c r="E52" s="159"/>
      <c r="F52" s="159"/>
      <c r="G52" s="159"/>
      <c r="H52" s="159"/>
    </row>
    <row r="53" spans="1:8" ht="65.25" customHeight="1">
      <c r="A53" s="159"/>
      <c r="B53" s="150"/>
      <c r="C53" s="148"/>
      <c r="D53" s="148"/>
      <c r="E53" s="148"/>
      <c r="F53" s="148"/>
      <c r="G53" s="148"/>
      <c r="H53" s="148"/>
    </row>
    <row r="54" spans="1:8" ht="65.25" customHeight="1">
      <c r="A54" s="159"/>
      <c r="B54" s="159"/>
      <c r="C54" s="159"/>
      <c r="D54" s="159"/>
      <c r="E54" s="159"/>
      <c r="F54" s="159"/>
      <c r="G54" s="159"/>
      <c r="H54" s="159"/>
    </row>
    <row r="55" spans="1:8" ht="65.25" customHeight="1">
      <c r="A55" s="159"/>
      <c r="B55" s="150"/>
      <c r="C55" s="148"/>
      <c r="D55" s="148"/>
      <c r="E55" s="148"/>
      <c r="F55" s="148"/>
      <c r="G55" s="148"/>
      <c r="H55" s="148"/>
    </row>
    <row r="56" spans="1:8" ht="65.25" customHeight="1">
      <c r="A56" s="159"/>
      <c r="B56" s="159"/>
      <c r="C56" s="159"/>
      <c r="D56" s="159"/>
      <c r="E56" s="159"/>
      <c r="F56" s="159"/>
      <c r="G56" s="159"/>
      <c r="H56" s="159"/>
    </row>
    <row r="57" spans="1:8" ht="65.25" customHeight="1">
      <c r="A57" s="159"/>
      <c r="B57" s="150"/>
      <c r="C57" s="148"/>
      <c r="D57" s="148"/>
      <c r="E57" s="148"/>
      <c r="F57" s="148"/>
      <c r="G57" s="148"/>
      <c r="H57" s="148"/>
    </row>
    <row r="58" spans="1:8" ht="65.25" customHeight="1">
      <c r="A58" s="159"/>
      <c r="B58" s="159"/>
      <c r="C58" s="159"/>
      <c r="D58" s="159"/>
      <c r="E58" s="159"/>
      <c r="F58" s="159"/>
      <c r="G58" s="159"/>
      <c r="H58" s="159"/>
    </row>
    <row r="59" spans="1:8" ht="65.25" customHeight="1">
      <c r="A59" s="159"/>
      <c r="B59" s="150"/>
      <c r="C59" s="148"/>
      <c r="D59" s="148"/>
      <c r="E59" s="148"/>
      <c r="F59" s="148"/>
      <c r="G59" s="148"/>
      <c r="H59" s="148"/>
    </row>
    <row r="60" spans="1:8" ht="65.25" customHeight="1">
      <c r="A60" s="911"/>
      <c r="B60" s="911"/>
      <c r="C60" s="911"/>
      <c r="D60" s="911"/>
      <c r="E60" s="911"/>
      <c r="F60" s="911"/>
      <c r="G60" s="911"/>
      <c r="H60" s="911"/>
    </row>
    <row r="61" spans="1:8" ht="65.25" customHeight="1">
      <c r="A61" s="912"/>
      <c r="B61" s="913"/>
      <c r="C61" s="914"/>
      <c r="D61" s="914"/>
      <c r="E61" s="914"/>
      <c r="F61" s="914"/>
      <c r="G61" s="914"/>
      <c r="H61" s="914"/>
    </row>
    <row r="62" spans="1:8" ht="65.25" customHeight="1">
      <c r="A62" s="912"/>
      <c r="B62" s="913"/>
      <c r="C62" s="914"/>
      <c r="D62" s="914"/>
      <c r="E62" s="914"/>
      <c r="F62" s="914"/>
      <c r="G62" s="914"/>
      <c r="H62" s="914"/>
    </row>
    <row r="63" spans="1:8" ht="65.25" customHeight="1">
      <c r="A63" s="912"/>
      <c r="B63" s="913"/>
      <c r="C63" s="914"/>
      <c r="D63" s="914"/>
      <c r="E63" s="914"/>
      <c r="F63" s="914"/>
      <c r="G63" s="914"/>
      <c r="H63" s="914"/>
    </row>
    <row r="64" spans="1:8" ht="65.25" customHeight="1">
      <c r="A64" s="912"/>
      <c r="B64" s="913"/>
      <c r="C64" s="914"/>
      <c r="D64" s="914"/>
      <c r="E64" s="914"/>
      <c r="F64" s="914"/>
      <c r="G64" s="914"/>
      <c r="H64" s="914"/>
    </row>
    <row r="65" spans="1:2" ht="65.25" customHeight="1">
      <c r="A65" s="160"/>
      <c r="B65" s="915"/>
    </row>
    <row r="66" spans="1:2" ht="65.25" customHeight="1">
      <c r="A66" s="160"/>
    </row>
    <row r="67" spans="1:2" ht="65.25" customHeight="1">
      <c r="A67" s="160"/>
    </row>
    <row r="68" spans="1:2" ht="65.25" customHeight="1">
      <c r="A68" s="160"/>
    </row>
    <row r="69" spans="1:2" ht="65.25" customHeight="1">
      <c r="A69" s="160"/>
    </row>
    <row r="70" spans="1:2" ht="65.25" customHeight="1">
      <c r="A70" s="160"/>
    </row>
    <row r="71" spans="1:2" ht="65.25" customHeight="1">
      <c r="A71" s="160"/>
    </row>
    <row r="72" spans="1:2" ht="65.25" customHeight="1">
      <c r="A72" s="160"/>
    </row>
    <row r="73" spans="1:2" s="909" customFormat="1" ht="65.25" customHeight="1">
      <c r="A73" s="916"/>
      <c r="B73" s="161"/>
    </row>
    <row r="74" spans="1:2" ht="65.25" customHeight="1">
      <c r="A74" s="160"/>
    </row>
    <row r="75" spans="1:2" ht="65.25" customHeight="1">
      <c r="A75" s="160"/>
    </row>
    <row r="76" spans="1:2" ht="65.25" customHeight="1"/>
    <row r="77" spans="1:2" ht="65.25" customHeight="1"/>
    <row r="78" spans="1:2" ht="65.25" customHeight="1"/>
    <row r="79" spans="1:2" ht="65.25" customHeight="1"/>
    <row r="80" spans="1:2" ht="65.25" customHeight="1"/>
    <row r="81" spans="1:1" ht="65.25" customHeight="1"/>
    <row r="82" spans="1:1" ht="65.25" customHeight="1"/>
    <row r="83" spans="1:1" ht="65.25" customHeight="1">
      <c r="A83" s="160"/>
    </row>
    <row r="84" spans="1:1" ht="65.25" customHeight="1">
      <c r="A84" s="160"/>
    </row>
    <row r="85" spans="1:1" ht="65.25" customHeight="1">
      <c r="A85" s="160"/>
    </row>
    <row r="86" spans="1:1" ht="65.25" customHeight="1">
      <c r="A86" s="160"/>
    </row>
    <row r="87" spans="1:1" ht="65.25" customHeight="1">
      <c r="A87" s="160"/>
    </row>
    <row r="88" spans="1:1" ht="65.25" customHeight="1"/>
    <row r="89" spans="1:1" ht="65.25" customHeight="1"/>
    <row r="90" spans="1:1" ht="65.25" customHeight="1"/>
    <row r="91" spans="1:1" ht="65.25" customHeight="1"/>
    <row r="92" spans="1:1" ht="65.25" customHeight="1">
      <c r="A92" s="160"/>
    </row>
    <row r="93" spans="1:1" ht="65.25" customHeight="1"/>
    <row r="94" spans="1:1" ht="65.25" customHeight="1"/>
    <row r="95" spans="1:1" ht="65.25" customHeight="1"/>
    <row r="96" spans="1:1" ht="65.25" customHeight="1">
      <c r="A96" s="160"/>
    </row>
    <row r="97" spans="1:2" ht="65.25" customHeight="1"/>
    <row r="98" spans="1:2" ht="65.25" customHeight="1">
      <c r="B98" s="917"/>
    </row>
    <row r="99" spans="1:2" ht="65.25" customHeight="1"/>
    <row r="100" spans="1:2" ht="65.25" customHeight="1"/>
    <row r="101" spans="1:2" ht="65.25" customHeight="1"/>
    <row r="102" spans="1:2" ht="65.25" customHeight="1"/>
    <row r="103" spans="1:2" ht="65.25" customHeight="1"/>
    <row r="104" spans="1:2" ht="65.25" customHeight="1">
      <c r="A104" s="160"/>
    </row>
    <row r="105" spans="1:2" ht="65.25" customHeight="1">
      <c r="A105" s="160"/>
    </row>
    <row r="106" spans="1:2" ht="65.25" customHeight="1">
      <c r="A106" s="160"/>
    </row>
    <row r="107" spans="1:2" ht="65.25" customHeight="1">
      <c r="A107" s="160"/>
    </row>
    <row r="108" spans="1:2" ht="65.25" customHeight="1">
      <c r="A108" s="160"/>
    </row>
    <row r="109" spans="1:2" ht="65.25" customHeight="1">
      <c r="A109" s="160"/>
    </row>
    <row r="110" spans="1:2" ht="65.25" customHeight="1">
      <c r="A110" s="160"/>
    </row>
    <row r="111" spans="1:2" ht="65.25" customHeight="1">
      <c r="A111" s="160"/>
    </row>
    <row r="112" spans="1:2" ht="65.25" customHeight="1">
      <c r="A112" s="160"/>
    </row>
    <row r="113" spans="1:1" ht="65.25" customHeight="1">
      <c r="A113" s="160"/>
    </row>
    <row r="114" spans="1:1" ht="65.25" customHeight="1">
      <c r="A114" s="160"/>
    </row>
    <row r="115" spans="1:1" ht="65.25" customHeight="1">
      <c r="A115" s="160"/>
    </row>
    <row r="116" spans="1:1" ht="65.25" customHeight="1">
      <c r="A116" s="160"/>
    </row>
    <row r="117" spans="1:1" ht="65.25" customHeight="1">
      <c r="A117" s="160"/>
    </row>
    <row r="118" spans="1:1" ht="65.25" customHeight="1">
      <c r="A118" s="160"/>
    </row>
    <row r="119" spans="1:1" ht="65.25" customHeight="1">
      <c r="A119" s="160"/>
    </row>
    <row r="120" spans="1:1" ht="65.25" customHeight="1">
      <c r="A120" s="160"/>
    </row>
    <row r="121" spans="1:1" ht="65.25" customHeight="1">
      <c r="A121" s="160"/>
    </row>
    <row r="122" spans="1:1" ht="65.25" customHeight="1">
      <c r="A122" s="160"/>
    </row>
    <row r="123" spans="1:1" ht="65.25" customHeight="1">
      <c r="A123" s="160"/>
    </row>
    <row r="124" spans="1:1" ht="65.25" customHeight="1">
      <c r="A124" s="160"/>
    </row>
    <row r="125" spans="1:1" ht="65.25" customHeight="1">
      <c r="A125" s="160"/>
    </row>
    <row r="126" spans="1:1" ht="65.25" customHeight="1">
      <c r="A126" s="160"/>
    </row>
    <row r="127" spans="1:1" ht="65.25" customHeight="1">
      <c r="A127" s="160"/>
    </row>
    <row r="128" spans="1:1" ht="65.25" customHeight="1">
      <c r="A128" s="160"/>
    </row>
    <row r="129" spans="1:1" ht="65.25" customHeight="1">
      <c r="A129" s="160"/>
    </row>
    <row r="130" spans="1:1" ht="65.25" customHeight="1">
      <c r="A130" s="160"/>
    </row>
    <row r="131" spans="1:1" ht="65.25" customHeight="1">
      <c r="A131" s="160"/>
    </row>
    <row r="132" spans="1:1" ht="65.25" customHeight="1">
      <c r="A132" s="160"/>
    </row>
    <row r="133" spans="1:1" ht="65.25" customHeight="1">
      <c r="A133" s="160"/>
    </row>
    <row r="134" spans="1:1" ht="65.25" customHeight="1">
      <c r="A134" s="160"/>
    </row>
    <row r="135" spans="1:1" ht="65.25" customHeight="1">
      <c r="A135" s="160"/>
    </row>
    <row r="136" spans="1:1" ht="65.25" customHeight="1">
      <c r="A136" s="160"/>
    </row>
    <row r="137" spans="1:1" ht="65.25" customHeight="1">
      <c r="A137" s="160"/>
    </row>
    <row r="138" spans="1:1" ht="65.25" customHeight="1">
      <c r="A138" s="160"/>
    </row>
    <row r="139" spans="1:1" ht="65.25" customHeight="1">
      <c r="A139" s="160"/>
    </row>
    <row r="140" spans="1:1" ht="65.25" customHeight="1">
      <c r="A140" s="160"/>
    </row>
    <row r="141" spans="1:1" ht="65.25" customHeight="1">
      <c r="A141" s="160"/>
    </row>
    <row r="142" spans="1:1" ht="65.25" customHeight="1">
      <c r="A142" s="160"/>
    </row>
    <row r="143" spans="1:1" ht="65.25" customHeight="1">
      <c r="A143" s="160"/>
    </row>
    <row r="144" spans="1:1" ht="65.25" customHeight="1">
      <c r="A144" s="160"/>
    </row>
    <row r="145" spans="1:1" ht="65.25" customHeight="1">
      <c r="A145" s="160"/>
    </row>
    <row r="146" spans="1:1" ht="65.25" customHeight="1">
      <c r="A146" s="160"/>
    </row>
    <row r="147" spans="1:1" ht="65.25" customHeight="1">
      <c r="A147" s="160"/>
    </row>
    <row r="148" spans="1:1" ht="65.25" customHeight="1">
      <c r="A148" s="160"/>
    </row>
    <row r="149" spans="1:1" ht="65.25" customHeight="1">
      <c r="A149" s="160"/>
    </row>
    <row r="150" spans="1:1" ht="65.25" customHeight="1">
      <c r="A150" s="160"/>
    </row>
    <row r="151" spans="1:1" ht="65.25" customHeight="1">
      <c r="A151" s="160"/>
    </row>
    <row r="152" spans="1:1" ht="65.25" customHeight="1">
      <c r="A152" s="160"/>
    </row>
    <row r="153" spans="1:1" ht="65.25" customHeight="1">
      <c r="A153" s="160"/>
    </row>
    <row r="154" spans="1:1" ht="65.25" customHeight="1">
      <c r="A154" s="160"/>
    </row>
    <row r="155" spans="1:1" ht="65.25" customHeight="1">
      <c r="A155" s="160"/>
    </row>
    <row r="156" spans="1:1" ht="65.25" customHeight="1">
      <c r="A156" s="160"/>
    </row>
    <row r="157" spans="1:1">
      <c r="A157" s="160"/>
    </row>
    <row r="158" spans="1:1">
      <c r="A158" s="160"/>
    </row>
    <row r="159" spans="1:1">
      <c r="A159" s="160"/>
    </row>
    <row r="160" spans="1:1">
      <c r="A160" s="160"/>
    </row>
    <row r="161" spans="1:1">
      <c r="A161" s="160"/>
    </row>
    <row r="162" spans="1:1">
      <c r="A162" s="160"/>
    </row>
    <row r="163" spans="1:1">
      <c r="A163" s="160"/>
    </row>
    <row r="164" spans="1:1">
      <c r="A164" s="160"/>
    </row>
    <row r="165" spans="1:1">
      <c r="A165" s="160"/>
    </row>
    <row r="166" spans="1:1">
      <c r="A166" s="160"/>
    </row>
    <row r="167" spans="1:1">
      <c r="A167" s="160"/>
    </row>
    <row r="168" spans="1:1">
      <c r="A168" s="160"/>
    </row>
    <row r="169" spans="1:1">
      <c r="A169" s="160"/>
    </row>
    <row r="170" spans="1:1">
      <c r="A170" s="160"/>
    </row>
    <row r="171" spans="1:1">
      <c r="A171" s="160"/>
    </row>
    <row r="172" spans="1:1">
      <c r="A172" s="160"/>
    </row>
    <row r="173" spans="1:1">
      <c r="A173" s="160"/>
    </row>
    <row r="174" spans="1:1">
      <c r="A174" s="160"/>
    </row>
    <row r="175" spans="1:1">
      <c r="A175" s="160"/>
    </row>
    <row r="176" spans="1:1">
      <c r="A176" s="160"/>
    </row>
    <row r="177" spans="1:1">
      <c r="A177" s="160"/>
    </row>
    <row r="178" spans="1:1">
      <c r="A178" s="160"/>
    </row>
    <row r="179" spans="1:1">
      <c r="A179" s="160"/>
    </row>
    <row r="180" spans="1:1">
      <c r="A180" s="160"/>
    </row>
    <row r="181" spans="1:1">
      <c r="A181" s="160"/>
    </row>
    <row r="182" spans="1:1">
      <c r="A182" s="160"/>
    </row>
    <row r="183" spans="1:1">
      <c r="A183" s="160"/>
    </row>
    <row r="184" spans="1:1">
      <c r="A184" s="160"/>
    </row>
  </sheetData>
  <mergeCells count="17">
    <mergeCell ref="G30:H30"/>
    <mergeCell ref="G42:H42"/>
    <mergeCell ref="G23:H23"/>
    <mergeCell ref="G39:H39"/>
    <mergeCell ref="G34:H34"/>
    <mergeCell ref="A1:C1"/>
    <mergeCell ref="A3:C3"/>
    <mergeCell ref="A16:C16"/>
    <mergeCell ref="A19:C19"/>
    <mergeCell ref="A42:C42"/>
    <mergeCell ref="A34:C34"/>
    <mergeCell ref="A23:C23"/>
    <mergeCell ref="A39:C39"/>
    <mergeCell ref="G19:H19"/>
    <mergeCell ref="A26:C26"/>
    <mergeCell ref="G26:H26"/>
    <mergeCell ref="A30:C30"/>
  </mergeCells>
  <pageMargins left="0.7" right="0.7" top="0.75" bottom="0.75" header="0.3" footer="0.3"/>
  <pageSetup scale="84" orientation="portrait" horizontalDpi="300" verticalDpi="1200" r:id="rId1"/>
  <headerFooter>
    <oddHeader>&amp;CSt. Louis CDA</oddHeader>
    <oddFooter>&amp;L&amp;F
&amp;A&amp;RPage &amp;P of &amp;N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1"/>
  <sheetViews>
    <sheetView workbookViewId="0">
      <selection activeCell="J4" sqref="J4"/>
    </sheetView>
  </sheetViews>
  <sheetFormatPr defaultRowHeight="10.199999999999999"/>
  <cols>
    <col min="1" max="1" width="25.1640625" customWidth="1"/>
    <col min="2" max="2" width="21.6640625" customWidth="1"/>
    <col min="3" max="3" width="16.6640625" customWidth="1"/>
    <col min="4" max="4" width="14.33203125" customWidth="1"/>
    <col min="5" max="5" width="15.5" customWidth="1"/>
    <col min="6" max="6" width="13.6640625" customWidth="1"/>
  </cols>
  <sheetData>
    <row r="1" spans="1:6" ht="17.399999999999999">
      <c r="A1" s="1448" t="s">
        <v>524</v>
      </c>
      <c r="B1" s="1448"/>
      <c r="C1" s="1448"/>
      <c r="D1" s="1448"/>
      <c r="E1" s="1448"/>
      <c r="F1" s="1448"/>
    </row>
    <row r="2" spans="1:6" ht="51.75" customHeight="1">
      <c r="A2" s="1447" t="s">
        <v>525</v>
      </c>
      <c r="B2" s="1447"/>
      <c r="C2" s="1447"/>
      <c r="D2" s="1447"/>
      <c r="E2" s="1447"/>
      <c r="F2" s="1447"/>
    </row>
    <row r="3" spans="1:6" ht="13.2">
      <c r="A3" s="1176"/>
      <c r="B3" s="1176"/>
      <c r="C3" s="1176"/>
      <c r="D3" s="1176"/>
      <c r="E3" s="1176"/>
      <c r="F3" s="1176"/>
    </row>
    <row r="4" spans="1:6" ht="13.8">
      <c r="A4" s="1177" t="s">
        <v>526</v>
      </c>
      <c r="B4" s="1178"/>
      <c r="C4" s="1178"/>
      <c r="D4" s="1177" t="s">
        <v>527</v>
      </c>
      <c r="E4" s="1179">
        <f>developer</f>
        <v>0</v>
      </c>
      <c r="F4" s="1178"/>
    </row>
    <row r="5" spans="1:6" ht="13.8">
      <c r="A5" s="1122"/>
      <c r="B5" s="1122"/>
      <c r="C5" s="1122"/>
      <c r="D5" s="1122"/>
      <c r="E5" s="1177" t="s">
        <v>528</v>
      </c>
      <c r="F5" s="1180"/>
    </row>
    <row r="6" spans="1:6" ht="13.8">
      <c r="A6" s="1122"/>
      <c r="B6" s="1122"/>
      <c r="C6" s="1122"/>
      <c r="D6" s="1122"/>
      <c r="E6" s="1177" t="s">
        <v>529</v>
      </c>
      <c r="F6" s="1181">
        <f>F5*0.25</f>
        <v>0</v>
      </c>
    </row>
    <row r="7" spans="1:6" ht="13.2">
      <c r="A7" s="1182" t="s">
        <v>530</v>
      </c>
      <c r="B7" s="169"/>
      <c r="C7" s="169"/>
      <c r="D7" s="169"/>
      <c r="E7" s="169"/>
      <c r="F7" s="169"/>
    </row>
    <row r="8" spans="1:6" ht="13.8">
      <c r="A8" s="1183" t="s">
        <v>531</v>
      </c>
      <c r="B8" s="1184"/>
      <c r="C8" s="169"/>
      <c r="D8" s="169"/>
      <c r="E8" s="1185" t="s">
        <v>532</v>
      </c>
      <c r="F8" s="1186"/>
    </row>
    <row r="9" spans="1:6" ht="13.8">
      <c r="A9" s="1183" t="s">
        <v>533</v>
      </c>
      <c r="B9" s="169"/>
      <c r="C9" s="169"/>
      <c r="D9" s="169"/>
      <c r="E9" s="1185" t="s">
        <v>532</v>
      </c>
      <c r="F9" s="1186"/>
    </row>
    <row r="10" spans="1:6" ht="13.8">
      <c r="A10" s="1183" t="s">
        <v>534</v>
      </c>
      <c r="B10" s="169"/>
      <c r="C10" s="169"/>
      <c r="D10" s="169"/>
      <c r="E10" s="1185" t="s">
        <v>532</v>
      </c>
      <c r="F10" s="1186"/>
    </row>
    <row r="11" spans="1:6" ht="13.8">
      <c r="A11" s="1122"/>
      <c r="B11" s="169"/>
      <c r="C11" s="169"/>
      <c r="D11" s="169"/>
      <c r="E11" s="169"/>
      <c r="F11" s="1122"/>
    </row>
    <row r="12" spans="1:6" ht="13.8">
      <c r="A12" s="1182" t="s">
        <v>535</v>
      </c>
      <c r="B12" s="169"/>
      <c r="C12" s="169"/>
      <c r="D12" s="169"/>
      <c r="E12" s="169"/>
      <c r="F12" s="1122"/>
    </row>
    <row r="13" spans="1:6" ht="39" customHeight="1">
      <c r="A13" s="1447" t="s">
        <v>536</v>
      </c>
      <c r="B13" s="1447"/>
      <c r="C13" s="1447"/>
      <c r="D13" s="1447"/>
      <c r="E13" s="1185" t="s">
        <v>532</v>
      </c>
      <c r="F13" s="1186"/>
    </row>
    <row r="14" spans="1:6" ht="13.8">
      <c r="A14" s="1122"/>
      <c r="B14" s="169"/>
      <c r="C14" s="169"/>
      <c r="D14" s="169"/>
      <c r="E14" s="169"/>
      <c r="F14" s="1122"/>
    </row>
    <row r="15" spans="1:6" ht="13.8">
      <c r="A15" s="1182" t="s">
        <v>537</v>
      </c>
      <c r="B15" s="169"/>
      <c r="C15" s="169"/>
      <c r="D15" s="169"/>
      <c r="E15" s="169"/>
      <c r="F15" s="1122"/>
    </row>
    <row r="16" spans="1:6" ht="29.25" customHeight="1">
      <c r="A16" s="1447" t="s">
        <v>565</v>
      </c>
      <c r="B16" s="1447"/>
      <c r="C16" s="1447"/>
      <c r="D16" s="1447"/>
      <c r="E16" s="1185" t="s">
        <v>532</v>
      </c>
      <c r="F16" s="1186"/>
    </row>
    <row r="17" spans="1:6" ht="13.8">
      <c r="A17" s="1122"/>
      <c r="B17" s="169"/>
      <c r="C17" s="169"/>
      <c r="D17" s="169"/>
      <c r="E17" s="169"/>
      <c r="F17" s="1122"/>
    </row>
    <row r="18" spans="1:6" ht="30.75" customHeight="1">
      <c r="A18" s="1447" t="s">
        <v>566</v>
      </c>
      <c r="B18" s="1447"/>
      <c r="C18" s="1447"/>
      <c r="D18" s="1447"/>
      <c r="E18" s="1185" t="s">
        <v>532</v>
      </c>
      <c r="F18" s="1186"/>
    </row>
    <row r="19" spans="1:6" ht="13.8">
      <c r="A19" s="1122"/>
      <c r="B19" s="169"/>
      <c r="C19" s="169"/>
      <c r="D19" s="169"/>
      <c r="E19" s="169"/>
      <c r="F19" s="1122"/>
    </row>
    <row r="20" spans="1:6" ht="13.8">
      <c r="A20" s="1182" t="s">
        <v>538</v>
      </c>
      <c r="B20" s="169"/>
      <c r="C20" s="169"/>
      <c r="D20" s="169"/>
      <c r="E20" s="169"/>
      <c r="F20" s="1122"/>
    </row>
    <row r="21" spans="1:6" ht="45" customHeight="1">
      <c r="A21" s="1447" t="s">
        <v>567</v>
      </c>
      <c r="B21" s="1447"/>
      <c r="C21" s="1447"/>
      <c r="D21" s="1447"/>
      <c r="E21" s="1185" t="s">
        <v>532</v>
      </c>
      <c r="F21" s="1186"/>
    </row>
    <row r="22" spans="1:6" ht="13.8">
      <c r="A22" s="1122"/>
      <c r="B22" s="169"/>
      <c r="C22" s="169"/>
      <c r="D22" s="169"/>
      <c r="E22" s="169"/>
      <c r="F22" s="1122"/>
    </row>
    <row r="23" spans="1:6" ht="15" customHeight="1">
      <c r="A23" s="1450" t="s">
        <v>539</v>
      </c>
      <c r="B23" s="1450"/>
      <c r="C23" s="1450"/>
      <c r="D23" s="1450"/>
      <c r="E23" s="169"/>
      <c r="F23" s="1122"/>
    </row>
    <row r="24" spans="1:6" ht="18.75" customHeight="1">
      <c r="A24" s="1183" t="s">
        <v>540</v>
      </c>
      <c r="B24" s="169"/>
      <c r="C24" s="169"/>
      <c r="D24" s="169"/>
      <c r="E24" s="1185" t="s">
        <v>532</v>
      </c>
      <c r="F24" s="1186"/>
    </row>
    <row r="25" spans="1:6" ht="13.8">
      <c r="A25" s="169"/>
      <c r="B25" s="169"/>
      <c r="C25" s="169"/>
      <c r="D25" s="169"/>
      <c r="E25" s="169"/>
      <c r="F25" s="1122"/>
    </row>
    <row r="26" spans="1:6" ht="15" customHeight="1">
      <c r="A26" s="1450" t="s">
        <v>541</v>
      </c>
      <c r="B26" s="1450"/>
      <c r="C26" s="1450"/>
      <c r="D26" s="1450"/>
      <c r="E26" s="169"/>
      <c r="F26" s="1122"/>
    </row>
    <row r="27" spans="1:6" ht="30.75" customHeight="1">
      <c r="A27" s="1447" t="s">
        <v>568</v>
      </c>
      <c r="B27" s="1447"/>
      <c r="C27" s="1447"/>
      <c r="D27" s="1447"/>
      <c r="E27" s="1185" t="s">
        <v>532</v>
      </c>
      <c r="F27" s="1186"/>
    </row>
    <row r="28" spans="1:6" ht="13.8">
      <c r="A28" s="1122"/>
      <c r="B28" s="169"/>
      <c r="C28" s="169"/>
      <c r="D28" s="169"/>
      <c r="E28" s="169"/>
      <c r="F28" s="1122"/>
    </row>
    <row r="29" spans="1:6" ht="15" customHeight="1">
      <c r="A29" s="1450" t="s">
        <v>542</v>
      </c>
      <c r="B29" s="1450"/>
      <c r="C29" s="1450"/>
      <c r="D29" s="1450"/>
      <c r="E29" s="169"/>
      <c r="F29" s="1122"/>
    </row>
    <row r="30" spans="1:6" ht="13.8">
      <c r="A30" s="1183" t="s">
        <v>569</v>
      </c>
      <c r="B30" s="169"/>
      <c r="C30" s="169"/>
      <c r="D30" s="169"/>
      <c r="E30" s="169"/>
      <c r="F30" s="1122"/>
    </row>
    <row r="31" spans="1:6" ht="13.8">
      <c r="A31" s="1183" t="s">
        <v>543</v>
      </c>
      <c r="B31" s="1187"/>
      <c r="C31" s="169"/>
      <c r="D31" s="169"/>
      <c r="E31" s="1185" t="s">
        <v>532</v>
      </c>
      <c r="F31" s="1186"/>
    </row>
    <row r="32" spans="1:6" ht="13.8">
      <c r="A32" s="1122"/>
      <c r="B32" s="169"/>
      <c r="C32" s="169"/>
      <c r="D32" s="169"/>
      <c r="E32" s="169"/>
      <c r="F32" s="1122"/>
    </row>
    <row r="33" spans="1:6" ht="32.25" customHeight="1">
      <c r="A33" s="1447" t="s">
        <v>570</v>
      </c>
      <c r="B33" s="1447"/>
      <c r="C33" s="1447"/>
      <c r="D33" s="1447"/>
      <c r="E33" s="1185" t="s">
        <v>532</v>
      </c>
      <c r="F33" s="1186"/>
    </row>
    <row r="34" spans="1:6" ht="13.8">
      <c r="A34" s="1122"/>
      <c r="B34" s="169"/>
      <c r="C34" s="169"/>
      <c r="D34" s="169"/>
      <c r="E34" s="169"/>
      <c r="F34" s="1122"/>
    </row>
    <row r="35" spans="1:6" ht="15" customHeight="1">
      <c r="A35" s="1450" t="s">
        <v>544</v>
      </c>
      <c r="B35" s="1450"/>
      <c r="C35" s="1450"/>
      <c r="D35" s="1450"/>
      <c r="E35" s="169"/>
      <c r="F35" s="1122"/>
    </row>
    <row r="36" spans="1:6" ht="67.5" customHeight="1">
      <c r="A36" s="1447" t="s">
        <v>571</v>
      </c>
      <c r="B36" s="1447"/>
      <c r="C36" s="1447"/>
      <c r="D36" s="1447"/>
      <c r="E36" s="169"/>
      <c r="F36" s="1122"/>
    </row>
    <row r="37" spans="1:6" ht="16.5" customHeight="1">
      <c r="A37" s="1188" t="s">
        <v>545</v>
      </c>
      <c r="B37" s="169"/>
      <c r="C37" s="169"/>
      <c r="D37" s="169"/>
      <c r="E37" s="1185" t="s">
        <v>532</v>
      </c>
      <c r="F37" s="1186"/>
    </row>
    <row r="38" spans="1:6" ht="13.8">
      <c r="A38" s="1122"/>
      <c r="B38" s="169"/>
      <c r="C38" s="169"/>
      <c r="D38" s="169"/>
      <c r="E38" s="169"/>
      <c r="F38" s="1122"/>
    </row>
    <row r="39" spans="1:6" ht="13.8">
      <c r="A39" s="1182" t="s">
        <v>546</v>
      </c>
      <c r="B39" s="169"/>
      <c r="C39" s="169"/>
      <c r="D39" s="169"/>
      <c r="E39" s="169"/>
      <c r="F39" s="1122"/>
    </row>
    <row r="40" spans="1:6" ht="41.25" customHeight="1">
      <c r="A40" s="1447" t="s">
        <v>547</v>
      </c>
      <c r="B40" s="1447"/>
      <c r="C40" s="1447"/>
      <c r="D40" s="1447"/>
      <c r="E40" s="1185" t="s">
        <v>532</v>
      </c>
      <c r="F40" s="1186"/>
    </row>
    <row r="41" spans="1:6" ht="13.8">
      <c r="A41" s="1122"/>
      <c r="B41" s="169"/>
      <c r="C41" s="169"/>
      <c r="D41" s="169"/>
      <c r="E41" s="169"/>
      <c r="F41" s="1122"/>
    </row>
    <row r="42" spans="1:6" ht="13.8">
      <c r="A42" s="1188"/>
      <c r="B42" s="169"/>
      <c r="C42" s="169"/>
      <c r="D42" s="169"/>
      <c r="E42" s="169"/>
      <c r="F42" s="1122"/>
    </row>
    <row r="43" spans="1:6" ht="13.8">
      <c r="A43" s="1182" t="s">
        <v>548</v>
      </c>
      <c r="B43" s="169"/>
      <c r="C43" s="169"/>
      <c r="D43" s="169"/>
      <c r="E43" s="1189" t="s">
        <v>532</v>
      </c>
      <c r="F43" s="1190">
        <f>F8+F9+F10+F13+F16+F18+F21+F24+F27+F31+F33+F37+F40</f>
        <v>0</v>
      </c>
    </row>
    <row r="44" spans="1:6" ht="13.2">
      <c r="A44" s="1188"/>
      <c r="B44" s="1191"/>
      <c r="C44" s="1191"/>
      <c r="D44" s="169"/>
      <c r="E44" s="169"/>
      <c r="F44" s="169"/>
    </row>
    <row r="45" spans="1:6" ht="47.25" customHeight="1">
      <c r="A45" s="1449" t="s">
        <v>549</v>
      </c>
      <c r="B45" s="1449"/>
      <c r="C45" s="1449"/>
      <c r="D45" s="1449"/>
      <c r="E45" s="1449"/>
      <c r="F45" s="1449"/>
    </row>
    <row r="46" spans="1:6" ht="14.4">
      <c r="A46" s="1123" t="s">
        <v>550</v>
      </c>
      <c r="B46" s="1124"/>
      <c r="C46" s="1124"/>
      <c r="D46" s="1124"/>
      <c r="E46" s="1124"/>
    </row>
    <row r="48" spans="1:6">
      <c r="A48" t="s">
        <v>551</v>
      </c>
      <c r="D48" t="s">
        <v>552</v>
      </c>
    </row>
    <row r="49" spans="1:6">
      <c r="A49" t="s">
        <v>553</v>
      </c>
      <c r="D49" t="s">
        <v>552</v>
      </c>
    </row>
    <row r="50" spans="1:6" ht="13.8">
      <c r="A50" s="1122"/>
    </row>
    <row r="51" spans="1:6">
      <c r="F51" t="s">
        <v>552</v>
      </c>
    </row>
  </sheetData>
  <mergeCells count="15">
    <mergeCell ref="A36:D36"/>
    <mergeCell ref="A40:D40"/>
    <mergeCell ref="A45:F45"/>
    <mergeCell ref="A23:D23"/>
    <mergeCell ref="A26:D26"/>
    <mergeCell ref="A27:D27"/>
    <mergeCell ref="A29:D29"/>
    <mergeCell ref="A33:D33"/>
    <mergeCell ref="A35:D35"/>
    <mergeCell ref="A21:D21"/>
    <mergeCell ref="A1:F1"/>
    <mergeCell ref="A2:F2"/>
    <mergeCell ref="A13:D13"/>
    <mergeCell ref="A16:D16"/>
    <mergeCell ref="A18:D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764"/>
  <sheetViews>
    <sheetView zoomScale="115" zoomScaleNormal="115" workbookViewId="0">
      <selection activeCell="D5" sqref="D5"/>
    </sheetView>
  </sheetViews>
  <sheetFormatPr defaultRowHeight="10.199999999999999"/>
  <cols>
    <col min="1" max="1" width="3.6640625" style="248" customWidth="1"/>
    <col min="2" max="2" width="44.83203125" style="248" customWidth="1"/>
    <col min="3" max="3" width="21.1640625" style="249" customWidth="1"/>
    <col min="4" max="4" width="37.1640625" style="249" customWidth="1"/>
    <col min="5" max="5" width="23.5" style="249" customWidth="1"/>
    <col min="6" max="6" width="19" style="249" customWidth="1"/>
    <col min="7" max="7" width="12.83203125" style="248" customWidth="1"/>
    <col min="8" max="8" width="12.1640625" style="248" customWidth="1"/>
    <col min="9" max="9" width="5.1640625" style="247" customWidth="1"/>
    <col min="10" max="11" width="9.33203125" style="247"/>
    <col min="12" max="12" width="8.5" style="247" bestFit="1" customWidth="1"/>
    <col min="13" max="38" width="9.33203125" style="247"/>
    <col min="39" max="16384" width="9.33203125" style="249"/>
  </cols>
  <sheetData>
    <row r="1" spans="1:38" s="216" customFormat="1" ht="13.8">
      <c r="A1" s="213"/>
      <c r="B1" s="1225" t="s">
        <v>558</v>
      </c>
      <c r="C1" s="1226"/>
      <c r="D1" s="1226"/>
      <c r="E1" s="1226"/>
      <c r="F1" s="1226"/>
      <c r="G1" s="1226"/>
      <c r="H1" s="1226"/>
      <c r="I1" s="247"/>
      <c r="J1" s="653"/>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row>
    <row r="2" spans="1:38" s="213" customFormat="1" ht="15.6">
      <c r="B2" s="1226" t="s">
        <v>251</v>
      </c>
      <c r="C2" s="1226"/>
      <c r="D2" s="1226"/>
      <c r="E2" s="1226"/>
      <c r="F2" s="1226"/>
      <c r="G2" s="1226"/>
      <c r="H2" s="1226"/>
      <c r="I2" s="247"/>
      <c r="J2" s="65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row>
    <row r="3" spans="1:38">
      <c r="C3" s="248"/>
      <c r="D3" s="248"/>
      <c r="E3" s="248"/>
      <c r="F3" s="248"/>
    </row>
    <row r="4" spans="1:38" ht="34.5" customHeight="1">
      <c r="A4" s="247"/>
      <c r="B4" s="1227" t="s">
        <v>217</v>
      </c>
      <c r="C4" s="250" t="s">
        <v>101</v>
      </c>
      <c r="D4" s="305" t="s">
        <v>182</v>
      </c>
      <c r="E4" s="247"/>
      <c r="F4" s="247"/>
      <c r="G4" s="247"/>
      <c r="H4" s="247"/>
    </row>
    <row r="5" spans="1:38" ht="13.2">
      <c r="A5" s="247"/>
      <c r="B5" s="1227"/>
      <c r="C5" s="251">
        <v>1</v>
      </c>
      <c r="D5" s="254">
        <v>58350</v>
      </c>
      <c r="E5" s="247"/>
      <c r="F5" s="247"/>
      <c r="G5" s="247"/>
      <c r="H5" s="247"/>
    </row>
    <row r="6" spans="1:38" ht="13.2">
      <c r="A6" s="247"/>
      <c r="B6" s="247"/>
      <c r="C6" s="253">
        <v>2</v>
      </c>
      <c r="D6" s="254">
        <v>66700</v>
      </c>
      <c r="E6" s="247"/>
      <c r="F6" s="247"/>
      <c r="G6" s="247"/>
      <c r="H6" s="247"/>
    </row>
    <row r="7" spans="1:38" ht="13.2">
      <c r="A7" s="247"/>
      <c r="B7" s="247"/>
      <c r="C7" s="253">
        <v>3</v>
      </c>
      <c r="D7" s="254">
        <v>75050</v>
      </c>
      <c r="E7" s="247"/>
      <c r="F7" s="247"/>
      <c r="G7" s="247"/>
      <c r="H7" s="247"/>
    </row>
    <row r="8" spans="1:38" ht="13.2">
      <c r="A8" s="247"/>
      <c r="B8" s="247"/>
      <c r="C8" s="253">
        <v>4</v>
      </c>
      <c r="D8" s="254">
        <v>83350</v>
      </c>
      <c r="E8" s="247"/>
      <c r="F8" s="247"/>
      <c r="G8" s="247"/>
      <c r="H8" s="247"/>
    </row>
    <row r="9" spans="1:38" ht="13.2">
      <c r="A9" s="247"/>
      <c r="B9" s="247"/>
      <c r="C9" s="253">
        <v>5</v>
      </c>
      <c r="D9" s="254">
        <v>90050</v>
      </c>
      <c r="E9" s="247"/>
      <c r="F9" s="247"/>
      <c r="G9" s="247"/>
      <c r="H9" s="247"/>
    </row>
    <row r="10" spans="1:38" ht="13.2">
      <c r="A10" s="247"/>
      <c r="B10" s="247"/>
      <c r="C10" s="255">
        <v>6</v>
      </c>
      <c r="D10" s="256">
        <v>96700</v>
      </c>
      <c r="E10" s="247"/>
      <c r="F10" s="247"/>
      <c r="G10" s="247"/>
      <c r="H10" s="247"/>
    </row>
    <row r="11" spans="1:38" ht="15.75" customHeight="1">
      <c r="A11" s="247"/>
      <c r="B11" s="247"/>
      <c r="C11" s="257" t="s">
        <v>97</v>
      </c>
      <c r="D11" s="1169" t="s">
        <v>561</v>
      </c>
      <c r="E11" s="247"/>
      <c r="F11" s="247"/>
      <c r="G11" s="247"/>
      <c r="H11" s="247"/>
    </row>
    <row r="12" spans="1:38" s="247" customFormat="1" ht="12" customHeight="1">
      <c r="C12" s="727"/>
      <c r="D12" s="728"/>
    </row>
    <row r="13" spans="1:38" ht="20.25" customHeight="1">
      <c r="A13" s="247"/>
      <c r="B13" s="1227" t="s">
        <v>181</v>
      </c>
      <c r="C13" s="1211" t="s">
        <v>555</v>
      </c>
      <c r="D13" s="1211"/>
      <c r="E13" s="1204" t="s">
        <v>223</v>
      </c>
      <c r="F13" s="1204"/>
      <c r="G13" s="247"/>
      <c r="H13" s="247"/>
    </row>
    <row r="14" spans="1:38" s="169" customFormat="1" ht="12.75" customHeight="1">
      <c r="A14" s="166"/>
      <c r="B14" s="1227"/>
      <c r="C14" s="3" t="s">
        <v>106</v>
      </c>
      <c r="D14" s="175" t="s">
        <v>107</v>
      </c>
      <c r="E14" s="1231" t="s">
        <v>224</v>
      </c>
      <c r="F14" s="1231"/>
      <c r="G14" s="166"/>
      <c r="H14" s="166"/>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row>
    <row r="15" spans="1:38" s="169" customFormat="1" ht="12.75" customHeight="1">
      <c r="A15" s="166"/>
      <c r="B15" s="258"/>
      <c r="C15" s="977" t="s">
        <v>102</v>
      </c>
      <c r="D15" s="252">
        <v>286000</v>
      </c>
      <c r="E15" s="1232" t="e">
        <f>'2)Units, Dev Costs &amp; Sales'!P19</f>
        <v>#DIV/0!</v>
      </c>
      <c r="F15" s="1232"/>
      <c r="G15" s="166"/>
      <c r="H15" s="166"/>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row>
    <row r="16" spans="1:38" s="169" customFormat="1" ht="13.2">
      <c r="A16" s="166"/>
      <c r="B16" s="259"/>
      <c r="C16" s="25" t="s">
        <v>103</v>
      </c>
      <c r="D16" s="254">
        <v>366000</v>
      </c>
      <c r="E16" s="1233"/>
      <c r="F16" s="1233"/>
      <c r="G16" s="166"/>
      <c r="H16" s="166"/>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row>
    <row r="17" spans="1:38" s="169" customFormat="1" ht="13.2">
      <c r="A17" s="166"/>
      <c r="B17" s="259"/>
      <c r="C17" s="25" t="s">
        <v>104</v>
      </c>
      <c r="D17" s="254">
        <v>444000</v>
      </c>
      <c r="E17" s="1233"/>
      <c r="F17" s="1233"/>
      <c r="G17" s="166"/>
      <c r="H17" s="166"/>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row>
    <row r="18" spans="1:38" s="169" customFormat="1" ht="13.2">
      <c r="A18" s="166"/>
      <c r="B18" s="259"/>
      <c r="C18" s="260" t="s">
        <v>105</v>
      </c>
      <c r="D18" s="256">
        <v>549000</v>
      </c>
      <c r="E18" s="1234"/>
      <c r="F18" s="1234"/>
      <c r="G18" s="166"/>
      <c r="H18" s="166"/>
      <c r="I18" s="144"/>
      <c r="J18" s="144"/>
      <c r="K18" s="144"/>
      <c r="L18" s="144"/>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row>
    <row r="19" spans="1:38" s="166" customFormat="1" ht="13.8">
      <c r="B19" s="259"/>
      <c r="C19" s="164" t="s">
        <v>370</v>
      </c>
      <c r="D19" s="984" t="s">
        <v>554</v>
      </c>
      <c r="E19" s="641" t="s">
        <v>97</v>
      </c>
      <c r="F19" s="831" t="s">
        <v>562</v>
      </c>
      <c r="H19" s="261"/>
      <c r="I19" s="144"/>
      <c r="J19" s="144"/>
      <c r="K19" s="144"/>
      <c r="L19" s="144"/>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row>
    <row r="20" spans="1:38" ht="21" customHeight="1">
      <c r="B20" s="1230" t="s">
        <v>100</v>
      </c>
      <c r="C20" s="1212"/>
      <c r="D20" s="1212"/>
      <c r="E20" s="237"/>
      <c r="F20" s="1228" t="s">
        <v>213</v>
      </c>
    </row>
    <row r="21" spans="1:38" ht="11.4">
      <c r="B21" s="1230"/>
      <c r="C21" s="17" t="s">
        <v>38</v>
      </c>
      <c r="D21" s="17" t="s">
        <v>440</v>
      </c>
      <c r="E21" s="264" t="s">
        <v>214</v>
      </c>
      <c r="F21" s="1229"/>
      <c r="G21" s="64"/>
    </row>
    <row r="22" spans="1:38" ht="13.2">
      <c r="B22" s="177" t="s">
        <v>218</v>
      </c>
      <c r="C22" s="262">
        <v>0</v>
      </c>
      <c r="D22" s="920"/>
      <c r="E22" s="254">
        <v>159753</v>
      </c>
      <c r="F22" s="173">
        <f>D22*E22</f>
        <v>0</v>
      </c>
      <c r="G22" s="263"/>
    </row>
    <row r="23" spans="1:38" ht="13.2">
      <c r="B23" s="177"/>
      <c r="C23" s="17">
        <v>1</v>
      </c>
      <c r="D23" s="921"/>
      <c r="E23" s="254">
        <v>183132</v>
      </c>
      <c r="F23" s="211">
        <f>D23*E23</f>
        <v>0</v>
      </c>
      <c r="G23" s="263"/>
    </row>
    <row r="24" spans="1:38" ht="13.2">
      <c r="B24" s="177"/>
      <c r="C24" s="17">
        <v>2</v>
      </c>
      <c r="D24" s="921"/>
      <c r="E24" s="254">
        <v>222693</v>
      </c>
      <c r="F24" s="211">
        <f>D24*E24</f>
        <v>0</v>
      </c>
      <c r="G24" s="263"/>
    </row>
    <row r="25" spans="1:38" ht="13.2">
      <c r="B25" s="177"/>
      <c r="C25" s="17">
        <v>3</v>
      </c>
      <c r="D25" s="921"/>
      <c r="E25" s="254">
        <v>288093</v>
      </c>
      <c r="F25" s="211">
        <f>D25*E25</f>
        <v>0</v>
      </c>
      <c r="G25" s="263"/>
    </row>
    <row r="26" spans="1:38" ht="13.2">
      <c r="B26" s="177"/>
      <c r="C26" s="264">
        <v>4</v>
      </c>
      <c r="D26" s="922"/>
      <c r="E26" s="256">
        <v>316236</v>
      </c>
      <c r="F26" s="174">
        <f>D26*E26</f>
        <v>0</v>
      </c>
      <c r="G26" s="263"/>
    </row>
    <row r="27" spans="1:38" s="248" customFormat="1" ht="13.2">
      <c r="D27" s="210">
        <f>SUM(D22:D26)</f>
        <v>0</v>
      </c>
      <c r="F27" s="265">
        <f>SUM(F22:F26)</f>
        <v>0</v>
      </c>
      <c r="G27" s="263"/>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row>
    <row r="28" spans="1:38" s="267" customFormat="1" ht="13.2">
      <c r="A28" s="266"/>
      <c r="C28" s="1207" t="str">
        <f>IF(D27=units,"","Total does not match total project units.")</f>
        <v/>
      </c>
      <c r="D28" s="1207"/>
      <c r="E28" s="257" t="s">
        <v>97</v>
      </c>
      <c r="F28" s="831" t="s">
        <v>563</v>
      </c>
      <c r="H28" s="266"/>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row>
    <row r="29" spans="1:38" s="267" customFormat="1" ht="18.75" customHeight="1">
      <c r="A29" s="266"/>
      <c r="B29" s="269" t="s">
        <v>179</v>
      </c>
      <c r="C29" s="270"/>
      <c r="D29" s="1205" t="s">
        <v>99</v>
      </c>
      <c r="E29" s="257"/>
      <c r="F29" s="271"/>
      <c r="G29" s="272"/>
      <c r="H29" s="1221" t="s">
        <v>205</v>
      </c>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row>
    <row r="30" spans="1:38" s="1" customFormat="1" ht="14.25" customHeight="1">
      <c r="A30" s="3"/>
      <c r="B30" s="273"/>
      <c r="C30" s="274" t="s">
        <v>98</v>
      </c>
      <c r="D30" s="1206"/>
      <c r="E30" s="1197" t="s">
        <v>57</v>
      </c>
      <c r="F30" s="1197"/>
      <c r="G30" s="275" t="s">
        <v>219</v>
      </c>
      <c r="H30" s="1222"/>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row>
    <row r="31" spans="1:38" s="267" customFormat="1" ht="13.8">
      <c r="A31" s="266"/>
      <c r="B31" s="276" t="s">
        <v>178</v>
      </c>
      <c r="C31" s="277"/>
      <c r="D31" s="277"/>
      <c r="E31" s="278"/>
      <c r="F31" s="278"/>
      <c r="G31" s="1223">
        <f>'1)Cover Page'!I14</f>
        <v>0</v>
      </c>
      <c r="H31" s="1223"/>
      <c r="I31" s="182"/>
      <c r="J31" s="655"/>
      <c r="K31" s="655"/>
      <c r="L31" s="655"/>
      <c r="M31" s="655"/>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row>
    <row r="32" spans="1:38" s="267" customFormat="1" ht="13.2">
      <c r="A32" s="266"/>
      <c r="B32" s="279" t="s">
        <v>83</v>
      </c>
      <c r="C32" s="1058">
        <v>0.05</v>
      </c>
      <c r="D32" s="1058">
        <v>0.1</v>
      </c>
      <c r="E32" s="1198" t="s">
        <v>368</v>
      </c>
      <c r="F32" s="1198"/>
      <c r="G32" s="1091" t="str">
        <f>IF('1)Cover Page'!I14="New Construction",'3)Construction Costs'!Z14,"-")</f>
        <v>-</v>
      </c>
      <c r="H32" s="1050" t="str">
        <f>IF(J32=FALSE,"No","Yes")</f>
        <v>No</v>
      </c>
      <c r="I32" s="182"/>
      <c r="J32" s="677" t="b">
        <f>AND(G32&gt;C32,G32&lt;D32)</f>
        <v>0</v>
      </c>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row>
    <row r="33" spans="1:38" s="267" customFormat="1" ht="13.2">
      <c r="A33" s="266"/>
      <c r="B33" s="488" t="s">
        <v>86</v>
      </c>
      <c r="C33" s="1059">
        <v>7.4999999999999997E-2</v>
      </c>
      <c r="D33" s="1059">
        <v>0.1</v>
      </c>
      <c r="E33" s="1208" t="s">
        <v>368</v>
      </c>
      <c r="F33" s="1208"/>
      <c r="G33" s="1067" t="str">
        <f>IF('1)Cover Page'!I14="Rehab",'3)Construction Costs'!Z14,"-")</f>
        <v>-</v>
      </c>
      <c r="H33" s="1067" t="str">
        <f>IF(J33=FALSE,"No","Yes")</f>
        <v>No</v>
      </c>
      <c r="I33" s="182"/>
      <c r="J33" s="677" t="b">
        <f>AND(G33&gt;C33,G33&lt;D33)</f>
        <v>0</v>
      </c>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row>
    <row r="34" spans="1:38" s="267" customFormat="1" ht="13.8">
      <c r="A34" s="266"/>
      <c r="B34" s="276" t="s">
        <v>108</v>
      </c>
      <c r="C34" s="277"/>
      <c r="D34" s="277"/>
      <c r="E34" s="1196"/>
      <c r="F34" s="1196"/>
      <c r="G34" s="280"/>
      <c r="H34" s="280"/>
      <c r="I34" s="182"/>
      <c r="J34" s="655"/>
      <c r="K34" s="655"/>
      <c r="L34" s="655"/>
      <c r="M34" s="655"/>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row>
    <row r="35" spans="1:38" s="267" customFormat="1" ht="13.2">
      <c r="A35" s="266"/>
      <c r="B35" s="279" t="s">
        <v>83</v>
      </c>
      <c r="C35" s="277" t="s">
        <v>109</v>
      </c>
      <c r="D35" s="1060">
        <v>0.12</v>
      </c>
      <c r="E35" s="1201" t="s">
        <v>559</v>
      </c>
      <c r="F35" s="1201"/>
      <c r="G35" s="1213" t="e">
        <f>'2)Units, Dev Costs &amp; Sales'!C64</f>
        <v>#DIV/0!</v>
      </c>
      <c r="H35" s="715" t="e">
        <f>IF($G$31="Rehab","",IF($G$35&lt;=D35,"Yes","No"))</f>
        <v>#DIV/0!</v>
      </c>
      <c r="I35" s="268"/>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row>
    <row r="36" spans="1:38" s="267" customFormat="1" ht="13.2">
      <c r="A36" s="266"/>
      <c r="B36" s="279" t="s">
        <v>86</v>
      </c>
      <c r="C36" s="277" t="s">
        <v>109</v>
      </c>
      <c r="D36" s="1059">
        <v>0.12</v>
      </c>
      <c r="E36" s="1201"/>
      <c r="F36" s="1201"/>
      <c r="G36" s="1213"/>
      <c r="H36" s="715" t="e">
        <f>IF($G$31="New Construction","",IF($G$35&lt;=D36,"Yes","No"))</f>
        <v>#DIV/0!</v>
      </c>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row>
    <row r="37" spans="1:38" s="267" customFormat="1" ht="13.2">
      <c r="A37" s="266"/>
      <c r="B37" s="1066" t="s">
        <v>503</v>
      </c>
      <c r="C37" s="490" t="s">
        <v>109</v>
      </c>
      <c r="D37" s="1059">
        <v>0.12</v>
      </c>
      <c r="E37" s="1202"/>
      <c r="F37" s="1202"/>
      <c r="G37" s="1224"/>
      <c r="H37" s="715" t="e">
        <f>IF('1)Cover Page'!#REF!="No","",IF($G$35&lt;=D37,"Yes","No"))</f>
        <v>#REF!</v>
      </c>
      <c r="I37" s="268"/>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row>
    <row r="38" spans="1:38" s="267" customFormat="1" ht="13.2">
      <c r="A38" s="266"/>
      <c r="B38" s="276" t="s">
        <v>110</v>
      </c>
      <c r="C38" s="277"/>
      <c r="D38" s="489"/>
      <c r="E38" s="1196"/>
      <c r="F38" s="1196"/>
      <c r="G38" s="280"/>
      <c r="H38" s="1093"/>
      <c r="I38" s="182"/>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row>
    <row r="39" spans="1:38" s="267" customFormat="1" ht="23.25" customHeight="1">
      <c r="A39" s="266"/>
      <c r="B39" s="1238" t="s">
        <v>255</v>
      </c>
      <c r="C39" s="1219" t="s">
        <v>109</v>
      </c>
      <c r="D39" s="1217">
        <v>0.05</v>
      </c>
      <c r="E39" s="1215" t="s">
        <v>369</v>
      </c>
      <c r="F39" s="1215"/>
      <c r="G39" s="1213">
        <f>'3)Construction Costs'!Z11+'3)Construction Costs'!Z12+'3)Construction Costs'!Z13</f>
        <v>0</v>
      </c>
      <c r="H39" s="1209" t="str">
        <f>IF(G39&lt;=D39,"Yes","No")</f>
        <v>Yes</v>
      </c>
      <c r="I39" s="182"/>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row>
    <row r="40" spans="1:38" s="267" customFormat="1" ht="4.5" customHeight="1">
      <c r="A40" s="266"/>
      <c r="B40" s="1239"/>
      <c r="C40" s="1220"/>
      <c r="D40" s="1218"/>
      <c r="E40" s="1216"/>
      <c r="F40" s="1216"/>
      <c r="G40" s="1214"/>
      <c r="H40" s="1210"/>
      <c r="I40" s="182"/>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row>
    <row r="41" spans="1:38" s="281" customFormat="1" ht="14.25" customHeight="1">
      <c r="B41" s="282" t="s">
        <v>204</v>
      </c>
      <c r="C41" s="283"/>
      <c r="D41" s="284"/>
      <c r="E41" s="285"/>
      <c r="F41" s="285"/>
      <c r="G41" s="286"/>
      <c r="H41" s="286"/>
      <c r="I41" s="287"/>
      <c r="J41" s="1203"/>
      <c r="K41" s="1203"/>
      <c r="L41" s="1203"/>
      <c r="M41" s="1203"/>
      <c r="N41" s="656"/>
      <c r="O41" s="656"/>
      <c r="P41" s="656"/>
      <c r="Q41" s="656"/>
      <c r="R41" s="656"/>
      <c r="S41" s="656"/>
      <c r="T41" s="656"/>
      <c r="U41" s="656"/>
      <c r="V41" s="656"/>
      <c r="W41" s="656"/>
      <c r="X41" s="656"/>
      <c r="Y41" s="656"/>
      <c r="Z41" s="656"/>
      <c r="AA41" s="656"/>
      <c r="AB41" s="656"/>
      <c r="AC41" s="656"/>
      <c r="AD41" s="656"/>
      <c r="AE41" s="656"/>
      <c r="AF41" s="656"/>
      <c r="AG41" s="656"/>
      <c r="AH41" s="656"/>
      <c r="AI41" s="656"/>
      <c r="AJ41" s="656"/>
      <c r="AK41" s="656"/>
      <c r="AL41" s="656"/>
    </row>
    <row r="42" spans="1:38" s="267" customFormat="1" ht="13.2">
      <c r="A42" s="266"/>
      <c r="B42" s="1235" t="s">
        <v>451</v>
      </c>
      <c r="C42" s="266"/>
      <c r="D42" s="266"/>
      <c r="E42" s="266"/>
      <c r="F42" s="266"/>
      <c r="G42" s="1221" t="s">
        <v>488</v>
      </c>
      <c r="H42" s="1221" t="s">
        <v>205</v>
      </c>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row>
    <row r="43" spans="1:38" s="1" customFormat="1" ht="14.25" customHeight="1">
      <c r="A43" s="3"/>
      <c r="B43" s="1236"/>
      <c r="C43" s="983" t="s">
        <v>422</v>
      </c>
      <c r="D43" s="983" t="s">
        <v>423</v>
      </c>
      <c r="E43" s="1237" t="s">
        <v>57</v>
      </c>
      <c r="F43" s="1237"/>
      <c r="G43" s="1222" t="s">
        <v>219</v>
      </c>
      <c r="H43" s="1246"/>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row>
    <row r="44" spans="1:38" s="166" customFormat="1" ht="18.75" customHeight="1">
      <c r="B44" s="710" t="s">
        <v>206</v>
      </c>
      <c r="C44" s="1051" t="s">
        <v>109</v>
      </c>
      <c r="D44" s="1042" t="s">
        <v>453</v>
      </c>
      <c r="E44" s="1200" t="s">
        <v>487</v>
      </c>
      <c r="F44" s="1200"/>
      <c r="G44" s="1057" t="e">
        <f>('4)Summary Sources &amp; Uses'!E41+'4)Summary Sources &amp; Uses'!E43)/TDC</f>
        <v>#DIV/0!</v>
      </c>
      <c r="H44" s="1092" t="e">
        <f>IF(G44&lt;=1,"Yes","No")</f>
        <v>#DIV/0!</v>
      </c>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row>
    <row r="45" spans="1:38" s="166" customFormat="1" ht="18.75" customHeight="1">
      <c r="B45" s="711" t="s">
        <v>308</v>
      </c>
      <c r="C45" s="1052"/>
      <c r="D45" s="1043" t="s">
        <v>452</v>
      </c>
      <c r="E45" s="1199"/>
      <c r="F45" s="1199"/>
      <c r="G45" s="714" t="e">
        <f>'4)Summary Sources &amp; Uses'!E24/TDC</f>
        <v>#DIV/0!</v>
      </c>
      <c r="H45" s="715" t="e">
        <f>IF(G45&lt;=0.5,"Yes","No")</f>
        <v>#DIV/0!</v>
      </c>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row>
    <row r="46" spans="1:38" s="306" customFormat="1" ht="31.5" customHeight="1">
      <c r="B46" s="288" t="s">
        <v>300</v>
      </c>
      <c r="C46" s="1053">
        <v>1000</v>
      </c>
      <c r="D46" s="1054">
        <v>0</v>
      </c>
      <c r="E46" s="1244" t="s">
        <v>560</v>
      </c>
      <c r="F46" s="1244"/>
      <c r="G46" s="707" t="e">
        <f>'5)Buyer Affordability'!P19/units</f>
        <v>#DIV/0!</v>
      </c>
      <c r="H46" s="713" t="e">
        <f>IF(G46&lt;=D46,"Yes","No")</f>
        <v>#DIV/0!</v>
      </c>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c r="AJ46" s="307"/>
      <c r="AK46" s="307"/>
      <c r="AL46" s="307"/>
    </row>
    <row r="47" spans="1:38" s="306" customFormat="1" ht="18.75" customHeight="1">
      <c r="B47" s="712" t="s">
        <v>301</v>
      </c>
      <c r="C47" s="1052" t="s">
        <v>109</v>
      </c>
      <c r="D47" s="1041" t="s">
        <v>468</v>
      </c>
      <c r="E47" s="1245"/>
      <c r="F47" s="1245"/>
      <c r="G47" s="708" t="e">
        <f>G46/'2)Units, Dev Costs &amp; Sales'!P19</f>
        <v>#DIV/0!</v>
      </c>
      <c r="H47" s="709" t="e">
        <f>IF(G47&lt;=D47,"Yes","No")</f>
        <v>#DIV/0!</v>
      </c>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07"/>
    </row>
    <row r="48" spans="1:38" s="306" customFormat="1" ht="18.75" customHeight="1">
      <c r="B48" s="711" t="s">
        <v>207</v>
      </c>
      <c r="C48" s="1041">
        <v>0.15</v>
      </c>
      <c r="D48" s="1041">
        <v>0.35</v>
      </c>
      <c r="E48" s="1245"/>
      <c r="F48" s="1245"/>
      <c r="G48" s="1242" t="s">
        <v>384</v>
      </c>
      <c r="H48" s="1242"/>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c r="AJ48" s="307"/>
      <c r="AK48" s="307"/>
      <c r="AL48" s="307"/>
    </row>
    <row r="49" spans="2:38" s="306" customFormat="1" ht="18.75" customHeight="1">
      <c r="B49" s="711" t="s">
        <v>397</v>
      </c>
      <c r="C49" s="1089">
        <f>C48</f>
        <v>0.15</v>
      </c>
      <c r="D49" s="1041">
        <v>0.45</v>
      </c>
      <c r="E49" s="1199"/>
      <c r="F49" s="1199"/>
      <c r="G49" s="1243"/>
      <c r="H49" s="1243"/>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c r="AJ49" s="307"/>
      <c r="AK49" s="307"/>
      <c r="AL49" s="307"/>
    </row>
    <row r="50" spans="2:38" s="306" customFormat="1" ht="18.75" customHeight="1">
      <c r="B50" s="976" t="s">
        <v>400</v>
      </c>
      <c r="C50" s="1055">
        <v>0</v>
      </c>
      <c r="D50" s="1056" t="s">
        <v>109</v>
      </c>
      <c r="E50" s="1240"/>
      <c r="F50" s="1240"/>
      <c r="G50" s="1241" t="s">
        <v>384</v>
      </c>
      <c r="H50" s="1241"/>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c r="AJ50" s="307"/>
      <c r="AK50" s="307"/>
      <c r="AL50" s="307"/>
    </row>
    <row r="51" spans="2:38" s="306" customFormat="1" ht="18.75" customHeight="1">
      <c r="B51" s="1061" t="s">
        <v>280</v>
      </c>
      <c r="C51" s="1062" t="s">
        <v>109</v>
      </c>
      <c r="D51" s="1063">
        <v>0</v>
      </c>
      <c r="E51" s="1195"/>
      <c r="F51" s="1195"/>
      <c r="G51" s="1064" t="e">
        <f>'5)Buyer Affordability'!P39/units</f>
        <v>#DIV/0!</v>
      </c>
      <c r="H51" s="1065" t="e">
        <f>IF(G51&lt;=D51,"Yes","No")</f>
        <v>#DIV/0!</v>
      </c>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c r="AJ51" s="307"/>
      <c r="AK51" s="307"/>
      <c r="AL51" s="307"/>
    </row>
    <row r="52" spans="2:38" s="166" customFormat="1" ht="13.2">
      <c r="B52" s="289"/>
      <c r="C52" s="289"/>
      <c r="G52" s="290"/>
      <c r="H52" s="290"/>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row>
    <row r="53" spans="2:38" s="166" customFormat="1" ht="13.8">
      <c r="B53" s="291" t="s">
        <v>289</v>
      </c>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row>
    <row r="54" spans="2:38" s="166" customFormat="1" ht="13.2">
      <c r="B54" s="292" t="s">
        <v>215</v>
      </c>
      <c r="C54" s="176"/>
      <c r="D54" s="176"/>
      <c r="E54" s="176"/>
      <c r="F54" s="176"/>
      <c r="G54" s="176"/>
      <c r="H54" s="176"/>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row>
    <row r="55" spans="2:38" s="166" customFormat="1" ht="13.2">
      <c r="B55" s="1247" t="s">
        <v>24</v>
      </c>
      <c r="C55" s="1247"/>
      <c r="D55" s="211">
        <f>TDC</f>
        <v>0</v>
      </c>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181"/>
      <c r="AI55" s="181"/>
      <c r="AJ55" s="181"/>
      <c r="AK55" s="181"/>
      <c r="AL55" s="181"/>
    </row>
    <row r="56" spans="2:38" s="311" customFormat="1" ht="13.5" customHeight="1">
      <c r="B56" s="1247" t="s">
        <v>392</v>
      </c>
      <c r="C56" s="1247"/>
      <c r="D56" s="211">
        <f>'4)Summary Sources &amp; Uses'!E41</f>
        <v>0</v>
      </c>
      <c r="E56" s="978" t="e">
        <f>D56/TDC</f>
        <v>#DIV/0!</v>
      </c>
      <c r="F56" s="172" t="s">
        <v>203</v>
      </c>
      <c r="G56" s="295"/>
      <c r="H56" s="171"/>
      <c r="I56" s="312"/>
      <c r="J56" s="312"/>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2"/>
      <c r="AH56" s="312"/>
      <c r="AI56" s="312"/>
      <c r="AJ56" s="312"/>
      <c r="AK56" s="312"/>
      <c r="AL56" s="312"/>
    </row>
    <row r="57" spans="2:38" s="192" customFormat="1" ht="13.5" customHeight="1">
      <c r="B57" s="1247" t="s">
        <v>391</v>
      </c>
      <c r="C57" s="1247"/>
      <c r="D57" s="211">
        <f>'4)Summary Sources &amp; Uses'!E24</f>
        <v>0</v>
      </c>
      <c r="E57" s="978" t="e">
        <f>D57/TDC</f>
        <v>#DIV/0!</v>
      </c>
      <c r="F57" s="172" t="s">
        <v>203</v>
      </c>
      <c r="G57" s="295"/>
      <c r="H57" s="171"/>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row>
    <row r="58" spans="2:38" s="171" customFormat="1" ht="13.5" customHeight="1">
      <c r="B58" s="1247" t="s">
        <v>390</v>
      </c>
      <c r="C58" s="1247"/>
      <c r="D58" s="211">
        <f>'4)Summary Sources &amp; Uses'!E51</f>
        <v>0</v>
      </c>
      <c r="E58" s="978" t="e">
        <f>D58/'2)Units, Dev Costs &amp; Sales'!O19</f>
        <v>#DIV/0!</v>
      </c>
      <c r="F58" s="172" t="s">
        <v>389</v>
      </c>
      <c r="G58" s="295"/>
      <c r="I58" s="919"/>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row>
    <row r="59" spans="2:38" s="192" customFormat="1" ht="13.5" customHeight="1">
      <c r="B59" s="1247" t="s">
        <v>37</v>
      </c>
      <c r="C59" s="1247"/>
      <c r="D59" s="211">
        <f>'4)Summary Sources &amp; Uses'!E52</f>
        <v>0</v>
      </c>
      <c r="E59" s="978" t="e">
        <f>D59/TDC</f>
        <v>#DIV/0!</v>
      </c>
      <c r="F59" s="172" t="s">
        <v>203</v>
      </c>
      <c r="G59" s="295"/>
      <c r="H59" s="171"/>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293"/>
      <c r="AL59" s="293"/>
    </row>
    <row r="60" spans="2:38" s="192" customFormat="1" ht="13.5" customHeight="1">
      <c r="B60" s="1247" t="s">
        <v>77</v>
      </c>
      <c r="C60" s="1247"/>
      <c r="D60" s="717">
        <f>units</f>
        <v>0</v>
      </c>
      <c r="E60" s="979"/>
      <c r="F60" s="220"/>
      <c r="G60" s="171"/>
      <c r="H60" s="171"/>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293"/>
      <c r="AL60" s="293"/>
    </row>
    <row r="61" spans="2:38" s="166" customFormat="1" ht="13.2">
      <c r="B61" s="1248" t="s">
        <v>385</v>
      </c>
      <c r="C61" s="1248"/>
      <c r="D61" s="724" t="e">
        <f>ROUNDUP(D60*E59,0)</f>
        <v>#DIV/0!</v>
      </c>
      <c r="E61" s="170"/>
      <c r="F61" s="170"/>
      <c r="I61" s="181"/>
      <c r="J61" s="181"/>
      <c r="K61" s="181"/>
      <c r="L61" s="181"/>
      <c r="M61" s="181"/>
      <c r="N61" s="181"/>
      <c r="O61" s="181"/>
      <c r="P61" s="181"/>
      <c r="Q61" s="181"/>
      <c r="R61" s="181"/>
      <c r="S61" s="181"/>
      <c r="T61" s="181"/>
      <c r="U61" s="181"/>
      <c r="V61" s="181"/>
      <c r="W61" s="181"/>
      <c r="X61" s="181"/>
      <c r="Y61" s="181"/>
      <c r="Z61" s="181"/>
      <c r="AA61" s="181"/>
      <c r="AB61" s="181"/>
      <c r="AC61" s="181"/>
      <c r="AD61" s="181"/>
      <c r="AE61" s="181"/>
      <c r="AF61" s="181"/>
      <c r="AG61" s="181"/>
      <c r="AH61" s="181"/>
      <c r="AI61" s="181"/>
      <c r="AJ61" s="181"/>
      <c r="AK61" s="181"/>
      <c r="AL61" s="181"/>
    </row>
    <row r="62" spans="2:38" s="192" customFormat="1" ht="13.5" customHeight="1">
      <c r="B62" s="1247" t="s">
        <v>386</v>
      </c>
      <c r="C62" s="1247"/>
      <c r="D62" s="717">
        <f>D27</f>
        <v>0</v>
      </c>
      <c r="E62" s="1250" t="s">
        <v>486</v>
      </c>
      <c r="F62" s="1250"/>
      <c r="G62" s="1250"/>
      <c r="H62" s="1250"/>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row>
    <row r="63" spans="2:38" s="192" customFormat="1" ht="13.5" customHeight="1">
      <c r="B63" s="1247" t="s">
        <v>216</v>
      </c>
      <c r="C63" s="1247"/>
      <c r="D63" s="211" t="e">
        <f>D59/units</f>
        <v>#DIV/0!</v>
      </c>
      <c r="E63" s="1250" t="s">
        <v>309</v>
      </c>
      <c r="F63" s="1250"/>
      <c r="G63" s="1250"/>
      <c r="H63" s="1250"/>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row>
    <row r="64" spans="2:38" s="192" customFormat="1" ht="13.5" customHeight="1">
      <c r="B64" s="1247" t="s">
        <v>277</v>
      </c>
      <c r="C64" s="1247"/>
      <c r="D64" s="211" t="e">
        <f>D58/D62</f>
        <v>#DIV/0!</v>
      </c>
      <c r="E64" s="1250" t="s">
        <v>485</v>
      </c>
      <c r="F64" s="1250"/>
      <c r="G64" s="1250"/>
      <c r="H64" s="1250"/>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row>
    <row r="65" spans="2:38" s="192" customFormat="1" ht="13.5" customHeight="1">
      <c r="B65" s="1249" t="s">
        <v>310</v>
      </c>
      <c r="C65" s="1249"/>
      <c r="D65" s="718" t="e">
        <f>IF((D64)&lt;15000,"5 years",IF((D64)&lt;=40000,"10 years", IF((D64)&gt;40000,"15 years")))</f>
        <v>#DIV/0!</v>
      </c>
      <c r="E65" s="1250" t="s">
        <v>484</v>
      </c>
      <c r="F65" s="1250"/>
      <c r="G65" s="1250"/>
      <c r="H65" s="1250"/>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row>
    <row r="66" spans="2:38" s="171" customFormat="1" ht="13.5" customHeight="1">
      <c r="B66" s="237" t="s">
        <v>186</v>
      </c>
      <c r="D66" s="719"/>
      <c r="E66" s="1251"/>
      <c r="F66" s="1251"/>
      <c r="G66" s="1251"/>
      <c r="H66" s="1251"/>
      <c r="I66" s="297"/>
      <c r="J66" s="297"/>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row>
    <row r="67" spans="2:38" s="171" customFormat="1" ht="13.5" customHeight="1">
      <c r="B67" s="294" t="s">
        <v>387</v>
      </c>
      <c r="D67" s="720">
        <f>1000*units</f>
        <v>0</v>
      </c>
      <c r="E67" s="1250" t="s">
        <v>388</v>
      </c>
      <c r="F67" s="1250"/>
      <c r="G67" s="1250"/>
      <c r="H67" s="1250"/>
      <c r="I67" s="297"/>
      <c r="J67" s="297"/>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2"/>
    </row>
    <row r="68" spans="2:38" s="171" customFormat="1" ht="13.5" customHeight="1">
      <c r="B68" s="294" t="s">
        <v>39</v>
      </c>
      <c r="D68" s="211"/>
      <c r="E68" s="1250" t="s">
        <v>441</v>
      </c>
      <c r="F68" s="1250"/>
      <c r="G68" s="1250"/>
      <c r="H68" s="1250"/>
      <c r="I68" s="298"/>
      <c r="J68" s="657"/>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row>
    <row r="69" spans="2:38" s="171" customFormat="1" ht="13.5" customHeight="1">
      <c r="B69" s="294" t="s">
        <v>40</v>
      </c>
      <c r="D69" s="720" t="str">
        <f>IF(D59&lt;=D68,"Yes","NO")</f>
        <v>Yes</v>
      </c>
      <c r="E69" s="1250"/>
      <c r="F69" s="1250"/>
      <c r="G69" s="1250"/>
      <c r="H69" s="1250"/>
      <c r="I69" s="298"/>
      <c r="J69" s="657"/>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2"/>
    </row>
    <row r="70" spans="2:38" s="171" customFormat="1" ht="13.5" customHeight="1">
      <c r="B70" s="299" t="s">
        <v>78</v>
      </c>
      <c r="C70" s="239"/>
      <c r="D70" s="721" t="e">
        <f>(TDC-D59)/D59</f>
        <v>#DIV/0!</v>
      </c>
      <c r="E70" s="1252" t="s">
        <v>225</v>
      </c>
      <c r="F70" s="1252"/>
      <c r="G70" s="1252"/>
      <c r="H70" s="1252"/>
      <c r="I70" s="301"/>
      <c r="J70" s="651"/>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2"/>
    </row>
    <row r="71" spans="2:38" s="171" customFormat="1" ht="13.2">
      <c r="B71" s="1049"/>
      <c r="D71" s="722"/>
      <c r="E71" s="723"/>
      <c r="F71" s="723"/>
      <c r="G71" s="716"/>
      <c r="H71" s="300"/>
      <c r="I71" s="301"/>
      <c r="J71" s="651"/>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c r="AK71" s="172"/>
      <c r="AL71" s="172"/>
    </row>
    <row r="72" spans="2:38" s="247" customFormat="1" ht="2.25" customHeight="1"/>
    <row r="73" spans="2:38" s="247" customFormat="1"/>
    <row r="74" spans="2:38" s="247" customFormat="1"/>
    <row r="75" spans="2:38" s="247" customFormat="1"/>
    <row r="76" spans="2:38" s="247" customFormat="1"/>
    <row r="77" spans="2:38" s="247" customFormat="1"/>
    <row r="78" spans="2:38" s="247" customFormat="1"/>
    <row r="79" spans="2:38" s="247" customFormat="1"/>
    <row r="80" spans="2:38" s="172" customFormat="1" ht="13.2">
      <c r="B80" s="648"/>
      <c r="D80" s="308"/>
      <c r="E80" s="296"/>
      <c r="F80" s="296"/>
      <c r="G80" s="649"/>
      <c r="H80" s="650"/>
      <c r="I80" s="301"/>
      <c r="J80" s="651"/>
    </row>
    <row r="81" spans="2:10" s="172" customFormat="1" ht="13.2">
      <c r="B81" s="648"/>
      <c r="D81" s="308"/>
      <c r="E81" s="296"/>
      <c r="F81" s="296"/>
      <c r="G81" s="649"/>
      <c r="H81" s="650"/>
      <c r="I81" s="301"/>
      <c r="J81" s="651"/>
    </row>
    <row r="82" spans="2:10" s="172" customFormat="1" ht="13.2">
      <c r="B82" s="648"/>
      <c r="D82" s="308"/>
      <c r="E82" s="296"/>
      <c r="F82" s="296"/>
      <c r="G82" s="649"/>
      <c r="H82" s="650"/>
      <c r="I82" s="301"/>
      <c r="J82" s="651"/>
    </row>
    <row r="83" spans="2:10" s="172" customFormat="1" ht="13.2">
      <c r="B83" s="648"/>
      <c r="D83" s="308"/>
      <c r="E83" s="296"/>
      <c r="F83" s="296"/>
      <c r="G83" s="649"/>
      <c r="H83" s="650"/>
      <c r="I83" s="301"/>
      <c r="J83" s="651"/>
    </row>
    <row r="84" spans="2:10" s="652" customFormat="1"/>
    <row r="85" spans="2:10" s="652" customFormat="1"/>
    <row r="86" spans="2:10" s="652" customFormat="1"/>
    <row r="87" spans="2:10" s="652" customFormat="1"/>
    <row r="88" spans="2:10" s="652" customFormat="1"/>
    <row r="89" spans="2:10" s="652" customFormat="1"/>
    <row r="90" spans="2:10" s="652" customFormat="1"/>
    <row r="91" spans="2:10" s="652" customFormat="1"/>
    <row r="92" spans="2:10" s="652" customFormat="1"/>
    <row r="93" spans="2:10" s="652" customFormat="1"/>
    <row r="94" spans="2:10" s="652" customFormat="1"/>
    <row r="95" spans="2:10" s="652" customFormat="1"/>
    <row r="96" spans="2:10" s="652" customFormat="1"/>
    <row r="97" s="652" customFormat="1"/>
    <row r="98" s="652" customFormat="1"/>
    <row r="99" s="652" customFormat="1"/>
    <row r="100" s="652" customFormat="1"/>
    <row r="101" s="652" customFormat="1"/>
    <row r="102" s="652" customFormat="1"/>
    <row r="103" s="652" customFormat="1"/>
    <row r="104" s="652" customFormat="1"/>
    <row r="105" s="652" customFormat="1"/>
    <row r="106" s="652" customFormat="1"/>
    <row r="107" s="652" customFormat="1"/>
    <row r="108" s="652" customFormat="1"/>
    <row r="109" s="652" customFormat="1"/>
    <row r="110" s="652" customFormat="1"/>
    <row r="111" s="652" customFormat="1"/>
    <row r="112" s="652" customFormat="1"/>
    <row r="113" s="652" customFormat="1"/>
    <row r="114" s="652" customFormat="1"/>
    <row r="115" s="652" customFormat="1"/>
    <row r="116" s="652" customFormat="1"/>
    <row r="117" s="652" customFormat="1"/>
    <row r="118" s="652" customFormat="1"/>
    <row r="119" s="652" customFormat="1"/>
    <row r="120" s="652" customFormat="1"/>
    <row r="121" s="652" customFormat="1"/>
    <row r="122" s="652" customFormat="1"/>
    <row r="123" s="652" customFormat="1"/>
    <row r="124" s="652" customFormat="1"/>
    <row r="125" s="652" customFormat="1"/>
    <row r="126" s="652" customFormat="1"/>
    <row r="127" s="652" customFormat="1"/>
    <row r="128" s="652" customFormat="1"/>
    <row r="129" s="652" customFormat="1"/>
    <row r="130" s="652" customFormat="1"/>
    <row r="131" s="652" customFormat="1"/>
    <row r="132" s="652" customFormat="1"/>
    <row r="133" s="652" customFormat="1"/>
    <row r="134" s="652" customFormat="1"/>
    <row r="135" s="652" customFormat="1"/>
    <row r="136" s="652" customFormat="1"/>
    <row r="137" s="652" customFormat="1"/>
    <row r="138" s="652" customFormat="1"/>
    <row r="139" s="652" customFormat="1"/>
    <row r="140" s="652" customFormat="1"/>
    <row r="141" s="652" customFormat="1"/>
    <row r="142" s="652" customFormat="1"/>
    <row r="143" s="652" customFormat="1"/>
    <row r="144" s="652" customFormat="1"/>
    <row r="145" s="652" customFormat="1"/>
    <row r="146" s="652" customFormat="1"/>
    <row r="147" s="652" customFormat="1"/>
    <row r="148" s="652" customFormat="1"/>
    <row r="149" s="652" customFormat="1"/>
    <row r="150" s="652" customFormat="1"/>
    <row r="151" s="652" customFormat="1"/>
    <row r="152" s="652" customFormat="1"/>
    <row r="153" s="652" customFormat="1"/>
    <row r="154" s="652" customFormat="1"/>
    <row r="155" s="652" customFormat="1"/>
    <row r="156" s="652" customFormat="1"/>
    <row r="157" s="652" customFormat="1"/>
    <row r="158" s="652" customFormat="1"/>
    <row r="159" s="652" customFormat="1"/>
    <row r="160" s="652" customFormat="1"/>
    <row r="161" s="652" customFormat="1"/>
    <row r="162" s="652" customFormat="1"/>
    <row r="163" s="652" customFormat="1"/>
    <row r="164" s="652" customFormat="1"/>
    <row r="165" s="652" customFormat="1"/>
    <row r="166" s="652" customFormat="1"/>
    <row r="167" s="652" customFormat="1"/>
    <row r="168" s="652" customFormat="1"/>
    <row r="169" s="652" customFormat="1"/>
    <row r="170" s="652" customFormat="1"/>
    <row r="171" s="652" customFormat="1"/>
    <row r="172" s="652" customFormat="1"/>
    <row r="173" s="652" customFormat="1"/>
    <row r="174" s="652" customFormat="1"/>
    <row r="175" s="652" customFormat="1"/>
    <row r="176" s="652" customFormat="1"/>
    <row r="177" s="652" customFormat="1"/>
    <row r="178" s="652" customFormat="1"/>
    <row r="179" s="652" customFormat="1"/>
    <row r="180" s="652" customFormat="1"/>
    <row r="181" s="652" customFormat="1"/>
    <row r="182" s="652" customFormat="1"/>
    <row r="183" s="652" customFormat="1"/>
    <row r="184" s="652" customFormat="1"/>
    <row r="185" s="652" customFormat="1"/>
    <row r="186" s="652" customFormat="1"/>
    <row r="187" s="652" customFormat="1"/>
    <row r="188" s="652" customFormat="1"/>
    <row r="189" s="652" customFormat="1"/>
    <row r="190" s="652" customFormat="1"/>
    <row r="191" s="652" customFormat="1"/>
    <row r="192" s="652" customFormat="1"/>
    <row r="193" s="652" customFormat="1"/>
    <row r="194" s="652" customFormat="1"/>
    <row r="195" s="652" customFormat="1"/>
    <row r="196" s="652" customFormat="1"/>
    <row r="197" s="652" customFormat="1"/>
    <row r="198" s="652" customFormat="1"/>
    <row r="199" s="652" customFormat="1"/>
    <row r="200" s="652" customFormat="1"/>
    <row r="201" s="652" customFormat="1"/>
    <row r="202" s="652" customFormat="1"/>
    <row r="203" s="652" customFormat="1"/>
    <row r="204" s="652" customFormat="1"/>
    <row r="205" s="652" customFormat="1"/>
    <row r="206" s="652" customFormat="1"/>
    <row r="207" s="652" customFormat="1"/>
    <row r="208" s="652" customFormat="1"/>
    <row r="209" s="652" customFormat="1"/>
    <row r="210" s="652" customFormat="1"/>
    <row r="211" s="652" customFormat="1"/>
    <row r="212" s="652" customFormat="1"/>
    <row r="213" s="652" customFormat="1"/>
    <row r="214" s="652" customFormat="1"/>
    <row r="215" s="652" customFormat="1"/>
    <row r="216" s="652" customFormat="1"/>
    <row r="217" s="652" customFormat="1"/>
    <row r="218" s="652" customFormat="1"/>
    <row r="219" s="652" customFormat="1"/>
    <row r="220" s="652" customFormat="1"/>
    <row r="221" s="652" customFormat="1"/>
    <row r="222" s="652" customFormat="1"/>
    <row r="223" s="652" customFormat="1"/>
    <row r="224" s="652" customFormat="1"/>
    <row r="225" s="652" customFormat="1"/>
    <row r="226" s="652" customFormat="1"/>
    <row r="227" s="652" customFormat="1"/>
    <row r="228" s="652" customFormat="1"/>
    <row r="229" s="652" customFormat="1"/>
    <row r="230" s="652" customFormat="1"/>
    <row r="231" s="652" customFormat="1"/>
    <row r="232" s="652" customFormat="1"/>
    <row r="233" s="652" customFormat="1"/>
    <row r="234" s="652" customFormat="1"/>
    <row r="235" s="652" customFormat="1"/>
    <row r="236" s="652" customFormat="1"/>
    <row r="237" s="652" customFormat="1"/>
    <row r="238" s="652" customFormat="1"/>
    <row r="239" s="652" customFormat="1"/>
    <row r="240" s="652" customFormat="1"/>
    <row r="241" s="652" customFormat="1"/>
    <row r="242" s="652" customFormat="1"/>
    <row r="243" s="652" customFormat="1"/>
    <row r="244" s="652" customFormat="1"/>
    <row r="245" s="652" customFormat="1"/>
    <row r="246" s="652" customFormat="1"/>
    <row r="247" s="652" customFormat="1"/>
    <row r="248" s="652" customFormat="1"/>
    <row r="249" s="652" customFormat="1"/>
    <row r="250" s="652" customFormat="1"/>
    <row r="251" s="652" customFormat="1"/>
    <row r="252" s="652" customFormat="1"/>
    <row r="253" s="652" customFormat="1"/>
    <row r="254" s="652" customFormat="1"/>
    <row r="255" s="652" customFormat="1"/>
    <row r="256" s="652" customFormat="1"/>
    <row r="257" s="652" customFormat="1"/>
    <row r="258" s="652" customFormat="1"/>
    <row r="259" s="652" customFormat="1"/>
    <row r="260" s="652" customFormat="1"/>
    <row r="261" s="652" customFormat="1"/>
    <row r="262" s="652" customFormat="1"/>
    <row r="263" s="652" customFormat="1"/>
    <row r="264" s="652" customFormat="1"/>
    <row r="265" s="652" customFormat="1"/>
    <row r="266" s="652" customFormat="1"/>
    <row r="267" s="652" customFormat="1"/>
    <row r="268" s="652" customFormat="1"/>
    <row r="269" s="652" customFormat="1"/>
    <row r="270" s="652" customFormat="1"/>
    <row r="271" s="652" customFormat="1"/>
    <row r="272" s="652" customFormat="1"/>
    <row r="273" s="652" customFormat="1"/>
    <row r="274" s="652" customFormat="1"/>
    <row r="275" s="652" customFormat="1"/>
    <row r="276" s="652" customFormat="1"/>
    <row r="277" s="652" customFormat="1"/>
    <row r="278" s="652" customFormat="1"/>
    <row r="279" s="652" customFormat="1"/>
    <row r="280" s="652" customFormat="1"/>
    <row r="281" s="652" customFormat="1"/>
    <row r="282" s="652" customFormat="1"/>
    <row r="283" s="652" customFormat="1"/>
    <row r="284" s="652" customFormat="1"/>
    <row r="285" s="652" customFormat="1"/>
    <row r="286" s="652" customFormat="1"/>
    <row r="287" s="652" customFormat="1"/>
    <row r="288" s="652" customFormat="1"/>
    <row r="289" s="652" customFormat="1"/>
    <row r="290" s="652" customFormat="1"/>
    <row r="291" s="652" customFormat="1"/>
    <row r="292" s="652" customFormat="1"/>
    <row r="293" s="652" customFormat="1"/>
    <row r="294" s="652" customFormat="1"/>
    <row r="295" s="652" customFormat="1"/>
    <row r="296" s="652" customFormat="1"/>
    <row r="297" s="652" customFormat="1"/>
    <row r="298" s="652" customFormat="1"/>
    <row r="299" s="652" customFormat="1"/>
    <row r="300" s="652" customFormat="1"/>
    <row r="301" s="652" customFormat="1"/>
    <row r="302" s="652" customFormat="1"/>
    <row r="303" s="652" customFormat="1"/>
    <row r="304" s="652" customFormat="1"/>
    <row r="305" s="652" customFormat="1"/>
    <row r="306" s="652" customFormat="1"/>
    <row r="307" s="652" customFormat="1"/>
    <row r="308" s="652" customFormat="1"/>
    <row r="309" s="652" customFormat="1"/>
    <row r="310" s="652" customFormat="1"/>
    <row r="311" s="652" customFormat="1"/>
    <row r="312" s="652" customFormat="1"/>
    <row r="313" s="652" customFormat="1"/>
    <row r="314" s="652" customFormat="1"/>
    <row r="315" s="652" customFormat="1"/>
    <row r="316" s="652" customFormat="1"/>
    <row r="317" s="652" customFormat="1"/>
    <row r="318" s="652" customFormat="1"/>
    <row r="319" s="652" customFormat="1"/>
    <row r="320" s="652" customFormat="1"/>
    <row r="321" s="652" customFormat="1"/>
    <row r="322" s="652" customFormat="1"/>
    <row r="323" s="652" customFormat="1"/>
    <row r="324" s="652" customFormat="1"/>
    <row r="325" s="652" customFormat="1"/>
    <row r="326" s="652" customFormat="1"/>
    <row r="327" s="652" customFormat="1"/>
    <row r="328" s="652" customFormat="1"/>
    <row r="329" s="652" customFormat="1"/>
    <row r="330" s="652" customFormat="1"/>
    <row r="331" s="652" customFormat="1"/>
    <row r="332" s="652" customFormat="1"/>
    <row r="333" s="652" customFormat="1"/>
    <row r="334" s="652" customFormat="1"/>
    <row r="335" s="652" customFormat="1"/>
    <row r="336" s="652" customFormat="1"/>
    <row r="337" s="652" customFormat="1"/>
    <row r="338" s="652" customFormat="1"/>
    <row r="339" s="652" customFormat="1"/>
    <row r="340" s="652" customFormat="1"/>
    <row r="341" s="652" customFormat="1"/>
    <row r="342" s="652" customFormat="1"/>
    <row r="343" s="652" customFormat="1"/>
    <row r="344" s="652" customFormat="1"/>
    <row r="345" s="247" customFormat="1"/>
    <row r="346" s="247" customFormat="1"/>
    <row r="347" s="247" customFormat="1"/>
    <row r="348" s="247" customFormat="1"/>
    <row r="349" s="247" customFormat="1"/>
    <row r="350" s="247" customFormat="1"/>
    <row r="351" s="247" customFormat="1"/>
    <row r="352" s="247" customFormat="1"/>
    <row r="353" s="247" customFormat="1"/>
    <row r="354" s="247" customFormat="1"/>
    <row r="355" s="247" customFormat="1"/>
    <row r="356" s="247" customFormat="1"/>
    <row r="357" s="247" customFormat="1"/>
    <row r="358" s="247" customFormat="1"/>
    <row r="359" s="247" customFormat="1"/>
    <row r="360" s="247" customFormat="1"/>
    <row r="361" s="247" customFormat="1"/>
    <row r="362" s="247" customFormat="1"/>
    <row r="363" s="247" customFormat="1"/>
    <row r="364" s="247" customFormat="1"/>
    <row r="365" s="247" customFormat="1"/>
    <row r="366" s="247" customFormat="1"/>
    <row r="367" s="247" customFormat="1"/>
    <row r="368" s="247" customFormat="1"/>
    <row r="369" s="247" customFormat="1"/>
    <row r="370" s="247" customFormat="1"/>
    <row r="371" s="247" customFormat="1"/>
    <row r="372" s="247" customFormat="1"/>
    <row r="373" s="247" customFormat="1"/>
    <row r="374" s="247" customFormat="1"/>
    <row r="375" s="247" customFormat="1"/>
    <row r="376" s="247" customFormat="1"/>
    <row r="377" s="247" customFormat="1"/>
    <row r="378" s="247" customFormat="1"/>
    <row r="379" s="247" customFormat="1"/>
    <row r="380" s="247" customFormat="1"/>
    <row r="381" s="247" customFormat="1"/>
    <row r="382" s="247" customFormat="1"/>
    <row r="383" s="247" customFormat="1"/>
    <row r="384" s="247" customFormat="1"/>
    <row r="385" s="247" customFormat="1"/>
    <row r="386" s="247" customFormat="1"/>
    <row r="387" s="247" customFormat="1"/>
    <row r="388" s="247" customFormat="1"/>
    <row r="389" s="247" customFormat="1"/>
    <row r="390" s="247" customFormat="1"/>
    <row r="391" s="247" customFormat="1"/>
    <row r="392" s="247" customFormat="1"/>
    <row r="393" s="247" customFormat="1"/>
    <row r="394" s="247" customFormat="1"/>
    <row r="395" s="247" customFormat="1"/>
    <row r="396" s="247" customFormat="1"/>
    <row r="397" s="247" customFormat="1"/>
    <row r="398" s="247" customFormat="1"/>
    <row r="399" s="247" customFormat="1"/>
    <row r="400" s="247" customFormat="1"/>
    <row r="401" s="247" customFormat="1"/>
    <row r="402" s="247" customFormat="1"/>
    <row r="403" s="247" customFormat="1"/>
    <row r="404" s="247" customFormat="1"/>
    <row r="405" s="247" customFormat="1"/>
    <row r="406" s="247" customFormat="1"/>
    <row r="407" s="247" customFormat="1"/>
    <row r="408" s="247" customFormat="1"/>
    <row r="409" s="247" customFormat="1"/>
    <row r="410" s="247" customFormat="1"/>
    <row r="411" s="247" customFormat="1"/>
    <row r="412" s="247" customFormat="1"/>
    <row r="413" s="247" customFormat="1"/>
    <row r="414" s="247" customFormat="1"/>
    <row r="415" s="247" customFormat="1"/>
    <row r="416" s="247" customFormat="1"/>
    <row r="417" s="247" customFormat="1"/>
    <row r="418" s="247" customFormat="1"/>
    <row r="419" s="247" customFormat="1"/>
    <row r="420" s="247" customFormat="1"/>
    <row r="421" s="247" customFormat="1"/>
    <row r="422" s="247" customFormat="1"/>
    <row r="423" s="247" customFormat="1"/>
    <row r="424" s="247" customFormat="1"/>
    <row r="425" s="247" customFormat="1"/>
    <row r="426" s="247" customFormat="1"/>
    <row r="427" s="247" customFormat="1"/>
    <row r="428" s="247" customFormat="1"/>
    <row r="429" s="247" customFormat="1"/>
    <row r="430" s="247" customFormat="1"/>
    <row r="431" s="247" customFormat="1"/>
    <row r="432" s="247" customFormat="1"/>
    <row r="433" s="247" customFormat="1"/>
    <row r="434" s="247" customFormat="1"/>
    <row r="435" s="247" customFormat="1"/>
    <row r="436" s="247" customFormat="1"/>
    <row r="437" s="247" customFormat="1"/>
    <row r="438" s="247" customFormat="1"/>
    <row r="439" s="247" customFormat="1"/>
    <row r="440" s="247" customFormat="1"/>
    <row r="441" s="247" customFormat="1"/>
    <row r="442" s="247" customFormat="1"/>
    <row r="443" s="247" customFormat="1"/>
    <row r="444" s="247" customFormat="1"/>
    <row r="445" s="247" customFormat="1"/>
    <row r="446" s="247" customFormat="1"/>
    <row r="447" s="247" customFormat="1"/>
    <row r="448" s="247" customFormat="1"/>
    <row r="449" s="247" customFormat="1"/>
    <row r="450" s="247" customFormat="1"/>
    <row r="451" s="247" customFormat="1"/>
    <row r="452" s="247" customFormat="1"/>
    <row r="453" s="247" customFormat="1"/>
    <row r="454" s="247" customFormat="1"/>
    <row r="455" s="247" customFormat="1"/>
    <row r="456" s="247" customFormat="1"/>
    <row r="457" s="247" customFormat="1"/>
    <row r="458" s="247" customFormat="1"/>
    <row r="459" s="247" customFormat="1"/>
    <row r="460" s="247" customFormat="1"/>
    <row r="461" s="247" customFormat="1"/>
    <row r="462" s="247" customFormat="1"/>
    <row r="463" s="247" customFormat="1"/>
    <row r="464" s="247" customFormat="1"/>
    <row r="465" s="247" customFormat="1"/>
    <row r="466" s="247" customFormat="1"/>
    <row r="467" s="247" customFormat="1"/>
    <row r="468" s="247" customFormat="1"/>
    <row r="469" s="247" customFormat="1"/>
    <row r="470" s="247" customFormat="1"/>
    <row r="471" s="247" customFormat="1"/>
    <row r="472" s="247" customFormat="1"/>
    <row r="473" s="247" customFormat="1"/>
    <row r="474" s="247" customFormat="1"/>
    <row r="475" s="247" customFormat="1"/>
    <row r="476" s="247" customFormat="1"/>
    <row r="477" s="247" customFormat="1"/>
    <row r="478" s="247" customFormat="1"/>
    <row r="479" s="247" customFormat="1"/>
    <row r="480" s="247" customFormat="1"/>
    <row r="481" s="247" customFormat="1"/>
    <row r="482" s="247" customFormat="1"/>
    <row r="483" s="247" customFormat="1"/>
    <row r="484" s="247" customFormat="1"/>
    <row r="485" s="247" customFormat="1"/>
    <row r="486" s="247" customFormat="1"/>
    <row r="487" s="247" customFormat="1"/>
    <row r="488" s="247" customFormat="1"/>
    <row r="489" s="247" customFormat="1"/>
    <row r="490" s="247" customFormat="1"/>
    <row r="491" s="247" customFormat="1"/>
    <row r="492" s="247" customFormat="1"/>
    <row r="493" s="247" customFormat="1"/>
    <row r="494" s="247" customFormat="1"/>
    <row r="495" s="247" customFormat="1"/>
    <row r="496" s="247" customFormat="1"/>
    <row r="497" s="247" customFormat="1"/>
    <row r="498" s="247" customFormat="1"/>
    <row r="499" s="247" customFormat="1"/>
    <row r="500" s="247" customFormat="1"/>
    <row r="501" s="247" customFormat="1"/>
    <row r="502" s="247" customFormat="1"/>
    <row r="503" s="247" customFormat="1"/>
    <row r="504" s="247" customFormat="1"/>
    <row r="505" s="247" customFormat="1"/>
    <row r="506" s="247" customFormat="1"/>
    <row r="507" s="247" customFormat="1"/>
    <row r="508" s="247" customFormat="1"/>
    <row r="509" s="247" customFormat="1"/>
    <row r="510" s="247" customFormat="1"/>
    <row r="511" s="247" customFormat="1"/>
    <row r="512" s="247" customFormat="1"/>
    <row r="513" s="247" customFormat="1"/>
    <row r="514" s="247" customFormat="1"/>
    <row r="515" s="247" customFormat="1"/>
    <row r="516" s="247" customFormat="1"/>
    <row r="517" s="247" customFormat="1"/>
    <row r="518" s="247" customFormat="1"/>
    <row r="519" s="247" customFormat="1"/>
    <row r="520" s="247" customFormat="1"/>
    <row r="521" s="247" customFormat="1"/>
    <row r="522" s="247" customFormat="1"/>
    <row r="523" s="247" customFormat="1"/>
    <row r="524" s="247" customFormat="1"/>
    <row r="525" s="247" customFormat="1"/>
    <row r="526" s="247" customFormat="1"/>
    <row r="527" s="247" customFormat="1"/>
    <row r="528" s="247" customFormat="1"/>
    <row r="529" s="247" customFormat="1"/>
    <row r="530" s="247" customFormat="1"/>
    <row r="531" s="247" customFormat="1"/>
    <row r="532" s="247" customFormat="1"/>
    <row r="533" s="247" customFormat="1"/>
    <row r="534" s="247" customFormat="1"/>
    <row r="535" s="247" customFormat="1"/>
    <row r="536" s="247" customFormat="1"/>
    <row r="537" s="247" customFormat="1"/>
    <row r="538" s="247" customFormat="1"/>
    <row r="539" s="247" customFormat="1"/>
    <row r="540" s="247" customFormat="1"/>
    <row r="541" s="247" customFormat="1"/>
    <row r="542" s="247" customFormat="1"/>
    <row r="543" s="247" customFormat="1"/>
    <row r="544" s="247" customFormat="1"/>
    <row r="545" s="247" customFormat="1"/>
    <row r="546" s="247" customFormat="1"/>
    <row r="547" s="247" customFormat="1"/>
    <row r="548" s="247" customFormat="1"/>
    <row r="549" s="247" customFormat="1"/>
    <row r="550" s="247" customFormat="1"/>
    <row r="551" s="247" customFormat="1"/>
    <row r="552" s="247" customFormat="1"/>
    <row r="553" s="247" customFormat="1"/>
    <row r="554" s="247" customFormat="1"/>
    <row r="555" s="247" customFormat="1"/>
    <row r="556" s="247" customFormat="1"/>
    <row r="557" s="247" customFormat="1"/>
    <row r="558" s="247" customFormat="1"/>
    <row r="559" s="247" customFormat="1"/>
    <row r="560" s="247" customFormat="1"/>
    <row r="561" s="247" customFormat="1"/>
    <row r="562" s="247" customFormat="1"/>
    <row r="563" s="247" customFormat="1"/>
    <row r="564" s="247" customFormat="1"/>
    <row r="565" s="247" customFormat="1"/>
    <row r="566" s="247" customFormat="1"/>
    <row r="567" s="247" customFormat="1"/>
    <row r="568" s="247" customFormat="1"/>
    <row r="569" s="247" customFormat="1"/>
    <row r="570" s="247" customFormat="1"/>
    <row r="571" s="247" customFormat="1"/>
    <row r="572" s="247" customFormat="1"/>
    <row r="573" s="247" customFormat="1"/>
    <row r="574" s="247" customFormat="1"/>
    <row r="575" s="247" customFormat="1"/>
    <row r="576" s="247" customFormat="1"/>
    <row r="577" s="247" customFormat="1"/>
    <row r="578" s="247" customFormat="1"/>
    <row r="579" s="247" customFormat="1"/>
    <row r="580" s="247" customFormat="1"/>
    <row r="581" s="247" customFormat="1"/>
    <row r="582" s="247" customFormat="1"/>
    <row r="583" s="247" customFormat="1"/>
    <row r="584" s="247" customFormat="1"/>
    <row r="585" s="247" customFormat="1"/>
    <row r="586" s="247" customFormat="1"/>
    <row r="587" s="247" customFormat="1"/>
    <row r="588" s="247" customFormat="1"/>
    <row r="589" s="247" customFormat="1"/>
    <row r="590" s="247" customFormat="1"/>
    <row r="591" s="247" customFormat="1"/>
    <row r="592" s="247" customFormat="1"/>
    <row r="593" s="247" customFormat="1"/>
    <row r="594" s="247" customFormat="1"/>
    <row r="595" s="247" customFormat="1"/>
    <row r="596" s="247" customFormat="1"/>
    <row r="597" s="247" customFormat="1"/>
    <row r="598" s="247" customFormat="1"/>
    <row r="599" s="247" customFormat="1"/>
    <row r="600" s="247" customFormat="1"/>
    <row r="601" s="247" customFormat="1"/>
    <row r="602" s="247" customFormat="1"/>
    <row r="603" s="247" customFormat="1"/>
    <row r="604" s="247" customFormat="1"/>
    <row r="605" s="247" customFormat="1"/>
    <row r="606" s="247" customFormat="1"/>
    <row r="607" s="247" customFormat="1"/>
    <row r="608" s="247" customFormat="1"/>
    <row r="609" s="247" customFormat="1"/>
    <row r="610" s="247" customFormat="1"/>
    <row r="611" s="247" customFormat="1"/>
    <row r="612" s="247" customFormat="1"/>
    <row r="613" s="247" customFormat="1"/>
    <row r="614" s="247" customFormat="1"/>
    <row r="615" s="247" customFormat="1"/>
    <row r="616" s="247" customFormat="1"/>
    <row r="617" s="247" customFormat="1"/>
    <row r="618" s="247" customFormat="1"/>
    <row r="619" s="247" customFormat="1"/>
    <row r="620" s="247" customFormat="1"/>
    <row r="621" s="247" customFormat="1"/>
    <row r="622" s="247" customFormat="1"/>
    <row r="623" s="247" customFormat="1"/>
    <row r="624" s="247" customFormat="1"/>
    <row r="625" s="247" customFormat="1"/>
    <row r="626" s="247" customFormat="1"/>
    <row r="627" s="247" customFormat="1"/>
    <row r="628" s="247" customFormat="1"/>
    <row r="629" s="247" customFormat="1"/>
    <row r="630" s="247" customFormat="1"/>
    <row r="631" s="247" customFormat="1"/>
    <row r="632" s="247" customFormat="1"/>
    <row r="633" s="247" customFormat="1"/>
    <row r="634" s="247" customFormat="1"/>
    <row r="635" s="247" customFormat="1"/>
    <row r="636" s="247" customFormat="1"/>
    <row r="637" s="247" customFormat="1"/>
    <row r="638" s="247" customFormat="1"/>
    <row r="639" s="247" customFormat="1"/>
    <row r="640" s="247" customFormat="1"/>
    <row r="641" s="247" customFormat="1"/>
    <row r="642" s="247" customFormat="1"/>
    <row r="643" s="247" customFormat="1"/>
    <row r="644" s="247" customFormat="1"/>
    <row r="645" s="247" customFormat="1"/>
    <row r="646" s="247" customFormat="1"/>
    <row r="647" s="247" customFormat="1"/>
    <row r="648" s="247" customFormat="1"/>
    <row r="649" s="247" customFormat="1"/>
    <row r="650" s="247" customFormat="1"/>
    <row r="651" s="247" customFormat="1"/>
    <row r="652" s="247" customFormat="1"/>
    <row r="653" s="247" customFormat="1"/>
    <row r="654" s="247" customFormat="1"/>
    <row r="655" s="247" customFormat="1"/>
    <row r="656" s="247" customFormat="1"/>
    <row r="657" s="247" customFormat="1"/>
    <row r="658" s="247" customFormat="1"/>
    <row r="659" s="247" customFormat="1"/>
    <row r="660" s="247" customFormat="1"/>
    <row r="661" s="247" customFormat="1"/>
    <row r="662" s="247" customFormat="1"/>
    <row r="663" s="247" customFormat="1"/>
    <row r="664" s="247" customFormat="1"/>
    <row r="665" s="247" customFormat="1"/>
    <row r="666" s="247" customFormat="1"/>
    <row r="667" s="247" customFormat="1"/>
    <row r="668" s="247" customFormat="1"/>
    <row r="669" s="247" customFormat="1"/>
    <row r="670" s="247" customFormat="1"/>
    <row r="671" s="247" customFormat="1"/>
    <row r="672" s="247" customFormat="1"/>
    <row r="673" s="247" customFormat="1"/>
    <row r="674" s="247" customFormat="1"/>
    <row r="675" s="247" customFormat="1"/>
    <row r="676" s="247" customFormat="1"/>
    <row r="677" s="247" customFormat="1"/>
    <row r="678" s="247" customFormat="1"/>
    <row r="679" s="247" customFormat="1"/>
    <row r="680" s="247" customFormat="1"/>
    <row r="681" s="247" customFormat="1"/>
    <row r="682" s="247" customFormat="1"/>
    <row r="683" s="247" customFormat="1"/>
    <row r="684" s="247" customFormat="1"/>
    <row r="685" s="247" customFormat="1"/>
    <row r="686" s="247" customFormat="1"/>
    <row r="687" s="247" customFormat="1"/>
    <row r="688" s="247" customFormat="1"/>
    <row r="689" s="247" customFormat="1"/>
    <row r="690" s="247" customFormat="1"/>
    <row r="691" s="247" customFormat="1"/>
    <row r="692" s="247" customFormat="1"/>
    <row r="693" s="247" customFormat="1"/>
    <row r="694" s="247" customFormat="1"/>
    <row r="695" s="247" customFormat="1"/>
    <row r="696" s="247" customFormat="1"/>
    <row r="697" s="247" customFormat="1"/>
    <row r="698" s="247" customFormat="1"/>
    <row r="699" s="247" customFormat="1"/>
    <row r="700" s="247" customFormat="1"/>
    <row r="701" s="247" customFormat="1"/>
    <row r="702" s="247" customFormat="1"/>
    <row r="703" s="247" customFormat="1"/>
    <row r="704" s="247" customFormat="1"/>
    <row r="705" s="247" customFormat="1"/>
    <row r="706" s="247" customFormat="1"/>
    <row r="707" s="247" customFormat="1"/>
    <row r="708" s="247" customFormat="1"/>
    <row r="709" s="247" customFormat="1"/>
    <row r="710" s="247" customFormat="1"/>
    <row r="711" s="247" customFormat="1"/>
    <row r="712" s="247" customFormat="1"/>
    <row r="713" s="247" customFormat="1"/>
    <row r="714" s="247" customFormat="1"/>
    <row r="715" s="247" customFormat="1"/>
    <row r="716" s="247" customFormat="1"/>
    <row r="717" s="247" customFormat="1"/>
    <row r="718" s="247" customFormat="1"/>
    <row r="719" s="247" customFormat="1"/>
    <row r="720" s="247" customFormat="1"/>
    <row r="721" s="247" customFormat="1"/>
    <row r="722" s="247" customFormat="1"/>
    <row r="723" s="247" customFormat="1"/>
    <row r="724" s="247" customFormat="1"/>
    <row r="725" s="247" customFormat="1"/>
    <row r="726" s="247" customFormat="1"/>
    <row r="727" s="247" customFormat="1"/>
    <row r="728" s="247" customFormat="1"/>
    <row r="729" s="247" customFormat="1"/>
    <row r="730" s="247" customFormat="1"/>
    <row r="731" s="247" customFormat="1"/>
    <row r="732" s="247" customFormat="1"/>
    <row r="733" s="247" customFormat="1"/>
    <row r="734" s="247" customFormat="1"/>
    <row r="735" s="247" customFormat="1"/>
    <row r="736" s="247" customFormat="1"/>
    <row r="737" s="247" customFormat="1"/>
    <row r="738" s="247" customFormat="1"/>
    <row r="739" s="247" customFormat="1"/>
    <row r="740" s="247" customFormat="1"/>
    <row r="741" s="247" customFormat="1"/>
    <row r="742" s="247" customFormat="1"/>
    <row r="743" s="247" customFormat="1"/>
    <row r="744" s="247" customFormat="1"/>
    <row r="745" s="247" customFormat="1"/>
    <row r="746" s="247" customFormat="1"/>
    <row r="747" s="247" customFormat="1"/>
    <row r="748" s="247" customFormat="1"/>
    <row r="749" s="247" customFormat="1"/>
    <row r="750" s="247" customFormat="1"/>
    <row r="751" s="247" customFormat="1"/>
    <row r="752" s="247" customFormat="1"/>
    <row r="753" s="247" customFormat="1"/>
    <row r="754" s="247" customFormat="1"/>
    <row r="755" s="247" customFormat="1"/>
    <row r="756" s="247" customFormat="1"/>
    <row r="757" s="247" customFormat="1"/>
    <row r="758" s="247" customFormat="1"/>
    <row r="759" s="247" customFormat="1"/>
    <row r="760" s="247" customFormat="1"/>
    <row r="761" s="247" customFormat="1"/>
    <row r="762" s="247" customFormat="1"/>
    <row r="763" s="247" customFormat="1"/>
    <row r="764" s="247" customFormat="1"/>
  </sheetData>
  <mergeCells count="60">
    <mergeCell ref="E66:H66"/>
    <mergeCell ref="E67:H67"/>
    <mergeCell ref="E68:H68"/>
    <mergeCell ref="E69:H69"/>
    <mergeCell ref="E70:H70"/>
    <mergeCell ref="B65:C65"/>
    <mergeCell ref="E62:H62"/>
    <mergeCell ref="E63:H63"/>
    <mergeCell ref="E64:H64"/>
    <mergeCell ref="E65:H65"/>
    <mergeCell ref="B60:C60"/>
    <mergeCell ref="B61:C61"/>
    <mergeCell ref="B62:C62"/>
    <mergeCell ref="B63:C63"/>
    <mergeCell ref="B64:C64"/>
    <mergeCell ref="B56:C56"/>
    <mergeCell ref="B55:C55"/>
    <mergeCell ref="B57:C57"/>
    <mergeCell ref="B58:C58"/>
    <mergeCell ref="B59:C59"/>
    <mergeCell ref="B42:B43"/>
    <mergeCell ref="E43:F43"/>
    <mergeCell ref="B39:B40"/>
    <mergeCell ref="E50:F50"/>
    <mergeCell ref="G50:H50"/>
    <mergeCell ref="G48:H49"/>
    <mergeCell ref="E46:F49"/>
    <mergeCell ref="G42:G43"/>
    <mergeCell ref="H42:H43"/>
    <mergeCell ref="B1:H1"/>
    <mergeCell ref="B2:H2"/>
    <mergeCell ref="B4:B5"/>
    <mergeCell ref="F20:F21"/>
    <mergeCell ref="B13:B14"/>
    <mergeCell ref="B20:B21"/>
    <mergeCell ref="E14:F14"/>
    <mergeCell ref="E15:F18"/>
    <mergeCell ref="J41:M41"/>
    <mergeCell ref="E13:F13"/>
    <mergeCell ref="D29:D30"/>
    <mergeCell ref="C28:D28"/>
    <mergeCell ref="E33:F33"/>
    <mergeCell ref="H39:H40"/>
    <mergeCell ref="C13:D13"/>
    <mergeCell ref="C20:D20"/>
    <mergeCell ref="G39:G40"/>
    <mergeCell ref="E39:F40"/>
    <mergeCell ref="D39:D40"/>
    <mergeCell ref="C39:C40"/>
    <mergeCell ref="H29:H30"/>
    <mergeCell ref="G31:H31"/>
    <mergeCell ref="G35:G37"/>
    <mergeCell ref="E51:F51"/>
    <mergeCell ref="E38:F38"/>
    <mergeCell ref="E34:F34"/>
    <mergeCell ref="E30:F30"/>
    <mergeCell ref="E32:F32"/>
    <mergeCell ref="E45:F45"/>
    <mergeCell ref="E44:F44"/>
    <mergeCell ref="E35:F37"/>
  </mergeCells>
  <phoneticPr fontId="0" type="noConversion"/>
  <conditionalFormatting sqref="H32">
    <cfRule type="expression" dxfId="5" priority="6">
      <formula>$G$32="-"</formula>
    </cfRule>
  </conditionalFormatting>
  <conditionalFormatting sqref="H33">
    <cfRule type="expression" dxfId="4" priority="5">
      <formula>$G$33="-"</formula>
    </cfRule>
  </conditionalFormatting>
  <conditionalFormatting sqref="H35:H37">
    <cfRule type="expression" dxfId="3" priority="1">
      <formula>$G$35="-"</formula>
    </cfRule>
  </conditionalFormatting>
  <dataValidations count="1">
    <dataValidation type="list" allowBlank="1" showInputMessage="1" showErrorMessage="1" sqref="D19" xr:uid="{00000000-0002-0000-0100-000000000000}">
      <formula1>"HUD 203(b) Limits, 95% of Median Sale Price Limits"</formula1>
    </dataValidation>
  </dataValidations>
  <pageMargins left="0.7" right="0.7" top="0.75" bottom="0.75" header="0.3" footer="0.3"/>
  <pageSetup scale="70" orientation="portrait" horizontalDpi="4294967293" verticalDpi="1200" r:id="rId1"/>
  <headerFooter>
    <oddFooter>&amp;L&amp;F
&amp;A&amp;RPage &amp;P of &amp;N
&amp;D</oddFooter>
  </headerFooter>
  <ignoredErrors>
    <ignoredError sqref="D70" unlockedFormula="1"/>
    <ignoredError sqref="D61 E58" formula="1"/>
    <ignoredError sqref="G39:H41 G51:H52 G48 G50 G43:H43 H42 G45:H47 H44"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1923"/>
  <sheetViews>
    <sheetView zoomScaleNormal="100" zoomScaleSheetLayoutView="100" workbookViewId="0">
      <selection activeCell="I15" sqref="I15:N15"/>
    </sheetView>
  </sheetViews>
  <sheetFormatPr defaultRowHeight="13.2"/>
  <cols>
    <col min="1" max="1" width="5" style="166" customWidth="1"/>
    <col min="2" max="9" width="5" style="169" customWidth="1"/>
    <col min="10" max="10" width="6.1640625" style="169" customWidth="1"/>
    <col min="11" max="11" width="7.1640625" style="169" customWidth="1"/>
    <col min="12" max="12" width="8" style="169" customWidth="1"/>
    <col min="13" max="19" width="5" style="169" customWidth="1"/>
    <col min="20" max="20" width="5.6640625" style="169" customWidth="1"/>
    <col min="21" max="21" width="11.33203125" style="169" customWidth="1"/>
    <col min="22" max="22" width="11.83203125" style="166" customWidth="1"/>
    <col min="23" max="23" width="2.1640625" style="181" hidden="1" customWidth="1"/>
    <col min="24" max="76" width="9.33203125" style="181"/>
    <col min="77" max="219" width="9.33203125" style="169"/>
    <col min="220" max="229" width="5" style="169" customWidth="1"/>
    <col min="230" max="230" width="6.33203125" style="169" customWidth="1"/>
    <col min="231" max="238" width="5" style="169" customWidth="1"/>
    <col min="239" max="239" width="5.6640625" style="169" customWidth="1"/>
    <col min="240" max="240" width="11.33203125" style="169" customWidth="1"/>
    <col min="241" max="241" width="5.1640625" style="169" customWidth="1"/>
    <col min="242" max="475" width="9.33203125" style="169"/>
    <col min="476" max="485" width="5" style="169" customWidth="1"/>
    <col min="486" max="486" width="6.33203125" style="169" customWidth="1"/>
    <col min="487" max="494" width="5" style="169" customWidth="1"/>
    <col min="495" max="495" width="5.6640625" style="169" customWidth="1"/>
    <col min="496" max="496" width="11.33203125" style="169" customWidth="1"/>
    <col min="497" max="497" width="5.1640625" style="169" customWidth="1"/>
    <col min="498" max="731" width="9.33203125" style="169"/>
    <col min="732" max="741" width="5" style="169" customWidth="1"/>
    <col min="742" max="742" width="6.33203125" style="169" customWidth="1"/>
    <col min="743" max="750" width="5" style="169" customWidth="1"/>
    <col min="751" max="751" width="5.6640625" style="169" customWidth="1"/>
    <col min="752" max="752" width="11.33203125" style="169" customWidth="1"/>
    <col min="753" max="753" width="5.1640625" style="169" customWidth="1"/>
    <col min="754" max="987" width="9.33203125" style="169"/>
    <col min="988" max="997" width="5" style="169" customWidth="1"/>
    <col min="998" max="998" width="6.33203125" style="169" customWidth="1"/>
    <col min="999" max="1006" width="5" style="169" customWidth="1"/>
    <col min="1007" max="1007" width="5.6640625" style="169" customWidth="1"/>
    <col min="1008" max="1008" width="11.33203125" style="169" customWidth="1"/>
    <col min="1009" max="1009" width="5.1640625" style="169" customWidth="1"/>
    <col min="1010" max="1243" width="9.33203125" style="169"/>
    <col min="1244" max="1253" width="5" style="169" customWidth="1"/>
    <col min="1254" max="1254" width="6.33203125" style="169" customWidth="1"/>
    <col min="1255" max="1262" width="5" style="169" customWidth="1"/>
    <col min="1263" max="1263" width="5.6640625" style="169" customWidth="1"/>
    <col min="1264" max="1264" width="11.33203125" style="169" customWidth="1"/>
    <col min="1265" max="1265" width="5.1640625" style="169" customWidth="1"/>
    <col min="1266" max="1499" width="9.33203125" style="169"/>
    <col min="1500" max="1509" width="5" style="169" customWidth="1"/>
    <col min="1510" max="1510" width="6.33203125" style="169" customWidth="1"/>
    <col min="1511" max="1518" width="5" style="169" customWidth="1"/>
    <col min="1519" max="1519" width="5.6640625" style="169" customWidth="1"/>
    <col min="1520" max="1520" width="11.33203125" style="169" customWidth="1"/>
    <col min="1521" max="1521" width="5.1640625" style="169" customWidth="1"/>
    <col min="1522" max="1755" width="9.33203125" style="169"/>
    <col min="1756" max="1765" width="5" style="169" customWidth="1"/>
    <col min="1766" max="1766" width="6.33203125" style="169" customWidth="1"/>
    <col min="1767" max="1774" width="5" style="169" customWidth="1"/>
    <col min="1775" max="1775" width="5.6640625" style="169" customWidth="1"/>
    <col min="1776" max="1776" width="11.33203125" style="169" customWidth="1"/>
    <col min="1777" max="1777" width="5.1640625" style="169" customWidth="1"/>
    <col min="1778" max="2011" width="9.33203125" style="169"/>
    <col min="2012" max="2021" width="5" style="169" customWidth="1"/>
    <col min="2022" max="2022" width="6.33203125" style="169" customWidth="1"/>
    <col min="2023" max="2030" width="5" style="169" customWidth="1"/>
    <col min="2031" max="2031" width="5.6640625" style="169" customWidth="1"/>
    <col min="2032" max="2032" width="11.33203125" style="169" customWidth="1"/>
    <col min="2033" max="2033" width="5.1640625" style="169" customWidth="1"/>
    <col min="2034" max="2267" width="9.33203125" style="169"/>
    <col min="2268" max="2277" width="5" style="169" customWidth="1"/>
    <col min="2278" max="2278" width="6.33203125" style="169" customWidth="1"/>
    <col min="2279" max="2286" width="5" style="169" customWidth="1"/>
    <col min="2287" max="2287" width="5.6640625" style="169" customWidth="1"/>
    <col min="2288" max="2288" width="11.33203125" style="169" customWidth="1"/>
    <col min="2289" max="2289" width="5.1640625" style="169" customWidth="1"/>
    <col min="2290" max="2523" width="9.33203125" style="169"/>
    <col min="2524" max="2533" width="5" style="169" customWidth="1"/>
    <col min="2534" max="2534" width="6.33203125" style="169" customWidth="1"/>
    <col min="2535" max="2542" width="5" style="169" customWidth="1"/>
    <col min="2543" max="2543" width="5.6640625" style="169" customWidth="1"/>
    <col min="2544" max="2544" width="11.33203125" style="169" customWidth="1"/>
    <col min="2545" max="2545" width="5.1640625" style="169" customWidth="1"/>
    <col min="2546" max="2779" width="9.33203125" style="169"/>
    <col min="2780" max="2789" width="5" style="169" customWidth="1"/>
    <col min="2790" max="2790" width="6.33203125" style="169" customWidth="1"/>
    <col min="2791" max="2798" width="5" style="169" customWidth="1"/>
    <col min="2799" max="2799" width="5.6640625" style="169" customWidth="1"/>
    <col min="2800" max="2800" width="11.33203125" style="169" customWidth="1"/>
    <col min="2801" max="2801" width="5.1640625" style="169" customWidth="1"/>
    <col min="2802" max="3035" width="9.33203125" style="169"/>
    <col min="3036" max="3045" width="5" style="169" customWidth="1"/>
    <col min="3046" max="3046" width="6.33203125" style="169" customWidth="1"/>
    <col min="3047" max="3054" width="5" style="169" customWidth="1"/>
    <col min="3055" max="3055" width="5.6640625" style="169" customWidth="1"/>
    <col min="3056" max="3056" width="11.33203125" style="169" customWidth="1"/>
    <col min="3057" max="3057" width="5.1640625" style="169" customWidth="1"/>
    <col min="3058" max="3291" width="9.33203125" style="169"/>
    <col min="3292" max="3301" width="5" style="169" customWidth="1"/>
    <col min="3302" max="3302" width="6.33203125" style="169" customWidth="1"/>
    <col min="3303" max="3310" width="5" style="169" customWidth="1"/>
    <col min="3311" max="3311" width="5.6640625" style="169" customWidth="1"/>
    <col min="3312" max="3312" width="11.33203125" style="169" customWidth="1"/>
    <col min="3313" max="3313" width="5.1640625" style="169" customWidth="1"/>
    <col min="3314" max="3547" width="9.33203125" style="169"/>
    <col min="3548" max="3557" width="5" style="169" customWidth="1"/>
    <col min="3558" max="3558" width="6.33203125" style="169" customWidth="1"/>
    <col min="3559" max="3566" width="5" style="169" customWidth="1"/>
    <col min="3567" max="3567" width="5.6640625" style="169" customWidth="1"/>
    <col min="3568" max="3568" width="11.33203125" style="169" customWidth="1"/>
    <col min="3569" max="3569" width="5.1640625" style="169" customWidth="1"/>
    <col min="3570" max="3803" width="9.33203125" style="169"/>
    <col min="3804" max="3813" width="5" style="169" customWidth="1"/>
    <col min="3814" max="3814" width="6.33203125" style="169" customWidth="1"/>
    <col min="3815" max="3822" width="5" style="169" customWidth="1"/>
    <col min="3823" max="3823" width="5.6640625" style="169" customWidth="1"/>
    <col min="3824" max="3824" width="11.33203125" style="169" customWidth="1"/>
    <col min="3825" max="3825" width="5.1640625" style="169" customWidth="1"/>
    <col min="3826" max="4059" width="9.33203125" style="169"/>
    <col min="4060" max="4069" width="5" style="169" customWidth="1"/>
    <col min="4070" max="4070" width="6.33203125" style="169" customWidth="1"/>
    <col min="4071" max="4078" width="5" style="169" customWidth="1"/>
    <col min="4079" max="4079" width="5.6640625" style="169" customWidth="1"/>
    <col min="4080" max="4080" width="11.33203125" style="169" customWidth="1"/>
    <col min="4081" max="4081" width="5.1640625" style="169" customWidth="1"/>
    <col min="4082" max="4315" width="9.33203125" style="169"/>
    <col min="4316" max="4325" width="5" style="169" customWidth="1"/>
    <col min="4326" max="4326" width="6.33203125" style="169" customWidth="1"/>
    <col min="4327" max="4334" width="5" style="169" customWidth="1"/>
    <col min="4335" max="4335" width="5.6640625" style="169" customWidth="1"/>
    <col min="4336" max="4336" width="11.33203125" style="169" customWidth="1"/>
    <col min="4337" max="4337" width="5.1640625" style="169" customWidth="1"/>
    <col min="4338" max="4571" width="9.33203125" style="169"/>
    <col min="4572" max="4581" width="5" style="169" customWidth="1"/>
    <col min="4582" max="4582" width="6.33203125" style="169" customWidth="1"/>
    <col min="4583" max="4590" width="5" style="169" customWidth="1"/>
    <col min="4591" max="4591" width="5.6640625" style="169" customWidth="1"/>
    <col min="4592" max="4592" width="11.33203125" style="169" customWidth="1"/>
    <col min="4593" max="4593" width="5.1640625" style="169" customWidth="1"/>
    <col min="4594" max="4827" width="9.33203125" style="169"/>
    <col min="4828" max="4837" width="5" style="169" customWidth="1"/>
    <col min="4838" max="4838" width="6.33203125" style="169" customWidth="1"/>
    <col min="4839" max="4846" width="5" style="169" customWidth="1"/>
    <col min="4847" max="4847" width="5.6640625" style="169" customWidth="1"/>
    <col min="4848" max="4848" width="11.33203125" style="169" customWidth="1"/>
    <col min="4849" max="4849" width="5.1640625" style="169" customWidth="1"/>
    <col min="4850" max="5083" width="9.33203125" style="169"/>
    <col min="5084" max="5093" width="5" style="169" customWidth="1"/>
    <col min="5094" max="5094" width="6.33203125" style="169" customWidth="1"/>
    <col min="5095" max="5102" width="5" style="169" customWidth="1"/>
    <col min="5103" max="5103" width="5.6640625" style="169" customWidth="1"/>
    <col min="5104" max="5104" width="11.33203125" style="169" customWidth="1"/>
    <col min="5105" max="5105" width="5.1640625" style="169" customWidth="1"/>
    <col min="5106" max="5339" width="9.33203125" style="169"/>
    <col min="5340" max="5349" width="5" style="169" customWidth="1"/>
    <col min="5350" max="5350" width="6.33203125" style="169" customWidth="1"/>
    <col min="5351" max="5358" width="5" style="169" customWidth="1"/>
    <col min="5359" max="5359" width="5.6640625" style="169" customWidth="1"/>
    <col min="5360" max="5360" width="11.33203125" style="169" customWidth="1"/>
    <col min="5361" max="5361" width="5.1640625" style="169" customWidth="1"/>
    <col min="5362" max="5595" width="9.33203125" style="169"/>
    <col min="5596" max="5605" width="5" style="169" customWidth="1"/>
    <col min="5606" max="5606" width="6.33203125" style="169" customWidth="1"/>
    <col min="5607" max="5614" width="5" style="169" customWidth="1"/>
    <col min="5615" max="5615" width="5.6640625" style="169" customWidth="1"/>
    <col min="5616" max="5616" width="11.33203125" style="169" customWidth="1"/>
    <col min="5617" max="5617" width="5.1640625" style="169" customWidth="1"/>
    <col min="5618" max="5851" width="9.33203125" style="169"/>
    <col min="5852" max="5861" width="5" style="169" customWidth="1"/>
    <col min="5862" max="5862" width="6.33203125" style="169" customWidth="1"/>
    <col min="5863" max="5870" width="5" style="169" customWidth="1"/>
    <col min="5871" max="5871" width="5.6640625" style="169" customWidth="1"/>
    <col min="5872" max="5872" width="11.33203125" style="169" customWidth="1"/>
    <col min="5873" max="5873" width="5.1640625" style="169" customWidth="1"/>
    <col min="5874" max="6107" width="9.33203125" style="169"/>
    <col min="6108" max="6117" width="5" style="169" customWidth="1"/>
    <col min="6118" max="6118" width="6.33203125" style="169" customWidth="1"/>
    <col min="6119" max="6126" width="5" style="169" customWidth="1"/>
    <col min="6127" max="6127" width="5.6640625" style="169" customWidth="1"/>
    <col min="6128" max="6128" width="11.33203125" style="169" customWidth="1"/>
    <col min="6129" max="6129" width="5.1640625" style="169" customWidth="1"/>
    <col min="6130" max="6363" width="9.33203125" style="169"/>
    <col min="6364" max="6373" width="5" style="169" customWidth="1"/>
    <col min="6374" max="6374" width="6.33203125" style="169" customWidth="1"/>
    <col min="6375" max="6382" width="5" style="169" customWidth="1"/>
    <col min="6383" max="6383" width="5.6640625" style="169" customWidth="1"/>
    <col min="6384" max="6384" width="11.33203125" style="169" customWidth="1"/>
    <col min="6385" max="6385" width="5.1640625" style="169" customWidth="1"/>
    <col min="6386" max="6619" width="9.33203125" style="169"/>
    <col min="6620" max="6629" width="5" style="169" customWidth="1"/>
    <col min="6630" max="6630" width="6.33203125" style="169" customWidth="1"/>
    <col min="6631" max="6638" width="5" style="169" customWidth="1"/>
    <col min="6639" max="6639" width="5.6640625" style="169" customWidth="1"/>
    <col min="6640" max="6640" width="11.33203125" style="169" customWidth="1"/>
    <col min="6641" max="6641" width="5.1640625" style="169" customWidth="1"/>
    <col min="6642" max="6875" width="9.33203125" style="169"/>
    <col min="6876" max="6885" width="5" style="169" customWidth="1"/>
    <col min="6886" max="6886" width="6.33203125" style="169" customWidth="1"/>
    <col min="6887" max="6894" width="5" style="169" customWidth="1"/>
    <col min="6895" max="6895" width="5.6640625" style="169" customWidth="1"/>
    <col min="6896" max="6896" width="11.33203125" style="169" customWidth="1"/>
    <col min="6897" max="6897" width="5.1640625" style="169" customWidth="1"/>
    <col min="6898" max="7131" width="9.33203125" style="169"/>
    <col min="7132" max="7141" width="5" style="169" customWidth="1"/>
    <col min="7142" max="7142" width="6.33203125" style="169" customWidth="1"/>
    <col min="7143" max="7150" width="5" style="169" customWidth="1"/>
    <col min="7151" max="7151" width="5.6640625" style="169" customWidth="1"/>
    <col min="7152" max="7152" width="11.33203125" style="169" customWidth="1"/>
    <col min="7153" max="7153" width="5.1640625" style="169" customWidth="1"/>
    <col min="7154" max="7387" width="9.33203125" style="169"/>
    <col min="7388" max="7397" width="5" style="169" customWidth="1"/>
    <col min="7398" max="7398" width="6.33203125" style="169" customWidth="1"/>
    <col min="7399" max="7406" width="5" style="169" customWidth="1"/>
    <col min="7407" max="7407" width="5.6640625" style="169" customWidth="1"/>
    <col min="7408" max="7408" width="11.33203125" style="169" customWidth="1"/>
    <col min="7409" max="7409" width="5.1640625" style="169" customWidth="1"/>
    <col min="7410" max="7643" width="9.33203125" style="169"/>
    <col min="7644" max="7653" width="5" style="169" customWidth="1"/>
    <col min="7654" max="7654" width="6.33203125" style="169" customWidth="1"/>
    <col min="7655" max="7662" width="5" style="169" customWidth="1"/>
    <col min="7663" max="7663" width="5.6640625" style="169" customWidth="1"/>
    <col min="7664" max="7664" width="11.33203125" style="169" customWidth="1"/>
    <col min="7665" max="7665" width="5.1640625" style="169" customWidth="1"/>
    <col min="7666" max="7899" width="9.33203125" style="169"/>
    <col min="7900" max="7909" width="5" style="169" customWidth="1"/>
    <col min="7910" max="7910" width="6.33203125" style="169" customWidth="1"/>
    <col min="7911" max="7918" width="5" style="169" customWidth="1"/>
    <col min="7919" max="7919" width="5.6640625" style="169" customWidth="1"/>
    <col min="7920" max="7920" width="11.33203125" style="169" customWidth="1"/>
    <col min="7921" max="7921" width="5.1640625" style="169" customWidth="1"/>
    <col min="7922" max="8155" width="9.33203125" style="169"/>
    <col min="8156" max="8165" width="5" style="169" customWidth="1"/>
    <col min="8166" max="8166" width="6.33203125" style="169" customWidth="1"/>
    <col min="8167" max="8174" width="5" style="169" customWidth="1"/>
    <col min="8175" max="8175" width="5.6640625" style="169" customWidth="1"/>
    <col min="8176" max="8176" width="11.33203125" style="169" customWidth="1"/>
    <col min="8177" max="8177" width="5.1640625" style="169" customWidth="1"/>
    <col min="8178" max="8411" width="9.33203125" style="169"/>
    <col min="8412" max="8421" width="5" style="169" customWidth="1"/>
    <col min="8422" max="8422" width="6.33203125" style="169" customWidth="1"/>
    <col min="8423" max="8430" width="5" style="169" customWidth="1"/>
    <col min="8431" max="8431" width="5.6640625" style="169" customWidth="1"/>
    <col min="8432" max="8432" width="11.33203125" style="169" customWidth="1"/>
    <col min="8433" max="8433" width="5.1640625" style="169" customWidth="1"/>
    <col min="8434" max="8667" width="9.33203125" style="169"/>
    <col min="8668" max="8677" width="5" style="169" customWidth="1"/>
    <col min="8678" max="8678" width="6.33203125" style="169" customWidth="1"/>
    <col min="8679" max="8686" width="5" style="169" customWidth="1"/>
    <col min="8687" max="8687" width="5.6640625" style="169" customWidth="1"/>
    <col min="8688" max="8688" width="11.33203125" style="169" customWidth="1"/>
    <col min="8689" max="8689" width="5.1640625" style="169" customWidth="1"/>
    <col min="8690" max="8923" width="9.33203125" style="169"/>
    <col min="8924" max="8933" width="5" style="169" customWidth="1"/>
    <col min="8934" max="8934" width="6.33203125" style="169" customWidth="1"/>
    <col min="8935" max="8942" width="5" style="169" customWidth="1"/>
    <col min="8943" max="8943" width="5.6640625" style="169" customWidth="1"/>
    <col min="8944" max="8944" width="11.33203125" style="169" customWidth="1"/>
    <col min="8945" max="8945" width="5.1640625" style="169" customWidth="1"/>
    <col min="8946" max="9179" width="9.33203125" style="169"/>
    <col min="9180" max="9189" width="5" style="169" customWidth="1"/>
    <col min="9190" max="9190" width="6.33203125" style="169" customWidth="1"/>
    <col min="9191" max="9198" width="5" style="169" customWidth="1"/>
    <col min="9199" max="9199" width="5.6640625" style="169" customWidth="1"/>
    <col min="9200" max="9200" width="11.33203125" style="169" customWidth="1"/>
    <col min="9201" max="9201" width="5.1640625" style="169" customWidth="1"/>
    <col min="9202" max="9435" width="9.33203125" style="169"/>
    <col min="9436" max="9445" width="5" style="169" customWidth="1"/>
    <col min="9446" max="9446" width="6.33203125" style="169" customWidth="1"/>
    <col min="9447" max="9454" width="5" style="169" customWidth="1"/>
    <col min="9455" max="9455" width="5.6640625" style="169" customWidth="1"/>
    <col min="9456" max="9456" width="11.33203125" style="169" customWidth="1"/>
    <col min="9457" max="9457" width="5.1640625" style="169" customWidth="1"/>
    <col min="9458" max="9691" width="9.33203125" style="169"/>
    <col min="9692" max="9701" width="5" style="169" customWidth="1"/>
    <col min="9702" max="9702" width="6.33203125" style="169" customWidth="1"/>
    <col min="9703" max="9710" width="5" style="169" customWidth="1"/>
    <col min="9711" max="9711" width="5.6640625" style="169" customWidth="1"/>
    <col min="9712" max="9712" width="11.33203125" style="169" customWidth="1"/>
    <col min="9713" max="9713" width="5.1640625" style="169" customWidth="1"/>
    <col min="9714" max="9947" width="9.33203125" style="169"/>
    <col min="9948" max="9957" width="5" style="169" customWidth="1"/>
    <col min="9958" max="9958" width="6.33203125" style="169" customWidth="1"/>
    <col min="9959" max="9966" width="5" style="169" customWidth="1"/>
    <col min="9967" max="9967" width="5.6640625" style="169" customWidth="1"/>
    <col min="9968" max="9968" width="11.33203125" style="169" customWidth="1"/>
    <col min="9969" max="9969" width="5.1640625" style="169" customWidth="1"/>
    <col min="9970" max="10203" width="9.33203125" style="169"/>
    <col min="10204" max="10213" width="5" style="169" customWidth="1"/>
    <col min="10214" max="10214" width="6.33203125" style="169" customWidth="1"/>
    <col min="10215" max="10222" width="5" style="169" customWidth="1"/>
    <col min="10223" max="10223" width="5.6640625" style="169" customWidth="1"/>
    <col min="10224" max="10224" width="11.33203125" style="169" customWidth="1"/>
    <col min="10225" max="10225" width="5.1640625" style="169" customWidth="1"/>
    <col min="10226" max="10459" width="9.33203125" style="169"/>
    <col min="10460" max="10469" width="5" style="169" customWidth="1"/>
    <col min="10470" max="10470" width="6.33203125" style="169" customWidth="1"/>
    <col min="10471" max="10478" width="5" style="169" customWidth="1"/>
    <col min="10479" max="10479" width="5.6640625" style="169" customWidth="1"/>
    <col min="10480" max="10480" width="11.33203125" style="169" customWidth="1"/>
    <col min="10481" max="10481" width="5.1640625" style="169" customWidth="1"/>
    <col min="10482" max="10715" width="9.33203125" style="169"/>
    <col min="10716" max="10725" width="5" style="169" customWidth="1"/>
    <col min="10726" max="10726" width="6.33203125" style="169" customWidth="1"/>
    <col min="10727" max="10734" width="5" style="169" customWidth="1"/>
    <col min="10735" max="10735" width="5.6640625" style="169" customWidth="1"/>
    <col min="10736" max="10736" width="11.33203125" style="169" customWidth="1"/>
    <col min="10737" max="10737" width="5.1640625" style="169" customWidth="1"/>
    <col min="10738" max="10971" width="9.33203125" style="169"/>
    <col min="10972" max="10981" width="5" style="169" customWidth="1"/>
    <col min="10982" max="10982" width="6.33203125" style="169" customWidth="1"/>
    <col min="10983" max="10990" width="5" style="169" customWidth="1"/>
    <col min="10991" max="10991" width="5.6640625" style="169" customWidth="1"/>
    <col min="10992" max="10992" width="11.33203125" style="169" customWidth="1"/>
    <col min="10993" max="10993" width="5.1640625" style="169" customWidth="1"/>
    <col min="10994" max="11227" width="9.33203125" style="169"/>
    <col min="11228" max="11237" width="5" style="169" customWidth="1"/>
    <col min="11238" max="11238" width="6.33203125" style="169" customWidth="1"/>
    <col min="11239" max="11246" width="5" style="169" customWidth="1"/>
    <col min="11247" max="11247" width="5.6640625" style="169" customWidth="1"/>
    <col min="11248" max="11248" width="11.33203125" style="169" customWidth="1"/>
    <col min="11249" max="11249" width="5.1640625" style="169" customWidth="1"/>
    <col min="11250" max="11483" width="9.33203125" style="169"/>
    <col min="11484" max="11493" width="5" style="169" customWidth="1"/>
    <col min="11494" max="11494" width="6.33203125" style="169" customWidth="1"/>
    <col min="11495" max="11502" width="5" style="169" customWidth="1"/>
    <col min="11503" max="11503" width="5.6640625" style="169" customWidth="1"/>
    <col min="11504" max="11504" width="11.33203125" style="169" customWidth="1"/>
    <col min="11505" max="11505" width="5.1640625" style="169" customWidth="1"/>
    <col min="11506" max="11739" width="9.33203125" style="169"/>
    <col min="11740" max="11749" width="5" style="169" customWidth="1"/>
    <col min="11750" max="11750" width="6.33203125" style="169" customWidth="1"/>
    <col min="11751" max="11758" width="5" style="169" customWidth="1"/>
    <col min="11759" max="11759" width="5.6640625" style="169" customWidth="1"/>
    <col min="11760" max="11760" width="11.33203125" style="169" customWidth="1"/>
    <col min="11761" max="11761" width="5.1640625" style="169" customWidth="1"/>
    <col min="11762" max="11995" width="9.33203125" style="169"/>
    <col min="11996" max="12005" width="5" style="169" customWidth="1"/>
    <col min="12006" max="12006" width="6.33203125" style="169" customWidth="1"/>
    <col min="12007" max="12014" width="5" style="169" customWidth="1"/>
    <col min="12015" max="12015" width="5.6640625" style="169" customWidth="1"/>
    <col min="12016" max="12016" width="11.33203125" style="169" customWidth="1"/>
    <col min="12017" max="12017" width="5.1640625" style="169" customWidth="1"/>
    <col min="12018" max="12251" width="9.33203125" style="169"/>
    <col min="12252" max="12261" width="5" style="169" customWidth="1"/>
    <col min="12262" max="12262" width="6.33203125" style="169" customWidth="1"/>
    <col min="12263" max="12270" width="5" style="169" customWidth="1"/>
    <col min="12271" max="12271" width="5.6640625" style="169" customWidth="1"/>
    <col min="12272" max="12272" width="11.33203125" style="169" customWidth="1"/>
    <col min="12273" max="12273" width="5.1640625" style="169" customWidth="1"/>
    <col min="12274" max="12507" width="9.33203125" style="169"/>
    <col min="12508" max="12517" width="5" style="169" customWidth="1"/>
    <col min="12518" max="12518" width="6.33203125" style="169" customWidth="1"/>
    <col min="12519" max="12526" width="5" style="169" customWidth="1"/>
    <col min="12527" max="12527" width="5.6640625" style="169" customWidth="1"/>
    <col min="12528" max="12528" width="11.33203125" style="169" customWidth="1"/>
    <col min="12529" max="12529" width="5.1640625" style="169" customWidth="1"/>
    <col min="12530" max="12763" width="9.33203125" style="169"/>
    <col min="12764" max="12773" width="5" style="169" customWidth="1"/>
    <col min="12774" max="12774" width="6.33203125" style="169" customWidth="1"/>
    <col min="12775" max="12782" width="5" style="169" customWidth="1"/>
    <col min="12783" max="12783" width="5.6640625" style="169" customWidth="1"/>
    <col min="12784" max="12784" width="11.33203125" style="169" customWidth="1"/>
    <col min="12785" max="12785" width="5.1640625" style="169" customWidth="1"/>
    <col min="12786" max="13019" width="9.33203125" style="169"/>
    <col min="13020" max="13029" width="5" style="169" customWidth="1"/>
    <col min="13030" max="13030" width="6.33203125" style="169" customWidth="1"/>
    <col min="13031" max="13038" width="5" style="169" customWidth="1"/>
    <col min="13039" max="13039" width="5.6640625" style="169" customWidth="1"/>
    <col min="13040" max="13040" width="11.33203125" style="169" customWidth="1"/>
    <col min="13041" max="13041" width="5.1640625" style="169" customWidth="1"/>
    <col min="13042" max="13275" width="9.33203125" style="169"/>
    <col min="13276" max="13285" width="5" style="169" customWidth="1"/>
    <col min="13286" max="13286" width="6.33203125" style="169" customWidth="1"/>
    <col min="13287" max="13294" width="5" style="169" customWidth="1"/>
    <col min="13295" max="13295" width="5.6640625" style="169" customWidth="1"/>
    <col min="13296" max="13296" width="11.33203125" style="169" customWidth="1"/>
    <col min="13297" max="13297" width="5.1640625" style="169" customWidth="1"/>
    <col min="13298" max="13531" width="9.33203125" style="169"/>
    <col min="13532" max="13541" width="5" style="169" customWidth="1"/>
    <col min="13542" max="13542" width="6.33203125" style="169" customWidth="1"/>
    <col min="13543" max="13550" width="5" style="169" customWidth="1"/>
    <col min="13551" max="13551" width="5.6640625" style="169" customWidth="1"/>
    <col min="13552" max="13552" width="11.33203125" style="169" customWidth="1"/>
    <col min="13553" max="13553" width="5.1640625" style="169" customWidth="1"/>
    <col min="13554" max="13787" width="9.33203125" style="169"/>
    <col min="13788" max="13797" width="5" style="169" customWidth="1"/>
    <col min="13798" max="13798" width="6.33203125" style="169" customWidth="1"/>
    <col min="13799" max="13806" width="5" style="169" customWidth="1"/>
    <col min="13807" max="13807" width="5.6640625" style="169" customWidth="1"/>
    <col min="13808" max="13808" width="11.33203125" style="169" customWidth="1"/>
    <col min="13809" max="13809" width="5.1640625" style="169" customWidth="1"/>
    <col min="13810" max="14043" width="9.33203125" style="169"/>
    <col min="14044" max="14053" width="5" style="169" customWidth="1"/>
    <col min="14054" max="14054" width="6.33203125" style="169" customWidth="1"/>
    <col min="14055" max="14062" width="5" style="169" customWidth="1"/>
    <col min="14063" max="14063" width="5.6640625" style="169" customWidth="1"/>
    <col min="14064" max="14064" width="11.33203125" style="169" customWidth="1"/>
    <col min="14065" max="14065" width="5.1640625" style="169" customWidth="1"/>
    <col min="14066" max="14299" width="9.33203125" style="169"/>
    <col min="14300" max="14309" width="5" style="169" customWidth="1"/>
    <col min="14310" max="14310" width="6.33203125" style="169" customWidth="1"/>
    <col min="14311" max="14318" width="5" style="169" customWidth="1"/>
    <col min="14319" max="14319" width="5.6640625" style="169" customWidth="1"/>
    <col min="14320" max="14320" width="11.33203125" style="169" customWidth="1"/>
    <col min="14321" max="14321" width="5.1640625" style="169" customWidth="1"/>
    <col min="14322" max="14555" width="9.33203125" style="169"/>
    <col min="14556" max="14565" width="5" style="169" customWidth="1"/>
    <col min="14566" max="14566" width="6.33203125" style="169" customWidth="1"/>
    <col min="14567" max="14574" width="5" style="169" customWidth="1"/>
    <col min="14575" max="14575" width="5.6640625" style="169" customWidth="1"/>
    <col min="14576" max="14576" width="11.33203125" style="169" customWidth="1"/>
    <col min="14577" max="14577" width="5.1640625" style="169" customWidth="1"/>
    <col min="14578" max="14811" width="9.33203125" style="169"/>
    <col min="14812" max="14821" width="5" style="169" customWidth="1"/>
    <col min="14822" max="14822" width="6.33203125" style="169" customWidth="1"/>
    <col min="14823" max="14830" width="5" style="169" customWidth="1"/>
    <col min="14831" max="14831" width="5.6640625" style="169" customWidth="1"/>
    <col min="14832" max="14832" width="11.33203125" style="169" customWidth="1"/>
    <col min="14833" max="14833" width="5.1640625" style="169" customWidth="1"/>
    <col min="14834" max="15067" width="9.33203125" style="169"/>
    <col min="15068" max="15077" width="5" style="169" customWidth="1"/>
    <col min="15078" max="15078" width="6.33203125" style="169" customWidth="1"/>
    <col min="15079" max="15086" width="5" style="169" customWidth="1"/>
    <col min="15087" max="15087" width="5.6640625" style="169" customWidth="1"/>
    <col min="15088" max="15088" width="11.33203125" style="169" customWidth="1"/>
    <col min="15089" max="15089" width="5.1640625" style="169" customWidth="1"/>
    <col min="15090" max="15323" width="9.33203125" style="169"/>
    <col min="15324" max="15333" width="5" style="169" customWidth="1"/>
    <col min="15334" max="15334" width="6.33203125" style="169" customWidth="1"/>
    <col min="15335" max="15342" width="5" style="169" customWidth="1"/>
    <col min="15343" max="15343" width="5.6640625" style="169" customWidth="1"/>
    <col min="15344" max="15344" width="11.33203125" style="169" customWidth="1"/>
    <col min="15345" max="15345" width="5.1640625" style="169" customWidth="1"/>
    <col min="15346" max="15579" width="9.33203125" style="169"/>
    <col min="15580" max="15589" width="5" style="169" customWidth="1"/>
    <col min="15590" max="15590" width="6.33203125" style="169" customWidth="1"/>
    <col min="15591" max="15598" width="5" style="169" customWidth="1"/>
    <col min="15599" max="15599" width="5.6640625" style="169" customWidth="1"/>
    <col min="15600" max="15600" width="11.33203125" style="169" customWidth="1"/>
    <col min="15601" max="15601" width="5.1640625" style="169" customWidth="1"/>
    <col min="15602" max="15835" width="9.33203125" style="169"/>
    <col min="15836" max="15845" width="5" style="169" customWidth="1"/>
    <col min="15846" max="15846" width="6.33203125" style="169" customWidth="1"/>
    <col min="15847" max="15854" width="5" style="169" customWidth="1"/>
    <col min="15855" max="15855" width="5.6640625" style="169" customWidth="1"/>
    <col min="15856" max="15856" width="11.33203125" style="169" customWidth="1"/>
    <col min="15857" max="15857" width="5.1640625" style="169" customWidth="1"/>
    <col min="15858" max="16091" width="9.33203125" style="169"/>
    <col min="16092" max="16101" width="5" style="169" customWidth="1"/>
    <col min="16102" max="16102" width="6.33203125" style="169" customWidth="1"/>
    <col min="16103" max="16110" width="5" style="169" customWidth="1"/>
    <col min="16111" max="16111" width="5.6640625" style="169" customWidth="1"/>
    <col min="16112" max="16112" width="11.33203125" style="169" customWidth="1"/>
    <col min="16113" max="16113" width="5.1640625" style="169" customWidth="1"/>
    <col min="16114" max="16384" width="9.33203125" style="169"/>
  </cols>
  <sheetData>
    <row r="1" spans="1:76" s="681" customFormat="1" ht="22.8">
      <c r="A1" s="679" t="s">
        <v>252</v>
      </c>
      <c r="B1" s="679"/>
      <c r="C1" s="679"/>
      <c r="D1" s="679"/>
      <c r="E1" s="679"/>
      <c r="F1" s="679"/>
      <c r="G1" s="679"/>
      <c r="H1" s="679"/>
      <c r="I1" s="679"/>
      <c r="J1" s="679"/>
      <c r="K1" s="679"/>
      <c r="L1" s="679"/>
      <c r="M1" s="679"/>
      <c r="N1" s="679"/>
      <c r="O1" s="679"/>
      <c r="P1" s="679"/>
      <c r="Q1" s="679"/>
      <c r="R1" s="679"/>
      <c r="S1" s="679"/>
      <c r="T1" s="679"/>
      <c r="U1" s="679"/>
      <c r="V1" s="680"/>
      <c r="W1" s="680"/>
      <c r="X1" s="680"/>
      <c r="Y1" s="680"/>
      <c r="Z1" s="680"/>
      <c r="AA1" s="680"/>
      <c r="AB1" s="680"/>
      <c r="AC1" s="680"/>
      <c r="AD1" s="680"/>
      <c r="AE1" s="680"/>
      <c r="AF1" s="680"/>
      <c r="AG1" s="680"/>
      <c r="AH1" s="680"/>
      <c r="AI1" s="680"/>
      <c r="AJ1" s="680"/>
      <c r="AK1" s="680"/>
      <c r="AL1" s="680"/>
      <c r="AM1" s="680"/>
      <c r="AN1" s="680"/>
      <c r="AO1" s="680"/>
      <c r="AP1" s="680"/>
      <c r="AQ1" s="680"/>
      <c r="AR1" s="680"/>
      <c r="AS1" s="680"/>
      <c r="AT1" s="680"/>
      <c r="AU1" s="680"/>
      <c r="AV1" s="680"/>
      <c r="AW1" s="680"/>
      <c r="AX1" s="680"/>
      <c r="AY1" s="680"/>
      <c r="AZ1" s="680"/>
      <c r="BA1" s="680"/>
      <c r="BB1" s="680"/>
      <c r="BC1" s="680"/>
      <c r="BD1" s="680"/>
      <c r="BE1" s="680"/>
      <c r="BF1" s="680"/>
      <c r="BG1" s="680"/>
      <c r="BH1" s="680"/>
      <c r="BI1" s="680"/>
      <c r="BJ1" s="680"/>
      <c r="BK1" s="680"/>
      <c r="BL1" s="680"/>
      <c r="BM1" s="680"/>
      <c r="BN1" s="680"/>
      <c r="BO1" s="680"/>
      <c r="BP1" s="680"/>
      <c r="BQ1" s="680"/>
      <c r="BR1" s="680"/>
      <c r="BS1" s="680"/>
      <c r="BT1" s="680"/>
      <c r="BU1" s="680"/>
      <c r="BV1" s="680"/>
      <c r="BW1" s="680"/>
      <c r="BX1" s="680"/>
    </row>
    <row r="2" spans="1:76" s="684" customFormat="1" ht="15.6">
      <c r="A2" s="988" t="str">
        <f>file</f>
        <v>Will County HOME PROGRAM</v>
      </c>
      <c r="B2" s="682"/>
      <c r="C2" s="682"/>
      <c r="D2" s="682"/>
      <c r="E2" s="682"/>
      <c r="F2" s="682"/>
      <c r="G2" s="682"/>
      <c r="H2" s="682"/>
      <c r="I2" s="682"/>
      <c r="J2" s="682"/>
      <c r="K2" s="682"/>
      <c r="L2" s="682"/>
      <c r="M2" s="682"/>
      <c r="N2" s="682"/>
      <c r="O2" s="682"/>
      <c r="P2" s="682"/>
      <c r="Q2" s="682"/>
      <c r="R2" s="682"/>
      <c r="S2" s="682"/>
      <c r="T2" s="682"/>
      <c r="U2" s="682"/>
      <c r="V2" s="683"/>
      <c r="W2" s="683"/>
      <c r="X2" s="683"/>
      <c r="Y2" s="683"/>
      <c r="Z2" s="683"/>
      <c r="AA2" s="683"/>
      <c r="AB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683"/>
      <c r="BW2" s="683"/>
      <c r="BX2" s="683"/>
    </row>
    <row r="3" spans="1:76" s="162" customFormat="1">
      <c r="A3" s="637"/>
      <c r="B3" s="322"/>
      <c r="C3" s="323"/>
      <c r="D3" s="323"/>
      <c r="E3" s="179"/>
      <c r="F3" s="179"/>
      <c r="G3" s="179"/>
      <c r="H3" s="179"/>
      <c r="N3" s="3"/>
      <c r="O3" s="163"/>
      <c r="P3" s="163"/>
      <c r="Q3" s="164" t="s">
        <v>194</v>
      </c>
      <c r="R3" s="1259"/>
      <c r="S3" s="1259"/>
      <c r="T3" s="1259"/>
      <c r="U3" s="1259"/>
      <c r="V3" s="179"/>
      <c r="W3" s="645"/>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179"/>
      <c r="BC3" s="179"/>
      <c r="BD3" s="179"/>
      <c r="BE3" s="179"/>
      <c r="BF3" s="179"/>
      <c r="BG3" s="179"/>
      <c r="BH3" s="179"/>
      <c r="BI3" s="179"/>
      <c r="BJ3" s="179"/>
      <c r="BK3" s="179"/>
      <c r="BL3" s="179"/>
      <c r="BM3" s="179"/>
      <c r="BN3" s="179"/>
      <c r="BO3" s="179"/>
      <c r="BP3" s="179"/>
      <c r="BQ3" s="179"/>
      <c r="BR3" s="179"/>
      <c r="BS3" s="179"/>
      <c r="BT3" s="179"/>
      <c r="BU3" s="179"/>
      <c r="BV3" s="179"/>
      <c r="BW3" s="179"/>
      <c r="BX3" s="179"/>
    </row>
    <row r="4" spans="1:76" s="290" customFormat="1" ht="17.399999999999999">
      <c r="A4" s="642" t="s">
        <v>227</v>
      </c>
      <c r="B4" s="642" t="s">
        <v>79</v>
      </c>
      <c r="M4" s="676"/>
      <c r="N4" s="676"/>
      <c r="O4" s="676"/>
      <c r="P4" s="676"/>
      <c r="Q4" s="164" t="s">
        <v>373</v>
      </c>
      <c r="R4" s="1260"/>
      <c r="S4" s="1260"/>
      <c r="T4" s="1260"/>
      <c r="U4" s="1260"/>
      <c r="V4" s="643"/>
      <c r="W4" s="675"/>
      <c r="X4" s="644"/>
      <c r="Y4" s="644"/>
      <c r="Z4" s="644"/>
      <c r="AA4" s="644"/>
      <c r="AB4" s="644"/>
      <c r="AC4" s="644"/>
      <c r="AD4" s="644"/>
      <c r="AE4" s="644"/>
      <c r="AF4" s="644"/>
      <c r="AG4" s="644"/>
      <c r="AH4" s="644"/>
      <c r="AI4" s="644"/>
      <c r="AJ4" s="644"/>
      <c r="AK4" s="644"/>
      <c r="AL4" s="644"/>
      <c r="AM4" s="644"/>
      <c r="AN4" s="644"/>
      <c r="AO4" s="644"/>
      <c r="AP4" s="644"/>
      <c r="AQ4" s="644"/>
      <c r="AR4" s="644"/>
      <c r="AS4" s="644"/>
      <c r="AT4" s="644"/>
      <c r="AU4" s="644"/>
      <c r="AV4" s="644"/>
      <c r="AW4" s="644"/>
      <c r="AX4" s="644"/>
      <c r="AY4" s="644"/>
      <c r="AZ4" s="644"/>
      <c r="BA4" s="644"/>
      <c r="BB4" s="644"/>
      <c r="BC4" s="644"/>
      <c r="BD4" s="644"/>
      <c r="BE4" s="644"/>
      <c r="BF4" s="644"/>
      <c r="BG4" s="644"/>
      <c r="BH4" s="644"/>
      <c r="BI4" s="644"/>
      <c r="BJ4" s="644"/>
      <c r="BK4" s="644"/>
      <c r="BL4" s="644"/>
      <c r="BM4" s="644"/>
      <c r="BN4" s="644"/>
      <c r="BO4" s="644"/>
      <c r="BP4" s="644"/>
      <c r="BQ4" s="644"/>
      <c r="BR4" s="644"/>
      <c r="BS4" s="644"/>
      <c r="BT4" s="644"/>
      <c r="BU4" s="644"/>
      <c r="BV4" s="644"/>
      <c r="BW4" s="644"/>
      <c r="BX4" s="644"/>
    </row>
    <row r="5" spans="1:76" s="166" customFormat="1" ht="15.6">
      <c r="A5" s="167" t="s">
        <v>80</v>
      </c>
      <c r="B5" s="168" t="s">
        <v>81</v>
      </c>
      <c r="C5" s="168"/>
      <c r="D5" s="168"/>
      <c r="V5" s="181"/>
      <c r="W5" s="646"/>
      <c r="X5" s="181"/>
      <c r="Y5" s="181"/>
      <c r="Z5" s="181"/>
      <c r="AA5" s="181"/>
      <c r="AB5" s="181"/>
      <c r="AC5" s="181"/>
      <c r="AD5" s="181"/>
      <c r="AE5" s="181"/>
      <c r="AF5" s="181"/>
      <c r="AG5" s="181"/>
      <c r="AH5" s="181"/>
      <c r="AI5" s="181"/>
      <c r="AJ5" s="181"/>
      <c r="AK5" s="181"/>
      <c r="AL5" s="181"/>
      <c r="AM5" s="181"/>
      <c r="AN5" s="181"/>
      <c r="AO5" s="181"/>
      <c r="AP5" s="181"/>
      <c r="AQ5" s="181"/>
      <c r="AR5" s="181"/>
      <c r="AS5" s="181"/>
      <c r="AT5" s="181"/>
      <c r="AU5" s="181"/>
      <c r="AV5" s="181"/>
      <c r="AW5" s="181"/>
      <c r="AX5" s="181"/>
      <c r="AY5" s="181"/>
      <c r="AZ5" s="181"/>
      <c r="BA5" s="181"/>
      <c r="BB5" s="181"/>
      <c r="BC5" s="181"/>
      <c r="BD5" s="181"/>
      <c r="BE5" s="181"/>
      <c r="BF5" s="181"/>
      <c r="BG5" s="181"/>
      <c r="BH5" s="181"/>
      <c r="BI5" s="181"/>
      <c r="BJ5" s="181"/>
      <c r="BK5" s="181"/>
      <c r="BL5" s="181"/>
      <c r="BM5" s="181"/>
      <c r="BN5" s="181"/>
      <c r="BO5" s="181"/>
      <c r="BP5" s="181"/>
      <c r="BQ5" s="181"/>
      <c r="BR5" s="181"/>
      <c r="BS5" s="181"/>
      <c r="BT5" s="181"/>
      <c r="BU5" s="181"/>
      <c r="BV5" s="181"/>
      <c r="BW5" s="181"/>
      <c r="BX5" s="181"/>
    </row>
    <row r="6" spans="1:76" ht="17.399999999999999">
      <c r="A6" s="165"/>
      <c r="B6" s="1261" t="s">
        <v>96</v>
      </c>
      <c r="C6" s="1261"/>
      <c r="D6" s="1261"/>
      <c r="E6" s="1261"/>
      <c r="F6" s="1262"/>
      <c r="G6" s="1262"/>
      <c r="H6" s="1262"/>
      <c r="I6" s="1262"/>
      <c r="J6" s="1262"/>
      <c r="K6" s="1262"/>
      <c r="L6" s="1262"/>
      <c r="M6" s="1262"/>
      <c r="N6" s="1262"/>
      <c r="O6" s="1262"/>
      <c r="P6" s="1262"/>
      <c r="Q6" s="1262"/>
      <c r="R6" s="1262"/>
      <c r="S6" s="1262"/>
      <c r="T6" s="1262"/>
      <c r="U6" s="1262"/>
      <c r="V6" s="181"/>
      <c r="W6" s="647"/>
    </row>
    <row r="7" spans="1:76" ht="17.399999999999999">
      <c r="A7" s="165"/>
      <c r="B7" s="1253" t="s">
        <v>564</v>
      </c>
      <c r="C7" s="1253"/>
      <c r="D7" s="1253"/>
      <c r="E7" s="1253"/>
      <c r="F7" s="1253"/>
      <c r="G7" s="1253"/>
      <c r="H7" s="1254"/>
      <c r="I7" s="1254"/>
      <c r="J7" s="1254"/>
      <c r="K7" s="1254"/>
      <c r="L7" s="1254"/>
      <c r="M7" s="1254"/>
      <c r="N7" s="1254"/>
      <c r="O7" s="1254"/>
      <c r="P7" s="1254"/>
      <c r="Q7" s="1254"/>
      <c r="R7" s="1254"/>
      <c r="S7" s="1254"/>
      <c r="T7" s="1254"/>
      <c r="U7" s="1254"/>
      <c r="V7" s="181"/>
      <c r="W7" s="646"/>
    </row>
    <row r="8" spans="1:76" ht="17.399999999999999">
      <c r="A8" s="165"/>
      <c r="B8" s="1265"/>
      <c r="C8" s="1265"/>
      <c r="D8" s="1265"/>
      <c r="E8" s="1265"/>
      <c r="F8" s="1265"/>
      <c r="G8" s="1265"/>
      <c r="H8" s="1265"/>
      <c r="I8" s="1265"/>
      <c r="J8" s="1265"/>
      <c r="K8" s="1265"/>
      <c r="L8" s="1265"/>
      <c r="M8" s="1265"/>
      <c r="N8" s="1265"/>
      <c r="O8" s="1265"/>
      <c r="P8" s="1265"/>
      <c r="Q8" s="1265"/>
      <c r="R8" s="1265"/>
      <c r="S8" s="1265"/>
      <c r="T8" s="1265"/>
      <c r="U8" s="1265"/>
      <c r="V8" s="181"/>
    </row>
    <row r="9" spans="1:76" s="166" customFormat="1" ht="7.5" customHeight="1">
      <c r="A9" s="165"/>
      <c r="C9" s="170"/>
      <c r="H9" s="170"/>
      <c r="V9" s="181"/>
      <c r="W9" s="646"/>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181"/>
      <c r="BQ9" s="181"/>
      <c r="BR9" s="181"/>
      <c r="BS9" s="181"/>
      <c r="BT9" s="181"/>
      <c r="BU9" s="181"/>
      <c r="BV9" s="181"/>
      <c r="BW9" s="181"/>
      <c r="BX9" s="181"/>
    </row>
    <row r="10" spans="1:76" s="166" customFormat="1" ht="15" customHeight="1">
      <c r="A10" s="165"/>
      <c r="B10" s="1256" t="s">
        <v>88</v>
      </c>
      <c r="C10" s="1256"/>
      <c r="D10" s="1256"/>
      <c r="E10" s="1256"/>
      <c r="F10" s="1256"/>
      <c r="G10" s="1256"/>
      <c r="H10" s="1256"/>
      <c r="I10" s="1256"/>
      <c r="J10" s="1256"/>
      <c r="K10" s="1256"/>
      <c r="L10" s="1256"/>
      <c r="M10" s="1256"/>
      <c r="N10" s="1257"/>
      <c r="O10" s="1257"/>
      <c r="P10" s="166" t="s">
        <v>85</v>
      </c>
      <c r="R10" s="1263" t="str">
        <f>IF(units&lt;=0,"You Must Input # of Units in this Section","")</f>
        <v>You Must Input # of Units in this Section</v>
      </c>
      <c r="S10" s="1263"/>
      <c r="T10" s="1263"/>
      <c r="U10" s="1263"/>
      <c r="V10" s="321"/>
      <c r="W10" s="180"/>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P10" s="181"/>
      <c r="BQ10" s="181"/>
      <c r="BR10" s="181"/>
      <c r="BS10" s="181"/>
      <c r="BT10" s="181"/>
      <c r="BU10" s="181"/>
      <c r="BV10" s="181"/>
      <c r="BW10" s="181"/>
      <c r="BX10" s="181"/>
    </row>
    <row r="11" spans="1:76" s="166" customFormat="1" ht="17.399999999999999">
      <c r="A11" s="165"/>
      <c r="B11" s="1256" t="s">
        <v>475</v>
      </c>
      <c r="C11" s="1256"/>
      <c r="D11" s="1256"/>
      <c r="E11" s="1256"/>
      <c r="F11" s="1256"/>
      <c r="G11" s="1256"/>
      <c r="H11" s="1256"/>
      <c r="I11" s="1256"/>
      <c r="J11" s="1256"/>
      <c r="K11" s="1256"/>
      <c r="L11" s="1256"/>
      <c r="M11" s="1256"/>
      <c r="N11" s="1258"/>
      <c r="O11" s="1258"/>
      <c r="P11" s="166" t="s">
        <v>85</v>
      </c>
      <c r="R11" s="1263"/>
      <c r="S11" s="1263"/>
      <c r="T11" s="1263"/>
      <c r="U11" s="1263"/>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c r="BR11" s="181"/>
      <c r="BS11" s="181"/>
      <c r="BT11" s="181"/>
      <c r="BU11" s="181"/>
      <c r="BV11" s="181"/>
      <c r="BW11" s="181"/>
      <c r="BX11" s="181"/>
    </row>
    <row r="12" spans="1:76" s="166" customFormat="1" ht="18" customHeight="1">
      <c r="A12" s="165"/>
      <c r="B12" s="1256" t="s">
        <v>372</v>
      </c>
      <c r="C12" s="1256"/>
      <c r="D12" s="1256"/>
      <c r="E12" s="1256"/>
      <c r="F12" s="1256"/>
      <c r="G12" s="1256"/>
      <c r="H12" s="1256"/>
      <c r="I12" s="1256"/>
      <c r="J12" s="1256"/>
      <c r="K12" s="1256"/>
      <c r="L12" s="1256"/>
      <c r="M12" s="1256"/>
      <c r="N12" s="1256"/>
      <c r="O12" s="1256"/>
      <c r="P12" s="1264"/>
      <c r="Q12" s="1264"/>
      <c r="R12" s="1264"/>
      <c r="S12" s="1264"/>
      <c r="T12" s="1264"/>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row>
    <row r="13" spans="1:76" s="166" customFormat="1" ht="17.399999999999999">
      <c r="A13" s="165"/>
      <c r="B13" s="1256" t="s">
        <v>89</v>
      </c>
      <c r="C13" s="1256"/>
      <c r="D13" s="1256"/>
      <c r="E13" s="1256"/>
      <c r="F13" s="1256"/>
      <c r="G13" s="1256"/>
      <c r="H13" s="1256"/>
      <c r="I13" s="1256"/>
      <c r="J13" s="1256"/>
      <c r="K13" s="1256"/>
      <c r="L13" s="1256"/>
      <c r="M13" s="1256">
        <f>SqFt</f>
        <v>0</v>
      </c>
      <c r="N13" s="1255">
        <v>2500</v>
      </c>
      <c r="O13" s="1255"/>
      <c r="P13" s="166" t="s">
        <v>90</v>
      </c>
      <c r="S13" s="639"/>
      <c r="T13" s="639"/>
      <c r="U13" s="639"/>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row>
    <row r="14" spans="1:76" s="166" customFormat="1" ht="17.399999999999999">
      <c r="A14" s="165"/>
      <c r="B14" s="1256" t="s">
        <v>113</v>
      </c>
      <c r="C14" s="1256"/>
      <c r="D14" s="1256"/>
      <c r="E14" s="1256"/>
      <c r="F14" s="1256"/>
      <c r="G14" s="1256"/>
      <c r="H14" s="674"/>
      <c r="I14" s="1257"/>
      <c r="J14" s="1257"/>
      <c r="K14" s="1257"/>
      <c r="L14" s="1257"/>
      <c r="M14" s="1257"/>
      <c r="N14" s="1257"/>
      <c r="O14" s="290"/>
      <c r="P14" s="163"/>
      <c r="Q14" s="163"/>
      <c r="R14" s="175"/>
      <c r="S14" s="321"/>
      <c r="T14" s="321"/>
      <c r="U14" s="321"/>
      <c r="V14" s="32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row>
    <row r="15" spans="1:76" s="166" customFormat="1" ht="17.399999999999999">
      <c r="A15" s="165"/>
      <c r="B15" s="1256" t="s">
        <v>188</v>
      </c>
      <c r="C15" s="1256"/>
      <c r="D15" s="1256"/>
      <c r="E15" s="1256"/>
      <c r="F15" s="1256"/>
      <c r="G15" s="1256"/>
      <c r="H15" s="674"/>
      <c r="I15" s="1258"/>
      <c r="J15" s="1258"/>
      <c r="K15" s="1258"/>
      <c r="L15" s="1258"/>
      <c r="M15" s="1258"/>
      <c r="N15" s="1258"/>
      <c r="O15" s="290"/>
      <c r="S15" s="321"/>
      <c r="T15" s="321"/>
      <c r="U15" s="321"/>
      <c r="V15" s="32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row>
    <row r="16" spans="1:76" s="181" customFormat="1" ht="18" customHeight="1"/>
    <row r="17" s="181" customFormat="1" ht="18" customHeight="1"/>
    <row r="18" s="181" customFormat="1" ht="18" customHeight="1"/>
    <row r="19" s="181" customFormat="1"/>
    <row r="20" s="181" customFormat="1"/>
    <row r="21" s="181" customFormat="1"/>
    <row r="22" s="181" customFormat="1"/>
    <row r="23" s="181" customFormat="1"/>
    <row r="24" s="181" customFormat="1"/>
    <row r="25" s="181" customFormat="1"/>
    <row r="26" s="181" customFormat="1"/>
    <row r="27" s="181" customFormat="1"/>
    <row r="28" s="181" customFormat="1"/>
    <row r="29" s="181" customFormat="1"/>
    <row r="30" s="181" customFormat="1"/>
    <row r="31" s="181" customFormat="1"/>
    <row r="32" s="181" customFormat="1"/>
    <row r="33" s="181" customFormat="1"/>
    <row r="34" s="181" customFormat="1"/>
    <row r="35" s="181" customFormat="1"/>
    <row r="36" s="181" customFormat="1"/>
    <row r="37" s="181" customFormat="1"/>
    <row r="38" s="181" customFormat="1"/>
    <row r="39" s="181" customFormat="1"/>
    <row r="40" s="181" customFormat="1"/>
    <row r="41" s="181" customFormat="1"/>
    <row r="42" s="181" customFormat="1"/>
    <row r="43" s="181" customFormat="1"/>
    <row r="44" s="181" customFormat="1"/>
    <row r="45" s="181" customFormat="1"/>
    <row r="46" s="181" customFormat="1"/>
    <row r="47" s="181" customFormat="1"/>
    <row r="48" s="181" customFormat="1" ht="21.75" customHeight="1"/>
    <row r="49" s="181" customFormat="1" ht="21.75" customHeight="1"/>
    <row r="50" s="181" customFormat="1" ht="21.75" customHeight="1"/>
    <row r="51" s="181" customFormat="1" ht="21.75" customHeight="1"/>
    <row r="52" s="181" customFormat="1" ht="21.75" customHeight="1"/>
    <row r="53" s="181" customFormat="1"/>
    <row r="54" s="181" customFormat="1"/>
    <row r="55" s="181" customFormat="1"/>
    <row r="56" s="181" customFormat="1"/>
    <row r="57" s="181" customFormat="1"/>
    <row r="58" s="181" customFormat="1"/>
    <row r="59" s="181" customFormat="1"/>
    <row r="60" s="181" customFormat="1"/>
    <row r="61" s="181" customFormat="1"/>
    <row r="62" s="181" customFormat="1"/>
    <row r="63" s="181" customFormat="1"/>
    <row r="64" s="181" customFormat="1"/>
    <row r="65" s="181" customFormat="1"/>
    <row r="66" s="181" customFormat="1"/>
    <row r="67" s="181" customFormat="1"/>
    <row r="68" s="181" customFormat="1"/>
    <row r="69" s="181" customFormat="1"/>
    <row r="70" s="181" customFormat="1"/>
    <row r="71" s="181" customFormat="1"/>
    <row r="72" s="181" customFormat="1"/>
    <row r="73" s="181" customFormat="1"/>
    <row r="74" s="181" customFormat="1"/>
    <row r="75" s="181" customFormat="1"/>
    <row r="76" s="181" customFormat="1"/>
    <row r="77" s="181" customFormat="1"/>
    <row r="78" s="181" customFormat="1"/>
    <row r="79" s="181" customFormat="1"/>
    <row r="80" s="181" customFormat="1"/>
    <row r="81" s="181" customFormat="1"/>
    <row r="82" s="181" customFormat="1"/>
    <row r="83" s="181" customFormat="1"/>
    <row r="84" s="181" customFormat="1"/>
    <row r="85" s="181" customFormat="1"/>
    <row r="86" s="181" customFormat="1"/>
    <row r="87" s="181" customFormat="1"/>
    <row r="88" s="181" customFormat="1"/>
    <row r="89" s="181" customFormat="1"/>
    <row r="90" s="181" customFormat="1"/>
    <row r="91" s="181" customFormat="1"/>
    <row r="92" s="181" customFormat="1"/>
    <row r="93" s="181" customFormat="1"/>
    <row r="94" s="181" customFormat="1"/>
    <row r="95" s="181" customFormat="1"/>
    <row r="96" s="181" customFormat="1"/>
    <row r="97" s="181" customFormat="1"/>
    <row r="98" s="181" customFormat="1"/>
    <row r="99" s="181" customFormat="1"/>
    <row r="100" s="181" customFormat="1"/>
    <row r="101" s="181" customFormat="1"/>
    <row r="102" s="181" customFormat="1"/>
    <row r="103" s="181" customFormat="1"/>
    <row r="104" s="181" customFormat="1"/>
    <row r="105" s="181" customFormat="1"/>
    <row r="106" s="181" customFormat="1"/>
    <row r="107" s="181" customFormat="1"/>
    <row r="108" s="181" customFormat="1"/>
    <row r="109" s="181" customFormat="1"/>
    <row r="110" s="181" customFormat="1"/>
    <row r="111" s="181" customFormat="1"/>
    <row r="112" s="181" customFormat="1"/>
    <row r="113" s="181" customFormat="1"/>
    <row r="114" s="181" customFormat="1"/>
    <row r="115" s="181" customFormat="1"/>
    <row r="116" s="181" customFormat="1"/>
    <row r="117" s="181" customFormat="1"/>
    <row r="118" s="181" customFormat="1"/>
    <row r="119" s="181" customFormat="1"/>
    <row r="120" s="181" customFormat="1"/>
    <row r="121" s="181" customFormat="1"/>
    <row r="122" s="181" customFormat="1"/>
    <row r="123" s="181" customFormat="1"/>
    <row r="124" s="181" customFormat="1"/>
    <row r="125" s="181" customFormat="1"/>
    <row r="126" s="181" customFormat="1"/>
    <row r="127" s="181" customFormat="1"/>
    <row r="128" s="181" customFormat="1"/>
    <row r="129" s="181" customFormat="1"/>
    <row r="130" s="181" customFormat="1"/>
    <row r="131" s="181" customFormat="1"/>
    <row r="132" s="181" customFormat="1"/>
    <row r="133" s="181" customFormat="1"/>
    <row r="134" s="181" customFormat="1"/>
    <row r="135" s="181" customFormat="1"/>
    <row r="136" s="181" customFormat="1"/>
    <row r="137" s="181" customFormat="1"/>
    <row r="138" s="181" customFormat="1"/>
    <row r="139" s="181" customFormat="1"/>
    <row r="140" s="181" customFormat="1"/>
    <row r="141" s="181" customFormat="1"/>
    <row r="142" s="181" customFormat="1"/>
    <row r="143" s="181" customFormat="1"/>
    <row r="144" s="181" customFormat="1"/>
    <row r="145" s="181" customFormat="1"/>
    <row r="146" s="181" customFormat="1"/>
    <row r="147" s="181" customFormat="1"/>
    <row r="148" s="181" customFormat="1"/>
    <row r="149" s="181" customFormat="1"/>
    <row r="150" s="181" customFormat="1"/>
    <row r="151" s="181" customFormat="1"/>
    <row r="152" s="181" customFormat="1"/>
    <row r="153" s="181" customFormat="1"/>
    <row r="154" s="181" customFormat="1"/>
    <row r="155" s="181" customFormat="1"/>
    <row r="156" s="181" customFormat="1"/>
    <row r="157" s="181" customFormat="1"/>
    <row r="158" s="181" customFormat="1"/>
    <row r="159" s="181" customFormat="1"/>
    <row r="160" s="181" customFormat="1"/>
    <row r="161" s="181" customFormat="1"/>
    <row r="162" s="181" customFormat="1"/>
    <row r="163" s="181" customFormat="1"/>
    <row r="164" s="181" customFormat="1"/>
    <row r="165" s="181" customFormat="1"/>
    <row r="166" s="181" customFormat="1"/>
    <row r="167" s="181" customFormat="1"/>
    <row r="168" s="181" customFormat="1"/>
    <row r="169" s="181" customFormat="1"/>
    <row r="170" s="181" customFormat="1"/>
    <row r="171" s="181" customFormat="1"/>
    <row r="172" s="181" customFormat="1"/>
    <row r="173" s="181" customFormat="1"/>
    <row r="174" s="181" customFormat="1"/>
    <row r="175" s="181" customFormat="1"/>
    <row r="176" s="181" customFormat="1"/>
    <row r="177" s="181" customFormat="1"/>
    <row r="178" s="181" customFormat="1"/>
    <row r="179" s="181" customFormat="1"/>
    <row r="180" s="181" customFormat="1"/>
    <row r="181" s="181" customFormat="1"/>
    <row r="182" s="181" customFormat="1"/>
    <row r="183" s="181" customFormat="1"/>
    <row r="184" s="181" customFormat="1"/>
    <row r="185" s="181" customFormat="1"/>
    <row r="186" s="181" customFormat="1"/>
    <row r="187" s="181" customFormat="1"/>
    <row r="188" s="181" customFormat="1"/>
    <row r="189" s="181" customFormat="1"/>
    <row r="190" s="181" customFormat="1"/>
    <row r="191" s="181" customFormat="1"/>
    <row r="192" s="181" customFormat="1"/>
    <row r="193" s="181" customFormat="1"/>
    <row r="194" s="181" customFormat="1"/>
    <row r="195" s="181" customFormat="1"/>
    <row r="196" s="181" customFormat="1"/>
    <row r="197" s="181" customFormat="1"/>
    <row r="198" s="181" customFormat="1"/>
    <row r="199" s="181" customFormat="1"/>
    <row r="200" s="181" customFormat="1"/>
    <row r="201" s="181" customFormat="1"/>
    <row r="202" s="181" customFormat="1"/>
    <row r="203" s="181" customFormat="1"/>
    <row r="204" s="181" customFormat="1"/>
    <row r="205" s="181" customFormat="1"/>
    <row r="206" s="181" customFormat="1"/>
    <row r="207" s="181" customFormat="1"/>
    <row r="208" s="181" customFormat="1"/>
    <row r="209" s="181" customFormat="1"/>
    <row r="210" s="181" customFormat="1"/>
    <row r="211" s="181" customFormat="1"/>
    <row r="212" s="181" customFormat="1"/>
    <row r="213" s="181" customFormat="1"/>
    <row r="214" s="181" customFormat="1"/>
    <row r="215" s="181" customFormat="1"/>
    <row r="216" s="181" customFormat="1"/>
    <row r="217" s="181" customFormat="1"/>
    <row r="218" s="181" customFormat="1"/>
    <row r="219" s="181" customFormat="1"/>
    <row r="220" s="181" customFormat="1"/>
    <row r="221" s="181" customFormat="1"/>
    <row r="222" s="181" customFormat="1"/>
    <row r="223" s="181" customFormat="1"/>
    <row r="224" s="181" customFormat="1"/>
    <row r="225" s="181" customFormat="1"/>
    <row r="226" s="181" customFormat="1"/>
    <row r="227" s="181" customFormat="1"/>
    <row r="228" s="181" customFormat="1"/>
    <row r="229" s="181" customFormat="1"/>
    <row r="230" s="181" customFormat="1"/>
    <row r="231" s="181" customFormat="1"/>
    <row r="232" s="181" customFormat="1"/>
    <row r="233" s="181" customFormat="1"/>
    <row r="234" s="181" customFormat="1"/>
    <row r="235" s="181" customFormat="1"/>
    <row r="236" s="181" customFormat="1"/>
    <row r="237" s="181" customFormat="1"/>
    <row r="238" s="181" customFormat="1"/>
    <row r="239" s="181" customFormat="1"/>
    <row r="240" s="181" customFormat="1"/>
    <row r="241" s="181" customFormat="1"/>
    <row r="242" s="181" customFormat="1"/>
    <row r="243" s="181" customFormat="1"/>
    <row r="244" s="181" customFormat="1"/>
    <row r="245" s="181" customFormat="1"/>
    <row r="246" s="181" customFormat="1"/>
    <row r="247" s="181" customFormat="1"/>
    <row r="248" s="181" customFormat="1"/>
    <row r="249" s="181" customFormat="1"/>
    <row r="250" s="181" customFormat="1"/>
    <row r="251" s="181" customFormat="1"/>
    <row r="252" s="181" customFormat="1"/>
    <row r="253" s="181" customFormat="1"/>
    <row r="254" s="181" customFormat="1"/>
    <row r="255" s="181" customFormat="1"/>
    <row r="256" s="181" customFormat="1"/>
    <row r="257" s="181" customFormat="1"/>
    <row r="258" s="181" customFormat="1"/>
    <row r="259" s="181" customFormat="1"/>
    <row r="260" s="181" customFormat="1"/>
    <row r="261" s="181" customFormat="1"/>
    <row r="262" s="181" customFormat="1"/>
    <row r="263" s="181" customFormat="1"/>
    <row r="264" s="181" customFormat="1"/>
    <row r="265" s="181" customFormat="1"/>
    <row r="266" s="181" customFormat="1"/>
    <row r="267" s="181" customFormat="1"/>
    <row r="268" s="181" customFormat="1"/>
    <row r="269" s="181" customFormat="1"/>
    <row r="270" s="181" customFormat="1"/>
    <row r="271" s="181" customFormat="1"/>
    <row r="272" s="181" customFormat="1"/>
    <row r="273" s="181" customFormat="1"/>
    <row r="274" s="181" customFormat="1"/>
    <row r="275" s="181" customFormat="1"/>
    <row r="276" s="181" customFormat="1"/>
    <row r="277" s="181" customFormat="1"/>
    <row r="278" s="181" customFormat="1"/>
    <row r="279" s="181" customFormat="1"/>
    <row r="280" s="181" customFormat="1"/>
    <row r="281" s="181" customFormat="1"/>
    <row r="282" s="181" customFormat="1"/>
    <row r="283" s="181" customFormat="1"/>
    <row r="284" s="181" customFormat="1"/>
    <row r="285" s="181" customFormat="1"/>
    <row r="286" s="181" customFormat="1"/>
    <row r="287" s="181" customFormat="1"/>
    <row r="288" s="181" customFormat="1"/>
    <row r="289" s="181" customFormat="1"/>
    <row r="290" s="181" customFormat="1"/>
    <row r="291" s="181" customFormat="1"/>
    <row r="292" s="181" customFormat="1"/>
    <row r="293" s="181" customFormat="1"/>
    <row r="294" s="181" customFormat="1"/>
    <row r="295" s="181" customFormat="1"/>
    <row r="296" s="181" customFormat="1"/>
    <row r="297" s="181" customFormat="1"/>
    <row r="298" s="181" customFormat="1"/>
    <row r="299" s="181" customFormat="1"/>
    <row r="300" s="181" customFormat="1"/>
    <row r="301" s="181" customFormat="1"/>
    <row r="302" s="181" customFormat="1"/>
    <row r="303" s="181" customFormat="1"/>
    <row r="304" s="181" customFormat="1"/>
    <row r="305" s="181" customFormat="1"/>
    <row r="306" s="181" customFormat="1"/>
    <row r="307" s="181" customFormat="1"/>
    <row r="308" s="181" customFormat="1"/>
    <row r="309" s="181" customFormat="1"/>
    <row r="310" s="181" customFormat="1"/>
    <row r="311" s="181" customFormat="1"/>
    <row r="312" s="181" customFormat="1"/>
    <row r="313" s="181" customFormat="1"/>
    <row r="314" s="181" customFormat="1"/>
    <row r="315" s="181" customFormat="1"/>
    <row r="316" s="181" customFormat="1"/>
    <row r="317" s="181" customFormat="1"/>
    <row r="318" s="181" customFormat="1"/>
    <row r="319" s="181" customFormat="1"/>
    <row r="320" s="181" customFormat="1"/>
    <row r="321" s="181" customFormat="1"/>
    <row r="322" s="181" customFormat="1"/>
    <row r="323" s="181" customFormat="1"/>
    <row r="324" s="181" customFormat="1"/>
    <row r="325" s="181" customFormat="1"/>
    <row r="326" s="181" customFormat="1"/>
    <row r="327" s="181" customFormat="1"/>
    <row r="328" s="181" customFormat="1"/>
    <row r="329" s="181" customFormat="1"/>
    <row r="330" s="181" customFormat="1"/>
    <row r="331" s="181" customFormat="1"/>
    <row r="332" s="181" customFormat="1"/>
    <row r="333" s="181" customFormat="1"/>
    <row r="334" s="181" customFormat="1"/>
    <row r="335" s="181" customFormat="1"/>
    <row r="336" s="181" customFormat="1"/>
    <row r="337" s="181" customFormat="1"/>
    <row r="338" s="181" customFormat="1"/>
    <row r="339" s="181" customFormat="1"/>
    <row r="340" s="181" customFormat="1"/>
    <row r="341" s="181" customFormat="1"/>
    <row r="342" s="181" customFormat="1"/>
    <row r="343" s="181" customFormat="1"/>
    <row r="344" s="181" customFormat="1"/>
    <row r="345" s="181" customFormat="1"/>
    <row r="346" s="181" customFormat="1"/>
    <row r="347" s="181" customFormat="1"/>
    <row r="348" s="181" customFormat="1"/>
    <row r="349" s="181" customFormat="1"/>
    <row r="350" s="181" customFormat="1"/>
    <row r="351" s="181" customFormat="1"/>
    <row r="352" s="181" customFormat="1"/>
    <row r="353" s="181" customFormat="1"/>
    <row r="354" s="181" customFormat="1"/>
    <row r="355" s="181" customFormat="1"/>
    <row r="356" s="181" customFormat="1"/>
    <row r="357" s="181" customFormat="1"/>
    <row r="358" s="181" customFormat="1"/>
    <row r="359" s="181" customFormat="1"/>
    <row r="360" s="181" customFormat="1"/>
    <row r="361" s="181" customFormat="1"/>
    <row r="362" s="181" customFormat="1"/>
    <row r="363" s="181" customFormat="1"/>
    <row r="364" s="181" customFormat="1"/>
    <row r="365" s="181" customFormat="1"/>
    <row r="366" s="181" customFormat="1"/>
    <row r="367" s="181" customFormat="1"/>
    <row r="368" s="181" customFormat="1"/>
    <row r="369" s="181" customFormat="1"/>
    <row r="370" s="181" customFormat="1"/>
    <row r="371" s="181" customFormat="1"/>
    <row r="372" s="181" customFormat="1"/>
    <row r="373" s="181" customFormat="1"/>
    <row r="374" s="181" customFormat="1"/>
    <row r="375" s="181" customFormat="1"/>
    <row r="376" s="181" customFormat="1"/>
    <row r="377" s="181" customFormat="1"/>
    <row r="378" s="181" customFormat="1"/>
    <row r="379" s="181" customFormat="1"/>
    <row r="380" s="181" customFormat="1"/>
    <row r="381" s="181" customFormat="1"/>
    <row r="382" s="181" customFormat="1"/>
    <row r="383" s="181" customFormat="1"/>
    <row r="384" s="181" customFormat="1"/>
    <row r="385" s="181" customFormat="1"/>
    <row r="386" s="181" customFormat="1"/>
    <row r="387" s="181" customFormat="1"/>
    <row r="388" s="181" customFormat="1"/>
    <row r="389" s="181" customFormat="1"/>
    <row r="390" s="181" customFormat="1"/>
    <row r="391" s="181" customFormat="1"/>
    <row r="392" s="181" customFormat="1"/>
    <row r="393" s="181" customFormat="1"/>
    <row r="394" s="181" customFormat="1"/>
    <row r="395" s="181" customFormat="1"/>
    <row r="396" s="181" customFormat="1"/>
    <row r="397" s="181" customFormat="1"/>
    <row r="398" s="181" customFormat="1"/>
    <row r="399" s="181" customFormat="1"/>
    <row r="400" s="181" customFormat="1"/>
    <row r="401" s="181" customFormat="1"/>
    <row r="402" s="181" customFormat="1"/>
    <row r="403" s="181" customFormat="1"/>
    <row r="404" s="181" customFormat="1"/>
    <row r="405" s="181" customFormat="1"/>
    <row r="406" s="181" customFormat="1"/>
    <row r="407" s="181" customFormat="1"/>
    <row r="408" s="181" customFormat="1"/>
    <row r="409" s="181" customFormat="1"/>
    <row r="410" s="181" customFormat="1"/>
    <row r="411" s="181" customFormat="1"/>
    <row r="412" s="181" customFormat="1"/>
    <row r="413" s="181" customFormat="1"/>
    <row r="414" s="181" customFormat="1"/>
    <row r="415" s="181" customFormat="1"/>
    <row r="416" s="181" customFormat="1"/>
    <row r="417" s="181" customFormat="1"/>
    <row r="418" s="181" customFormat="1"/>
    <row r="419" s="181" customFormat="1"/>
    <row r="420" s="181" customFormat="1"/>
    <row r="421" s="181" customFormat="1"/>
    <row r="422" s="181" customFormat="1"/>
    <row r="423" s="181" customFormat="1"/>
    <row r="424" s="181" customFormat="1"/>
    <row r="425" s="181" customFormat="1"/>
    <row r="426" s="181" customFormat="1"/>
    <row r="427" s="181" customFormat="1"/>
    <row r="428" s="181" customFormat="1"/>
    <row r="429" s="181" customFormat="1"/>
    <row r="430" s="181" customFormat="1"/>
    <row r="431" s="181" customFormat="1"/>
    <row r="432" s="181" customFormat="1"/>
    <row r="433" s="181" customFormat="1"/>
    <row r="434" s="181" customFormat="1"/>
    <row r="435" s="181" customFormat="1"/>
    <row r="436" s="181" customFormat="1"/>
    <row r="437" s="181" customFormat="1"/>
    <row r="438" s="181" customFormat="1"/>
    <row r="439" s="181" customFormat="1"/>
    <row r="440" s="181" customFormat="1"/>
    <row r="441" s="181" customFormat="1"/>
    <row r="442" s="181" customFormat="1"/>
    <row r="443" s="181" customFormat="1"/>
    <row r="444" s="181" customFormat="1"/>
    <row r="445" s="181" customFormat="1"/>
    <row r="446" s="181" customFormat="1"/>
    <row r="447" s="181" customFormat="1"/>
    <row r="448" s="181" customFormat="1"/>
    <row r="449" s="181" customFormat="1"/>
    <row r="450" s="181" customFormat="1"/>
    <row r="451" s="181" customFormat="1"/>
    <row r="452" s="181" customFormat="1"/>
    <row r="453" s="181" customFormat="1"/>
    <row r="454" s="181" customFormat="1"/>
    <row r="455" s="181" customFormat="1"/>
    <row r="456" s="181" customFormat="1"/>
    <row r="457" s="181" customFormat="1"/>
    <row r="458" s="181" customFormat="1"/>
    <row r="459" s="181" customFormat="1"/>
    <row r="460" s="181" customFormat="1"/>
    <row r="461" s="181" customFormat="1"/>
    <row r="462" s="181" customFormat="1"/>
    <row r="463" s="181" customFormat="1"/>
    <row r="464" s="181" customFormat="1"/>
    <row r="465" s="181" customFormat="1"/>
    <row r="466" s="181" customFormat="1"/>
    <row r="467" s="181" customFormat="1"/>
    <row r="468" s="181" customFormat="1"/>
    <row r="469" s="181" customFormat="1"/>
    <row r="470" s="181" customFormat="1"/>
    <row r="471" s="181" customFormat="1"/>
    <row r="472" s="181" customFormat="1"/>
    <row r="473" s="181" customFormat="1"/>
    <row r="474" s="181" customFormat="1"/>
    <row r="475" s="181" customFormat="1"/>
    <row r="476" s="181" customFormat="1"/>
    <row r="477" s="181" customFormat="1"/>
    <row r="478" s="181" customFormat="1"/>
    <row r="479" s="181" customFormat="1"/>
    <row r="480" s="181" customFormat="1"/>
    <row r="481" s="181" customFormat="1"/>
    <row r="482" s="181" customFormat="1"/>
    <row r="483" s="181" customFormat="1"/>
    <row r="484" s="181" customFormat="1"/>
    <row r="485" s="181" customFormat="1"/>
    <row r="486" s="181" customFormat="1"/>
    <row r="487" s="181" customFormat="1"/>
    <row r="488" s="181" customFormat="1"/>
    <row r="489" s="181" customFormat="1"/>
    <row r="490" s="181" customFormat="1"/>
    <row r="491" s="181" customFormat="1"/>
    <row r="492" s="181" customFormat="1"/>
    <row r="493" s="181" customFormat="1"/>
    <row r="494" s="181" customFormat="1"/>
    <row r="495" s="181" customFormat="1"/>
    <row r="496" s="181" customFormat="1"/>
    <row r="497" s="181" customFormat="1"/>
    <row r="498" s="181" customFormat="1"/>
    <row r="499" s="181" customFormat="1"/>
    <row r="500" s="181" customFormat="1"/>
    <row r="501" s="181" customFormat="1"/>
    <row r="502" s="181" customFormat="1"/>
    <row r="503" s="181" customFormat="1"/>
    <row r="504" s="181" customFormat="1"/>
    <row r="505" s="181" customFormat="1"/>
    <row r="506" s="181" customFormat="1"/>
    <row r="507" s="181" customFormat="1"/>
    <row r="508" s="181" customFormat="1"/>
    <row r="509" s="181" customFormat="1"/>
    <row r="510" s="181" customFormat="1"/>
    <row r="511" s="181" customFormat="1"/>
    <row r="512" s="181" customFormat="1"/>
    <row r="513" s="181" customFormat="1"/>
    <row r="514" s="181" customFormat="1"/>
    <row r="515" s="181" customFormat="1"/>
    <row r="516" s="181" customFormat="1"/>
    <row r="517" s="181" customFormat="1"/>
    <row r="518" s="181" customFormat="1"/>
    <row r="519" s="181" customFormat="1"/>
    <row r="520" s="181" customFormat="1"/>
    <row r="521" s="181" customFormat="1"/>
    <row r="522" s="181" customFormat="1"/>
    <row r="523" s="181" customFormat="1"/>
    <row r="524" s="181" customFormat="1"/>
    <row r="525" s="181" customFormat="1"/>
    <row r="526" s="181" customFormat="1"/>
    <row r="527" s="181" customFormat="1"/>
    <row r="528" s="181" customFormat="1"/>
    <row r="529" s="181" customFormat="1"/>
    <row r="530" s="181" customFormat="1"/>
    <row r="531" s="181" customFormat="1"/>
    <row r="532" s="181" customFormat="1"/>
    <row r="533" s="181" customFormat="1"/>
    <row r="534" s="181" customFormat="1"/>
    <row r="535" s="181" customFormat="1"/>
    <row r="536" s="181" customFormat="1"/>
    <row r="537" s="181" customFormat="1"/>
    <row r="538" s="181" customFormat="1"/>
    <row r="539" s="181" customFormat="1"/>
    <row r="540" s="181" customFormat="1"/>
    <row r="541" s="181" customFormat="1"/>
    <row r="542" s="181" customFormat="1"/>
    <row r="543" s="181" customFormat="1"/>
    <row r="544" s="181" customFormat="1"/>
    <row r="545" s="181" customFormat="1"/>
    <row r="546" s="181" customFormat="1"/>
    <row r="547" s="181" customFormat="1"/>
    <row r="548" s="181" customFormat="1"/>
    <row r="549" s="181" customFormat="1"/>
    <row r="550" s="181" customFormat="1"/>
    <row r="551" s="181" customFormat="1"/>
    <row r="552" s="181" customFormat="1"/>
    <row r="553" s="181" customFormat="1"/>
    <row r="554" s="181" customFormat="1"/>
    <row r="555" s="181" customFormat="1"/>
    <row r="556" s="181" customFormat="1"/>
    <row r="557" s="181" customFormat="1"/>
    <row r="558" s="181" customFormat="1"/>
    <row r="559" s="181" customFormat="1"/>
    <row r="560" s="181" customFormat="1"/>
    <row r="561" s="181" customFormat="1"/>
    <row r="562" s="181" customFormat="1"/>
    <row r="563" s="181" customFormat="1"/>
    <row r="564" s="181" customFormat="1"/>
    <row r="565" s="181" customFormat="1"/>
    <row r="566" s="181" customFormat="1"/>
    <row r="567" s="181" customFormat="1"/>
    <row r="568" s="181" customFormat="1"/>
    <row r="569" s="181" customFormat="1"/>
    <row r="570" s="181" customFormat="1"/>
    <row r="571" s="181" customFormat="1"/>
    <row r="572" s="181" customFormat="1"/>
    <row r="573" s="181" customFormat="1"/>
    <row r="574" s="181" customFormat="1"/>
    <row r="575" s="181" customFormat="1"/>
    <row r="576" s="181" customFormat="1"/>
    <row r="577" s="181" customFormat="1"/>
    <row r="578" s="181" customFormat="1"/>
    <row r="579" s="181" customFormat="1"/>
    <row r="580" s="181" customFormat="1"/>
    <row r="581" s="181" customFormat="1"/>
    <row r="582" s="181" customFormat="1"/>
    <row r="583" s="181" customFormat="1"/>
    <row r="584" s="181" customFormat="1"/>
    <row r="585" s="181" customFormat="1"/>
    <row r="586" s="181" customFormat="1"/>
    <row r="587" s="181" customFormat="1"/>
    <row r="588" s="181" customFormat="1"/>
    <row r="589" s="181" customFormat="1"/>
    <row r="590" s="181" customFormat="1"/>
    <row r="591" s="181" customFormat="1"/>
    <row r="592" s="181" customFormat="1"/>
    <row r="593" s="181" customFormat="1"/>
    <row r="594" s="181" customFormat="1"/>
    <row r="595" s="181" customFormat="1"/>
    <row r="596" s="181" customFormat="1"/>
    <row r="597" s="181" customFormat="1"/>
    <row r="598" s="181" customFormat="1"/>
    <row r="599" s="181" customFormat="1"/>
    <row r="600" s="181" customFormat="1"/>
    <row r="601" s="181" customFormat="1"/>
    <row r="602" s="181" customFormat="1"/>
    <row r="603" s="181" customFormat="1"/>
    <row r="604" s="181" customFormat="1"/>
    <row r="605" s="181" customFormat="1"/>
    <row r="606" s="181" customFormat="1"/>
    <row r="607" s="181" customFormat="1"/>
    <row r="608" s="181" customFormat="1"/>
    <row r="609" s="181" customFormat="1"/>
    <row r="610" s="181" customFormat="1"/>
    <row r="611" s="181" customFormat="1"/>
    <row r="612" s="181" customFormat="1"/>
    <row r="613" s="181" customFormat="1"/>
    <row r="614" s="181" customFormat="1"/>
    <row r="615" s="181" customFormat="1"/>
    <row r="616" s="181" customFormat="1"/>
    <row r="617" s="181" customFormat="1"/>
    <row r="618" s="181" customFormat="1"/>
    <row r="619" s="181" customFormat="1"/>
    <row r="620" s="181" customFormat="1"/>
    <row r="621" s="181" customFormat="1"/>
    <row r="622" s="181" customFormat="1"/>
    <row r="623" s="181" customFormat="1"/>
    <row r="624" s="181" customFormat="1"/>
    <row r="625" s="181" customFormat="1"/>
    <row r="626" s="181" customFormat="1"/>
    <row r="627" s="181" customFormat="1"/>
    <row r="628" s="181" customFormat="1"/>
    <row r="629" s="181" customFormat="1"/>
    <row r="630" s="181" customFormat="1"/>
    <row r="631" s="181" customFormat="1"/>
    <row r="632" s="181" customFormat="1"/>
    <row r="633" s="181" customFormat="1"/>
    <row r="634" s="181" customFormat="1"/>
    <row r="635" s="181" customFormat="1"/>
    <row r="636" s="181" customFormat="1"/>
    <row r="637" s="181" customFormat="1"/>
    <row r="638" s="181" customFormat="1"/>
    <row r="639" s="181" customFormat="1"/>
    <row r="640" s="181" customFormat="1"/>
    <row r="641" s="181" customFormat="1"/>
    <row r="642" s="181" customFormat="1"/>
    <row r="643" s="181" customFormat="1"/>
    <row r="644" s="181" customFormat="1"/>
    <row r="645" s="181" customFormat="1"/>
    <row r="646" s="181" customFormat="1"/>
    <row r="647" s="181" customFormat="1"/>
    <row r="648" s="181" customFormat="1"/>
    <row r="649" s="181" customFormat="1"/>
    <row r="650" s="181" customFormat="1"/>
    <row r="651" s="181" customFormat="1"/>
    <row r="652" s="181" customFormat="1"/>
    <row r="653" s="181" customFormat="1"/>
    <row r="654" s="181" customFormat="1"/>
    <row r="655" s="181" customFormat="1"/>
    <row r="656" s="181" customFormat="1"/>
    <row r="657" s="181" customFormat="1"/>
    <row r="658" s="181" customFormat="1"/>
    <row r="659" s="181" customFormat="1"/>
    <row r="660" s="181" customFormat="1"/>
    <row r="661" s="181" customFormat="1"/>
    <row r="662" s="181" customFormat="1"/>
    <row r="663" s="181" customFormat="1"/>
    <row r="664" s="181" customFormat="1"/>
    <row r="665" s="181" customFormat="1"/>
    <row r="666" s="181" customFormat="1"/>
    <row r="667" s="181" customFormat="1"/>
    <row r="668" s="181" customFormat="1"/>
    <row r="669" s="181" customFormat="1"/>
    <row r="670" s="181" customFormat="1"/>
    <row r="671" s="181" customFormat="1"/>
    <row r="672" s="181" customFormat="1"/>
    <row r="673" s="181" customFormat="1"/>
    <row r="674" s="181" customFormat="1"/>
    <row r="675" s="181" customFormat="1"/>
    <row r="676" s="181" customFormat="1"/>
    <row r="677" s="181" customFormat="1"/>
    <row r="678" s="181" customFormat="1"/>
    <row r="679" s="181" customFormat="1"/>
    <row r="680" s="181" customFormat="1"/>
    <row r="681" s="181" customFormat="1"/>
    <row r="682" s="181" customFormat="1"/>
    <row r="683" s="181" customFormat="1"/>
    <row r="684" s="181" customFormat="1"/>
    <row r="685" s="181" customFormat="1"/>
    <row r="686" s="181" customFormat="1"/>
    <row r="687" s="181" customFormat="1"/>
    <row r="688" s="181" customFormat="1"/>
    <row r="689" s="181" customFormat="1"/>
    <row r="690" s="181" customFormat="1"/>
    <row r="691" s="181" customFormat="1"/>
    <row r="692" s="181" customFormat="1"/>
    <row r="693" s="181" customFormat="1"/>
    <row r="694" s="181" customFormat="1"/>
    <row r="695" s="181" customFormat="1"/>
    <row r="696" s="181" customFormat="1"/>
    <row r="697" s="181" customFormat="1"/>
    <row r="698" s="181" customFormat="1"/>
    <row r="699" s="181" customFormat="1"/>
    <row r="700" s="181" customFormat="1"/>
    <row r="701" s="181" customFormat="1"/>
    <row r="702" s="181" customFormat="1"/>
    <row r="703" s="181" customFormat="1"/>
    <row r="704" s="181" customFormat="1"/>
    <row r="705" s="181" customFormat="1"/>
    <row r="706" s="181" customFormat="1"/>
    <row r="707" s="181" customFormat="1"/>
    <row r="708" s="181" customFormat="1"/>
    <row r="709" s="181" customFormat="1"/>
    <row r="710" s="181" customFormat="1"/>
    <row r="711" s="181" customFormat="1"/>
    <row r="712" s="181" customFormat="1"/>
    <row r="713" s="181" customFormat="1"/>
    <row r="714" s="181" customFormat="1"/>
    <row r="715" s="181" customFormat="1"/>
    <row r="716" s="181" customFormat="1"/>
    <row r="717" s="181" customFormat="1"/>
    <row r="718" s="181" customFormat="1"/>
    <row r="719" s="181" customFormat="1"/>
    <row r="720" s="181" customFormat="1"/>
    <row r="721" s="181" customFormat="1"/>
    <row r="722" s="181" customFormat="1"/>
    <row r="723" s="181" customFormat="1"/>
    <row r="724" s="181" customFormat="1"/>
    <row r="725" s="181" customFormat="1"/>
    <row r="726" s="181" customFormat="1"/>
    <row r="727" s="181" customFormat="1"/>
    <row r="728" s="181" customFormat="1"/>
    <row r="729" s="181" customFormat="1"/>
    <row r="730" s="181" customFormat="1"/>
    <row r="731" s="181" customFormat="1"/>
    <row r="732" s="181" customFormat="1"/>
    <row r="733" s="181" customFormat="1"/>
    <row r="734" s="181" customFormat="1"/>
    <row r="735" s="181" customFormat="1"/>
    <row r="736" s="181" customFormat="1"/>
    <row r="737" s="181" customFormat="1"/>
    <row r="738" s="181" customFormat="1"/>
    <row r="739" s="181" customFormat="1"/>
    <row r="740" s="181" customFormat="1"/>
    <row r="741" s="181" customFormat="1"/>
    <row r="742" s="181" customFormat="1"/>
    <row r="743" s="181" customFormat="1"/>
    <row r="744" s="181" customFormat="1"/>
    <row r="745" s="181" customFormat="1"/>
    <row r="746" s="181" customFormat="1"/>
    <row r="747" s="181" customFormat="1"/>
    <row r="748" s="181" customFormat="1"/>
    <row r="749" s="181" customFormat="1"/>
    <row r="750" s="181" customFormat="1"/>
    <row r="751" s="181" customFormat="1"/>
    <row r="752" s="181" customFormat="1"/>
    <row r="753" s="181" customFormat="1"/>
    <row r="754" s="181" customFormat="1"/>
    <row r="755" s="181" customFormat="1"/>
    <row r="756" s="181" customFormat="1"/>
    <row r="757" s="181" customFormat="1"/>
    <row r="758" s="181" customFormat="1"/>
    <row r="759" s="181" customFormat="1"/>
    <row r="760" s="181" customFormat="1"/>
    <row r="761" s="181" customFormat="1"/>
    <row r="762" s="181" customFormat="1"/>
    <row r="763" s="181" customFormat="1"/>
    <row r="764" s="181" customFormat="1"/>
    <row r="765" s="181" customFormat="1"/>
    <row r="766" s="181" customFormat="1"/>
    <row r="767" s="181" customFormat="1"/>
    <row r="768" s="181" customFormat="1"/>
    <row r="769" s="181" customFormat="1"/>
    <row r="770" s="181" customFormat="1"/>
    <row r="771" s="181" customFormat="1"/>
    <row r="772" s="181" customFormat="1"/>
    <row r="773" s="181" customFormat="1"/>
    <row r="774" s="181" customFormat="1"/>
    <row r="775" s="181" customFormat="1"/>
    <row r="776" s="181" customFormat="1"/>
    <row r="777" s="181" customFormat="1"/>
    <row r="778" s="181" customFormat="1"/>
    <row r="779" s="181" customFormat="1"/>
    <row r="780" s="181" customFormat="1"/>
    <row r="781" s="181" customFormat="1"/>
    <row r="782" s="181" customFormat="1"/>
    <row r="783" s="181" customFormat="1"/>
    <row r="784" s="181" customFormat="1"/>
    <row r="785" s="181" customFormat="1"/>
    <row r="786" s="181" customFormat="1"/>
    <row r="787" s="181" customFormat="1"/>
    <row r="788" s="181" customFormat="1"/>
    <row r="789" s="181" customFormat="1"/>
    <row r="790" s="181" customFormat="1"/>
    <row r="791" s="181" customFormat="1"/>
    <row r="792" s="181" customFormat="1"/>
    <row r="793" s="181" customFormat="1"/>
    <row r="794" s="181" customFormat="1"/>
    <row r="795" s="181" customFormat="1"/>
    <row r="796" s="181" customFormat="1"/>
    <row r="797" s="181" customFormat="1"/>
    <row r="798" s="181" customFormat="1"/>
    <row r="799" s="181" customFormat="1"/>
    <row r="800" s="181" customFormat="1"/>
    <row r="801" s="181" customFormat="1"/>
    <row r="802" s="181" customFormat="1"/>
    <row r="803" s="181" customFormat="1"/>
    <row r="804" s="181" customFormat="1"/>
    <row r="805" s="181" customFormat="1"/>
    <row r="806" s="181" customFormat="1"/>
    <row r="807" s="181" customFormat="1"/>
    <row r="808" s="181" customFormat="1"/>
    <row r="809" s="181" customFormat="1"/>
    <row r="810" s="181" customFormat="1"/>
    <row r="811" s="181" customFormat="1"/>
    <row r="812" s="181" customFormat="1"/>
    <row r="813" s="181" customFormat="1"/>
    <row r="814" s="181" customFormat="1"/>
    <row r="815" s="181" customFormat="1"/>
    <row r="816" s="181" customFormat="1"/>
    <row r="817" s="181" customFormat="1"/>
    <row r="818" s="181" customFormat="1"/>
    <row r="819" s="181" customFormat="1"/>
    <row r="820" s="181" customFormat="1"/>
    <row r="821" s="181" customFormat="1"/>
    <row r="822" s="181" customFormat="1"/>
    <row r="823" s="181" customFormat="1"/>
    <row r="824" s="181" customFormat="1"/>
    <row r="825" s="181" customFormat="1"/>
    <row r="826" s="181" customFormat="1"/>
    <row r="827" s="181" customFormat="1"/>
    <row r="828" s="181" customFormat="1"/>
    <row r="829" s="181" customFormat="1"/>
    <row r="830" s="181" customFormat="1"/>
    <row r="831" s="181" customFormat="1"/>
    <row r="832" s="181" customFormat="1"/>
    <row r="833" s="181" customFormat="1"/>
    <row r="834" s="181" customFormat="1"/>
    <row r="835" s="181" customFormat="1"/>
    <row r="836" s="181" customFormat="1"/>
    <row r="837" s="181" customFormat="1"/>
    <row r="838" s="181" customFormat="1"/>
    <row r="839" s="181" customFormat="1"/>
    <row r="840" s="181" customFormat="1"/>
    <row r="841" s="181" customFormat="1"/>
    <row r="842" s="181" customFormat="1"/>
    <row r="843" s="181" customFormat="1"/>
    <row r="844" s="181" customFormat="1"/>
    <row r="845" s="181" customFormat="1"/>
    <row r="846" s="181" customFormat="1"/>
    <row r="847" s="181" customFormat="1"/>
    <row r="848" s="181" customFormat="1"/>
    <row r="849" spans="22:22" s="181" customFormat="1"/>
    <row r="850" spans="22:22" s="181" customFormat="1"/>
    <row r="851" spans="22:22" s="181" customFormat="1"/>
    <row r="852" spans="22:22" s="181" customFormat="1"/>
    <row r="853" spans="22:22" s="181" customFormat="1"/>
    <row r="854" spans="22:22" s="181" customFormat="1"/>
    <row r="855" spans="22:22" s="181" customFormat="1"/>
    <row r="856" spans="22:22" s="181" customFormat="1"/>
    <row r="857" spans="22:22" s="181" customFormat="1"/>
    <row r="858" spans="22:22" s="181" customFormat="1">
      <c r="V858" s="166"/>
    </row>
    <row r="859" spans="22:22" s="181" customFormat="1">
      <c r="V859" s="166"/>
    </row>
    <row r="860" spans="22:22" s="181" customFormat="1">
      <c r="V860" s="166"/>
    </row>
    <row r="861" spans="22:22" s="181" customFormat="1">
      <c r="V861" s="166"/>
    </row>
    <row r="862" spans="22:22" s="181" customFormat="1">
      <c r="V862" s="166"/>
    </row>
    <row r="863" spans="22:22" s="181" customFormat="1">
      <c r="V863" s="166"/>
    </row>
    <row r="864" spans="22:22" s="181" customFormat="1">
      <c r="V864" s="166"/>
    </row>
    <row r="865" spans="1:76" s="166" customFormat="1">
      <c r="A865" s="181"/>
      <c r="B865" s="181"/>
      <c r="C865" s="181"/>
      <c r="D865" s="181"/>
      <c r="E865" s="181"/>
      <c r="F865" s="181"/>
      <c r="G865" s="181"/>
      <c r="H865" s="181"/>
      <c r="I865" s="181"/>
      <c r="J865" s="181"/>
      <c r="K865" s="181"/>
      <c r="L865" s="181"/>
      <c r="M865" s="181"/>
      <c r="N865" s="181"/>
      <c r="O865" s="181"/>
      <c r="P865" s="181"/>
      <c r="Q865" s="181"/>
      <c r="R865" s="181"/>
      <c r="S865" s="181"/>
      <c r="T865" s="181"/>
      <c r="U865" s="181"/>
      <c r="W865" s="181"/>
      <c r="X865" s="181"/>
      <c r="Y865" s="181"/>
      <c r="Z865" s="181"/>
      <c r="AA865" s="181"/>
      <c r="AB865" s="181"/>
      <c r="AC865" s="181"/>
      <c r="AD865" s="181"/>
      <c r="AE865" s="181"/>
      <c r="AF865" s="181"/>
      <c r="AG865" s="181"/>
      <c r="AH865" s="181"/>
      <c r="AI865" s="181"/>
      <c r="AJ865" s="181"/>
      <c r="AK865" s="181"/>
      <c r="AL865" s="181"/>
      <c r="AM865" s="181"/>
      <c r="AN865" s="181"/>
      <c r="AO865" s="181"/>
      <c r="AP865" s="181"/>
      <c r="AQ865" s="181"/>
      <c r="AR865" s="181"/>
      <c r="AS865" s="181"/>
      <c r="AT865" s="181"/>
      <c r="AU865" s="181"/>
      <c r="AV865" s="181"/>
      <c r="AW865" s="181"/>
      <c r="AX865" s="181"/>
      <c r="AY865" s="181"/>
      <c r="AZ865" s="181"/>
      <c r="BA865" s="181"/>
      <c r="BB865" s="181"/>
      <c r="BC865" s="181"/>
      <c r="BD865" s="181"/>
      <c r="BE865" s="181"/>
      <c r="BF865" s="181"/>
      <c r="BG865" s="181"/>
      <c r="BH865" s="181"/>
      <c r="BI865" s="181"/>
      <c r="BJ865" s="181"/>
      <c r="BK865" s="181"/>
      <c r="BL865" s="181"/>
      <c r="BM865" s="181"/>
      <c r="BN865" s="181"/>
      <c r="BO865" s="181"/>
      <c r="BP865" s="181"/>
      <c r="BQ865" s="181"/>
      <c r="BR865" s="181"/>
      <c r="BS865" s="181"/>
      <c r="BT865" s="181"/>
      <c r="BU865" s="181"/>
      <c r="BV865" s="181"/>
      <c r="BW865" s="181"/>
      <c r="BX865" s="181"/>
    </row>
    <row r="866" spans="1:76" s="166" customFormat="1">
      <c r="A866" s="181"/>
      <c r="B866" s="181"/>
      <c r="C866" s="181"/>
      <c r="D866" s="181"/>
      <c r="E866" s="181"/>
      <c r="F866" s="181"/>
      <c r="G866" s="181"/>
      <c r="H866" s="181"/>
      <c r="I866" s="181"/>
      <c r="J866" s="181"/>
      <c r="K866" s="181"/>
      <c r="L866" s="181"/>
      <c r="M866" s="181"/>
      <c r="N866" s="181"/>
      <c r="O866" s="181"/>
      <c r="P866" s="181"/>
      <c r="Q866" s="181"/>
      <c r="R866" s="181"/>
      <c r="S866" s="181"/>
      <c r="T866" s="181"/>
      <c r="U866" s="181"/>
      <c r="W866" s="181"/>
      <c r="X866" s="181"/>
      <c r="Y866" s="181"/>
      <c r="Z866" s="181"/>
      <c r="AA866" s="181"/>
      <c r="AB866" s="181"/>
      <c r="AC866" s="181"/>
      <c r="AD866" s="181"/>
      <c r="AE866" s="181"/>
      <c r="AF866" s="181"/>
      <c r="AG866" s="181"/>
      <c r="AH866" s="181"/>
      <c r="AI866" s="181"/>
      <c r="AJ866" s="181"/>
      <c r="AK866" s="181"/>
      <c r="AL866" s="181"/>
      <c r="AM866" s="181"/>
      <c r="AN866" s="181"/>
      <c r="AO866" s="181"/>
      <c r="AP866" s="181"/>
      <c r="AQ866" s="181"/>
      <c r="AR866" s="181"/>
      <c r="AS866" s="181"/>
      <c r="AT866" s="181"/>
      <c r="AU866" s="181"/>
      <c r="AV866" s="181"/>
      <c r="AW866" s="181"/>
      <c r="AX866" s="181"/>
      <c r="AY866" s="181"/>
      <c r="AZ866" s="181"/>
      <c r="BA866" s="181"/>
      <c r="BB866" s="181"/>
      <c r="BC866" s="181"/>
      <c r="BD866" s="181"/>
      <c r="BE866" s="181"/>
      <c r="BF866" s="181"/>
      <c r="BG866" s="181"/>
      <c r="BH866" s="181"/>
      <c r="BI866" s="181"/>
      <c r="BJ866" s="181"/>
      <c r="BK866" s="181"/>
      <c r="BL866" s="181"/>
      <c r="BM866" s="181"/>
      <c r="BN866" s="181"/>
      <c r="BO866" s="181"/>
      <c r="BP866" s="181"/>
      <c r="BQ866" s="181"/>
      <c r="BR866" s="181"/>
      <c r="BS866" s="181"/>
      <c r="BT866" s="181"/>
      <c r="BU866" s="181"/>
      <c r="BV866" s="181"/>
      <c r="BW866" s="181"/>
      <c r="BX866" s="181"/>
    </row>
    <row r="867" spans="1:76" s="166" customFormat="1">
      <c r="A867" s="181"/>
      <c r="B867" s="181"/>
      <c r="C867" s="181"/>
      <c r="D867" s="181"/>
      <c r="E867" s="181"/>
      <c r="F867" s="181"/>
      <c r="G867" s="181"/>
      <c r="H867" s="181"/>
      <c r="I867" s="181"/>
      <c r="J867" s="181"/>
      <c r="K867" s="181"/>
      <c r="L867" s="181"/>
      <c r="M867" s="181"/>
      <c r="N867" s="181"/>
      <c r="O867" s="181"/>
      <c r="P867" s="181"/>
      <c r="Q867" s="181"/>
      <c r="R867" s="181"/>
      <c r="S867" s="181"/>
      <c r="T867" s="181"/>
      <c r="U867" s="181"/>
      <c r="W867" s="181"/>
      <c r="X867" s="181"/>
      <c r="Y867" s="181"/>
      <c r="Z867" s="181"/>
      <c r="AA867" s="181"/>
      <c r="AB867" s="181"/>
      <c r="AC867" s="181"/>
      <c r="AD867" s="181"/>
      <c r="AE867" s="181"/>
      <c r="AF867" s="181"/>
      <c r="AG867" s="181"/>
      <c r="AH867" s="181"/>
      <c r="AI867" s="181"/>
      <c r="AJ867" s="181"/>
      <c r="AK867" s="181"/>
      <c r="AL867" s="181"/>
      <c r="AM867" s="181"/>
      <c r="AN867" s="181"/>
      <c r="AO867" s="181"/>
      <c r="AP867" s="181"/>
      <c r="AQ867" s="181"/>
      <c r="AR867" s="181"/>
      <c r="AS867" s="181"/>
      <c r="AT867" s="181"/>
      <c r="AU867" s="181"/>
      <c r="AV867" s="181"/>
      <c r="AW867" s="181"/>
      <c r="AX867" s="181"/>
      <c r="AY867" s="181"/>
      <c r="AZ867" s="181"/>
      <c r="BA867" s="181"/>
      <c r="BB867" s="181"/>
      <c r="BC867" s="181"/>
      <c r="BD867" s="181"/>
      <c r="BE867" s="181"/>
      <c r="BF867" s="181"/>
      <c r="BG867" s="181"/>
      <c r="BH867" s="181"/>
      <c r="BI867" s="181"/>
      <c r="BJ867" s="181"/>
      <c r="BK867" s="181"/>
      <c r="BL867" s="181"/>
      <c r="BM867" s="181"/>
      <c r="BN867" s="181"/>
      <c r="BO867" s="181"/>
      <c r="BP867" s="181"/>
      <c r="BQ867" s="181"/>
      <c r="BR867" s="181"/>
      <c r="BS867" s="181"/>
      <c r="BT867" s="181"/>
      <c r="BU867" s="181"/>
      <c r="BV867" s="181"/>
      <c r="BW867" s="181"/>
      <c r="BX867" s="181"/>
    </row>
    <row r="868" spans="1:76" s="166" customFormat="1">
      <c r="A868" s="181"/>
      <c r="B868" s="181"/>
      <c r="C868" s="181"/>
      <c r="D868" s="181"/>
      <c r="E868" s="181"/>
      <c r="F868" s="181"/>
      <c r="G868" s="181"/>
      <c r="H868" s="181"/>
      <c r="I868" s="181"/>
      <c r="J868" s="181"/>
      <c r="K868" s="181"/>
      <c r="L868" s="181"/>
      <c r="M868" s="181"/>
      <c r="N868" s="181"/>
      <c r="O868" s="181"/>
      <c r="P868" s="181"/>
      <c r="Q868" s="181"/>
      <c r="R868" s="181"/>
      <c r="S868" s="181"/>
      <c r="T868" s="181"/>
      <c r="U868" s="181"/>
      <c r="W868" s="181"/>
      <c r="X868" s="181"/>
      <c r="Y868" s="181"/>
      <c r="Z868" s="181"/>
      <c r="AA868" s="181"/>
      <c r="AB868" s="181"/>
      <c r="AC868" s="181"/>
      <c r="AD868" s="181"/>
      <c r="AE868" s="181"/>
      <c r="AF868" s="181"/>
      <c r="AG868" s="181"/>
      <c r="AH868" s="181"/>
      <c r="AI868" s="181"/>
      <c r="AJ868" s="181"/>
      <c r="AK868" s="181"/>
      <c r="AL868" s="181"/>
      <c r="AM868" s="181"/>
      <c r="AN868" s="181"/>
      <c r="AO868" s="181"/>
      <c r="AP868" s="181"/>
      <c r="AQ868" s="181"/>
      <c r="AR868" s="181"/>
      <c r="AS868" s="181"/>
      <c r="AT868" s="181"/>
      <c r="AU868" s="181"/>
      <c r="AV868" s="181"/>
      <c r="AW868" s="181"/>
      <c r="AX868" s="181"/>
      <c r="AY868" s="181"/>
      <c r="AZ868" s="181"/>
      <c r="BA868" s="181"/>
      <c r="BB868" s="181"/>
      <c r="BC868" s="181"/>
      <c r="BD868" s="181"/>
      <c r="BE868" s="181"/>
      <c r="BF868" s="181"/>
      <c r="BG868" s="181"/>
      <c r="BH868" s="181"/>
      <c r="BI868" s="181"/>
      <c r="BJ868" s="181"/>
      <c r="BK868" s="181"/>
      <c r="BL868" s="181"/>
      <c r="BM868" s="181"/>
      <c r="BN868" s="181"/>
      <c r="BO868" s="181"/>
      <c r="BP868" s="181"/>
      <c r="BQ868" s="181"/>
      <c r="BR868" s="181"/>
      <c r="BS868" s="181"/>
      <c r="BT868" s="181"/>
      <c r="BU868" s="181"/>
      <c r="BV868" s="181"/>
      <c r="BW868" s="181"/>
      <c r="BX868" s="181"/>
    </row>
    <row r="869" spans="1:76" s="166" customFormat="1">
      <c r="A869" s="181"/>
      <c r="B869" s="181"/>
      <c r="C869" s="181"/>
      <c r="D869" s="181"/>
      <c r="E869" s="181"/>
      <c r="F869" s="181"/>
      <c r="G869" s="181"/>
      <c r="H869" s="181"/>
      <c r="I869" s="181"/>
      <c r="J869" s="181"/>
      <c r="K869" s="181"/>
      <c r="L869" s="181"/>
      <c r="M869" s="181"/>
      <c r="N869" s="181"/>
      <c r="O869" s="181"/>
      <c r="P869" s="181"/>
      <c r="Q869" s="181"/>
      <c r="R869" s="181"/>
      <c r="S869" s="181"/>
      <c r="T869" s="181"/>
      <c r="U869" s="181"/>
      <c r="W869" s="181"/>
      <c r="X869" s="181"/>
      <c r="Y869" s="181"/>
      <c r="Z869" s="181"/>
      <c r="AA869" s="181"/>
      <c r="AB869" s="181"/>
      <c r="AC869" s="181"/>
      <c r="AD869" s="181"/>
      <c r="AE869" s="181"/>
      <c r="AF869" s="181"/>
      <c r="AG869" s="181"/>
      <c r="AH869" s="181"/>
      <c r="AI869" s="181"/>
      <c r="AJ869" s="181"/>
      <c r="AK869" s="181"/>
      <c r="AL869" s="181"/>
      <c r="AM869" s="181"/>
      <c r="AN869" s="181"/>
      <c r="AO869" s="181"/>
      <c r="AP869" s="181"/>
      <c r="AQ869" s="181"/>
      <c r="AR869" s="181"/>
      <c r="AS869" s="181"/>
      <c r="AT869" s="181"/>
      <c r="AU869" s="181"/>
      <c r="AV869" s="181"/>
      <c r="AW869" s="181"/>
      <c r="AX869" s="181"/>
      <c r="AY869" s="181"/>
      <c r="AZ869" s="181"/>
      <c r="BA869" s="181"/>
      <c r="BB869" s="181"/>
      <c r="BC869" s="181"/>
      <c r="BD869" s="181"/>
      <c r="BE869" s="181"/>
      <c r="BF869" s="181"/>
      <c r="BG869" s="181"/>
      <c r="BH869" s="181"/>
      <c r="BI869" s="181"/>
      <c r="BJ869" s="181"/>
      <c r="BK869" s="181"/>
      <c r="BL869" s="181"/>
      <c r="BM869" s="181"/>
      <c r="BN869" s="181"/>
      <c r="BO869" s="181"/>
      <c r="BP869" s="181"/>
      <c r="BQ869" s="181"/>
      <c r="BR869" s="181"/>
      <c r="BS869" s="181"/>
      <c r="BT869" s="181"/>
      <c r="BU869" s="181"/>
      <c r="BV869" s="181"/>
      <c r="BW869" s="181"/>
      <c r="BX869" s="181"/>
    </row>
    <row r="870" spans="1:76" s="166" customFormat="1">
      <c r="A870" s="181"/>
      <c r="B870" s="181"/>
      <c r="C870" s="181"/>
      <c r="D870" s="181"/>
      <c r="E870" s="181"/>
      <c r="F870" s="181"/>
      <c r="G870" s="181"/>
      <c r="H870" s="181"/>
      <c r="I870" s="181"/>
      <c r="J870" s="181"/>
      <c r="K870" s="181"/>
      <c r="L870" s="181"/>
      <c r="M870" s="181"/>
      <c r="N870" s="181"/>
      <c r="O870" s="181"/>
      <c r="P870" s="181"/>
      <c r="Q870" s="181"/>
      <c r="R870" s="181"/>
      <c r="S870" s="181"/>
      <c r="T870" s="181"/>
      <c r="U870" s="181"/>
      <c r="W870" s="181"/>
      <c r="X870" s="181"/>
      <c r="Y870" s="181"/>
      <c r="Z870" s="181"/>
      <c r="AA870" s="181"/>
      <c r="AB870" s="181"/>
      <c r="AC870" s="181"/>
      <c r="AD870" s="181"/>
      <c r="AE870" s="181"/>
      <c r="AF870" s="181"/>
      <c r="AG870" s="181"/>
      <c r="AH870" s="181"/>
      <c r="AI870" s="181"/>
      <c r="AJ870" s="181"/>
      <c r="AK870" s="181"/>
      <c r="AL870" s="181"/>
      <c r="AM870" s="181"/>
      <c r="AN870" s="181"/>
      <c r="AO870" s="181"/>
      <c r="AP870" s="181"/>
      <c r="AQ870" s="181"/>
      <c r="AR870" s="181"/>
      <c r="AS870" s="181"/>
      <c r="AT870" s="181"/>
      <c r="AU870" s="181"/>
      <c r="AV870" s="181"/>
      <c r="AW870" s="181"/>
      <c r="AX870" s="181"/>
      <c r="AY870" s="181"/>
      <c r="AZ870" s="181"/>
      <c r="BA870" s="181"/>
      <c r="BB870" s="181"/>
      <c r="BC870" s="181"/>
      <c r="BD870" s="181"/>
      <c r="BE870" s="181"/>
      <c r="BF870" s="181"/>
      <c r="BG870" s="181"/>
      <c r="BH870" s="181"/>
      <c r="BI870" s="181"/>
      <c r="BJ870" s="181"/>
      <c r="BK870" s="181"/>
      <c r="BL870" s="181"/>
      <c r="BM870" s="181"/>
      <c r="BN870" s="181"/>
      <c r="BO870" s="181"/>
      <c r="BP870" s="181"/>
      <c r="BQ870" s="181"/>
      <c r="BR870" s="181"/>
      <c r="BS870" s="181"/>
      <c r="BT870" s="181"/>
      <c r="BU870" s="181"/>
      <c r="BV870" s="181"/>
      <c r="BW870" s="181"/>
      <c r="BX870" s="181"/>
    </row>
    <row r="871" spans="1:76" s="166" customFormat="1">
      <c r="A871" s="181"/>
      <c r="B871" s="181"/>
      <c r="C871" s="181"/>
      <c r="D871" s="181"/>
      <c r="E871" s="181"/>
      <c r="F871" s="181"/>
      <c r="G871" s="181"/>
      <c r="H871" s="181"/>
      <c r="I871" s="181"/>
      <c r="J871" s="181"/>
      <c r="K871" s="181"/>
      <c r="L871" s="181"/>
      <c r="M871" s="181"/>
      <c r="N871" s="181"/>
      <c r="O871" s="181"/>
      <c r="P871" s="181"/>
      <c r="Q871" s="181"/>
      <c r="R871" s="181"/>
      <c r="S871" s="181"/>
      <c r="T871" s="181"/>
      <c r="U871" s="181"/>
      <c r="W871" s="181"/>
      <c r="X871" s="181"/>
      <c r="Y871" s="181"/>
      <c r="Z871" s="181"/>
      <c r="AA871" s="181"/>
      <c r="AB871" s="181"/>
      <c r="AC871" s="181"/>
      <c r="AD871" s="181"/>
      <c r="AE871" s="181"/>
      <c r="AF871" s="181"/>
      <c r="AG871" s="181"/>
      <c r="AH871" s="181"/>
      <c r="AI871" s="181"/>
      <c r="AJ871" s="181"/>
      <c r="AK871" s="181"/>
      <c r="AL871" s="181"/>
      <c r="AM871" s="181"/>
      <c r="AN871" s="181"/>
      <c r="AO871" s="181"/>
      <c r="AP871" s="181"/>
      <c r="AQ871" s="181"/>
      <c r="AR871" s="181"/>
      <c r="AS871" s="181"/>
      <c r="AT871" s="181"/>
      <c r="AU871" s="181"/>
      <c r="AV871" s="181"/>
      <c r="AW871" s="181"/>
      <c r="AX871" s="181"/>
      <c r="AY871" s="181"/>
      <c r="AZ871" s="181"/>
      <c r="BA871" s="181"/>
      <c r="BB871" s="181"/>
      <c r="BC871" s="181"/>
      <c r="BD871" s="181"/>
      <c r="BE871" s="181"/>
      <c r="BF871" s="181"/>
      <c r="BG871" s="181"/>
      <c r="BH871" s="181"/>
      <c r="BI871" s="181"/>
      <c r="BJ871" s="181"/>
      <c r="BK871" s="181"/>
      <c r="BL871" s="181"/>
      <c r="BM871" s="181"/>
      <c r="BN871" s="181"/>
      <c r="BO871" s="181"/>
      <c r="BP871" s="181"/>
      <c r="BQ871" s="181"/>
      <c r="BR871" s="181"/>
      <c r="BS871" s="181"/>
      <c r="BT871" s="181"/>
      <c r="BU871" s="181"/>
      <c r="BV871" s="181"/>
      <c r="BW871" s="181"/>
      <c r="BX871" s="181"/>
    </row>
    <row r="872" spans="1:76" s="166" customFormat="1">
      <c r="A872" s="181"/>
      <c r="B872" s="181"/>
      <c r="C872" s="181"/>
      <c r="D872" s="181"/>
      <c r="E872" s="181"/>
      <c r="F872" s="181"/>
      <c r="G872" s="181"/>
      <c r="H872" s="181"/>
      <c r="I872" s="181"/>
      <c r="J872" s="181"/>
      <c r="K872" s="181"/>
      <c r="L872" s="181"/>
      <c r="M872" s="181"/>
      <c r="N872" s="181"/>
      <c r="O872" s="181"/>
      <c r="P872" s="181"/>
      <c r="Q872" s="181"/>
      <c r="R872" s="181"/>
      <c r="S872" s="181"/>
      <c r="T872" s="181"/>
      <c r="U872" s="181"/>
      <c r="W872" s="181"/>
      <c r="X872" s="181"/>
      <c r="Y872" s="181"/>
      <c r="Z872" s="181"/>
      <c r="AA872" s="181"/>
      <c r="AB872" s="181"/>
      <c r="AC872" s="181"/>
      <c r="AD872" s="181"/>
      <c r="AE872" s="181"/>
      <c r="AF872" s="181"/>
      <c r="AG872" s="181"/>
      <c r="AH872" s="181"/>
      <c r="AI872" s="181"/>
      <c r="AJ872" s="181"/>
      <c r="AK872" s="181"/>
      <c r="AL872" s="181"/>
      <c r="AM872" s="181"/>
      <c r="AN872" s="181"/>
      <c r="AO872" s="181"/>
      <c r="AP872" s="181"/>
      <c r="AQ872" s="181"/>
      <c r="AR872" s="181"/>
      <c r="AS872" s="181"/>
      <c r="AT872" s="181"/>
      <c r="AU872" s="181"/>
      <c r="AV872" s="181"/>
      <c r="AW872" s="181"/>
      <c r="AX872" s="181"/>
      <c r="AY872" s="181"/>
      <c r="AZ872" s="181"/>
      <c r="BA872" s="181"/>
      <c r="BB872" s="181"/>
      <c r="BC872" s="181"/>
      <c r="BD872" s="181"/>
      <c r="BE872" s="181"/>
      <c r="BF872" s="181"/>
      <c r="BG872" s="181"/>
      <c r="BH872" s="181"/>
      <c r="BI872" s="181"/>
      <c r="BJ872" s="181"/>
      <c r="BK872" s="181"/>
      <c r="BL872" s="181"/>
      <c r="BM872" s="181"/>
      <c r="BN872" s="181"/>
      <c r="BO872" s="181"/>
      <c r="BP872" s="181"/>
      <c r="BQ872" s="181"/>
      <c r="BR872" s="181"/>
      <c r="BS872" s="181"/>
      <c r="BT872" s="181"/>
      <c r="BU872" s="181"/>
      <c r="BV872" s="181"/>
      <c r="BW872" s="181"/>
      <c r="BX872" s="181"/>
    </row>
    <row r="873" spans="1:76" s="166" customFormat="1">
      <c r="A873" s="181"/>
      <c r="B873" s="181"/>
      <c r="C873" s="181"/>
      <c r="D873" s="181"/>
      <c r="E873" s="181"/>
      <c r="F873" s="181"/>
      <c r="G873" s="181"/>
      <c r="H873" s="181"/>
      <c r="I873" s="181"/>
      <c r="J873" s="181"/>
      <c r="K873" s="181"/>
      <c r="L873" s="181"/>
      <c r="M873" s="181"/>
      <c r="N873" s="181"/>
      <c r="O873" s="181"/>
      <c r="P873" s="181"/>
      <c r="Q873" s="181"/>
      <c r="R873" s="181"/>
      <c r="S873" s="181"/>
      <c r="T873" s="181"/>
      <c r="U873" s="181"/>
      <c r="W873" s="181"/>
      <c r="X873" s="181"/>
      <c r="Y873" s="181"/>
      <c r="Z873" s="181"/>
      <c r="AA873" s="181"/>
      <c r="AB873" s="181"/>
      <c r="AC873" s="181"/>
      <c r="AD873" s="181"/>
      <c r="AE873" s="181"/>
      <c r="AF873" s="181"/>
      <c r="AG873" s="181"/>
      <c r="AH873" s="181"/>
      <c r="AI873" s="181"/>
      <c r="AJ873" s="181"/>
      <c r="AK873" s="181"/>
      <c r="AL873" s="181"/>
      <c r="AM873" s="181"/>
      <c r="AN873" s="181"/>
      <c r="AO873" s="181"/>
      <c r="AP873" s="181"/>
      <c r="AQ873" s="181"/>
      <c r="AR873" s="181"/>
      <c r="AS873" s="181"/>
      <c r="AT873" s="181"/>
      <c r="AU873" s="181"/>
      <c r="AV873" s="181"/>
      <c r="AW873" s="181"/>
      <c r="AX873" s="181"/>
      <c r="AY873" s="181"/>
      <c r="AZ873" s="181"/>
      <c r="BA873" s="181"/>
      <c r="BB873" s="181"/>
      <c r="BC873" s="181"/>
      <c r="BD873" s="181"/>
      <c r="BE873" s="181"/>
      <c r="BF873" s="181"/>
      <c r="BG873" s="181"/>
      <c r="BH873" s="181"/>
      <c r="BI873" s="181"/>
      <c r="BJ873" s="181"/>
      <c r="BK873" s="181"/>
      <c r="BL873" s="181"/>
      <c r="BM873" s="181"/>
      <c r="BN873" s="181"/>
      <c r="BO873" s="181"/>
      <c r="BP873" s="181"/>
      <c r="BQ873" s="181"/>
      <c r="BR873" s="181"/>
      <c r="BS873" s="181"/>
      <c r="BT873" s="181"/>
      <c r="BU873" s="181"/>
      <c r="BV873" s="181"/>
      <c r="BW873" s="181"/>
      <c r="BX873" s="181"/>
    </row>
    <row r="874" spans="1:76" s="166" customFormat="1">
      <c r="A874" s="181"/>
      <c r="B874" s="181"/>
      <c r="C874" s="181"/>
      <c r="D874" s="181"/>
      <c r="E874" s="181"/>
      <c r="F874" s="181"/>
      <c r="G874" s="181"/>
      <c r="H874" s="181"/>
      <c r="I874" s="181"/>
      <c r="J874" s="181"/>
      <c r="K874" s="181"/>
      <c r="L874" s="181"/>
      <c r="M874" s="181"/>
      <c r="N874" s="181"/>
      <c r="O874" s="181"/>
      <c r="P874" s="181"/>
      <c r="Q874" s="181"/>
      <c r="R874" s="181"/>
      <c r="S874" s="181"/>
      <c r="T874" s="181"/>
      <c r="U874" s="181"/>
      <c r="W874" s="181"/>
      <c r="X874" s="181"/>
      <c r="Y874" s="181"/>
      <c r="Z874" s="181"/>
      <c r="AA874" s="181"/>
      <c r="AB874" s="181"/>
      <c r="AC874" s="181"/>
      <c r="AD874" s="181"/>
      <c r="AE874" s="181"/>
      <c r="AF874" s="181"/>
      <c r="AG874" s="181"/>
      <c r="AH874" s="181"/>
      <c r="AI874" s="181"/>
      <c r="AJ874" s="181"/>
      <c r="AK874" s="181"/>
      <c r="AL874" s="181"/>
      <c r="AM874" s="181"/>
      <c r="AN874" s="181"/>
      <c r="AO874" s="181"/>
      <c r="AP874" s="181"/>
      <c r="AQ874" s="181"/>
      <c r="AR874" s="181"/>
      <c r="AS874" s="181"/>
      <c r="AT874" s="181"/>
      <c r="AU874" s="181"/>
      <c r="AV874" s="181"/>
      <c r="AW874" s="181"/>
      <c r="AX874" s="181"/>
      <c r="AY874" s="181"/>
      <c r="AZ874" s="181"/>
      <c r="BA874" s="181"/>
      <c r="BB874" s="181"/>
      <c r="BC874" s="181"/>
      <c r="BD874" s="181"/>
      <c r="BE874" s="181"/>
      <c r="BF874" s="181"/>
      <c r="BG874" s="181"/>
      <c r="BH874" s="181"/>
      <c r="BI874" s="181"/>
      <c r="BJ874" s="181"/>
      <c r="BK874" s="181"/>
      <c r="BL874" s="181"/>
      <c r="BM874" s="181"/>
      <c r="BN874" s="181"/>
      <c r="BO874" s="181"/>
      <c r="BP874" s="181"/>
      <c r="BQ874" s="181"/>
      <c r="BR874" s="181"/>
      <c r="BS874" s="181"/>
      <c r="BT874" s="181"/>
      <c r="BU874" s="181"/>
      <c r="BV874" s="181"/>
      <c r="BW874" s="181"/>
      <c r="BX874" s="181"/>
    </row>
    <row r="875" spans="1:76" s="166" customFormat="1">
      <c r="A875" s="181"/>
      <c r="B875" s="181"/>
      <c r="C875" s="181"/>
      <c r="D875" s="181"/>
      <c r="E875" s="181"/>
      <c r="F875" s="181"/>
      <c r="G875" s="181"/>
      <c r="H875" s="181"/>
      <c r="I875" s="181"/>
      <c r="J875" s="181"/>
      <c r="K875" s="181"/>
      <c r="L875" s="181"/>
      <c r="M875" s="181"/>
      <c r="N875" s="181"/>
      <c r="O875" s="181"/>
      <c r="P875" s="181"/>
      <c r="Q875" s="181"/>
      <c r="R875" s="181"/>
      <c r="S875" s="181"/>
      <c r="T875" s="181"/>
      <c r="U875" s="181"/>
      <c r="W875" s="181"/>
      <c r="X875" s="181"/>
      <c r="Y875" s="181"/>
      <c r="Z875" s="181"/>
      <c r="AA875" s="181"/>
      <c r="AB875" s="181"/>
      <c r="AC875" s="181"/>
      <c r="AD875" s="181"/>
      <c r="AE875" s="181"/>
      <c r="AF875" s="181"/>
      <c r="AG875" s="181"/>
      <c r="AH875" s="181"/>
      <c r="AI875" s="181"/>
      <c r="AJ875" s="181"/>
      <c r="AK875" s="181"/>
      <c r="AL875" s="181"/>
      <c r="AM875" s="181"/>
      <c r="AN875" s="181"/>
      <c r="AO875" s="181"/>
      <c r="AP875" s="181"/>
      <c r="AQ875" s="181"/>
      <c r="AR875" s="181"/>
      <c r="AS875" s="181"/>
      <c r="AT875" s="181"/>
      <c r="AU875" s="181"/>
      <c r="AV875" s="181"/>
      <c r="AW875" s="181"/>
      <c r="AX875" s="181"/>
      <c r="AY875" s="181"/>
      <c r="AZ875" s="181"/>
      <c r="BA875" s="181"/>
      <c r="BB875" s="181"/>
      <c r="BC875" s="181"/>
      <c r="BD875" s="181"/>
      <c r="BE875" s="181"/>
      <c r="BF875" s="181"/>
      <c r="BG875" s="181"/>
      <c r="BH875" s="181"/>
      <c r="BI875" s="181"/>
      <c r="BJ875" s="181"/>
      <c r="BK875" s="181"/>
      <c r="BL875" s="181"/>
      <c r="BM875" s="181"/>
      <c r="BN875" s="181"/>
      <c r="BO875" s="181"/>
      <c r="BP875" s="181"/>
      <c r="BQ875" s="181"/>
      <c r="BR875" s="181"/>
      <c r="BS875" s="181"/>
      <c r="BT875" s="181"/>
      <c r="BU875" s="181"/>
      <c r="BV875" s="181"/>
      <c r="BW875" s="181"/>
      <c r="BX875" s="181"/>
    </row>
    <row r="876" spans="1:76" s="166" customFormat="1">
      <c r="A876" s="181"/>
      <c r="B876" s="181"/>
      <c r="C876" s="181"/>
      <c r="D876" s="181"/>
      <c r="E876" s="181"/>
      <c r="F876" s="181"/>
      <c r="G876" s="181"/>
      <c r="H876" s="181"/>
      <c r="I876" s="181"/>
      <c r="J876" s="181"/>
      <c r="K876" s="181"/>
      <c r="L876" s="181"/>
      <c r="M876" s="181"/>
      <c r="N876" s="181"/>
      <c r="O876" s="181"/>
      <c r="P876" s="181"/>
      <c r="Q876" s="181"/>
      <c r="R876" s="181"/>
      <c r="S876" s="181"/>
      <c r="T876" s="181"/>
      <c r="U876" s="181"/>
      <c r="W876" s="181"/>
      <c r="X876" s="181"/>
      <c r="Y876" s="181"/>
      <c r="Z876" s="181"/>
      <c r="AA876" s="181"/>
      <c r="AB876" s="181"/>
      <c r="AC876" s="181"/>
      <c r="AD876" s="181"/>
      <c r="AE876" s="181"/>
      <c r="AF876" s="181"/>
      <c r="AG876" s="181"/>
      <c r="AH876" s="181"/>
      <c r="AI876" s="181"/>
      <c r="AJ876" s="181"/>
      <c r="AK876" s="181"/>
      <c r="AL876" s="181"/>
      <c r="AM876" s="181"/>
      <c r="AN876" s="181"/>
      <c r="AO876" s="181"/>
      <c r="AP876" s="181"/>
      <c r="AQ876" s="181"/>
      <c r="AR876" s="181"/>
      <c r="AS876" s="181"/>
      <c r="AT876" s="181"/>
      <c r="AU876" s="181"/>
      <c r="AV876" s="181"/>
      <c r="AW876" s="181"/>
      <c r="AX876" s="181"/>
      <c r="AY876" s="181"/>
      <c r="AZ876" s="181"/>
      <c r="BA876" s="181"/>
      <c r="BB876" s="181"/>
      <c r="BC876" s="181"/>
      <c r="BD876" s="181"/>
      <c r="BE876" s="181"/>
      <c r="BF876" s="181"/>
      <c r="BG876" s="181"/>
      <c r="BH876" s="181"/>
      <c r="BI876" s="181"/>
      <c r="BJ876" s="181"/>
      <c r="BK876" s="181"/>
      <c r="BL876" s="181"/>
      <c r="BM876" s="181"/>
      <c r="BN876" s="181"/>
      <c r="BO876" s="181"/>
      <c r="BP876" s="181"/>
      <c r="BQ876" s="181"/>
      <c r="BR876" s="181"/>
      <c r="BS876" s="181"/>
      <c r="BT876" s="181"/>
      <c r="BU876" s="181"/>
      <c r="BV876" s="181"/>
      <c r="BW876" s="181"/>
      <c r="BX876" s="181"/>
    </row>
    <row r="877" spans="1:76" s="166" customFormat="1">
      <c r="A877" s="181"/>
      <c r="B877" s="181"/>
      <c r="C877" s="181"/>
      <c r="D877" s="181"/>
      <c r="E877" s="181"/>
      <c r="F877" s="181"/>
      <c r="G877" s="181"/>
      <c r="H877" s="181"/>
      <c r="I877" s="181"/>
      <c r="J877" s="181"/>
      <c r="K877" s="181"/>
      <c r="L877" s="181"/>
      <c r="M877" s="181"/>
      <c r="N877" s="181"/>
      <c r="O877" s="181"/>
      <c r="P877" s="181"/>
      <c r="Q877" s="181"/>
      <c r="R877" s="181"/>
      <c r="S877" s="181"/>
      <c r="T877" s="181"/>
      <c r="U877" s="181"/>
      <c r="W877" s="181"/>
      <c r="X877" s="181"/>
      <c r="Y877" s="181"/>
      <c r="Z877" s="181"/>
      <c r="AA877" s="181"/>
      <c r="AB877" s="181"/>
      <c r="AC877" s="181"/>
      <c r="AD877" s="181"/>
      <c r="AE877" s="181"/>
      <c r="AF877" s="181"/>
      <c r="AG877" s="181"/>
      <c r="AH877" s="181"/>
      <c r="AI877" s="181"/>
      <c r="AJ877" s="181"/>
      <c r="AK877" s="181"/>
      <c r="AL877" s="181"/>
      <c r="AM877" s="181"/>
      <c r="AN877" s="181"/>
      <c r="AO877" s="181"/>
      <c r="AP877" s="181"/>
      <c r="AQ877" s="181"/>
      <c r="AR877" s="181"/>
      <c r="AS877" s="181"/>
      <c r="AT877" s="181"/>
      <c r="AU877" s="181"/>
      <c r="AV877" s="181"/>
      <c r="AW877" s="181"/>
      <c r="AX877" s="181"/>
      <c r="AY877" s="181"/>
      <c r="AZ877" s="181"/>
      <c r="BA877" s="181"/>
      <c r="BB877" s="181"/>
      <c r="BC877" s="181"/>
      <c r="BD877" s="181"/>
      <c r="BE877" s="181"/>
      <c r="BF877" s="181"/>
      <c r="BG877" s="181"/>
      <c r="BH877" s="181"/>
      <c r="BI877" s="181"/>
      <c r="BJ877" s="181"/>
      <c r="BK877" s="181"/>
      <c r="BL877" s="181"/>
      <c r="BM877" s="181"/>
      <c r="BN877" s="181"/>
      <c r="BO877" s="181"/>
      <c r="BP877" s="181"/>
      <c r="BQ877" s="181"/>
      <c r="BR877" s="181"/>
      <c r="BS877" s="181"/>
      <c r="BT877" s="181"/>
      <c r="BU877" s="181"/>
      <c r="BV877" s="181"/>
      <c r="BW877" s="181"/>
      <c r="BX877" s="181"/>
    </row>
    <row r="878" spans="1:76" s="166" customFormat="1">
      <c r="A878" s="181"/>
      <c r="B878" s="181"/>
      <c r="C878" s="181"/>
      <c r="D878" s="181"/>
      <c r="E878" s="181"/>
      <c r="F878" s="181"/>
      <c r="G878" s="181"/>
      <c r="H878" s="181"/>
      <c r="I878" s="181"/>
      <c r="J878" s="181"/>
      <c r="K878" s="181"/>
      <c r="L878" s="181"/>
      <c r="M878" s="181"/>
      <c r="N878" s="181"/>
      <c r="O878" s="181"/>
      <c r="P878" s="181"/>
      <c r="Q878" s="181"/>
      <c r="R878" s="181"/>
      <c r="S878" s="181"/>
      <c r="T878" s="181"/>
      <c r="U878" s="181"/>
      <c r="W878" s="181"/>
      <c r="X878" s="181"/>
      <c r="Y878" s="181"/>
      <c r="Z878" s="181"/>
      <c r="AA878" s="181"/>
      <c r="AB878" s="181"/>
      <c r="AC878" s="181"/>
      <c r="AD878" s="181"/>
      <c r="AE878" s="181"/>
      <c r="AF878" s="181"/>
      <c r="AG878" s="181"/>
      <c r="AH878" s="181"/>
      <c r="AI878" s="181"/>
      <c r="AJ878" s="181"/>
      <c r="AK878" s="181"/>
      <c r="AL878" s="181"/>
      <c r="AM878" s="181"/>
      <c r="AN878" s="181"/>
      <c r="AO878" s="181"/>
      <c r="AP878" s="181"/>
      <c r="AQ878" s="181"/>
      <c r="AR878" s="181"/>
      <c r="AS878" s="181"/>
      <c r="AT878" s="181"/>
      <c r="AU878" s="181"/>
      <c r="AV878" s="181"/>
      <c r="AW878" s="181"/>
      <c r="AX878" s="181"/>
      <c r="AY878" s="181"/>
      <c r="AZ878" s="181"/>
      <c r="BA878" s="181"/>
      <c r="BB878" s="181"/>
      <c r="BC878" s="181"/>
      <c r="BD878" s="181"/>
      <c r="BE878" s="181"/>
      <c r="BF878" s="181"/>
      <c r="BG878" s="181"/>
      <c r="BH878" s="181"/>
      <c r="BI878" s="181"/>
      <c r="BJ878" s="181"/>
      <c r="BK878" s="181"/>
      <c r="BL878" s="181"/>
      <c r="BM878" s="181"/>
      <c r="BN878" s="181"/>
      <c r="BO878" s="181"/>
      <c r="BP878" s="181"/>
      <c r="BQ878" s="181"/>
      <c r="BR878" s="181"/>
      <c r="BS878" s="181"/>
      <c r="BT878" s="181"/>
      <c r="BU878" s="181"/>
      <c r="BV878" s="181"/>
      <c r="BW878" s="181"/>
      <c r="BX878" s="181"/>
    </row>
    <row r="879" spans="1:76" s="166" customFormat="1">
      <c r="A879" s="181"/>
      <c r="B879" s="181"/>
      <c r="C879" s="181"/>
      <c r="D879" s="181"/>
      <c r="E879" s="181"/>
      <c r="F879" s="181"/>
      <c r="G879" s="181"/>
      <c r="H879" s="181"/>
      <c r="I879" s="181"/>
      <c r="J879" s="181"/>
      <c r="K879" s="181"/>
      <c r="L879" s="181"/>
      <c r="M879" s="181"/>
      <c r="N879" s="181"/>
      <c r="O879" s="181"/>
      <c r="P879" s="181"/>
      <c r="Q879" s="181"/>
      <c r="R879" s="181"/>
      <c r="S879" s="181"/>
      <c r="T879" s="181"/>
      <c r="U879" s="181"/>
      <c r="W879" s="181"/>
      <c r="X879" s="181"/>
      <c r="Y879" s="181"/>
      <c r="Z879" s="181"/>
      <c r="AA879" s="181"/>
      <c r="AB879" s="181"/>
      <c r="AC879" s="181"/>
      <c r="AD879" s="181"/>
      <c r="AE879" s="181"/>
      <c r="AF879" s="181"/>
      <c r="AG879" s="181"/>
      <c r="AH879" s="181"/>
      <c r="AI879" s="181"/>
      <c r="AJ879" s="181"/>
      <c r="AK879" s="181"/>
      <c r="AL879" s="181"/>
      <c r="AM879" s="181"/>
      <c r="AN879" s="181"/>
      <c r="AO879" s="181"/>
      <c r="AP879" s="181"/>
      <c r="AQ879" s="181"/>
      <c r="AR879" s="181"/>
      <c r="AS879" s="181"/>
      <c r="AT879" s="181"/>
      <c r="AU879" s="181"/>
      <c r="AV879" s="181"/>
      <c r="AW879" s="181"/>
      <c r="AX879" s="181"/>
      <c r="AY879" s="181"/>
      <c r="AZ879" s="181"/>
      <c r="BA879" s="181"/>
      <c r="BB879" s="181"/>
      <c r="BC879" s="181"/>
      <c r="BD879" s="181"/>
      <c r="BE879" s="181"/>
      <c r="BF879" s="181"/>
      <c r="BG879" s="181"/>
      <c r="BH879" s="181"/>
      <c r="BI879" s="181"/>
      <c r="BJ879" s="181"/>
      <c r="BK879" s="181"/>
      <c r="BL879" s="181"/>
      <c r="BM879" s="181"/>
      <c r="BN879" s="181"/>
      <c r="BO879" s="181"/>
      <c r="BP879" s="181"/>
      <c r="BQ879" s="181"/>
      <c r="BR879" s="181"/>
      <c r="BS879" s="181"/>
      <c r="BT879" s="181"/>
      <c r="BU879" s="181"/>
      <c r="BV879" s="181"/>
      <c r="BW879" s="181"/>
      <c r="BX879" s="181"/>
    </row>
    <row r="880" spans="1:76" s="166" customFormat="1">
      <c r="A880" s="181"/>
      <c r="B880" s="181"/>
      <c r="C880" s="181"/>
      <c r="D880" s="181"/>
      <c r="E880" s="181"/>
      <c r="F880" s="181"/>
      <c r="G880" s="181"/>
      <c r="H880" s="181"/>
      <c r="I880" s="181"/>
      <c r="J880" s="181"/>
      <c r="K880" s="181"/>
      <c r="L880" s="181"/>
      <c r="M880" s="181"/>
      <c r="N880" s="181"/>
      <c r="O880" s="181"/>
      <c r="P880" s="181"/>
      <c r="Q880" s="181"/>
      <c r="R880" s="181"/>
      <c r="S880" s="181"/>
      <c r="T880" s="181"/>
      <c r="U880" s="181"/>
      <c r="W880" s="181"/>
      <c r="X880" s="181"/>
      <c r="Y880" s="181"/>
      <c r="Z880" s="181"/>
      <c r="AA880" s="181"/>
      <c r="AB880" s="181"/>
      <c r="AC880" s="181"/>
      <c r="AD880" s="181"/>
      <c r="AE880" s="181"/>
      <c r="AF880" s="181"/>
      <c r="AG880" s="181"/>
      <c r="AH880" s="181"/>
      <c r="AI880" s="181"/>
      <c r="AJ880" s="181"/>
      <c r="AK880" s="181"/>
      <c r="AL880" s="181"/>
      <c r="AM880" s="181"/>
      <c r="AN880" s="181"/>
      <c r="AO880" s="181"/>
      <c r="AP880" s="181"/>
      <c r="AQ880" s="181"/>
      <c r="AR880" s="181"/>
      <c r="AS880" s="181"/>
      <c r="AT880" s="181"/>
      <c r="AU880" s="181"/>
      <c r="AV880" s="181"/>
      <c r="AW880" s="181"/>
      <c r="AX880" s="181"/>
      <c r="AY880" s="181"/>
      <c r="AZ880" s="181"/>
      <c r="BA880" s="181"/>
      <c r="BB880" s="181"/>
      <c r="BC880" s="181"/>
      <c r="BD880" s="181"/>
      <c r="BE880" s="181"/>
      <c r="BF880" s="181"/>
      <c r="BG880" s="181"/>
      <c r="BH880" s="181"/>
      <c r="BI880" s="181"/>
      <c r="BJ880" s="181"/>
      <c r="BK880" s="181"/>
      <c r="BL880" s="181"/>
      <c r="BM880" s="181"/>
      <c r="BN880" s="181"/>
      <c r="BO880" s="181"/>
      <c r="BP880" s="181"/>
      <c r="BQ880" s="181"/>
      <c r="BR880" s="181"/>
      <c r="BS880" s="181"/>
      <c r="BT880" s="181"/>
      <c r="BU880" s="181"/>
      <c r="BV880" s="181"/>
      <c r="BW880" s="181"/>
      <c r="BX880" s="181"/>
    </row>
    <row r="881" spans="1:76" s="166" customFormat="1">
      <c r="A881" s="181"/>
      <c r="B881" s="181"/>
      <c r="C881" s="181"/>
      <c r="D881" s="181"/>
      <c r="E881" s="181"/>
      <c r="F881" s="181"/>
      <c r="G881" s="181"/>
      <c r="H881" s="181"/>
      <c r="I881" s="181"/>
      <c r="J881" s="181"/>
      <c r="K881" s="181"/>
      <c r="L881" s="181"/>
      <c r="M881" s="181"/>
      <c r="N881" s="181"/>
      <c r="O881" s="181"/>
      <c r="P881" s="181"/>
      <c r="Q881" s="181"/>
      <c r="R881" s="181"/>
      <c r="S881" s="181"/>
      <c r="T881" s="181"/>
      <c r="U881" s="181"/>
      <c r="W881" s="181"/>
      <c r="X881" s="181"/>
      <c r="Y881" s="181"/>
      <c r="Z881" s="181"/>
      <c r="AA881" s="181"/>
      <c r="AB881" s="181"/>
      <c r="AC881" s="181"/>
      <c r="AD881" s="181"/>
      <c r="AE881" s="181"/>
      <c r="AF881" s="181"/>
      <c r="AG881" s="181"/>
      <c r="AH881" s="181"/>
      <c r="AI881" s="181"/>
      <c r="AJ881" s="181"/>
      <c r="AK881" s="181"/>
      <c r="AL881" s="181"/>
      <c r="AM881" s="181"/>
      <c r="AN881" s="181"/>
      <c r="AO881" s="181"/>
      <c r="AP881" s="181"/>
      <c r="AQ881" s="181"/>
      <c r="AR881" s="181"/>
      <c r="AS881" s="181"/>
      <c r="AT881" s="181"/>
      <c r="AU881" s="181"/>
      <c r="AV881" s="181"/>
      <c r="AW881" s="181"/>
      <c r="AX881" s="181"/>
      <c r="AY881" s="181"/>
      <c r="AZ881" s="181"/>
      <c r="BA881" s="181"/>
      <c r="BB881" s="181"/>
      <c r="BC881" s="181"/>
      <c r="BD881" s="181"/>
      <c r="BE881" s="181"/>
      <c r="BF881" s="181"/>
      <c r="BG881" s="181"/>
      <c r="BH881" s="181"/>
      <c r="BI881" s="181"/>
      <c r="BJ881" s="181"/>
      <c r="BK881" s="181"/>
      <c r="BL881" s="181"/>
      <c r="BM881" s="181"/>
      <c r="BN881" s="181"/>
      <c r="BO881" s="181"/>
      <c r="BP881" s="181"/>
      <c r="BQ881" s="181"/>
      <c r="BR881" s="181"/>
      <c r="BS881" s="181"/>
      <c r="BT881" s="181"/>
      <c r="BU881" s="181"/>
      <c r="BV881" s="181"/>
      <c r="BW881" s="181"/>
      <c r="BX881" s="181"/>
    </row>
    <row r="882" spans="1:76" s="166" customFormat="1">
      <c r="A882" s="181"/>
      <c r="B882" s="181"/>
      <c r="C882" s="181"/>
      <c r="D882" s="181"/>
      <c r="E882" s="181"/>
      <c r="F882" s="181"/>
      <c r="G882" s="181"/>
      <c r="H882" s="181"/>
      <c r="I882" s="181"/>
      <c r="J882" s="181"/>
      <c r="K882" s="181"/>
      <c r="L882" s="181"/>
      <c r="M882" s="181"/>
      <c r="N882" s="181"/>
      <c r="O882" s="181"/>
      <c r="P882" s="181"/>
      <c r="Q882" s="181"/>
      <c r="R882" s="181"/>
      <c r="S882" s="181"/>
      <c r="T882" s="181"/>
      <c r="U882" s="181"/>
      <c r="W882" s="181"/>
      <c r="X882" s="181"/>
      <c r="Y882" s="181"/>
      <c r="Z882" s="181"/>
      <c r="AA882" s="181"/>
      <c r="AB882" s="181"/>
      <c r="AC882" s="181"/>
      <c r="AD882" s="181"/>
      <c r="AE882" s="181"/>
      <c r="AF882" s="181"/>
      <c r="AG882" s="181"/>
      <c r="AH882" s="181"/>
      <c r="AI882" s="181"/>
      <c r="AJ882" s="181"/>
      <c r="AK882" s="181"/>
      <c r="AL882" s="181"/>
      <c r="AM882" s="181"/>
      <c r="AN882" s="181"/>
      <c r="AO882" s="181"/>
      <c r="AP882" s="181"/>
      <c r="AQ882" s="181"/>
      <c r="AR882" s="181"/>
      <c r="AS882" s="181"/>
      <c r="AT882" s="181"/>
      <c r="AU882" s="181"/>
      <c r="AV882" s="181"/>
      <c r="AW882" s="181"/>
      <c r="AX882" s="181"/>
      <c r="AY882" s="181"/>
      <c r="AZ882" s="181"/>
      <c r="BA882" s="181"/>
      <c r="BB882" s="181"/>
      <c r="BC882" s="181"/>
      <c r="BD882" s="181"/>
      <c r="BE882" s="181"/>
      <c r="BF882" s="181"/>
      <c r="BG882" s="181"/>
      <c r="BH882" s="181"/>
      <c r="BI882" s="181"/>
      <c r="BJ882" s="181"/>
      <c r="BK882" s="181"/>
      <c r="BL882" s="181"/>
      <c r="BM882" s="181"/>
      <c r="BN882" s="181"/>
      <c r="BO882" s="181"/>
      <c r="BP882" s="181"/>
      <c r="BQ882" s="181"/>
      <c r="BR882" s="181"/>
      <c r="BS882" s="181"/>
      <c r="BT882" s="181"/>
      <c r="BU882" s="181"/>
      <c r="BV882" s="181"/>
      <c r="BW882" s="181"/>
      <c r="BX882" s="181"/>
    </row>
    <row r="883" spans="1:76" s="166" customFormat="1">
      <c r="A883" s="181"/>
      <c r="B883" s="181"/>
      <c r="C883" s="181"/>
      <c r="D883" s="181"/>
      <c r="E883" s="181"/>
      <c r="F883" s="181"/>
      <c r="G883" s="181"/>
      <c r="H883" s="181"/>
      <c r="I883" s="181"/>
      <c r="J883" s="181"/>
      <c r="K883" s="181"/>
      <c r="L883" s="181"/>
      <c r="M883" s="181"/>
      <c r="N883" s="181"/>
      <c r="O883" s="181"/>
      <c r="P883" s="181"/>
      <c r="Q883" s="181"/>
      <c r="R883" s="181"/>
      <c r="S883" s="181"/>
      <c r="T883" s="181"/>
      <c r="U883" s="181"/>
      <c r="W883" s="181"/>
      <c r="X883" s="181"/>
      <c r="Y883" s="181"/>
      <c r="Z883" s="181"/>
      <c r="AA883" s="181"/>
      <c r="AB883" s="181"/>
      <c r="AC883" s="181"/>
      <c r="AD883" s="181"/>
      <c r="AE883" s="181"/>
      <c r="AF883" s="181"/>
      <c r="AG883" s="181"/>
      <c r="AH883" s="181"/>
      <c r="AI883" s="181"/>
      <c r="AJ883" s="181"/>
      <c r="AK883" s="181"/>
      <c r="AL883" s="181"/>
      <c r="AM883" s="181"/>
      <c r="AN883" s="181"/>
      <c r="AO883" s="181"/>
      <c r="AP883" s="181"/>
      <c r="AQ883" s="181"/>
      <c r="AR883" s="181"/>
      <c r="AS883" s="181"/>
      <c r="AT883" s="181"/>
      <c r="AU883" s="181"/>
      <c r="AV883" s="181"/>
      <c r="AW883" s="181"/>
      <c r="AX883" s="181"/>
      <c r="AY883" s="181"/>
      <c r="AZ883" s="181"/>
      <c r="BA883" s="181"/>
      <c r="BB883" s="181"/>
      <c r="BC883" s="181"/>
      <c r="BD883" s="181"/>
      <c r="BE883" s="181"/>
      <c r="BF883" s="181"/>
      <c r="BG883" s="181"/>
      <c r="BH883" s="181"/>
      <c r="BI883" s="181"/>
      <c r="BJ883" s="181"/>
      <c r="BK883" s="181"/>
      <c r="BL883" s="181"/>
      <c r="BM883" s="181"/>
      <c r="BN883" s="181"/>
      <c r="BO883" s="181"/>
      <c r="BP883" s="181"/>
      <c r="BQ883" s="181"/>
      <c r="BR883" s="181"/>
      <c r="BS883" s="181"/>
      <c r="BT883" s="181"/>
      <c r="BU883" s="181"/>
      <c r="BV883" s="181"/>
      <c r="BW883" s="181"/>
      <c r="BX883" s="181"/>
    </row>
    <row r="884" spans="1:76" s="166" customFormat="1">
      <c r="A884" s="181"/>
      <c r="B884" s="181"/>
      <c r="C884" s="181"/>
      <c r="D884" s="181"/>
      <c r="E884" s="181"/>
      <c r="F884" s="181"/>
      <c r="G884" s="181"/>
      <c r="H884" s="181"/>
      <c r="I884" s="181"/>
      <c r="J884" s="181"/>
      <c r="K884" s="181"/>
      <c r="L884" s="181"/>
      <c r="M884" s="181"/>
      <c r="N884" s="181"/>
      <c r="O884" s="181"/>
      <c r="P884" s="181"/>
      <c r="Q884" s="181"/>
      <c r="R884" s="181"/>
      <c r="S884" s="181"/>
      <c r="T884" s="181"/>
      <c r="U884" s="181"/>
      <c r="W884" s="181"/>
      <c r="X884" s="181"/>
      <c r="Y884" s="181"/>
      <c r="Z884" s="181"/>
      <c r="AA884" s="181"/>
      <c r="AB884" s="181"/>
      <c r="AC884" s="181"/>
      <c r="AD884" s="181"/>
      <c r="AE884" s="181"/>
      <c r="AF884" s="181"/>
      <c r="AG884" s="181"/>
      <c r="AH884" s="181"/>
      <c r="AI884" s="181"/>
      <c r="AJ884" s="181"/>
      <c r="AK884" s="181"/>
      <c r="AL884" s="181"/>
      <c r="AM884" s="181"/>
      <c r="AN884" s="181"/>
      <c r="AO884" s="181"/>
      <c r="AP884" s="181"/>
      <c r="AQ884" s="181"/>
      <c r="AR884" s="181"/>
      <c r="AS884" s="181"/>
      <c r="AT884" s="181"/>
      <c r="AU884" s="181"/>
      <c r="AV884" s="181"/>
      <c r="AW884" s="181"/>
      <c r="AX884" s="181"/>
      <c r="AY884" s="181"/>
      <c r="AZ884" s="181"/>
      <c r="BA884" s="181"/>
      <c r="BB884" s="181"/>
      <c r="BC884" s="181"/>
      <c r="BD884" s="181"/>
      <c r="BE884" s="181"/>
      <c r="BF884" s="181"/>
      <c r="BG884" s="181"/>
      <c r="BH884" s="181"/>
      <c r="BI884" s="181"/>
      <c r="BJ884" s="181"/>
      <c r="BK884" s="181"/>
      <c r="BL884" s="181"/>
      <c r="BM884" s="181"/>
      <c r="BN884" s="181"/>
      <c r="BO884" s="181"/>
      <c r="BP884" s="181"/>
      <c r="BQ884" s="181"/>
      <c r="BR884" s="181"/>
      <c r="BS884" s="181"/>
      <c r="BT884" s="181"/>
      <c r="BU884" s="181"/>
      <c r="BV884" s="181"/>
      <c r="BW884" s="181"/>
      <c r="BX884" s="181"/>
    </row>
    <row r="885" spans="1:76" s="166" customFormat="1">
      <c r="A885" s="181"/>
      <c r="B885" s="181"/>
      <c r="C885" s="181"/>
      <c r="D885" s="181"/>
      <c r="E885" s="181"/>
      <c r="F885" s="181"/>
      <c r="G885" s="181"/>
      <c r="H885" s="181"/>
      <c r="I885" s="181"/>
      <c r="J885" s="181"/>
      <c r="K885" s="181"/>
      <c r="L885" s="181"/>
      <c r="M885" s="181"/>
      <c r="N885" s="181"/>
      <c r="O885" s="181"/>
      <c r="P885" s="181"/>
      <c r="Q885" s="181"/>
      <c r="R885" s="181"/>
      <c r="S885" s="181"/>
      <c r="T885" s="181"/>
      <c r="U885" s="181"/>
      <c r="W885" s="181"/>
      <c r="X885" s="181"/>
      <c r="Y885" s="181"/>
      <c r="Z885" s="181"/>
      <c r="AA885" s="181"/>
      <c r="AB885" s="181"/>
      <c r="AC885" s="181"/>
      <c r="AD885" s="181"/>
      <c r="AE885" s="181"/>
      <c r="AF885" s="181"/>
      <c r="AG885" s="181"/>
      <c r="AH885" s="181"/>
      <c r="AI885" s="181"/>
      <c r="AJ885" s="181"/>
      <c r="AK885" s="181"/>
      <c r="AL885" s="181"/>
      <c r="AM885" s="181"/>
      <c r="AN885" s="181"/>
      <c r="AO885" s="181"/>
      <c r="AP885" s="181"/>
      <c r="AQ885" s="181"/>
      <c r="AR885" s="181"/>
      <c r="AS885" s="181"/>
      <c r="AT885" s="181"/>
      <c r="AU885" s="181"/>
      <c r="AV885" s="181"/>
      <c r="AW885" s="181"/>
      <c r="AX885" s="181"/>
      <c r="AY885" s="181"/>
      <c r="AZ885" s="181"/>
      <c r="BA885" s="181"/>
      <c r="BB885" s="181"/>
      <c r="BC885" s="181"/>
      <c r="BD885" s="181"/>
      <c r="BE885" s="181"/>
      <c r="BF885" s="181"/>
      <c r="BG885" s="181"/>
      <c r="BH885" s="181"/>
      <c r="BI885" s="181"/>
      <c r="BJ885" s="181"/>
      <c r="BK885" s="181"/>
      <c r="BL885" s="181"/>
      <c r="BM885" s="181"/>
      <c r="BN885" s="181"/>
      <c r="BO885" s="181"/>
      <c r="BP885" s="181"/>
      <c r="BQ885" s="181"/>
      <c r="BR885" s="181"/>
      <c r="BS885" s="181"/>
      <c r="BT885" s="181"/>
      <c r="BU885" s="181"/>
      <c r="BV885" s="181"/>
      <c r="BW885" s="181"/>
      <c r="BX885" s="181"/>
    </row>
    <row r="886" spans="1:76" s="166" customFormat="1">
      <c r="A886" s="181"/>
      <c r="B886" s="181"/>
      <c r="C886" s="181"/>
      <c r="D886" s="181"/>
      <c r="E886" s="181"/>
      <c r="F886" s="181"/>
      <c r="G886" s="181"/>
      <c r="H886" s="181"/>
      <c r="I886" s="181"/>
      <c r="J886" s="181"/>
      <c r="K886" s="181"/>
      <c r="L886" s="181"/>
      <c r="M886" s="181"/>
      <c r="N886" s="181"/>
      <c r="O886" s="181"/>
      <c r="P886" s="181"/>
      <c r="Q886" s="181"/>
      <c r="R886" s="181"/>
      <c r="S886" s="181"/>
      <c r="T886" s="181"/>
      <c r="U886" s="181"/>
      <c r="W886" s="181"/>
      <c r="X886" s="181"/>
      <c r="Y886" s="181"/>
      <c r="Z886" s="181"/>
      <c r="AA886" s="181"/>
      <c r="AB886" s="181"/>
      <c r="AC886" s="181"/>
      <c r="AD886" s="181"/>
      <c r="AE886" s="181"/>
      <c r="AF886" s="181"/>
      <c r="AG886" s="181"/>
      <c r="AH886" s="181"/>
      <c r="AI886" s="181"/>
      <c r="AJ886" s="181"/>
      <c r="AK886" s="181"/>
      <c r="AL886" s="181"/>
      <c r="AM886" s="181"/>
      <c r="AN886" s="181"/>
      <c r="AO886" s="181"/>
      <c r="AP886" s="181"/>
      <c r="AQ886" s="181"/>
      <c r="AR886" s="181"/>
      <c r="AS886" s="181"/>
      <c r="AT886" s="181"/>
      <c r="AU886" s="181"/>
      <c r="AV886" s="181"/>
      <c r="AW886" s="181"/>
      <c r="AX886" s="181"/>
      <c r="AY886" s="181"/>
      <c r="AZ886" s="181"/>
      <c r="BA886" s="181"/>
      <c r="BB886" s="181"/>
      <c r="BC886" s="181"/>
      <c r="BD886" s="181"/>
      <c r="BE886" s="181"/>
      <c r="BF886" s="181"/>
      <c r="BG886" s="181"/>
      <c r="BH886" s="181"/>
      <c r="BI886" s="181"/>
      <c r="BJ886" s="181"/>
      <c r="BK886" s="181"/>
      <c r="BL886" s="181"/>
      <c r="BM886" s="181"/>
      <c r="BN886" s="181"/>
      <c r="BO886" s="181"/>
      <c r="BP886" s="181"/>
      <c r="BQ886" s="181"/>
      <c r="BR886" s="181"/>
      <c r="BS886" s="181"/>
      <c r="BT886" s="181"/>
      <c r="BU886" s="181"/>
      <c r="BV886" s="181"/>
      <c r="BW886" s="181"/>
      <c r="BX886" s="181"/>
    </row>
    <row r="887" spans="1:76" s="166" customFormat="1">
      <c r="A887" s="181"/>
      <c r="B887" s="181"/>
      <c r="C887" s="181"/>
      <c r="D887" s="181"/>
      <c r="E887" s="181"/>
      <c r="F887" s="181"/>
      <c r="G887" s="181"/>
      <c r="H887" s="181"/>
      <c r="I887" s="181"/>
      <c r="J887" s="181"/>
      <c r="K887" s="181"/>
      <c r="L887" s="181"/>
      <c r="M887" s="181"/>
      <c r="N887" s="181"/>
      <c r="O887" s="181"/>
      <c r="P887" s="181"/>
      <c r="Q887" s="181"/>
      <c r="R887" s="181"/>
      <c r="S887" s="181"/>
      <c r="T887" s="181"/>
      <c r="U887" s="181"/>
      <c r="W887" s="181"/>
      <c r="X887" s="181"/>
      <c r="Y887" s="181"/>
      <c r="Z887" s="181"/>
      <c r="AA887" s="181"/>
      <c r="AB887" s="181"/>
      <c r="AC887" s="181"/>
      <c r="AD887" s="181"/>
      <c r="AE887" s="181"/>
      <c r="AF887" s="181"/>
      <c r="AG887" s="181"/>
      <c r="AH887" s="181"/>
      <c r="AI887" s="181"/>
      <c r="AJ887" s="181"/>
      <c r="AK887" s="181"/>
      <c r="AL887" s="181"/>
      <c r="AM887" s="181"/>
      <c r="AN887" s="181"/>
      <c r="AO887" s="181"/>
      <c r="AP887" s="181"/>
      <c r="AQ887" s="181"/>
      <c r="AR887" s="181"/>
      <c r="AS887" s="181"/>
      <c r="AT887" s="181"/>
      <c r="AU887" s="181"/>
      <c r="AV887" s="181"/>
      <c r="AW887" s="181"/>
      <c r="AX887" s="181"/>
      <c r="AY887" s="181"/>
      <c r="AZ887" s="181"/>
      <c r="BA887" s="181"/>
      <c r="BB887" s="181"/>
      <c r="BC887" s="181"/>
      <c r="BD887" s="181"/>
      <c r="BE887" s="181"/>
      <c r="BF887" s="181"/>
      <c r="BG887" s="181"/>
      <c r="BH887" s="181"/>
      <c r="BI887" s="181"/>
      <c r="BJ887" s="181"/>
      <c r="BK887" s="181"/>
      <c r="BL887" s="181"/>
      <c r="BM887" s="181"/>
      <c r="BN887" s="181"/>
      <c r="BO887" s="181"/>
      <c r="BP887" s="181"/>
      <c r="BQ887" s="181"/>
      <c r="BR887" s="181"/>
      <c r="BS887" s="181"/>
      <c r="BT887" s="181"/>
      <c r="BU887" s="181"/>
      <c r="BV887" s="181"/>
      <c r="BW887" s="181"/>
      <c r="BX887" s="181"/>
    </row>
    <row r="888" spans="1:76" s="166" customFormat="1">
      <c r="A888" s="181"/>
      <c r="B888" s="181"/>
      <c r="C888" s="181"/>
      <c r="D888" s="181"/>
      <c r="E888" s="181"/>
      <c r="F888" s="181"/>
      <c r="G888" s="181"/>
      <c r="H888" s="181"/>
      <c r="I888" s="181"/>
      <c r="J888" s="181"/>
      <c r="K888" s="181"/>
      <c r="L888" s="181"/>
      <c r="M888" s="181"/>
      <c r="N888" s="181"/>
      <c r="O888" s="181"/>
      <c r="P888" s="181"/>
      <c r="Q888" s="181"/>
      <c r="R888" s="181"/>
      <c r="S888" s="181"/>
      <c r="T888" s="181"/>
      <c r="U888" s="181"/>
      <c r="W888" s="181"/>
      <c r="X888" s="181"/>
      <c r="Y888" s="181"/>
      <c r="Z888" s="181"/>
      <c r="AA888" s="181"/>
      <c r="AB888" s="181"/>
      <c r="AC888" s="181"/>
      <c r="AD888" s="181"/>
      <c r="AE888" s="181"/>
      <c r="AF888" s="181"/>
      <c r="AG888" s="181"/>
      <c r="AH888" s="181"/>
      <c r="AI888" s="181"/>
      <c r="AJ888" s="181"/>
      <c r="AK888" s="181"/>
      <c r="AL888" s="181"/>
      <c r="AM888" s="181"/>
      <c r="AN888" s="181"/>
      <c r="AO888" s="181"/>
      <c r="AP888" s="181"/>
      <c r="AQ888" s="181"/>
      <c r="AR888" s="181"/>
      <c r="AS888" s="181"/>
      <c r="AT888" s="181"/>
      <c r="AU888" s="181"/>
      <c r="AV888" s="181"/>
      <c r="AW888" s="181"/>
      <c r="AX888" s="181"/>
      <c r="AY888" s="181"/>
      <c r="AZ888" s="181"/>
      <c r="BA888" s="181"/>
      <c r="BB888" s="181"/>
      <c r="BC888" s="181"/>
      <c r="BD888" s="181"/>
      <c r="BE888" s="181"/>
      <c r="BF888" s="181"/>
      <c r="BG888" s="181"/>
      <c r="BH888" s="181"/>
      <c r="BI888" s="181"/>
      <c r="BJ888" s="181"/>
      <c r="BK888" s="181"/>
      <c r="BL888" s="181"/>
      <c r="BM888" s="181"/>
      <c r="BN888" s="181"/>
      <c r="BO888" s="181"/>
      <c r="BP888" s="181"/>
      <c r="BQ888" s="181"/>
      <c r="BR888" s="181"/>
      <c r="BS888" s="181"/>
      <c r="BT888" s="181"/>
      <c r="BU888" s="181"/>
      <c r="BV888" s="181"/>
      <c r="BW888" s="181"/>
      <c r="BX888" s="181"/>
    </row>
    <row r="889" spans="1:76" s="166" customFormat="1">
      <c r="A889" s="181"/>
      <c r="B889" s="181"/>
      <c r="C889" s="181"/>
      <c r="D889" s="181"/>
      <c r="E889" s="181"/>
      <c r="F889" s="181"/>
      <c r="G889" s="181"/>
      <c r="H889" s="181"/>
      <c r="I889" s="181"/>
      <c r="J889" s="181"/>
      <c r="K889" s="181"/>
      <c r="L889" s="181"/>
      <c r="M889" s="181"/>
      <c r="N889" s="181"/>
      <c r="O889" s="181"/>
      <c r="P889" s="181"/>
      <c r="Q889" s="181"/>
      <c r="R889" s="181"/>
      <c r="S889" s="181"/>
      <c r="T889" s="181"/>
      <c r="U889" s="181"/>
      <c r="W889" s="181"/>
      <c r="X889" s="181"/>
      <c r="Y889" s="181"/>
      <c r="Z889" s="181"/>
      <c r="AA889" s="181"/>
      <c r="AB889" s="181"/>
      <c r="AC889" s="181"/>
      <c r="AD889" s="181"/>
      <c r="AE889" s="181"/>
      <c r="AF889" s="181"/>
      <c r="AG889" s="181"/>
      <c r="AH889" s="181"/>
      <c r="AI889" s="181"/>
      <c r="AJ889" s="181"/>
      <c r="AK889" s="181"/>
      <c r="AL889" s="181"/>
      <c r="AM889" s="181"/>
      <c r="AN889" s="181"/>
      <c r="AO889" s="181"/>
      <c r="AP889" s="181"/>
      <c r="AQ889" s="181"/>
      <c r="AR889" s="181"/>
      <c r="AS889" s="181"/>
      <c r="AT889" s="181"/>
      <c r="AU889" s="181"/>
      <c r="AV889" s="181"/>
      <c r="AW889" s="181"/>
      <c r="AX889" s="181"/>
      <c r="AY889" s="181"/>
      <c r="AZ889" s="181"/>
      <c r="BA889" s="181"/>
      <c r="BB889" s="181"/>
      <c r="BC889" s="181"/>
      <c r="BD889" s="181"/>
      <c r="BE889" s="181"/>
      <c r="BF889" s="181"/>
      <c r="BG889" s="181"/>
      <c r="BH889" s="181"/>
      <c r="BI889" s="181"/>
      <c r="BJ889" s="181"/>
      <c r="BK889" s="181"/>
      <c r="BL889" s="181"/>
      <c r="BM889" s="181"/>
      <c r="BN889" s="181"/>
      <c r="BO889" s="181"/>
      <c r="BP889" s="181"/>
      <c r="BQ889" s="181"/>
      <c r="BR889" s="181"/>
      <c r="BS889" s="181"/>
      <c r="BT889" s="181"/>
      <c r="BU889" s="181"/>
      <c r="BV889" s="181"/>
      <c r="BW889" s="181"/>
      <c r="BX889" s="181"/>
    </row>
    <row r="890" spans="1:76" s="166" customFormat="1">
      <c r="A890" s="181"/>
      <c r="B890" s="181"/>
      <c r="C890" s="181"/>
      <c r="D890" s="181"/>
      <c r="E890" s="181"/>
      <c r="F890" s="181"/>
      <c r="G890" s="181"/>
      <c r="H890" s="181"/>
      <c r="I890" s="181"/>
      <c r="J890" s="181"/>
      <c r="K890" s="181"/>
      <c r="L890" s="181"/>
      <c r="M890" s="181"/>
      <c r="N890" s="181"/>
      <c r="O890" s="181"/>
      <c r="P890" s="181"/>
      <c r="Q890" s="181"/>
      <c r="R890" s="181"/>
      <c r="S890" s="181"/>
      <c r="T890" s="181"/>
      <c r="U890" s="181"/>
      <c r="W890" s="181"/>
      <c r="X890" s="181"/>
      <c r="Y890" s="181"/>
      <c r="Z890" s="181"/>
      <c r="AA890" s="181"/>
      <c r="AB890" s="181"/>
      <c r="AC890" s="181"/>
      <c r="AD890" s="181"/>
      <c r="AE890" s="181"/>
      <c r="AF890" s="181"/>
      <c r="AG890" s="181"/>
      <c r="AH890" s="181"/>
      <c r="AI890" s="181"/>
      <c r="AJ890" s="181"/>
      <c r="AK890" s="181"/>
      <c r="AL890" s="181"/>
      <c r="AM890" s="181"/>
      <c r="AN890" s="181"/>
      <c r="AO890" s="181"/>
      <c r="AP890" s="181"/>
      <c r="AQ890" s="181"/>
      <c r="AR890" s="181"/>
      <c r="AS890" s="181"/>
      <c r="AT890" s="181"/>
      <c r="AU890" s="181"/>
      <c r="AV890" s="181"/>
      <c r="AW890" s="181"/>
      <c r="AX890" s="181"/>
      <c r="AY890" s="181"/>
      <c r="AZ890" s="181"/>
      <c r="BA890" s="181"/>
      <c r="BB890" s="181"/>
      <c r="BC890" s="181"/>
      <c r="BD890" s="181"/>
      <c r="BE890" s="181"/>
      <c r="BF890" s="181"/>
      <c r="BG890" s="181"/>
      <c r="BH890" s="181"/>
      <c r="BI890" s="181"/>
      <c r="BJ890" s="181"/>
      <c r="BK890" s="181"/>
      <c r="BL890" s="181"/>
      <c r="BM890" s="181"/>
      <c r="BN890" s="181"/>
      <c r="BO890" s="181"/>
      <c r="BP890" s="181"/>
      <c r="BQ890" s="181"/>
      <c r="BR890" s="181"/>
      <c r="BS890" s="181"/>
      <c r="BT890" s="181"/>
      <c r="BU890" s="181"/>
      <c r="BV890" s="181"/>
      <c r="BW890" s="181"/>
      <c r="BX890" s="181"/>
    </row>
    <row r="891" spans="1:76" s="166" customFormat="1">
      <c r="A891" s="181"/>
      <c r="B891" s="181"/>
      <c r="C891" s="181"/>
      <c r="D891" s="181"/>
      <c r="E891" s="181"/>
      <c r="F891" s="181"/>
      <c r="G891" s="181"/>
      <c r="H891" s="181"/>
      <c r="I891" s="181"/>
      <c r="J891" s="181"/>
      <c r="K891" s="181"/>
      <c r="L891" s="181"/>
      <c r="M891" s="181"/>
      <c r="N891" s="181"/>
      <c r="O891" s="181"/>
      <c r="P891" s="181"/>
      <c r="Q891" s="181"/>
      <c r="R891" s="181"/>
      <c r="S891" s="181"/>
      <c r="T891" s="181"/>
      <c r="U891" s="181"/>
      <c r="W891" s="181"/>
      <c r="X891" s="181"/>
      <c r="Y891" s="181"/>
      <c r="Z891" s="181"/>
      <c r="AA891" s="181"/>
      <c r="AB891" s="181"/>
      <c r="AC891" s="181"/>
      <c r="AD891" s="181"/>
      <c r="AE891" s="181"/>
      <c r="AF891" s="181"/>
      <c r="AG891" s="181"/>
      <c r="AH891" s="181"/>
      <c r="AI891" s="181"/>
      <c r="AJ891" s="181"/>
      <c r="AK891" s="181"/>
      <c r="AL891" s="181"/>
      <c r="AM891" s="181"/>
      <c r="AN891" s="181"/>
      <c r="AO891" s="181"/>
      <c r="AP891" s="181"/>
      <c r="AQ891" s="181"/>
      <c r="AR891" s="181"/>
      <c r="AS891" s="181"/>
      <c r="AT891" s="181"/>
      <c r="AU891" s="181"/>
      <c r="AV891" s="181"/>
      <c r="AW891" s="181"/>
      <c r="AX891" s="181"/>
      <c r="AY891" s="181"/>
      <c r="AZ891" s="181"/>
      <c r="BA891" s="181"/>
      <c r="BB891" s="181"/>
      <c r="BC891" s="181"/>
      <c r="BD891" s="181"/>
      <c r="BE891" s="181"/>
      <c r="BF891" s="181"/>
      <c r="BG891" s="181"/>
      <c r="BH891" s="181"/>
      <c r="BI891" s="181"/>
      <c r="BJ891" s="181"/>
      <c r="BK891" s="181"/>
      <c r="BL891" s="181"/>
      <c r="BM891" s="181"/>
      <c r="BN891" s="181"/>
      <c r="BO891" s="181"/>
      <c r="BP891" s="181"/>
      <c r="BQ891" s="181"/>
      <c r="BR891" s="181"/>
      <c r="BS891" s="181"/>
      <c r="BT891" s="181"/>
      <c r="BU891" s="181"/>
      <c r="BV891" s="181"/>
      <c r="BW891" s="181"/>
      <c r="BX891" s="181"/>
    </row>
    <row r="892" spans="1:76" s="166" customFormat="1">
      <c r="A892" s="181"/>
      <c r="B892" s="181"/>
      <c r="C892" s="181"/>
      <c r="D892" s="181"/>
      <c r="E892" s="181"/>
      <c r="F892" s="181"/>
      <c r="G892" s="181"/>
      <c r="H892" s="181"/>
      <c r="I892" s="181"/>
      <c r="J892" s="181"/>
      <c r="K892" s="181"/>
      <c r="L892" s="181"/>
      <c r="M892" s="181"/>
      <c r="N892" s="181"/>
      <c r="O892" s="181"/>
      <c r="P892" s="181"/>
      <c r="Q892" s="181"/>
      <c r="R892" s="181"/>
      <c r="S892" s="181"/>
      <c r="T892" s="181"/>
      <c r="U892" s="181"/>
      <c r="W892" s="181"/>
      <c r="X892" s="181"/>
      <c r="Y892" s="181"/>
      <c r="Z892" s="181"/>
      <c r="AA892" s="181"/>
      <c r="AB892" s="181"/>
      <c r="AC892" s="181"/>
      <c r="AD892" s="181"/>
      <c r="AE892" s="181"/>
      <c r="AF892" s="181"/>
      <c r="AG892" s="181"/>
      <c r="AH892" s="181"/>
      <c r="AI892" s="181"/>
      <c r="AJ892" s="181"/>
      <c r="AK892" s="181"/>
      <c r="AL892" s="181"/>
      <c r="AM892" s="181"/>
      <c r="AN892" s="181"/>
      <c r="AO892" s="181"/>
      <c r="AP892" s="181"/>
      <c r="AQ892" s="181"/>
      <c r="AR892" s="181"/>
      <c r="AS892" s="181"/>
      <c r="AT892" s="181"/>
      <c r="AU892" s="181"/>
      <c r="AV892" s="181"/>
      <c r="AW892" s="181"/>
      <c r="AX892" s="181"/>
      <c r="AY892" s="181"/>
      <c r="AZ892" s="181"/>
      <c r="BA892" s="181"/>
      <c r="BB892" s="181"/>
      <c r="BC892" s="181"/>
      <c r="BD892" s="181"/>
      <c r="BE892" s="181"/>
      <c r="BF892" s="181"/>
      <c r="BG892" s="181"/>
      <c r="BH892" s="181"/>
      <c r="BI892" s="181"/>
      <c r="BJ892" s="181"/>
      <c r="BK892" s="181"/>
      <c r="BL892" s="181"/>
      <c r="BM892" s="181"/>
      <c r="BN892" s="181"/>
      <c r="BO892" s="181"/>
      <c r="BP892" s="181"/>
      <c r="BQ892" s="181"/>
      <c r="BR892" s="181"/>
      <c r="BS892" s="181"/>
      <c r="BT892" s="181"/>
      <c r="BU892" s="181"/>
      <c r="BV892" s="181"/>
      <c r="BW892" s="181"/>
      <c r="BX892" s="181"/>
    </row>
    <row r="893" spans="1:76" s="166" customFormat="1">
      <c r="A893" s="181"/>
      <c r="B893" s="181"/>
      <c r="C893" s="181"/>
      <c r="D893" s="181"/>
      <c r="E893" s="181"/>
      <c r="F893" s="181"/>
      <c r="G893" s="181"/>
      <c r="H893" s="181"/>
      <c r="I893" s="181"/>
      <c r="J893" s="181"/>
      <c r="K893" s="181"/>
      <c r="L893" s="181"/>
      <c r="M893" s="181"/>
      <c r="N893" s="181"/>
      <c r="O893" s="181"/>
      <c r="P893" s="181"/>
      <c r="Q893" s="181"/>
      <c r="R893" s="181"/>
      <c r="S893" s="181"/>
      <c r="T893" s="181"/>
      <c r="U893" s="181"/>
      <c r="W893" s="181"/>
      <c r="X893" s="181"/>
      <c r="Y893" s="181"/>
      <c r="Z893" s="181"/>
      <c r="AA893" s="181"/>
      <c r="AB893" s="181"/>
      <c r="AC893" s="181"/>
      <c r="AD893" s="181"/>
      <c r="AE893" s="181"/>
      <c r="AF893" s="181"/>
      <c r="AG893" s="181"/>
      <c r="AH893" s="181"/>
      <c r="AI893" s="181"/>
      <c r="AJ893" s="181"/>
      <c r="AK893" s="181"/>
      <c r="AL893" s="181"/>
      <c r="AM893" s="181"/>
      <c r="AN893" s="181"/>
      <c r="AO893" s="181"/>
      <c r="AP893" s="181"/>
      <c r="AQ893" s="181"/>
      <c r="AR893" s="181"/>
      <c r="AS893" s="181"/>
      <c r="AT893" s="181"/>
      <c r="AU893" s="181"/>
      <c r="AV893" s="181"/>
      <c r="AW893" s="181"/>
      <c r="AX893" s="181"/>
      <c r="AY893" s="181"/>
      <c r="AZ893" s="181"/>
      <c r="BA893" s="181"/>
      <c r="BB893" s="181"/>
      <c r="BC893" s="181"/>
      <c r="BD893" s="181"/>
      <c r="BE893" s="181"/>
      <c r="BF893" s="181"/>
      <c r="BG893" s="181"/>
      <c r="BH893" s="181"/>
      <c r="BI893" s="181"/>
      <c r="BJ893" s="181"/>
      <c r="BK893" s="181"/>
      <c r="BL893" s="181"/>
      <c r="BM893" s="181"/>
      <c r="BN893" s="181"/>
      <c r="BO893" s="181"/>
      <c r="BP893" s="181"/>
      <c r="BQ893" s="181"/>
      <c r="BR893" s="181"/>
      <c r="BS893" s="181"/>
      <c r="BT893" s="181"/>
      <c r="BU893" s="181"/>
      <c r="BV893" s="181"/>
      <c r="BW893" s="181"/>
      <c r="BX893" s="181"/>
    </row>
    <row r="894" spans="1:76" s="166" customFormat="1">
      <c r="A894" s="181"/>
      <c r="B894" s="181"/>
      <c r="C894" s="181"/>
      <c r="D894" s="181"/>
      <c r="E894" s="181"/>
      <c r="F894" s="181"/>
      <c r="G894" s="181"/>
      <c r="H894" s="181"/>
      <c r="I894" s="181"/>
      <c r="J894" s="181"/>
      <c r="K894" s="181"/>
      <c r="L894" s="181"/>
      <c r="M894" s="181"/>
      <c r="N894" s="181"/>
      <c r="O894" s="181"/>
      <c r="P894" s="181"/>
      <c r="Q894" s="181"/>
      <c r="R894" s="181"/>
      <c r="S894" s="181"/>
      <c r="T894" s="181"/>
      <c r="U894" s="181"/>
      <c r="W894" s="181"/>
      <c r="X894" s="181"/>
      <c r="Y894" s="181"/>
      <c r="Z894" s="181"/>
      <c r="AA894" s="181"/>
      <c r="AB894" s="181"/>
      <c r="AC894" s="181"/>
      <c r="AD894" s="181"/>
      <c r="AE894" s="181"/>
      <c r="AF894" s="181"/>
      <c r="AG894" s="181"/>
      <c r="AH894" s="181"/>
      <c r="AI894" s="181"/>
      <c r="AJ894" s="181"/>
      <c r="AK894" s="181"/>
      <c r="AL894" s="181"/>
      <c r="AM894" s="181"/>
      <c r="AN894" s="181"/>
      <c r="AO894" s="181"/>
      <c r="AP894" s="181"/>
      <c r="AQ894" s="181"/>
      <c r="AR894" s="181"/>
      <c r="AS894" s="181"/>
      <c r="AT894" s="181"/>
      <c r="AU894" s="181"/>
      <c r="AV894" s="181"/>
      <c r="AW894" s="181"/>
      <c r="AX894" s="181"/>
      <c r="AY894" s="181"/>
      <c r="AZ894" s="181"/>
      <c r="BA894" s="181"/>
      <c r="BB894" s="181"/>
      <c r="BC894" s="181"/>
      <c r="BD894" s="181"/>
      <c r="BE894" s="181"/>
      <c r="BF894" s="181"/>
      <c r="BG894" s="181"/>
      <c r="BH894" s="181"/>
      <c r="BI894" s="181"/>
      <c r="BJ894" s="181"/>
      <c r="BK894" s="181"/>
      <c r="BL894" s="181"/>
      <c r="BM894" s="181"/>
      <c r="BN894" s="181"/>
      <c r="BO894" s="181"/>
      <c r="BP894" s="181"/>
      <c r="BQ894" s="181"/>
      <c r="BR894" s="181"/>
      <c r="BS894" s="181"/>
      <c r="BT894" s="181"/>
      <c r="BU894" s="181"/>
      <c r="BV894" s="181"/>
      <c r="BW894" s="181"/>
      <c r="BX894" s="181"/>
    </row>
    <row r="895" spans="1:76" s="166" customFormat="1">
      <c r="A895" s="181"/>
      <c r="B895" s="181"/>
      <c r="C895" s="181"/>
      <c r="D895" s="181"/>
      <c r="E895" s="181"/>
      <c r="F895" s="181"/>
      <c r="G895" s="181"/>
      <c r="H895" s="181"/>
      <c r="I895" s="181"/>
      <c r="J895" s="181"/>
      <c r="K895" s="181"/>
      <c r="L895" s="181"/>
      <c r="M895" s="181"/>
      <c r="N895" s="181"/>
      <c r="O895" s="181"/>
      <c r="P895" s="181"/>
      <c r="Q895" s="181"/>
      <c r="R895" s="181"/>
      <c r="S895" s="181"/>
      <c r="T895" s="181"/>
      <c r="U895" s="181"/>
      <c r="W895" s="181"/>
      <c r="X895" s="181"/>
      <c r="Y895" s="181"/>
      <c r="Z895" s="181"/>
      <c r="AA895" s="181"/>
      <c r="AB895" s="181"/>
      <c r="AC895" s="181"/>
      <c r="AD895" s="181"/>
      <c r="AE895" s="181"/>
      <c r="AF895" s="181"/>
      <c r="AG895" s="181"/>
      <c r="AH895" s="181"/>
      <c r="AI895" s="181"/>
      <c r="AJ895" s="181"/>
      <c r="AK895" s="181"/>
      <c r="AL895" s="181"/>
      <c r="AM895" s="181"/>
      <c r="AN895" s="181"/>
      <c r="AO895" s="181"/>
      <c r="AP895" s="181"/>
      <c r="AQ895" s="181"/>
      <c r="AR895" s="181"/>
      <c r="AS895" s="181"/>
      <c r="AT895" s="181"/>
      <c r="AU895" s="181"/>
      <c r="AV895" s="181"/>
      <c r="AW895" s="181"/>
      <c r="AX895" s="181"/>
      <c r="AY895" s="181"/>
      <c r="AZ895" s="181"/>
      <c r="BA895" s="181"/>
      <c r="BB895" s="181"/>
      <c r="BC895" s="181"/>
      <c r="BD895" s="181"/>
      <c r="BE895" s="181"/>
      <c r="BF895" s="181"/>
      <c r="BG895" s="181"/>
      <c r="BH895" s="181"/>
      <c r="BI895" s="181"/>
      <c r="BJ895" s="181"/>
      <c r="BK895" s="181"/>
      <c r="BL895" s="181"/>
      <c r="BM895" s="181"/>
      <c r="BN895" s="181"/>
      <c r="BO895" s="181"/>
      <c r="BP895" s="181"/>
      <c r="BQ895" s="181"/>
      <c r="BR895" s="181"/>
      <c r="BS895" s="181"/>
      <c r="BT895" s="181"/>
      <c r="BU895" s="181"/>
      <c r="BV895" s="181"/>
      <c r="BW895" s="181"/>
      <c r="BX895" s="181"/>
    </row>
    <row r="896" spans="1:76" s="166" customFormat="1">
      <c r="A896" s="181"/>
      <c r="B896" s="181"/>
      <c r="C896" s="181"/>
      <c r="D896" s="181"/>
      <c r="E896" s="181"/>
      <c r="F896" s="181"/>
      <c r="G896" s="181"/>
      <c r="H896" s="181"/>
      <c r="I896" s="181"/>
      <c r="J896" s="181"/>
      <c r="K896" s="181"/>
      <c r="L896" s="181"/>
      <c r="M896" s="181"/>
      <c r="N896" s="181"/>
      <c r="O896" s="181"/>
      <c r="P896" s="181"/>
      <c r="Q896" s="181"/>
      <c r="R896" s="181"/>
      <c r="S896" s="181"/>
      <c r="T896" s="181"/>
      <c r="U896" s="181"/>
      <c r="W896" s="181"/>
      <c r="X896" s="181"/>
      <c r="Y896" s="181"/>
      <c r="Z896" s="181"/>
      <c r="AA896" s="181"/>
      <c r="AB896" s="181"/>
      <c r="AC896" s="181"/>
      <c r="AD896" s="181"/>
      <c r="AE896" s="181"/>
      <c r="AF896" s="181"/>
      <c r="AG896" s="181"/>
      <c r="AH896" s="181"/>
      <c r="AI896" s="181"/>
      <c r="AJ896" s="181"/>
      <c r="AK896" s="181"/>
      <c r="AL896" s="181"/>
      <c r="AM896" s="181"/>
      <c r="AN896" s="181"/>
      <c r="AO896" s="181"/>
      <c r="AP896" s="181"/>
      <c r="AQ896" s="181"/>
      <c r="AR896" s="181"/>
      <c r="AS896" s="181"/>
      <c r="AT896" s="181"/>
      <c r="AU896" s="181"/>
      <c r="AV896" s="181"/>
      <c r="AW896" s="181"/>
      <c r="AX896" s="181"/>
      <c r="AY896" s="181"/>
      <c r="AZ896" s="181"/>
      <c r="BA896" s="181"/>
      <c r="BB896" s="181"/>
      <c r="BC896" s="181"/>
      <c r="BD896" s="181"/>
      <c r="BE896" s="181"/>
      <c r="BF896" s="181"/>
      <c r="BG896" s="181"/>
      <c r="BH896" s="181"/>
      <c r="BI896" s="181"/>
      <c r="BJ896" s="181"/>
      <c r="BK896" s="181"/>
      <c r="BL896" s="181"/>
      <c r="BM896" s="181"/>
      <c r="BN896" s="181"/>
      <c r="BO896" s="181"/>
      <c r="BP896" s="181"/>
      <c r="BQ896" s="181"/>
      <c r="BR896" s="181"/>
      <c r="BS896" s="181"/>
      <c r="BT896" s="181"/>
      <c r="BU896" s="181"/>
      <c r="BV896" s="181"/>
      <c r="BW896" s="181"/>
      <c r="BX896" s="181"/>
    </row>
    <row r="897" spans="1:76" s="166" customFormat="1">
      <c r="A897" s="181"/>
      <c r="B897" s="181"/>
      <c r="C897" s="181"/>
      <c r="D897" s="181"/>
      <c r="E897" s="181"/>
      <c r="F897" s="181"/>
      <c r="G897" s="181"/>
      <c r="H897" s="181"/>
      <c r="I897" s="181"/>
      <c r="J897" s="181"/>
      <c r="K897" s="181"/>
      <c r="L897" s="181"/>
      <c r="M897" s="181"/>
      <c r="N897" s="181"/>
      <c r="O897" s="181"/>
      <c r="P897" s="181"/>
      <c r="Q897" s="181"/>
      <c r="R897" s="181"/>
      <c r="S897" s="181"/>
      <c r="T897" s="181"/>
      <c r="U897" s="181"/>
      <c r="W897" s="181"/>
      <c r="X897" s="181"/>
      <c r="Y897" s="181"/>
      <c r="Z897" s="181"/>
      <c r="AA897" s="181"/>
      <c r="AB897" s="181"/>
      <c r="AC897" s="181"/>
      <c r="AD897" s="181"/>
      <c r="AE897" s="181"/>
      <c r="AF897" s="181"/>
      <c r="AG897" s="181"/>
      <c r="AH897" s="181"/>
      <c r="AI897" s="181"/>
      <c r="AJ897" s="181"/>
      <c r="AK897" s="181"/>
      <c r="AL897" s="181"/>
      <c r="AM897" s="181"/>
      <c r="AN897" s="181"/>
      <c r="AO897" s="181"/>
      <c r="AP897" s="181"/>
      <c r="AQ897" s="181"/>
      <c r="AR897" s="181"/>
      <c r="AS897" s="181"/>
      <c r="AT897" s="181"/>
      <c r="AU897" s="181"/>
      <c r="AV897" s="181"/>
      <c r="AW897" s="181"/>
      <c r="AX897" s="181"/>
      <c r="AY897" s="181"/>
      <c r="AZ897" s="181"/>
      <c r="BA897" s="181"/>
      <c r="BB897" s="181"/>
      <c r="BC897" s="181"/>
      <c r="BD897" s="181"/>
      <c r="BE897" s="181"/>
      <c r="BF897" s="181"/>
      <c r="BG897" s="181"/>
      <c r="BH897" s="181"/>
      <c r="BI897" s="181"/>
      <c r="BJ897" s="181"/>
      <c r="BK897" s="181"/>
      <c r="BL897" s="181"/>
      <c r="BM897" s="181"/>
      <c r="BN897" s="181"/>
      <c r="BO897" s="181"/>
      <c r="BP897" s="181"/>
      <c r="BQ897" s="181"/>
      <c r="BR897" s="181"/>
      <c r="BS897" s="181"/>
      <c r="BT897" s="181"/>
      <c r="BU897" s="181"/>
      <c r="BV897" s="181"/>
      <c r="BW897" s="181"/>
      <c r="BX897" s="181"/>
    </row>
    <row r="898" spans="1:76" s="166" customFormat="1">
      <c r="A898" s="181"/>
      <c r="B898" s="181"/>
      <c r="C898" s="181"/>
      <c r="D898" s="181"/>
      <c r="E898" s="181"/>
      <c r="F898" s="181"/>
      <c r="G898" s="181"/>
      <c r="H898" s="181"/>
      <c r="I898" s="181"/>
      <c r="J898" s="181"/>
      <c r="K898" s="181"/>
      <c r="L898" s="181"/>
      <c r="M898" s="181"/>
      <c r="N898" s="181"/>
      <c r="O898" s="181"/>
      <c r="P898" s="181"/>
      <c r="Q898" s="181"/>
      <c r="R898" s="181"/>
      <c r="S898" s="181"/>
      <c r="T898" s="181"/>
      <c r="U898" s="181"/>
      <c r="W898" s="181"/>
      <c r="X898" s="181"/>
      <c r="Y898" s="181"/>
      <c r="Z898" s="181"/>
      <c r="AA898" s="181"/>
      <c r="AB898" s="181"/>
      <c r="AC898" s="181"/>
      <c r="AD898" s="181"/>
      <c r="AE898" s="181"/>
      <c r="AF898" s="181"/>
      <c r="AG898" s="181"/>
      <c r="AH898" s="181"/>
      <c r="AI898" s="181"/>
      <c r="AJ898" s="181"/>
      <c r="AK898" s="181"/>
      <c r="AL898" s="181"/>
      <c r="AM898" s="181"/>
      <c r="AN898" s="181"/>
      <c r="AO898" s="181"/>
      <c r="AP898" s="181"/>
      <c r="AQ898" s="181"/>
      <c r="AR898" s="181"/>
      <c r="AS898" s="181"/>
      <c r="AT898" s="181"/>
      <c r="AU898" s="181"/>
      <c r="AV898" s="181"/>
      <c r="AW898" s="181"/>
      <c r="AX898" s="181"/>
      <c r="AY898" s="181"/>
      <c r="AZ898" s="181"/>
      <c r="BA898" s="181"/>
      <c r="BB898" s="181"/>
      <c r="BC898" s="181"/>
      <c r="BD898" s="181"/>
      <c r="BE898" s="181"/>
      <c r="BF898" s="181"/>
      <c r="BG898" s="181"/>
      <c r="BH898" s="181"/>
      <c r="BI898" s="181"/>
      <c r="BJ898" s="181"/>
      <c r="BK898" s="181"/>
      <c r="BL898" s="181"/>
      <c r="BM898" s="181"/>
      <c r="BN898" s="181"/>
      <c r="BO898" s="181"/>
      <c r="BP898" s="181"/>
      <c r="BQ898" s="181"/>
      <c r="BR898" s="181"/>
      <c r="BS898" s="181"/>
      <c r="BT898" s="181"/>
      <c r="BU898" s="181"/>
      <c r="BV898" s="181"/>
      <c r="BW898" s="181"/>
      <c r="BX898" s="181"/>
    </row>
    <row r="899" spans="1:76" s="166" customFormat="1">
      <c r="W899" s="181"/>
      <c r="X899" s="181"/>
      <c r="Y899" s="181"/>
      <c r="Z899" s="181"/>
      <c r="AA899" s="181"/>
      <c r="AB899" s="181"/>
      <c r="AC899" s="181"/>
      <c r="AD899" s="181"/>
      <c r="AE899" s="181"/>
      <c r="AF899" s="181"/>
      <c r="AG899" s="181"/>
      <c r="AH899" s="181"/>
      <c r="AI899" s="181"/>
      <c r="AJ899" s="181"/>
      <c r="AK899" s="181"/>
      <c r="AL899" s="181"/>
      <c r="AM899" s="181"/>
      <c r="AN899" s="181"/>
      <c r="AO899" s="181"/>
      <c r="AP899" s="181"/>
      <c r="AQ899" s="181"/>
      <c r="AR899" s="181"/>
      <c r="AS899" s="181"/>
      <c r="AT899" s="181"/>
      <c r="AU899" s="181"/>
      <c r="AV899" s="181"/>
      <c r="AW899" s="181"/>
      <c r="AX899" s="181"/>
      <c r="AY899" s="181"/>
      <c r="AZ899" s="181"/>
      <c r="BA899" s="181"/>
      <c r="BB899" s="181"/>
      <c r="BC899" s="181"/>
      <c r="BD899" s="181"/>
      <c r="BE899" s="181"/>
      <c r="BF899" s="181"/>
      <c r="BG899" s="181"/>
      <c r="BH899" s="181"/>
      <c r="BI899" s="181"/>
      <c r="BJ899" s="181"/>
      <c r="BK899" s="181"/>
      <c r="BL899" s="181"/>
      <c r="BM899" s="181"/>
      <c r="BN899" s="181"/>
      <c r="BO899" s="181"/>
      <c r="BP899" s="181"/>
      <c r="BQ899" s="181"/>
      <c r="BR899" s="181"/>
      <c r="BS899" s="181"/>
      <c r="BT899" s="181"/>
      <c r="BU899" s="181"/>
      <c r="BV899" s="181"/>
      <c r="BW899" s="181"/>
      <c r="BX899" s="181"/>
    </row>
    <row r="900" spans="1:76" s="166" customFormat="1">
      <c r="W900" s="181"/>
      <c r="X900" s="181"/>
      <c r="Y900" s="181"/>
      <c r="Z900" s="181"/>
      <c r="AA900" s="181"/>
      <c r="AB900" s="181"/>
      <c r="AC900" s="181"/>
      <c r="AD900" s="181"/>
      <c r="AE900" s="181"/>
      <c r="AF900" s="181"/>
      <c r="AG900" s="181"/>
      <c r="AH900" s="181"/>
      <c r="AI900" s="181"/>
      <c r="AJ900" s="181"/>
      <c r="AK900" s="181"/>
      <c r="AL900" s="181"/>
      <c r="AM900" s="181"/>
      <c r="AN900" s="181"/>
      <c r="AO900" s="181"/>
      <c r="AP900" s="181"/>
      <c r="AQ900" s="181"/>
      <c r="AR900" s="181"/>
      <c r="AS900" s="181"/>
      <c r="AT900" s="181"/>
      <c r="AU900" s="181"/>
      <c r="AV900" s="181"/>
      <c r="AW900" s="181"/>
      <c r="AX900" s="181"/>
      <c r="AY900" s="181"/>
      <c r="AZ900" s="181"/>
      <c r="BA900" s="181"/>
      <c r="BB900" s="181"/>
      <c r="BC900" s="181"/>
      <c r="BD900" s="181"/>
      <c r="BE900" s="181"/>
      <c r="BF900" s="181"/>
      <c r="BG900" s="181"/>
      <c r="BH900" s="181"/>
      <c r="BI900" s="181"/>
      <c r="BJ900" s="181"/>
      <c r="BK900" s="181"/>
      <c r="BL900" s="181"/>
      <c r="BM900" s="181"/>
      <c r="BN900" s="181"/>
      <c r="BO900" s="181"/>
      <c r="BP900" s="181"/>
      <c r="BQ900" s="181"/>
      <c r="BR900" s="181"/>
      <c r="BS900" s="181"/>
      <c r="BT900" s="181"/>
      <c r="BU900" s="181"/>
      <c r="BV900" s="181"/>
      <c r="BW900" s="181"/>
      <c r="BX900" s="181"/>
    </row>
    <row r="901" spans="1:76" s="166" customFormat="1">
      <c r="W901" s="181"/>
      <c r="X901" s="181"/>
      <c r="Y901" s="181"/>
      <c r="Z901" s="181"/>
      <c r="AA901" s="181"/>
      <c r="AB901" s="181"/>
      <c r="AC901" s="181"/>
      <c r="AD901" s="181"/>
      <c r="AE901" s="181"/>
      <c r="AF901" s="181"/>
      <c r="AG901" s="181"/>
      <c r="AH901" s="181"/>
      <c r="AI901" s="181"/>
      <c r="AJ901" s="181"/>
      <c r="AK901" s="181"/>
      <c r="AL901" s="181"/>
      <c r="AM901" s="181"/>
      <c r="AN901" s="181"/>
      <c r="AO901" s="181"/>
      <c r="AP901" s="181"/>
      <c r="AQ901" s="181"/>
      <c r="AR901" s="181"/>
      <c r="AS901" s="181"/>
      <c r="AT901" s="181"/>
      <c r="AU901" s="181"/>
      <c r="AV901" s="181"/>
      <c r="AW901" s="181"/>
      <c r="AX901" s="181"/>
      <c r="AY901" s="181"/>
      <c r="AZ901" s="181"/>
      <c r="BA901" s="181"/>
      <c r="BB901" s="181"/>
      <c r="BC901" s="181"/>
      <c r="BD901" s="181"/>
      <c r="BE901" s="181"/>
      <c r="BF901" s="181"/>
      <c r="BG901" s="181"/>
      <c r="BH901" s="181"/>
      <c r="BI901" s="181"/>
      <c r="BJ901" s="181"/>
      <c r="BK901" s="181"/>
      <c r="BL901" s="181"/>
      <c r="BM901" s="181"/>
      <c r="BN901" s="181"/>
      <c r="BO901" s="181"/>
      <c r="BP901" s="181"/>
      <c r="BQ901" s="181"/>
      <c r="BR901" s="181"/>
      <c r="BS901" s="181"/>
      <c r="BT901" s="181"/>
      <c r="BU901" s="181"/>
      <c r="BV901" s="181"/>
      <c r="BW901" s="181"/>
      <c r="BX901" s="181"/>
    </row>
    <row r="902" spans="1:76" s="166" customFormat="1">
      <c r="W902" s="181"/>
      <c r="X902" s="181"/>
      <c r="Y902" s="181"/>
      <c r="Z902" s="181"/>
      <c r="AA902" s="181"/>
      <c r="AB902" s="181"/>
      <c r="AC902" s="181"/>
      <c r="AD902" s="181"/>
      <c r="AE902" s="181"/>
      <c r="AF902" s="181"/>
      <c r="AG902" s="181"/>
      <c r="AH902" s="181"/>
      <c r="AI902" s="181"/>
      <c r="AJ902" s="181"/>
      <c r="AK902" s="181"/>
      <c r="AL902" s="181"/>
      <c r="AM902" s="181"/>
      <c r="AN902" s="181"/>
      <c r="AO902" s="181"/>
      <c r="AP902" s="181"/>
      <c r="AQ902" s="181"/>
      <c r="AR902" s="181"/>
      <c r="AS902" s="181"/>
      <c r="AT902" s="181"/>
      <c r="AU902" s="181"/>
      <c r="AV902" s="181"/>
      <c r="AW902" s="181"/>
      <c r="AX902" s="181"/>
      <c r="AY902" s="181"/>
      <c r="AZ902" s="181"/>
      <c r="BA902" s="181"/>
      <c r="BB902" s="181"/>
      <c r="BC902" s="181"/>
      <c r="BD902" s="181"/>
      <c r="BE902" s="181"/>
      <c r="BF902" s="181"/>
      <c r="BG902" s="181"/>
      <c r="BH902" s="181"/>
      <c r="BI902" s="181"/>
      <c r="BJ902" s="181"/>
      <c r="BK902" s="181"/>
      <c r="BL902" s="181"/>
      <c r="BM902" s="181"/>
      <c r="BN902" s="181"/>
      <c r="BO902" s="181"/>
      <c r="BP902" s="181"/>
      <c r="BQ902" s="181"/>
      <c r="BR902" s="181"/>
      <c r="BS902" s="181"/>
      <c r="BT902" s="181"/>
      <c r="BU902" s="181"/>
      <c r="BV902" s="181"/>
      <c r="BW902" s="181"/>
      <c r="BX902" s="181"/>
    </row>
    <row r="903" spans="1:76" s="166" customFormat="1">
      <c r="W903" s="181"/>
      <c r="X903" s="181"/>
      <c r="Y903" s="181"/>
      <c r="Z903" s="181"/>
      <c r="AA903" s="181"/>
      <c r="AB903" s="181"/>
      <c r="AC903" s="181"/>
      <c r="AD903" s="181"/>
      <c r="AE903" s="181"/>
      <c r="AF903" s="181"/>
      <c r="AG903" s="181"/>
      <c r="AH903" s="181"/>
      <c r="AI903" s="181"/>
      <c r="AJ903" s="181"/>
      <c r="AK903" s="181"/>
      <c r="AL903" s="181"/>
      <c r="AM903" s="181"/>
      <c r="AN903" s="181"/>
      <c r="AO903" s="181"/>
      <c r="AP903" s="181"/>
      <c r="AQ903" s="181"/>
      <c r="AR903" s="181"/>
      <c r="AS903" s="181"/>
      <c r="AT903" s="181"/>
      <c r="AU903" s="181"/>
      <c r="AV903" s="181"/>
      <c r="AW903" s="181"/>
      <c r="AX903" s="181"/>
      <c r="AY903" s="181"/>
      <c r="AZ903" s="181"/>
      <c r="BA903" s="181"/>
      <c r="BB903" s="181"/>
      <c r="BC903" s="181"/>
      <c r="BD903" s="181"/>
      <c r="BE903" s="181"/>
      <c r="BF903" s="181"/>
      <c r="BG903" s="181"/>
      <c r="BH903" s="181"/>
      <c r="BI903" s="181"/>
      <c r="BJ903" s="181"/>
      <c r="BK903" s="181"/>
      <c r="BL903" s="181"/>
      <c r="BM903" s="181"/>
      <c r="BN903" s="181"/>
      <c r="BO903" s="181"/>
      <c r="BP903" s="181"/>
      <c r="BQ903" s="181"/>
      <c r="BR903" s="181"/>
      <c r="BS903" s="181"/>
      <c r="BT903" s="181"/>
      <c r="BU903" s="181"/>
      <c r="BV903" s="181"/>
      <c r="BW903" s="181"/>
      <c r="BX903" s="181"/>
    </row>
    <row r="904" spans="1:76" s="166" customFormat="1">
      <c r="W904" s="181"/>
      <c r="X904" s="181"/>
      <c r="Y904" s="181"/>
      <c r="Z904" s="181"/>
      <c r="AA904" s="181"/>
      <c r="AB904" s="181"/>
      <c r="AC904" s="181"/>
      <c r="AD904" s="181"/>
      <c r="AE904" s="181"/>
      <c r="AF904" s="181"/>
      <c r="AG904" s="181"/>
      <c r="AH904" s="181"/>
      <c r="AI904" s="181"/>
      <c r="AJ904" s="181"/>
      <c r="AK904" s="181"/>
      <c r="AL904" s="181"/>
      <c r="AM904" s="181"/>
      <c r="AN904" s="181"/>
      <c r="AO904" s="181"/>
      <c r="AP904" s="181"/>
      <c r="AQ904" s="181"/>
      <c r="AR904" s="181"/>
      <c r="AS904" s="181"/>
      <c r="AT904" s="181"/>
      <c r="AU904" s="181"/>
      <c r="AV904" s="181"/>
      <c r="AW904" s="181"/>
      <c r="AX904" s="181"/>
      <c r="AY904" s="181"/>
      <c r="AZ904" s="181"/>
      <c r="BA904" s="181"/>
      <c r="BB904" s="181"/>
      <c r="BC904" s="181"/>
      <c r="BD904" s="181"/>
      <c r="BE904" s="181"/>
      <c r="BF904" s="181"/>
      <c r="BG904" s="181"/>
      <c r="BH904" s="181"/>
      <c r="BI904" s="181"/>
      <c r="BJ904" s="181"/>
      <c r="BK904" s="181"/>
      <c r="BL904" s="181"/>
      <c r="BM904" s="181"/>
      <c r="BN904" s="181"/>
      <c r="BO904" s="181"/>
      <c r="BP904" s="181"/>
      <c r="BQ904" s="181"/>
      <c r="BR904" s="181"/>
      <c r="BS904" s="181"/>
      <c r="BT904" s="181"/>
      <c r="BU904" s="181"/>
      <c r="BV904" s="181"/>
      <c r="BW904" s="181"/>
      <c r="BX904" s="181"/>
    </row>
    <row r="905" spans="1:76" s="166" customFormat="1">
      <c r="W905" s="181"/>
      <c r="X905" s="181"/>
      <c r="Y905" s="181"/>
      <c r="Z905" s="181"/>
      <c r="AA905" s="181"/>
      <c r="AB905" s="181"/>
      <c r="AC905" s="181"/>
      <c r="AD905" s="181"/>
      <c r="AE905" s="181"/>
      <c r="AF905" s="181"/>
      <c r="AG905" s="181"/>
      <c r="AH905" s="181"/>
      <c r="AI905" s="181"/>
      <c r="AJ905" s="181"/>
      <c r="AK905" s="181"/>
      <c r="AL905" s="181"/>
      <c r="AM905" s="181"/>
      <c r="AN905" s="181"/>
      <c r="AO905" s="181"/>
      <c r="AP905" s="181"/>
      <c r="AQ905" s="181"/>
      <c r="AR905" s="181"/>
      <c r="AS905" s="181"/>
      <c r="AT905" s="181"/>
      <c r="AU905" s="181"/>
      <c r="AV905" s="181"/>
      <c r="AW905" s="181"/>
      <c r="AX905" s="181"/>
      <c r="AY905" s="181"/>
      <c r="AZ905" s="181"/>
      <c r="BA905" s="181"/>
      <c r="BB905" s="181"/>
      <c r="BC905" s="181"/>
      <c r="BD905" s="181"/>
      <c r="BE905" s="181"/>
      <c r="BF905" s="181"/>
      <c r="BG905" s="181"/>
      <c r="BH905" s="181"/>
      <c r="BI905" s="181"/>
      <c r="BJ905" s="181"/>
      <c r="BK905" s="181"/>
      <c r="BL905" s="181"/>
      <c r="BM905" s="181"/>
      <c r="BN905" s="181"/>
      <c r="BO905" s="181"/>
      <c r="BP905" s="181"/>
      <c r="BQ905" s="181"/>
      <c r="BR905" s="181"/>
      <c r="BS905" s="181"/>
      <c r="BT905" s="181"/>
      <c r="BU905" s="181"/>
      <c r="BV905" s="181"/>
      <c r="BW905" s="181"/>
      <c r="BX905" s="181"/>
    </row>
    <row r="906" spans="1:76" s="166" customFormat="1">
      <c r="W906" s="181"/>
      <c r="X906" s="181"/>
      <c r="Y906" s="181"/>
      <c r="Z906" s="181"/>
      <c r="AA906" s="181"/>
      <c r="AB906" s="181"/>
      <c r="AC906" s="181"/>
      <c r="AD906" s="181"/>
      <c r="AE906" s="181"/>
      <c r="AF906" s="181"/>
      <c r="AG906" s="181"/>
      <c r="AH906" s="181"/>
      <c r="AI906" s="181"/>
      <c r="AJ906" s="181"/>
      <c r="AK906" s="181"/>
      <c r="AL906" s="181"/>
      <c r="AM906" s="181"/>
      <c r="AN906" s="181"/>
      <c r="AO906" s="181"/>
      <c r="AP906" s="181"/>
      <c r="AQ906" s="181"/>
      <c r="AR906" s="181"/>
      <c r="AS906" s="181"/>
      <c r="AT906" s="181"/>
      <c r="AU906" s="181"/>
      <c r="AV906" s="181"/>
      <c r="AW906" s="181"/>
      <c r="AX906" s="181"/>
      <c r="AY906" s="181"/>
      <c r="AZ906" s="181"/>
      <c r="BA906" s="181"/>
      <c r="BB906" s="181"/>
      <c r="BC906" s="181"/>
      <c r="BD906" s="181"/>
      <c r="BE906" s="181"/>
      <c r="BF906" s="181"/>
      <c r="BG906" s="181"/>
      <c r="BH906" s="181"/>
      <c r="BI906" s="181"/>
      <c r="BJ906" s="181"/>
      <c r="BK906" s="181"/>
      <c r="BL906" s="181"/>
      <c r="BM906" s="181"/>
      <c r="BN906" s="181"/>
      <c r="BO906" s="181"/>
      <c r="BP906" s="181"/>
      <c r="BQ906" s="181"/>
      <c r="BR906" s="181"/>
      <c r="BS906" s="181"/>
      <c r="BT906" s="181"/>
      <c r="BU906" s="181"/>
      <c r="BV906" s="181"/>
      <c r="BW906" s="181"/>
      <c r="BX906" s="181"/>
    </row>
    <row r="907" spans="1:76" s="166" customFormat="1">
      <c r="W907" s="181"/>
      <c r="X907" s="181"/>
      <c r="Y907" s="181"/>
      <c r="Z907" s="181"/>
      <c r="AA907" s="181"/>
      <c r="AB907" s="181"/>
      <c r="AC907" s="181"/>
      <c r="AD907" s="181"/>
      <c r="AE907" s="181"/>
      <c r="AF907" s="181"/>
      <c r="AG907" s="181"/>
      <c r="AH907" s="181"/>
      <c r="AI907" s="181"/>
      <c r="AJ907" s="181"/>
      <c r="AK907" s="181"/>
      <c r="AL907" s="181"/>
      <c r="AM907" s="181"/>
      <c r="AN907" s="181"/>
      <c r="AO907" s="181"/>
      <c r="AP907" s="181"/>
      <c r="AQ907" s="181"/>
      <c r="AR907" s="181"/>
      <c r="AS907" s="181"/>
      <c r="AT907" s="181"/>
      <c r="AU907" s="181"/>
      <c r="AV907" s="181"/>
      <c r="AW907" s="181"/>
      <c r="AX907" s="181"/>
      <c r="AY907" s="181"/>
      <c r="AZ907" s="181"/>
      <c r="BA907" s="181"/>
      <c r="BB907" s="181"/>
      <c r="BC907" s="181"/>
      <c r="BD907" s="181"/>
      <c r="BE907" s="181"/>
      <c r="BF907" s="181"/>
      <c r="BG907" s="181"/>
      <c r="BH907" s="181"/>
      <c r="BI907" s="181"/>
      <c r="BJ907" s="181"/>
      <c r="BK907" s="181"/>
      <c r="BL907" s="181"/>
      <c r="BM907" s="181"/>
      <c r="BN907" s="181"/>
      <c r="BO907" s="181"/>
      <c r="BP907" s="181"/>
      <c r="BQ907" s="181"/>
      <c r="BR907" s="181"/>
      <c r="BS907" s="181"/>
      <c r="BT907" s="181"/>
      <c r="BU907" s="181"/>
      <c r="BV907" s="181"/>
      <c r="BW907" s="181"/>
      <c r="BX907" s="181"/>
    </row>
    <row r="908" spans="1:76" s="166" customFormat="1">
      <c r="W908" s="181"/>
      <c r="X908" s="181"/>
      <c r="Y908" s="181"/>
      <c r="Z908" s="181"/>
      <c r="AA908" s="181"/>
      <c r="AB908" s="181"/>
      <c r="AC908" s="181"/>
      <c r="AD908" s="181"/>
      <c r="AE908" s="181"/>
      <c r="AF908" s="181"/>
      <c r="AG908" s="181"/>
      <c r="AH908" s="181"/>
      <c r="AI908" s="181"/>
      <c r="AJ908" s="181"/>
      <c r="AK908" s="181"/>
      <c r="AL908" s="181"/>
      <c r="AM908" s="181"/>
      <c r="AN908" s="181"/>
      <c r="AO908" s="181"/>
      <c r="AP908" s="181"/>
      <c r="AQ908" s="181"/>
      <c r="AR908" s="181"/>
      <c r="AS908" s="181"/>
      <c r="AT908" s="181"/>
      <c r="AU908" s="181"/>
      <c r="AV908" s="181"/>
      <c r="AW908" s="181"/>
      <c r="AX908" s="181"/>
      <c r="AY908" s="181"/>
      <c r="AZ908" s="181"/>
      <c r="BA908" s="181"/>
      <c r="BB908" s="181"/>
      <c r="BC908" s="181"/>
      <c r="BD908" s="181"/>
      <c r="BE908" s="181"/>
      <c r="BF908" s="181"/>
      <c r="BG908" s="181"/>
      <c r="BH908" s="181"/>
      <c r="BI908" s="181"/>
      <c r="BJ908" s="181"/>
      <c r="BK908" s="181"/>
      <c r="BL908" s="181"/>
      <c r="BM908" s="181"/>
      <c r="BN908" s="181"/>
      <c r="BO908" s="181"/>
      <c r="BP908" s="181"/>
      <c r="BQ908" s="181"/>
      <c r="BR908" s="181"/>
      <c r="BS908" s="181"/>
      <c r="BT908" s="181"/>
      <c r="BU908" s="181"/>
      <c r="BV908" s="181"/>
      <c r="BW908" s="181"/>
      <c r="BX908" s="181"/>
    </row>
    <row r="909" spans="1:76" s="166" customFormat="1">
      <c r="W909" s="181"/>
      <c r="X909" s="181"/>
      <c r="Y909" s="181"/>
      <c r="Z909" s="181"/>
      <c r="AA909" s="181"/>
      <c r="AB909" s="181"/>
      <c r="AC909" s="181"/>
      <c r="AD909" s="181"/>
      <c r="AE909" s="181"/>
      <c r="AF909" s="181"/>
      <c r="AG909" s="181"/>
      <c r="AH909" s="181"/>
      <c r="AI909" s="181"/>
      <c r="AJ909" s="181"/>
      <c r="AK909" s="181"/>
      <c r="AL909" s="181"/>
      <c r="AM909" s="181"/>
      <c r="AN909" s="181"/>
      <c r="AO909" s="181"/>
      <c r="AP909" s="181"/>
      <c r="AQ909" s="181"/>
      <c r="AR909" s="181"/>
      <c r="AS909" s="181"/>
      <c r="AT909" s="181"/>
      <c r="AU909" s="181"/>
      <c r="AV909" s="181"/>
      <c r="AW909" s="181"/>
      <c r="AX909" s="181"/>
      <c r="AY909" s="181"/>
      <c r="AZ909" s="181"/>
      <c r="BA909" s="181"/>
      <c r="BB909" s="181"/>
      <c r="BC909" s="181"/>
      <c r="BD909" s="181"/>
      <c r="BE909" s="181"/>
      <c r="BF909" s="181"/>
      <c r="BG909" s="181"/>
      <c r="BH909" s="181"/>
      <c r="BI909" s="181"/>
      <c r="BJ909" s="181"/>
      <c r="BK909" s="181"/>
      <c r="BL909" s="181"/>
      <c r="BM909" s="181"/>
      <c r="BN909" s="181"/>
      <c r="BO909" s="181"/>
      <c r="BP909" s="181"/>
      <c r="BQ909" s="181"/>
      <c r="BR909" s="181"/>
      <c r="BS909" s="181"/>
      <c r="BT909" s="181"/>
      <c r="BU909" s="181"/>
      <c r="BV909" s="181"/>
      <c r="BW909" s="181"/>
      <c r="BX909" s="181"/>
    </row>
    <row r="910" spans="1:76" s="166" customFormat="1">
      <c r="W910" s="181"/>
      <c r="X910" s="181"/>
      <c r="Y910" s="181"/>
      <c r="Z910" s="181"/>
      <c r="AA910" s="181"/>
      <c r="AB910" s="181"/>
      <c r="AC910" s="181"/>
      <c r="AD910" s="181"/>
      <c r="AE910" s="181"/>
      <c r="AF910" s="181"/>
      <c r="AG910" s="181"/>
      <c r="AH910" s="181"/>
      <c r="AI910" s="181"/>
      <c r="AJ910" s="181"/>
      <c r="AK910" s="181"/>
      <c r="AL910" s="181"/>
      <c r="AM910" s="181"/>
      <c r="AN910" s="181"/>
      <c r="AO910" s="181"/>
      <c r="AP910" s="181"/>
      <c r="AQ910" s="181"/>
      <c r="AR910" s="181"/>
      <c r="AS910" s="181"/>
      <c r="AT910" s="181"/>
      <c r="AU910" s="181"/>
      <c r="AV910" s="181"/>
      <c r="AW910" s="181"/>
      <c r="AX910" s="181"/>
      <c r="AY910" s="181"/>
      <c r="AZ910" s="181"/>
      <c r="BA910" s="181"/>
      <c r="BB910" s="181"/>
      <c r="BC910" s="181"/>
      <c r="BD910" s="181"/>
      <c r="BE910" s="181"/>
      <c r="BF910" s="181"/>
      <c r="BG910" s="181"/>
      <c r="BH910" s="181"/>
      <c r="BI910" s="181"/>
      <c r="BJ910" s="181"/>
      <c r="BK910" s="181"/>
      <c r="BL910" s="181"/>
      <c r="BM910" s="181"/>
      <c r="BN910" s="181"/>
      <c r="BO910" s="181"/>
      <c r="BP910" s="181"/>
      <c r="BQ910" s="181"/>
      <c r="BR910" s="181"/>
      <c r="BS910" s="181"/>
      <c r="BT910" s="181"/>
      <c r="BU910" s="181"/>
      <c r="BV910" s="181"/>
      <c r="BW910" s="181"/>
      <c r="BX910" s="181"/>
    </row>
    <row r="911" spans="1:76" s="166" customFormat="1">
      <c r="W911" s="181"/>
      <c r="X911" s="181"/>
      <c r="Y911" s="181"/>
      <c r="Z911" s="181"/>
      <c r="AA911" s="181"/>
      <c r="AB911" s="181"/>
      <c r="AC911" s="181"/>
      <c r="AD911" s="181"/>
      <c r="AE911" s="181"/>
      <c r="AF911" s="181"/>
      <c r="AG911" s="181"/>
      <c r="AH911" s="181"/>
      <c r="AI911" s="181"/>
      <c r="AJ911" s="181"/>
      <c r="AK911" s="181"/>
      <c r="AL911" s="181"/>
      <c r="AM911" s="181"/>
      <c r="AN911" s="181"/>
      <c r="AO911" s="181"/>
      <c r="AP911" s="181"/>
      <c r="AQ911" s="181"/>
      <c r="AR911" s="181"/>
      <c r="AS911" s="181"/>
      <c r="AT911" s="181"/>
      <c r="AU911" s="181"/>
      <c r="AV911" s="181"/>
      <c r="AW911" s="181"/>
      <c r="AX911" s="181"/>
      <c r="AY911" s="181"/>
      <c r="AZ911" s="181"/>
      <c r="BA911" s="181"/>
      <c r="BB911" s="181"/>
      <c r="BC911" s="181"/>
      <c r="BD911" s="181"/>
      <c r="BE911" s="181"/>
      <c r="BF911" s="181"/>
      <c r="BG911" s="181"/>
      <c r="BH911" s="181"/>
      <c r="BI911" s="181"/>
      <c r="BJ911" s="181"/>
      <c r="BK911" s="181"/>
      <c r="BL911" s="181"/>
      <c r="BM911" s="181"/>
      <c r="BN911" s="181"/>
      <c r="BO911" s="181"/>
      <c r="BP911" s="181"/>
      <c r="BQ911" s="181"/>
      <c r="BR911" s="181"/>
      <c r="BS911" s="181"/>
      <c r="BT911" s="181"/>
      <c r="BU911" s="181"/>
      <c r="BV911" s="181"/>
      <c r="BW911" s="181"/>
      <c r="BX911" s="181"/>
    </row>
    <row r="912" spans="1:76" s="166" customFormat="1">
      <c r="W912" s="181"/>
      <c r="X912" s="181"/>
      <c r="Y912" s="181"/>
      <c r="Z912" s="181"/>
      <c r="AA912" s="181"/>
      <c r="AB912" s="181"/>
      <c r="AC912" s="181"/>
      <c r="AD912" s="181"/>
      <c r="AE912" s="181"/>
      <c r="AF912" s="181"/>
      <c r="AG912" s="181"/>
      <c r="AH912" s="181"/>
      <c r="AI912" s="181"/>
      <c r="AJ912" s="181"/>
      <c r="AK912" s="181"/>
      <c r="AL912" s="181"/>
      <c r="AM912" s="181"/>
      <c r="AN912" s="181"/>
      <c r="AO912" s="181"/>
      <c r="AP912" s="181"/>
      <c r="AQ912" s="181"/>
      <c r="AR912" s="181"/>
      <c r="AS912" s="181"/>
      <c r="AT912" s="181"/>
      <c r="AU912" s="181"/>
      <c r="AV912" s="181"/>
      <c r="AW912" s="181"/>
      <c r="AX912" s="181"/>
      <c r="AY912" s="181"/>
      <c r="AZ912" s="181"/>
      <c r="BA912" s="181"/>
      <c r="BB912" s="181"/>
      <c r="BC912" s="181"/>
      <c r="BD912" s="181"/>
      <c r="BE912" s="181"/>
      <c r="BF912" s="181"/>
      <c r="BG912" s="181"/>
      <c r="BH912" s="181"/>
      <c r="BI912" s="181"/>
      <c r="BJ912" s="181"/>
      <c r="BK912" s="181"/>
      <c r="BL912" s="181"/>
      <c r="BM912" s="181"/>
      <c r="BN912" s="181"/>
      <c r="BO912" s="181"/>
      <c r="BP912" s="181"/>
      <c r="BQ912" s="181"/>
      <c r="BR912" s="181"/>
      <c r="BS912" s="181"/>
      <c r="BT912" s="181"/>
      <c r="BU912" s="181"/>
      <c r="BV912" s="181"/>
      <c r="BW912" s="181"/>
      <c r="BX912" s="181"/>
    </row>
    <row r="913" spans="23:76" s="166" customFormat="1">
      <c r="W913" s="181"/>
      <c r="X913" s="181"/>
      <c r="Y913" s="181"/>
      <c r="Z913" s="181"/>
      <c r="AA913" s="181"/>
      <c r="AB913" s="181"/>
      <c r="AC913" s="181"/>
      <c r="AD913" s="181"/>
      <c r="AE913" s="181"/>
      <c r="AF913" s="181"/>
      <c r="AG913" s="181"/>
      <c r="AH913" s="181"/>
      <c r="AI913" s="181"/>
      <c r="AJ913" s="181"/>
      <c r="AK913" s="181"/>
      <c r="AL913" s="181"/>
      <c r="AM913" s="181"/>
      <c r="AN913" s="181"/>
      <c r="AO913" s="181"/>
      <c r="AP913" s="181"/>
      <c r="AQ913" s="181"/>
      <c r="AR913" s="181"/>
      <c r="AS913" s="181"/>
      <c r="AT913" s="181"/>
      <c r="AU913" s="181"/>
      <c r="AV913" s="181"/>
      <c r="AW913" s="181"/>
      <c r="AX913" s="181"/>
      <c r="AY913" s="181"/>
      <c r="AZ913" s="181"/>
      <c r="BA913" s="181"/>
      <c r="BB913" s="181"/>
      <c r="BC913" s="181"/>
      <c r="BD913" s="181"/>
      <c r="BE913" s="181"/>
      <c r="BF913" s="181"/>
      <c r="BG913" s="181"/>
      <c r="BH913" s="181"/>
      <c r="BI913" s="181"/>
      <c r="BJ913" s="181"/>
      <c r="BK913" s="181"/>
      <c r="BL913" s="181"/>
      <c r="BM913" s="181"/>
      <c r="BN913" s="181"/>
      <c r="BO913" s="181"/>
      <c r="BP913" s="181"/>
      <c r="BQ913" s="181"/>
      <c r="BR913" s="181"/>
      <c r="BS913" s="181"/>
      <c r="BT913" s="181"/>
      <c r="BU913" s="181"/>
      <c r="BV913" s="181"/>
      <c r="BW913" s="181"/>
      <c r="BX913" s="181"/>
    </row>
    <row r="914" spans="23:76" s="166" customFormat="1">
      <c r="W914" s="181"/>
      <c r="X914" s="181"/>
      <c r="Y914" s="181"/>
      <c r="Z914" s="181"/>
      <c r="AA914" s="181"/>
      <c r="AB914" s="181"/>
      <c r="AC914" s="181"/>
      <c r="AD914" s="181"/>
      <c r="AE914" s="181"/>
      <c r="AF914" s="181"/>
      <c r="AG914" s="181"/>
      <c r="AH914" s="181"/>
      <c r="AI914" s="181"/>
      <c r="AJ914" s="181"/>
      <c r="AK914" s="181"/>
      <c r="AL914" s="181"/>
      <c r="AM914" s="181"/>
      <c r="AN914" s="181"/>
      <c r="AO914" s="181"/>
      <c r="AP914" s="181"/>
      <c r="AQ914" s="181"/>
      <c r="AR914" s="181"/>
      <c r="AS914" s="181"/>
      <c r="AT914" s="181"/>
      <c r="AU914" s="181"/>
      <c r="AV914" s="181"/>
      <c r="AW914" s="181"/>
      <c r="AX914" s="181"/>
      <c r="AY914" s="181"/>
      <c r="AZ914" s="181"/>
      <c r="BA914" s="181"/>
      <c r="BB914" s="181"/>
      <c r="BC914" s="181"/>
      <c r="BD914" s="181"/>
      <c r="BE914" s="181"/>
      <c r="BF914" s="181"/>
      <c r="BG914" s="181"/>
      <c r="BH914" s="181"/>
      <c r="BI914" s="181"/>
      <c r="BJ914" s="181"/>
      <c r="BK914" s="181"/>
      <c r="BL914" s="181"/>
      <c r="BM914" s="181"/>
      <c r="BN914" s="181"/>
      <c r="BO914" s="181"/>
      <c r="BP914" s="181"/>
      <c r="BQ914" s="181"/>
      <c r="BR914" s="181"/>
      <c r="BS914" s="181"/>
      <c r="BT914" s="181"/>
      <c r="BU914" s="181"/>
      <c r="BV914" s="181"/>
      <c r="BW914" s="181"/>
      <c r="BX914" s="181"/>
    </row>
    <row r="915" spans="23:76" s="166" customFormat="1">
      <c r="W915" s="181"/>
      <c r="X915" s="181"/>
      <c r="Y915" s="181"/>
      <c r="Z915" s="181"/>
      <c r="AA915" s="181"/>
      <c r="AB915" s="181"/>
      <c r="AC915" s="181"/>
      <c r="AD915" s="181"/>
      <c r="AE915" s="181"/>
      <c r="AF915" s="181"/>
      <c r="AG915" s="181"/>
      <c r="AH915" s="181"/>
      <c r="AI915" s="181"/>
      <c r="AJ915" s="181"/>
      <c r="AK915" s="181"/>
      <c r="AL915" s="181"/>
      <c r="AM915" s="181"/>
      <c r="AN915" s="181"/>
      <c r="AO915" s="181"/>
      <c r="AP915" s="181"/>
      <c r="AQ915" s="181"/>
      <c r="AR915" s="181"/>
      <c r="AS915" s="181"/>
      <c r="AT915" s="181"/>
      <c r="AU915" s="181"/>
      <c r="AV915" s="181"/>
      <c r="AW915" s="181"/>
      <c r="AX915" s="181"/>
      <c r="AY915" s="181"/>
      <c r="AZ915" s="181"/>
      <c r="BA915" s="181"/>
      <c r="BB915" s="181"/>
      <c r="BC915" s="181"/>
      <c r="BD915" s="181"/>
      <c r="BE915" s="181"/>
      <c r="BF915" s="181"/>
      <c r="BG915" s="181"/>
      <c r="BH915" s="181"/>
      <c r="BI915" s="181"/>
      <c r="BJ915" s="181"/>
      <c r="BK915" s="181"/>
      <c r="BL915" s="181"/>
      <c r="BM915" s="181"/>
      <c r="BN915" s="181"/>
      <c r="BO915" s="181"/>
      <c r="BP915" s="181"/>
      <c r="BQ915" s="181"/>
      <c r="BR915" s="181"/>
      <c r="BS915" s="181"/>
      <c r="BT915" s="181"/>
      <c r="BU915" s="181"/>
      <c r="BV915" s="181"/>
      <c r="BW915" s="181"/>
      <c r="BX915" s="181"/>
    </row>
    <row r="916" spans="23:76" s="166" customFormat="1">
      <c r="W916" s="181"/>
      <c r="X916" s="181"/>
      <c r="Y916" s="181"/>
      <c r="Z916" s="181"/>
      <c r="AA916" s="181"/>
      <c r="AB916" s="181"/>
      <c r="AC916" s="181"/>
      <c r="AD916" s="181"/>
      <c r="AE916" s="181"/>
      <c r="AF916" s="181"/>
      <c r="AG916" s="181"/>
      <c r="AH916" s="181"/>
      <c r="AI916" s="181"/>
      <c r="AJ916" s="181"/>
      <c r="AK916" s="181"/>
      <c r="AL916" s="181"/>
      <c r="AM916" s="181"/>
      <c r="AN916" s="181"/>
      <c r="AO916" s="181"/>
      <c r="AP916" s="181"/>
      <c r="AQ916" s="181"/>
      <c r="AR916" s="181"/>
      <c r="AS916" s="181"/>
      <c r="AT916" s="181"/>
      <c r="AU916" s="181"/>
      <c r="AV916" s="181"/>
      <c r="AW916" s="181"/>
      <c r="AX916" s="181"/>
      <c r="AY916" s="181"/>
      <c r="AZ916" s="181"/>
      <c r="BA916" s="181"/>
      <c r="BB916" s="181"/>
      <c r="BC916" s="181"/>
      <c r="BD916" s="181"/>
      <c r="BE916" s="181"/>
      <c r="BF916" s="181"/>
      <c r="BG916" s="181"/>
      <c r="BH916" s="181"/>
      <c r="BI916" s="181"/>
      <c r="BJ916" s="181"/>
      <c r="BK916" s="181"/>
      <c r="BL916" s="181"/>
      <c r="BM916" s="181"/>
      <c r="BN916" s="181"/>
      <c r="BO916" s="181"/>
      <c r="BP916" s="181"/>
      <c r="BQ916" s="181"/>
      <c r="BR916" s="181"/>
      <c r="BS916" s="181"/>
      <c r="BT916" s="181"/>
      <c r="BU916" s="181"/>
      <c r="BV916" s="181"/>
      <c r="BW916" s="181"/>
      <c r="BX916" s="181"/>
    </row>
    <row r="917" spans="23:76" s="166" customFormat="1">
      <c r="W917" s="181"/>
      <c r="X917" s="181"/>
      <c r="Y917" s="181"/>
      <c r="Z917" s="181"/>
      <c r="AA917" s="181"/>
      <c r="AB917" s="181"/>
      <c r="AC917" s="181"/>
      <c r="AD917" s="181"/>
      <c r="AE917" s="181"/>
      <c r="AF917" s="181"/>
      <c r="AG917" s="181"/>
      <c r="AH917" s="181"/>
      <c r="AI917" s="181"/>
      <c r="AJ917" s="181"/>
      <c r="AK917" s="181"/>
      <c r="AL917" s="181"/>
      <c r="AM917" s="181"/>
      <c r="AN917" s="181"/>
      <c r="AO917" s="181"/>
      <c r="AP917" s="181"/>
      <c r="AQ917" s="181"/>
      <c r="AR917" s="181"/>
      <c r="AS917" s="181"/>
      <c r="AT917" s="181"/>
      <c r="AU917" s="181"/>
      <c r="AV917" s="181"/>
      <c r="AW917" s="181"/>
      <c r="AX917" s="181"/>
      <c r="AY917" s="181"/>
      <c r="AZ917" s="181"/>
      <c r="BA917" s="181"/>
      <c r="BB917" s="181"/>
      <c r="BC917" s="181"/>
      <c r="BD917" s="181"/>
      <c r="BE917" s="181"/>
      <c r="BF917" s="181"/>
      <c r="BG917" s="181"/>
      <c r="BH917" s="181"/>
      <c r="BI917" s="181"/>
      <c r="BJ917" s="181"/>
      <c r="BK917" s="181"/>
      <c r="BL917" s="181"/>
      <c r="BM917" s="181"/>
      <c r="BN917" s="181"/>
      <c r="BO917" s="181"/>
      <c r="BP917" s="181"/>
      <c r="BQ917" s="181"/>
      <c r="BR917" s="181"/>
      <c r="BS917" s="181"/>
      <c r="BT917" s="181"/>
      <c r="BU917" s="181"/>
      <c r="BV917" s="181"/>
      <c r="BW917" s="181"/>
      <c r="BX917" s="181"/>
    </row>
    <row r="918" spans="23:76" s="166" customFormat="1">
      <c r="W918" s="181"/>
      <c r="X918" s="181"/>
      <c r="Y918" s="181"/>
      <c r="Z918" s="181"/>
      <c r="AA918" s="181"/>
      <c r="AB918" s="181"/>
      <c r="AC918" s="181"/>
      <c r="AD918" s="181"/>
      <c r="AE918" s="181"/>
      <c r="AF918" s="181"/>
      <c r="AG918" s="181"/>
      <c r="AH918" s="181"/>
      <c r="AI918" s="181"/>
      <c r="AJ918" s="181"/>
      <c r="AK918" s="181"/>
      <c r="AL918" s="181"/>
      <c r="AM918" s="181"/>
      <c r="AN918" s="181"/>
      <c r="AO918" s="181"/>
      <c r="AP918" s="181"/>
      <c r="AQ918" s="181"/>
      <c r="AR918" s="181"/>
      <c r="AS918" s="181"/>
      <c r="AT918" s="181"/>
      <c r="AU918" s="181"/>
      <c r="AV918" s="181"/>
      <c r="AW918" s="181"/>
      <c r="AX918" s="181"/>
      <c r="AY918" s="181"/>
      <c r="AZ918" s="181"/>
      <c r="BA918" s="181"/>
      <c r="BB918" s="181"/>
      <c r="BC918" s="181"/>
      <c r="BD918" s="181"/>
      <c r="BE918" s="181"/>
      <c r="BF918" s="181"/>
      <c r="BG918" s="181"/>
      <c r="BH918" s="181"/>
      <c r="BI918" s="181"/>
      <c r="BJ918" s="181"/>
      <c r="BK918" s="181"/>
      <c r="BL918" s="181"/>
      <c r="BM918" s="181"/>
      <c r="BN918" s="181"/>
      <c r="BO918" s="181"/>
      <c r="BP918" s="181"/>
      <c r="BQ918" s="181"/>
      <c r="BR918" s="181"/>
      <c r="BS918" s="181"/>
      <c r="BT918" s="181"/>
      <c r="BU918" s="181"/>
      <c r="BV918" s="181"/>
      <c r="BW918" s="181"/>
      <c r="BX918" s="181"/>
    </row>
    <row r="919" spans="23:76" s="166" customFormat="1">
      <c r="W919" s="181"/>
      <c r="X919" s="181"/>
      <c r="Y919" s="181"/>
      <c r="Z919" s="181"/>
      <c r="AA919" s="181"/>
      <c r="AB919" s="181"/>
      <c r="AC919" s="181"/>
      <c r="AD919" s="181"/>
      <c r="AE919" s="181"/>
      <c r="AF919" s="181"/>
      <c r="AG919" s="181"/>
      <c r="AH919" s="181"/>
      <c r="AI919" s="181"/>
      <c r="AJ919" s="181"/>
      <c r="AK919" s="181"/>
      <c r="AL919" s="181"/>
      <c r="AM919" s="181"/>
      <c r="AN919" s="181"/>
      <c r="AO919" s="181"/>
      <c r="AP919" s="181"/>
      <c r="AQ919" s="181"/>
      <c r="AR919" s="181"/>
      <c r="AS919" s="181"/>
      <c r="AT919" s="181"/>
      <c r="AU919" s="181"/>
      <c r="AV919" s="181"/>
      <c r="AW919" s="181"/>
      <c r="AX919" s="181"/>
      <c r="AY919" s="181"/>
      <c r="AZ919" s="181"/>
      <c r="BA919" s="181"/>
      <c r="BB919" s="181"/>
      <c r="BC919" s="181"/>
      <c r="BD919" s="181"/>
      <c r="BE919" s="181"/>
      <c r="BF919" s="181"/>
      <c r="BG919" s="181"/>
      <c r="BH919" s="181"/>
      <c r="BI919" s="181"/>
      <c r="BJ919" s="181"/>
      <c r="BK919" s="181"/>
      <c r="BL919" s="181"/>
      <c r="BM919" s="181"/>
      <c r="BN919" s="181"/>
      <c r="BO919" s="181"/>
      <c r="BP919" s="181"/>
      <c r="BQ919" s="181"/>
      <c r="BR919" s="181"/>
      <c r="BS919" s="181"/>
      <c r="BT919" s="181"/>
      <c r="BU919" s="181"/>
      <c r="BV919" s="181"/>
      <c r="BW919" s="181"/>
      <c r="BX919" s="181"/>
    </row>
    <row r="920" spans="23:76" s="166" customFormat="1">
      <c r="W920" s="181"/>
      <c r="X920" s="181"/>
      <c r="Y920" s="181"/>
      <c r="Z920" s="181"/>
      <c r="AA920" s="181"/>
      <c r="AB920" s="181"/>
      <c r="AC920" s="181"/>
      <c r="AD920" s="181"/>
      <c r="AE920" s="181"/>
      <c r="AF920" s="181"/>
      <c r="AG920" s="181"/>
      <c r="AH920" s="181"/>
      <c r="AI920" s="181"/>
      <c r="AJ920" s="181"/>
      <c r="AK920" s="181"/>
      <c r="AL920" s="181"/>
      <c r="AM920" s="181"/>
      <c r="AN920" s="181"/>
      <c r="AO920" s="181"/>
      <c r="AP920" s="181"/>
      <c r="AQ920" s="181"/>
      <c r="AR920" s="181"/>
      <c r="AS920" s="181"/>
      <c r="AT920" s="181"/>
      <c r="AU920" s="181"/>
      <c r="AV920" s="181"/>
      <c r="AW920" s="181"/>
      <c r="AX920" s="181"/>
      <c r="AY920" s="181"/>
      <c r="AZ920" s="181"/>
      <c r="BA920" s="181"/>
      <c r="BB920" s="181"/>
      <c r="BC920" s="181"/>
      <c r="BD920" s="181"/>
      <c r="BE920" s="181"/>
      <c r="BF920" s="181"/>
      <c r="BG920" s="181"/>
      <c r="BH920" s="181"/>
      <c r="BI920" s="181"/>
      <c r="BJ920" s="181"/>
      <c r="BK920" s="181"/>
      <c r="BL920" s="181"/>
      <c r="BM920" s="181"/>
      <c r="BN920" s="181"/>
      <c r="BO920" s="181"/>
      <c r="BP920" s="181"/>
      <c r="BQ920" s="181"/>
      <c r="BR920" s="181"/>
      <c r="BS920" s="181"/>
      <c r="BT920" s="181"/>
      <c r="BU920" s="181"/>
      <c r="BV920" s="181"/>
      <c r="BW920" s="181"/>
      <c r="BX920" s="181"/>
    </row>
    <row r="921" spans="23:76" s="166" customFormat="1">
      <c r="W921" s="181"/>
      <c r="X921" s="181"/>
      <c r="Y921" s="181"/>
      <c r="Z921" s="181"/>
      <c r="AA921" s="181"/>
      <c r="AB921" s="181"/>
      <c r="AC921" s="181"/>
      <c r="AD921" s="181"/>
      <c r="AE921" s="181"/>
      <c r="AF921" s="181"/>
      <c r="AG921" s="181"/>
      <c r="AH921" s="181"/>
      <c r="AI921" s="181"/>
      <c r="AJ921" s="181"/>
      <c r="AK921" s="181"/>
      <c r="AL921" s="181"/>
      <c r="AM921" s="181"/>
      <c r="AN921" s="181"/>
      <c r="AO921" s="181"/>
      <c r="AP921" s="181"/>
      <c r="AQ921" s="181"/>
      <c r="AR921" s="181"/>
      <c r="AS921" s="181"/>
      <c r="AT921" s="181"/>
      <c r="AU921" s="181"/>
      <c r="AV921" s="181"/>
      <c r="AW921" s="181"/>
      <c r="AX921" s="181"/>
      <c r="AY921" s="181"/>
      <c r="AZ921" s="181"/>
      <c r="BA921" s="181"/>
      <c r="BB921" s="181"/>
      <c r="BC921" s="181"/>
      <c r="BD921" s="181"/>
      <c r="BE921" s="181"/>
      <c r="BF921" s="181"/>
      <c r="BG921" s="181"/>
      <c r="BH921" s="181"/>
      <c r="BI921" s="181"/>
      <c r="BJ921" s="181"/>
      <c r="BK921" s="181"/>
      <c r="BL921" s="181"/>
      <c r="BM921" s="181"/>
      <c r="BN921" s="181"/>
      <c r="BO921" s="181"/>
      <c r="BP921" s="181"/>
      <c r="BQ921" s="181"/>
      <c r="BR921" s="181"/>
      <c r="BS921" s="181"/>
      <c r="BT921" s="181"/>
      <c r="BU921" s="181"/>
      <c r="BV921" s="181"/>
      <c r="BW921" s="181"/>
      <c r="BX921" s="181"/>
    </row>
    <row r="922" spans="23:76" s="166" customFormat="1">
      <c r="W922" s="181"/>
      <c r="X922" s="181"/>
      <c r="Y922" s="181"/>
      <c r="Z922" s="181"/>
      <c r="AA922" s="181"/>
      <c r="AB922" s="181"/>
      <c r="AC922" s="181"/>
      <c r="AD922" s="181"/>
      <c r="AE922" s="181"/>
      <c r="AF922" s="181"/>
      <c r="AG922" s="181"/>
      <c r="AH922" s="181"/>
      <c r="AI922" s="181"/>
      <c r="AJ922" s="181"/>
      <c r="AK922" s="181"/>
      <c r="AL922" s="181"/>
      <c r="AM922" s="181"/>
      <c r="AN922" s="181"/>
      <c r="AO922" s="181"/>
      <c r="AP922" s="181"/>
      <c r="AQ922" s="181"/>
      <c r="AR922" s="181"/>
      <c r="AS922" s="181"/>
      <c r="AT922" s="181"/>
      <c r="AU922" s="181"/>
      <c r="AV922" s="181"/>
      <c r="AW922" s="181"/>
      <c r="AX922" s="181"/>
      <c r="AY922" s="181"/>
      <c r="AZ922" s="181"/>
      <c r="BA922" s="181"/>
      <c r="BB922" s="181"/>
      <c r="BC922" s="181"/>
      <c r="BD922" s="181"/>
      <c r="BE922" s="181"/>
      <c r="BF922" s="181"/>
      <c r="BG922" s="181"/>
      <c r="BH922" s="181"/>
      <c r="BI922" s="181"/>
      <c r="BJ922" s="181"/>
      <c r="BK922" s="181"/>
      <c r="BL922" s="181"/>
      <c r="BM922" s="181"/>
      <c r="BN922" s="181"/>
      <c r="BO922" s="181"/>
      <c r="BP922" s="181"/>
      <c r="BQ922" s="181"/>
      <c r="BR922" s="181"/>
      <c r="BS922" s="181"/>
      <c r="BT922" s="181"/>
      <c r="BU922" s="181"/>
      <c r="BV922" s="181"/>
      <c r="BW922" s="181"/>
      <c r="BX922" s="181"/>
    </row>
    <row r="923" spans="23:76" s="166" customFormat="1">
      <c r="W923" s="181"/>
      <c r="X923" s="181"/>
      <c r="Y923" s="181"/>
      <c r="Z923" s="181"/>
      <c r="AA923" s="181"/>
      <c r="AB923" s="181"/>
      <c r="AC923" s="181"/>
      <c r="AD923" s="181"/>
      <c r="AE923" s="181"/>
      <c r="AF923" s="181"/>
      <c r="AG923" s="181"/>
      <c r="AH923" s="181"/>
      <c r="AI923" s="181"/>
      <c r="AJ923" s="181"/>
      <c r="AK923" s="181"/>
      <c r="AL923" s="181"/>
      <c r="AM923" s="181"/>
      <c r="AN923" s="181"/>
      <c r="AO923" s="181"/>
      <c r="AP923" s="181"/>
      <c r="AQ923" s="181"/>
      <c r="AR923" s="181"/>
      <c r="AS923" s="181"/>
      <c r="AT923" s="181"/>
      <c r="AU923" s="181"/>
      <c r="AV923" s="181"/>
      <c r="AW923" s="181"/>
      <c r="AX923" s="181"/>
      <c r="AY923" s="181"/>
      <c r="AZ923" s="181"/>
      <c r="BA923" s="181"/>
      <c r="BB923" s="181"/>
      <c r="BC923" s="181"/>
      <c r="BD923" s="181"/>
      <c r="BE923" s="181"/>
      <c r="BF923" s="181"/>
      <c r="BG923" s="181"/>
      <c r="BH923" s="181"/>
      <c r="BI923" s="181"/>
      <c r="BJ923" s="181"/>
      <c r="BK923" s="181"/>
      <c r="BL923" s="181"/>
      <c r="BM923" s="181"/>
      <c r="BN923" s="181"/>
      <c r="BO923" s="181"/>
      <c r="BP923" s="181"/>
      <c r="BQ923" s="181"/>
      <c r="BR923" s="181"/>
      <c r="BS923" s="181"/>
      <c r="BT923" s="181"/>
      <c r="BU923" s="181"/>
      <c r="BV923" s="181"/>
      <c r="BW923" s="181"/>
      <c r="BX923" s="181"/>
    </row>
    <row r="924" spans="23:76" s="166" customFormat="1">
      <c r="W924" s="181"/>
      <c r="X924" s="181"/>
      <c r="Y924" s="181"/>
      <c r="Z924" s="181"/>
      <c r="AA924" s="181"/>
      <c r="AB924" s="181"/>
      <c r="AC924" s="181"/>
      <c r="AD924" s="181"/>
      <c r="AE924" s="181"/>
      <c r="AF924" s="181"/>
      <c r="AG924" s="181"/>
      <c r="AH924" s="181"/>
      <c r="AI924" s="181"/>
      <c r="AJ924" s="181"/>
      <c r="AK924" s="181"/>
      <c r="AL924" s="181"/>
      <c r="AM924" s="181"/>
      <c r="AN924" s="181"/>
      <c r="AO924" s="181"/>
      <c r="AP924" s="181"/>
      <c r="AQ924" s="181"/>
      <c r="AR924" s="181"/>
      <c r="AS924" s="181"/>
      <c r="AT924" s="181"/>
      <c r="AU924" s="181"/>
      <c r="AV924" s="181"/>
      <c r="AW924" s="181"/>
      <c r="AX924" s="181"/>
      <c r="AY924" s="181"/>
      <c r="AZ924" s="181"/>
      <c r="BA924" s="181"/>
      <c r="BB924" s="181"/>
      <c r="BC924" s="181"/>
      <c r="BD924" s="181"/>
      <c r="BE924" s="181"/>
      <c r="BF924" s="181"/>
      <c r="BG924" s="181"/>
      <c r="BH924" s="181"/>
      <c r="BI924" s="181"/>
      <c r="BJ924" s="181"/>
      <c r="BK924" s="181"/>
      <c r="BL924" s="181"/>
      <c r="BM924" s="181"/>
      <c r="BN924" s="181"/>
      <c r="BO924" s="181"/>
      <c r="BP924" s="181"/>
      <c r="BQ924" s="181"/>
      <c r="BR924" s="181"/>
      <c r="BS924" s="181"/>
      <c r="BT924" s="181"/>
      <c r="BU924" s="181"/>
      <c r="BV924" s="181"/>
      <c r="BW924" s="181"/>
      <c r="BX924" s="181"/>
    </row>
    <row r="925" spans="23:76" s="166" customFormat="1">
      <c r="W925" s="181"/>
      <c r="X925" s="181"/>
      <c r="Y925" s="181"/>
      <c r="Z925" s="181"/>
      <c r="AA925" s="181"/>
      <c r="AB925" s="181"/>
      <c r="AC925" s="181"/>
      <c r="AD925" s="181"/>
      <c r="AE925" s="181"/>
      <c r="AF925" s="181"/>
      <c r="AG925" s="181"/>
      <c r="AH925" s="181"/>
      <c r="AI925" s="181"/>
      <c r="AJ925" s="181"/>
      <c r="AK925" s="181"/>
      <c r="AL925" s="181"/>
      <c r="AM925" s="181"/>
      <c r="AN925" s="181"/>
      <c r="AO925" s="181"/>
      <c r="AP925" s="181"/>
      <c r="AQ925" s="181"/>
      <c r="AR925" s="181"/>
      <c r="AS925" s="181"/>
      <c r="AT925" s="181"/>
      <c r="AU925" s="181"/>
      <c r="AV925" s="181"/>
      <c r="AW925" s="181"/>
      <c r="AX925" s="181"/>
      <c r="AY925" s="181"/>
      <c r="AZ925" s="181"/>
      <c r="BA925" s="181"/>
      <c r="BB925" s="181"/>
      <c r="BC925" s="181"/>
      <c r="BD925" s="181"/>
      <c r="BE925" s="181"/>
      <c r="BF925" s="181"/>
      <c r="BG925" s="181"/>
      <c r="BH925" s="181"/>
      <c r="BI925" s="181"/>
      <c r="BJ925" s="181"/>
      <c r="BK925" s="181"/>
      <c r="BL925" s="181"/>
      <c r="BM925" s="181"/>
      <c r="BN925" s="181"/>
      <c r="BO925" s="181"/>
      <c r="BP925" s="181"/>
      <c r="BQ925" s="181"/>
      <c r="BR925" s="181"/>
      <c r="BS925" s="181"/>
      <c r="BT925" s="181"/>
      <c r="BU925" s="181"/>
      <c r="BV925" s="181"/>
      <c r="BW925" s="181"/>
      <c r="BX925" s="181"/>
    </row>
    <row r="926" spans="23:76" s="166" customFormat="1">
      <c r="W926" s="181"/>
      <c r="X926" s="181"/>
      <c r="Y926" s="181"/>
      <c r="Z926" s="181"/>
      <c r="AA926" s="181"/>
      <c r="AB926" s="181"/>
      <c r="AC926" s="181"/>
      <c r="AD926" s="181"/>
      <c r="AE926" s="181"/>
      <c r="AF926" s="181"/>
      <c r="AG926" s="181"/>
      <c r="AH926" s="181"/>
      <c r="AI926" s="181"/>
      <c r="AJ926" s="181"/>
      <c r="AK926" s="181"/>
      <c r="AL926" s="181"/>
      <c r="AM926" s="181"/>
      <c r="AN926" s="181"/>
      <c r="AO926" s="181"/>
      <c r="AP926" s="181"/>
      <c r="AQ926" s="181"/>
      <c r="AR926" s="181"/>
      <c r="AS926" s="181"/>
      <c r="AT926" s="181"/>
      <c r="AU926" s="181"/>
      <c r="AV926" s="181"/>
      <c r="AW926" s="181"/>
      <c r="AX926" s="181"/>
      <c r="AY926" s="181"/>
      <c r="AZ926" s="181"/>
      <c r="BA926" s="181"/>
      <c r="BB926" s="181"/>
      <c r="BC926" s="181"/>
      <c r="BD926" s="181"/>
      <c r="BE926" s="181"/>
      <c r="BF926" s="181"/>
      <c r="BG926" s="181"/>
      <c r="BH926" s="181"/>
      <c r="BI926" s="181"/>
      <c r="BJ926" s="181"/>
      <c r="BK926" s="181"/>
      <c r="BL926" s="181"/>
      <c r="BM926" s="181"/>
      <c r="BN926" s="181"/>
      <c r="BO926" s="181"/>
      <c r="BP926" s="181"/>
      <c r="BQ926" s="181"/>
      <c r="BR926" s="181"/>
      <c r="BS926" s="181"/>
      <c r="BT926" s="181"/>
      <c r="BU926" s="181"/>
      <c r="BV926" s="181"/>
      <c r="BW926" s="181"/>
      <c r="BX926" s="181"/>
    </row>
    <row r="927" spans="23:76" s="166" customFormat="1">
      <c r="W927" s="181"/>
      <c r="X927" s="181"/>
      <c r="Y927" s="181"/>
      <c r="Z927" s="181"/>
      <c r="AA927" s="181"/>
      <c r="AB927" s="181"/>
      <c r="AC927" s="181"/>
      <c r="AD927" s="181"/>
      <c r="AE927" s="181"/>
      <c r="AF927" s="181"/>
      <c r="AG927" s="181"/>
      <c r="AH927" s="181"/>
      <c r="AI927" s="181"/>
      <c r="AJ927" s="181"/>
      <c r="AK927" s="181"/>
      <c r="AL927" s="181"/>
      <c r="AM927" s="181"/>
      <c r="AN927" s="181"/>
      <c r="AO927" s="181"/>
      <c r="AP927" s="181"/>
      <c r="AQ927" s="181"/>
      <c r="AR927" s="181"/>
      <c r="AS927" s="181"/>
      <c r="AT927" s="181"/>
      <c r="AU927" s="181"/>
      <c r="AV927" s="181"/>
      <c r="AW927" s="181"/>
      <c r="AX927" s="181"/>
      <c r="AY927" s="181"/>
      <c r="AZ927" s="181"/>
      <c r="BA927" s="181"/>
      <c r="BB927" s="181"/>
      <c r="BC927" s="181"/>
      <c r="BD927" s="181"/>
      <c r="BE927" s="181"/>
      <c r="BF927" s="181"/>
      <c r="BG927" s="181"/>
      <c r="BH927" s="181"/>
      <c r="BI927" s="181"/>
      <c r="BJ927" s="181"/>
      <c r="BK927" s="181"/>
      <c r="BL927" s="181"/>
      <c r="BM927" s="181"/>
      <c r="BN927" s="181"/>
      <c r="BO927" s="181"/>
      <c r="BP927" s="181"/>
      <c r="BQ927" s="181"/>
      <c r="BR927" s="181"/>
      <c r="BS927" s="181"/>
      <c r="BT927" s="181"/>
      <c r="BU927" s="181"/>
      <c r="BV927" s="181"/>
      <c r="BW927" s="181"/>
      <c r="BX927" s="181"/>
    </row>
    <row r="928" spans="23:76" s="166" customFormat="1">
      <c r="W928" s="181"/>
      <c r="X928" s="181"/>
      <c r="Y928" s="181"/>
      <c r="Z928" s="181"/>
      <c r="AA928" s="181"/>
      <c r="AB928" s="181"/>
      <c r="AC928" s="181"/>
      <c r="AD928" s="181"/>
      <c r="AE928" s="181"/>
      <c r="AF928" s="181"/>
      <c r="AG928" s="181"/>
      <c r="AH928" s="181"/>
      <c r="AI928" s="181"/>
      <c r="AJ928" s="181"/>
      <c r="AK928" s="181"/>
      <c r="AL928" s="181"/>
      <c r="AM928" s="181"/>
      <c r="AN928" s="181"/>
      <c r="AO928" s="181"/>
      <c r="AP928" s="181"/>
      <c r="AQ928" s="181"/>
      <c r="AR928" s="181"/>
      <c r="AS928" s="181"/>
      <c r="AT928" s="181"/>
      <c r="AU928" s="181"/>
      <c r="AV928" s="181"/>
      <c r="AW928" s="181"/>
      <c r="AX928" s="181"/>
      <c r="AY928" s="181"/>
      <c r="AZ928" s="181"/>
      <c r="BA928" s="181"/>
      <c r="BB928" s="181"/>
      <c r="BC928" s="181"/>
      <c r="BD928" s="181"/>
      <c r="BE928" s="181"/>
      <c r="BF928" s="181"/>
      <c r="BG928" s="181"/>
      <c r="BH928" s="181"/>
      <c r="BI928" s="181"/>
      <c r="BJ928" s="181"/>
      <c r="BK928" s="181"/>
      <c r="BL928" s="181"/>
      <c r="BM928" s="181"/>
      <c r="BN928" s="181"/>
      <c r="BO928" s="181"/>
      <c r="BP928" s="181"/>
      <c r="BQ928" s="181"/>
      <c r="BR928" s="181"/>
      <c r="BS928" s="181"/>
      <c r="BT928" s="181"/>
      <c r="BU928" s="181"/>
      <c r="BV928" s="181"/>
      <c r="BW928" s="181"/>
      <c r="BX928" s="181"/>
    </row>
    <row r="929" spans="23:76" s="166" customFormat="1">
      <c r="W929" s="181"/>
      <c r="X929" s="181"/>
      <c r="Y929" s="181"/>
      <c r="Z929" s="181"/>
      <c r="AA929" s="181"/>
      <c r="AB929" s="181"/>
      <c r="AC929" s="181"/>
      <c r="AD929" s="181"/>
      <c r="AE929" s="181"/>
      <c r="AF929" s="181"/>
      <c r="AG929" s="181"/>
      <c r="AH929" s="181"/>
      <c r="AI929" s="181"/>
      <c r="AJ929" s="181"/>
      <c r="AK929" s="181"/>
      <c r="AL929" s="181"/>
      <c r="AM929" s="181"/>
      <c r="AN929" s="181"/>
      <c r="AO929" s="181"/>
      <c r="AP929" s="181"/>
      <c r="AQ929" s="181"/>
      <c r="AR929" s="181"/>
      <c r="AS929" s="181"/>
      <c r="AT929" s="181"/>
      <c r="AU929" s="181"/>
      <c r="AV929" s="181"/>
      <c r="AW929" s="181"/>
      <c r="AX929" s="181"/>
      <c r="AY929" s="181"/>
      <c r="AZ929" s="181"/>
      <c r="BA929" s="181"/>
      <c r="BB929" s="181"/>
      <c r="BC929" s="181"/>
      <c r="BD929" s="181"/>
      <c r="BE929" s="181"/>
      <c r="BF929" s="181"/>
      <c r="BG929" s="181"/>
      <c r="BH929" s="181"/>
      <c r="BI929" s="181"/>
      <c r="BJ929" s="181"/>
      <c r="BK929" s="181"/>
      <c r="BL929" s="181"/>
      <c r="BM929" s="181"/>
      <c r="BN929" s="181"/>
      <c r="BO929" s="181"/>
      <c r="BP929" s="181"/>
      <c r="BQ929" s="181"/>
      <c r="BR929" s="181"/>
      <c r="BS929" s="181"/>
      <c r="BT929" s="181"/>
      <c r="BU929" s="181"/>
      <c r="BV929" s="181"/>
      <c r="BW929" s="181"/>
      <c r="BX929" s="181"/>
    </row>
    <row r="930" spans="23:76" s="166" customFormat="1">
      <c r="W930" s="181"/>
      <c r="X930" s="181"/>
      <c r="Y930" s="181"/>
      <c r="Z930" s="181"/>
      <c r="AA930" s="181"/>
      <c r="AB930" s="181"/>
      <c r="AC930" s="181"/>
      <c r="AD930" s="181"/>
      <c r="AE930" s="181"/>
      <c r="AF930" s="181"/>
      <c r="AG930" s="181"/>
      <c r="AH930" s="181"/>
      <c r="AI930" s="181"/>
      <c r="AJ930" s="181"/>
      <c r="AK930" s="181"/>
      <c r="AL930" s="181"/>
      <c r="AM930" s="181"/>
      <c r="AN930" s="181"/>
      <c r="AO930" s="181"/>
      <c r="AP930" s="181"/>
      <c r="AQ930" s="181"/>
      <c r="AR930" s="181"/>
      <c r="AS930" s="181"/>
      <c r="AT930" s="181"/>
      <c r="AU930" s="181"/>
      <c r="AV930" s="181"/>
      <c r="AW930" s="181"/>
      <c r="AX930" s="181"/>
      <c r="AY930" s="181"/>
      <c r="AZ930" s="181"/>
      <c r="BA930" s="181"/>
      <c r="BB930" s="181"/>
      <c r="BC930" s="181"/>
      <c r="BD930" s="181"/>
      <c r="BE930" s="181"/>
      <c r="BF930" s="181"/>
      <c r="BG930" s="181"/>
      <c r="BH930" s="181"/>
      <c r="BI930" s="181"/>
      <c r="BJ930" s="181"/>
      <c r="BK930" s="181"/>
      <c r="BL930" s="181"/>
      <c r="BM930" s="181"/>
      <c r="BN930" s="181"/>
      <c r="BO930" s="181"/>
      <c r="BP930" s="181"/>
      <c r="BQ930" s="181"/>
      <c r="BR930" s="181"/>
      <c r="BS930" s="181"/>
      <c r="BT930" s="181"/>
      <c r="BU930" s="181"/>
      <c r="BV930" s="181"/>
      <c r="BW930" s="181"/>
      <c r="BX930" s="181"/>
    </row>
    <row r="931" spans="23:76" s="166" customFormat="1">
      <c r="W931" s="181"/>
      <c r="X931" s="181"/>
      <c r="Y931" s="181"/>
      <c r="Z931" s="181"/>
      <c r="AA931" s="181"/>
      <c r="AB931" s="181"/>
      <c r="AC931" s="181"/>
      <c r="AD931" s="181"/>
      <c r="AE931" s="181"/>
      <c r="AF931" s="181"/>
      <c r="AG931" s="181"/>
      <c r="AH931" s="181"/>
      <c r="AI931" s="181"/>
      <c r="AJ931" s="181"/>
      <c r="AK931" s="181"/>
      <c r="AL931" s="181"/>
      <c r="AM931" s="181"/>
      <c r="AN931" s="181"/>
      <c r="AO931" s="181"/>
      <c r="AP931" s="181"/>
      <c r="AQ931" s="181"/>
      <c r="AR931" s="181"/>
      <c r="AS931" s="181"/>
      <c r="AT931" s="181"/>
      <c r="AU931" s="181"/>
      <c r="AV931" s="181"/>
      <c r="AW931" s="181"/>
      <c r="AX931" s="181"/>
      <c r="AY931" s="181"/>
      <c r="AZ931" s="181"/>
      <c r="BA931" s="181"/>
      <c r="BB931" s="181"/>
      <c r="BC931" s="181"/>
      <c r="BD931" s="181"/>
      <c r="BE931" s="181"/>
      <c r="BF931" s="181"/>
      <c r="BG931" s="181"/>
      <c r="BH931" s="181"/>
      <c r="BI931" s="181"/>
      <c r="BJ931" s="181"/>
      <c r="BK931" s="181"/>
      <c r="BL931" s="181"/>
      <c r="BM931" s="181"/>
      <c r="BN931" s="181"/>
      <c r="BO931" s="181"/>
      <c r="BP931" s="181"/>
      <c r="BQ931" s="181"/>
      <c r="BR931" s="181"/>
      <c r="BS931" s="181"/>
      <c r="BT931" s="181"/>
      <c r="BU931" s="181"/>
      <c r="BV931" s="181"/>
      <c r="BW931" s="181"/>
      <c r="BX931" s="181"/>
    </row>
    <row r="932" spans="23:76" s="166" customFormat="1">
      <c r="W932" s="181"/>
      <c r="X932" s="181"/>
      <c r="Y932" s="181"/>
      <c r="Z932" s="181"/>
      <c r="AA932" s="181"/>
      <c r="AB932" s="181"/>
      <c r="AC932" s="181"/>
      <c r="AD932" s="181"/>
      <c r="AE932" s="181"/>
      <c r="AF932" s="181"/>
      <c r="AG932" s="181"/>
      <c r="AH932" s="181"/>
      <c r="AI932" s="181"/>
      <c r="AJ932" s="181"/>
      <c r="AK932" s="181"/>
      <c r="AL932" s="181"/>
      <c r="AM932" s="181"/>
      <c r="AN932" s="181"/>
      <c r="AO932" s="181"/>
      <c r="AP932" s="181"/>
      <c r="AQ932" s="181"/>
      <c r="AR932" s="181"/>
      <c r="AS932" s="181"/>
      <c r="AT932" s="181"/>
      <c r="AU932" s="181"/>
      <c r="AV932" s="181"/>
      <c r="AW932" s="181"/>
      <c r="AX932" s="181"/>
      <c r="AY932" s="181"/>
      <c r="AZ932" s="181"/>
      <c r="BA932" s="181"/>
      <c r="BB932" s="181"/>
      <c r="BC932" s="181"/>
      <c r="BD932" s="181"/>
      <c r="BE932" s="181"/>
      <c r="BF932" s="181"/>
      <c r="BG932" s="181"/>
      <c r="BH932" s="181"/>
      <c r="BI932" s="181"/>
      <c r="BJ932" s="181"/>
      <c r="BK932" s="181"/>
      <c r="BL932" s="181"/>
      <c r="BM932" s="181"/>
      <c r="BN932" s="181"/>
      <c r="BO932" s="181"/>
      <c r="BP932" s="181"/>
      <c r="BQ932" s="181"/>
      <c r="BR932" s="181"/>
      <c r="BS932" s="181"/>
      <c r="BT932" s="181"/>
      <c r="BU932" s="181"/>
      <c r="BV932" s="181"/>
      <c r="BW932" s="181"/>
      <c r="BX932" s="181"/>
    </row>
    <row r="933" spans="23:76" s="166" customFormat="1">
      <c r="W933" s="181"/>
      <c r="X933" s="181"/>
      <c r="Y933" s="181"/>
      <c r="Z933" s="181"/>
      <c r="AA933" s="181"/>
      <c r="AB933" s="181"/>
      <c r="AC933" s="181"/>
      <c r="AD933" s="181"/>
      <c r="AE933" s="181"/>
      <c r="AF933" s="181"/>
      <c r="AG933" s="181"/>
      <c r="AH933" s="181"/>
      <c r="AI933" s="181"/>
      <c r="AJ933" s="181"/>
      <c r="AK933" s="181"/>
      <c r="AL933" s="181"/>
      <c r="AM933" s="181"/>
      <c r="AN933" s="181"/>
      <c r="AO933" s="181"/>
      <c r="AP933" s="181"/>
      <c r="AQ933" s="181"/>
      <c r="AR933" s="181"/>
      <c r="AS933" s="181"/>
      <c r="AT933" s="181"/>
      <c r="AU933" s="181"/>
      <c r="AV933" s="181"/>
      <c r="AW933" s="181"/>
      <c r="AX933" s="181"/>
      <c r="AY933" s="181"/>
      <c r="AZ933" s="181"/>
      <c r="BA933" s="181"/>
      <c r="BB933" s="181"/>
      <c r="BC933" s="181"/>
      <c r="BD933" s="181"/>
      <c r="BE933" s="181"/>
      <c r="BF933" s="181"/>
      <c r="BG933" s="181"/>
      <c r="BH933" s="181"/>
      <c r="BI933" s="181"/>
      <c r="BJ933" s="181"/>
      <c r="BK933" s="181"/>
      <c r="BL933" s="181"/>
      <c r="BM933" s="181"/>
      <c r="BN933" s="181"/>
      <c r="BO933" s="181"/>
      <c r="BP933" s="181"/>
      <c r="BQ933" s="181"/>
      <c r="BR933" s="181"/>
      <c r="BS933" s="181"/>
      <c r="BT933" s="181"/>
      <c r="BU933" s="181"/>
      <c r="BV933" s="181"/>
      <c r="BW933" s="181"/>
      <c r="BX933" s="181"/>
    </row>
    <row r="934" spans="23:76" s="166" customFormat="1">
      <c r="W934" s="181"/>
      <c r="X934" s="181"/>
      <c r="Y934" s="181"/>
      <c r="Z934" s="181"/>
      <c r="AA934" s="181"/>
      <c r="AB934" s="181"/>
      <c r="AC934" s="181"/>
      <c r="AD934" s="181"/>
      <c r="AE934" s="181"/>
      <c r="AF934" s="181"/>
      <c r="AG934" s="181"/>
      <c r="AH934" s="181"/>
      <c r="AI934" s="181"/>
      <c r="AJ934" s="181"/>
      <c r="AK934" s="181"/>
      <c r="AL934" s="181"/>
      <c r="AM934" s="181"/>
      <c r="AN934" s="181"/>
      <c r="AO934" s="181"/>
      <c r="AP934" s="181"/>
      <c r="AQ934" s="181"/>
      <c r="AR934" s="181"/>
      <c r="AS934" s="181"/>
      <c r="AT934" s="181"/>
      <c r="AU934" s="181"/>
      <c r="AV934" s="181"/>
      <c r="AW934" s="181"/>
      <c r="AX934" s="181"/>
      <c r="AY934" s="181"/>
      <c r="AZ934" s="181"/>
      <c r="BA934" s="181"/>
      <c r="BB934" s="181"/>
      <c r="BC934" s="181"/>
      <c r="BD934" s="181"/>
      <c r="BE934" s="181"/>
      <c r="BF934" s="181"/>
      <c r="BG934" s="181"/>
      <c r="BH934" s="181"/>
      <c r="BI934" s="181"/>
      <c r="BJ934" s="181"/>
      <c r="BK934" s="181"/>
      <c r="BL934" s="181"/>
      <c r="BM934" s="181"/>
      <c r="BN934" s="181"/>
      <c r="BO934" s="181"/>
      <c r="BP934" s="181"/>
      <c r="BQ934" s="181"/>
      <c r="BR934" s="181"/>
      <c r="BS934" s="181"/>
      <c r="BT934" s="181"/>
      <c r="BU934" s="181"/>
      <c r="BV934" s="181"/>
      <c r="BW934" s="181"/>
      <c r="BX934" s="181"/>
    </row>
    <row r="935" spans="23:76" s="166" customFormat="1">
      <c r="W935" s="181"/>
      <c r="X935" s="181"/>
      <c r="Y935" s="181"/>
      <c r="Z935" s="181"/>
      <c r="AA935" s="181"/>
      <c r="AB935" s="181"/>
      <c r="AC935" s="181"/>
      <c r="AD935" s="181"/>
      <c r="AE935" s="181"/>
      <c r="AF935" s="181"/>
      <c r="AG935" s="181"/>
      <c r="AH935" s="181"/>
      <c r="AI935" s="181"/>
      <c r="AJ935" s="181"/>
      <c r="AK935" s="181"/>
      <c r="AL935" s="181"/>
      <c r="AM935" s="181"/>
      <c r="AN935" s="181"/>
      <c r="AO935" s="181"/>
      <c r="AP935" s="181"/>
      <c r="AQ935" s="181"/>
      <c r="AR935" s="181"/>
      <c r="AS935" s="181"/>
      <c r="AT935" s="181"/>
      <c r="AU935" s="181"/>
      <c r="AV935" s="181"/>
      <c r="AW935" s="181"/>
      <c r="AX935" s="181"/>
      <c r="AY935" s="181"/>
      <c r="AZ935" s="181"/>
      <c r="BA935" s="181"/>
      <c r="BB935" s="181"/>
      <c r="BC935" s="181"/>
      <c r="BD935" s="181"/>
      <c r="BE935" s="181"/>
      <c r="BF935" s="181"/>
      <c r="BG935" s="181"/>
      <c r="BH935" s="181"/>
      <c r="BI935" s="181"/>
      <c r="BJ935" s="181"/>
      <c r="BK935" s="181"/>
      <c r="BL935" s="181"/>
      <c r="BM935" s="181"/>
      <c r="BN935" s="181"/>
      <c r="BO935" s="181"/>
      <c r="BP935" s="181"/>
      <c r="BQ935" s="181"/>
      <c r="BR935" s="181"/>
      <c r="BS935" s="181"/>
      <c r="BT935" s="181"/>
      <c r="BU935" s="181"/>
      <c r="BV935" s="181"/>
      <c r="BW935" s="181"/>
      <c r="BX935" s="181"/>
    </row>
    <row r="936" spans="23:76" s="166" customFormat="1">
      <c r="W936" s="181"/>
      <c r="X936" s="181"/>
      <c r="Y936" s="181"/>
      <c r="Z936" s="181"/>
      <c r="AA936" s="181"/>
      <c r="AB936" s="181"/>
      <c r="AC936" s="181"/>
      <c r="AD936" s="181"/>
      <c r="AE936" s="181"/>
      <c r="AF936" s="181"/>
      <c r="AG936" s="181"/>
      <c r="AH936" s="181"/>
      <c r="AI936" s="181"/>
      <c r="AJ936" s="181"/>
      <c r="AK936" s="181"/>
      <c r="AL936" s="181"/>
      <c r="AM936" s="181"/>
      <c r="AN936" s="181"/>
      <c r="AO936" s="181"/>
      <c r="AP936" s="181"/>
      <c r="AQ936" s="181"/>
      <c r="AR936" s="181"/>
      <c r="AS936" s="181"/>
      <c r="AT936" s="181"/>
      <c r="AU936" s="181"/>
      <c r="AV936" s="181"/>
      <c r="AW936" s="181"/>
      <c r="AX936" s="181"/>
      <c r="AY936" s="181"/>
      <c r="AZ936" s="181"/>
      <c r="BA936" s="181"/>
      <c r="BB936" s="181"/>
      <c r="BC936" s="181"/>
      <c r="BD936" s="181"/>
      <c r="BE936" s="181"/>
      <c r="BF936" s="181"/>
      <c r="BG936" s="181"/>
      <c r="BH936" s="181"/>
      <c r="BI936" s="181"/>
      <c r="BJ936" s="181"/>
      <c r="BK936" s="181"/>
      <c r="BL936" s="181"/>
      <c r="BM936" s="181"/>
      <c r="BN936" s="181"/>
      <c r="BO936" s="181"/>
      <c r="BP936" s="181"/>
      <c r="BQ936" s="181"/>
      <c r="BR936" s="181"/>
      <c r="BS936" s="181"/>
      <c r="BT936" s="181"/>
      <c r="BU936" s="181"/>
      <c r="BV936" s="181"/>
      <c r="BW936" s="181"/>
      <c r="BX936" s="181"/>
    </row>
    <row r="937" spans="23:76" s="166" customFormat="1">
      <c r="W937" s="181"/>
      <c r="X937" s="181"/>
      <c r="Y937" s="181"/>
      <c r="Z937" s="181"/>
      <c r="AA937" s="181"/>
      <c r="AB937" s="181"/>
      <c r="AC937" s="181"/>
      <c r="AD937" s="181"/>
      <c r="AE937" s="181"/>
      <c r="AF937" s="181"/>
      <c r="AG937" s="181"/>
      <c r="AH937" s="181"/>
      <c r="AI937" s="181"/>
      <c r="AJ937" s="181"/>
      <c r="AK937" s="181"/>
      <c r="AL937" s="181"/>
      <c r="AM937" s="181"/>
      <c r="AN937" s="181"/>
      <c r="AO937" s="181"/>
      <c r="AP937" s="181"/>
      <c r="AQ937" s="181"/>
      <c r="AR937" s="181"/>
      <c r="AS937" s="181"/>
      <c r="AT937" s="181"/>
      <c r="AU937" s="181"/>
      <c r="AV937" s="181"/>
      <c r="AW937" s="181"/>
      <c r="AX937" s="181"/>
      <c r="AY937" s="181"/>
      <c r="AZ937" s="181"/>
      <c r="BA937" s="181"/>
      <c r="BB937" s="181"/>
      <c r="BC937" s="181"/>
      <c r="BD937" s="181"/>
      <c r="BE937" s="181"/>
      <c r="BF937" s="181"/>
      <c r="BG937" s="181"/>
      <c r="BH937" s="181"/>
      <c r="BI937" s="181"/>
      <c r="BJ937" s="181"/>
      <c r="BK937" s="181"/>
      <c r="BL937" s="181"/>
      <c r="BM937" s="181"/>
      <c r="BN937" s="181"/>
      <c r="BO937" s="181"/>
      <c r="BP937" s="181"/>
      <c r="BQ937" s="181"/>
      <c r="BR937" s="181"/>
      <c r="BS937" s="181"/>
      <c r="BT937" s="181"/>
      <c r="BU937" s="181"/>
      <c r="BV937" s="181"/>
      <c r="BW937" s="181"/>
      <c r="BX937" s="181"/>
    </row>
    <row r="938" spans="23:76" s="166" customFormat="1">
      <c r="W938" s="181"/>
      <c r="X938" s="181"/>
      <c r="Y938" s="181"/>
      <c r="Z938" s="181"/>
      <c r="AA938" s="181"/>
      <c r="AB938" s="181"/>
      <c r="AC938" s="181"/>
      <c r="AD938" s="181"/>
      <c r="AE938" s="181"/>
      <c r="AF938" s="181"/>
      <c r="AG938" s="181"/>
      <c r="AH938" s="181"/>
      <c r="AI938" s="181"/>
      <c r="AJ938" s="181"/>
      <c r="AK938" s="181"/>
      <c r="AL938" s="181"/>
      <c r="AM938" s="181"/>
      <c r="AN938" s="181"/>
      <c r="AO938" s="181"/>
      <c r="AP938" s="181"/>
      <c r="AQ938" s="181"/>
      <c r="AR938" s="181"/>
      <c r="AS938" s="181"/>
      <c r="AT938" s="181"/>
      <c r="AU938" s="181"/>
      <c r="AV938" s="181"/>
      <c r="AW938" s="181"/>
      <c r="AX938" s="181"/>
      <c r="AY938" s="181"/>
      <c r="AZ938" s="181"/>
      <c r="BA938" s="181"/>
      <c r="BB938" s="181"/>
      <c r="BC938" s="181"/>
      <c r="BD938" s="181"/>
      <c r="BE938" s="181"/>
      <c r="BF938" s="181"/>
      <c r="BG938" s="181"/>
      <c r="BH938" s="181"/>
      <c r="BI938" s="181"/>
      <c r="BJ938" s="181"/>
      <c r="BK938" s="181"/>
      <c r="BL938" s="181"/>
      <c r="BM938" s="181"/>
      <c r="BN938" s="181"/>
      <c r="BO938" s="181"/>
      <c r="BP938" s="181"/>
      <c r="BQ938" s="181"/>
      <c r="BR938" s="181"/>
      <c r="BS938" s="181"/>
      <c r="BT938" s="181"/>
      <c r="BU938" s="181"/>
      <c r="BV938" s="181"/>
      <c r="BW938" s="181"/>
      <c r="BX938" s="181"/>
    </row>
    <row r="939" spans="23:76" s="166" customFormat="1">
      <c r="W939" s="181"/>
      <c r="X939" s="181"/>
      <c r="Y939" s="181"/>
      <c r="Z939" s="181"/>
      <c r="AA939" s="181"/>
      <c r="AB939" s="181"/>
      <c r="AC939" s="181"/>
      <c r="AD939" s="181"/>
      <c r="AE939" s="181"/>
      <c r="AF939" s="181"/>
      <c r="AG939" s="181"/>
      <c r="AH939" s="181"/>
      <c r="AI939" s="181"/>
      <c r="AJ939" s="181"/>
      <c r="AK939" s="181"/>
      <c r="AL939" s="181"/>
      <c r="AM939" s="181"/>
      <c r="AN939" s="181"/>
      <c r="AO939" s="181"/>
      <c r="AP939" s="181"/>
      <c r="AQ939" s="181"/>
      <c r="AR939" s="181"/>
      <c r="AS939" s="181"/>
      <c r="AT939" s="181"/>
      <c r="AU939" s="181"/>
      <c r="AV939" s="181"/>
      <c r="AW939" s="181"/>
      <c r="AX939" s="181"/>
      <c r="AY939" s="181"/>
      <c r="AZ939" s="181"/>
      <c r="BA939" s="181"/>
      <c r="BB939" s="181"/>
      <c r="BC939" s="181"/>
      <c r="BD939" s="181"/>
      <c r="BE939" s="181"/>
      <c r="BF939" s="181"/>
      <c r="BG939" s="181"/>
      <c r="BH939" s="181"/>
      <c r="BI939" s="181"/>
      <c r="BJ939" s="181"/>
      <c r="BK939" s="181"/>
      <c r="BL939" s="181"/>
      <c r="BM939" s="181"/>
      <c r="BN939" s="181"/>
      <c r="BO939" s="181"/>
      <c r="BP939" s="181"/>
      <c r="BQ939" s="181"/>
      <c r="BR939" s="181"/>
      <c r="BS939" s="181"/>
      <c r="BT939" s="181"/>
      <c r="BU939" s="181"/>
      <c r="BV939" s="181"/>
      <c r="BW939" s="181"/>
      <c r="BX939" s="181"/>
    </row>
    <row r="940" spans="23:76" s="166" customFormat="1">
      <c r="W940" s="181"/>
      <c r="X940" s="181"/>
      <c r="Y940" s="181"/>
      <c r="Z940" s="181"/>
      <c r="AA940" s="181"/>
      <c r="AB940" s="181"/>
      <c r="AC940" s="181"/>
      <c r="AD940" s="181"/>
      <c r="AE940" s="181"/>
      <c r="AF940" s="181"/>
      <c r="AG940" s="181"/>
      <c r="AH940" s="181"/>
      <c r="AI940" s="181"/>
      <c r="AJ940" s="181"/>
      <c r="AK940" s="181"/>
      <c r="AL940" s="181"/>
      <c r="AM940" s="181"/>
      <c r="AN940" s="181"/>
      <c r="AO940" s="181"/>
      <c r="AP940" s="181"/>
      <c r="AQ940" s="181"/>
      <c r="AR940" s="181"/>
      <c r="AS940" s="181"/>
      <c r="AT940" s="181"/>
      <c r="AU940" s="181"/>
      <c r="AV940" s="181"/>
      <c r="AW940" s="181"/>
      <c r="AX940" s="181"/>
      <c r="AY940" s="181"/>
      <c r="AZ940" s="181"/>
      <c r="BA940" s="181"/>
      <c r="BB940" s="181"/>
      <c r="BC940" s="181"/>
      <c r="BD940" s="181"/>
      <c r="BE940" s="181"/>
      <c r="BF940" s="181"/>
      <c r="BG940" s="181"/>
      <c r="BH940" s="181"/>
      <c r="BI940" s="181"/>
      <c r="BJ940" s="181"/>
      <c r="BK940" s="181"/>
      <c r="BL940" s="181"/>
      <c r="BM940" s="181"/>
      <c r="BN940" s="181"/>
      <c r="BO940" s="181"/>
      <c r="BP940" s="181"/>
      <c r="BQ940" s="181"/>
      <c r="BR940" s="181"/>
      <c r="BS940" s="181"/>
      <c r="BT940" s="181"/>
      <c r="BU940" s="181"/>
      <c r="BV940" s="181"/>
      <c r="BW940" s="181"/>
      <c r="BX940" s="181"/>
    </row>
    <row r="941" spans="23:76" s="166" customFormat="1">
      <c r="W941" s="181"/>
      <c r="X941" s="181"/>
      <c r="Y941" s="181"/>
      <c r="Z941" s="181"/>
      <c r="AA941" s="181"/>
      <c r="AB941" s="181"/>
      <c r="AC941" s="181"/>
      <c r="AD941" s="181"/>
      <c r="AE941" s="181"/>
      <c r="AF941" s="181"/>
      <c r="AG941" s="181"/>
      <c r="AH941" s="181"/>
      <c r="AI941" s="181"/>
      <c r="AJ941" s="181"/>
      <c r="AK941" s="181"/>
      <c r="AL941" s="181"/>
      <c r="AM941" s="181"/>
      <c r="AN941" s="181"/>
      <c r="AO941" s="181"/>
      <c r="AP941" s="181"/>
      <c r="AQ941" s="181"/>
      <c r="AR941" s="181"/>
      <c r="AS941" s="181"/>
      <c r="AT941" s="181"/>
      <c r="AU941" s="181"/>
      <c r="AV941" s="181"/>
      <c r="AW941" s="181"/>
      <c r="AX941" s="181"/>
      <c r="AY941" s="181"/>
      <c r="AZ941" s="181"/>
      <c r="BA941" s="181"/>
      <c r="BB941" s="181"/>
      <c r="BC941" s="181"/>
      <c r="BD941" s="181"/>
      <c r="BE941" s="181"/>
      <c r="BF941" s="181"/>
      <c r="BG941" s="181"/>
      <c r="BH941" s="181"/>
      <c r="BI941" s="181"/>
      <c r="BJ941" s="181"/>
      <c r="BK941" s="181"/>
      <c r="BL941" s="181"/>
      <c r="BM941" s="181"/>
      <c r="BN941" s="181"/>
      <c r="BO941" s="181"/>
      <c r="BP941" s="181"/>
      <c r="BQ941" s="181"/>
      <c r="BR941" s="181"/>
      <c r="BS941" s="181"/>
      <c r="BT941" s="181"/>
      <c r="BU941" s="181"/>
      <c r="BV941" s="181"/>
      <c r="BW941" s="181"/>
      <c r="BX941" s="181"/>
    </row>
    <row r="942" spans="23:76" s="166" customFormat="1">
      <c r="W942" s="181"/>
      <c r="X942" s="181"/>
      <c r="Y942" s="181"/>
      <c r="Z942" s="181"/>
      <c r="AA942" s="181"/>
      <c r="AB942" s="181"/>
      <c r="AC942" s="181"/>
      <c r="AD942" s="181"/>
      <c r="AE942" s="181"/>
      <c r="AF942" s="181"/>
      <c r="AG942" s="181"/>
      <c r="AH942" s="181"/>
      <c r="AI942" s="181"/>
      <c r="AJ942" s="181"/>
      <c r="AK942" s="181"/>
      <c r="AL942" s="181"/>
      <c r="AM942" s="181"/>
      <c r="AN942" s="181"/>
      <c r="AO942" s="181"/>
      <c r="AP942" s="181"/>
      <c r="AQ942" s="181"/>
      <c r="AR942" s="181"/>
      <c r="AS942" s="181"/>
      <c r="AT942" s="181"/>
      <c r="AU942" s="181"/>
      <c r="AV942" s="181"/>
      <c r="AW942" s="181"/>
      <c r="AX942" s="181"/>
      <c r="AY942" s="181"/>
      <c r="AZ942" s="181"/>
      <c r="BA942" s="181"/>
      <c r="BB942" s="181"/>
      <c r="BC942" s="181"/>
      <c r="BD942" s="181"/>
      <c r="BE942" s="181"/>
      <c r="BF942" s="181"/>
      <c r="BG942" s="181"/>
      <c r="BH942" s="181"/>
      <c r="BI942" s="181"/>
      <c r="BJ942" s="181"/>
      <c r="BK942" s="181"/>
      <c r="BL942" s="181"/>
      <c r="BM942" s="181"/>
      <c r="BN942" s="181"/>
      <c r="BO942" s="181"/>
      <c r="BP942" s="181"/>
      <c r="BQ942" s="181"/>
      <c r="BR942" s="181"/>
      <c r="BS942" s="181"/>
      <c r="BT942" s="181"/>
      <c r="BU942" s="181"/>
      <c r="BV942" s="181"/>
      <c r="BW942" s="181"/>
      <c r="BX942" s="181"/>
    </row>
    <row r="943" spans="23:76" s="166" customFormat="1">
      <c r="W943" s="181"/>
      <c r="X943" s="181"/>
      <c r="Y943" s="181"/>
      <c r="Z943" s="181"/>
      <c r="AA943" s="181"/>
      <c r="AB943" s="181"/>
      <c r="AC943" s="181"/>
      <c r="AD943" s="181"/>
      <c r="AE943" s="181"/>
      <c r="AF943" s="181"/>
      <c r="AG943" s="181"/>
      <c r="AH943" s="181"/>
      <c r="AI943" s="181"/>
      <c r="AJ943" s="181"/>
      <c r="AK943" s="181"/>
      <c r="AL943" s="181"/>
      <c r="AM943" s="181"/>
      <c r="AN943" s="181"/>
      <c r="AO943" s="181"/>
      <c r="AP943" s="181"/>
      <c r="AQ943" s="181"/>
      <c r="AR943" s="181"/>
      <c r="AS943" s="181"/>
      <c r="AT943" s="181"/>
      <c r="AU943" s="181"/>
      <c r="AV943" s="181"/>
      <c r="AW943" s="181"/>
      <c r="AX943" s="181"/>
      <c r="AY943" s="181"/>
      <c r="AZ943" s="181"/>
      <c r="BA943" s="181"/>
      <c r="BB943" s="181"/>
      <c r="BC943" s="181"/>
      <c r="BD943" s="181"/>
      <c r="BE943" s="181"/>
      <c r="BF943" s="181"/>
      <c r="BG943" s="181"/>
      <c r="BH943" s="181"/>
      <c r="BI943" s="181"/>
      <c r="BJ943" s="181"/>
      <c r="BK943" s="181"/>
      <c r="BL943" s="181"/>
      <c r="BM943" s="181"/>
      <c r="BN943" s="181"/>
      <c r="BO943" s="181"/>
      <c r="BP943" s="181"/>
      <c r="BQ943" s="181"/>
      <c r="BR943" s="181"/>
      <c r="BS943" s="181"/>
      <c r="BT943" s="181"/>
      <c r="BU943" s="181"/>
      <c r="BV943" s="181"/>
      <c r="BW943" s="181"/>
      <c r="BX943" s="181"/>
    </row>
    <row r="944" spans="23:76" s="166" customFormat="1">
      <c r="W944" s="181"/>
      <c r="X944" s="181"/>
      <c r="Y944" s="181"/>
      <c r="Z944" s="181"/>
      <c r="AA944" s="181"/>
      <c r="AB944" s="181"/>
      <c r="AC944" s="181"/>
      <c r="AD944" s="181"/>
      <c r="AE944" s="181"/>
      <c r="AF944" s="181"/>
      <c r="AG944" s="181"/>
      <c r="AH944" s="181"/>
      <c r="AI944" s="181"/>
      <c r="AJ944" s="181"/>
      <c r="AK944" s="181"/>
      <c r="AL944" s="181"/>
      <c r="AM944" s="181"/>
      <c r="AN944" s="181"/>
      <c r="AO944" s="181"/>
      <c r="AP944" s="181"/>
      <c r="AQ944" s="181"/>
      <c r="AR944" s="181"/>
      <c r="AS944" s="181"/>
      <c r="AT944" s="181"/>
      <c r="AU944" s="181"/>
      <c r="AV944" s="181"/>
      <c r="AW944" s="181"/>
      <c r="AX944" s="181"/>
      <c r="AY944" s="181"/>
      <c r="AZ944" s="181"/>
      <c r="BA944" s="181"/>
      <c r="BB944" s="181"/>
      <c r="BC944" s="181"/>
      <c r="BD944" s="181"/>
      <c r="BE944" s="181"/>
      <c r="BF944" s="181"/>
      <c r="BG944" s="181"/>
      <c r="BH944" s="181"/>
      <c r="BI944" s="181"/>
      <c r="BJ944" s="181"/>
      <c r="BK944" s="181"/>
      <c r="BL944" s="181"/>
      <c r="BM944" s="181"/>
      <c r="BN944" s="181"/>
      <c r="BO944" s="181"/>
      <c r="BP944" s="181"/>
      <c r="BQ944" s="181"/>
      <c r="BR944" s="181"/>
      <c r="BS944" s="181"/>
      <c r="BT944" s="181"/>
      <c r="BU944" s="181"/>
      <c r="BV944" s="181"/>
      <c r="BW944" s="181"/>
      <c r="BX944" s="181"/>
    </row>
    <row r="945" spans="23:76" s="166" customFormat="1">
      <c r="W945" s="181"/>
      <c r="X945" s="181"/>
      <c r="Y945" s="181"/>
      <c r="Z945" s="181"/>
      <c r="AA945" s="181"/>
      <c r="AB945" s="181"/>
      <c r="AC945" s="181"/>
      <c r="AD945" s="181"/>
      <c r="AE945" s="181"/>
      <c r="AF945" s="181"/>
      <c r="AG945" s="181"/>
      <c r="AH945" s="181"/>
      <c r="AI945" s="181"/>
      <c r="AJ945" s="181"/>
      <c r="AK945" s="181"/>
      <c r="AL945" s="181"/>
      <c r="AM945" s="181"/>
      <c r="AN945" s="181"/>
      <c r="AO945" s="181"/>
      <c r="AP945" s="181"/>
      <c r="AQ945" s="181"/>
      <c r="AR945" s="181"/>
      <c r="AS945" s="181"/>
      <c r="AT945" s="181"/>
      <c r="AU945" s="181"/>
      <c r="AV945" s="181"/>
      <c r="AW945" s="181"/>
      <c r="AX945" s="181"/>
      <c r="AY945" s="181"/>
      <c r="AZ945" s="181"/>
      <c r="BA945" s="181"/>
      <c r="BB945" s="181"/>
      <c r="BC945" s="181"/>
      <c r="BD945" s="181"/>
      <c r="BE945" s="181"/>
      <c r="BF945" s="181"/>
      <c r="BG945" s="181"/>
      <c r="BH945" s="181"/>
      <c r="BI945" s="181"/>
      <c r="BJ945" s="181"/>
      <c r="BK945" s="181"/>
      <c r="BL945" s="181"/>
      <c r="BM945" s="181"/>
      <c r="BN945" s="181"/>
      <c r="BO945" s="181"/>
      <c r="BP945" s="181"/>
      <c r="BQ945" s="181"/>
      <c r="BR945" s="181"/>
      <c r="BS945" s="181"/>
      <c r="BT945" s="181"/>
      <c r="BU945" s="181"/>
      <c r="BV945" s="181"/>
      <c r="BW945" s="181"/>
      <c r="BX945" s="181"/>
    </row>
    <row r="946" spans="23:76" s="166" customFormat="1">
      <c r="W946" s="181"/>
      <c r="X946" s="181"/>
      <c r="Y946" s="181"/>
      <c r="Z946" s="181"/>
      <c r="AA946" s="181"/>
      <c r="AB946" s="181"/>
      <c r="AC946" s="181"/>
      <c r="AD946" s="181"/>
      <c r="AE946" s="181"/>
      <c r="AF946" s="181"/>
      <c r="AG946" s="181"/>
      <c r="AH946" s="181"/>
      <c r="AI946" s="181"/>
      <c r="AJ946" s="181"/>
      <c r="AK946" s="181"/>
      <c r="AL946" s="181"/>
      <c r="AM946" s="181"/>
      <c r="AN946" s="181"/>
      <c r="AO946" s="181"/>
      <c r="AP946" s="181"/>
      <c r="AQ946" s="181"/>
      <c r="AR946" s="181"/>
      <c r="AS946" s="181"/>
      <c r="AT946" s="181"/>
      <c r="AU946" s="181"/>
      <c r="AV946" s="181"/>
      <c r="AW946" s="181"/>
      <c r="AX946" s="181"/>
      <c r="AY946" s="181"/>
      <c r="AZ946" s="181"/>
      <c r="BA946" s="181"/>
      <c r="BB946" s="181"/>
      <c r="BC946" s="181"/>
      <c r="BD946" s="181"/>
      <c r="BE946" s="181"/>
      <c r="BF946" s="181"/>
      <c r="BG946" s="181"/>
      <c r="BH946" s="181"/>
      <c r="BI946" s="181"/>
      <c r="BJ946" s="181"/>
      <c r="BK946" s="181"/>
      <c r="BL946" s="181"/>
      <c r="BM946" s="181"/>
      <c r="BN946" s="181"/>
      <c r="BO946" s="181"/>
      <c r="BP946" s="181"/>
      <c r="BQ946" s="181"/>
      <c r="BR946" s="181"/>
      <c r="BS946" s="181"/>
      <c r="BT946" s="181"/>
      <c r="BU946" s="181"/>
      <c r="BV946" s="181"/>
      <c r="BW946" s="181"/>
      <c r="BX946" s="181"/>
    </row>
    <row r="947" spans="23:76" s="166" customFormat="1">
      <c r="W947" s="181"/>
      <c r="X947" s="181"/>
      <c r="Y947" s="181"/>
      <c r="Z947" s="181"/>
      <c r="AA947" s="181"/>
      <c r="AB947" s="181"/>
      <c r="AC947" s="181"/>
      <c r="AD947" s="181"/>
      <c r="AE947" s="181"/>
      <c r="AF947" s="181"/>
      <c r="AG947" s="181"/>
      <c r="AH947" s="181"/>
      <c r="AI947" s="181"/>
      <c r="AJ947" s="181"/>
      <c r="AK947" s="181"/>
      <c r="AL947" s="181"/>
      <c r="AM947" s="181"/>
      <c r="AN947" s="181"/>
      <c r="AO947" s="181"/>
      <c r="AP947" s="181"/>
      <c r="AQ947" s="181"/>
      <c r="AR947" s="181"/>
      <c r="AS947" s="181"/>
      <c r="AT947" s="181"/>
      <c r="AU947" s="181"/>
      <c r="AV947" s="181"/>
      <c r="AW947" s="181"/>
      <c r="AX947" s="181"/>
      <c r="AY947" s="181"/>
      <c r="AZ947" s="181"/>
      <c r="BA947" s="181"/>
      <c r="BB947" s="181"/>
      <c r="BC947" s="181"/>
      <c r="BD947" s="181"/>
      <c r="BE947" s="181"/>
      <c r="BF947" s="181"/>
      <c r="BG947" s="181"/>
      <c r="BH947" s="181"/>
      <c r="BI947" s="181"/>
      <c r="BJ947" s="181"/>
      <c r="BK947" s="181"/>
      <c r="BL947" s="181"/>
      <c r="BM947" s="181"/>
      <c r="BN947" s="181"/>
      <c r="BO947" s="181"/>
      <c r="BP947" s="181"/>
      <c r="BQ947" s="181"/>
      <c r="BR947" s="181"/>
      <c r="BS947" s="181"/>
      <c r="BT947" s="181"/>
      <c r="BU947" s="181"/>
      <c r="BV947" s="181"/>
      <c r="BW947" s="181"/>
      <c r="BX947" s="181"/>
    </row>
    <row r="948" spans="23:76" s="166" customFormat="1">
      <c r="W948" s="181"/>
      <c r="X948" s="181"/>
      <c r="Y948" s="181"/>
      <c r="Z948" s="181"/>
      <c r="AA948" s="181"/>
      <c r="AB948" s="181"/>
      <c r="AC948" s="181"/>
      <c r="AD948" s="181"/>
      <c r="AE948" s="181"/>
      <c r="AF948" s="181"/>
      <c r="AG948" s="181"/>
      <c r="AH948" s="181"/>
      <c r="AI948" s="181"/>
      <c r="AJ948" s="181"/>
      <c r="AK948" s="181"/>
      <c r="AL948" s="181"/>
      <c r="AM948" s="181"/>
      <c r="AN948" s="181"/>
      <c r="AO948" s="181"/>
      <c r="AP948" s="181"/>
      <c r="AQ948" s="181"/>
      <c r="AR948" s="181"/>
      <c r="AS948" s="181"/>
      <c r="AT948" s="181"/>
      <c r="AU948" s="181"/>
      <c r="AV948" s="181"/>
      <c r="AW948" s="181"/>
      <c r="AX948" s="181"/>
      <c r="AY948" s="181"/>
      <c r="AZ948" s="181"/>
      <c r="BA948" s="181"/>
      <c r="BB948" s="181"/>
      <c r="BC948" s="181"/>
      <c r="BD948" s="181"/>
      <c r="BE948" s="181"/>
      <c r="BF948" s="181"/>
      <c r="BG948" s="181"/>
      <c r="BH948" s="181"/>
      <c r="BI948" s="181"/>
      <c r="BJ948" s="181"/>
      <c r="BK948" s="181"/>
      <c r="BL948" s="181"/>
      <c r="BM948" s="181"/>
      <c r="BN948" s="181"/>
      <c r="BO948" s="181"/>
      <c r="BP948" s="181"/>
      <c r="BQ948" s="181"/>
      <c r="BR948" s="181"/>
      <c r="BS948" s="181"/>
      <c r="BT948" s="181"/>
      <c r="BU948" s="181"/>
      <c r="BV948" s="181"/>
      <c r="BW948" s="181"/>
      <c r="BX948" s="181"/>
    </row>
    <row r="949" spans="23:76" s="166" customFormat="1">
      <c r="W949" s="181"/>
      <c r="X949" s="181"/>
      <c r="Y949" s="181"/>
      <c r="Z949" s="181"/>
      <c r="AA949" s="181"/>
      <c r="AB949" s="181"/>
      <c r="AC949" s="181"/>
      <c r="AD949" s="181"/>
      <c r="AE949" s="181"/>
      <c r="AF949" s="181"/>
      <c r="AG949" s="181"/>
      <c r="AH949" s="181"/>
      <c r="AI949" s="181"/>
      <c r="AJ949" s="181"/>
      <c r="AK949" s="181"/>
      <c r="AL949" s="181"/>
      <c r="AM949" s="181"/>
      <c r="AN949" s="181"/>
      <c r="AO949" s="181"/>
      <c r="AP949" s="181"/>
      <c r="AQ949" s="181"/>
      <c r="AR949" s="181"/>
      <c r="AS949" s="181"/>
      <c r="AT949" s="181"/>
      <c r="AU949" s="181"/>
      <c r="AV949" s="181"/>
      <c r="AW949" s="181"/>
      <c r="AX949" s="181"/>
      <c r="AY949" s="181"/>
      <c r="AZ949" s="181"/>
      <c r="BA949" s="181"/>
      <c r="BB949" s="181"/>
      <c r="BC949" s="181"/>
      <c r="BD949" s="181"/>
      <c r="BE949" s="181"/>
      <c r="BF949" s="181"/>
      <c r="BG949" s="181"/>
      <c r="BH949" s="181"/>
      <c r="BI949" s="181"/>
      <c r="BJ949" s="181"/>
      <c r="BK949" s="181"/>
      <c r="BL949" s="181"/>
      <c r="BM949" s="181"/>
      <c r="BN949" s="181"/>
      <c r="BO949" s="181"/>
      <c r="BP949" s="181"/>
      <c r="BQ949" s="181"/>
      <c r="BR949" s="181"/>
      <c r="BS949" s="181"/>
      <c r="BT949" s="181"/>
      <c r="BU949" s="181"/>
      <c r="BV949" s="181"/>
      <c r="BW949" s="181"/>
      <c r="BX949" s="181"/>
    </row>
    <row r="950" spans="23:76" s="166" customFormat="1">
      <c r="W950" s="181"/>
      <c r="X950" s="181"/>
      <c r="Y950" s="181"/>
      <c r="Z950" s="181"/>
      <c r="AA950" s="181"/>
      <c r="AB950" s="181"/>
      <c r="AC950" s="181"/>
      <c r="AD950" s="181"/>
      <c r="AE950" s="181"/>
      <c r="AF950" s="181"/>
      <c r="AG950" s="181"/>
      <c r="AH950" s="181"/>
      <c r="AI950" s="181"/>
      <c r="AJ950" s="181"/>
      <c r="AK950" s="181"/>
      <c r="AL950" s="181"/>
      <c r="AM950" s="181"/>
      <c r="AN950" s="181"/>
      <c r="AO950" s="181"/>
      <c r="AP950" s="181"/>
      <c r="AQ950" s="181"/>
      <c r="AR950" s="181"/>
      <c r="AS950" s="181"/>
      <c r="AT950" s="181"/>
      <c r="AU950" s="181"/>
      <c r="AV950" s="181"/>
      <c r="AW950" s="181"/>
      <c r="AX950" s="181"/>
      <c r="AY950" s="181"/>
      <c r="AZ950" s="181"/>
      <c r="BA950" s="181"/>
      <c r="BB950" s="181"/>
      <c r="BC950" s="181"/>
      <c r="BD950" s="181"/>
      <c r="BE950" s="181"/>
      <c r="BF950" s="181"/>
      <c r="BG950" s="181"/>
      <c r="BH950" s="181"/>
      <c r="BI950" s="181"/>
      <c r="BJ950" s="181"/>
      <c r="BK950" s="181"/>
      <c r="BL950" s="181"/>
      <c r="BM950" s="181"/>
      <c r="BN950" s="181"/>
      <c r="BO950" s="181"/>
      <c r="BP950" s="181"/>
      <c r="BQ950" s="181"/>
      <c r="BR950" s="181"/>
      <c r="BS950" s="181"/>
      <c r="BT950" s="181"/>
      <c r="BU950" s="181"/>
      <c r="BV950" s="181"/>
      <c r="BW950" s="181"/>
      <c r="BX950" s="181"/>
    </row>
    <row r="951" spans="23:76" s="166" customFormat="1">
      <c r="W951" s="181"/>
      <c r="X951" s="181"/>
      <c r="Y951" s="181"/>
      <c r="Z951" s="181"/>
      <c r="AA951" s="181"/>
      <c r="AB951" s="181"/>
      <c r="AC951" s="181"/>
      <c r="AD951" s="181"/>
      <c r="AE951" s="181"/>
      <c r="AF951" s="181"/>
      <c r="AG951" s="181"/>
      <c r="AH951" s="181"/>
      <c r="AI951" s="181"/>
      <c r="AJ951" s="181"/>
      <c r="AK951" s="181"/>
      <c r="AL951" s="181"/>
      <c r="AM951" s="181"/>
      <c r="AN951" s="181"/>
      <c r="AO951" s="181"/>
      <c r="AP951" s="181"/>
      <c r="AQ951" s="181"/>
      <c r="AR951" s="181"/>
      <c r="AS951" s="181"/>
      <c r="AT951" s="181"/>
      <c r="AU951" s="181"/>
      <c r="AV951" s="181"/>
      <c r="AW951" s="181"/>
      <c r="AX951" s="181"/>
      <c r="AY951" s="181"/>
      <c r="AZ951" s="181"/>
      <c r="BA951" s="181"/>
      <c r="BB951" s="181"/>
      <c r="BC951" s="181"/>
      <c r="BD951" s="181"/>
      <c r="BE951" s="181"/>
      <c r="BF951" s="181"/>
      <c r="BG951" s="181"/>
      <c r="BH951" s="181"/>
      <c r="BI951" s="181"/>
      <c r="BJ951" s="181"/>
      <c r="BK951" s="181"/>
      <c r="BL951" s="181"/>
      <c r="BM951" s="181"/>
      <c r="BN951" s="181"/>
      <c r="BO951" s="181"/>
      <c r="BP951" s="181"/>
      <c r="BQ951" s="181"/>
      <c r="BR951" s="181"/>
      <c r="BS951" s="181"/>
      <c r="BT951" s="181"/>
      <c r="BU951" s="181"/>
      <c r="BV951" s="181"/>
      <c r="BW951" s="181"/>
      <c r="BX951" s="181"/>
    </row>
    <row r="952" spans="23:76" s="166" customFormat="1">
      <c r="W952" s="181"/>
      <c r="X952" s="181"/>
      <c r="Y952" s="181"/>
      <c r="Z952" s="181"/>
      <c r="AA952" s="181"/>
      <c r="AB952" s="181"/>
      <c r="AC952" s="181"/>
      <c r="AD952" s="181"/>
      <c r="AE952" s="181"/>
      <c r="AF952" s="181"/>
      <c r="AG952" s="181"/>
      <c r="AH952" s="181"/>
      <c r="AI952" s="181"/>
      <c r="AJ952" s="181"/>
      <c r="AK952" s="181"/>
      <c r="AL952" s="181"/>
      <c r="AM952" s="181"/>
      <c r="AN952" s="181"/>
      <c r="AO952" s="181"/>
      <c r="AP952" s="181"/>
      <c r="AQ952" s="181"/>
      <c r="AR952" s="181"/>
      <c r="AS952" s="181"/>
      <c r="AT952" s="181"/>
      <c r="AU952" s="181"/>
      <c r="AV952" s="181"/>
      <c r="AW952" s="181"/>
      <c r="AX952" s="181"/>
      <c r="AY952" s="181"/>
      <c r="AZ952" s="181"/>
      <c r="BA952" s="181"/>
      <c r="BB952" s="181"/>
      <c r="BC952" s="181"/>
      <c r="BD952" s="181"/>
      <c r="BE952" s="181"/>
      <c r="BF952" s="181"/>
      <c r="BG952" s="181"/>
      <c r="BH952" s="181"/>
      <c r="BI952" s="181"/>
      <c r="BJ952" s="181"/>
      <c r="BK952" s="181"/>
      <c r="BL952" s="181"/>
      <c r="BM952" s="181"/>
      <c r="BN952" s="181"/>
      <c r="BO952" s="181"/>
      <c r="BP952" s="181"/>
      <c r="BQ952" s="181"/>
      <c r="BR952" s="181"/>
      <c r="BS952" s="181"/>
      <c r="BT952" s="181"/>
      <c r="BU952" s="181"/>
      <c r="BV952" s="181"/>
      <c r="BW952" s="181"/>
      <c r="BX952" s="181"/>
    </row>
    <row r="953" spans="23:76" s="166" customFormat="1">
      <c r="W953" s="181"/>
      <c r="X953" s="181"/>
      <c r="Y953" s="181"/>
      <c r="Z953" s="181"/>
      <c r="AA953" s="181"/>
      <c r="AB953" s="181"/>
      <c r="AC953" s="181"/>
      <c r="AD953" s="181"/>
      <c r="AE953" s="181"/>
      <c r="AF953" s="181"/>
      <c r="AG953" s="181"/>
      <c r="AH953" s="181"/>
      <c r="AI953" s="181"/>
      <c r="AJ953" s="181"/>
      <c r="AK953" s="181"/>
      <c r="AL953" s="181"/>
      <c r="AM953" s="181"/>
      <c r="AN953" s="181"/>
      <c r="AO953" s="181"/>
      <c r="AP953" s="181"/>
      <c r="AQ953" s="181"/>
      <c r="AR953" s="181"/>
      <c r="AS953" s="181"/>
      <c r="AT953" s="181"/>
      <c r="AU953" s="181"/>
      <c r="AV953" s="181"/>
      <c r="AW953" s="181"/>
      <c r="AX953" s="181"/>
      <c r="AY953" s="181"/>
      <c r="AZ953" s="181"/>
      <c r="BA953" s="181"/>
      <c r="BB953" s="181"/>
      <c r="BC953" s="181"/>
      <c r="BD953" s="181"/>
      <c r="BE953" s="181"/>
      <c r="BF953" s="181"/>
      <c r="BG953" s="181"/>
      <c r="BH953" s="181"/>
      <c r="BI953" s="181"/>
      <c r="BJ953" s="181"/>
      <c r="BK953" s="181"/>
      <c r="BL953" s="181"/>
      <c r="BM953" s="181"/>
      <c r="BN953" s="181"/>
      <c r="BO953" s="181"/>
      <c r="BP953" s="181"/>
      <c r="BQ953" s="181"/>
      <c r="BR953" s="181"/>
      <c r="BS953" s="181"/>
      <c r="BT953" s="181"/>
      <c r="BU953" s="181"/>
      <c r="BV953" s="181"/>
      <c r="BW953" s="181"/>
      <c r="BX953" s="181"/>
    </row>
    <row r="954" spans="23:76" s="166" customFormat="1">
      <c r="W954" s="181"/>
      <c r="X954" s="181"/>
      <c r="Y954" s="181"/>
      <c r="Z954" s="181"/>
      <c r="AA954" s="181"/>
      <c r="AB954" s="181"/>
      <c r="AC954" s="181"/>
      <c r="AD954" s="181"/>
      <c r="AE954" s="181"/>
      <c r="AF954" s="181"/>
      <c r="AG954" s="181"/>
      <c r="AH954" s="181"/>
      <c r="AI954" s="181"/>
      <c r="AJ954" s="181"/>
      <c r="AK954" s="181"/>
      <c r="AL954" s="181"/>
      <c r="AM954" s="181"/>
      <c r="AN954" s="181"/>
      <c r="AO954" s="181"/>
      <c r="AP954" s="181"/>
      <c r="AQ954" s="181"/>
      <c r="AR954" s="181"/>
      <c r="AS954" s="181"/>
      <c r="AT954" s="181"/>
      <c r="AU954" s="181"/>
      <c r="AV954" s="181"/>
      <c r="AW954" s="181"/>
      <c r="AX954" s="181"/>
      <c r="AY954" s="181"/>
      <c r="AZ954" s="181"/>
      <c r="BA954" s="181"/>
      <c r="BB954" s="181"/>
      <c r="BC954" s="181"/>
      <c r="BD954" s="181"/>
      <c r="BE954" s="181"/>
      <c r="BF954" s="181"/>
      <c r="BG954" s="181"/>
      <c r="BH954" s="181"/>
      <c r="BI954" s="181"/>
      <c r="BJ954" s="181"/>
      <c r="BK954" s="181"/>
      <c r="BL954" s="181"/>
      <c r="BM954" s="181"/>
      <c r="BN954" s="181"/>
      <c r="BO954" s="181"/>
      <c r="BP954" s="181"/>
      <c r="BQ954" s="181"/>
      <c r="BR954" s="181"/>
      <c r="BS954" s="181"/>
      <c r="BT954" s="181"/>
      <c r="BU954" s="181"/>
      <c r="BV954" s="181"/>
      <c r="BW954" s="181"/>
      <c r="BX954" s="181"/>
    </row>
    <row r="955" spans="23:76" s="166" customFormat="1">
      <c r="W955" s="181"/>
      <c r="X955" s="181"/>
      <c r="Y955" s="181"/>
      <c r="Z955" s="181"/>
      <c r="AA955" s="181"/>
      <c r="AB955" s="181"/>
      <c r="AC955" s="181"/>
      <c r="AD955" s="181"/>
      <c r="AE955" s="181"/>
      <c r="AF955" s="181"/>
      <c r="AG955" s="181"/>
      <c r="AH955" s="181"/>
      <c r="AI955" s="181"/>
      <c r="AJ955" s="181"/>
      <c r="AK955" s="181"/>
      <c r="AL955" s="181"/>
      <c r="AM955" s="181"/>
      <c r="AN955" s="181"/>
      <c r="AO955" s="181"/>
      <c r="AP955" s="181"/>
      <c r="AQ955" s="181"/>
      <c r="AR955" s="181"/>
      <c r="AS955" s="181"/>
      <c r="AT955" s="181"/>
      <c r="AU955" s="181"/>
      <c r="AV955" s="181"/>
      <c r="AW955" s="181"/>
      <c r="AX955" s="181"/>
      <c r="AY955" s="181"/>
      <c r="AZ955" s="181"/>
      <c r="BA955" s="181"/>
      <c r="BB955" s="181"/>
      <c r="BC955" s="181"/>
      <c r="BD955" s="181"/>
      <c r="BE955" s="181"/>
      <c r="BF955" s="181"/>
      <c r="BG955" s="181"/>
      <c r="BH955" s="181"/>
      <c r="BI955" s="181"/>
      <c r="BJ955" s="181"/>
      <c r="BK955" s="181"/>
      <c r="BL955" s="181"/>
      <c r="BM955" s="181"/>
      <c r="BN955" s="181"/>
      <c r="BO955" s="181"/>
      <c r="BP955" s="181"/>
      <c r="BQ955" s="181"/>
      <c r="BR955" s="181"/>
      <c r="BS955" s="181"/>
      <c r="BT955" s="181"/>
      <c r="BU955" s="181"/>
      <c r="BV955" s="181"/>
      <c r="BW955" s="181"/>
      <c r="BX955" s="181"/>
    </row>
    <row r="956" spans="23:76" s="166" customFormat="1">
      <c r="W956" s="181"/>
      <c r="X956" s="181"/>
      <c r="Y956" s="181"/>
      <c r="Z956" s="181"/>
      <c r="AA956" s="181"/>
      <c r="AB956" s="181"/>
      <c r="AC956" s="181"/>
      <c r="AD956" s="181"/>
      <c r="AE956" s="181"/>
      <c r="AF956" s="181"/>
      <c r="AG956" s="181"/>
      <c r="AH956" s="181"/>
      <c r="AI956" s="181"/>
      <c r="AJ956" s="181"/>
      <c r="AK956" s="181"/>
      <c r="AL956" s="181"/>
      <c r="AM956" s="181"/>
      <c r="AN956" s="181"/>
      <c r="AO956" s="181"/>
      <c r="AP956" s="181"/>
      <c r="AQ956" s="181"/>
      <c r="AR956" s="181"/>
      <c r="AS956" s="181"/>
      <c r="AT956" s="181"/>
      <c r="AU956" s="181"/>
      <c r="AV956" s="181"/>
      <c r="AW956" s="181"/>
      <c r="AX956" s="181"/>
      <c r="AY956" s="181"/>
      <c r="AZ956" s="181"/>
      <c r="BA956" s="181"/>
      <c r="BB956" s="181"/>
      <c r="BC956" s="181"/>
      <c r="BD956" s="181"/>
      <c r="BE956" s="181"/>
      <c r="BF956" s="181"/>
      <c r="BG956" s="181"/>
      <c r="BH956" s="181"/>
      <c r="BI956" s="181"/>
      <c r="BJ956" s="181"/>
      <c r="BK956" s="181"/>
      <c r="BL956" s="181"/>
      <c r="BM956" s="181"/>
      <c r="BN956" s="181"/>
      <c r="BO956" s="181"/>
      <c r="BP956" s="181"/>
      <c r="BQ956" s="181"/>
      <c r="BR956" s="181"/>
      <c r="BS956" s="181"/>
      <c r="BT956" s="181"/>
      <c r="BU956" s="181"/>
      <c r="BV956" s="181"/>
      <c r="BW956" s="181"/>
      <c r="BX956" s="181"/>
    </row>
    <row r="957" spans="23:76" s="166" customFormat="1">
      <c r="W957" s="181"/>
      <c r="X957" s="181"/>
      <c r="Y957" s="181"/>
      <c r="Z957" s="181"/>
      <c r="AA957" s="181"/>
      <c r="AB957" s="181"/>
      <c r="AC957" s="181"/>
      <c r="AD957" s="181"/>
      <c r="AE957" s="181"/>
      <c r="AF957" s="181"/>
      <c r="AG957" s="181"/>
      <c r="AH957" s="181"/>
      <c r="AI957" s="181"/>
      <c r="AJ957" s="181"/>
      <c r="AK957" s="181"/>
      <c r="AL957" s="181"/>
      <c r="AM957" s="181"/>
      <c r="AN957" s="181"/>
      <c r="AO957" s="181"/>
      <c r="AP957" s="181"/>
      <c r="AQ957" s="181"/>
      <c r="AR957" s="181"/>
      <c r="AS957" s="181"/>
      <c r="AT957" s="181"/>
      <c r="AU957" s="181"/>
      <c r="AV957" s="181"/>
      <c r="AW957" s="181"/>
      <c r="AX957" s="181"/>
      <c r="AY957" s="181"/>
      <c r="AZ957" s="181"/>
      <c r="BA957" s="181"/>
      <c r="BB957" s="181"/>
      <c r="BC957" s="181"/>
      <c r="BD957" s="181"/>
      <c r="BE957" s="181"/>
      <c r="BF957" s="181"/>
      <c r="BG957" s="181"/>
      <c r="BH957" s="181"/>
      <c r="BI957" s="181"/>
      <c r="BJ957" s="181"/>
      <c r="BK957" s="181"/>
      <c r="BL957" s="181"/>
      <c r="BM957" s="181"/>
      <c r="BN957" s="181"/>
      <c r="BO957" s="181"/>
      <c r="BP957" s="181"/>
      <c r="BQ957" s="181"/>
      <c r="BR957" s="181"/>
      <c r="BS957" s="181"/>
      <c r="BT957" s="181"/>
      <c r="BU957" s="181"/>
      <c r="BV957" s="181"/>
      <c r="BW957" s="181"/>
      <c r="BX957" s="181"/>
    </row>
    <row r="958" spans="23:76" s="166" customFormat="1">
      <c r="W958" s="181"/>
      <c r="X958" s="181"/>
      <c r="Y958" s="181"/>
      <c r="Z958" s="181"/>
      <c r="AA958" s="181"/>
      <c r="AB958" s="181"/>
      <c r="AC958" s="181"/>
      <c r="AD958" s="181"/>
      <c r="AE958" s="181"/>
      <c r="AF958" s="181"/>
      <c r="AG958" s="181"/>
      <c r="AH958" s="181"/>
      <c r="AI958" s="181"/>
      <c r="AJ958" s="181"/>
      <c r="AK958" s="181"/>
      <c r="AL958" s="181"/>
      <c r="AM958" s="181"/>
      <c r="AN958" s="181"/>
      <c r="AO958" s="181"/>
      <c r="AP958" s="181"/>
      <c r="AQ958" s="181"/>
      <c r="AR958" s="181"/>
      <c r="AS958" s="181"/>
      <c r="AT958" s="181"/>
      <c r="AU958" s="181"/>
      <c r="AV958" s="181"/>
      <c r="AW958" s="181"/>
      <c r="AX958" s="181"/>
      <c r="AY958" s="181"/>
      <c r="AZ958" s="181"/>
      <c r="BA958" s="181"/>
      <c r="BB958" s="181"/>
      <c r="BC958" s="181"/>
      <c r="BD958" s="181"/>
      <c r="BE958" s="181"/>
      <c r="BF958" s="181"/>
      <c r="BG958" s="181"/>
      <c r="BH958" s="181"/>
      <c r="BI958" s="181"/>
      <c r="BJ958" s="181"/>
      <c r="BK958" s="181"/>
      <c r="BL958" s="181"/>
      <c r="BM958" s="181"/>
      <c r="BN958" s="181"/>
      <c r="BO958" s="181"/>
      <c r="BP958" s="181"/>
      <c r="BQ958" s="181"/>
      <c r="BR958" s="181"/>
      <c r="BS958" s="181"/>
      <c r="BT958" s="181"/>
      <c r="BU958" s="181"/>
      <c r="BV958" s="181"/>
      <c r="BW958" s="181"/>
      <c r="BX958" s="181"/>
    </row>
    <row r="959" spans="23:76" s="166" customFormat="1">
      <c r="W959" s="181"/>
      <c r="X959" s="181"/>
      <c r="Y959" s="181"/>
      <c r="Z959" s="181"/>
      <c r="AA959" s="181"/>
      <c r="AB959" s="181"/>
      <c r="AC959" s="181"/>
      <c r="AD959" s="181"/>
      <c r="AE959" s="181"/>
      <c r="AF959" s="181"/>
      <c r="AG959" s="181"/>
      <c r="AH959" s="181"/>
      <c r="AI959" s="181"/>
      <c r="AJ959" s="181"/>
      <c r="AK959" s="181"/>
      <c r="AL959" s="181"/>
      <c r="AM959" s="181"/>
      <c r="AN959" s="181"/>
      <c r="AO959" s="181"/>
      <c r="AP959" s="181"/>
      <c r="AQ959" s="181"/>
      <c r="AR959" s="181"/>
      <c r="AS959" s="181"/>
      <c r="AT959" s="181"/>
      <c r="AU959" s="181"/>
      <c r="AV959" s="181"/>
      <c r="AW959" s="181"/>
      <c r="AX959" s="181"/>
      <c r="AY959" s="181"/>
      <c r="AZ959" s="181"/>
      <c r="BA959" s="181"/>
      <c r="BB959" s="181"/>
      <c r="BC959" s="181"/>
      <c r="BD959" s="181"/>
      <c r="BE959" s="181"/>
      <c r="BF959" s="181"/>
      <c r="BG959" s="181"/>
      <c r="BH959" s="181"/>
      <c r="BI959" s="181"/>
      <c r="BJ959" s="181"/>
      <c r="BK959" s="181"/>
      <c r="BL959" s="181"/>
      <c r="BM959" s="181"/>
      <c r="BN959" s="181"/>
      <c r="BO959" s="181"/>
      <c r="BP959" s="181"/>
      <c r="BQ959" s="181"/>
      <c r="BR959" s="181"/>
      <c r="BS959" s="181"/>
      <c r="BT959" s="181"/>
      <c r="BU959" s="181"/>
      <c r="BV959" s="181"/>
      <c r="BW959" s="181"/>
      <c r="BX959" s="181"/>
    </row>
    <row r="960" spans="23:76" s="166" customFormat="1">
      <c r="W960" s="181"/>
      <c r="X960" s="181"/>
      <c r="Y960" s="181"/>
      <c r="Z960" s="181"/>
      <c r="AA960" s="181"/>
      <c r="AB960" s="181"/>
      <c r="AC960" s="181"/>
      <c r="AD960" s="181"/>
      <c r="AE960" s="181"/>
      <c r="AF960" s="181"/>
      <c r="AG960" s="181"/>
      <c r="AH960" s="181"/>
      <c r="AI960" s="181"/>
      <c r="AJ960" s="181"/>
      <c r="AK960" s="181"/>
      <c r="AL960" s="181"/>
      <c r="AM960" s="181"/>
      <c r="AN960" s="181"/>
      <c r="AO960" s="181"/>
      <c r="AP960" s="181"/>
      <c r="AQ960" s="181"/>
      <c r="AR960" s="181"/>
      <c r="AS960" s="181"/>
      <c r="AT960" s="181"/>
      <c r="AU960" s="181"/>
      <c r="AV960" s="181"/>
      <c r="AW960" s="181"/>
      <c r="AX960" s="181"/>
      <c r="AY960" s="181"/>
      <c r="AZ960" s="181"/>
      <c r="BA960" s="181"/>
      <c r="BB960" s="181"/>
      <c r="BC960" s="181"/>
      <c r="BD960" s="181"/>
      <c r="BE960" s="181"/>
      <c r="BF960" s="181"/>
      <c r="BG960" s="181"/>
      <c r="BH960" s="181"/>
      <c r="BI960" s="181"/>
      <c r="BJ960" s="181"/>
      <c r="BK960" s="181"/>
      <c r="BL960" s="181"/>
      <c r="BM960" s="181"/>
      <c r="BN960" s="181"/>
      <c r="BO960" s="181"/>
      <c r="BP960" s="181"/>
      <c r="BQ960" s="181"/>
      <c r="BR960" s="181"/>
      <c r="BS960" s="181"/>
      <c r="BT960" s="181"/>
      <c r="BU960" s="181"/>
      <c r="BV960" s="181"/>
      <c r="BW960" s="181"/>
      <c r="BX960" s="181"/>
    </row>
    <row r="961" spans="23:76" s="166" customFormat="1">
      <c r="W961" s="181"/>
      <c r="X961" s="181"/>
      <c r="Y961" s="181"/>
      <c r="Z961" s="181"/>
      <c r="AA961" s="181"/>
      <c r="AB961" s="181"/>
      <c r="AC961" s="181"/>
      <c r="AD961" s="181"/>
      <c r="AE961" s="181"/>
      <c r="AF961" s="181"/>
      <c r="AG961" s="181"/>
      <c r="AH961" s="181"/>
      <c r="AI961" s="181"/>
      <c r="AJ961" s="181"/>
      <c r="AK961" s="181"/>
      <c r="AL961" s="181"/>
      <c r="AM961" s="181"/>
      <c r="AN961" s="181"/>
      <c r="AO961" s="181"/>
      <c r="AP961" s="181"/>
      <c r="AQ961" s="181"/>
      <c r="AR961" s="181"/>
      <c r="AS961" s="181"/>
      <c r="AT961" s="181"/>
      <c r="AU961" s="181"/>
      <c r="AV961" s="181"/>
      <c r="AW961" s="181"/>
      <c r="AX961" s="181"/>
      <c r="AY961" s="181"/>
      <c r="AZ961" s="181"/>
      <c r="BA961" s="181"/>
      <c r="BB961" s="181"/>
      <c r="BC961" s="181"/>
      <c r="BD961" s="181"/>
      <c r="BE961" s="181"/>
      <c r="BF961" s="181"/>
      <c r="BG961" s="181"/>
      <c r="BH961" s="181"/>
      <c r="BI961" s="181"/>
      <c r="BJ961" s="181"/>
      <c r="BK961" s="181"/>
      <c r="BL961" s="181"/>
      <c r="BM961" s="181"/>
      <c r="BN961" s="181"/>
      <c r="BO961" s="181"/>
      <c r="BP961" s="181"/>
      <c r="BQ961" s="181"/>
      <c r="BR961" s="181"/>
      <c r="BS961" s="181"/>
      <c r="BT961" s="181"/>
      <c r="BU961" s="181"/>
      <c r="BV961" s="181"/>
      <c r="BW961" s="181"/>
      <c r="BX961" s="181"/>
    </row>
    <row r="962" spans="23:76" s="166" customFormat="1">
      <c r="W962" s="181"/>
      <c r="X962" s="181"/>
      <c r="Y962" s="181"/>
      <c r="Z962" s="181"/>
      <c r="AA962" s="181"/>
      <c r="AB962" s="181"/>
      <c r="AC962" s="181"/>
      <c r="AD962" s="181"/>
      <c r="AE962" s="181"/>
      <c r="AF962" s="181"/>
      <c r="AG962" s="181"/>
      <c r="AH962" s="181"/>
      <c r="AI962" s="181"/>
      <c r="AJ962" s="181"/>
      <c r="AK962" s="181"/>
      <c r="AL962" s="181"/>
      <c r="AM962" s="181"/>
      <c r="AN962" s="181"/>
      <c r="AO962" s="181"/>
      <c r="AP962" s="181"/>
      <c r="AQ962" s="181"/>
      <c r="AR962" s="181"/>
      <c r="AS962" s="181"/>
      <c r="AT962" s="181"/>
      <c r="AU962" s="181"/>
      <c r="AV962" s="181"/>
      <c r="AW962" s="181"/>
      <c r="AX962" s="181"/>
      <c r="AY962" s="181"/>
      <c r="AZ962" s="181"/>
      <c r="BA962" s="181"/>
      <c r="BB962" s="181"/>
      <c r="BC962" s="181"/>
      <c r="BD962" s="181"/>
      <c r="BE962" s="181"/>
      <c r="BF962" s="181"/>
      <c r="BG962" s="181"/>
      <c r="BH962" s="181"/>
      <c r="BI962" s="181"/>
      <c r="BJ962" s="181"/>
      <c r="BK962" s="181"/>
      <c r="BL962" s="181"/>
      <c r="BM962" s="181"/>
      <c r="BN962" s="181"/>
      <c r="BO962" s="181"/>
      <c r="BP962" s="181"/>
      <c r="BQ962" s="181"/>
      <c r="BR962" s="181"/>
      <c r="BS962" s="181"/>
      <c r="BT962" s="181"/>
      <c r="BU962" s="181"/>
      <c r="BV962" s="181"/>
      <c r="BW962" s="181"/>
      <c r="BX962" s="181"/>
    </row>
    <row r="963" spans="23:76" s="166" customFormat="1">
      <c r="W963" s="181"/>
      <c r="X963" s="181"/>
      <c r="Y963" s="181"/>
      <c r="Z963" s="181"/>
      <c r="AA963" s="181"/>
      <c r="AB963" s="181"/>
      <c r="AC963" s="181"/>
      <c r="AD963" s="181"/>
      <c r="AE963" s="181"/>
      <c r="AF963" s="181"/>
      <c r="AG963" s="181"/>
      <c r="AH963" s="181"/>
      <c r="AI963" s="181"/>
      <c r="AJ963" s="181"/>
      <c r="AK963" s="181"/>
      <c r="AL963" s="181"/>
      <c r="AM963" s="181"/>
      <c r="AN963" s="181"/>
      <c r="AO963" s="181"/>
      <c r="AP963" s="181"/>
      <c r="AQ963" s="181"/>
      <c r="AR963" s="181"/>
      <c r="AS963" s="181"/>
      <c r="AT963" s="181"/>
      <c r="AU963" s="181"/>
      <c r="AV963" s="181"/>
      <c r="AW963" s="181"/>
      <c r="AX963" s="181"/>
      <c r="AY963" s="181"/>
      <c r="AZ963" s="181"/>
      <c r="BA963" s="181"/>
      <c r="BB963" s="181"/>
      <c r="BC963" s="181"/>
      <c r="BD963" s="181"/>
      <c r="BE963" s="181"/>
      <c r="BF963" s="181"/>
      <c r="BG963" s="181"/>
      <c r="BH963" s="181"/>
      <c r="BI963" s="181"/>
      <c r="BJ963" s="181"/>
      <c r="BK963" s="181"/>
      <c r="BL963" s="181"/>
      <c r="BM963" s="181"/>
      <c r="BN963" s="181"/>
      <c r="BO963" s="181"/>
      <c r="BP963" s="181"/>
      <c r="BQ963" s="181"/>
      <c r="BR963" s="181"/>
      <c r="BS963" s="181"/>
      <c r="BT963" s="181"/>
      <c r="BU963" s="181"/>
      <c r="BV963" s="181"/>
      <c r="BW963" s="181"/>
      <c r="BX963" s="181"/>
    </row>
    <row r="964" spans="23:76" s="166" customFormat="1">
      <c r="W964" s="181"/>
      <c r="X964" s="181"/>
      <c r="Y964" s="181"/>
      <c r="Z964" s="181"/>
      <c r="AA964" s="181"/>
      <c r="AB964" s="181"/>
      <c r="AC964" s="181"/>
      <c r="AD964" s="181"/>
      <c r="AE964" s="181"/>
      <c r="AF964" s="181"/>
      <c r="AG964" s="181"/>
      <c r="AH964" s="181"/>
      <c r="AI964" s="181"/>
      <c r="AJ964" s="181"/>
      <c r="AK964" s="181"/>
      <c r="AL964" s="181"/>
      <c r="AM964" s="181"/>
      <c r="AN964" s="181"/>
      <c r="AO964" s="181"/>
      <c r="AP964" s="181"/>
      <c r="AQ964" s="181"/>
      <c r="AR964" s="181"/>
      <c r="AS964" s="181"/>
      <c r="AT964" s="181"/>
      <c r="AU964" s="181"/>
      <c r="AV964" s="181"/>
      <c r="AW964" s="181"/>
      <c r="AX964" s="181"/>
      <c r="AY964" s="181"/>
      <c r="AZ964" s="181"/>
      <c r="BA964" s="181"/>
      <c r="BB964" s="181"/>
      <c r="BC964" s="181"/>
      <c r="BD964" s="181"/>
      <c r="BE964" s="181"/>
      <c r="BF964" s="181"/>
      <c r="BG964" s="181"/>
      <c r="BH964" s="181"/>
      <c r="BI964" s="181"/>
      <c r="BJ964" s="181"/>
      <c r="BK964" s="181"/>
      <c r="BL964" s="181"/>
      <c r="BM964" s="181"/>
      <c r="BN964" s="181"/>
      <c r="BO964" s="181"/>
      <c r="BP964" s="181"/>
      <c r="BQ964" s="181"/>
      <c r="BR964" s="181"/>
      <c r="BS964" s="181"/>
      <c r="BT964" s="181"/>
      <c r="BU964" s="181"/>
      <c r="BV964" s="181"/>
      <c r="BW964" s="181"/>
      <c r="BX964" s="181"/>
    </row>
    <row r="965" spans="23:76" s="166" customFormat="1">
      <c r="W965" s="181"/>
      <c r="X965" s="181"/>
      <c r="Y965" s="181"/>
      <c r="Z965" s="181"/>
      <c r="AA965" s="181"/>
      <c r="AB965" s="181"/>
      <c r="AC965" s="181"/>
      <c r="AD965" s="181"/>
      <c r="AE965" s="181"/>
      <c r="AF965" s="181"/>
      <c r="AG965" s="181"/>
      <c r="AH965" s="181"/>
      <c r="AI965" s="181"/>
      <c r="AJ965" s="181"/>
      <c r="AK965" s="181"/>
      <c r="AL965" s="181"/>
      <c r="AM965" s="181"/>
      <c r="AN965" s="181"/>
      <c r="AO965" s="181"/>
      <c r="AP965" s="181"/>
      <c r="AQ965" s="181"/>
      <c r="AR965" s="181"/>
      <c r="AS965" s="181"/>
      <c r="AT965" s="181"/>
      <c r="AU965" s="181"/>
      <c r="AV965" s="181"/>
      <c r="AW965" s="181"/>
      <c r="AX965" s="181"/>
      <c r="AY965" s="181"/>
      <c r="AZ965" s="181"/>
      <c r="BA965" s="181"/>
      <c r="BB965" s="181"/>
      <c r="BC965" s="181"/>
      <c r="BD965" s="181"/>
      <c r="BE965" s="181"/>
      <c r="BF965" s="181"/>
      <c r="BG965" s="181"/>
      <c r="BH965" s="181"/>
      <c r="BI965" s="181"/>
      <c r="BJ965" s="181"/>
      <c r="BK965" s="181"/>
      <c r="BL965" s="181"/>
      <c r="BM965" s="181"/>
      <c r="BN965" s="181"/>
      <c r="BO965" s="181"/>
      <c r="BP965" s="181"/>
      <c r="BQ965" s="181"/>
      <c r="BR965" s="181"/>
      <c r="BS965" s="181"/>
      <c r="BT965" s="181"/>
      <c r="BU965" s="181"/>
      <c r="BV965" s="181"/>
      <c r="BW965" s="181"/>
      <c r="BX965" s="181"/>
    </row>
    <row r="966" spans="23:76" s="166" customFormat="1">
      <c r="W966" s="181"/>
      <c r="X966" s="181"/>
      <c r="Y966" s="181"/>
      <c r="Z966" s="181"/>
      <c r="AA966" s="181"/>
      <c r="AB966" s="181"/>
      <c r="AC966" s="181"/>
      <c r="AD966" s="181"/>
      <c r="AE966" s="181"/>
      <c r="AF966" s="181"/>
      <c r="AG966" s="181"/>
      <c r="AH966" s="181"/>
      <c r="AI966" s="181"/>
      <c r="AJ966" s="181"/>
      <c r="AK966" s="181"/>
      <c r="AL966" s="181"/>
      <c r="AM966" s="181"/>
      <c r="AN966" s="181"/>
      <c r="AO966" s="181"/>
      <c r="AP966" s="181"/>
      <c r="AQ966" s="181"/>
      <c r="AR966" s="181"/>
      <c r="AS966" s="181"/>
      <c r="AT966" s="181"/>
      <c r="AU966" s="181"/>
      <c r="AV966" s="181"/>
      <c r="AW966" s="181"/>
      <c r="AX966" s="181"/>
      <c r="AY966" s="181"/>
      <c r="AZ966" s="181"/>
      <c r="BA966" s="181"/>
      <c r="BB966" s="181"/>
      <c r="BC966" s="181"/>
      <c r="BD966" s="181"/>
      <c r="BE966" s="181"/>
      <c r="BF966" s="181"/>
      <c r="BG966" s="181"/>
      <c r="BH966" s="181"/>
      <c r="BI966" s="181"/>
      <c r="BJ966" s="181"/>
      <c r="BK966" s="181"/>
      <c r="BL966" s="181"/>
      <c r="BM966" s="181"/>
      <c r="BN966" s="181"/>
      <c r="BO966" s="181"/>
      <c r="BP966" s="181"/>
      <c r="BQ966" s="181"/>
      <c r="BR966" s="181"/>
      <c r="BS966" s="181"/>
      <c r="BT966" s="181"/>
      <c r="BU966" s="181"/>
      <c r="BV966" s="181"/>
      <c r="BW966" s="181"/>
      <c r="BX966" s="181"/>
    </row>
    <row r="967" spans="23:76" s="166" customFormat="1">
      <c r="W967" s="181"/>
      <c r="X967" s="181"/>
      <c r="Y967" s="181"/>
      <c r="Z967" s="181"/>
      <c r="AA967" s="181"/>
      <c r="AB967" s="181"/>
      <c r="AC967" s="181"/>
      <c r="AD967" s="181"/>
      <c r="AE967" s="181"/>
      <c r="AF967" s="181"/>
      <c r="AG967" s="181"/>
      <c r="AH967" s="181"/>
      <c r="AI967" s="181"/>
      <c r="AJ967" s="181"/>
      <c r="AK967" s="181"/>
      <c r="AL967" s="181"/>
      <c r="AM967" s="181"/>
      <c r="AN967" s="181"/>
      <c r="AO967" s="181"/>
      <c r="AP967" s="181"/>
      <c r="AQ967" s="181"/>
      <c r="AR967" s="181"/>
      <c r="AS967" s="181"/>
      <c r="AT967" s="181"/>
      <c r="AU967" s="181"/>
      <c r="AV967" s="181"/>
      <c r="AW967" s="181"/>
      <c r="AX967" s="181"/>
      <c r="AY967" s="181"/>
      <c r="AZ967" s="181"/>
      <c r="BA967" s="181"/>
      <c r="BB967" s="181"/>
      <c r="BC967" s="181"/>
      <c r="BD967" s="181"/>
      <c r="BE967" s="181"/>
      <c r="BF967" s="181"/>
      <c r="BG967" s="181"/>
      <c r="BH967" s="181"/>
      <c r="BI967" s="181"/>
      <c r="BJ967" s="181"/>
      <c r="BK967" s="181"/>
      <c r="BL967" s="181"/>
      <c r="BM967" s="181"/>
      <c r="BN967" s="181"/>
      <c r="BO967" s="181"/>
      <c r="BP967" s="181"/>
      <c r="BQ967" s="181"/>
      <c r="BR967" s="181"/>
      <c r="BS967" s="181"/>
      <c r="BT967" s="181"/>
      <c r="BU967" s="181"/>
      <c r="BV967" s="181"/>
      <c r="BW967" s="181"/>
      <c r="BX967" s="181"/>
    </row>
    <row r="968" spans="23:76" s="166" customFormat="1">
      <c r="W968" s="181"/>
      <c r="X968" s="181"/>
      <c r="Y968" s="181"/>
      <c r="Z968" s="181"/>
      <c r="AA968" s="181"/>
      <c r="AB968" s="181"/>
      <c r="AC968" s="181"/>
      <c r="AD968" s="181"/>
      <c r="AE968" s="181"/>
      <c r="AF968" s="181"/>
      <c r="AG968" s="181"/>
      <c r="AH968" s="181"/>
      <c r="AI968" s="181"/>
      <c r="AJ968" s="181"/>
      <c r="AK968" s="181"/>
      <c r="AL968" s="181"/>
      <c r="AM968" s="181"/>
      <c r="AN968" s="181"/>
      <c r="AO968" s="181"/>
      <c r="AP968" s="181"/>
      <c r="AQ968" s="181"/>
      <c r="AR968" s="181"/>
      <c r="AS968" s="181"/>
      <c r="AT968" s="181"/>
      <c r="AU968" s="181"/>
      <c r="AV968" s="181"/>
      <c r="AW968" s="181"/>
      <c r="AX968" s="181"/>
      <c r="AY968" s="181"/>
      <c r="AZ968" s="181"/>
      <c r="BA968" s="181"/>
      <c r="BB968" s="181"/>
      <c r="BC968" s="181"/>
      <c r="BD968" s="181"/>
      <c r="BE968" s="181"/>
      <c r="BF968" s="181"/>
      <c r="BG968" s="181"/>
      <c r="BH968" s="181"/>
      <c r="BI968" s="181"/>
      <c r="BJ968" s="181"/>
      <c r="BK968" s="181"/>
      <c r="BL968" s="181"/>
      <c r="BM968" s="181"/>
      <c r="BN968" s="181"/>
      <c r="BO968" s="181"/>
      <c r="BP968" s="181"/>
      <c r="BQ968" s="181"/>
      <c r="BR968" s="181"/>
      <c r="BS968" s="181"/>
      <c r="BT968" s="181"/>
      <c r="BU968" s="181"/>
      <c r="BV968" s="181"/>
      <c r="BW968" s="181"/>
      <c r="BX968" s="181"/>
    </row>
    <row r="969" spans="23:76" s="166" customFormat="1">
      <c r="W969" s="181"/>
      <c r="X969" s="181"/>
      <c r="Y969" s="181"/>
      <c r="Z969" s="181"/>
      <c r="AA969" s="181"/>
      <c r="AB969" s="181"/>
      <c r="AC969" s="181"/>
      <c r="AD969" s="181"/>
      <c r="AE969" s="181"/>
      <c r="AF969" s="181"/>
      <c r="AG969" s="181"/>
      <c r="AH969" s="181"/>
      <c r="AI969" s="181"/>
      <c r="AJ969" s="181"/>
      <c r="AK969" s="181"/>
      <c r="AL969" s="181"/>
      <c r="AM969" s="181"/>
      <c r="AN969" s="181"/>
      <c r="AO969" s="181"/>
      <c r="AP969" s="181"/>
      <c r="AQ969" s="181"/>
      <c r="AR969" s="181"/>
      <c r="AS969" s="181"/>
      <c r="AT969" s="181"/>
      <c r="AU969" s="181"/>
      <c r="AV969" s="181"/>
      <c r="AW969" s="181"/>
      <c r="AX969" s="181"/>
      <c r="AY969" s="181"/>
      <c r="AZ969" s="181"/>
      <c r="BA969" s="181"/>
      <c r="BB969" s="181"/>
      <c r="BC969" s="181"/>
      <c r="BD969" s="181"/>
      <c r="BE969" s="181"/>
      <c r="BF969" s="181"/>
      <c r="BG969" s="181"/>
      <c r="BH969" s="181"/>
      <c r="BI969" s="181"/>
      <c r="BJ969" s="181"/>
      <c r="BK969" s="181"/>
      <c r="BL969" s="181"/>
      <c r="BM969" s="181"/>
      <c r="BN969" s="181"/>
      <c r="BO969" s="181"/>
      <c r="BP969" s="181"/>
      <c r="BQ969" s="181"/>
      <c r="BR969" s="181"/>
      <c r="BS969" s="181"/>
      <c r="BT969" s="181"/>
      <c r="BU969" s="181"/>
      <c r="BV969" s="181"/>
      <c r="BW969" s="181"/>
      <c r="BX969" s="181"/>
    </row>
    <row r="970" spans="23:76" s="166" customFormat="1">
      <c r="W970" s="181"/>
      <c r="X970" s="181"/>
      <c r="Y970" s="181"/>
      <c r="Z970" s="181"/>
      <c r="AA970" s="181"/>
      <c r="AB970" s="181"/>
      <c r="AC970" s="181"/>
      <c r="AD970" s="181"/>
      <c r="AE970" s="181"/>
      <c r="AF970" s="181"/>
      <c r="AG970" s="181"/>
      <c r="AH970" s="181"/>
      <c r="AI970" s="181"/>
      <c r="AJ970" s="181"/>
      <c r="AK970" s="181"/>
      <c r="AL970" s="181"/>
      <c r="AM970" s="181"/>
      <c r="AN970" s="181"/>
      <c r="AO970" s="181"/>
      <c r="AP970" s="181"/>
      <c r="AQ970" s="181"/>
      <c r="AR970" s="181"/>
      <c r="AS970" s="181"/>
      <c r="AT970" s="181"/>
      <c r="AU970" s="181"/>
      <c r="AV970" s="181"/>
      <c r="AW970" s="181"/>
      <c r="AX970" s="181"/>
      <c r="AY970" s="181"/>
      <c r="AZ970" s="181"/>
      <c r="BA970" s="181"/>
      <c r="BB970" s="181"/>
      <c r="BC970" s="181"/>
      <c r="BD970" s="181"/>
      <c r="BE970" s="181"/>
      <c r="BF970" s="181"/>
      <c r="BG970" s="181"/>
      <c r="BH970" s="181"/>
      <c r="BI970" s="181"/>
      <c r="BJ970" s="181"/>
      <c r="BK970" s="181"/>
      <c r="BL970" s="181"/>
      <c r="BM970" s="181"/>
      <c r="BN970" s="181"/>
      <c r="BO970" s="181"/>
      <c r="BP970" s="181"/>
      <c r="BQ970" s="181"/>
      <c r="BR970" s="181"/>
      <c r="BS970" s="181"/>
      <c r="BT970" s="181"/>
      <c r="BU970" s="181"/>
      <c r="BV970" s="181"/>
      <c r="BW970" s="181"/>
      <c r="BX970" s="181"/>
    </row>
    <row r="971" spans="23:76" s="166" customFormat="1">
      <c r="W971" s="181"/>
      <c r="X971" s="181"/>
      <c r="Y971" s="181"/>
      <c r="Z971" s="181"/>
      <c r="AA971" s="181"/>
      <c r="AB971" s="181"/>
      <c r="AC971" s="181"/>
      <c r="AD971" s="181"/>
      <c r="AE971" s="181"/>
      <c r="AF971" s="181"/>
      <c r="AG971" s="181"/>
      <c r="AH971" s="181"/>
      <c r="AI971" s="181"/>
      <c r="AJ971" s="181"/>
      <c r="AK971" s="181"/>
      <c r="AL971" s="181"/>
      <c r="AM971" s="181"/>
      <c r="AN971" s="181"/>
      <c r="AO971" s="181"/>
      <c r="AP971" s="181"/>
      <c r="AQ971" s="181"/>
      <c r="AR971" s="181"/>
      <c r="AS971" s="181"/>
      <c r="AT971" s="181"/>
      <c r="AU971" s="181"/>
      <c r="AV971" s="181"/>
      <c r="AW971" s="181"/>
      <c r="AX971" s="181"/>
      <c r="AY971" s="181"/>
      <c r="AZ971" s="181"/>
      <c r="BA971" s="181"/>
      <c r="BB971" s="181"/>
      <c r="BC971" s="181"/>
      <c r="BD971" s="181"/>
      <c r="BE971" s="181"/>
      <c r="BF971" s="181"/>
      <c r="BG971" s="181"/>
      <c r="BH971" s="181"/>
      <c r="BI971" s="181"/>
      <c r="BJ971" s="181"/>
      <c r="BK971" s="181"/>
      <c r="BL971" s="181"/>
      <c r="BM971" s="181"/>
      <c r="BN971" s="181"/>
      <c r="BO971" s="181"/>
      <c r="BP971" s="181"/>
      <c r="BQ971" s="181"/>
      <c r="BR971" s="181"/>
      <c r="BS971" s="181"/>
      <c r="BT971" s="181"/>
      <c r="BU971" s="181"/>
      <c r="BV971" s="181"/>
      <c r="BW971" s="181"/>
      <c r="BX971" s="181"/>
    </row>
    <row r="972" spans="23:76" s="166" customFormat="1">
      <c r="W972" s="181"/>
      <c r="X972" s="181"/>
      <c r="Y972" s="181"/>
      <c r="Z972" s="181"/>
      <c r="AA972" s="181"/>
      <c r="AB972" s="181"/>
      <c r="AC972" s="181"/>
      <c r="AD972" s="181"/>
      <c r="AE972" s="181"/>
      <c r="AF972" s="181"/>
      <c r="AG972" s="181"/>
      <c r="AH972" s="181"/>
      <c r="AI972" s="181"/>
      <c r="AJ972" s="181"/>
      <c r="AK972" s="181"/>
      <c r="AL972" s="181"/>
      <c r="AM972" s="181"/>
      <c r="AN972" s="181"/>
      <c r="AO972" s="181"/>
      <c r="AP972" s="181"/>
      <c r="AQ972" s="181"/>
      <c r="AR972" s="181"/>
      <c r="AS972" s="181"/>
      <c r="AT972" s="181"/>
      <c r="AU972" s="181"/>
      <c r="AV972" s="181"/>
      <c r="AW972" s="181"/>
      <c r="AX972" s="181"/>
      <c r="AY972" s="181"/>
      <c r="AZ972" s="181"/>
      <c r="BA972" s="181"/>
      <c r="BB972" s="181"/>
      <c r="BC972" s="181"/>
      <c r="BD972" s="181"/>
      <c r="BE972" s="181"/>
      <c r="BF972" s="181"/>
      <c r="BG972" s="181"/>
      <c r="BH972" s="181"/>
      <c r="BI972" s="181"/>
      <c r="BJ972" s="181"/>
      <c r="BK972" s="181"/>
      <c r="BL972" s="181"/>
      <c r="BM972" s="181"/>
      <c r="BN972" s="181"/>
      <c r="BO972" s="181"/>
      <c r="BP972" s="181"/>
      <c r="BQ972" s="181"/>
      <c r="BR972" s="181"/>
      <c r="BS972" s="181"/>
      <c r="BT972" s="181"/>
      <c r="BU972" s="181"/>
      <c r="BV972" s="181"/>
      <c r="BW972" s="181"/>
      <c r="BX972" s="181"/>
    </row>
    <row r="973" spans="23:76" s="166" customFormat="1">
      <c r="W973" s="181"/>
      <c r="X973" s="181"/>
      <c r="Y973" s="181"/>
      <c r="Z973" s="181"/>
      <c r="AA973" s="181"/>
      <c r="AB973" s="181"/>
      <c r="AC973" s="181"/>
      <c r="AD973" s="181"/>
      <c r="AE973" s="181"/>
      <c r="AF973" s="181"/>
      <c r="AG973" s="181"/>
      <c r="AH973" s="181"/>
      <c r="AI973" s="181"/>
      <c r="AJ973" s="181"/>
      <c r="AK973" s="181"/>
      <c r="AL973" s="181"/>
      <c r="AM973" s="181"/>
      <c r="AN973" s="181"/>
      <c r="AO973" s="181"/>
      <c r="AP973" s="181"/>
      <c r="AQ973" s="181"/>
      <c r="AR973" s="181"/>
      <c r="AS973" s="181"/>
      <c r="AT973" s="181"/>
      <c r="AU973" s="181"/>
      <c r="AV973" s="181"/>
      <c r="AW973" s="181"/>
      <c r="AX973" s="181"/>
      <c r="AY973" s="181"/>
      <c r="AZ973" s="181"/>
      <c r="BA973" s="181"/>
      <c r="BB973" s="181"/>
      <c r="BC973" s="181"/>
      <c r="BD973" s="181"/>
      <c r="BE973" s="181"/>
      <c r="BF973" s="181"/>
      <c r="BG973" s="181"/>
      <c r="BH973" s="181"/>
      <c r="BI973" s="181"/>
      <c r="BJ973" s="181"/>
      <c r="BK973" s="181"/>
      <c r="BL973" s="181"/>
      <c r="BM973" s="181"/>
      <c r="BN973" s="181"/>
      <c r="BO973" s="181"/>
      <c r="BP973" s="181"/>
      <c r="BQ973" s="181"/>
      <c r="BR973" s="181"/>
      <c r="BS973" s="181"/>
      <c r="BT973" s="181"/>
      <c r="BU973" s="181"/>
      <c r="BV973" s="181"/>
      <c r="BW973" s="181"/>
      <c r="BX973" s="181"/>
    </row>
    <row r="974" spans="23:76" s="166" customFormat="1">
      <c r="W974" s="181"/>
      <c r="X974" s="181"/>
      <c r="Y974" s="181"/>
      <c r="Z974" s="181"/>
      <c r="AA974" s="181"/>
      <c r="AB974" s="181"/>
      <c r="AC974" s="181"/>
      <c r="AD974" s="181"/>
      <c r="AE974" s="181"/>
      <c r="AF974" s="181"/>
      <c r="AG974" s="181"/>
      <c r="AH974" s="181"/>
      <c r="AI974" s="181"/>
      <c r="AJ974" s="181"/>
      <c r="AK974" s="181"/>
      <c r="AL974" s="181"/>
      <c r="AM974" s="181"/>
      <c r="AN974" s="181"/>
      <c r="AO974" s="181"/>
      <c r="AP974" s="181"/>
      <c r="AQ974" s="181"/>
      <c r="AR974" s="181"/>
      <c r="AS974" s="181"/>
      <c r="AT974" s="181"/>
      <c r="AU974" s="181"/>
      <c r="AV974" s="181"/>
      <c r="AW974" s="181"/>
      <c r="AX974" s="181"/>
      <c r="AY974" s="181"/>
      <c r="AZ974" s="181"/>
      <c r="BA974" s="181"/>
      <c r="BB974" s="181"/>
      <c r="BC974" s="181"/>
      <c r="BD974" s="181"/>
      <c r="BE974" s="181"/>
      <c r="BF974" s="181"/>
      <c r="BG974" s="181"/>
      <c r="BH974" s="181"/>
      <c r="BI974" s="181"/>
      <c r="BJ974" s="181"/>
      <c r="BK974" s="181"/>
      <c r="BL974" s="181"/>
      <c r="BM974" s="181"/>
      <c r="BN974" s="181"/>
      <c r="BO974" s="181"/>
      <c r="BP974" s="181"/>
      <c r="BQ974" s="181"/>
      <c r="BR974" s="181"/>
      <c r="BS974" s="181"/>
      <c r="BT974" s="181"/>
      <c r="BU974" s="181"/>
      <c r="BV974" s="181"/>
      <c r="BW974" s="181"/>
      <c r="BX974" s="181"/>
    </row>
    <row r="975" spans="23:76" s="166" customFormat="1">
      <c r="W975" s="181"/>
      <c r="X975" s="181"/>
      <c r="Y975" s="181"/>
      <c r="Z975" s="181"/>
      <c r="AA975" s="181"/>
      <c r="AB975" s="181"/>
      <c r="AC975" s="181"/>
      <c r="AD975" s="181"/>
      <c r="AE975" s="181"/>
      <c r="AF975" s="181"/>
      <c r="AG975" s="181"/>
      <c r="AH975" s="181"/>
      <c r="AI975" s="181"/>
      <c r="AJ975" s="181"/>
      <c r="AK975" s="181"/>
      <c r="AL975" s="181"/>
      <c r="AM975" s="181"/>
      <c r="AN975" s="181"/>
      <c r="AO975" s="181"/>
      <c r="AP975" s="181"/>
      <c r="AQ975" s="181"/>
      <c r="AR975" s="181"/>
      <c r="AS975" s="181"/>
      <c r="AT975" s="181"/>
      <c r="AU975" s="181"/>
      <c r="AV975" s="181"/>
      <c r="AW975" s="181"/>
      <c r="AX975" s="181"/>
      <c r="AY975" s="181"/>
      <c r="AZ975" s="181"/>
      <c r="BA975" s="181"/>
      <c r="BB975" s="181"/>
      <c r="BC975" s="181"/>
      <c r="BD975" s="181"/>
      <c r="BE975" s="181"/>
      <c r="BF975" s="181"/>
      <c r="BG975" s="181"/>
      <c r="BH975" s="181"/>
      <c r="BI975" s="181"/>
      <c r="BJ975" s="181"/>
      <c r="BK975" s="181"/>
      <c r="BL975" s="181"/>
      <c r="BM975" s="181"/>
      <c r="BN975" s="181"/>
      <c r="BO975" s="181"/>
      <c r="BP975" s="181"/>
      <c r="BQ975" s="181"/>
      <c r="BR975" s="181"/>
      <c r="BS975" s="181"/>
      <c r="BT975" s="181"/>
      <c r="BU975" s="181"/>
      <c r="BV975" s="181"/>
      <c r="BW975" s="181"/>
      <c r="BX975" s="181"/>
    </row>
    <row r="976" spans="23:76" s="166" customFormat="1">
      <c r="W976" s="181"/>
      <c r="X976" s="181"/>
      <c r="Y976" s="181"/>
      <c r="Z976" s="181"/>
      <c r="AA976" s="181"/>
      <c r="AB976" s="181"/>
      <c r="AC976" s="181"/>
      <c r="AD976" s="181"/>
      <c r="AE976" s="181"/>
      <c r="AF976" s="181"/>
      <c r="AG976" s="181"/>
      <c r="AH976" s="181"/>
      <c r="AI976" s="181"/>
      <c r="AJ976" s="181"/>
      <c r="AK976" s="181"/>
      <c r="AL976" s="181"/>
      <c r="AM976" s="181"/>
      <c r="AN976" s="181"/>
      <c r="AO976" s="181"/>
      <c r="AP976" s="181"/>
      <c r="AQ976" s="181"/>
      <c r="AR976" s="181"/>
      <c r="AS976" s="181"/>
      <c r="AT976" s="181"/>
      <c r="AU976" s="181"/>
      <c r="AV976" s="181"/>
      <c r="AW976" s="181"/>
      <c r="AX976" s="181"/>
      <c r="AY976" s="181"/>
      <c r="AZ976" s="181"/>
      <c r="BA976" s="181"/>
      <c r="BB976" s="181"/>
      <c r="BC976" s="181"/>
      <c r="BD976" s="181"/>
      <c r="BE976" s="181"/>
      <c r="BF976" s="181"/>
      <c r="BG976" s="181"/>
      <c r="BH976" s="181"/>
      <c r="BI976" s="181"/>
      <c r="BJ976" s="181"/>
      <c r="BK976" s="181"/>
      <c r="BL976" s="181"/>
      <c r="BM976" s="181"/>
      <c r="BN976" s="181"/>
      <c r="BO976" s="181"/>
      <c r="BP976" s="181"/>
      <c r="BQ976" s="181"/>
      <c r="BR976" s="181"/>
      <c r="BS976" s="181"/>
      <c r="BT976" s="181"/>
      <c r="BU976" s="181"/>
      <c r="BV976" s="181"/>
      <c r="BW976" s="181"/>
      <c r="BX976" s="181"/>
    </row>
    <row r="977" spans="23:76" s="166" customFormat="1">
      <c r="W977" s="181"/>
      <c r="X977" s="181"/>
      <c r="Y977" s="181"/>
      <c r="Z977" s="181"/>
      <c r="AA977" s="181"/>
      <c r="AB977" s="181"/>
      <c r="AC977" s="181"/>
      <c r="AD977" s="181"/>
      <c r="AE977" s="181"/>
      <c r="AF977" s="181"/>
      <c r="AG977" s="181"/>
      <c r="AH977" s="181"/>
      <c r="AI977" s="181"/>
      <c r="AJ977" s="181"/>
      <c r="AK977" s="181"/>
      <c r="AL977" s="181"/>
      <c r="AM977" s="181"/>
      <c r="AN977" s="181"/>
      <c r="AO977" s="181"/>
      <c r="AP977" s="181"/>
      <c r="AQ977" s="181"/>
      <c r="AR977" s="181"/>
      <c r="AS977" s="181"/>
      <c r="AT977" s="181"/>
      <c r="AU977" s="181"/>
      <c r="AV977" s="181"/>
      <c r="AW977" s="181"/>
      <c r="AX977" s="181"/>
      <c r="AY977" s="181"/>
      <c r="AZ977" s="181"/>
      <c r="BA977" s="181"/>
      <c r="BB977" s="181"/>
      <c r="BC977" s="181"/>
      <c r="BD977" s="181"/>
      <c r="BE977" s="181"/>
      <c r="BF977" s="181"/>
      <c r="BG977" s="181"/>
      <c r="BH977" s="181"/>
      <c r="BI977" s="181"/>
      <c r="BJ977" s="181"/>
      <c r="BK977" s="181"/>
      <c r="BL977" s="181"/>
      <c r="BM977" s="181"/>
      <c r="BN977" s="181"/>
      <c r="BO977" s="181"/>
      <c r="BP977" s="181"/>
      <c r="BQ977" s="181"/>
      <c r="BR977" s="181"/>
      <c r="BS977" s="181"/>
      <c r="BT977" s="181"/>
      <c r="BU977" s="181"/>
      <c r="BV977" s="181"/>
      <c r="BW977" s="181"/>
      <c r="BX977" s="181"/>
    </row>
    <row r="978" spans="23:76" s="166" customFormat="1">
      <c r="W978" s="181"/>
      <c r="X978" s="181"/>
      <c r="Y978" s="181"/>
      <c r="Z978" s="181"/>
      <c r="AA978" s="181"/>
      <c r="AB978" s="181"/>
      <c r="AC978" s="181"/>
      <c r="AD978" s="181"/>
      <c r="AE978" s="181"/>
      <c r="AF978" s="181"/>
      <c r="AG978" s="181"/>
      <c r="AH978" s="181"/>
      <c r="AI978" s="181"/>
      <c r="AJ978" s="181"/>
      <c r="AK978" s="181"/>
      <c r="AL978" s="181"/>
      <c r="AM978" s="181"/>
      <c r="AN978" s="181"/>
      <c r="AO978" s="181"/>
      <c r="AP978" s="181"/>
      <c r="AQ978" s="181"/>
      <c r="AR978" s="181"/>
      <c r="AS978" s="181"/>
      <c r="AT978" s="181"/>
      <c r="AU978" s="181"/>
      <c r="AV978" s="181"/>
      <c r="AW978" s="181"/>
      <c r="AX978" s="181"/>
      <c r="AY978" s="181"/>
      <c r="AZ978" s="181"/>
      <c r="BA978" s="181"/>
      <c r="BB978" s="181"/>
      <c r="BC978" s="181"/>
      <c r="BD978" s="181"/>
      <c r="BE978" s="181"/>
      <c r="BF978" s="181"/>
      <c r="BG978" s="181"/>
      <c r="BH978" s="181"/>
      <c r="BI978" s="181"/>
      <c r="BJ978" s="181"/>
      <c r="BK978" s="181"/>
      <c r="BL978" s="181"/>
      <c r="BM978" s="181"/>
      <c r="BN978" s="181"/>
      <c r="BO978" s="181"/>
      <c r="BP978" s="181"/>
      <c r="BQ978" s="181"/>
      <c r="BR978" s="181"/>
      <c r="BS978" s="181"/>
      <c r="BT978" s="181"/>
      <c r="BU978" s="181"/>
      <c r="BV978" s="181"/>
      <c r="BW978" s="181"/>
      <c r="BX978" s="181"/>
    </row>
    <row r="979" spans="23:76" s="166" customFormat="1">
      <c r="W979" s="181"/>
      <c r="X979" s="181"/>
      <c r="Y979" s="181"/>
      <c r="Z979" s="181"/>
      <c r="AA979" s="181"/>
      <c r="AB979" s="181"/>
      <c r="AC979" s="181"/>
      <c r="AD979" s="181"/>
      <c r="AE979" s="181"/>
      <c r="AF979" s="181"/>
      <c r="AG979" s="181"/>
      <c r="AH979" s="181"/>
      <c r="AI979" s="181"/>
      <c r="AJ979" s="181"/>
      <c r="AK979" s="181"/>
      <c r="AL979" s="181"/>
      <c r="AM979" s="181"/>
      <c r="AN979" s="181"/>
      <c r="AO979" s="181"/>
      <c r="AP979" s="181"/>
      <c r="AQ979" s="181"/>
      <c r="AR979" s="181"/>
      <c r="AS979" s="181"/>
      <c r="AT979" s="181"/>
      <c r="AU979" s="181"/>
      <c r="AV979" s="181"/>
      <c r="AW979" s="181"/>
      <c r="AX979" s="181"/>
      <c r="AY979" s="181"/>
      <c r="AZ979" s="181"/>
      <c r="BA979" s="181"/>
      <c r="BB979" s="181"/>
      <c r="BC979" s="181"/>
      <c r="BD979" s="181"/>
      <c r="BE979" s="181"/>
      <c r="BF979" s="181"/>
      <c r="BG979" s="181"/>
      <c r="BH979" s="181"/>
      <c r="BI979" s="181"/>
      <c r="BJ979" s="181"/>
      <c r="BK979" s="181"/>
      <c r="BL979" s="181"/>
      <c r="BM979" s="181"/>
      <c r="BN979" s="181"/>
      <c r="BO979" s="181"/>
      <c r="BP979" s="181"/>
      <c r="BQ979" s="181"/>
      <c r="BR979" s="181"/>
      <c r="BS979" s="181"/>
      <c r="BT979" s="181"/>
      <c r="BU979" s="181"/>
      <c r="BV979" s="181"/>
      <c r="BW979" s="181"/>
      <c r="BX979" s="181"/>
    </row>
    <row r="980" spans="23:76" s="166" customFormat="1">
      <c r="W980" s="181"/>
      <c r="X980" s="181"/>
      <c r="Y980" s="181"/>
      <c r="Z980" s="181"/>
      <c r="AA980" s="181"/>
      <c r="AB980" s="181"/>
      <c r="AC980" s="181"/>
      <c r="AD980" s="181"/>
      <c r="AE980" s="181"/>
      <c r="AF980" s="181"/>
      <c r="AG980" s="181"/>
      <c r="AH980" s="181"/>
      <c r="AI980" s="181"/>
      <c r="AJ980" s="181"/>
      <c r="AK980" s="181"/>
      <c r="AL980" s="181"/>
      <c r="AM980" s="181"/>
      <c r="AN980" s="181"/>
      <c r="AO980" s="181"/>
      <c r="AP980" s="181"/>
      <c r="AQ980" s="181"/>
      <c r="AR980" s="181"/>
      <c r="AS980" s="181"/>
      <c r="AT980" s="181"/>
      <c r="AU980" s="181"/>
      <c r="AV980" s="181"/>
      <c r="AW980" s="181"/>
      <c r="AX980" s="181"/>
      <c r="AY980" s="181"/>
      <c r="AZ980" s="181"/>
      <c r="BA980" s="181"/>
      <c r="BB980" s="181"/>
      <c r="BC980" s="181"/>
      <c r="BD980" s="181"/>
      <c r="BE980" s="181"/>
      <c r="BF980" s="181"/>
      <c r="BG980" s="181"/>
      <c r="BH980" s="181"/>
      <c r="BI980" s="181"/>
      <c r="BJ980" s="181"/>
      <c r="BK980" s="181"/>
      <c r="BL980" s="181"/>
      <c r="BM980" s="181"/>
      <c r="BN980" s="181"/>
      <c r="BO980" s="181"/>
      <c r="BP980" s="181"/>
      <c r="BQ980" s="181"/>
      <c r="BR980" s="181"/>
      <c r="BS980" s="181"/>
      <c r="BT980" s="181"/>
      <c r="BU980" s="181"/>
      <c r="BV980" s="181"/>
      <c r="BW980" s="181"/>
      <c r="BX980" s="181"/>
    </row>
    <row r="981" spans="23:76" s="166" customFormat="1">
      <c r="W981" s="181"/>
      <c r="X981" s="181"/>
      <c r="Y981" s="181"/>
      <c r="Z981" s="181"/>
      <c r="AA981" s="181"/>
      <c r="AB981" s="181"/>
      <c r="AC981" s="181"/>
      <c r="AD981" s="181"/>
      <c r="AE981" s="181"/>
      <c r="AF981" s="181"/>
      <c r="AG981" s="181"/>
      <c r="AH981" s="181"/>
      <c r="AI981" s="181"/>
      <c r="AJ981" s="181"/>
      <c r="AK981" s="181"/>
      <c r="AL981" s="181"/>
      <c r="AM981" s="181"/>
      <c r="AN981" s="181"/>
      <c r="AO981" s="181"/>
      <c r="AP981" s="181"/>
      <c r="AQ981" s="181"/>
      <c r="AR981" s="181"/>
      <c r="AS981" s="181"/>
      <c r="AT981" s="181"/>
      <c r="AU981" s="181"/>
      <c r="AV981" s="181"/>
      <c r="AW981" s="181"/>
      <c r="AX981" s="181"/>
      <c r="AY981" s="181"/>
      <c r="AZ981" s="181"/>
      <c r="BA981" s="181"/>
      <c r="BB981" s="181"/>
      <c r="BC981" s="181"/>
      <c r="BD981" s="181"/>
      <c r="BE981" s="181"/>
      <c r="BF981" s="181"/>
      <c r="BG981" s="181"/>
      <c r="BH981" s="181"/>
      <c r="BI981" s="181"/>
      <c r="BJ981" s="181"/>
      <c r="BK981" s="181"/>
      <c r="BL981" s="181"/>
      <c r="BM981" s="181"/>
      <c r="BN981" s="181"/>
      <c r="BO981" s="181"/>
      <c r="BP981" s="181"/>
      <c r="BQ981" s="181"/>
      <c r="BR981" s="181"/>
      <c r="BS981" s="181"/>
      <c r="BT981" s="181"/>
      <c r="BU981" s="181"/>
      <c r="BV981" s="181"/>
      <c r="BW981" s="181"/>
      <c r="BX981" s="181"/>
    </row>
    <row r="982" spans="23:76" s="166" customFormat="1">
      <c r="W982" s="181"/>
      <c r="X982" s="181"/>
      <c r="Y982" s="181"/>
      <c r="Z982" s="181"/>
      <c r="AA982" s="181"/>
      <c r="AB982" s="181"/>
      <c r="AC982" s="181"/>
      <c r="AD982" s="181"/>
      <c r="AE982" s="181"/>
      <c r="AF982" s="181"/>
      <c r="AG982" s="181"/>
      <c r="AH982" s="181"/>
      <c r="AI982" s="181"/>
      <c r="AJ982" s="181"/>
      <c r="AK982" s="181"/>
      <c r="AL982" s="181"/>
      <c r="AM982" s="181"/>
      <c r="AN982" s="181"/>
      <c r="AO982" s="181"/>
      <c r="AP982" s="181"/>
      <c r="AQ982" s="181"/>
      <c r="AR982" s="181"/>
      <c r="AS982" s="181"/>
      <c r="AT982" s="181"/>
      <c r="AU982" s="181"/>
      <c r="AV982" s="181"/>
      <c r="AW982" s="181"/>
      <c r="AX982" s="181"/>
      <c r="AY982" s="181"/>
      <c r="AZ982" s="181"/>
      <c r="BA982" s="181"/>
      <c r="BB982" s="181"/>
      <c r="BC982" s="181"/>
      <c r="BD982" s="181"/>
      <c r="BE982" s="181"/>
      <c r="BF982" s="181"/>
      <c r="BG982" s="181"/>
      <c r="BH982" s="181"/>
      <c r="BI982" s="181"/>
      <c r="BJ982" s="181"/>
      <c r="BK982" s="181"/>
      <c r="BL982" s="181"/>
      <c r="BM982" s="181"/>
      <c r="BN982" s="181"/>
      <c r="BO982" s="181"/>
      <c r="BP982" s="181"/>
      <c r="BQ982" s="181"/>
      <c r="BR982" s="181"/>
      <c r="BS982" s="181"/>
      <c r="BT982" s="181"/>
      <c r="BU982" s="181"/>
      <c r="BV982" s="181"/>
      <c r="BW982" s="181"/>
      <c r="BX982" s="181"/>
    </row>
    <row r="983" spans="23:76" s="166" customFormat="1">
      <c r="W983" s="181"/>
      <c r="X983" s="181"/>
      <c r="Y983" s="181"/>
      <c r="Z983" s="181"/>
      <c r="AA983" s="181"/>
      <c r="AB983" s="181"/>
      <c r="AC983" s="181"/>
      <c r="AD983" s="181"/>
      <c r="AE983" s="181"/>
      <c r="AF983" s="181"/>
      <c r="AG983" s="181"/>
      <c r="AH983" s="181"/>
      <c r="AI983" s="181"/>
      <c r="AJ983" s="181"/>
      <c r="AK983" s="181"/>
      <c r="AL983" s="181"/>
      <c r="AM983" s="181"/>
      <c r="AN983" s="181"/>
      <c r="AO983" s="181"/>
      <c r="AP983" s="181"/>
      <c r="AQ983" s="181"/>
      <c r="AR983" s="181"/>
      <c r="AS983" s="181"/>
      <c r="AT983" s="181"/>
      <c r="AU983" s="181"/>
      <c r="AV983" s="181"/>
      <c r="AW983" s="181"/>
      <c r="AX983" s="181"/>
      <c r="AY983" s="181"/>
      <c r="AZ983" s="181"/>
      <c r="BA983" s="181"/>
      <c r="BB983" s="181"/>
      <c r="BC983" s="181"/>
      <c r="BD983" s="181"/>
      <c r="BE983" s="181"/>
      <c r="BF983" s="181"/>
      <c r="BG983" s="181"/>
      <c r="BH983" s="181"/>
      <c r="BI983" s="181"/>
      <c r="BJ983" s="181"/>
      <c r="BK983" s="181"/>
      <c r="BL983" s="181"/>
      <c r="BM983" s="181"/>
      <c r="BN983" s="181"/>
      <c r="BO983" s="181"/>
      <c r="BP983" s="181"/>
      <c r="BQ983" s="181"/>
      <c r="BR983" s="181"/>
      <c r="BS983" s="181"/>
      <c r="BT983" s="181"/>
      <c r="BU983" s="181"/>
      <c r="BV983" s="181"/>
      <c r="BW983" s="181"/>
      <c r="BX983" s="181"/>
    </row>
    <row r="984" spans="23:76" s="166" customFormat="1">
      <c r="W984" s="181"/>
      <c r="X984" s="181"/>
      <c r="Y984" s="181"/>
      <c r="Z984" s="181"/>
      <c r="AA984" s="181"/>
      <c r="AB984" s="181"/>
      <c r="AC984" s="181"/>
      <c r="AD984" s="181"/>
      <c r="AE984" s="181"/>
      <c r="AF984" s="181"/>
      <c r="AG984" s="181"/>
      <c r="AH984" s="181"/>
      <c r="AI984" s="181"/>
      <c r="AJ984" s="181"/>
      <c r="AK984" s="181"/>
      <c r="AL984" s="181"/>
      <c r="AM984" s="181"/>
      <c r="AN984" s="181"/>
      <c r="AO984" s="181"/>
      <c r="AP984" s="181"/>
      <c r="AQ984" s="181"/>
      <c r="AR984" s="181"/>
      <c r="AS984" s="181"/>
      <c r="AT984" s="181"/>
      <c r="AU984" s="181"/>
      <c r="AV984" s="181"/>
      <c r="AW984" s="181"/>
      <c r="AX984" s="181"/>
      <c r="AY984" s="181"/>
      <c r="AZ984" s="181"/>
      <c r="BA984" s="181"/>
      <c r="BB984" s="181"/>
      <c r="BC984" s="181"/>
      <c r="BD984" s="181"/>
      <c r="BE984" s="181"/>
      <c r="BF984" s="181"/>
      <c r="BG984" s="181"/>
      <c r="BH984" s="181"/>
      <c r="BI984" s="181"/>
      <c r="BJ984" s="181"/>
      <c r="BK984" s="181"/>
      <c r="BL984" s="181"/>
      <c r="BM984" s="181"/>
      <c r="BN984" s="181"/>
      <c r="BO984" s="181"/>
      <c r="BP984" s="181"/>
      <c r="BQ984" s="181"/>
      <c r="BR984" s="181"/>
      <c r="BS984" s="181"/>
      <c r="BT984" s="181"/>
      <c r="BU984" s="181"/>
      <c r="BV984" s="181"/>
      <c r="BW984" s="181"/>
      <c r="BX984" s="181"/>
    </row>
    <row r="985" spans="23:76" s="166" customFormat="1">
      <c r="W985" s="181"/>
      <c r="X985" s="181"/>
      <c r="Y985" s="181"/>
      <c r="Z985" s="181"/>
      <c r="AA985" s="181"/>
      <c r="AB985" s="181"/>
      <c r="AC985" s="181"/>
      <c r="AD985" s="181"/>
      <c r="AE985" s="181"/>
      <c r="AF985" s="181"/>
      <c r="AG985" s="181"/>
      <c r="AH985" s="181"/>
      <c r="AI985" s="181"/>
      <c r="AJ985" s="181"/>
      <c r="AK985" s="181"/>
      <c r="AL985" s="181"/>
      <c r="AM985" s="181"/>
      <c r="AN985" s="181"/>
      <c r="AO985" s="181"/>
      <c r="AP985" s="181"/>
      <c r="AQ985" s="181"/>
      <c r="AR985" s="181"/>
      <c r="AS985" s="181"/>
      <c r="AT985" s="181"/>
      <c r="AU985" s="181"/>
      <c r="AV985" s="181"/>
      <c r="AW985" s="181"/>
      <c r="AX985" s="181"/>
      <c r="AY985" s="181"/>
      <c r="AZ985" s="181"/>
      <c r="BA985" s="181"/>
      <c r="BB985" s="181"/>
      <c r="BC985" s="181"/>
      <c r="BD985" s="181"/>
      <c r="BE985" s="181"/>
      <c r="BF985" s="181"/>
      <c r="BG985" s="181"/>
      <c r="BH985" s="181"/>
      <c r="BI985" s="181"/>
      <c r="BJ985" s="181"/>
      <c r="BK985" s="181"/>
      <c r="BL985" s="181"/>
      <c r="BM985" s="181"/>
      <c r="BN985" s="181"/>
      <c r="BO985" s="181"/>
      <c r="BP985" s="181"/>
      <c r="BQ985" s="181"/>
      <c r="BR985" s="181"/>
      <c r="BS985" s="181"/>
      <c r="BT985" s="181"/>
      <c r="BU985" s="181"/>
      <c r="BV985" s="181"/>
      <c r="BW985" s="181"/>
      <c r="BX985" s="181"/>
    </row>
    <row r="986" spans="23:76" s="166" customFormat="1">
      <c r="W986" s="181"/>
      <c r="X986" s="181"/>
      <c r="Y986" s="181"/>
      <c r="Z986" s="181"/>
      <c r="AA986" s="181"/>
      <c r="AB986" s="181"/>
      <c r="AC986" s="181"/>
      <c r="AD986" s="181"/>
      <c r="AE986" s="181"/>
      <c r="AF986" s="181"/>
      <c r="AG986" s="181"/>
      <c r="AH986" s="181"/>
      <c r="AI986" s="181"/>
      <c r="AJ986" s="181"/>
      <c r="AK986" s="181"/>
      <c r="AL986" s="181"/>
      <c r="AM986" s="181"/>
      <c r="AN986" s="181"/>
      <c r="AO986" s="181"/>
      <c r="AP986" s="181"/>
      <c r="AQ986" s="181"/>
      <c r="AR986" s="181"/>
      <c r="AS986" s="181"/>
      <c r="AT986" s="181"/>
      <c r="AU986" s="181"/>
      <c r="AV986" s="181"/>
      <c r="AW986" s="181"/>
      <c r="AX986" s="181"/>
      <c r="AY986" s="181"/>
      <c r="AZ986" s="181"/>
      <c r="BA986" s="181"/>
      <c r="BB986" s="181"/>
      <c r="BC986" s="181"/>
      <c r="BD986" s="181"/>
      <c r="BE986" s="181"/>
      <c r="BF986" s="181"/>
      <c r="BG986" s="181"/>
      <c r="BH986" s="181"/>
      <c r="BI986" s="181"/>
      <c r="BJ986" s="181"/>
      <c r="BK986" s="181"/>
      <c r="BL986" s="181"/>
      <c r="BM986" s="181"/>
      <c r="BN986" s="181"/>
      <c r="BO986" s="181"/>
      <c r="BP986" s="181"/>
      <c r="BQ986" s="181"/>
      <c r="BR986" s="181"/>
      <c r="BS986" s="181"/>
      <c r="BT986" s="181"/>
      <c r="BU986" s="181"/>
      <c r="BV986" s="181"/>
      <c r="BW986" s="181"/>
      <c r="BX986" s="181"/>
    </row>
    <row r="987" spans="23:76" s="166" customFormat="1">
      <c r="W987" s="181"/>
      <c r="X987" s="181"/>
      <c r="Y987" s="181"/>
      <c r="Z987" s="181"/>
      <c r="AA987" s="181"/>
      <c r="AB987" s="181"/>
      <c r="AC987" s="181"/>
      <c r="AD987" s="181"/>
      <c r="AE987" s="181"/>
      <c r="AF987" s="181"/>
      <c r="AG987" s="181"/>
      <c r="AH987" s="181"/>
      <c r="AI987" s="181"/>
      <c r="AJ987" s="181"/>
      <c r="AK987" s="181"/>
      <c r="AL987" s="181"/>
      <c r="AM987" s="181"/>
      <c r="AN987" s="181"/>
      <c r="AO987" s="181"/>
      <c r="AP987" s="181"/>
      <c r="AQ987" s="181"/>
      <c r="AR987" s="181"/>
      <c r="AS987" s="181"/>
      <c r="AT987" s="181"/>
      <c r="AU987" s="181"/>
      <c r="AV987" s="181"/>
      <c r="AW987" s="181"/>
      <c r="AX987" s="181"/>
      <c r="AY987" s="181"/>
      <c r="AZ987" s="181"/>
      <c r="BA987" s="181"/>
      <c r="BB987" s="181"/>
      <c r="BC987" s="181"/>
      <c r="BD987" s="181"/>
      <c r="BE987" s="181"/>
      <c r="BF987" s="181"/>
      <c r="BG987" s="181"/>
      <c r="BH987" s="181"/>
      <c r="BI987" s="181"/>
      <c r="BJ987" s="181"/>
      <c r="BK987" s="181"/>
      <c r="BL987" s="181"/>
      <c r="BM987" s="181"/>
      <c r="BN987" s="181"/>
      <c r="BO987" s="181"/>
      <c r="BP987" s="181"/>
      <c r="BQ987" s="181"/>
      <c r="BR987" s="181"/>
      <c r="BS987" s="181"/>
      <c r="BT987" s="181"/>
      <c r="BU987" s="181"/>
      <c r="BV987" s="181"/>
      <c r="BW987" s="181"/>
      <c r="BX987" s="181"/>
    </row>
    <row r="988" spans="23:76" s="166" customFormat="1">
      <c r="W988" s="181"/>
      <c r="X988" s="181"/>
      <c r="Y988" s="181"/>
      <c r="Z988" s="181"/>
      <c r="AA988" s="181"/>
      <c r="AB988" s="181"/>
      <c r="AC988" s="181"/>
      <c r="AD988" s="181"/>
      <c r="AE988" s="181"/>
      <c r="AF988" s="181"/>
      <c r="AG988" s="181"/>
      <c r="AH988" s="181"/>
      <c r="AI988" s="181"/>
      <c r="AJ988" s="181"/>
      <c r="AK988" s="181"/>
      <c r="AL988" s="181"/>
      <c r="AM988" s="181"/>
      <c r="AN988" s="181"/>
      <c r="AO988" s="181"/>
      <c r="AP988" s="181"/>
      <c r="AQ988" s="181"/>
      <c r="AR988" s="181"/>
      <c r="AS988" s="181"/>
      <c r="AT988" s="181"/>
      <c r="AU988" s="181"/>
      <c r="AV988" s="181"/>
      <c r="AW988" s="181"/>
      <c r="AX988" s="181"/>
      <c r="AY988" s="181"/>
      <c r="AZ988" s="181"/>
      <c r="BA988" s="181"/>
      <c r="BB988" s="181"/>
      <c r="BC988" s="181"/>
      <c r="BD988" s="181"/>
      <c r="BE988" s="181"/>
      <c r="BF988" s="181"/>
      <c r="BG988" s="181"/>
      <c r="BH988" s="181"/>
      <c r="BI988" s="181"/>
      <c r="BJ988" s="181"/>
      <c r="BK988" s="181"/>
      <c r="BL988" s="181"/>
      <c r="BM988" s="181"/>
      <c r="BN988" s="181"/>
      <c r="BO988" s="181"/>
      <c r="BP988" s="181"/>
      <c r="BQ988" s="181"/>
      <c r="BR988" s="181"/>
      <c r="BS988" s="181"/>
      <c r="BT988" s="181"/>
      <c r="BU988" s="181"/>
      <c r="BV988" s="181"/>
      <c r="BW988" s="181"/>
      <c r="BX988" s="181"/>
    </row>
    <row r="989" spans="23:76" s="166" customFormat="1">
      <c r="W989" s="181"/>
      <c r="X989" s="181"/>
      <c r="Y989" s="181"/>
      <c r="Z989" s="181"/>
      <c r="AA989" s="181"/>
      <c r="AB989" s="181"/>
      <c r="AC989" s="181"/>
      <c r="AD989" s="181"/>
      <c r="AE989" s="181"/>
      <c r="AF989" s="181"/>
      <c r="AG989" s="181"/>
      <c r="AH989" s="181"/>
      <c r="AI989" s="181"/>
      <c r="AJ989" s="181"/>
      <c r="AK989" s="181"/>
      <c r="AL989" s="181"/>
      <c r="AM989" s="181"/>
      <c r="AN989" s="181"/>
      <c r="AO989" s="181"/>
      <c r="AP989" s="181"/>
      <c r="AQ989" s="181"/>
      <c r="AR989" s="181"/>
      <c r="AS989" s="181"/>
      <c r="AT989" s="181"/>
      <c r="AU989" s="181"/>
      <c r="AV989" s="181"/>
      <c r="AW989" s="181"/>
      <c r="AX989" s="181"/>
      <c r="AY989" s="181"/>
      <c r="AZ989" s="181"/>
      <c r="BA989" s="181"/>
      <c r="BB989" s="181"/>
      <c r="BC989" s="181"/>
      <c r="BD989" s="181"/>
      <c r="BE989" s="181"/>
      <c r="BF989" s="181"/>
      <c r="BG989" s="181"/>
      <c r="BH989" s="181"/>
      <c r="BI989" s="181"/>
      <c r="BJ989" s="181"/>
      <c r="BK989" s="181"/>
      <c r="BL989" s="181"/>
      <c r="BM989" s="181"/>
      <c r="BN989" s="181"/>
      <c r="BO989" s="181"/>
      <c r="BP989" s="181"/>
      <c r="BQ989" s="181"/>
      <c r="BR989" s="181"/>
      <c r="BS989" s="181"/>
      <c r="BT989" s="181"/>
      <c r="BU989" s="181"/>
      <c r="BV989" s="181"/>
      <c r="BW989" s="181"/>
      <c r="BX989" s="181"/>
    </row>
    <row r="990" spans="23:76" s="166" customFormat="1">
      <c r="W990" s="181"/>
      <c r="X990" s="181"/>
      <c r="Y990" s="181"/>
      <c r="Z990" s="181"/>
      <c r="AA990" s="181"/>
      <c r="AB990" s="181"/>
      <c r="AC990" s="181"/>
      <c r="AD990" s="181"/>
      <c r="AE990" s="181"/>
      <c r="AF990" s="181"/>
      <c r="AG990" s="181"/>
      <c r="AH990" s="181"/>
      <c r="AI990" s="181"/>
      <c r="AJ990" s="181"/>
      <c r="AK990" s="181"/>
      <c r="AL990" s="181"/>
      <c r="AM990" s="181"/>
      <c r="AN990" s="181"/>
      <c r="AO990" s="181"/>
      <c r="AP990" s="181"/>
      <c r="AQ990" s="181"/>
      <c r="AR990" s="181"/>
      <c r="AS990" s="181"/>
      <c r="AT990" s="181"/>
      <c r="AU990" s="181"/>
      <c r="AV990" s="181"/>
      <c r="AW990" s="181"/>
      <c r="AX990" s="181"/>
      <c r="AY990" s="181"/>
      <c r="AZ990" s="181"/>
      <c r="BA990" s="181"/>
      <c r="BB990" s="181"/>
      <c r="BC990" s="181"/>
      <c r="BD990" s="181"/>
      <c r="BE990" s="181"/>
      <c r="BF990" s="181"/>
      <c r="BG990" s="181"/>
      <c r="BH990" s="181"/>
      <c r="BI990" s="181"/>
      <c r="BJ990" s="181"/>
      <c r="BK990" s="181"/>
      <c r="BL990" s="181"/>
      <c r="BM990" s="181"/>
      <c r="BN990" s="181"/>
      <c r="BO990" s="181"/>
      <c r="BP990" s="181"/>
      <c r="BQ990" s="181"/>
      <c r="BR990" s="181"/>
      <c r="BS990" s="181"/>
      <c r="BT990" s="181"/>
      <c r="BU990" s="181"/>
      <c r="BV990" s="181"/>
      <c r="BW990" s="181"/>
      <c r="BX990" s="181"/>
    </row>
    <row r="991" spans="23:76" s="166" customFormat="1">
      <c r="W991" s="181"/>
      <c r="X991" s="181"/>
      <c r="Y991" s="181"/>
      <c r="Z991" s="181"/>
      <c r="AA991" s="181"/>
      <c r="AB991" s="181"/>
      <c r="AC991" s="181"/>
      <c r="AD991" s="181"/>
      <c r="AE991" s="181"/>
      <c r="AF991" s="181"/>
      <c r="AG991" s="181"/>
      <c r="AH991" s="181"/>
      <c r="AI991" s="181"/>
      <c r="AJ991" s="181"/>
      <c r="AK991" s="181"/>
      <c r="AL991" s="181"/>
      <c r="AM991" s="181"/>
      <c r="AN991" s="181"/>
      <c r="AO991" s="181"/>
      <c r="AP991" s="181"/>
      <c r="AQ991" s="181"/>
      <c r="AR991" s="181"/>
      <c r="AS991" s="181"/>
      <c r="AT991" s="181"/>
      <c r="AU991" s="181"/>
      <c r="AV991" s="181"/>
      <c r="AW991" s="181"/>
      <c r="AX991" s="181"/>
      <c r="AY991" s="181"/>
      <c r="AZ991" s="181"/>
      <c r="BA991" s="181"/>
      <c r="BB991" s="181"/>
      <c r="BC991" s="181"/>
      <c r="BD991" s="181"/>
      <c r="BE991" s="181"/>
      <c r="BF991" s="181"/>
      <c r="BG991" s="181"/>
      <c r="BH991" s="181"/>
      <c r="BI991" s="181"/>
      <c r="BJ991" s="181"/>
      <c r="BK991" s="181"/>
      <c r="BL991" s="181"/>
      <c r="BM991" s="181"/>
      <c r="BN991" s="181"/>
      <c r="BO991" s="181"/>
      <c r="BP991" s="181"/>
      <c r="BQ991" s="181"/>
      <c r="BR991" s="181"/>
      <c r="BS991" s="181"/>
      <c r="BT991" s="181"/>
      <c r="BU991" s="181"/>
      <c r="BV991" s="181"/>
      <c r="BW991" s="181"/>
      <c r="BX991" s="181"/>
    </row>
    <row r="992" spans="23:76" s="166" customFormat="1">
      <c r="W992" s="181"/>
      <c r="X992" s="181"/>
      <c r="Y992" s="181"/>
      <c r="Z992" s="181"/>
      <c r="AA992" s="181"/>
      <c r="AB992" s="181"/>
      <c r="AC992" s="181"/>
      <c r="AD992" s="181"/>
      <c r="AE992" s="181"/>
      <c r="AF992" s="181"/>
      <c r="AG992" s="181"/>
      <c r="AH992" s="181"/>
      <c r="AI992" s="181"/>
      <c r="AJ992" s="181"/>
      <c r="AK992" s="181"/>
      <c r="AL992" s="181"/>
      <c r="AM992" s="181"/>
      <c r="AN992" s="181"/>
      <c r="AO992" s="181"/>
      <c r="AP992" s="181"/>
      <c r="AQ992" s="181"/>
      <c r="AR992" s="181"/>
      <c r="AS992" s="181"/>
      <c r="AT992" s="181"/>
      <c r="AU992" s="181"/>
      <c r="AV992" s="181"/>
      <c r="AW992" s="181"/>
      <c r="AX992" s="181"/>
      <c r="AY992" s="181"/>
      <c r="AZ992" s="181"/>
      <c r="BA992" s="181"/>
      <c r="BB992" s="181"/>
      <c r="BC992" s="181"/>
      <c r="BD992" s="181"/>
      <c r="BE992" s="181"/>
      <c r="BF992" s="181"/>
      <c r="BG992" s="181"/>
      <c r="BH992" s="181"/>
      <c r="BI992" s="181"/>
      <c r="BJ992" s="181"/>
      <c r="BK992" s="181"/>
      <c r="BL992" s="181"/>
      <c r="BM992" s="181"/>
      <c r="BN992" s="181"/>
      <c r="BO992" s="181"/>
      <c r="BP992" s="181"/>
      <c r="BQ992" s="181"/>
      <c r="BR992" s="181"/>
      <c r="BS992" s="181"/>
      <c r="BT992" s="181"/>
      <c r="BU992" s="181"/>
      <c r="BV992" s="181"/>
      <c r="BW992" s="181"/>
      <c r="BX992" s="181"/>
    </row>
    <row r="993" spans="23:76" s="166" customFormat="1">
      <c r="W993" s="181"/>
      <c r="X993" s="181"/>
      <c r="Y993" s="181"/>
      <c r="Z993" s="181"/>
      <c r="AA993" s="181"/>
      <c r="AB993" s="181"/>
      <c r="AC993" s="181"/>
      <c r="AD993" s="181"/>
      <c r="AE993" s="181"/>
      <c r="AF993" s="181"/>
      <c r="AG993" s="181"/>
      <c r="AH993" s="181"/>
      <c r="AI993" s="181"/>
      <c r="AJ993" s="181"/>
      <c r="AK993" s="181"/>
      <c r="AL993" s="181"/>
      <c r="AM993" s="181"/>
      <c r="AN993" s="181"/>
      <c r="AO993" s="181"/>
      <c r="AP993" s="181"/>
      <c r="AQ993" s="181"/>
      <c r="AR993" s="181"/>
      <c r="AS993" s="181"/>
      <c r="AT993" s="181"/>
      <c r="AU993" s="181"/>
      <c r="AV993" s="181"/>
      <c r="AW993" s="181"/>
      <c r="AX993" s="181"/>
      <c r="AY993" s="181"/>
      <c r="AZ993" s="181"/>
      <c r="BA993" s="181"/>
      <c r="BB993" s="181"/>
      <c r="BC993" s="181"/>
      <c r="BD993" s="181"/>
      <c r="BE993" s="181"/>
      <c r="BF993" s="181"/>
      <c r="BG993" s="181"/>
      <c r="BH993" s="181"/>
      <c r="BI993" s="181"/>
      <c r="BJ993" s="181"/>
      <c r="BK993" s="181"/>
      <c r="BL993" s="181"/>
      <c r="BM993" s="181"/>
      <c r="BN993" s="181"/>
      <c r="BO993" s="181"/>
      <c r="BP993" s="181"/>
      <c r="BQ993" s="181"/>
      <c r="BR993" s="181"/>
      <c r="BS993" s="181"/>
      <c r="BT993" s="181"/>
      <c r="BU993" s="181"/>
      <c r="BV993" s="181"/>
      <c r="BW993" s="181"/>
      <c r="BX993" s="181"/>
    </row>
    <row r="994" spans="23:76" s="166" customFormat="1">
      <c r="W994" s="181"/>
      <c r="X994" s="181"/>
      <c r="Y994" s="181"/>
      <c r="Z994" s="181"/>
      <c r="AA994" s="181"/>
      <c r="AB994" s="181"/>
      <c r="AC994" s="181"/>
      <c r="AD994" s="181"/>
      <c r="AE994" s="181"/>
      <c r="AF994" s="181"/>
      <c r="AG994" s="181"/>
      <c r="AH994" s="181"/>
      <c r="AI994" s="181"/>
      <c r="AJ994" s="181"/>
      <c r="AK994" s="181"/>
      <c r="AL994" s="181"/>
      <c r="AM994" s="181"/>
      <c r="AN994" s="181"/>
      <c r="AO994" s="181"/>
      <c r="AP994" s="181"/>
      <c r="AQ994" s="181"/>
      <c r="AR994" s="181"/>
      <c r="AS994" s="181"/>
      <c r="AT994" s="181"/>
      <c r="AU994" s="181"/>
      <c r="AV994" s="181"/>
      <c r="AW994" s="181"/>
      <c r="AX994" s="181"/>
      <c r="AY994" s="181"/>
      <c r="AZ994" s="181"/>
      <c r="BA994" s="181"/>
      <c r="BB994" s="181"/>
      <c r="BC994" s="181"/>
      <c r="BD994" s="181"/>
      <c r="BE994" s="181"/>
      <c r="BF994" s="181"/>
      <c r="BG994" s="181"/>
      <c r="BH994" s="181"/>
      <c r="BI994" s="181"/>
      <c r="BJ994" s="181"/>
      <c r="BK994" s="181"/>
      <c r="BL994" s="181"/>
      <c r="BM994" s="181"/>
      <c r="BN994" s="181"/>
      <c r="BO994" s="181"/>
      <c r="BP994" s="181"/>
      <c r="BQ994" s="181"/>
      <c r="BR994" s="181"/>
      <c r="BS994" s="181"/>
      <c r="BT994" s="181"/>
      <c r="BU994" s="181"/>
      <c r="BV994" s="181"/>
      <c r="BW994" s="181"/>
      <c r="BX994" s="181"/>
    </row>
    <row r="995" spans="23:76" s="166" customFormat="1">
      <c r="W995" s="181"/>
      <c r="X995" s="181"/>
      <c r="Y995" s="181"/>
      <c r="Z995" s="181"/>
      <c r="AA995" s="181"/>
      <c r="AB995" s="181"/>
      <c r="AC995" s="181"/>
      <c r="AD995" s="181"/>
      <c r="AE995" s="181"/>
      <c r="AF995" s="181"/>
      <c r="AG995" s="181"/>
      <c r="AH995" s="181"/>
      <c r="AI995" s="181"/>
      <c r="AJ995" s="181"/>
      <c r="AK995" s="181"/>
      <c r="AL995" s="181"/>
      <c r="AM995" s="181"/>
      <c r="AN995" s="181"/>
      <c r="AO995" s="181"/>
      <c r="AP995" s="181"/>
      <c r="AQ995" s="181"/>
      <c r="AR995" s="181"/>
      <c r="AS995" s="181"/>
      <c r="AT995" s="181"/>
      <c r="AU995" s="181"/>
      <c r="AV995" s="181"/>
      <c r="AW995" s="181"/>
      <c r="AX995" s="181"/>
      <c r="AY995" s="181"/>
      <c r="AZ995" s="181"/>
      <c r="BA995" s="181"/>
      <c r="BB995" s="181"/>
      <c r="BC995" s="181"/>
      <c r="BD995" s="181"/>
      <c r="BE995" s="181"/>
      <c r="BF995" s="181"/>
      <c r="BG995" s="181"/>
      <c r="BH995" s="181"/>
      <c r="BI995" s="181"/>
      <c r="BJ995" s="181"/>
      <c r="BK995" s="181"/>
      <c r="BL995" s="181"/>
      <c r="BM995" s="181"/>
      <c r="BN995" s="181"/>
      <c r="BO995" s="181"/>
      <c r="BP995" s="181"/>
      <c r="BQ995" s="181"/>
      <c r="BR995" s="181"/>
      <c r="BS995" s="181"/>
      <c r="BT995" s="181"/>
      <c r="BU995" s="181"/>
      <c r="BV995" s="181"/>
      <c r="BW995" s="181"/>
      <c r="BX995" s="181"/>
    </row>
    <row r="996" spans="23:76" s="166" customFormat="1">
      <c r="W996" s="181"/>
      <c r="X996" s="181"/>
      <c r="Y996" s="181"/>
      <c r="Z996" s="181"/>
      <c r="AA996" s="181"/>
      <c r="AB996" s="181"/>
      <c r="AC996" s="181"/>
      <c r="AD996" s="181"/>
      <c r="AE996" s="181"/>
      <c r="AF996" s="181"/>
      <c r="AG996" s="181"/>
      <c r="AH996" s="181"/>
      <c r="AI996" s="181"/>
      <c r="AJ996" s="181"/>
      <c r="AK996" s="181"/>
      <c r="AL996" s="181"/>
      <c r="AM996" s="181"/>
      <c r="AN996" s="181"/>
      <c r="AO996" s="181"/>
      <c r="AP996" s="181"/>
      <c r="AQ996" s="181"/>
      <c r="AR996" s="181"/>
      <c r="AS996" s="181"/>
      <c r="AT996" s="181"/>
      <c r="AU996" s="181"/>
      <c r="AV996" s="181"/>
      <c r="AW996" s="181"/>
      <c r="AX996" s="181"/>
      <c r="AY996" s="181"/>
      <c r="AZ996" s="181"/>
      <c r="BA996" s="181"/>
      <c r="BB996" s="181"/>
      <c r="BC996" s="181"/>
      <c r="BD996" s="181"/>
      <c r="BE996" s="181"/>
      <c r="BF996" s="181"/>
      <c r="BG996" s="181"/>
      <c r="BH996" s="181"/>
      <c r="BI996" s="181"/>
      <c r="BJ996" s="181"/>
      <c r="BK996" s="181"/>
      <c r="BL996" s="181"/>
      <c r="BM996" s="181"/>
      <c r="BN996" s="181"/>
      <c r="BO996" s="181"/>
      <c r="BP996" s="181"/>
      <c r="BQ996" s="181"/>
      <c r="BR996" s="181"/>
      <c r="BS996" s="181"/>
      <c r="BT996" s="181"/>
      <c r="BU996" s="181"/>
      <c r="BV996" s="181"/>
      <c r="BW996" s="181"/>
      <c r="BX996" s="181"/>
    </row>
    <row r="997" spans="23:76" s="166" customFormat="1">
      <c r="W997" s="181"/>
      <c r="X997" s="181"/>
      <c r="Y997" s="181"/>
      <c r="Z997" s="181"/>
      <c r="AA997" s="181"/>
      <c r="AB997" s="181"/>
      <c r="AC997" s="181"/>
      <c r="AD997" s="181"/>
      <c r="AE997" s="181"/>
      <c r="AF997" s="181"/>
      <c r="AG997" s="181"/>
      <c r="AH997" s="181"/>
      <c r="AI997" s="181"/>
      <c r="AJ997" s="181"/>
      <c r="AK997" s="181"/>
      <c r="AL997" s="181"/>
      <c r="AM997" s="181"/>
      <c r="AN997" s="181"/>
      <c r="AO997" s="181"/>
      <c r="AP997" s="181"/>
      <c r="AQ997" s="181"/>
      <c r="AR997" s="181"/>
      <c r="AS997" s="181"/>
      <c r="AT997" s="181"/>
      <c r="AU997" s="181"/>
      <c r="AV997" s="181"/>
      <c r="AW997" s="181"/>
      <c r="AX997" s="181"/>
      <c r="AY997" s="181"/>
      <c r="AZ997" s="181"/>
      <c r="BA997" s="181"/>
      <c r="BB997" s="181"/>
      <c r="BC997" s="181"/>
      <c r="BD997" s="181"/>
      <c r="BE997" s="181"/>
      <c r="BF997" s="181"/>
      <c r="BG997" s="181"/>
      <c r="BH997" s="181"/>
      <c r="BI997" s="181"/>
      <c r="BJ997" s="181"/>
      <c r="BK997" s="181"/>
      <c r="BL997" s="181"/>
      <c r="BM997" s="181"/>
      <c r="BN997" s="181"/>
      <c r="BO997" s="181"/>
      <c r="BP997" s="181"/>
      <c r="BQ997" s="181"/>
      <c r="BR997" s="181"/>
      <c r="BS997" s="181"/>
      <c r="BT997" s="181"/>
      <c r="BU997" s="181"/>
      <c r="BV997" s="181"/>
      <c r="BW997" s="181"/>
      <c r="BX997" s="181"/>
    </row>
    <row r="998" spans="23:76" s="166" customFormat="1">
      <c r="W998" s="181"/>
      <c r="X998" s="181"/>
      <c r="Y998" s="181"/>
      <c r="Z998" s="181"/>
      <c r="AA998" s="181"/>
      <c r="AB998" s="181"/>
      <c r="AC998" s="181"/>
      <c r="AD998" s="181"/>
      <c r="AE998" s="181"/>
      <c r="AF998" s="181"/>
      <c r="AG998" s="181"/>
      <c r="AH998" s="181"/>
      <c r="AI998" s="181"/>
      <c r="AJ998" s="181"/>
      <c r="AK998" s="181"/>
      <c r="AL998" s="181"/>
      <c r="AM998" s="181"/>
      <c r="AN998" s="181"/>
      <c r="AO998" s="181"/>
      <c r="AP998" s="181"/>
      <c r="AQ998" s="181"/>
      <c r="AR998" s="181"/>
      <c r="AS998" s="181"/>
      <c r="AT998" s="181"/>
      <c r="AU998" s="181"/>
      <c r="AV998" s="181"/>
      <c r="AW998" s="181"/>
      <c r="AX998" s="181"/>
      <c r="AY998" s="181"/>
      <c r="AZ998" s="181"/>
      <c r="BA998" s="181"/>
      <c r="BB998" s="181"/>
      <c r="BC998" s="181"/>
      <c r="BD998" s="181"/>
      <c r="BE998" s="181"/>
      <c r="BF998" s="181"/>
      <c r="BG998" s="181"/>
      <c r="BH998" s="181"/>
      <c r="BI998" s="181"/>
      <c r="BJ998" s="181"/>
      <c r="BK998" s="181"/>
      <c r="BL998" s="181"/>
      <c r="BM998" s="181"/>
      <c r="BN998" s="181"/>
      <c r="BO998" s="181"/>
      <c r="BP998" s="181"/>
      <c r="BQ998" s="181"/>
      <c r="BR998" s="181"/>
      <c r="BS998" s="181"/>
      <c r="BT998" s="181"/>
      <c r="BU998" s="181"/>
      <c r="BV998" s="181"/>
      <c r="BW998" s="181"/>
      <c r="BX998" s="181"/>
    </row>
    <row r="999" spans="23:76" s="166" customFormat="1">
      <c r="W999" s="181"/>
      <c r="X999" s="181"/>
      <c r="Y999" s="181"/>
      <c r="Z999" s="181"/>
      <c r="AA999" s="181"/>
      <c r="AB999" s="181"/>
      <c r="AC999" s="181"/>
      <c r="AD999" s="181"/>
      <c r="AE999" s="181"/>
      <c r="AF999" s="181"/>
      <c r="AG999" s="181"/>
      <c r="AH999" s="181"/>
      <c r="AI999" s="181"/>
      <c r="AJ999" s="181"/>
      <c r="AK999" s="181"/>
      <c r="AL999" s="181"/>
      <c r="AM999" s="181"/>
      <c r="AN999" s="181"/>
      <c r="AO999" s="181"/>
      <c r="AP999" s="181"/>
      <c r="AQ999" s="181"/>
      <c r="AR999" s="181"/>
      <c r="AS999" s="181"/>
      <c r="AT999" s="181"/>
      <c r="AU999" s="181"/>
      <c r="AV999" s="181"/>
      <c r="AW999" s="181"/>
      <c r="AX999" s="181"/>
      <c r="AY999" s="181"/>
      <c r="AZ999" s="181"/>
      <c r="BA999" s="181"/>
      <c r="BB999" s="181"/>
      <c r="BC999" s="181"/>
      <c r="BD999" s="181"/>
      <c r="BE999" s="181"/>
      <c r="BF999" s="181"/>
      <c r="BG999" s="181"/>
      <c r="BH999" s="181"/>
      <c r="BI999" s="181"/>
      <c r="BJ999" s="181"/>
      <c r="BK999" s="181"/>
      <c r="BL999" s="181"/>
      <c r="BM999" s="181"/>
      <c r="BN999" s="181"/>
      <c r="BO999" s="181"/>
      <c r="BP999" s="181"/>
      <c r="BQ999" s="181"/>
      <c r="BR999" s="181"/>
      <c r="BS999" s="181"/>
      <c r="BT999" s="181"/>
      <c r="BU999" s="181"/>
      <c r="BV999" s="181"/>
      <c r="BW999" s="181"/>
      <c r="BX999" s="181"/>
    </row>
    <row r="1000" spans="23:76" s="166" customFormat="1">
      <c r="W1000" s="181"/>
      <c r="X1000" s="181"/>
      <c r="Y1000" s="181"/>
      <c r="Z1000" s="181"/>
      <c r="AA1000" s="181"/>
      <c r="AB1000" s="181"/>
      <c r="AC1000" s="181"/>
      <c r="AD1000" s="181"/>
      <c r="AE1000" s="181"/>
      <c r="AF1000" s="181"/>
      <c r="AG1000" s="181"/>
      <c r="AH1000" s="181"/>
      <c r="AI1000" s="181"/>
      <c r="AJ1000" s="181"/>
      <c r="AK1000" s="181"/>
      <c r="AL1000" s="181"/>
      <c r="AM1000" s="181"/>
      <c r="AN1000" s="181"/>
      <c r="AO1000" s="181"/>
      <c r="AP1000" s="181"/>
      <c r="AQ1000" s="181"/>
      <c r="AR1000" s="181"/>
      <c r="AS1000" s="181"/>
      <c r="AT1000" s="181"/>
      <c r="AU1000" s="181"/>
      <c r="AV1000" s="181"/>
      <c r="AW1000" s="181"/>
      <c r="AX1000" s="181"/>
      <c r="AY1000" s="181"/>
      <c r="AZ1000" s="181"/>
      <c r="BA1000" s="181"/>
      <c r="BB1000" s="181"/>
      <c r="BC1000" s="181"/>
      <c r="BD1000" s="181"/>
      <c r="BE1000" s="181"/>
      <c r="BF1000" s="181"/>
      <c r="BG1000" s="181"/>
      <c r="BH1000" s="181"/>
      <c r="BI1000" s="181"/>
      <c r="BJ1000" s="181"/>
      <c r="BK1000" s="181"/>
      <c r="BL1000" s="181"/>
      <c r="BM1000" s="181"/>
      <c r="BN1000" s="181"/>
      <c r="BO1000" s="181"/>
      <c r="BP1000" s="181"/>
      <c r="BQ1000" s="181"/>
      <c r="BR1000" s="181"/>
      <c r="BS1000" s="181"/>
      <c r="BT1000" s="181"/>
      <c r="BU1000" s="181"/>
      <c r="BV1000" s="181"/>
      <c r="BW1000" s="181"/>
      <c r="BX1000" s="181"/>
    </row>
    <row r="1001" spans="23:76" s="166" customFormat="1">
      <c r="W1001" s="181"/>
      <c r="X1001" s="181"/>
      <c r="Y1001" s="181"/>
      <c r="Z1001" s="181"/>
      <c r="AA1001" s="181"/>
      <c r="AB1001" s="181"/>
      <c r="AC1001" s="181"/>
      <c r="AD1001" s="181"/>
      <c r="AE1001" s="181"/>
      <c r="AF1001" s="181"/>
      <c r="AG1001" s="181"/>
      <c r="AH1001" s="181"/>
      <c r="AI1001" s="181"/>
      <c r="AJ1001" s="181"/>
      <c r="AK1001" s="181"/>
      <c r="AL1001" s="181"/>
      <c r="AM1001" s="181"/>
      <c r="AN1001" s="181"/>
      <c r="AO1001" s="181"/>
      <c r="AP1001" s="181"/>
      <c r="AQ1001" s="181"/>
      <c r="AR1001" s="181"/>
      <c r="AS1001" s="181"/>
      <c r="AT1001" s="181"/>
      <c r="AU1001" s="181"/>
      <c r="AV1001" s="181"/>
      <c r="AW1001" s="181"/>
      <c r="AX1001" s="181"/>
      <c r="AY1001" s="181"/>
      <c r="AZ1001" s="181"/>
      <c r="BA1001" s="181"/>
      <c r="BB1001" s="181"/>
      <c r="BC1001" s="181"/>
      <c r="BD1001" s="181"/>
      <c r="BE1001" s="181"/>
      <c r="BF1001" s="181"/>
      <c r="BG1001" s="181"/>
      <c r="BH1001" s="181"/>
      <c r="BI1001" s="181"/>
      <c r="BJ1001" s="181"/>
      <c r="BK1001" s="181"/>
      <c r="BL1001" s="181"/>
      <c r="BM1001" s="181"/>
      <c r="BN1001" s="181"/>
      <c r="BO1001" s="181"/>
      <c r="BP1001" s="181"/>
      <c r="BQ1001" s="181"/>
      <c r="BR1001" s="181"/>
      <c r="BS1001" s="181"/>
      <c r="BT1001" s="181"/>
      <c r="BU1001" s="181"/>
      <c r="BV1001" s="181"/>
      <c r="BW1001" s="181"/>
      <c r="BX1001" s="181"/>
    </row>
    <row r="1002" spans="23:76" s="166" customFormat="1">
      <c r="W1002" s="181"/>
      <c r="X1002" s="181"/>
      <c r="Y1002" s="181"/>
      <c r="Z1002" s="181"/>
      <c r="AA1002" s="181"/>
      <c r="AB1002" s="181"/>
      <c r="AC1002" s="181"/>
      <c r="AD1002" s="181"/>
      <c r="AE1002" s="181"/>
      <c r="AF1002" s="181"/>
      <c r="AG1002" s="181"/>
      <c r="AH1002" s="181"/>
      <c r="AI1002" s="181"/>
      <c r="AJ1002" s="181"/>
      <c r="AK1002" s="181"/>
      <c r="AL1002" s="181"/>
      <c r="AM1002" s="181"/>
      <c r="AN1002" s="181"/>
      <c r="AO1002" s="181"/>
      <c r="AP1002" s="181"/>
      <c r="AQ1002" s="181"/>
      <c r="AR1002" s="181"/>
      <c r="AS1002" s="181"/>
      <c r="AT1002" s="181"/>
      <c r="AU1002" s="181"/>
      <c r="AV1002" s="181"/>
      <c r="AW1002" s="181"/>
      <c r="AX1002" s="181"/>
      <c r="AY1002" s="181"/>
      <c r="AZ1002" s="181"/>
      <c r="BA1002" s="181"/>
      <c r="BB1002" s="181"/>
      <c r="BC1002" s="181"/>
      <c r="BD1002" s="181"/>
      <c r="BE1002" s="181"/>
      <c r="BF1002" s="181"/>
      <c r="BG1002" s="181"/>
      <c r="BH1002" s="181"/>
      <c r="BI1002" s="181"/>
      <c r="BJ1002" s="181"/>
      <c r="BK1002" s="181"/>
      <c r="BL1002" s="181"/>
      <c r="BM1002" s="181"/>
      <c r="BN1002" s="181"/>
      <c r="BO1002" s="181"/>
      <c r="BP1002" s="181"/>
      <c r="BQ1002" s="181"/>
      <c r="BR1002" s="181"/>
      <c r="BS1002" s="181"/>
      <c r="BT1002" s="181"/>
      <c r="BU1002" s="181"/>
      <c r="BV1002" s="181"/>
      <c r="BW1002" s="181"/>
      <c r="BX1002" s="181"/>
    </row>
    <row r="1003" spans="23:76" s="166" customFormat="1">
      <c r="W1003" s="181"/>
      <c r="X1003" s="181"/>
      <c r="Y1003" s="181"/>
      <c r="Z1003" s="181"/>
      <c r="AA1003" s="181"/>
      <c r="AB1003" s="181"/>
      <c r="AC1003" s="181"/>
      <c r="AD1003" s="181"/>
      <c r="AE1003" s="181"/>
      <c r="AF1003" s="181"/>
      <c r="AG1003" s="181"/>
      <c r="AH1003" s="181"/>
      <c r="AI1003" s="181"/>
      <c r="AJ1003" s="181"/>
      <c r="AK1003" s="181"/>
      <c r="AL1003" s="181"/>
      <c r="AM1003" s="181"/>
      <c r="AN1003" s="181"/>
      <c r="AO1003" s="181"/>
      <c r="AP1003" s="181"/>
      <c r="AQ1003" s="181"/>
      <c r="AR1003" s="181"/>
      <c r="AS1003" s="181"/>
      <c r="AT1003" s="181"/>
      <c r="AU1003" s="181"/>
      <c r="AV1003" s="181"/>
      <c r="AW1003" s="181"/>
      <c r="AX1003" s="181"/>
      <c r="AY1003" s="181"/>
      <c r="AZ1003" s="181"/>
      <c r="BA1003" s="181"/>
      <c r="BB1003" s="181"/>
      <c r="BC1003" s="181"/>
      <c r="BD1003" s="181"/>
      <c r="BE1003" s="181"/>
      <c r="BF1003" s="181"/>
      <c r="BG1003" s="181"/>
      <c r="BH1003" s="181"/>
      <c r="BI1003" s="181"/>
      <c r="BJ1003" s="181"/>
      <c r="BK1003" s="181"/>
      <c r="BL1003" s="181"/>
      <c r="BM1003" s="181"/>
      <c r="BN1003" s="181"/>
      <c r="BO1003" s="181"/>
      <c r="BP1003" s="181"/>
      <c r="BQ1003" s="181"/>
      <c r="BR1003" s="181"/>
      <c r="BS1003" s="181"/>
      <c r="BT1003" s="181"/>
      <c r="BU1003" s="181"/>
      <c r="BV1003" s="181"/>
      <c r="BW1003" s="181"/>
      <c r="BX1003" s="181"/>
    </row>
    <row r="1004" spans="23:76" s="166" customFormat="1">
      <c r="W1004" s="181"/>
      <c r="X1004" s="181"/>
      <c r="Y1004" s="181"/>
      <c r="Z1004" s="181"/>
      <c r="AA1004" s="181"/>
      <c r="AB1004" s="181"/>
      <c r="AC1004" s="181"/>
      <c r="AD1004" s="181"/>
      <c r="AE1004" s="181"/>
      <c r="AF1004" s="181"/>
      <c r="AG1004" s="181"/>
      <c r="AH1004" s="181"/>
      <c r="AI1004" s="181"/>
      <c r="AJ1004" s="181"/>
      <c r="AK1004" s="181"/>
      <c r="AL1004" s="181"/>
      <c r="AM1004" s="181"/>
      <c r="AN1004" s="181"/>
      <c r="AO1004" s="181"/>
      <c r="AP1004" s="181"/>
      <c r="AQ1004" s="181"/>
      <c r="AR1004" s="181"/>
      <c r="AS1004" s="181"/>
      <c r="AT1004" s="181"/>
      <c r="AU1004" s="181"/>
      <c r="AV1004" s="181"/>
      <c r="AW1004" s="181"/>
      <c r="AX1004" s="181"/>
      <c r="AY1004" s="181"/>
      <c r="AZ1004" s="181"/>
      <c r="BA1004" s="181"/>
      <c r="BB1004" s="181"/>
      <c r="BC1004" s="181"/>
      <c r="BD1004" s="181"/>
      <c r="BE1004" s="181"/>
      <c r="BF1004" s="181"/>
      <c r="BG1004" s="181"/>
      <c r="BH1004" s="181"/>
      <c r="BI1004" s="181"/>
      <c r="BJ1004" s="181"/>
      <c r="BK1004" s="181"/>
      <c r="BL1004" s="181"/>
      <c r="BM1004" s="181"/>
      <c r="BN1004" s="181"/>
      <c r="BO1004" s="181"/>
      <c r="BP1004" s="181"/>
      <c r="BQ1004" s="181"/>
      <c r="BR1004" s="181"/>
      <c r="BS1004" s="181"/>
      <c r="BT1004" s="181"/>
      <c r="BU1004" s="181"/>
      <c r="BV1004" s="181"/>
      <c r="BW1004" s="181"/>
      <c r="BX1004" s="181"/>
    </row>
    <row r="1005" spans="23:76" s="166" customFormat="1">
      <c r="W1005" s="181"/>
      <c r="X1005" s="181"/>
      <c r="Y1005" s="181"/>
      <c r="Z1005" s="181"/>
      <c r="AA1005" s="181"/>
      <c r="AB1005" s="181"/>
      <c r="AC1005" s="181"/>
      <c r="AD1005" s="181"/>
      <c r="AE1005" s="181"/>
      <c r="AF1005" s="181"/>
      <c r="AG1005" s="181"/>
      <c r="AH1005" s="181"/>
      <c r="AI1005" s="181"/>
      <c r="AJ1005" s="181"/>
      <c r="AK1005" s="181"/>
      <c r="AL1005" s="181"/>
      <c r="AM1005" s="181"/>
      <c r="AN1005" s="181"/>
      <c r="AO1005" s="181"/>
      <c r="AP1005" s="181"/>
      <c r="AQ1005" s="181"/>
      <c r="AR1005" s="181"/>
      <c r="AS1005" s="181"/>
      <c r="AT1005" s="181"/>
      <c r="AU1005" s="181"/>
      <c r="AV1005" s="181"/>
      <c r="AW1005" s="181"/>
      <c r="AX1005" s="181"/>
      <c r="AY1005" s="181"/>
      <c r="AZ1005" s="181"/>
      <c r="BA1005" s="181"/>
      <c r="BB1005" s="181"/>
      <c r="BC1005" s="181"/>
      <c r="BD1005" s="181"/>
      <c r="BE1005" s="181"/>
      <c r="BF1005" s="181"/>
      <c r="BG1005" s="181"/>
      <c r="BH1005" s="181"/>
      <c r="BI1005" s="181"/>
      <c r="BJ1005" s="181"/>
      <c r="BK1005" s="181"/>
      <c r="BL1005" s="181"/>
      <c r="BM1005" s="181"/>
      <c r="BN1005" s="181"/>
      <c r="BO1005" s="181"/>
      <c r="BP1005" s="181"/>
      <c r="BQ1005" s="181"/>
      <c r="BR1005" s="181"/>
      <c r="BS1005" s="181"/>
      <c r="BT1005" s="181"/>
      <c r="BU1005" s="181"/>
      <c r="BV1005" s="181"/>
      <c r="BW1005" s="181"/>
      <c r="BX1005" s="181"/>
    </row>
    <row r="1006" spans="23:76" s="166" customFormat="1">
      <c r="W1006" s="181"/>
      <c r="X1006" s="181"/>
      <c r="Y1006" s="181"/>
      <c r="Z1006" s="181"/>
      <c r="AA1006" s="181"/>
      <c r="AB1006" s="181"/>
      <c r="AC1006" s="181"/>
      <c r="AD1006" s="181"/>
      <c r="AE1006" s="181"/>
      <c r="AF1006" s="181"/>
      <c r="AG1006" s="181"/>
      <c r="AH1006" s="181"/>
      <c r="AI1006" s="181"/>
      <c r="AJ1006" s="181"/>
      <c r="AK1006" s="181"/>
      <c r="AL1006" s="181"/>
      <c r="AM1006" s="181"/>
      <c r="AN1006" s="181"/>
      <c r="AO1006" s="181"/>
      <c r="AP1006" s="181"/>
      <c r="AQ1006" s="181"/>
      <c r="AR1006" s="181"/>
      <c r="AS1006" s="181"/>
      <c r="AT1006" s="181"/>
      <c r="AU1006" s="181"/>
      <c r="AV1006" s="181"/>
      <c r="AW1006" s="181"/>
      <c r="AX1006" s="181"/>
      <c r="AY1006" s="181"/>
      <c r="AZ1006" s="181"/>
      <c r="BA1006" s="181"/>
      <c r="BB1006" s="181"/>
      <c r="BC1006" s="181"/>
      <c r="BD1006" s="181"/>
      <c r="BE1006" s="181"/>
      <c r="BF1006" s="181"/>
      <c r="BG1006" s="181"/>
      <c r="BH1006" s="181"/>
      <c r="BI1006" s="181"/>
      <c r="BJ1006" s="181"/>
      <c r="BK1006" s="181"/>
      <c r="BL1006" s="181"/>
      <c r="BM1006" s="181"/>
      <c r="BN1006" s="181"/>
      <c r="BO1006" s="181"/>
      <c r="BP1006" s="181"/>
      <c r="BQ1006" s="181"/>
      <c r="BR1006" s="181"/>
      <c r="BS1006" s="181"/>
      <c r="BT1006" s="181"/>
      <c r="BU1006" s="181"/>
      <c r="BV1006" s="181"/>
      <c r="BW1006" s="181"/>
      <c r="BX1006" s="181"/>
    </row>
    <row r="1007" spans="23:76" s="166" customFormat="1">
      <c r="W1007" s="181"/>
      <c r="X1007" s="181"/>
      <c r="Y1007" s="181"/>
      <c r="Z1007" s="181"/>
      <c r="AA1007" s="181"/>
      <c r="AB1007" s="181"/>
      <c r="AC1007" s="181"/>
      <c r="AD1007" s="181"/>
      <c r="AE1007" s="181"/>
      <c r="AF1007" s="181"/>
      <c r="AG1007" s="181"/>
      <c r="AH1007" s="181"/>
      <c r="AI1007" s="181"/>
      <c r="AJ1007" s="181"/>
      <c r="AK1007" s="181"/>
      <c r="AL1007" s="181"/>
      <c r="AM1007" s="181"/>
      <c r="AN1007" s="181"/>
      <c r="AO1007" s="181"/>
      <c r="AP1007" s="181"/>
      <c r="AQ1007" s="181"/>
      <c r="AR1007" s="181"/>
      <c r="AS1007" s="181"/>
      <c r="AT1007" s="181"/>
      <c r="AU1007" s="181"/>
      <c r="AV1007" s="181"/>
      <c r="AW1007" s="181"/>
      <c r="AX1007" s="181"/>
      <c r="AY1007" s="181"/>
      <c r="AZ1007" s="181"/>
      <c r="BA1007" s="181"/>
      <c r="BB1007" s="181"/>
      <c r="BC1007" s="181"/>
      <c r="BD1007" s="181"/>
      <c r="BE1007" s="181"/>
      <c r="BF1007" s="181"/>
      <c r="BG1007" s="181"/>
      <c r="BH1007" s="181"/>
      <c r="BI1007" s="181"/>
      <c r="BJ1007" s="181"/>
      <c r="BK1007" s="181"/>
      <c r="BL1007" s="181"/>
      <c r="BM1007" s="181"/>
      <c r="BN1007" s="181"/>
      <c r="BO1007" s="181"/>
      <c r="BP1007" s="181"/>
      <c r="BQ1007" s="181"/>
      <c r="BR1007" s="181"/>
      <c r="BS1007" s="181"/>
      <c r="BT1007" s="181"/>
      <c r="BU1007" s="181"/>
      <c r="BV1007" s="181"/>
      <c r="BW1007" s="181"/>
      <c r="BX1007" s="181"/>
    </row>
    <row r="1008" spans="23:76" s="166" customFormat="1">
      <c r="W1008" s="181"/>
      <c r="X1008" s="181"/>
      <c r="Y1008" s="181"/>
      <c r="Z1008" s="181"/>
      <c r="AA1008" s="181"/>
      <c r="AB1008" s="181"/>
      <c r="AC1008" s="181"/>
      <c r="AD1008" s="181"/>
      <c r="AE1008" s="181"/>
      <c r="AF1008" s="181"/>
      <c r="AG1008" s="181"/>
      <c r="AH1008" s="181"/>
      <c r="AI1008" s="181"/>
      <c r="AJ1008" s="181"/>
      <c r="AK1008" s="181"/>
      <c r="AL1008" s="181"/>
      <c r="AM1008" s="181"/>
      <c r="AN1008" s="181"/>
      <c r="AO1008" s="181"/>
      <c r="AP1008" s="181"/>
      <c r="AQ1008" s="181"/>
      <c r="AR1008" s="181"/>
      <c r="AS1008" s="181"/>
      <c r="AT1008" s="181"/>
      <c r="AU1008" s="181"/>
      <c r="AV1008" s="181"/>
      <c r="AW1008" s="181"/>
      <c r="AX1008" s="181"/>
      <c r="AY1008" s="181"/>
      <c r="AZ1008" s="181"/>
      <c r="BA1008" s="181"/>
      <c r="BB1008" s="181"/>
      <c r="BC1008" s="181"/>
      <c r="BD1008" s="181"/>
      <c r="BE1008" s="181"/>
      <c r="BF1008" s="181"/>
      <c r="BG1008" s="181"/>
      <c r="BH1008" s="181"/>
      <c r="BI1008" s="181"/>
      <c r="BJ1008" s="181"/>
      <c r="BK1008" s="181"/>
      <c r="BL1008" s="181"/>
      <c r="BM1008" s="181"/>
      <c r="BN1008" s="181"/>
      <c r="BO1008" s="181"/>
      <c r="BP1008" s="181"/>
      <c r="BQ1008" s="181"/>
      <c r="BR1008" s="181"/>
      <c r="BS1008" s="181"/>
      <c r="BT1008" s="181"/>
      <c r="BU1008" s="181"/>
      <c r="BV1008" s="181"/>
      <c r="BW1008" s="181"/>
      <c r="BX1008" s="181"/>
    </row>
    <row r="1009" spans="23:76" s="166" customFormat="1">
      <c r="W1009" s="181"/>
      <c r="X1009" s="181"/>
      <c r="Y1009" s="181"/>
      <c r="Z1009" s="181"/>
      <c r="AA1009" s="181"/>
      <c r="AB1009" s="181"/>
      <c r="AC1009" s="181"/>
      <c r="AD1009" s="181"/>
      <c r="AE1009" s="181"/>
      <c r="AF1009" s="181"/>
      <c r="AG1009" s="181"/>
      <c r="AH1009" s="181"/>
      <c r="AI1009" s="181"/>
      <c r="AJ1009" s="181"/>
      <c r="AK1009" s="181"/>
      <c r="AL1009" s="181"/>
      <c r="AM1009" s="181"/>
      <c r="AN1009" s="181"/>
      <c r="AO1009" s="181"/>
      <c r="AP1009" s="181"/>
      <c r="AQ1009" s="181"/>
      <c r="AR1009" s="181"/>
      <c r="AS1009" s="181"/>
      <c r="AT1009" s="181"/>
      <c r="AU1009" s="181"/>
      <c r="AV1009" s="181"/>
      <c r="AW1009" s="181"/>
      <c r="AX1009" s="181"/>
      <c r="AY1009" s="181"/>
      <c r="AZ1009" s="181"/>
      <c r="BA1009" s="181"/>
      <c r="BB1009" s="181"/>
      <c r="BC1009" s="181"/>
      <c r="BD1009" s="181"/>
      <c r="BE1009" s="181"/>
      <c r="BF1009" s="181"/>
      <c r="BG1009" s="181"/>
      <c r="BH1009" s="181"/>
      <c r="BI1009" s="181"/>
      <c r="BJ1009" s="181"/>
      <c r="BK1009" s="181"/>
      <c r="BL1009" s="181"/>
      <c r="BM1009" s="181"/>
      <c r="BN1009" s="181"/>
      <c r="BO1009" s="181"/>
      <c r="BP1009" s="181"/>
      <c r="BQ1009" s="181"/>
      <c r="BR1009" s="181"/>
      <c r="BS1009" s="181"/>
      <c r="BT1009" s="181"/>
      <c r="BU1009" s="181"/>
      <c r="BV1009" s="181"/>
      <c r="BW1009" s="181"/>
      <c r="BX1009" s="181"/>
    </row>
    <row r="1010" spans="23:76" s="166" customFormat="1">
      <c r="W1010" s="181"/>
      <c r="X1010" s="181"/>
      <c r="Y1010" s="181"/>
      <c r="Z1010" s="181"/>
      <c r="AA1010" s="181"/>
      <c r="AB1010" s="181"/>
      <c r="AC1010" s="181"/>
      <c r="AD1010" s="181"/>
      <c r="AE1010" s="181"/>
      <c r="AF1010" s="181"/>
      <c r="AG1010" s="181"/>
      <c r="AH1010" s="181"/>
      <c r="AI1010" s="181"/>
      <c r="AJ1010" s="181"/>
      <c r="AK1010" s="181"/>
      <c r="AL1010" s="181"/>
      <c r="AM1010" s="181"/>
      <c r="AN1010" s="181"/>
      <c r="AO1010" s="181"/>
      <c r="AP1010" s="181"/>
      <c r="AQ1010" s="181"/>
      <c r="AR1010" s="181"/>
      <c r="AS1010" s="181"/>
      <c r="AT1010" s="181"/>
      <c r="AU1010" s="181"/>
      <c r="AV1010" s="181"/>
      <c r="AW1010" s="181"/>
      <c r="AX1010" s="181"/>
      <c r="AY1010" s="181"/>
      <c r="AZ1010" s="181"/>
      <c r="BA1010" s="181"/>
      <c r="BB1010" s="181"/>
      <c r="BC1010" s="181"/>
      <c r="BD1010" s="181"/>
      <c r="BE1010" s="181"/>
      <c r="BF1010" s="181"/>
      <c r="BG1010" s="181"/>
      <c r="BH1010" s="181"/>
      <c r="BI1010" s="181"/>
      <c r="BJ1010" s="181"/>
      <c r="BK1010" s="181"/>
      <c r="BL1010" s="181"/>
      <c r="BM1010" s="181"/>
      <c r="BN1010" s="181"/>
      <c r="BO1010" s="181"/>
      <c r="BP1010" s="181"/>
      <c r="BQ1010" s="181"/>
      <c r="BR1010" s="181"/>
      <c r="BS1010" s="181"/>
      <c r="BT1010" s="181"/>
      <c r="BU1010" s="181"/>
      <c r="BV1010" s="181"/>
      <c r="BW1010" s="181"/>
      <c r="BX1010" s="181"/>
    </row>
    <row r="1011" spans="23:76" s="166" customFormat="1">
      <c r="W1011" s="181"/>
      <c r="X1011" s="181"/>
      <c r="Y1011" s="181"/>
      <c r="Z1011" s="181"/>
      <c r="AA1011" s="181"/>
      <c r="AB1011" s="181"/>
      <c r="AC1011" s="181"/>
      <c r="AD1011" s="181"/>
      <c r="AE1011" s="181"/>
      <c r="AF1011" s="181"/>
      <c r="AG1011" s="181"/>
      <c r="AH1011" s="181"/>
      <c r="AI1011" s="181"/>
      <c r="AJ1011" s="181"/>
      <c r="AK1011" s="181"/>
      <c r="AL1011" s="181"/>
      <c r="AM1011" s="181"/>
      <c r="AN1011" s="181"/>
      <c r="AO1011" s="181"/>
      <c r="AP1011" s="181"/>
      <c r="AQ1011" s="181"/>
      <c r="AR1011" s="181"/>
      <c r="AS1011" s="181"/>
      <c r="AT1011" s="181"/>
      <c r="AU1011" s="181"/>
      <c r="AV1011" s="181"/>
      <c r="AW1011" s="181"/>
      <c r="AX1011" s="181"/>
      <c r="AY1011" s="181"/>
      <c r="AZ1011" s="181"/>
      <c r="BA1011" s="181"/>
      <c r="BB1011" s="181"/>
      <c r="BC1011" s="181"/>
      <c r="BD1011" s="181"/>
      <c r="BE1011" s="181"/>
      <c r="BF1011" s="181"/>
      <c r="BG1011" s="181"/>
      <c r="BH1011" s="181"/>
      <c r="BI1011" s="181"/>
      <c r="BJ1011" s="181"/>
      <c r="BK1011" s="181"/>
      <c r="BL1011" s="181"/>
      <c r="BM1011" s="181"/>
      <c r="BN1011" s="181"/>
      <c r="BO1011" s="181"/>
      <c r="BP1011" s="181"/>
      <c r="BQ1011" s="181"/>
      <c r="BR1011" s="181"/>
      <c r="BS1011" s="181"/>
      <c r="BT1011" s="181"/>
      <c r="BU1011" s="181"/>
      <c r="BV1011" s="181"/>
      <c r="BW1011" s="181"/>
      <c r="BX1011" s="181"/>
    </row>
    <row r="1012" spans="23:76" s="166" customFormat="1">
      <c r="W1012" s="181"/>
      <c r="X1012" s="181"/>
      <c r="Y1012" s="181"/>
      <c r="Z1012" s="181"/>
      <c r="AA1012" s="181"/>
      <c r="AB1012" s="181"/>
      <c r="AC1012" s="181"/>
      <c r="AD1012" s="181"/>
      <c r="AE1012" s="181"/>
      <c r="AF1012" s="181"/>
      <c r="AG1012" s="181"/>
      <c r="AH1012" s="181"/>
      <c r="AI1012" s="181"/>
      <c r="AJ1012" s="181"/>
      <c r="AK1012" s="181"/>
      <c r="AL1012" s="181"/>
      <c r="AM1012" s="181"/>
      <c r="AN1012" s="181"/>
      <c r="AO1012" s="181"/>
      <c r="AP1012" s="181"/>
      <c r="AQ1012" s="181"/>
      <c r="AR1012" s="181"/>
      <c r="AS1012" s="181"/>
      <c r="AT1012" s="181"/>
      <c r="AU1012" s="181"/>
      <c r="AV1012" s="181"/>
      <c r="AW1012" s="181"/>
      <c r="AX1012" s="181"/>
      <c r="AY1012" s="181"/>
      <c r="AZ1012" s="181"/>
      <c r="BA1012" s="181"/>
      <c r="BB1012" s="181"/>
      <c r="BC1012" s="181"/>
      <c r="BD1012" s="181"/>
      <c r="BE1012" s="181"/>
      <c r="BF1012" s="181"/>
      <c r="BG1012" s="181"/>
      <c r="BH1012" s="181"/>
      <c r="BI1012" s="181"/>
      <c r="BJ1012" s="181"/>
      <c r="BK1012" s="181"/>
      <c r="BL1012" s="181"/>
      <c r="BM1012" s="181"/>
      <c r="BN1012" s="181"/>
      <c r="BO1012" s="181"/>
      <c r="BP1012" s="181"/>
      <c r="BQ1012" s="181"/>
      <c r="BR1012" s="181"/>
      <c r="BS1012" s="181"/>
      <c r="BT1012" s="181"/>
      <c r="BU1012" s="181"/>
      <c r="BV1012" s="181"/>
      <c r="BW1012" s="181"/>
      <c r="BX1012" s="181"/>
    </row>
    <row r="1013" spans="23:76" s="166" customFormat="1">
      <c r="W1013" s="181"/>
      <c r="X1013" s="181"/>
      <c r="Y1013" s="181"/>
      <c r="Z1013" s="181"/>
      <c r="AA1013" s="181"/>
      <c r="AB1013" s="181"/>
      <c r="AC1013" s="181"/>
      <c r="AD1013" s="181"/>
      <c r="AE1013" s="181"/>
      <c r="AF1013" s="181"/>
      <c r="AG1013" s="181"/>
      <c r="AH1013" s="181"/>
      <c r="AI1013" s="181"/>
      <c r="AJ1013" s="181"/>
      <c r="AK1013" s="181"/>
      <c r="AL1013" s="181"/>
      <c r="AM1013" s="181"/>
      <c r="AN1013" s="181"/>
      <c r="AO1013" s="181"/>
      <c r="AP1013" s="181"/>
      <c r="AQ1013" s="181"/>
      <c r="AR1013" s="181"/>
      <c r="AS1013" s="181"/>
      <c r="AT1013" s="181"/>
      <c r="AU1013" s="181"/>
      <c r="AV1013" s="181"/>
      <c r="AW1013" s="181"/>
      <c r="AX1013" s="181"/>
      <c r="AY1013" s="181"/>
      <c r="AZ1013" s="181"/>
      <c r="BA1013" s="181"/>
      <c r="BB1013" s="181"/>
      <c r="BC1013" s="181"/>
      <c r="BD1013" s="181"/>
      <c r="BE1013" s="181"/>
      <c r="BF1013" s="181"/>
      <c r="BG1013" s="181"/>
      <c r="BH1013" s="181"/>
      <c r="BI1013" s="181"/>
      <c r="BJ1013" s="181"/>
      <c r="BK1013" s="181"/>
      <c r="BL1013" s="181"/>
      <c r="BM1013" s="181"/>
      <c r="BN1013" s="181"/>
      <c r="BO1013" s="181"/>
      <c r="BP1013" s="181"/>
      <c r="BQ1013" s="181"/>
      <c r="BR1013" s="181"/>
      <c r="BS1013" s="181"/>
      <c r="BT1013" s="181"/>
      <c r="BU1013" s="181"/>
      <c r="BV1013" s="181"/>
      <c r="BW1013" s="181"/>
      <c r="BX1013" s="181"/>
    </row>
    <row r="1014" spans="23:76" s="166" customFormat="1">
      <c r="W1014" s="181"/>
      <c r="X1014" s="181"/>
      <c r="Y1014" s="181"/>
      <c r="Z1014" s="181"/>
      <c r="AA1014" s="181"/>
      <c r="AB1014" s="181"/>
      <c r="AC1014" s="181"/>
      <c r="AD1014" s="181"/>
      <c r="AE1014" s="181"/>
      <c r="AF1014" s="181"/>
      <c r="AG1014" s="181"/>
      <c r="AH1014" s="181"/>
      <c r="AI1014" s="181"/>
      <c r="AJ1014" s="181"/>
      <c r="AK1014" s="181"/>
      <c r="AL1014" s="181"/>
      <c r="AM1014" s="181"/>
      <c r="AN1014" s="181"/>
      <c r="AO1014" s="181"/>
      <c r="AP1014" s="181"/>
      <c r="AQ1014" s="181"/>
      <c r="AR1014" s="181"/>
      <c r="AS1014" s="181"/>
      <c r="AT1014" s="181"/>
      <c r="AU1014" s="181"/>
      <c r="AV1014" s="181"/>
      <c r="AW1014" s="181"/>
      <c r="AX1014" s="181"/>
      <c r="AY1014" s="181"/>
      <c r="AZ1014" s="181"/>
      <c r="BA1014" s="181"/>
      <c r="BB1014" s="181"/>
      <c r="BC1014" s="181"/>
      <c r="BD1014" s="181"/>
      <c r="BE1014" s="181"/>
      <c r="BF1014" s="181"/>
      <c r="BG1014" s="181"/>
      <c r="BH1014" s="181"/>
      <c r="BI1014" s="181"/>
      <c r="BJ1014" s="181"/>
      <c r="BK1014" s="181"/>
      <c r="BL1014" s="181"/>
      <c r="BM1014" s="181"/>
      <c r="BN1014" s="181"/>
      <c r="BO1014" s="181"/>
      <c r="BP1014" s="181"/>
      <c r="BQ1014" s="181"/>
      <c r="BR1014" s="181"/>
      <c r="BS1014" s="181"/>
      <c r="BT1014" s="181"/>
      <c r="BU1014" s="181"/>
      <c r="BV1014" s="181"/>
      <c r="BW1014" s="181"/>
      <c r="BX1014" s="181"/>
    </row>
    <row r="1015" spans="23:76" s="166" customFormat="1">
      <c r="W1015" s="181"/>
      <c r="X1015" s="181"/>
      <c r="Y1015" s="181"/>
      <c r="Z1015" s="181"/>
      <c r="AA1015" s="181"/>
      <c r="AB1015" s="181"/>
      <c r="AC1015" s="181"/>
      <c r="AD1015" s="181"/>
      <c r="AE1015" s="181"/>
      <c r="AF1015" s="181"/>
      <c r="AG1015" s="181"/>
      <c r="AH1015" s="181"/>
      <c r="AI1015" s="181"/>
      <c r="AJ1015" s="181"/>
      <c r="AK1015" s="181"/>
      <c r="AL1015" s="181"/>
      <c r="AM1015" s="181"/>
      <c r="AN1015" s="181"/>
      <c r="AO1015" s="181"/>
      <c r="AP1015" s="181"/>
      <c r="AQ1015" s="181"/>
      <c r="AR1015" s="181"/>
      <c r="AS1015" s="181"/>
      <c r="AT1015" s="181"/>
      <c r="AU1015" s="181"/>
      <c r="AV1015" s="181"/>
      <c r="AW1015" s="181"/>
      <c r="AX1015" s="181"/>
      <c r="AY1015" s="181"/>
      <c r="AZ1015" s="181"/>
      <c r="BA1015" s="181"/>
      <c r="BB1015" s="181"/>
      <c r="BC1015" s="181"/>
      <c r="BD1015" s="181"/>
      <c r="BE1015" s="181"/>
      <c r="BF1015" s="181"/>
      <c r="BG1015" s="181"/>
      <c r="BH1015" s="181"/>
      <c r="BI1015" s="181"/>
      <c r="BJ1015" s="181"/>
      <c r="BK1015" s="181"/>
      <c r="BL1015" s="181"/>
      <c r="BM1015" s="181"/>
      <c r="BN1015" s="181"/>
      <c r="BO1015" s="181"/>
      <c r="BP1015" s="181"/>
      <c r="BQ1015" s="181"/>
      <c r="BR1015" s="181"/>
      <c r="BS1015" s="181"/>
      <c r="BT1015" s="181"/>
      <c r="BU1015" s="181"/>
      <c r="BV1015" s="181"/>
      <c r="BW1015" s="181"/>
      <c r="BX1015" s="181"/>
    </row>
    <row r="1016" spans="23:76" s="166" customFormat="1">
      <c r="W1016" s="181"/>
      <c r="X1016" s="181"/>
      <c r="Y1016" s="181"/>
      <c r="Z1016" s="181"/>
      <c r="AA1016" s="181"/>
      <c r="AB1016" s="181"/>
      <c r="AC1016" s="181"/>
      <c r="AD1016" s="181"/>
      <c r="AE1016" s="181"/>
      <c r="AF1016" s="181"/>
      <c r="AG1016" s="181"/>
      <c r="AH1016" s="181"/>
      <c r="AI1016" s="181"/>
      <c r="AJ1016" s="181"/>
      <c r="AK1016" s="181"/>
      <c r="AL1016" s="181"/>
      <c r="AM1016" s="181"/>
      <c r="AN1016" s="181"/>
      <c r="AO1016" s="181"/>
      <c r="AP1016" s="181"/>
      <c r="AQ1016" s="181"/>
      <c r="AR1016" s="181"/>
      <c r="AS1016" s="181"/>
      <c r="AT1016" s="181"/>
      <c r="AU1016" s="181"/>
      <c r="AV1016" s="181"/>
      <c r="AW1016" s="181"/>
      <c r="AX1016" s="181"/>
      <c r="AY1016" s="181"/>
      <c r="AZ1016" s="181"/>
      <c r="BA1016" s="181"/>
      <c r="BB1016" s="181"/>
      <c r="BC1016" s="181"/>
      <c r="BD1016" s="181"/>
      <c r="BE1016" s="181"/>
      <c r="BF1016" s="181"/>
      <c r="BG1016" s="181"/>
      <c r="BH1016" s="181"/>
      <c r="BI1016" s="181"/>
      <c r="BJ1016" s="181"/>
      <c r="BK1016" s="181"/>
      <c r="BL1016" s="181"/>
      <c r="BM1016" s="181"/>
      <c r="BN1016" s="181"/>
      <c r="BO1016" s="181"/>
      <c r="BP1016" s="181"/>
      <c r="BQ1016" s="181"/>
      <c r="BR1016" s="181"/>
      <c r="BS1016" s="181"/>
      <c r="BT1016" s="181"/>
      <c r="BU1016" s="181"/>
      <c r="BV1016" s="181"/>
      <c r="BW1016" s="181"/>
      <c r="BX1016" s="181"/>
    </row>
    <row r="1017" spans="23:76" s="166" customFormat="1">
      <c r="W1017" s="181"/>
      <c r="X1017" s="181"/>
      <c r="Y1017" s="181"/>
      <c r="Z1017" s="181"/>
      <c r="AA1017" s="181"/>
      <c r="AB1017" s="181"/>
      <c r="AC1017" s="181"/>
      <c r="AD1017" s="181"/>
      <c r="AE1017" s="181"/>
      <c r="AF1017" s="181"/>
      <c r="AG1017" s="181"/>
      <c r="AH1017" s="181"/>
      <c r="AI1017" s="181"/>
      <c r="AJ1017" s="181"/>
      <c r="AK1017" s="181"/>
      <c r="AL1017" s="181"/>
      <c r="AM1017" s="181"/>
      <c r="AN1017" s="181"/>
      <c r="AO1017" s="181"/>
      <c r="AP1017" s="181"/>
      <c r="AQ1017" s="181"/>
      <c r="AR1017" s="181"/>
      <c r="AS1017" s="181"/>
      <c r="AT1017" s="181"/>
      <c r="AU1017" s="181"/>
      <c r="AV1017" s="181"/>
      <c r="AW1017" s="181"/>
      <c r="AX1017" s="181"/>
      <c r="AY1017" s="181"/>
      <c r="AZ1017" s="181"/>
      <c r="BA1017" s="181"/>
      <c r="BB1017" s="181"/>
      <c r="BC1017" s="181"/>
      <c r="BD1017" s="181"/>
      <c r="BE1017" s="181"/>
      <c r="BF1017" s="181"/>
      <c r="BG1017" s="181"/>
      <c r="BH1017" s="181"/>
      <c r="BI1017" s="181"/>
      <c r="BJ1017" s="181"/>
      <c r="BK1017" s="181"/>
      <c r="BL1017" s="181"/>
      <c r="BM1017" s="181"/>
      <c r="BN1017" s="181"/>
      <c r="BO1017" s="181"/>
      <c r="BP1017" s="181"/>
      <c r="BQ1017" s="181"/>
      <c r="BR1017" s="181"/>
      <c r="BS1017" s="181"/>
      <c r="BT1017" s="181"/>
      <c r="BU1017" s="181"/>
      <c r="BV1017" s="181"/>
      <c r="BW1017" s="181"/>
      <c r="BX1017" s="181"/>
    </row>
    <row r="1018" spans="23:76" s="166" customFormat="1">
      <c r="W1018" s="181"/>
      <c r="X1018" s="181"/>
      <c r="Y1018" s="181"/>
      <c r="Z1018" s="181"/>
      <c r="AA1018" s="181"/>
      <c r="AB1018" s="181"/>
      <c r="AC1018" s="181"/>
      <c r="AD1018" s="181"/>
      <c r="AE1018" s="181"/>
      <c r="AF1018" s="181"/>
      <c r="AG1018" s="181"/>
      <c r="AH1018" s="181"/>
      <c r="AI1018" s="181"/>
      <c r="AJ1018" s="181"/>
      <c r="AK1018" s="181"/>
      <c r="AL1018" s="181"/>
      <c r="AM1018" s="181"/>
      <c r="AN1018" s="181"/>
      <c r="AO1018" s="181"/>
      <c r="AP1018" s="181"/>
      <c r="AQ1018" s="181"/>
      <c r="AR1018" s="181"/>
      <c r="AS1018" s="181"/>
      <c r="AT1018" s="181"/>
      <c r="AU1018" s="181"/>
      <c r="AV1018" s="181"/>
      <c r="AW1018" s="181"/>
      <c r="AX1018" s="181"/>
      <c r="AY1018" s="181"/>
      <c r="AZ1018" s="181"/>
      <c r="BA1018" s="181"/>
      <c r="BB1018" s="181"/>
      <c r="BC1018" s="181"/>
      <c r="BD1018" s="181"/>
      <c r="BE1018" s="181"/>
      <c r="BF1018" s="181"/>
      <c r="BG1018" s="181"/>
      <c r="BH1018" s="181"/>
      <c r="BI1018" s="181"/>
      <c r="BJ1018" s="181"/>
      <c r="BK1018" s="181"/>
      <c r="BL1018" s="181"/>
      <c r="BM1018" s="181"/>
      <c r="BN1018" s="181"/>
      <c r="BO1018" s="181"/>
      <c r="BP1018" s="181"/>
      <c r="BQ1018" s="181"/>
      <c r="BR1018" s="181"/>
      <c r="BS1018" s="181"/>
      <c r="BT1018" s="181"/>
      <c r="BU1018" s="181"/>
      <c r="BV1018" s="181"/>
      <c r="BW1018" s="181"/>
      <c r="BX1018" s="181"/>
    </row>
    <row r="1019" spans="23:76" s="166" customFormat="1">
      <c r="W1019" s="181"/>
      <c r="X1019" s="181"/>
      <c r="Y1019" s="181"/>
      <c r="Z1019" s="181"/>
      <c r="AA1019" s="181"/>
      <c r="AB1019" s="181"/>
      <c r="AC1019" s="181"/>
      <c r="AD1019" s="181"/>
      <c r="AE1019" s="181"/>
      <c r="AF1019" s="181"/>
      <c r="AG1019" s="181"/>
      <c r="AH1019" s="181"/>
      <c r="AI1019" s="181"/>
      <c r="AJ1019" s="181"/>
      <c r="AK1019" s="181"/>
      <c r="AL1019" s="181"/>
      <c r="AM1019" s="181"/>
      <c r="AN1019" s="181"/>
      <c r="AO1019" s="181"/>
      <c r="AP1019" s="181"/>
      <c r="AQ1019" s="181"/>
      <c r="AR1019" s="181"/>
      <c r="AS1019" s="181"/>
      <c r="AT1019" s="181"/>
      <c r="AU1019" s="181"/>
      <c r="AV1019" s="181"/>
      <c r="AW1019" s="181"/>
      <c r="AX1019" s="181"/>
      <c r="AY1019" s="181"/>
      <c r="AZ1019" s="181"/>
      <c r="BA1019" s="181"/>
      <c r="BB1019" s="181"/>
      <c r="BC1019" s="181"/>
      <c r="BD1019" s="181"/>
      <c r="BE1019" s="181"/>
      <c r="BF1019" s="181"/>
      <c r="BG1019" s="181"/>
      <c r="BH1019" s="181"/>
      <c r="BI1019" s="181"/>
      <c r="BJ1019" s="181"/>
      <c r="BK1019" s="181"/>
      <c r="BL1019" s="181"/>
      <c r="BM1019" s="181"/>
      <c r="BN1019" s="181"/>
      <c r="BO1019" s="181"/>
      <c r="BP1019" s="181"/>
      <c r="BQ1019" s="181"/>
      <c r="BR1019" s="181"/>
      <c r="BS1019" s="181"/>
      <c r="BT1019" s="181"/>
      <c r="BU1019" s="181"/>
      <c r="BV1019" s="181"/>
      <c r="BW1019" s="181"/>
      <c r="BX1019" s="181"/>
    </row>
    <row r="1020" spans="23:76" s="166" customFormat="1">
      <c r="W1020" s="181"/>
      <c r="X1020" s="181"/>
      <c r="Y1020" s="181"/>
      <c r="Z1020" s="181"/>
      <c r="AA1020" s="181"/>
      <c r="AB1020" s="181"/>
      <c r="AC1020" s="181"/>
      <c r="AD1020" s="181"/>
      <c r="AE1020" s="181"/>
      <c r="AF1020" s="181"/>
      <c r="AG1020" s="181"/>
      <c r="AH1020" s="181"/>
      <c r="AI1020" s="181"/>
      <c r="AJ1020" s="181"/>
      <c r="AK1020" s="181"/>
      <c r="AL1020" s="181"/>
      <c r="AM1020" s="181"/>
      <c r="AN1020" s="181"/>
      <c r="AO1020" s="181"/>
      <c r="AP1020" s="181"/>
      <c r="AQ1020" s="181"/>
      <c r="AR1020" s="181"/>
      <c r="AS1020" s="181"/>
      <c r="AT1020" s="181"/>
      <c r="AU1020" s="181"/>
      <c r="AV1020" s="181"/>
      <c r="AW1020" s="181"/>
      <c r="AX1020" s="181"/>
      <c r="AY1020" s="181"/>
      <c r="AZ1020" s="181"/>
      <c r="BA1020" s="181"/>
      <c r="BB1020" s="181"/>
      <c r="BC1020" s="181"/>
      <c r="BD1020" s="181"/>
      <c r="BE1020" s="181"/>
      <c r="BF1020" s="181"/>
      <c r="BG1020" s="181"/>
      <c r="BH1020" s="181"/>
      <c r="BI1020" s="181"/>
      <c r="BJ1020" s="181"/>
      <c r="BK1020" s="181"/>
      <c r="BL1020" s="181"/>
      <c r="BM1020" s="181"/>
      <c r="BN1020" s="181"/>
      <c r="BO1020" s="181"/>
      <c r="BP1020" s="181"/>
      <c r="BQ1020" s="181"/>
      <c r="BR1020" s="181"/>
      <c r="BS1020" s="181"/>
      <c r="BT1020" s="181"/>
      <c r="BU1020" s="181"/>
      <c r="BV1020" s="181"/>
      <c r="BW1020" s="181"/>
      <c r="BX1020" s="181"/>
    </row>
    <row r="1021" spans="23:76" s="166" customFormat="1">
      <c r="W1021" s="181"/>
      <c r="X1021" s="181"/>
      <c r="Y1021" s="181"/>
      <c r="Z1021" s="181"/>
      <c r="AA1021" s="181"/>
      <c r="AB1021" s="181"/>
      <c r="AC1021" s="181"/>
      <c r="AD1021" s="181"/>
      <c r="AE1021" s="181"/>
      <c r="AF1021" s="181"/>
      <c r="AG1021" s="181"/>
      <c r="AH1021" s="181"/>
      <c r="AI1021" s="181"/>
      <c r="AJ1021" s="181"/>
      <c r="AK1021" s="181"/>
      <c r="AL1021" s="181"/>
      <c r="AM1021" s="181"/>
      <c r="AN1021" s="181"/>
      <c r="AO1021" s="181"/>
      <c r="AP1021" s="181"/>
      <c r="AQ1021" s="181"/>
      <c r="AR1021" s="181"/>
      <c r="AS1021" s="181"/>
      <c r="AT1021" s="181"/>
      <c r="AU1021" s="181"/>
      <c r="AV1021" s="181"/>
      <c r="AW1021" s="181"/>
      <c r="AX1021" s="181"/>
      <c r="AY1021" s="181"/>
      <c r="AZ1021" s="181"/>
      <c r="BA1021" s="181"/>
      <c r="BB1021" s="181"/>
      <c r="BC1021" s="181"/>
      <c r="BD1021" s="181"/>
      <c r="BE1021" s="181"/>
      <c r="BF1021" s="181"/>
      <c r="BG1021" s="181"/>
      <c r="BH1021" s="181"/>
      <c r="BI1021" s="181"/>
      <c r="BJ1021" s="181"/>
      <c r="BK1021" s="181"/>
      <c r="BL1021" s="181"/>
      <c r="BM1021" s="181"/>
      <c r="BN1021" s="181"/>
      <c r="BO1021" s="181"/>
      <c r="BP1021" s="181"/>
      <c r="BQ1021" s="181"/>
      <c r="BR1021" s="181"/>
      <c r="BS1021" s="181"/>
      <c r="BT1021" s="181"/>
      <c r="BU1021" s="181"/>
      <c r="BV1021" s="181"/>
      <c r="BW1021" s="181"/>
      <c r="BX1021" s="181"/>
    </row>
    <row r="1022" spans="23:76" s="166" customFormat="1">
      <c r="W1022" s="181"/>
      <c r="X1022" s="181"/>
      <c r="Y1022" s="181"/>
      <c r="Z1022" s="181"/>
      <c r="AA1022" s="181"/>
      <c r="AB1022" s="181"/>
      <c r="AC1022" s="181"/>
      <c r="AD1022" s="181"/>
      <c r="AE1022" s="181"/>
      <c r="AF1022" s="181"/>
      <c r="AG1022" s="181"/>
      <c r="AH1022" s="181"/>
      <c r="AI1022" s="181"/>
      <c r="AJ1022" s="181"/>
      <c r="AK1022" s="181"/>
      <c r="AL1022" s="181"/>
      <c r="AM1022" s="181"/>
      <c r="AN1022" s="181"/>
      <c r="AO1022" s="181"/>
      <c r="AP1022" s="181"/>
      <c r="AQ1022" s="181"/>
      <c r="AR1022" s="181"/>
      <c r="AS1022" s="181"/>
      <c r="AT1022" s="181"/>
      <c r="AU1022" s="181"/>
      <c r="AV1022" s="181"/>
      <c r="AW1022" s="181"/>
      <c r="AX1022" s="181"/>
      <c r="AY1022" s="181"/>
      <c r="AZ1022" s="181"/>
      <c r="BA1022" s="181"/>
      <c r="BB1022" s="181"/>
      <c r="BC1022" s="181"/>
      <c r="BD1022" s="181"/>
      <c r="BE1022" s="181"/>
      <c r="BF1022" s="181"/>
      <c r="BG1022" s="181"/>
      <c r="BH1022" s="181"/>
      <c r="BI1022" s="181"/>
      <c r="BJ1022" s="181"/>
      <c r="BK1022" s="181"/>
      <c r="BL1022" s="181"/>
      <c r="BM1022" s="181"/>
      <c r="BN1022" s="181"/>
      <c r="BO1022" s="181"/>
      <c r="BP1022" s="181"/>
      <c r="BQ1022" s="181"/>
      <c r="BR1022" s="181"/>
      <c r="BS1022" s="181"/>
      <c r="BT1022" s="181"/>
      <c r="BU1022" s="181"/>
      <c r="BV1022" s="181"/>
      <c r="BW1022" s="181"/>
      <c r="BX1022" s="181"/>
    </row>
    <row r="1023" spans="23:76" s="166" customFormat="1">
      <c r="W1023" s="181"/>
      <c r="X1023" s="181"/>
      <c r="Y1023" s="181"/>
      <c r="Z1023" s="181"/>
      <c r="AA1023" s="181"/>
      <c r="AB1023" s="181"/>
      <c r="AC1023" s="181"/>
      <c r="AD1023" s="181"/>
      <c r="AE1023" s="181"/>
      <c r="AF1023" s="181"/>
      <c r="AG1023" s="181"/>
      <c r="AH1023" s="181"/>
      <c r="AI1023" s="181"/>
      <c r="AJ1023" s="181"/>
      <c r="AK1023" s="181"/>
      <c r="AL1023" s="181"/>
      <c r="AM1023" s="181"/>
      <c r="AN1023" s="181"/>
      <c r="AO1023" s="181"/>
      <c r="AP1023" s="181"/>
      <c r="AQ1023" s="181"/>
      <c r="AR1023" s="181"/>
      <c r="AS1023" s="181"/>
      <c r="AT1023" s="181"/>
      <c r="AU1023" s="181"/>
      <c r="AV1023" s="181"/>
      <c r="AW1023" s="181"/>
      <c r="AX1023" s="181"/>
      <c r="AY1023" s="181"/>
      <c r="AZ1023" s="181"/>
      <c r="BA1023" s="181"/>
      <c r="BB1023" s="181"/>
      <c r="BC1023" s="181"/>
      <c r="BD1023" s="181"/>
      <c r="BE1023" s="181"/>
      <c r="BF1023" s="181"/>
      <c r="BG1023" s="181"/>
      <c r="BH1023" s="181"/>
      <c r="BI1023" s="181"/>
      <c r="BJ1023" s="181"/>
      <c r="BK1023" s="181"/>
      <c r="BL1023" s="181"/>
      <c r="BM1023" s="181"/>
      <c r="BN1023" s="181"/>
      <c r="BO1023" s="181"/>
      <c r="BP1023" s="181"/>
      <c r="BQ1023" s="181"/>
      <c r="BR1023" s="181"/>
      <c r="BS1023" s="181"/>
      <c r="BT1023" s="181"/>
      <c r="BU1023" s="181"/>
      <c r="BV1023" s="181"/>
      <c r="BW1023" s="181"/>
      <c r="BX1023" s="181"/>
    </row>
    <row r="1024" spans="23:76" s="166" customFormat="1">
      <c r="W1024" s="181"/>
      <c r="X1024" s="181"/>
      <c r="Y1024" s="181"/>
      <c r="Z1024" s="181"/>
      <c r="AA1024" s="181"/>
      <c r="AB1024" s="181"/>
      <c r="AC1024" s="181"/>
      <c r="AD1024" s="181"/>
      <c r="AE1024" s="181"/>
      <c r="AF1024" s="181"/>
      <c r="AG1024" s="181"/>
      <c r="AH1024" s="181"/>
      <c r="AI1024" s="181"/>
      <c r="AJ1024" s="181"/>
      <c r="AK1024" s="181"/>
      <c r="AL1024" s="181"/>
      <c r="AM1024" s="181"/>
      <c r="AN1024" s="181"/>
      <c r="AO1024" s="181"/>
      <c r="AP1024" s="181"/>
      <c r="AQ1024" s="181"/>
      <c r="AR1024" s="181"/>
      <c r="AS1024" s="181"/>
      <c r="AT1024" s="181"/>
      <c r="AU1024" s="181"/>
      <c r="AV1024" s="181"/>
      <c r="AW1024" s="181"/>
      <c r="AX1024" s="181"/>
      <c r="AY1024" s="181"/>
      <c r="AZ1024" s="181"/>
      <c r="BA1024" s="181"/>
      <c r="BB1024" s="181"/>
      <c r="BC1024" s="181"/>
      <c r="BD1024" s="181"/>
      <c r="BE1024" s="181"/>
      <c r="BF1024" s="181"/>
      <c r="BG1024" s="181"/>
      <c r="BH1024" s="181"/>
      <c r="BI1024" s="181"/>
      <c r="BJ1024" s="181"/>
      <c r="BK1024" s="181"/>
      <c r="BL1024" s="181"/>
      <c r="BM1024" s="181"/>
      <c r="BN1024" s="181"/>
      <c r="BO1024" s="181"/>
      <c r="BP1024" s="181"/>
      <c r="BQ1024" s="181"/>
      <c r="BR1024" s="181"/>
      <c r="BS1024" s="181"/>
      <c r="BT1024" s="181"/>
      <c r="BU1024" s="181"/>
      <c r="BV1024" s="181"/>
      <c r="BW1024" s="181"/>
      <c r="BX1024" s="181"/>
    </row>
    <row r="1025" spans="23:76" s="166" customFormat="1">
      <c r="W1025" s="181"/>
      <c r="X1025" s="181"/>
      <c r="Y1025" s="181"/>
      <c r="Z1025" s="181"/>
      <c r="AA1025" s="181"/>
      <c r="AB1025" s="181"/>
      <c r="AC1025" s="181"/>
      <c r="AD1025" s="181"/>
      <c r="AE1025" s="181"/>
      <c r="AF1025" s="181"/>
      <c r="AG1025" s="181"/>
      <c r="AH1025" s="181"/>
      <c r="AI1025" s="181"/>
      <c r="AJ1025" s="181"/>
      <c r="AK1025" s="181"/>
      <c r="AL1025" s="181"/>
      <c r="AM1025" s="181"/>
      <c r="AN1025" s="181"/>
      <c r="AO1025" s="181"/>
      <c r="AP1025" s="181"/>
      <c r="AQ1025" s="181"/>
      <c r="AR1025" s="181"/>
      <c r="AS1025" s="181"/>
      <c r="AT1025" s="181"/>
      <c r="AU1025" s="181"/>
      <c r="AV1025" s="181"/>
      <c r="AW1025" s="181"/>
      <c r="AX1025" s="181"/>
      <c r="AY1025" s="181"/>
      <c r="AZ1025" s="181"/>
      <c r="BA1025" s="181"/>
      <c r="BB1025" s="181"/>
      <c r="BC1025" s="181"/>
      <c r="BD1025" s="181"/>
      <c r="BE1025" s="181"/>
      <c r="BF1025" s="181"/>
      <c r="BG1025" s="181"/>
      <c r="BH1025" s="181"/>
      <c r="BI1025" s="181"/>
      <c r="BJ1025" s="181"/>
      <c r="BK1025" s="181"/>
      <c r="BL1025" s="181"/>
      <c r="BM1025" s="181"/>
      <c r="BN1025" s="181"/>
      <c r="BO1025" s="181"/>
      <c r="BP1025" s="181"/>
      <c r="BQ1025" s="181"/>
      <c r="BR1025" s="181"/>
      <c r="BS1025" s="181"/>
      <c r="BT1025" s="181"/>
      <c r="BU1025" s="181"/>
      <c r="BV1025" s="181"/>
      <c r="BW1025" s="181"/>
      <c r="BX1025" s="181"/>
    </row>
    <row r="1026" spans="23:76" s="166" customFormat="1">
      <c r="W1026" s="181"/>
      <c r="X1026" s="181"/>
      <c r="Y1026" s="181"/>
      <c r="Z1026" s="181"/>
      <c r="AA1026" s="181"/>
      <c r="AB1026" s="181"/>
      <c r="AC1026" s="181"/>
      <c r="AD1026" s="181"/>
      <c r="AE1026" s="181"/>
      <c r="AF1026" s="181"/>
      <c r="AG1026" s="181"/>
      <c r="AH1026" s="181"/>
      <c r="AI1026" s="181"/>
      <c r="AJ1026" s="181"/>
      <c r="AK1026" s="181"/>
      <c r="AL1026" s="181"/>
      <c r="AM1026" s="181"/>
      <c r="AN1026" s="181"/>
      <c r="AO1026" s="181"/>
      <c r="AP1026" s="181"/>
      <c r="AQ1026" s="181"/>
      <c r="AR1026" s="181"/>
      <c r="AS1026" s="181"/>
      <c r="AT1026" s="181"/>
      <c r="AU1026" s="181"/>
      <c r="AV1026" s="181"/>
      <c r="AW1026" s="181"/>
      <c r="AX1026" s="181"/>
      <c r="AY1026" s="181"/>
      <c r="AZ1026" s="181"/>
      <c r="BA1026" s="181"/>
      <c r="BB1026" s="181"/>
      <c r="BC1026" s="181"/>
      <c r="BD1026" s="181"/>
      <c r="BE1026" s="181"/>
      <c r="BF1026" s="181"/>
      <c r="BG1026" s="181"/>
      <c r="BH1026" s="181"/>
      <c r="BI1026" s="181"/>
      <c r="BJ1026" s="181"/>
      <c r="BK1026" s="181"/>
      <c r="BL1026" s="181"/>
      <c r="BM1026" s="181"/>
      <c r="BN1026" s="181"/>
      <c r="BO1026" s="181"/>
      <c r="BP1026" s="181"/>
      <c r="BQ1026" s="181"/>
      <c r="BR1026" s="181"/>
      <c r="BS1026" s="181"/>
      <c r="BT1026" s="181"/>
      <c r="BU1026" s="181"/>
      <c r="BV1026" s="181"/>
      <c r="BW1026" s="181"/>
      <c r="BX1026" s="181"/>
    </row>
    <row r="1027" spans="23:76" s="166" customFormat="1">
      <c r="W1027" s="181"/>
      <c r="X1027" s="181"/>
      <c r="Y1027" s="181"/>
      <c r="Z1027" s="181"/>
      <c r="AA1027" s="181"/>
      <c r="AB1027" s="181"/>
      <c r="AC1027" s="181"/>
      <c r="AD1027" s="181"/>
      <c r="AE1027" s="181"/>
      <c r="AF1027" s="181"/>
      <c r="AG1027" s="181"/>
      <c r="AH1027" s="181"/>
      <c r="AI1027" s="181"/>
      <c r="AJ1027" s="181"/>
      <c r="AK1027" s="181"/>
      <c r="AL1027" s="181"/>
      <c r="AM1027" s="181"/>
      <c r="AN1027" s="181"/>
      <c r="AO1027" s="181"/>
      <c r="AP1027" s="181"/>
      <c r="AQ1027" s="181"/>
      <c r="AR1027" s="181"/>
      <c r="AS1027" s="181"/>
      <c r="AT1027" s="181"/>
      <c r="AU1027" s="181"/>
      <c r="AV1027" s="181"/>
      <c r="AW1027" s="181"/>
      <c r="AX1027" s="181"/>
      <c r="AY1027" s="181"/>
      <c r="AZ1027" s="181"/>
      <c r="BA1027" s="181"/>
      <c r="BB1027" s="181"/>
      <c r="BC1027" s="181"/>
      <c r="BD1027" s="181"/>
      <c r="BE1027" s="181"/>
      <c r="BF1027" s="181"/>
      <c r="BG1027" s="181"/>
      <c r="BH1027" s="181"/>
      <c r="BI1027" s="181"/>
      <c r="BJ1027" s="181"/>
      <c r="BK1027" s="181"/>
      <c r="BL1027" s="181"/>
      <c r="BM1027" s="181"/>
      <c r="BN1027" s="181"/>
      <c r="BO1027" s="181"/>
      <c r="BP1027" s="181"/>
      <c r="BQ1027" s="181"/>
      <c r="BR1027" s="181"/>
      <c r="BS1027" s="181"/>
      <c r="BT1027" s="181"/>
      <c r="BU1027" s="181"/>
      <c r="BV1027" s="181"/>
      <c r="BW1027" s="181"/>
      <c r="BX1027" s="181"/>
    </row>
    <row r="1028" spans="23:76" s="166" customFormat="1">
      <c r="W1028" s="181"/>
      <c r="X1028" s="181"/>
      <c r="Y1028" s="181"/>
      <c r="Z1028" s="181"/>
      <c r="AA1028" s="181"/>
      <c r="AB1028" s="181"/>
      <c r="AC1028" s="181"/>
      <c r="AD1028" s="181"/>
      <c r="AE1028" s="181"/>
      <c r="AF1028" s="181"/>
      <c r="AG1028" s="181"/>
      <c r="AH1028" s="181"/>
      <c r="AI1028" s="181"/>
      <c r="AJ1028" s="181"/>
      <c r="AK1028" s="181"/>
      <c r="AL1028" s="181"/>
      <c r="AM1028" s="181"/>
      <c r="AN1028" s="181"/>
      <c r="AO1028" s="181"/>
      <c r="AP1028" s="181"/>
      <c r="AQ1028" s="181"/>
      <c r="AR1028" s="181"/>
      <c r="AS1028" s="181"/>
      <c r="AT1028" s="181"/>
      <c r="AU1028" s="181"/>
      <c r="AV1028" s="181"/>
      <c r="AW1028" s="181"/>
      <c r="AX1028" s="181"/>
      <c r="AY1028" s="181"/>
      <c r="AZ1028" s="181"/>
      <c r="BA1028" s="181"/>
      <c r="BB1028" s="181"/>
      <c r="BC1028" s="181"/>
      <c r="BD1028" s="181"/>
      <c r="BE1028" s="181"/>
      <c r="BF1028" s="181"/>
      <c r="BG1028" s="181"/>
      <c r="BH1028" s="181"/>
      <c r="BI1028" s="181"/>
      <c r="BJ1028" s="181"/>
      <c r="BK1028" s="181"/>
      <c r="BL1028" s="181"/>
      <c r="BM1028" s="181"/>
      <c r="BN1028" s="181"/>
      <c r="BO1028" s="181"/>
      <c r="BP1028" s="181"/>
      <c r="BQ1028" s="181"/>
      <c r="BR1028" s="181"/>
      <c r="BS1028" s="181"/>
      <c r="BT1028" s="181"/>
      <c r="BU1028" s="181"/>
      <c r="BV1028" s="181"/>
      <c r="BW1028" s="181"/>
      <c r="BX1028" s="181"/>
    </row>
    <row r="1029" spans="23:76" s="166" customFormat="1">
      <c r="W1029" s="181"/>
      <c r="X1029" s="181"/>
      <c r="Y1029" s="181"/>
      <c r="Z1029" s="181"/>
      <c r="AA1029" s="181"/>
      <c r="AB1029" s="181"/>
      <c r="AC1029" s="181"/>
      <c r="AD1029" s="181"/>
      <c r="AE1029" s="181"/>
      <c r="AF1029" s="181"/>
      <c r="AG1029" s="181"/>
      <c r="AH1029" s="181"/>
      <c r="AI1029" s="181"/>
      <c r="AJ1029" s="181"/>
      <c r="AK1029" s="181"/>
      <c r="AL1029" s="181"/>
      <c r="AM1029" s="181"/>
      <c r="AN1029" s="181"/>
      <c r="AO1029" s="181"/>
      <c r="AP1029" s="181"/>
      <c r="AQ1029" s="181"/>
      <c r="AR1029" s="181"/>
      <c r="AS1029" s="181"/>
      <c r="AT1029" s="181"/>
      <c r="AU1029" s="181"/>
      <c r="AV1029" s="181"/>
      <c r="AW1029" s="181"/>
      <c r="AX1029" s="181"/>
      <c r="AY1029" s="181"/>
      <c r="AZ1029" s="181"/>
      <c r="BA1029" s="181"/>
      <c r="BB1029" s="181"/>
      <c r="BC1029" s="181"/>
      <c r="BD1029" s="181"/>
      <c r="BE1029" s="181"/>
      <c r="BF1029" s="181"/>
      <c r="BG1029" s="181"/>
      <c r="BH1029" s="181"/>
      <c r="BI1029" s="181"/>
      <c r="BJ1029" s="181"/>
      <c r="BK1029" s="181"/>
      <c r="BL1029" s="181"/>
      <c r="BM1029" s="181"/>
      <c r="BN1029" s="181"/>
      <c r="BO1029" s="181"/>
      <c r="BP1029" s="181"/>
      <c r="BQ1029" s="181"/>
      <c r="BR1029" s="181"/>
      <c r="BS1029" s="181"/>
      <c r="BT1029" s="181"/>
      <c r="BU1029" s="181"/>
      <c r="BV1029" s="181"/>
      <c r="BW1029" s="181"/>
      <c r="BX1029" s="181"/>
    </row>
    <row r="1030" spans="23:76" s="166" customFormat="1">
      <c r="W1030" s="181"/>
      <c r="X1030" s="181"/>
      <c r="Y1030" s="181"/>
      <c r="Z1030" s="181"/>
      <c r="AA1030" s="181"/>
      <c r="AB1030" s="181"/>
      <c r="AC1030" s="181"/>
      <c r="AD1030" s="181"/>
      <c r="AE1030" s="181"/>
      <c r="AF1030" s="181"/>
      <c r="AG1030" s="181"/>
      <c r="AH1030" s="181"/>
      <c r="AI1030" s="181"/>
      <c r="AJ1030" s="181"/>
      <c r="AK1030" s="181"/>
      <c r="AL1030" s="181"/>
      <c r="AM1030" s="181"/>
      <c r="AN1030" s="181"/>
      <c r="AO1030" s="181"/>
      <c r="AP1030" s="181"/>
      <c r="AQ1030" s="181"/>
      <c r="AR1030" s="181"/>
      <c r="AS1030" s="181"/>
      <c r="AT1030" s="181"/>
      <c r="AU1030" s="181"/>
      <c r="AV1030" s="181"/>
      <c r="AW1030" s="181"/>
      <c r="AX1030" s="181"/>
      <c r="AY1030" s="181"/>
      <c r="AZ1030" s="181"/>
      <c r="BA1030" s="181"/>
      <c r="BB1030" s="181"/>
      <c r="BC1030" s="181"/>
      <c r="BD1030" s="181"/>
      <c r="BE1030" s="181"/>
      <c r="BF1030" s="181"/>
      <c r="BG1030" s="181"/>
      <c r="BH1030" s="181"/>
      <c r="BI1030" s="181"/>
      <c r="BJ1030" s="181"/>
      <c r="BK1030" s="181"/>
      <c r="BL1030" s="181"/>
      <c r="BM1030" s="181"/>
      <c r="BN1030" s="181"/>
      <c r="BO1030" s="181"/>
      <c r="BP1030" s="181"/>
      <c r="BQ1030" s="181"/>
      <c r="BR1030" s="181"/>
      <c r="BS1030" s="181"/>
      <c r="BT1030" s="181"/>
      <c r="BU1030" s="181"/>
      <c r="BV1030" s="181"/>
      <c r="BW1030" s="181"/>
      <c r="BX1030" s="181"/>
    </row>
    <row r="1031" spans="23:76" s="166" customFormat="1">
      <c r="W1031" s="181"/>
      <c r="X1031" s="181"/>
      <c r="Y1031" s="181"/>
      <c r="Z1031" s="181"/>
      <c r="AA1031" s="181"/>
      <c r="AB1031" s="181"/>
      <c r="AC1031" s="181"/>
      <c r="AD1031" s="181"/>
      <c r="AE1031" s="181"/>
      <c r="AF1031" s="181"/>
      <c r="AG1031" s="181"/>
      <c r="AH1031" s="181"/>
      <c r="AI1031" s="181"/>
      <c r="AJ1031" s="181"/>
      <c r="AK1031" s="181"/>
      <c r="AL1031" s="181"/>
      <c r="AM1031" s="181"/>
      <c r="AN1031" s="181"/>
      <c r="AO1031" s="181"/>
      <c r="AP1031" s="181"/>
      <c r="AQ1031" s="181"/>
      <c r="AR1031" s="181"/>
      <c r="AS1031" s="181"/>
      <c r="AT1031" s="181"/>
      <c r="AU1031" s="181"/>
      <c r="AV1031" s="181"/>
      <c r="AW1031" s="181"/>
      <c r="AX1031" s="181"/>
      <c r="AY1031" s="181"/>
      <c r="AZ1031" s="181"/>
      <c r="BA1031" s="181"/>
      <c r="BB1031" s="181"/>
      <c r="BC1031" s="181"/>
      <c r="BD1031" s="181"/>
      <c r="BE1031" s="181"/>
      <c r="BF1031" s="181"/>
      <c r="BG1031" s="181"/>
      <c r="BH1031" s="181"/>
      <c r="BI1031" s="181"/>
      <c r="BJ1031" s="181"/>
      <c r="BK1031" s="181"/>
      <c r="BL1031" s="181"/>
      <c r="BM1031" s="181"/>
      <c r="BN1031" s="181"/>
      <c r="BO1031" s="181"/>
      <c r="BP1031" s="181"/>
      <c r="BQ1031" s="181"/>
      <c r="BR1031" s="181"/>
      <c r="BS1031" s="181"/>
      <c r="BT1031" s="181"/>
      <c r="BU1031" s="181"/>
      <c r="BV1031" s="181"/>
      <c r="BW1031" s="181"/>
      <c r="BX1031" s="181"/>
    </row>
    <row r="1032" spans="23:76" s="166" customFormat="1">
      <c r="W1032" s="181"/>
      <c r="X1032" s="181"/>
      <c r="Y1032" s="181"/>
      <c r="Z1032" s="181"/>
      <c r="AA1032" s="181"/>
      <c r="AB1032" s="181"/>
      <c r="AC1032" s="181"/>
      <c r="AD1032" s="181"/>
      <c r="AE1032" s="181"/>
      <c r="AF1032" s="181"/>
      <c r="AG1032" s="181"/>
      <c r="AH1032" s="181"/>
      <c r="AI1032" s="181"/>
      <c r="AJ1032" s="181"/>
      <c r="AK1032" s="181"/>
      <c r="AL1032" s="181"/>
      <c r="AM1032" s="181"/>
      <c r="AN1032" s="181"/>
      <c r="AO1032" s="181"/>
      <c r="AP1032" s="181"/>
      <c r="AQ1032" s="181"/>
      <c r="AR1032" s="181"/>
      <c r="AS1032" s="181"/>
      <c r="AT1032" s="181"/>
      <c r="AU1032" s="181"/>
      <c r="AV1032" s="181"/>
      <c r="AW1032" s="181"/>
      <c r="AX1032" s="181"/>
      <c r="AY1032" s="181"/>
      <c r="AZ1032" s="181"/>
      <c r="BA1032" s="181"/>
      <c r="BB1032" s="181"/>
      <c r="BC1032" s="181"/>
      <c r="BD1032" s="181"/>
      <c r="BE1032" s="181"/>
      <c r="BF1032" s="181"/>
      <c r="BG1032" s="181"/>
      <c r="BH1032" s="181"/>
      <c r="BI1032" s="181"/>
      <c r="BJ1032" s="181"/>
      <c r="BK1032" s="181"/>
      <c r="BL1032" s="181"/>
      <c r="BM1032" s="181"/>
      <c r="BN1032" s="181"/>
      <c r="BO1032" s="181"/>
      <c r="BP1032" s="181"/>
      <c r="BQ1032" s="181"/>
      <c r="BR1032" s="181"/>
      <c r="BS1032" s="181"/>
      <c r="BT1032" s="181"/>
      <c r="BU1032" s="181"/>
      <c r="BV1032" s="181"/>
      <c r="BW1032" s="181"/>
      <c r="BX1032" s="181"/>
    </row>
    <row r="1033" spans="23:76" s="166" customFormat="1">
      <c r="W1033" s="181"/>
      <c r="X1033" s="181"/>
      <c r="Y1033" s="181"/>
      <c r="Z1033" s="181"/>
      <c r="AA1033" s="181"/>
      <c r="AB1033" s="181"/>
      <c r="AC1033" s="181"/>
      <c r="AD1033" s="181"/>
      <c r="AE1033" s="181"/>
      <c r="AF1033" s="181"/>
      <c r="AG1033" s="181"/>
      <c r="AH1033" s="181"/>
      <c r="AI1033" s="181"/>
      <c r="AJ1033" s="181"/>
      <c r="AK1033" s="181"/>
      <c r="AL1033" s="181"/>
      <c r="AM1033" s="181"/>
      <c r="AN1033" s="181"/>
      <c r="AO1033" s="181"/>
      <c r="AP1033" s="181"/>
      <c r="AQ1033" s="181"/>
      <c r="AR1033" s="181"/>
      <c r="AS1033" s="181"/>
      <c r="AT1033" s="181"/>
      <c r="AU1033" s="181"/>
      <c r="AV1033" s="181"/>
      <c r="AW1033" s="181"/>
      <c r="AX1033" s="181"/>
      <c r="AY1033" s="181"/>
      <c r="AZ1033" s="181"/>
      <c r="BA1033" s="181"/>
      <c r="BB1033" s="181"/>
      <c r="BC1033" s="181"/>
      <c r="BD1033" s="181"/>
      <c r="BE1033" s="181"/>
      <c r="BF1033" s="181"/>
      <c r="BG1033" s="181"/>
      <c r="BH1033" s="181"/>
      <c r="BI1033" s="181"/>
      <c r="BJ1033" s="181"/>
      <c r="BK1033" s="181"/>
      <c r="BL1033" s="181"/>
      <c r="BM1033" s="181"/>
      <c r="BN1033" s="181"/>
      <c r="BO1033" s="181"/>
      <c r="BP1033" s="181"/>
      <c r="BQ1033" s="181"/>
      <c r="BR1033" s="181"/>
      <c r="BS1033" s="181"/>
      <c r="BT1033" s="181"/>
      <c r="BU1033" s="181"/>
      <c r="BV1033" s="181"/>
      <c r="BW1033" s="181"/>
      <c r="BX1033" s="181"/>
    </row>
    <row r="1034" spans="23:76" s="166" customFormat="1">
      <c r="W1034" s="181"/>
      <c r="X1034" s="181"/>
      <c r="Y1034" s="181"/>
      <c r="Z1034" s="181"/>
      <c r="AA1034" s="181"/>
      <c r="AB1034" s="181"/>
      <c r="AC1034" s="181"/>
      <c r="AD1034" s="181"/>
      <c r="AE1034" s="181"/>
      <c r="AF1034" s="181"/>
      <c r="AG1034" s="181"/>
      <c r="AH1034" s="181"/>
      <c r="AI1034" s="181"/>
      <c r="AJ1034" s="181"/>
      <c r="AK1034" s="181"/>
      <c r="AL1034" s="181"/>
      <c r="AM1034" s="181"/>
      <c r="AN1034" s="181"/>
      <c r="AO1034" s="181"/>
      <c r="AP1034" s="181"/>
      <c r="AQ1034" s="181"/>
      <c r="AR1034" s="181"/>
      <c r="AS1034" s="181"/>
      <c r="AT1034" s="181"/>
      <c r="AU1034" s="181"/>
      <c r="AV1034" s="181"/>
      <c r="AW1034" s="181"/>
      <c r="AX1034" s="181"/>
      <c r="AY1034" s="181"/>
      <c r="AZ1034" s="181"/>
      <c r="BA1034" s="181"/>
      <c r="BB1034" s="181"/>
      <c r="BC1034" s="181"/>
      <c r="BD1034" s="181"/>
      <c r="BE1034" s="181"/>
      <c r="BF1034" s="181"/>
      <c r="BG1034" s="181"/>
      <c r="BH1034" s="181"/>
      <c r="BI1034" s="181"/>
      <c r="BJ1034" s="181"/>
      <c r="BK1034" s="181"/>
      <c r="BL1034" s="181"/>
      <c r="BM1034" s="181"/>
      <c r="BN1034" s="181"/>
      <c r="BO1034" s="181"/>
      <c r="BP1034" s="181"/>
      <c r="BQ1034" s="181"/>
      <c r="BR1034" s="181"/>
      <c r="BS1034" s="181"/>
      <c r="BT1034" s="181"/>
      <c r="BU1034" s="181"/>
      <c r="BV1034" s="181"/>
      <c r="BW1034" s="181"/>
      <c r="BX1034" s="181"/>
    </row>
    <row r="1035" spans="23:76" s="166" customFormat="1">
      <c r="W1035" s="181"/>
      <c r="X1035" s="181"/>
      <c r="Y1035" s="181"/>
      <c r="Z1035" s="181"/>
      <c r="AA1035" s="181"/>
      <c r="AB1035" s="181"/>
      <c r="AC1035" s="181"/>
      <c r="AD1035" s="181"/>
      <c r="AE1035" s="181"/>
      <c r="AF1035" s="181"/>
      <c r="AG1035" s="181"/>
      <c r="AH1035" s="181"/>
      <c r="AI1035" s="181"/>
      <c r="AJ1035" s="181"/>
      <c r="AK1035" s="181"/>
      <c r="AL1035" s="181"/>
      <c r="AM1035" s="181"/>
      <c r="AN1035" s="181"/>
      <c r="AO1035" s="181"/>
      <c r="AP1035" s="181"/>
      <c r="AQ1035" s="181"/>
      <c r="AR1035" s="181"/>
      <c r="AS1035" s="181"/>
      <c r="AT1035" s="181"/>
      <c r="AU1035" s="181"/>
      <c r="AV1035" s="181"/>
      <c r="AW1035" s="181"/>
      <c r="AX1035" s="181"/>
      <c r="AY1035" s="181"/>
      <c r="AZ1035" s="181"/>
      <c r="BA1035" s="181"/>
      <c r="BB1035" s="181"/>
      <c r="BC1035" s="181"/>
      <c r="BD1035" s="181"/>
      <c r="BE1035" s="181"/>
      <c r="BF1035" s="181"/>
      <c r="BG1035" s="181"/>
      <c r="BH1035" s="181"/>
      <c r="BI1035" s="181"/>
      <c r="BJ1035" s="181"/>
      <c r="BK1035" s="181"/>
      <c r="BL1035" s="181"/>
      <c r="BM1035" s="181"/>
      <c r="BN1035" s="181"/>
      <c r="BO1035" s="181"/>
      <c r="BP1035" s="181"/>
      <c r="BQ1035" s="181"/>
      <c r="BR1035" s="181"/>
      <c r="BS1035" s="181"/>
      <c r="BT1035" s="181"/>
      <c r="BU1035" s="181"/>
      <c r="BV1035" s="181"/>
      <c r="BW1035" s="181"/>
      <c r="BX1035" s="181"/>
    </row>
    <row r="1036" spans="23:76" s="166" customFormat="1">
      <c r="W1036" s="181"/>
      <c r="X1036" s="181"/>
      <c r="Y1036" s="181"/>
      <c r="Z1036" s="181"/>
      <c r="AA1036" s="181"/>
      <c r="AB1036" s="181"/>
      <c r="AC1036" s="181"/>
      <c r="AD1036" s="181"/>
      <c r="AE1036" s="181"/>
      <c r="AF1036" s="181"/>
      <c r="AG1036" s="181"/>
      <c r="AH1036" s="181"/>
      <c r="AI1036" s="181"/>
      <c r="AJ1036" s="181"/>
      <c r="AK1036" s="181"/>
      <c r="AL1036" s="181"/>
      <c r="AM1036" s="181"/>
      <c r="AN1036" s="181"/>
      <c r="AO1036" s="181"/>
      <c r="AP1036" s="181"/>
      <c r="AQ1036" s="181"/>
      <c r="AR1036" s="181"/>
      <c r="AS1036" s="181"/>
      <c r="AT1036" s="181"/>
      <c r="AU1036" s="181"/>
      <c r="AV1036" s="181"/>
      <c r="AW1036" s="181"/>
      <c r="AX1036" s="181"/>
      <c r="AY1036" s="181"/>
      <c r="AZ1036" s="181"/>
      <c r="BA1036" s="181"/>
      <c r="BB1036" s="181"/>
      <c r="BC1036" s="181"/>
      <c r="BD1036" s="181"/>
      <c r="BE1036" s="181"/>
      <c r="BF1036" s="181"/>
      <c r="BG1036" s="181"/>
      <c r="BH1036" s="181"/>
      <c r="BI1036" s="181"/>
      <c r="BJ1036" s="181"/>
      <c r="BK1036" s="181"/>
      <c r="BL1036" s="181"/>
      <c r="BM1036" s="181"/>
      <c r="BN1036" s="181"/>
      <c r="BO1036" s="181"/>
      <c r="BP1036" s="181"/>
      <c r="BQ1036" s="181"/>
      <c r="BR1036" s="181"/>
      <c r="BS1036" s="181"/>
      <c r="BT1036" s="181"/>
      <c r="BU1036" s="181"/>
      <c r="BV1036" s="181"/>
      <c r="BW1036" s="181"/>
      <c r="BX1036" s="181"/>
    </row>
    <row r="1037" spans="23:76" s="166" customFormat="1">
      <c r="W1037" s="181"/>
      <c r="X1037" s="181"/>
      <c r="Y1037" s="181"/>
      <c r="Z1037" s="181"/>
      <c r="AA1037" s="181"/>
      <c r="AB1037" s="181"/>
      <c r="AC1037" s="181"/>
      <c r="AD1037" s="181"/>
      <c r="AE1037" s="181"/>
      <c r="AF1037" s="181"/>
      <c r="AG1037" s="181"/>
      <c r="AH1037" s="181"/>
      <c r="AI1037" s="181"/>
      <c r="AJ1037" s="181"/>
      <c r="AK1037" s="181"/>
      <c r="AL1037" s="181"/>
      <c r="AM1037" s="181"/>
      <c r="AN1037" s="181"/>
      <c r="AO1037" s="181"/>
      <c r="AP1037" s="181"/>
      <c r="AQ1037" s="181"/>
      <c r="AR1037" s="181"/>
      <c r="AS1037" s="181"/>
      <c r="AT1037" s="181"/>
      <c r="AU1037" s="181"/>
      <c r="AV1037" s="181"/>
      <c r="AW1037" s="181"/>
      <c r="AX1037" s="181"/>
      <c r="AY1037" s="181"/>
      <c r="AZ1037" s="181"/>
      <c r="BA1037" s="181"/>
      <c r="BB1037" s="181"/>
      <c r="BC1037" s="181"/>
      <c r="BD1037" s="181"/>
      <c r="BE1037" s="181"/>
      <c r="BF1037" s="181"/>
      <c r="BG1037" s="181"/>
      <c r="BH1037" s="181"/>
      <c r="BI1037" s="181"/>
      <c r="BJ1037" s="181"/>
      <c r="BK1037" s="181"/>
      <c r="BL1037" s="181"/>
      <c r="BM1037" s="181"/>
      <c r="BN1037" s="181"/>
      <c r="BO1037" s="181"/>
      <c r="BP1037" s="181"/>
      <c r="BQ1037" s="181"/>
      <c r="BR1037" s="181"/>
      <c r="BS1037" s="181"/>
      <c r="BT1037" s="181"/>
      <c r="BU1037" s="181"/>
      <c r="BV1037" s="181"/>
      <c r="BW1037" s="181"/>
      <c r="BX1037" s="181"/>
    </row>
    <row r="1038" spans="23:76" s="166" customFormat="1">
      <c r="W1038" s="181"/>
      <c r="X1038" s="181"/>
      <c r="Y1038" s="181"/>
      <c r="Z1038" s="181"/>
      <c r="AA1038" s="181"/>
      <c r="AB1038" s="181"/>
      <c r="AC1038" s="181"/>
      <c r="AD1038" s="181"/>
      <c r="AE1038" s="181"/>
      <c r="AF1038" s="181"/>
      <c r="AG1038" s="181"/>
      <c r="AH1038" s="181"/>
      <c r="AI1038" s="181"/>
      <c r="AJ1038" s="181"/>
      <c r="AK1038" s="181"/>
      <c r="AL1038" s="181"/>
      <c r="AM1038" s="181"/>
      <c r="AN1038" s="181"/>
      <c r="AO1038" s="181"/>
      <c r="AP1038" s="181"/>
      <c r="AQ1038" s="181"/>
      <c r="AR1038" s="181"/>
      <c r="AS1038" s="181"/>
      <c r="AT1038" s="181"/>
      <c r="AU1038" s="181"/>
      <c r="AV1038" s="181"/>
      <c r="AW1038" s="181"/>
      <c r="AX1038" s="181"/>
      <c r="AY1038" s="181"/>
      <c r="AZ1038" s="181"/>
      <c r="BA1038" s="181"/>
      <c r="BB1038" s="181"/>
      <c r="BC1038" s="181"/>
      <c r="BD1038" s="181"/>
      <c r="BE1038" s="181"/>
      <c r="BF1038" s="181"/>
      <c r="BG1038" s="181"/>
      <c r="BH1038" s="181"/>
      <c r="BI1038" s="181"/>
      <c r="BJ1038" s="181"/>
      <c r="BK1038" s="181"/>
      <c r="BL1038" s="181"/>
      <c r="BM1038" s="181"/>
      <c r="BN1038" s="181"/>
      <c r="BO1038" s="181"/>
      <c r="BP1038" s="181"/>
      <c r="BQ1038" s="181"/>
      <c r="BR1038" s="181"/>
      <c r="BS1038" s="181"/>
      <c r="BT1038" s="181"/>
      <c r="BU1038" s="181"/>
      <c r="BV1038" s="181"/>
      <c r="BW1038" s="181"/>
      <c r="BX1038" s="181"/>
    </row>
    <row r="1039" spans="23:76" s="166" customFormat="1">
      <c r="W1039" s="181"/>
      <c r="X1039" s="181"/>
      <c r="Y1039" s="181"/>
      <c r="Z1039" s="181"/>
      <c r="AA1039" s="181"/>
      <c r="AB1039" s="181"/>
      <c r="AC1039" s="181"/>
      <c r="AD1039" s="181"/>
      <c r="AE1039" s="181"/>
      <c r="AF1039" s="181"/>
      <c r="AG1039" s="181"/>
      <c r="AH1039" s="181"/>
      <c r="AI1039" s="181"/>
      <c r="AJ1039" s="181"/>
      <c r="AK1039" s="181"/>
      <c r="AL1039" s="181"/>
      <c r="AM1039" s="181"/>
      <c r="AN1039" s="181"/>
      <c r="AO1039" s="181"/>
      <c r="AP1039" s="181"/>
      <c r="AQ1039" s="181"/>
      <c r="AR1039" s="181"/>
      <c r="AS1039" s="181"/>
      <c r="AT1039" s="181"/>
      <c r="AU1039" s="181"/>
      <c r="AV1039" s="181"/>
      <c r="AW1039" s="181"/>
      <c r="AX1039" s="181"/>
      <c r="AY1039" s="181"/>
      <c r="AZ1039" s="181"/>
      <c r="BA1039" s="181"/>
      <c r="BB1039" s="181"/>
      <c r="BC1039" s="181"/>
      <c r="BD1039" s="181"/>
      <c r="BE1039" s="181"/>
      <c r="BF1039" s="181"/>
      <c r="BG1039" s="181"/>
      <c r="BH1039" s="181"/>
      <c r="BI1039" s="181"/>
      <c r="BJ1039" s="181"/>
      <c r="BK1039" s="181"/>
      <c r="BL1039" s="181"/>
      <c r="BM1039" s="181"/>
      <c r="BN1039" s="181"/>
      <c r="BO1039" s="181"/>
      <c r="BP1039" s="181"/>
      <c r="BQ1039" s="181"/>
      <c r="BR1039" s="181"/>
      <c r="BS1039" s="181"/>
      <c r="BT1039" s="181"/>
      <c r="BU1039" s="181"/>
      <c r="BV1039" s="181"/>
      <c r="BW1039" s="181"/>
      <c r="BX1039" s="181"/>
    </row>
    <row r="1040" spans="23:76" s="166" customFormat="1">
      <c r="W1040" s="181"/>
      <c r="X1040" s="181"/>
      <c r="Y1040" s="181"/>
      <c r="Z1040" s="181"/>
      <c r="AA1040" s="181"/>
      <c r="AB1040" s="181"/>
      <c r="AC1040" s="181"/>
      <c r="AD1040" s="181"/>
      <c r="AE1040" s="181"/>
      <c r="AF1040" s="181"/>
      <c r="AG1040" s="181"/>
      <c r="AH1040" s="181"/>
      <c r="AI1040" s="181"/>
      <c r="AJ1040" s="181"/>
      <c r="AK1040" s="181"/>
      <c r="AL1040" s="181"/>
      <c r="AM1040" s="181"/>
      <c r="AN1040" s="181"/>
      <c r="AO1040" s="181"/>
      <c r="AP1040" s="181"/>
      <c r="AQ1040" s="181"/>
      <c r="AR1040" s="181"/>
      <c r="AS1040" s="181"/>
      <c r="AT1040" s="181"/>
      <c r="AU1040" s="181"/>
      <c r="AV1040" s="181"/>
      <c r="AW1040" s="181"/>
      <c r="AX1040" s="181"/>
      <c r="AY1040" s="181"/>
      <c r="AZ1040" s="181"/>
      <c r="BA1040" s="181"/>
      <c r="BB1040" s="181"/>
      <c r="BC1040" s="181"/>
      <c r="BD1040" s="181"/>
      <c r="BE1040" s="181"/>
      <c r="BF1040" s="181"/>
      <c r="BG1040" s="181"/>
      <c r="BH1040" s="181"/>
      <c r="BI1040" s="181"/>
      <c r="BJ1040" s="181"/>
      <c r="BK1040" s="181"/>
      <c r="BL1040" s="181"/>
      <c r="BM1040" s="181"/>
      <c r="BN1040" s="181"/>
      <c r="BO1040" s="181"/>
      <c r="BP1040" s="181"/>
      <c r="BQ1040" s="181"/>
      <c r="BR1040" s="181"/>
      <c r="BS1040" s="181"/>
      <c r="BT1040" s="181"/>
      <c r="BU1040" s="181"/>
      <c r="BV1040" s="181"/>
      <c r="BW1040" s="181"/>
      <c r="BX1040" s="181"/>
    </row>
    <row r="1041" spans="23:76" s="166" customFormat="1">
      <c r="W1041" s="181"/>
      <c r="X1041" s="181"/>
      <c r="Y1041" s="181"/>
      <c r="Z1041" s="181"/>
      <c r="AA1041" s="181"/>
      <c r="AB1041" s="181"/>
      <c r="AC1041" s="181"/>
      <c r="AD1041" s="181"/>
      <c r="AE1041" s="181"/>
      <c r="AF1041" s="181"/>
      <c r="AG1041" s="181"/>
      <c r="AH1041" s="181"/>
      <c r="AI1041" s="181"/>
      <c r="AJ1041" s="181"/>
      <c r="AK1041" s="181"/>
      <c r="AL1041" s="181"/>
      <c r="AM1041" s="181"/>
      <c r="AN1041" s="181"/>
      <c r="AO1041" s="181"/>
      <c r="AP1041" s="181"/>
      <c r="AQ1041" s="181"/>
      <c r="AR1041" s="181"/>
      <c r="AS1041" s="181"/>
      <c r="AT1041" s="181"/>
      <c r="AU1041" s="181"/>
      <c r="AV1041" s="181"/>
      <c r="AW1041" s="181"/>
      <c r="AX1041" s="181"/>
      <c r="AY1041" s="181"/>
      <c r="AZ1041" s="181"/>
      <c r="BA1041" s="181"/>
      <c r="BB1041" s="181"/>
      <c r="BC1041" s="181"/>
      <c r="BD1041" s="181"/>
      <c r="BE1041" s="181"/>
      <c r="BF1041" s="181"/>
      <c r="BG1041" s="181"/>
      <c r="BH1041" s="181"/>
      <c r="BI1041" s="181"/>
      <c r="BJ1041" s="181"/>
      <c r="BK1041" s="181"/>
      <c r="BL1041" s="181"/>
      <c r="BM1041" s="181"/>
      <c r="BN1041" s="181"/>
      <c r="BO1041" s="181"/>
      <c r="BP1041" s="181"/>
      <c r="BQ1041" s="181"/>
      <c r="BR1041" s="181"/>
      <c r="BS1041" s="181"/>
      <c r="BT1041" s="181"/>
      <c r="BU1041" s="181"/>
      <c r="BV1041" s="181"/>
      <c r="BW1041" s="181"/>
      <c r="BX1041" s="181"/>
    </row>
    <row r="1042" spans="23:76" s="166" customFormat="1">
      <c r="W1042" s="181"/>
      <c r="X1042" s="181"/>
      <c r="Y1042" s="181"/>
      <c r="Z1042" s="181"/>
      <c r="AA1042" s="181"/>
      <c r="AB1042" s="181"/>
      <c r="AC1042" s="181"/>
      <c r="AD1042" s="181"/>
      <c r="AE1042" s="181"/>
      <c r="AF1042" s="181"/>
      <c r="AG1042" s="181"/>
      <c r="AH1042" s="181"/>
      <c r="AI1042" s="181"/>
      <c r="AJ1042" s="181"/>
      <c r="AK1042" s="181"/>
      <c r="AL1042" s="181"/>
      <c r="AM1042" s="181"/>
      <c r="AN1042" s="181"/>
      <c r="AO1042" s="181"/>
      <c r="AP1042" s="181"/>
      <c r="AQ1042" s="181"/>
      <c r="AR1042" s="181"/>
      <c r="AS1042" s="181"/>
      <c r="AT1042" s="181"/>
      <c r="AU1042" s="181"/>
      <c r="AV1042" s="181"/>
      <c r="AW1042" s="181"/>
      <c r="AX1042" s="181"/>
      <c r="AY1042" s="181"/>
      <c r="AZ1042" s="181"/>
      <c r="BA1042" s="181"/>
      <c r="BB1042" s="181"/>
      <c r="BC1042" s="181"/>
      <c r="BD1042" s="181"/>
      <c r="BE1042" s="181"/>
      <c r="BF1042" s="181"/>
      <c r="BG1042" s="181"/>
      <c r="BH1042" s="181"/>
      <c r="BI1042" s="181"/>
      <c r="BJ1042" s="181"/>
      <c r="BK1042" s="181"/>
      <c r="BL1042" s="181"/>
      <c r="BM1042" s="181"/>
      <c r="BN1042" s="181"/>
      <c r="BO1042" s="181"/>
      <c r="BP1042" s="181"/>
      <c r="BQ1042" s="181"/>
      <c r="BR1042" s="181"/>
      <c r="BS1042" s="181"/>
      <c r="BT1042" s="181"/>
      <c r="BU1042" s="181"/>
      <c r="BV1042" s="181"/>
      <c r="BW1042" s="181"/>
      <c r="BX1042" s="181"/>
    </row>
    <row r="1043" spans="23:76" s="166" customFormat="1">
      <c r="W1043" s="181"/>
      <c r="X1043" s="181"/>
      <c r="Y1043" s="181"/>
      <c r="Z1043" s="181"/>
      <c r="AA1043" s="181"/>
      <c r="AB1043" s="181"/>
      <c r="AC1043" s="181"/>
      <c r="AD1043" s="181"/>
      <c r="AE1043" s="181"/>
      <c r="AF1043" s="181"/>
      <c r="AG1043" s="181"/>
      <c r="AH1043" s="181"/>
      <c r="AI1043" s="181"/>
      <c r="AJ1043" s="181"/>
      <c r="AK1043" s="181"/>
      <c r="AL1043" s="181"/>
      <c r="AM1043" s="181"/>
      <c r="AN1043" s="181"/>
      <c r="AO1043" s="181"/>
      <c r="AP1043" s="181"/>
      <c r="AQ1043" s="181"/>
      <c r="AR1043" s="181"/>
      <c r="AS1043" s="181"/>
      <c r="AT1043" s="181"/>
      <c r="AU1043" s="181"/>
      <c r="AV1043" s="181"/>
      <c r="AW1043" s="181"/>
      <c r="AX1043" s="181"/>
      <c r="AY1043" s="181"/>
      <c r="AZ1043" s="181"/>
      <c r="BA1043" s="181"/>
      <c r="BB1043" s="181"/>
      <c r="BC1043" s="181"/>
      <c r="BD1043" s="181"/>
      <c r="BE1043" s="181"/>
      <c r="BF1043" s="181"/>
      <c r="BG1043" s="181"/>
      <c r="BH1043" s="181"/>
      <c r="BI1043" s="181"/>
      <c r="BJ1043" s="181"/>
      <c r="BK1043" s="181"/>
      <c r="BL1043" s="181"/>
      <c r="BM1043" s="181"/>
      <c r="BN1043" s="181"/>
      <c r="BO1043" s="181"/>
      <c r="BP1043" s="181"/>
      <c r="BQ1043" s="181"/>
      <c r="BR1043" s="181"/>
      <c r="BS1043" s="181"/>
      <c r="BT1043" s="181"/>
      <c r="BU1043" s="181"/>
      <c r="BV1043" s="181"/>
      <c r="BW1043" s="181"/>
      <c r="BX1043" s="181"/>
    </row>
    <row r="1044" spans="23:76" s="166" customFormat="1">
      <c r="W1044" s="181"/>
      <c r="X1044" s="181"/>
      <c r="Y1044" s="181"/>
      <c r="Z1044" s="181"/>
      <c r="AA1044" s="181"/>
      <c r="AB1044" s="181"/>
      <c r="AC1044" s="181"/>
      <c r="AD1044" s="181"/>
      <c r="AE1044" s="181"/>
      <c r="AF1044" s="181"/>
      <c r="AG1044" s="181"/>
      <c r="AH1044" s="181"/>
      <c r="AI1044" s="181"/>
      <c r="AJ1044" s="181"/>
      <c r="AK1044" s="181"/>
      <c r="AL1044" s="181"/>
      <c r="AM1044" s="181"/>
      <c r="AN1044" s="181"/>
      <c r="AO1044" s="181"/>
      <c r="AP1044" s="181"/>
      <c r="AQ1044" s="181"/>
      <c r="AR1044" s="181"/>
      <c r="AS1044" s="181"/>
      <c r="AT1044" s="181"/>
      <c r="AU1044" s="181"/>
      <c r="AV1044" s="181"/>
      <c r="AW1044" s="181"/>
      <c r="AX1044" s="181"/>
      <c r="AY1044" s="181"/>
      <c r="AZ1044" s="181"/>
      <c r="BA1044" s="181"/>
      <c r="BB1044" s="181"/>
      <c r="BC1044" s="181"/>
      <c r="BD1044" s="181"/>
      <c r="BE1044" s="181"/>
      <c r="BF1044" s="181"/>
      <c r="BG1044" s="181"/>
      <c r="BH1044" s="181"/>
      <c r="BI1044" s="181"/>
      <c r="BJ1044" s="181"/>
      <c r="BK1044" s="181"/>
      <c r="BL1044" s="181"/>
      <c r="BM1044" s="181"/>
      <c r="BN1044" s="181"/>
      <c r="BO1044" s="181"/>
      <c r="BP1044" s="181"/>
      <c r="BQ1044" s="181"/>
      <c r="BR1044" s="181"/>
      <c r="BS1044" s="181"/>
      <c r="BT1044" s="181"/>
      <c r="BU1044" s="181"/>
      <c r="BV1044" s="181"/>
      <c r="BW1044" s="181"/>
      <c r="BX1044" s="181"/>
    </row>
    <row r="1045" spans="23:76" s="166" customFormat="1">
      <c r="W1045" s="181"/>
      <c r="X1045" s="181"/>
      <c r="Y1045" s="181"/>
      <c r="Z1045" s="181"/>
      <c r="AA1045" s="181"/>
      <c r="AB1045" s="181"/>
      <c r="AC1045" s="181"/>
      <c r="AD1045" s="181"/>
      <c r="AE1045" s="181"/>
      <c r="AF1045" s="181"/>
      <c r="AG1045" s="181"/>
      <c r="AH1045" s="181"/>
      <c r="AI1045" s="181"/>
      <c r="AJ1045" s="181"/>
      <c r="AK1045" s="181"/>
      <c r="AL1045" s="181"/>
      <c r="AM1045" s="181"/>
      <c r="AN1045" s="181"/>
      <c r="AO1045" s="181"/>
      <c r="AP1045" s="181"/>
      <c r="AQ1045" s="181"/>
      <c r="AR1045" s="181"/>
      <c r="AS1045" s="181"/>
      <c r="AT1045" s="181"/>
      <c r="AU1045" s="181"/>
      <c r="AV1045" s="181"/>
      <c r="AW1045" s="181"/>
      <c r="AX1045" s="181"/>
      <c r="AY1045" s="181"/>
      <c r="AZ1045" s="181"/>
      <c r="BA1045" s="181"/>
      <c r="BB1045" s="181"/>
      <c r="BC1045" s="181"/>
      <c r="BD1045" s="181"/>
      <c r="BE1045" s="181"/>
      <c r="BF1045" s="181"/>
      <c r="BG1045" s="181"/>
      <c r="BH1045" s="181"/>
      <c r="BI1045" s="181"/>
      <c r="BJ1045" s="181"/>
      <c r="BK1045" s="181"/>
      <c r="BL1045" s="181"/>
      <c r="BM1045" s="181"/>
      <c r="BN1045" s="181"/>
      <c r="BO1045" s="181"/>
      <c r="BP1045" s="181"/>
      <c r="BQ1045" s="181"/>
      <c r="BR1045" s="181"/>
      <c r="BS1045" s="181"/>
      <c r="BT1045" s="181"/>
      <c r="BU1045" s="181"/>
      <c r="BV1045" s="181"/>
      <c r="BW1045" s="181"/>
      <c r="BX1045" s="181"/>
    </row>
    <row r="1046" spans="23:76" s="166" customFormat="1">
      <c r="W1046" s="181"/>
      <c r="X1046" s="181"/>
      <c r="Y1046" s="181"/>
      <c r="Z1046" s="181"/>
      <c r="AA1046" s="181"/>
      <c r="AB1046" s="181"/>
      <c r="AC1046" s="181"/>
      <c r="AD1046" s="181"/>
      <c r="AE1046" s="181"/>
      <c r="AF1046" s="181"/>
      <c r="AG1046" s="181"/>
      <c r="AH1046" s="181"/>
      <c r="AI1046" s="181"/>
      <c r="AJ1046" s="181"/>
      <c r="AK1046" s="181"/>
      <c r="AL1046" s="181"/>
      <c r="AM1046" s="181"/>
      <c r="AN1046" s="181"/>
      <c r="AO1046" s="181"/>
      <c r="AP1046" s="181"/>
      <c r="AQ1046" s="181"/>
      <c r="AR1046" s="181"/>
      <c r="AS1046" s="181"/>
      <c r="AT1046" s="181"/>
      <c r="AU1046" s="181"/>
      <c r="AV1046" s="181"/>
      <c r="AW1046" s="181"/>
      <c r="AX1046" s="181"/>
      <c r="AY1046" s="181"/>
      <c r="AZ1046" s="181"/>
      <c r="BA1046" s="181"/>
      <c r="BB1046" s="181"/>
      <c r="BC1046" s="181"/>
      <c r="BD1046" s="181"/>
      <c r="BE1046" s="181"/>
      <c r="BF1046" s="181"/>
      <c r="BG1046" s="181"/>
      <c r="BH1046" s="181"/>
      <c r="BI1046" s="181"/>
      <c r="BJ1046" s="181"/>
      <c r="BK1046" s="181"/>
      <c r="BL1046" s="181"/>
      <c r="BM1046" s="181"/>
      <c r="BN1046" s="181"/>
      <c r="BO1046" s="181"/>
      <c r="BP1046" s="181"/>
      <c r="BQ1046" s="181"/>
      <c r="BR1046" s="181"/>
      <c r="BS1046" s="181"/>
      <c r="BT1046" s="181"/>
      <c r="BU1046" s="181"/>
      <c r="BV1046" s="181"/>
      <c r="BW1046" s="181"/>
      <c r="BX1046" s="181"/>
    </row>
    <row r="1047" spans="23:76" s="166" customFormat="1">
      <c r="W1047" s="181"/>
      <c r="X1047" s="181"/>
      <c r="Y1047" s="181"/>
      <c r="Z1047" s="181"/>
      <c r="AA1047" s="181"/>
      <c r="AB1047" s="181"/>
      <c r="AC1047" s="181"/>
      <c r="AD1047" s="181"/>
      <c r="AE1047" s="181"/>
      <c r="AF1047" s="181"/>
      <c r="AG1047" s="181"/>
      <c r="AH1047" s="181"/>
      <c r="AI1047" s="181"/>
      <c r="AJ1047" s="181"/>
      <c r="AK1047" s="181"/>
      <c r="AL1047" s="181"/>
      <c r="AM1047" s="181"/>
      <c r="AN1047" s="181"/>
      <c r="AO1047" s="181"/>
      <c r="AP1047" s="181"/>
      <c r="AQ1047" s="181"/>
      <c r="AR1047" s="181"/>
      <c r="AS1047" s="181"/>
      <c r="AT1047" s="181"/>
      <c r="AU1047" s="181"/>
      <c r="AV1047" s="181"/>
      <c r="AW1047" s="181"/>
      <c r="AX1047" s="181"/>
      <c r="AY1047" s="181"/>
      <c r="AZ1047" s="181"/>
      <c r="BA1047" s="181"/>
      <c r="BB1047" s="181"/>
      <c r="BC1047" s="181"/>
      <c r="BD1047" s="181"/>
      <c r="BE1047" s="181"/>
      <c r="BF1047" s="181"/>
      <c r="BG1047" s="181"/>
      <c r="BH1047" s="181"/>
      <c r="BI1047" s="181"/>
      <c r="BJ1047" s="181"/>
      <c r="BK1047" s="181"/>
      <c r="BL1047" s="181"/>
      <c r="BM1047" s="181"/>
      <c r="BN1047" s="181"/>
      <c r="BO1047" s="181"/>
      <c r="BP1047" s="181"/>
      <c r="BQ1047" s="181"/>
      <c r="BR1047" s="181"/>
      <c r="BS1047" s="181"/>
      <c r="BT1047" s="181"/>
      <c r="BU1047" s="181"/>
      <c r="BV1047" s="181"/>
      <c r="BW1047" s="181"/>
      <c r="BX1047" s="181"/>
    </row>
    <row r="1048" spans="23:76" s="166" customFormat="1">
      <c r="W1048" s="181"/>
      <c r="X1048" s="181"/>
      <c r="Y1048" s="181"/>
      <c r="Z1048" s="181"/>
      <c r="AA1048" s="181"/>
      <c r="AB1048" s="181"/>
      <c r="AC1048" s="181"/>
      <c r="AD1048" s="181"/>
      <c r="AE1048" s="181"/>
      <c r="AF1048" s="181"/>
      <c r="AG1048" s="181"/>
      <c r="AH1048" s="181"/>
      <c r="AI1048" s="181"/>
      <c r="AJ1048" s="181"/>
      <c r="AK1048" s="181"/>
      <c r="AL1048" s="181"/>
      <c r="AM1048" s="181"/>
      <c r="AN1048" s="181"/>
      <c r="AO1048" s="181"/>
      <c r="AP1048" s="181"/>
      <c r="AQ1048" s="181"/>
      <c r="AR1048" s="181"/>
      <c r="AS1048" s="181"/>
      <c r="AT1048" s="181"/>
      <c r="AU1048" s="181"/>
      <c r="AV1048" s="181"/>
      <c r="AW1048" s="181"/>
      <c r="AX1048" s="181"/>
      <c r="AY1048" s="181"/>
      <c r="AZ1048" s="181"/>
      <c r="BA1048" s="181"/>
      <c r="BB1048" s="181"/>
      <c r="BC1048" s="181"/>
      <c r="BD1048" s="181"/>
      <c r="BE1048" s="181"/>
      <c r="BF1048" s="181"/>
      <c r="BG1048" s="181"/>
      <c r="BH1048" s="181"/>
      <c r="BI1048" s="181"/>
      <c r="BJ1048" s="181"/>
      <c r="BK1048" s="181"/>
      <c r="BL1048" s="181"/>
      <c r="BM1048" s="181"/>
      <c r="BN1048" s="181"/>
      <c r="BO1048" s="181"/>
      <c r="BP1048" s="181"/>
      <c r="BQ1048" s="181"/>
      <c r="BR1048" s="181"/>
      <c r="BS1048" s="181"/>
      <c r="BT1048" s="181"/>
      <c r="BU1048" s="181"/>
      <c r="BV1048" s="181"/>
      <c r="BW1048" s="181"/>
      <c r="BX1048" s="181"/>
    </row>
    <row r="1049" spans="23:76" s="166" customFormat="1">
      <c r="W1049" s="181"/>
      <c r="X1049" s="181"/>
      <c r="Y1049" s="181"/>
      <c r="Z1049" s="181"/>
      <c r="AA1049" s="181"/>
      <c r="AB1049" s="181"/>
      <c r="AC1049" s="181"/>
      <c r="AD1049" s="181"/>
      <c r="AE1049" s="181"/>
      <c r="AF1049" s="181"/>
      <c r="AG1049" s="181"/>
      <c r="AH1049" s="181"/>
      <c r="AI1049" s="181"/>
      <c r="AJ1049" s="181"/>
      <c r="AK1049" s="181"/>
      <c r="AL1049" s="181"/>
      <c r="AM1049" s="181"/>
      <c r="AN1049" s="181"/>
      <c r="AO1049" s="181"/>
      <c r="AP1049" s="181"/>
      <c r="AQ1049" s="181"/>
      <c r="AR1049" s="181"/>
      <c r="AS1049" s="181"/>
      <c r="AT1049" s="181"/>
      <c r="AU1049" s="181"/>
      <c r="AV1049" s="181"/>
      <c r="AW1049" s="181"/>
      <c r="AX1049" s="181"/>
      <c r="AY1049" s="181"/>
      <c r="AZ1049" s="181"/>
      <c r="BA1049" s="181"/>
      <c r="BB1049" s="181"/>
      <c r="BC1049" s="181"/>
      <c r="BD1049" s="181"/>
      <c r="BE1049" s="181"/>
      <c r="BF1049" s="181"/>
      <c r="BG1049" s="181"/>
      <c r="BH1049" s="181"/>
      <c r="BI1049" s="181"/>
      <c r="BJ1049" s="181"/>
      <c r="BK1049" s="181"/>
      <c r="BL1049" s="181"/>
      <c r="BM1049" s="181"/>
      <c r="BN1049" s="181"/>
      <c r="BO1049" s="181"/>
      <c r="BP1049" s="181"/>
      <c r="BQ1049" s="181"/>
      <c r="BR1049" s="181"/>
      <c r="BS1049" s="181"/>
      <c r="BT1049" s="181"/>
      <c r="BU1049" s="181"/>
      <c r="BV1049" s="181"/>
      <c r="BW1049" s="181"/>
      <c r="BX1049" s="181"/>
    </row>
    <row r="1050" spans="23:76" s="166" customFormat="1">
      <c r="W1050" s="181"/>
      <c r="X1050" s="181"/>
      <c r="Y1050" s="181"/>
      <c r="Z1050" s="181"/>
      <c r="AA1050" s="181"/>
      <c r="AB1050" s="181"/>
      <c r="AC1050" s="181"/>
      <c r="AD1050" s="181"/>
      <c r="AE1050" s="181"/>
      <c r="AF1050" s="181"/>
      <c r="AG1050" s="181"/>
      <c r="AH1050" s="181"/>
      <c r="AI1050" s="181"/>
      <c r="AJ1050" s="181"/>
      <c r="AK1050" s="181"/>
      <c r="AL1050" s="181"/>
      <c r="AM1050" s="181"/>
      <c r="AN1050" s="181"/>
      <c r="AO1050" s="181"/>
      <c r="AP1050" s="181"/>
      <c r="AQ1050" s="181"/>
      <c r="AR1050" s="181"/>
      <c r="AS1050" s="181"/>
      <c r="AT1050" s="181"/>
      <c r="AU1050" s="181"/>
      <c r="AV1050" s="181"/>
      <c r="AW1050" s="181"/>
      <c r="AX1050" s="181"/>
      <c r="AY1050" s="181"/>
      <c r="AZ1050" s="181"/>
      <c r="BA1050" s="181"/>
      <c r="BB1050" s="181"/>
      <c r="BC1050" s="181"/>
      <c r="BD1050" s="181"/>
      <c r="BE1050" s="181"/>
      <c r="BF1050" s="181"/>
      <c r="BG1050" s="181"/>
      <c r="BH1050" s="181"/>
      <c r="BI1050" s="181"/>
      <c r="BJ1050" s="181"/>
      <c r="BK1050" s="181"/>
      <c r="BL1050" s="181"/>
      <c r="BM1050" s="181"/>
      <c r="BN1050" s="181"/>
      <c r="BO1050" s="181"/>
      <c r="BP1050" s="181"/>
      <c r="BQ1050" s="181"/>
      <c r="BR1050" s="181"/>
      <c r="BS1050" s="181"/>
      <c r="BT1050" s="181"/>
      <c r="BU1050" s="181"/>
      <c r="BV1050" s="181"/>
      <c r="BW1050" s="181"/>
      <c r="BX1050" s="181"/>
    </row>
    <row r="1051" spans="23:76" s="166" customFormat="1">
      <c r="W1051" s="181"/>
      <c r="X1051" s="181"/>
      <c r="Y1051" s="181"/>
      <c r="Z1051" s="181"/>
      <c r="AA1051" s="181"/>
      <c r="AB1051" s="181"/>
      <c r="AC1051" s="181"/>
      <c r="AD1051" s="181"/>
      <c r="AE1051" s="181"/>
      <c r="AF1051" s="181"/>
      <c r="AG1051" s="181"/>
      <c r="AH1051" s="181"/>
      <c r="AI1051" s="181"/>
      <c r="AJ1051" s="181"/>
      <c r="AK1051" s="181"/>
      <c r="AL1051" s="181"/>
      <c r="AM1051" s="181"/>
      <c r="AN1051" s="181"/>
      <c r="AO1051" s="181"/>
      <c r="AP1051" s="181"/>
      <c r="AQ1051" s="181"/>
      <c r="AR1051" s="181"/>
      <c r="AS1051" s="181"/>
      <c r="AT1051" s="181"/>
      <c r="AU1051" s="181"/>
      <c r="AV1051" s="181"/>
      <c r="AW1051" s="181"/>
      <c r="AX1051" s="181"/>
      <c r="AY1051" s="181"/>
      <c r="AZ1051" s="181"/>
      <c r="BA1051" s="181"/>
      <c r="BB1051" s="181"/>
      <c r="BC1051" s="181"/>
      <c r="BD1051" s="181"/>
      <c r="BE1051" s="181"/>
      <c r="BF1051" s="181"/>
      <c r="BG1051" s="181"/>
      <c r="BH1051" s="181"/>
      <c r="BI1051" s="181"/>
      <c r="BJ1051" s="181"/>
      <c r="BK1051" s="181"/>
      <c r="BL1051" s="181"/>
      <c r="BM1051" s="181"/>
      <c r="BN1051" s="181"/>
      <c r="BO1051" s="181"/>
      <c r="BP1051" s="181"/>
      <c r="BQ1051" s="181"/>
      <c r="BR1051" s="181"/>
      <c r="BS1051" s="181"/>
      <c r="BT1051" s="181"/>
      <c r="BU1051" s="181"/>
      <c r="BV1051" s="181"/>
      <c r="BW1051" s="181"/>
      <c r="BX1051" s="181"/>
    </row>
    <row r="1052" spans="23:76" s="166" customFormat="1">
      <c r="W1052" s="181"/>
      <c r="X1052" s="181"/>
      <c r="Y1052" s="181"/>
      <c r="Z1052" s="181"/>
      <c r="AA1052" s="181"/>
      <c r="AB1052" s="181"/>
      <c r="AC1052" s="181"/>
      <c r="AD1052" s="181"/>
      <c r="AE1052" s="181"/>
      <c r="AF1052" s="181"/>
      <c r="AG1052" s="181"/>
      <c r="AH1052" s="181"/>
      <c r="AI1052" s="181"/>
      <c r="AJ1052" s="181"/>
      <c r="AK1052" s="181"/>
      <c r="AL1052" s="181"/>
      <c r="AM1052" s="181"/>
      <c r="AN1052" s="181"/>
      <c r="AO1052" s="181"/>
      <c r="AP1052" s="181"/>
      <c r="AQ1052" s="181"/>
      <c r="AR1052" s="181"/>
      <c r="AS1052" s="181"/>
      <c r="AT1052" s="181"/>
      <c r="AU1052" s="181"/>
      <c r="AV1052" s="181"/>
      <c r="AW1052" s="181"/>
      <c r="AX1052" s="181"/>
      <c r="AY1052" s="181"/>
      <c r="AZ1052" s="181"/>
      <c r="BA1052" s="181"/>
      <c r="BB1052" s="181"/>
      <c r="BC1052" s="181"/>
      <c r="BD1052" s="181"/>
      <c r="BE1052" s="181"/>
      <c r="BF1052" s="181"/>
      <c r="BG1052" s="181"/>
      <c r="BH1052" s="181"/>
      <c r="BI1052" s="181"/>
      <c r="BJ1052" s="181"/>
      <c r="BK1052" s="181"/>
      <c r="BL1052" s="181"/>
      <c r="BM1052" s="181"/>
      <c r="BN1052" s="181"/>
      <c r="BO1052" s="181"/>
      <c r="BP1052" s="181"/>
      <c r="BQ1052" s="181"/>
      <c r="BR1052" s="181"/>
      <c r="BS1052" s="181"/>
      <c r="BT1052" s="181"/>
      <c r="BU1052" s="181"/>
      <c r="BV1052" s="181"/>
      <c r="BW1052" s="181"/>
      <c r="BX1052" s="181"/>
    </row>
    <row r="1053" spans="23:76" s="166" customFormat="1">
      <c r="W1053" s="181"/>
      <c r="X1053" s="181"/>
      <c r="Y1053" s="181"/>
      <c r="Z1053" s="181"/>
      <c r="AA1053" s="181"/>
      <c r="AB1053" s="181"/>
      <c r="AC1053" s="181"/>
      <c r="AD1053" s="181"/>
      <c r="AE1053" s="181"/>
      <c r="AF1053" s="181"/>
      <c r="AG1053" s="181"/>
      <c r="AH1053" s="181"/>
      <c r="AI1053" s="181"/>
      <c r="AJ1053" s="181"/>
      <c r="AK1053" s="181"/>
      <c r="AL1053" s="181"/>
      <c r="AM1053" s="181"/>
      <c r="AN1053" s="181"/>
      <c r="AO1053" s="181"/>
      <c r="AP1053" s="181"/>
      <c r="AQ1053" s="181"/>
      <c r="AR1053" s="181"/>
      <c r="AS1053" s="181"/>
      <c r="AT1053" s="181"/>
      <c r="AU1053" s="181"/>
      <c r="AV1053" s="181"/>
      <c r="AW1053" s="181"/>
      <c r="AX1053" s="181"/>
      <c r="AY1053" s="181"/>
      <c r="AZ1053" s="181"/>
      <c r="BA1053" s="181"/>
      <c r="BB1053" s="181"/>
      <c r="BC1053" s="181"/>
      <c r="BD1053" s="181"/>
      <c r="BE1053" s="181"/>
      <c r="BF1053" s="181"/>
      <c r="BG1053" s="181"/>
      <c r="BH1053" s="181"/>
      <c r="BI1053" s="181"/>
      <c r="BJ1053" s="181"/>
      <c r="BK1053" s="181"/>
      <c r="BL1053" s="181"/>
      <c r="BM1053" s="181"/>
      <c r="BN1053" s="181"/>
      <c r="BO1053" s="181"/>
      <c r="BP1053" s="181"/>
      <c r="BQ1053" s="181"/>
      <c r="BR1053" s="181"/>
      <c r="BS1053" s="181"/>
      <c r="BT1053" s="181"/>
      <c r="BU1053" s="181"/>
      <c r="BV1053" s="181"/>
      <c r="BW1053" s="181"/>
      <c r="BX1053" s="181"/>
    </row>
    <row r="1054" spans="23:76" s="166" customFormat="1">
      <c r="W1054" s="181"/>
      <c r="X1054" s="181"/>
      <c r="Y1054" s="181"/>
      <c r="Z1054" s="181"/>
      <c r="AA1054" s="181"/>
      <c r="AB1054" s="181"/>
      <c r="AC1054" s="181"/>
      <c r="AD1054" s="181"/>
      <c r="AE1054" s="181"/>
      <c r="AF1054" s="181"/>
      <c r="AG1054" s="181"/>
      <c r="AH1054" s="181"/>
      <c r="AI1054" s="181"/>
      <c r="AJ1054" s="181"/>
      <c r="AK1054" s="181"/>
      <c r="AL1054" s="181"/>
      <c r="AM1054" s="181"/>
      <c r="AN1054" s="181"/>
      <c r="AO1054" s="181"/>
      <c r="AP1054" s="181"/>
      <c r="AQ1054" s="181"/>
      <c r="AR1054" s="181"/>
      <c r="AS1054" s="181"/>
      <c r="AT1054" s="181"/>
      <c r="AU1054" s="181"/>
      <c r="AV1054" s="181"/>
      <c r="AW1054" s="181"/>
      <c r="AX1054" s="181"/>
      <c r="AY1054" s="181"/>
      <c r="AZ1054" s="181"/>
      <c r="BA1054" s="181"/>
      <c r="BB1054" s="181"/>
      <c r="BC1054" s="181"/>
      <c r="BD1054" s="181"/>
      <c r="BE1054" s="181"/>
      <c r="BF1054" s="181"/>
      <c r="BG1054" s="181"/>
      <c r="BH1054" s="181"/>
      <c r="BI1054" s="181"/>
      <c r="BJ1054" s="181"/>
      <c r="BK1054" s="181"/>
      <c r="BL1054" s="181"/>
      <c r="BM1054" s="181"/>
      <c r="BN1054" s="181"/>
      <c r="BO1054" s="181"/>
      <c r="BP1054" s="181"/>
      <c r="BQ1054" s="181"/>
      <c r="BR1054" s="181"/>
      <c r="BS1054" s="181"/>
      <c r="BT1054" s="181"/>
      <c r="BU1054" s="181"/>
      <c r="BV1054" s="181"/>
      <c r="BW1054" s="181"/>
      <c r="BX1054" s="181"/>
    </row>
    <row r="1055" spans="23:76" s="166" customFormat="1">
      <c r="W1055" s="181"/>
      <c r="X1055" s="181"/>
      <c r="Y1055" s="181"/>
      <c r="Z1055" s="181"/>
      <c r="AA1055" s="181"/>
      <c r="AB1055" s="181"/>
      <c r="AC1055" s="181"/>
      <c r="AD1055" s="181"/>
      <c r="AE1055" s="181"/>
      <c r="AF1055" s="181"/>
      <c r="AG1055" s="181"/>
      <c r="AH1055" s="181"/>
      <c r="AI1055" s="181"/>
      <c r="AJ1055" s="181"/>
      <c r="AK1055" s="181"/>
      <c r="AL1055" s="181"/>
      <c r="AM1055" s="181"/>
      <c r="AN1055" s="181"/>
      <c r="AO1055" s="181"/>
      <c r="AP1055" s="181"/>
      <c r="AQ1055" s="181"/>
      <c r="AR1055" s="181"/>
      <c r="AS1055" s="181"/>
      <c r="AT1055" s="181"/>
      <c r="AU1055" s="181"/>
      <c r="AV1055" s="181"/>
      <c r="AW1055" s="181"/>
      <c r="AX1055" s="181"/>
      <c r="AY1055" s="181"/>
      <c r="AZ1055" s="181"/>
      <c r="BA1055" s="181"/>
      <c r="BB1055" s="181"/>
      <c r="BC1055" s="181"/>
      <c r="BD1055" s="181"/>
      <c r="BE1055" s="181"/>
      <c r="BF1055" s="181"/>
      <c r="BG1055" s="181"/>
      <c r="BH1055" s="181"/>
      <c r="BI1055" s="181"/>
      <c r="BJ1055" s="181"/>
      <c r="BK1055" s="181"/>
      <c r="BL1055" s="181"/>
      <c r="BM1055" s="181"/>
      <c r="BN1055" s="181"/>
      <c r="BO1055" s="181"/>
      <c r="BP1055" s="181"/>
      <c r="BQ1055" s="181"/>
      <c r="BR1055" s="181"/>
      <c r="BS1055" s="181"/>
      <c r="BT1055" s="181"/>
      <c r="BU1055" s="181"/>
      <c r="BV1055" s="181"/>
      <c r="BW1055" s="181"/>
      <c r="BX1055" s="181"/>
    </row>
    <row r="1056" spans="23:76" s="166" customFormat="1">
      <c r="W1056" s="181"/>
      <c r="X1056" s="181"/>
      <c r="Y1056" s="181"/>
      <c r="Z1056" s="181"/>
      <c r="AA1056" s="181"/>
      <c r="AB1056" s="181"/>
      <c r="AC1056" s="181"/>
      <c r="AD1056" s="181"/>
      <c r="AE1056" s="181"/>
      <c r="AF1056" s="181"/>
      <c r="AG1056" s="181"/>
      <c r="AH1056" s="181"/>
      <c r="AI1056" s="181"/>
      <c r="AJ1056" s="181"/>
      <c r="AK1056" s="181"/>
      <c r="AL1056" s="181"/>
      <c r="AM1056" s="181"/>
      <c r="AN1056" s="181"/>
      <c r="AO1056" s="181"/>
      <c r="AP1056" s="181"/>
      <c r="AQ1056" s="181"/>
      <c r="AR1056" s="181"/>
      <c r="AS1056" s="181"/>
      <c r="AT1056" s="181"/>
      <c r="AU1056" s="181"/>
      <c r="AV1056" s="181"/>
      <c r="AW1056" s="181"/>
      <c r="AX1056" s="181"/>
      <c r="AY1056" s="181"/>
      <c r="AZ1056" s="181"/>
      <c r="BA1056" s="181"/>
      <c r="BB1056" s="181"/>
      <c r="BC1056" s="181"/>
      <c r="BD1056" s="181"/>
      <c r="BE1056" s="181"/>
      <c r="BF1056" s="181"/>
      <c r="BG1056" s="181"/>
      <c r="BH1056" s="181"/>
      <c r="BI1056" s="181"/>
      <c r="BJ1056" s="181"/>
      <c r="BK1056" s="181"/>
      <c r="BL1056" s="181"/>
      <c r="BM1056" s="181"/>
      <c r="BN1056" s="181"/>
      <c r="BO1056" s="181"/>
      <c r="BP1056" s="181"/>
      <c r="BQ1056" s="181"/>
      <c r="BR1056" s="181"/>
      <c r="BS1056" s="181"/>
      <c r="BT1056" s="181"/>
      <c r="BU1056" s="181"/>
      <c r="BV1056" s="181"/>
      <c r="BW1056" s="181"/>
      <c r="BX1056" s="181"/>
    </row>
    <row r="1057" spans="23:76" s="166" customFormat="1">
      <c r="W1057" s="181"/>
      <c r="X1057" s="181"/>
      <c r="Y1057" s="181"/>
      <c r="Z1057" s="181"/>
      <c r="AA1057" s="181"/>
      <c r="AB1057" s="181"/>
      <c r="AC1057" s="181"/>
      <c r="AD1057" s="181"/>
      <c r="AE1057" s="181"/>
      <c r="AF1057" s="181"/>
      <c r="AG1057" s="181"/>
      <c r="AH1057" s="181"/>
      <c r="AI1057" s="181"/>
      <c r="AJ1057" s="181"/>
      <c r="AK1057" s="181"/>
      <c r="AL1057" s="181"/>
      <c r="AM1057" s="181"/>
      <c r="AN1057" s="181"/>
      <c r="AO1057" s="181"/>
      <c r="AP1057" s="181"/>
      <c r="AQ1057" s="181"/>
      <c r="AR1057" s="181"/>
      <c r="AS1057" s="181"/>
      <c r="AT1057" s="181"/>
      <c r="AU1057" s="181"/>
      <c r="AV1057" s="181"/>
      <c r="AW1057" s="181"/>
      <c r="AX1057" s="181"/>
      <c r="AY1057" s="181"/>
      <c r="AZ1057" s="181"/>
      <c r="BA1057" s="181"/>
      <c r="BB1057" s="181"/>
      <c r="BC1057" s="181"/>
      <c r="BD1057" s="181"/>
      <c r="BE1057" s="181"/>
      <c r="BF1057" s="181"/>
      <c r="BG1057" s="181"/>
      <c r="BH1057" s="181"/>
      <c r="BI1057" s="181"/>
      <c r="BJ1057" s="181"/>
      <c r="BK1057" s="181"/>
      <c r="BL1057" s="181"/>
      <c r="BM1057" s="181"/>
      <c r="BN1057" s="181"/>
      <c r="BO1057" s="181"/>
      <c r="BP1057" s="181"/>
      <c r="BQ1057" s="181"/>
      <c r="BR1057" s="181"/>
      <c r="BS1057" s="181"/>
      <c r="BT1057" s="181"/>
      <c r="BU1057" s="181"/>
      <c r="BV1057" s="181"/>
      <c r="BW1057" s="181"/>
      <c r="BX1057" s="181"/>
    </row>
    <row r="1058" spans="23:76" s="166" customFormat="1">
      <c r="W1058" s="181"/>
      <c r="X1058" s="181"/>
      <c r="Y1058" s="181"/>
      <c r="Z1058" s="181"/>
      <c r="AA1058" s="181"/>
      <c r="AB1058" s="181"/>
      <c r="AC1058" s="181"/>
      <c r="AD1058" s="181"/>
      <c r="AE1058" s="181"/>
      <c r="AF1058" s="181"/>
      <c r="AG1058" s="181"/>
      <c r="AH1058" s="181"/>
      <c r="AI1058" s="181"/>
      <c r="AJ1058" s="181"/>
      <c r="AK1058" s="181"/>
      <c r="AL1058" s="181"/>
      <c r="AM1058" s="181"/>
      <c r="AN1058" s="181"/>
      <c r="AO1058" s="181"/>
      <c r="AP1058" s="181"/>
      <c r="AQ1058" s="181"/>
      <c r="AR1058" s="181"/>
      <c r="AS1058" s="181"/>
      <c r="AT1058" s="181"/>
      <c r="AU1058" s="181"/>
      <c r="AV1058" s="181"/>
      <c r="AW1058" s="181"/>
      <c r="AX1058" s="181"/>
      <c r="AY1058" s="181"/>
      <c r="AZ1058" s="181"/>
      <c r="BA1058" s="181"/>
      <c r="BB1058" s="181"/>
      <c r="BC1058" s="181"/>
      <c r="BD1058" s="181"/>
      <c r="BE1058" s="181"/>
      <c r="BF1058" s="181"/>
      <c r="BG1058" s="181"/>
      <c r="BH1058" s="181"/>
      <c r="BI1058" s="181"/>
      <c r="BJ1058" s="181"/>
      <c r="BK1058" s="181"/>
      <c r="BL1058" s="181"/>
      <c r="BM1058" s="181"/>
      <c r="BN1058" s="181"/>
      <c r="BO1058" s="181"/>
      <c r="BP1058" s="181"/>
      <c r="BQ1058" s="181"/>
      <c r="BR1058" s="181"/>
      <c r="BS1058" s="181"/>
      <c r="BT1058" s="181"/>
      <c r="BU1058" s="181"/>
      <c r="BV1058" s="181"/>
      <c r="BW1058" s="181"/>
      <c r="BX1058" s="181"/>
    </row>
    <row r="1059" spans="23:76" s="166" customFormat="1">
      <c r="W1059" s="181"/>
      <c r="X1059" s="181"/>
      <c r="Y1059" s="181"/>
      <c r="Z1059" s="181"/>
      <c r="AA1059" s="181"/>
      <c r="AB1059" s="181"/>
      <c r="AC1059" s="181"/>
      <c r="AD1059" s="181"/>
      <c r="AE1059" s="181"/>
      <c r="AF1059" s="181"/>
      <c r="AG1059" s="181"/>
      <c r="AH1059" s="181"/>
      <c r="AI1059" s="181"/>
      <c r="AJ1059" s="181"/>
      <c r="AK1059" s="181"/>
      <c r="AL1059" s="181"/>
      <c r="AM1059" s="181"/>
      <c r="AN1059" s="181"/>
      <c r="AO1059" s="181"/>
      <c r="AP1059" s="181"/>
      <c r="AQ1059" s="181"/>
      <c r="AR1059" s="181"/>
      <c r="AS1059" s="181"/>
      <c r="AT1059" s="181"/>
      <c r="AU1059" s="181"/>
      <c r="AV1059" s="181"/>
      <c r="AW1059" s="181"/>
      <c r="AX1059" s="181"/>
      <c r="AY1059" s="181"/>
      <c r="AZ1059" s="181"/>
      <c r="BA1059" s="181"/>
      <c r="BB1059" s="181"/>
      <c r="BC1059" s="181"/>
      <c r="BD1059" s="181"/>
      <c r="BE1059" s="181"/>
      <c r="BF1059" s="181"/>
      <c r="BG1059" s="181"/>
      <c r="BH1059" s="181"/>
      <c r="BI1059" s="181"/>
      <c r="BJ1059" s="181"/>
      <c r="BK1059" s="181"/>
      <c r="BL1059" s="181"/>
      <c r="BM1059" s="181"/>
      <c r="BN1059" s="181"/>
      <c r="BO1059" s="181"/>
      <c r="BP1059" s="181"/>
      <c r="BQ1059" s="181"/>
      <c r="BR1059" s="181"/>
      <c r="BS1059" s="181"/>
      <c r="BT1059" s="181"/>
      <c r="BU1059" s="181"/>
      <c r="BV1059" s="181"/>
      <c r="BW1059" s="181"/>
      <c r="BX1059" s="181"/>
    </row>
    <row r="1060" spans="23:76" s="166" customFormat="1">
      <c r="W1060" s="181"/>
      <c r="X1060" s="181"/>
      <c r="Y1060" s="181"/>
      <c r="Z1060" s="181"/>
      <c r="AA1060" s="181"/>
      <c r="AB1060" s="181"/>
      <c r="AC1060" s="181"/>
      <c r="AD1060" s="181"/>
      <c r="AE1060" s="181"/>
      <c r="AF1060" s="181"/>
      <c r="AG1060" s="181"/>
      <c r="AH1060" s="181"/>
      <c r="AI1060" s="181"/>
      <c r="AJ1060" s="181"/>
      <c r="AK1060" s="181"/>
      <c r="AL1060" s="181"/>
      <c r="AM1060" s="181"/>
      <c r="AN1060" s="181"/>
      <c r="AO1060" s="181"/>
      <c r="AP1060" s="181"/>
      <c r="AQ1060" s="181"/>
      <c r="AR1060" s="181"/>
      <c r="AS1060" s="181"/>
      <c r="AT1060" s="181"/>
      <c r="AU1060" s="181"/>
      <c r="AV1060" s="181"/>
      <c r="AW1060" s="181"/>
      <c r="AX1060" s="181"/>
      <c r="AY1060" s="181"/>
      <c r="AZ1060" s="181"/>
      <c r="BA1060" s="181"/>
      <c r="BB1060" s="181"/>
      <c r="BC1060" s="181"/>
      <c r="BD1060" s="181"/>
      <c r="BE1060" s="181"/>
      <c r="BF1060" s="181"/>
      <c r="BG1060" s="181"/>
      <c r="BH1060" s="181"/>
      <c r="BI1060" s="181"/>
      <c r="BJ1060" s="181"/>
      <c r="BK1060" s="181"/>
      <c r="BL1060" s="181"/>
      <c r="BM1060" s="181"/>
      <c r="BN1060" s="181"/>
      <c r="BO1060" s="181"/>
      <c r="BP1060" s="181"/>
      <c r="BQ1060" s="181"/>
      <c r="BR1060" s="181"/>
      <c r="BS1060" s="181"/>
      <c r="BT1060" s="181"/>
      <c r="BU1060" s="181"/>
      <c r="BV1060" s="181"/>
      <c r="BW1060" s="181"/>
      <c r="BX1060" s="181"/>
    </row>
    <row r="1061" spans="23:76" s="166" customFormat="1">
      <c r="W1061" s="181"/>
      <c r="X1061" s="181"/>
      <c r="Y1061" s="181"/>
      <c r="Z1061" s="181"/>
      <c r="AA1061" s="181"/>
      <c r="AB1061" s="181"/>
      <c r="AC1061" s="181"/>
      <c r="AD1061" s="181"/>
      <c r="AE1061" s="181"/>
      <c r="AF1061" s="181"/>
      <c r="AG1061" s="181"/>
      <c r="AH1061" s="181"/>
      <c r="AI1061" s="181"/>
      <c r="AJ1061" s="181"/>
      <c r="AK1061" s="181"/>
      <c r="AL1061" s="181"/>
      <c r="AM1061" s="181"/>
      <c r="AN1061" s="181"/>
      <c r="AO1061" s="181"/>
      <c r="AP1061" s="181"/>
      <c r="AQ1061" s="181"/>
      <c r="AR1061" s="181"/>
      <c r="AS1061" s="181"/>
      <c r="AT1061" s="181"/>
      <c r="AU1061" s="181"/>
      <c r="AV1061" s="181"/>
      <c r="AW1061" s="181"/>
      <c r="AX1061" s="181"/>
      <c r="AY1061" s="181"/>
      <c r="AZ1061" s="181"/>
      <c r="BA1061" s="181"/>
      <c r="BB1061" s="181"/>
      <c r="BC1061" s="181"/>
      <c r="BD1061" s="181"/>
      <c r="BE1061" s="181"/>
      <c r="BF1061" s="181"/>
      <c r="BG1061" s="181"/>
      <c r="BH1061" s="181"/>
      <c r="BI1061" s="181"/>
      <c r="BJ1061" s="181"/>
      <c r="BK1061" s="181"/>
      <c r="BL1061" s="181"/>
      <c r="BM1061" s="181"/>
      <c r="BN1061" s="181"/>
      <c r="BO1061" s="181"/>
      <c r="BP1061" s="181"/>
      <c r="BQ1061" s="181"/>
      <c r="BR1061" s="181"/>
      <c r="BS1061" s="181"/>
      <c r="BT1061" s="181"/>
      <c r="BU1061" s="181"/>
      <c r="BV1061" s="181"/>
      <c r="BW1061" s="181"/>
      <c r="BX1061" s="181"/>
    </row>
    <row r="1062" spans="23:76" s="166" customFormat="1">
      <c r="W1062" s="181"/>
      <c r="X1062" s="181"/>
      <c r="Y1062" s="181"/>
      <c r="Z1062" s="181"/>
      <c r="AA1062" s="181"/>
      <c r="AB1062" s="181"/>
      <c r="AC1062" s="181"/>
      <c r="AD1062" s="181"/>
      <c r="AE1062" s="181"/>
      <c r="AF1062" s="181"/>
      <c r="AG1062" s="181"/>
      <c r="AH1062" s="181"/>
      <c r="AI1062" s="181"/>
      <c r="AJ1062" s="181"/>
      <c r="AK1062" s="181"/>
      <c r="AL1062" s="181"/>
      <c r="AM1062" s="181"/>
      <c r="AN1062" s="181"/>
      <c r="AO1062" s="181"/>
      <c r="AP1062" s="181"/>
      <c r="AQ1062" s="181"/>
      <c r="AR1062" s="181"/>
      <c r="AS1062" s="181"/>
      <c r="AT1062" s="181"/>
      <c r="AU1062" s="181"/>
      <c r="AV1062" s="181"/>
      <c r="AW1062" s="181"/>
      <c r="AX1062" s="181"/>
      <c r="AY1062" s="181"/>
      <c r="AZ1062" s="181"/>
      <c r="BA1062" s="181"/>
      <c r="BB1062" s="181"/>
      <c r="BC1062" s="181"/>
      <c r="BD1062" s="181"/>
      <c r="BE1062" s="181"/>
      <c r="BF1062" s="181"/>
      <c r="BG1062" s="181"/>
      <c r="BH1062" s="181"/>
      <c r="BI1062" s="181"/>
      <c r="BJ1062" s="181"/>
      <c r="BK1062" s="181"/>
      <c r="BL1062" s="181"/>
      <c r="BM1062" s="181"/>
      <c r="BN1062" s="181"/>
      <c r="BO1062" s="181"/>
      <c r="BP1062" s="181"/>
      <c r="BQ1062" s="181"/>
      <c r="BR1062" s="181"/>
      <c r="BS1062" s="181"/>
      <c r="BT1062" s="181"/>
      <c r="BU1062" s="181"/>
      <c r="BV1062" s="181"/>
      <c r="BW1062" s="181"/>
      <c r="BX1062" s="181"/>
    </row>
    <row r="1063" spans="23:76" s="166" customFormat="1">
      <c r="W1063" s="181"/>
      <c r="X1063" s="181"/>
      <c r="Y1063" s="181"/>
      <c r="Z1063" s="181"/>
      <c r="AA1063" s="181"/>
      <c r="AB1063" s="181"/>
      <c r="AC1063" s="181"/>
      <c r="AD1063" s="181"/>
      <c r="AE1063" s="181"/>
      <c r="AF1063" s="181"/>
      <c r="AG1063" s="181"/>
      <c r="AH1063" s="181"/>
      <c r="AI1063" s="181"/>
      <c r="AJ1063" s="181"/>
      <c r="AK1063" s="181"/>
      <c r="AL1063" s="181"/>
      <c r="AM1063" s="181"/>
      <c r="AN1063" s="181"/>
      <c r="AO1063" s="181"/>
      <c r="AP1063" s="181"/>
      <c r="AQ1063" s="181"/>
      <c r="AR1063" s="181"/>
      <c r="AS1063" s="181"/>
      <c r="AT1063" s="181"/>
      <c r="AU1063" s="181"/>
      <c r="AV1063" s="181"/>
      <c r="AW1063" s="181"/>
      <c r="AX1063" s="181"/>
      <c r="AY1063" s="181"/>
      <c r="AZ1063" s="181"/>
      <c r="BA1063" s="181"/>
      <c r="BB1063" s="181"/>
      <c r="BC1063" s="181"/>
      <c r="BD1063" s="181"/>
      <c r="BE1063" s="181"/>
      <c r="BF1063" s="181"/>
      <c r="BG1063" s="181"/>
      <c r="BH1063" s="181"/>
      <c r="BI1063" s="181"/>
      <c r="BJ1063" s="181"/>
      <c r="BK1063" s="181"/>
      <c r="BL1063" s="181"/>
      <c r="BM1063" s="181"/>
      <c r="BN1063" s="181"/>
      <c r="BO1063" s="181"/>
      <c r="BP1063" s="181"/>
      <c r="BQ1063" s="181"/>
      <c r="BR1063" s="181"/>
      <c r="BS1063" s="181"/>
      <c r="BT1063" s="181"/>
      <c r="BU1063" s="181"/>
      <c r="BV1063" s="181"/>
      <c r="BW1063" s="181"/>
      <c r="BX1063" s="181"/>
    </row>
    <row r="1064" spans="23:76" s="166" customFormat="1">
      <c r="W1064" s="181"/>
      <c r="X1064" s="181"/>
      <c r="Y1064" s="181"/>
      <c r="Z1064" s="181"/>
      <c r="AA1064" s="181"/>
      <c r="AB1064" s="181"/>
      <c r="AC1064" s="181"/>
      <c r="AD1064" s="181"/>
      <c r="AE1064" s="181"/>
      <c r="AF1064" s="181"/>
      <c r="AG1064" s="181"/>
      <c r="AH1064" s="181"/>
      <c r="AI1064" s="181"/>
      <c r="AJ1064" s="181"/>
      <c r="AK1064" s="181"/>
      <c r="AL1064" s="181"/>
      <c r="AM1064" s="181"/>
      <c r="AN1064" s="181"/>
      <c r="AO1064" s="181"/>
      <c r="AP1064" s="181"/>
      <c r="AQ1064" s="181"/>
      <c r="AR1064" s="181"/>
      <c r="AS1064" s="181"/>
      <c r="AT1064" s="181"/>
      <c r="AU1064" s="181"/>
      <c r="AV1064" s="181"/>
      <c r="AW1064" s="181"/>
      <c r="AX1064" s="181"/>
      <c r="AY1064" s="181"/>
      <c r="AZ1064" s="181"/>
      <c r="BA1064" s="181"/>
      <c r="BB1064" s="181"/>
      <c r="BC1064" s="181"/>
      <c r="BD1064" s="181"/>
      <c r="BE1064" s="181"/>
      <c r="BF1064" s="181"/>
      <c r="BG1064" s="181"/>
      <c r="BH1064" s="181"/>
      <c r="BI1064" s="181"/>
      <c r="BJ1064" s="181"/>
      <c r="BK1064" s="181"/>
      <c r="BL1064" s="181"/>
      <c r="BM1064" s="181"/>
      <c r="BN1064" s="181"/>
      <c r="BO1064" s="181"/>
      <c r="BP1064" s="181"/>
      <c r="BQ1064" s="181"/>
      <c r="BR1064" s="181"/>
      <c r="BS1064" s="181"/>
      <c r="BT1064" s="181"/>
      <c r="BU1064" s="181"/>
      <c r="BV1064" s="181"/>
      <c r="BW1064" s="181"/>
      <c r="BX1064" s="181"/>
    </row>
    <row r="1065" spans="23:76" s="166" customFormat="1">
      <c r="W1065" s="181"/>
      <c r="X1065" s="181"/>
      <c r="Y1065" s="181"/>
      <c r="Z1065" s="181"/>
      <c r="AA1065" s="181"/>
      <c r="AB1065" s="181"/>
      <c r="AC1065" s="181"/>
      <c r="AD1065" s="181"/>
      <c r="AE1065" s="181"/>
      <c r="AF1065" s="181"/>
      <c r="AG1065" s="181"/>
      <c r="AH1065" s="181"/>
      <c r="AI1065" s="181"/>
      <c r="AJ1065" s="181"/>
      <c r="AK1065" s="181"/>
      <c r="AL1065" s="181"/>
      <c r="AM1065" s="181"/>
      <c r="AN1065" s="181"/>
      <c r="AO1065" s="181"/>
      <c r="AP1065" s="181"/>
      <c r="AQ1065" s="181"/>
      <c r="AR1065" s="181"/>
      <c r="AS1065" s="181"/>
      <c r="AT1065" s="181"/>
      <c r="AU1065" s="181"/>
      <c r="AV1065" s="181"/>
      <c r="AW1065" s="181"/>
      <c r="AX1065" s="181"/>
      <c r="AY1065" s="181"/>
      <c r="AZ1065" s="181"/>
      <c r="BA1065" s="181"/>
      <c r="BB1065" s="181"/>
      <c r="BC1065" s="181"/>
      <c r="BD1065" s="181"/>
      <c r="BE1065" s="181"/>
      <c r="BF1065" s="181"/>
      <c r="BG1065" s="181"/>
      <c r="BH1065" s="181"/>
      <c r="BI1065" s="181"/>
      <c r="BJ1065" s="181"/>
      <c r="BK1065" s="181"/>
      <c r="BL1065" s="181"/>
      <c r="BM1065" s="181"/>
      <c r="BN1065" s="181"/>
      <c r="BO1065" s="181"/>
      <c r="BP1065" s="181"/>
      <c r="BQ1065" s="181"/>
      <c r="BR1065" s="181"/>
      <c r="BS1065" s="181"/>
      <c r="BT1065" s="181"/>
      <c r="BU1065" s="181"/>
      <c r="BV1065" s="181"/>
      <c r="BW1065" s="181"/>
      <c r="BX1065" s="181"/>
    </row>
    <row r="1066" spans="23:76" s="166" customFormat="1">
      <c r="W1066" s="181"/>
      <c r="X1066" s="181"/>
      <c r="Y1066" s="181"/>
      <c r="Z1066" s="181"/>
      <c r="AA1066" s="181"/>
      <c r="AB1066" s="181"/>
      <c r="AC1066" s="181"/>
      <c r="AD1066" s="181"/>
      <c r="AE1066" s="181"/>
      <c r="AF1066" s="181"/>
      <c r="AG1066" s="181"/>
      <c r="AH1066" s="181"/>
      <c r="AI1066" s="181"/>
      <c r="AJ1066" s="181"/>
      <c r="AK1066" s="181"/>
      <c r="AL1066" s="181"/>
      <c r="AM1066" s="181"/>
      <c r="AN1066" s="181"/>
      <c r="AO1066" s="181"/>
      <c r="AP1066" s="181"/>
      <c r="AQ1066" s="181"/>
      <c r="AR1066" s="181"/>
      <c r="AS1066" s="181"/>
      <c r="AT1066" s="181"/>
      <c r="AU1066" s="181"/>
      <c r="AV1066" s="181"/>
      <c r="AW1066" s="181"/>
      <c r="AX1066" s="181"/>
      <c r="AY1066" s="181"/>
      <c r="AZ1066" s="181"/>
      <c r="BA1066" s="181"/>
      <c r="BB1066" s="181"/>
      <c r="BC1066" s="181"/>
      <c r="BD1066" s="181"/>
      <c r="BE1066" s="181"/>
      <c r="BF1066" s="181"/>
      <c r="BG1066" s="181"/>
      <c r="BH1066" s="181"/>
      <c r="BI1066" s="181"/>
      <c r="BJ1066" s="181"/>
      <c r="BK1066" s="181"/>
      <c r="BL1066" s="181"/>
      <c r="BM1066" s="181"/>
      <c r="BN1066" s="181"/>
      <c r="BO1066" s="181"/>
      <c r="BP1066" s="181"/>
      <c r="BQ1066" s="181"/>
      <c r="BR1066" s="181"/>
      <c r="BS1066" s="181"/>
      <c r="BT1066" s="181"/>
      <c r="BU1066" s="181"/>
      <c r="BV1066" s="181"/>
      <c r="BW1066" s="181"/>
      <c r="BX1066" s="181"/>
    </row>
    <row r="1067" spans="23:76" s="166" customFormat="1">
      <c r="W1067" s="181"/>
      <c r="X1067" s="181"/>
      <c r="Y1067" s="181"/>
      <c r="Z1067" s="181"/>
      <c r="AA1067" s="181"/>
      <c r="AB1067" s="181"/>
      <c r="AC1067" s="181"/>
      <c r="AD1067" s="181"/>
      <c r="AE1067" s="181"/>
      <c r="AF1067" s="181"/>
      <c r="AG1067" s="181"/>
      <c r="AH1067" s="181"/>
      <c r="AI1067" s="181"/>
      <c r="AJ1067" s="181"/>
      <c r="AK1067" s="181"/>
      <c r="AL1067" s="181"/>
      <c r="AM1067" s="181"/>
      <c r="AN1067" s="181"/>
      <c r="AO1067" s="181"/>
      <c r="AP1067" s="181"/>
      <c r="AQ1067" s="181"/>
      <c r="AR1067" s="181"/>
      <c r="AS1067" s="181"/>
      <c r="AT1067" s="181"/>
      <c r="AU1067" s="181"/>
      <c r="AV1067" s="181"/>
      <c r="AW1067" s="181"/>
      <c r="AX1067" s="181"/>
      <c r="AY1067" s="181"/>
      <c r="AZ1067" s="181"/>
      <c r="BA1067" s="181"/>
      <c r="BB1067" s="181"/>
      <c r="BC1067" s="181"/>
      <c r="BD1067" s="181"/>
      <c r="BE1067" s="181"/>
      <c r="BF1067" s="181"/>
      <c r="BG1067" s="181"/>
      <c r="BH1067" s="181"/>
      <c r="BI1067" s="181"/>
      <c r="BJ1067" s="181"/>
      <c r="BK1067" s="181"/>
      <c r="BL1067" s="181"/>
      <c r="BM1067" s="181"/>
      <c r="BN1067" s="181"/>
      <c r="BO1067" s="181"/>
      <c r="BP1067" s="181"/>
      <c r="BQ1067" s="181"/>
      <c r="BR1067" s="181"/>
      <c r="BS1067" s="181"/>
      <c r="BT1067" s="181"/>
      <c r="BU1067" s="181"/>
      <c r="BV1067" s="181"/>
      <c r="BW1067" s="181"/>
      <c r="BX1067" s="181"/>
    </row>
    <row r="1068" spans="23:76" s="166" customFormat="1">
      <c r="W1068" s="181"/>
      <c r="X1068" s="181"/>
      <c r="Y1068" s="181"/>
      <c r="Z1068" s="181"/>
      <c r="AA1068" s="181"/>
      <c r="AB1068" s="181"/>
      <c r="AC1068" s="181"/>
      <c r="AD1068" s="181"/>
      <c r="AE1068" s="181"/>
      <c r="AF1068" s="181"/>
      <c r="AG1068" s="181"/>
      <c r="AH1068" s="181"/>
      <c r="AI1068" s="181"/>
      <c r="AJ1068" s="181"/>
      <c r="AK1068" s="181"/>
      <c r="AL1068" s="181"/>
      <c r="AM1068" s="181"/>
      <c r="AN1068" s="181"/>
      <c r="AO1068" s="181"/>
      <c r="AP1068" s="181"/>
      <c r="AQ1068" s="181"/>
      <c r="AR1068" s="181"/>
      <c r="AS1068" s="181"/>
      <c r="AT1068" s="181"/>
      <c r="AU1068" s="181"/>
      <c r="AV1068" s="181"/>
      <c r="AW1068" s="181"/>
      <c r="AX1068" s="181"/>
      <c r="AY1068" s="181"/>
      <c r="AZ1068" s="181"/>
      <c r="BA1068" s="181"/>
      <c r="BB1068" s="181"/>
      <c r="BC1068" s="181"/>
      <c r="BD1068" s="181"/>
      <c r="BE1068" s="181"/>
      <c r="BF1068" s="181"/>
      <c r="BG1068" s="181"/>
      <c r="BH1068" s="181"/>
      <c r="BI1068" s="181"/>
      <c r="BJ1068" s="181"/>
      <c r="BK1068" s="181"/>
      <c r="BL1068" s="181"/>
      <c r="BM1068" s="181"/>
      <c r="BN1068" s="181"/>
      <c r="BO1068" s="181"/>
      <c r="BP1068" s="181"/>
      <c r="BQ1068" s="181"/>
      <c r="BR1068" s="181"/>
      <c r="BS1068" s="181"/>
      <c r="BT1068" s="181"/>
      <c r="BU1068" s="181"/>
      <c r="BV1068" s="181"/>
      <c r="BW1068" s="181"/>
      <c r="BX1068" s="181"/>
    </row>
    <row r="1069" spans="23:76" s="166" customFormat="1">
      <c r="W1069" s="181"/>
      <c r="X1069" s="181"/>
      <c r="Y1069" s="181"/>
      <c r="Z1069" s="181"/>
      <c r="AA1069" s="181"/>
      <c r="AB1069" s="181"/>
      <c r="AC1069" s="181"/>
      <c r="AD1069" s="181"/>
      <c r="AE1069" s="181"/>
      <c r="AF1069" s="181"/>
      <c r="AG1069" s="181"/>
      <c r="AH1069" s="181"/>
      <c r="AI1069" s="181"/>
      <c r="AJ1069" s="181"/>
      <c r="AK1069" s="181"/>
      <c r="AL1069" s="181"/>
      <c r="AM1069" s="181"/>
      <c r="AN1069" s="181"/>
      <c r="AO1069" s="181"/>
      <c r="AP1069" s="181"/>
      <c r="AQ1069" s="181"/>
      <c r="AR1069" s="181"/>
      <c r="AS1069" s="181"/>
      <c r="AT1069" s="181"/>
      <c r="AU1069" s="181"/>
      <c r="AV1069" s="181"/>
      <c r="AW1069" s="181"/>
      <c r="AX1069" s="181"/>
      <c r="AY1069" s="181"/>
      <c r="AZ1069" s="181"/>
      <c r="BA1069" s="181"/>
      <c r="BB1069" s="181"/>
      <c r="BC1069" s="181"/>
      <c r="BD1069" s="181"/>
      <c r="BE1069" s="181"/>
      <c r="BF1069" s="181"/>
      <c r="BG1069" s="181"/>
      <c r="BH1069" s="181"/>
      <c r="BI1069" s="181"/>
      <c r="BJ1069" s="181"/>
      <c r="BK1069" s="181"/>
      <c r="BL1069" s="181"/>
      <c r="BM1069" s="181"/>
      <c r="BN1069" s="181"/>
      <c r="BO1069" s="181"/>
      <c r="BP1069" s="181"/>
      <c r="BQ1069" s="181"/>
      <c r="BR1069" s="181"/>
      <c r="BS1069" s="181"/>
      <c r="BT1069" s="181"/>
      <c r="BU1069" s="181"/>
      <c r="BV1069" s="181"/>
      <c r="BW1069" s="181"/>
      <c r="BX1069" s="181"/>
    </row>
    <row r="1070" spans="23:76" s="166" customFormat="1">
      <c r="W1070" s="181"/>
      <c r="X1070" s="181"/>
      <c r="Y1070" s="181"/>
      <c r="Z1070" s="181"/>
      <c r="AA1070" s="181"/>
      <c r="AB1070" s="181"/>
      <c r="AC1070" s="181"/>
      <c r="AD1070" s="181"/>
      <c r="AE1070" s="181"/>
      <c r="AF1070" s="181"/>
      <c r="AG1070" s="181"/>
      <c r="AH1070" s="181"/>
      <c r="AI1070" s="181"/>
      <c r="AJ1070" s="181"/>
      <c r="AK1070" s="181"/>
      <c r="AL1070" s="181"/>
      <c r="AM1070" s="181"/>
      <c r="AN1070" s="181"/>
      <c r="AO1070" s="181"/>
      <c r="AP1070" s="181"/>
      <c r="AQ1070" s="181"/>
      <c r="AR1070" s="181"/>
      <c r="AS1070" s="181"/>
      <c r="AT1070" s="181"/>
      <c r="AU1070" s="181"/>
      <c r="AV1070" s="181"/>
      <c r="AW1070" s="181"/>
      <c r="AX1070" s="181"/>
      <c r="AY1070" s="181"/>
      <c r="AZ1070" s="181"/>
      <c r="BA1070" s="181"/>
      <c r="BB1070" s="181"/>
      <c r="BC1070" s="181"/>
      <c r="BD1070" s="181"/>
      <c r="BE1070" s="181"/>
      <c r="BF1070" s="181"/>
      <c r="BG1070" s="181"/>
      <c r="BH1070" s="181"/>
      <c r="BI1070" s="181"/>
      <c r="BJ1070" s="181"/>
      <c r="BK1070" s="181"/>
      <c r="BL1070" s="181"/>
      <c r="BM1070" s="181"/>
      <c r="BN1070" s="181"/>
      <c r="BO1070" s="181"/>
      <c r="BP1070" s="181"/>
      <c r="BQ1070" s="181"/>
      <c r="BR1070" s="181"/>
      <c r="BS1070" s="181"/>
      <c r="BT1070" s="181"/>
      <c r="BU1070" s="181"/>
      <c r="BV1070" s="181"/>
      <c r="BW1070" s="181"/>
      <c r="BX1070" s="181"/>
    </row>
    <row r="1071" spans="23:76" s="166" customFormat="1">
      <c r="W1071" s="181"/>
      <c r="X1071" s="181"/>
      <c r="Y1071" s="181"/>
      <c r="Z1071" s="181"/>
      <c r="AA1071" s="181"/>
      <c r="AB1071" s="181"/>
      <c r="AC1071" s="181"/>
      <c r="AD1071" s="181"/>
      <c r="AE1071" s="181"/>
      <c r="AF1071" s="181"/>
      <c r="AG1071" s="181"/>
      <c r="AH1071" s="181"/>
      <c r="AI1071" s="181"/>
      <c r="AJ1071" s="181"/>
      <c r="AK1071" s="181"/>
      <c r="AL1071" s="181"/>
      <c r="AM1071" s="181"/>
      <c r="AN1071" s="181"/>
      <c r="AO1071" s="181"/>
      <c r="AP1071" s="181"/>
      <c r="AQ1071" s="181"/>
      <c r="AR1071" s="181"/>
      <c r="AS1071" s="181"/>
      <c r="AT1071" s="181"/>
      <c r="AU1071" s="181"/>
      <c r="AV1071" s="181"/>
      <c r="AW1071" s="181"/>
      <c r="AX1071" s="181"/>
      <c r="AY1071" s="181"/>
      <c r="AZ1071" s="181"/>
      <c r="BA1071" s="181"/>
      <c r="BB1071" s="181"/>
      <c r="BC1071" s="181"/>
      <c r="BD1071" s="181"/>
      <c r="BE1071" s="181"/>
      <c r="BF1071" s="181"/>
      <c r="BG1071" s="181"/>
      <c r="BH1071" s="181"/>
      <c r="BI1071" s="181"/>
      <c r="BJ1071" s="181"/>
      <c r="BK1071" s="181"/>
      <c r="BL1071" s="181"/>
      <c r="BM1071" s="181"/>
      <c r="BN1071" s="181"/>
      <c r="BO1071" s="181"/>
      <c r="BP1071" s="181"/>
      <c r="BQ1071" s="181"/>
      <c r="BR1071" s="181"/>
      <c r="BS1071" s="181"/>
      <c r="BT1071" s="181"/>
      <c r="BU1071" s="181"/>
      <c r="BV1071" s="181"/>
      <c r="BW1071" s="181"/>
      <c r="BX1071" s="181"/>
    </row>
    <row r="1072" spans="23:76" s="166" customFormat="1">
      <c r="W1072" s="181"/>
      <c r="X1072" s="181"/>
      <c r="Y1072" s="181"/>
      <c r="Z1072" s="181"/>
      <c r="AA1072" s="181"/>
      <c r="AB1072" s="181"/>
      <c r="AC1072" s="181"/>
      <c r="AD1072" s="181"/>
      <c r="AE1072" s="181"/>
      <c r="AF1072" s="181"/>
      <c r="AG1072" s="181"/>
      <c r="AH1072" s="181"/>
      <c r="AI1072" s="181"/>
      <c r="AJ1072" s="181"/>
      <c r="AK1072" s="181"/>
      <c r="AL1072" s="181"/>
      <c r="AM1072" s="181"/>
      <c r="AN1072" s="181"/>
      <c r="AO1072" s="181"/>
      <c r="AP1072" s="181"/>
      <c r="AQ1072" s="181"/>
      <c r="AR1072" s="181"/>
      <c r="AS1072" s="181"/>
      <c r="AT1072" s="181"/>
      <c r="AU1072" s="181"/>
      <c r="AV1072" s="181"/>
      <c r="AW1072" s="181"/>
      <c r="AX1072" s="181"/>
      <c r="AY1072" s="181"/>
      <c r="AZ1072" s="181"/>
      <c r="BA1072" s="181"/>
      <c r="BB1072" s="181"/>
      <c r="BC1072" s="181"/>
      <c r="BD1072" s="181"/>
      <c r="BE1072" s="181"/>
      <c r="BF1072" s="181"/>
      <c r="BG1072" s="181"/>
      <c r="BH1072" s="181"/>
      <c r="BI1072" s="181"/>
      <c r="BJ1072" s="181"/>
      <c r="BK1072" s="181"/>
      <c r="BL1072" s="181"/>
      <c r="BM1072" s="181"/>
      <c r="BN1072" s="181"/>
      <c r="BO1072" s="181"/>
      <c r="BP1072" s="181"/>
      <c r="BQ1072" s="181"/>
      <c r="BR1072" s="181"/>
      <c r="BS1072" s="181"/>
      <c r="BT1072" s="181"/>
      <c r="BU1072" s="181"/>
      <c r="BV1072" s="181"/>
      <c r="BW1072" s="181"/>
      <c r="BX1072" s="181"/>
    </row>
    <row r="1073" spans="23:76" s="166" customFormat="1">
      <c r="W1073" s="181"/>
      <c r="X1073" s="181"/>
      <c r="Y1073" s="181"/>
      <c r="Z1073" s="181"/>
      <c r="AA1073" s="181"/>
      <c r="AB1073" s="181"/>
      <c r="AC1073" s="181"/>
      <c r="AD1073" s="181"/>
      <c r="AE1073" s="181"/>
      <c r="AF1073" s="181"/>
      <c r="AG1073" s="181"/>
      <c r="AH1073" s="181"/>
      <c r="AI1073" s="181"/>
      <c r="AJ1073" s="181"/>
      <c r="AK1073" s="181"/>
      <c r="AL1073" s="181"/>
      <c r="AM1073" s="181"/>
      <c r="AN1073" s="181"/>
      <c r="AO1073" s="181"/>
      <c r="AP1073" s="181"/>
      <c r="AQ1073" s="181"/>
      <c r="AR1073" s="181"/>
      <c r="AS1073" s="181"/>
      <c r="AT1073" s="181"/>
      <c r="AU1073" s="181"/>
      <c r="AV1073" s="181"/>
      <c r="AW1073" s="181"/>
      <c r="AX1073" s="181"/>
      <c r="AY1073" s="181"/>
      <c r="AZ1073" s="181"/>
      <c r="BA1073" s="181"/>
      <c r="BB1073" s="181"/>
      <c r="BC1073" s="181"/>
      <c r="BD1073" s="181"/>
      <c r="BE1073" s="181"/>
      <c r="BF1073" s="181"/>
      <c r="BG1073" s="181"/>
      <c r="BH1073" s="181"/>
      <c r="BI1073" s="181"/>
      <c r="BJ1073" s="181"/>
      <c r="BK1073" s="181"/>
      <c r="BL1073" s="181"/>
      <c r="BM1073" s="181"/>
      <c r="BN1073" s="181"/>
      <c r="BO1073" s="181"/>
      <c r="BP1073" s="181"/>
      <c r="BQ1073" s="181"/>
      <c r="BR1073" s="181"/>
      <c r="BS1073" s="181"/>
      <c r="BT1073" s="181"/>
      <c r="BU1073" s="181"/>
      <c r="BV1073" s="181"/>
      <c r="BW1073" s="181"/>
      <c r="BX1073" s="181"/>
    </row>
    <row r="1074" spans="23:76" s="166" customFormat="1">
      <c r="W1074" s="181"/>
      <c r="X1074" s="181"/>
      <c r="Y1074" s="181"/>
      <c r="Z1074" s="181"/>
      <c r="AA1074" s="181"/>
      <c r="AB1074" s="181"/>
      <c r="AC1074" s="181"/>
      <c r="AD1074" s="181"/>
      <c r="AE1074" s="181"/>
      <c r="AF1074" s="181"/>
      <c r="AG1074" s="181"/>
      <c r="AH1074" s="181"/>
      <c r="AI1074" s="181"/>
      <c r="AJ1074" s="181"/>
      <c r="AK1074" s="181"/>
      <c r="AL1074" s="181"/>
      <c r="AM1074" s="181"/>
      <c r="AN1074" s="181"/>
      <c r="AO1074" s="181"/>
      <c r="AP1074" s="181"/>
      <c r="AQ1074" s="181"/>
      <c r="AR1074" s="181"/>
      <c r="AS1074" s="181"/>
      <c r="AT1074" s="181"/>
      <c r="AU1074" s="181"/>
      <c r="AV1074" s="181"/>
      <c r="AW1074" s="181"/>
      <c r="AX1074" s="181"/>
      <c r="AY1074" s="181"/>
      <c r="AZ1074" s="181"/>
      <c r="BA1074" s="181"/>
      <c r="BB1074" s="181"/>
      <c r="BC1074" s="181"/>
      <c r="BD1074" s="181"/>
      <c r="BE1074" s="181"/>
      <c r="BF1074" s="181"/>
      <c r="BG1074" s="181"/>
      <c r="BH1074" s="181"/>
      <c r="BI1074" s="181"/>
      <c r="BJ1074" s="181"/>
      <c r="BK1074" s="181"/>
      <c r="BL1074" s="181"/>
      <c r="BM1074" s="181"/>
      <c r="BN1074" s="181"/>
      <c r="BO1074" s="181"/>
      <c r="BP1074" s="181"/>
      <c r="BQ1074" s="181"/>
      <c r="BR1074" s="181"/>
      <c r="BS1074" s="181"/>
      <c r="BT1074" s="181"/>
      <c r="BU1074" s="181"/>
      <c r="BV1074" s="181"/>
      <c r="BW1074" s="181"/>
      <c r="BX1074" s="181"/>
    </row>
    <row r="1075" spans="23:76" s="166" customFormat="1">
      <c r="W1075" s="181"/>
      <c r="X1075" s="181"/>
      <c r="Y1075" s="181"/>
      <c r="Z1075" s="181"/>
      <c r="AA1075" s="181"/>
      <c r="AB1075" s="181"/>
      <c r="AC1075" s="181"/>
      <c r="AD1075" s="181"/>
      <c r="AE1075" s="181"/>
      <c r="AF1075" s="181"/>
      <c r="AG1075" s="181"/>
      <c r="AH1075" s="181"/>
      <c r="AI1075" s="181"/>
      <c r="AJ1075" s="181"/>
      <c r="AK1075" s="181"/>
      <c r="AL1075" s="181"/>
      <c r="AM1075" s="181"/>
      <c r="AN1075" s="181"/>
      <c r="AO1075" s="181"/>
      <c r="AP1075" s="181"/>
      <c r="AQ1075" s="181"/>
      <c r="AR1075" s="181"/>
      <c r="AS1075" s="181"/>
      <c r="AT1075" s="181"/>
      <c r="AU1075" s="181"/>
      <c r="AV1075" s="181"/>
      <c r="AW1075" s="181"/>
      <c r="AX1075" s="181"/>
      <c r="AY1075" s="181"/>
      <c r="AZ1075" s="181"/>
      <c r="BA1075" s="181"/>
      <c r="BB1075" s="181"/>
      <c r="BC1075" s="181"/>
      <c r="BD1075" s="181"/>
      <c r="BE1075" s="181"/>
      <c r="BF1075" s="181"/>
      <c r="BG1075" s="181"/>
      <c r="BH1075" s="181"/>
      <c r="BI1075" s="181"/>
      <c r="BJ1075" s="181"/>
      <c r="BK1075" s="181"/>
      <c r="BL1075" s="181"/>
      <c r="BM1075" s="181"/>
      <c r="BN1075" s="181"/>
      <c r="BO1075" s="181"/>
      <c r="BP1075" s="181"/>
      <c r="BQ1075" s="181"/>
      <c r="BR1075" s="181"/>
      <c r="BS1075" s="181"/>
      <c r="BT1075" s="181"/>
      <c r="BU1075" s="181"/>
      <c r="BV1075" s="181"/>
      <c r="BW1075" s="181"/>
      <c r="BX1075" s="181"/>
    </row>
    <row r="1076" spans="23:76" s="166" customFormat="1">
      <c r="W1076" s="181"/>
      <c r="X1076" s="181"/>
      <c r="Y1076" s="181"/>
      <c r="Z1076" s="181"/>
      <c r="AA1076" s="181"/>
      <c r="AB1076" s="181"/>
      <c r="AC1076" s="181"/>
      <c r="AD1076" s="181"/>
      <c r="AE1076" s="181"/>
      <c r="AF1076" s="181"/>
      <c r="AG1076" s="181"/>
      <c r="AH1076" s="181"/>
      <c r="AI1076" s="181"/>
      <c r="AJ1076" s="181"/>
      <c r="AK1076" s="181"/>
      <c r="AL1076" s="181"/>
      <c r="AM1076" s="181"/>
      <c r="AN1076" s="181"/>
      <c r="AO1076" s="181"/>
      <c r="AP1076" s="181"/>
      <c r="AQ1076" s="181"/>
      <c r="AR1076" s="181"/>
      <c r="AS1076" s="181"/>
      <c r="AT1076" s="181"/>
      <c r="AU1076" s="181"/>
      <c r="AV1076" s="181"/>
      <c r="AW1076" s="181"/>
      <c r="AX1076" s="181"/>
      <c r="AY1076" s="181"/>
      <c r="AZ1076" s="181"/>
      <c r="BA1076" s="181"/>
      <c r="BB1076" s="181"/>
      <c r="BC1076" s="181"/>
      <c r="BD1076" s="181"/>
      <c r="BE1076" s="181"/>
      <c r="BF1076" s="181"/>
      <c r="BG1076" s="181"/>
      <c r="BH1076" s="181"/>
      <c r="BI1076" s="181"/>
      <c r="BJ1076" s="181"/>
      <c r="BK1076" s="181"/>
      <c r="BL1076" s="181"/>
      <c r="BM1076" s="181"/>
      <c r="BN1076" s="181"/>
      <c r="BO1076" s="181"/>
      <c r="BP1076" s="181"/>
      <c r="BQ1076" s="181"/>
      <c r="BR1076" s="181"/>
      <c r="BS1076" s="181"/>
      <c r="BT1076" s="181"/>
      <c r="BU1076" s="181"/>
      <c r="BV1076" s="181"/>
      <c r="BW1076" s="181"/>
      <c r="BX1076" s="181"/>
    </row>
    <row r="1077" spans="23:76" s="166" customFormat="1">
      <c r="W1077" s="181"/>
      <c r="X1077" s="181"/>
      <c r="Y1077" s="181"/>
      <c r="Z1077" s="181"/>
      <c r="AA1077" s="181"/>
      <c r="AB1077" s="181"/>
      <c r="AC1077" s="181"/>
      <c r="AD1077" s="181"/>
      <c r="AE1077" s="181"/>
      <c r="AF1077" s="181"/>
      <c r="AG1077" s="181"/>
      <c r="AH1077" s="181"/>
      <c r="AI1077" s="181"/>
      <c r="AJ1077" s="181"/>
      <c r="AK1077" s="181"/>
      <c r="AL1077" s="181"/>
      <c r="AM1077" s="181"/>
      <c r="AN1077" s="181"/>
      <c r="AO1077" s="181"/>
      <c r="AP1077" s="181"/>
      <c r="AQ1077" s="181"/>
      <c r="AR1077" s="181"/>
      <c r="AS1077" s="181"/>
      <c r="AT1077" s="181"/>
      <c r="AU1077" s="181"/>
      <c r="AV1077" s="181"/>
      <c r="AW1077" s="181"/>
      <c r="AX1077" s="181"/>
      <c r="AY1077" s="181"/>
      <c r="AZ1077" s="181"/>
      <c r="BA1077" s="181"/>
      <c r="BB1077" s="181"/>
      <c r="BC1077" s="181"/>
      <c r="BD1077" s="181"/>
      <c r="BE1077" s="181"/>
      <c r="BF1077" s="181"/>
      <c r="BG1077" s="181"/>
      <c r="BH1077" s="181"/>
      <c r="BI1077" s="181"/>
      <c r="BJ1077" s="181"/>
      <c r="BK1077" s="181"/>
      <c r="BL1077" s="181"/>
      <c r="BM1077" s="181"/>
      <c r="BN1077" s="181"/>
      <c r="BO1077" s="181"/>
      <c r="BP1077" s="181"/>
      <c r="BQ1077" s="181"/>
      <c r="BR1077" s="181"/>
      <c r="BS1077" s="181"/>
      <c r="BT1077" s="181"/>
      <c r="BU1077" s="181"/>
      <c r="BV1077" s="181"/>
      <c r="BW1077" s="181"/>
      <c r="BX1077" s="181"/>
    </row>
    <row r="1078" spans="23:76" s="166" customFormat="1">
      <c r="W1078" s="181"/>
      <c r="X1078" s="181"/>
      <c r="Y1078" s="181"/>
      <c r="Z1078" s="181"/>
      <c r="AA1078" s="181"/>
      <c r="AB1078" s="181"/>
      <c r="AC1078" s="181"/>
      <c r="AD1078" s="181"/>
      <c r="AE1078" s="181"/>
      <c r="AF1078" s="181"/>
      <c r="AG1078" s="181"/>
      <c r="AH1078" s="181"/>
      <c r="AI1078" s="181"/>
      <c r="AJ1078" s="181"/>
      <c r="AK1078" s="181"/>
      <c r="AL1078" s="181"/>
      <c r="AM1078" s="181"/>
      <c r="AN1078" s="181"/>
      <c r="AO1078" s="181"/>
      <c r="AP1078" s="181"/>
      <c r="AQ1078" s="181"/>
      <c r="AR1078" s="181"/>
      <c r="AS1078" s="181"/>
      <c r="AT1078" s="181"/>
      <c r="AU1078" s="181"/>
      <c r="AV1078" s="181"/>
      <c r="AW1078" s="181"/>
      <c r="AX1078" s="181"/>
      <c r="AY1078" s="181"/>
      <c r="AZ1078" s="181"/>
      <c r="BA1078" s="181"/>
      <c r="BB1078" s="181"/>
      <c r="BC1078" s="181"/>
      <c r="BD1078" s="181"/>
      <c r="BE1078" s="181"/>
      <c r="BF1078" s="181"/>
      <c r="BG1078" s="181"/>
      <c r="BH1078" s="181"/>
      <c r="BI1078" s="181"/>
      <c r="BJ1078" s="181"/>
      <c r="BK1078" s="181"/>
      <c r="BL1078" s="181"/>
      <c r="BM1078" s="181"/>
      <c r="BN1078" s="181"/>
      <c r="BO1078" s="181"/>
      <c r="BP1078" s="181"/>
      <c r="BQ1078" s="181"/>
      <c r="BR1078" s="181"/>
      <c r="BS1078" s="181"/>
      <c r="BT1078" s="181"/>
      <c r="BU1078" s="181"/>
      <c r="BV1078" s="181"/>
      <c r="BW1078" s="181"/>
      <c r="BX1078" s="181"/>
    </row>
    <row r="1079" spans="23:76" s="166" customFormat="1">
      <c r="W1079" s="181"/>
      <c r="X1079" s="181"/>
      <c r="Y1079" s="181"/>
      <c r="Z1079" s="181"/>
      <c r="AA1079" s="181"/>
      <c r="AB1079" s="181"/>
      <c r="AC1079" s="181"/>
      <c r="AD1079" s="181"/>
      <c r="AE1079" s="181"/>
      <c r="AF1079" s="181"/>
      <c r="AG1079" s="181"/>
      <c r="AH1079" s="181"/>
      <c r="AI1079" s="181"/>
      <c r="AJ1079" s="181"/>
      <c r="AK1079" s="181"/>
      <c r="AL1079" s="181"/>
      <c r="AM1079" s="181"/>
      <c r="AN1079" s="181"/>
      <c r="AO1079" s="181"/>
      <c r="AP1079" s="181"/>
      <c r="AQ1079" s="181"/>
      <c r="AR1079" s="181"/>
      <c r="AS1079" s="181"/>
      <c r="AT1079" s="181"/>
      <c r="AU1079" s="181"/>
      <c r="AV1079" s="181"/>
      <c r="AW1079" s="181"/>
      <c r="AX1079" s="181"/>
      <c r="AY1079" s="181"/>
      <c r="AZ1079" s="181"/>
      <c r="BA1079" s="181"/>
      <c r="BB1079" s="181"/>
      <c r="BC1079" s="181"/>
      <c r="BD1079" s="181"/>
      <c r="BE1079" s="181"/>
      <c r="BF1079" s="181"/>
      <c r="BG1079" s="181"/>
      <c r="BH1079" s="181"/>
      <c r="BI1079" s="181"/>
      <c r="BJ1079" s="181"/>
      <c r="BK1079" s="181"/>
      <c r="BL1079" s="181"/>
      <c r="BM1079" s="181"/>
      <c r="BN1079" s="181"/>
      <c r="BO1079" s="181"/>
      <c r="BP1079" s="181"/>
      <c r="BQ1079" s="181"/>
      <c r="BR1079" s="181"/>
      <c r="BS1079" s="181"/>
      <c r="BT1079" s="181"/>
      <c r="BU1079" s="181"/>
      <c r="BV1079" s="181"/>
      <c r="BW1079" s="181"/>
      <c r="BX1079" s="181"/>
    </row>
    <row r="1080" spans="23:76" s="166" customFormat="1">
      <c r="W1080" s="181"/>
      <c r="X1080" s="181"/>
      <c r="Y1080" s="181"/>
      <c r="Z1080" s="181"/>
      <c r="AA1080" s="181"/>
      <c r="AB1080" s="181"/>
      <c r="AC1080" s="181"/>
      <c r="AD1080" s="181"/>
      <c r="AE1080" s="181"/>
      <c r="AF1080" s="181"/>
      <c r="AG1080" s="181"/>
      <c r="AH1080" s="181"/>
      <c r="AI1080" s="181"/>
      <c r="AJ1080" s="181"/>
      <c r="AK1080" s="181"/>
      <c r="AL1080" s="181"/>
      <c r="AM1080" s="181"/>
      <c r="AN1080" s="181"/>
      <c r="AO1080" s="181"/>
      <c r="AP1080" s="181"/>
      <c r="AQ1080" s="181"/>
      <c r="AR1080" s="181"/>
      <c r="AS1080" s="181"/>
      <c r="AT1080" s="181"/>
      <c r="AU1080" s="181"/>
      <c r="AV1080" s="181"/>
      <c r="AW1080" s="181"/>
      <c r="AX1080" s="181"/>
      <c r="AY1080" s="181"/>
      <c r="AZ1080" s="181"/>
      <c r="BA1080" s="181"/>
      <c r="BB1080" s="181"/>
      <c r="BC1080" s="181"/>
      <c r="BD1080" s="181"/>
      <c r="BE1080" s="181"/>
      <c r="BF1080" s="181"/>
      <c r="BG1080" s="181"/>
      <c r="BH1080" s="181"/>
      <c r="BI1080" s="181"/>
      <c r="BJ1080" s="181"/>
      <c r="BK1080" s="181"/>
      <c r="BL1080" s="181"/>
      <c r="BM1080" s="181"/>
      <c r="BN1080" s="181"/>
      <c r="BO1080" s="181"/>
      <c r="BP1080" s="181"/>
      <c r="BQ1080" s="181"/>
      <c r="BR1080" s="181"/>
      <c r="BS1080" s="181"/>
      <c r="BT1080" s="181"/>
      <c r="BU1080" s="181"/>
      <c r="BV1080" s="181"/>
      <c r="BW1080" s="181"/>
      <c r="BX1080" s="181"/>
    </row>
    <row r="1081" spans="23:76" s="166" customFormat="1">
      <c r="W1081" s="181"/>
      <c r="X1081" s="181"/>
      <c r="Y1081" s="181"/>
      <c r="Z1081" s="181"/>
      <c r="AA1081" s="181"/>
      <c r="AB1081" s="181"/>
      <c r="AC1081" s="181"/>
      <c r="AD1081" s="181"/>
      <c r="AE1081" s="181"/>
      <c r="AF1081" s="181"/>
      <c r="AG1081" s="181"/>
      <c r="AH1081" s="181"/>
      <c r="AI1081" s="181"/>
      <c r="AJ1081" s="181"/>
      <c r="AK1081" s="181"/>
      <c r="AL1081" s="181"/>
      <c r="AM1081" s="181"/>
      <c r="AN1081" s="181"/>
      <c r="AO1081" s="181"/>
      <c r="AP1081" s="181"/>
      <c r="AQ1081" s="181"/>
      <c r="AR1081" s="181"/>
      <c r="AS1081" s="181"/>
      <c r="AT1081" s="181"/>
      <c r="AU1081" s="181"/>
      <c r="AV1081" s="181"/>
      <c r="AW1081" s="181"/>
      <c r="AX1081" s="181"/>
      <c r="AY1081" s="181"/>
      <c r="AZ1081" s="181"/>
      <c r="BA1081" s="181"/>
      <c r="BB1081" s="181"/>
      <c r="BC1081" s="181"/>
      <c r="BD1081" s="181"/>
      <c r="BE1081" s="181"/>
      <c r="BF1081" s="181"/>
      <c r="BG1081" s="181"/>
      <c r="BH1081" s="181"/>
      <c r="BI1081" s="181"/>
      <c r="BJ1081" s="181"/>
      <c r="BK1081" s="181"/>
      <c r="BL1081" s="181"/>
      <c r="BM1081" s="181"/>
      <c r="BN1081" s="181"/>
      <c r="BO1081" s="181"/>
      <c r="BP1081" s="181"/>
      <c r="BQ1081" s="181"/>
      <c r="BR1081" s="181"/>
      <c r="BS1081" s="181"/>
      <c r="BT1081" s="181"/>
      <c r="BU1081" s="181"/>
      <c r="BV1081" s="181"/>
      <c r="BW1081" s="181"/>
      <c r="BX1081" s="181"/>
    </row>
    <row r="1082" spans="23:76" s="166" customFormat="1">
      <c r="W1082" s="181"/>
      <c r="X1082" s="181"/>
      <c r="Y1082" s="181"/>
      <c r="Z1082" s="181"/>
      <c r="AA1082" s="181"/>
      <c r="AB1082" s="181"/>
      <c r="AC1082" s="181"/>
      <c r="AD1082" s="181"/>
      <c r="AE1082" s="181"/>
      <c r="AF1082" s="181"/>
      <c r="AG1082" s="181"/>
      <c r="AH1082" s="181"/>
      <c r="AI1082" s="181"/>
      <c r="AJ1082" s="181"/>
      <c r="AK1082" s="181"/>
      <c r="AL1082" s="181"/>
      <c r="AM1082" s="181"/>
      <c r="AN1082" s="181"/>
      <c r="AO1082" s="181"/>
      <c r="AP1082" s="181"/>
      <c r="AQ1082" s="181"/>
      <c r="AR1082" s="181"/>
      <c r="AS1082" s="181"/>
      <c r="AT1082" s="181"/>
      <c r="AU1082" s="181"/>
      <c r="AV1082" s="181"/>
      <c r="AW1082" s="181"/>
      <c r="AX1082" s="181"/>
      <c r="AY1082" s="181"/>
      <c r="AZ1082" s="181"/>
      <c r="BA1082" s="181"/>
      <c r="BB1082" s="181"/>
      <c r="BC1082" s="181"/>
      <c r="BD1082" s="181"/>
      <c r="BE1082" s="181"/>
      <c r="BF1082" s="181"/>
      <c r="BG1082" s="181"/>
      <c r="BH1082" s="181"/>
      <c r="BI1082" s="181"/>
      <c r="BJ1082" s="181"/>
      <c r="BK1082" s="181"/>
      <c r="BL1082" s="181"/>
      <c r="BM1082" s="181"/>
      <c r="BN1082" s="181"/>
      <c r="BO1082" s="181"/>
      <c r="BP1082" s="181"/>
      <c r="BQ1082" s="181"/>
      <c r="BR1082" s="181"/>
      <c r="BS1082" s="181"/>
      <c r="BT1082" s="181"/>
      <c r="BU1082" s="181"/>
      <c r="BV1082" s="181"/>
      <c r="BW1082" s="181"/>
      <c r="BX1082" s="181"/>
    </row>
    <row r="1083" spans="23:76" s="166" customFormat="1">
      <c r="W1083" s="181"/>
      <c r="X1083" s="181"/>
      <c r="Y1083" s="181"/>
      <c r="Z1083" s="181"/>
      <c r="AA1083" s="181"/>
      <c r="AB1083" s="181"/>
      <c r="AC1083" s="181"/>
      <c r="AD1083" s="181"/>
      <c r="AE1083" s="181"/>
      <c r="AF1083" s="181"/>
      <c r="AG1083" s="181"/>
      <c r="AH1083" s="181"/>
      <c r="AI1083" s="181"/>
      <c r="AJ1083" s="181"/>
      <c r="AK1083" s="181"/>
      <c r="AL1083" s="181"/>
      <c r="AM1083" s="181"/>
      <c r="AN1083" s="181"/>
      <c r="AO1083" s="181"/>
      <c r="AP1083" s="181"/>
      <c r="AQ1083" s="181"/>
      <c r="AR1083" s="181"/>
      <c r="AS1083" s="181"/>
      <c r="AT1083" s="181"/>
      <c r="AU1083" s="181"/>
      <c r="AV1083" s="181"/>
      <c r="AW1083" s="181"/>
      <c r="AX1083" s="181"/>
      <c r="AY1083" s="181"/>
      <c r="AZ1083" s="181"/>
      <c r="BA1083" s="181"/>
      <c r="BB1083" s="181"/>
      <c r="BC1083" s="181"/>
      <c r="BD1083" s="181"/>
      <c r="BE1083" s="181"/>
      <c r="BF1083" s="181"/>
      <c r="BG1083" s="181"/>
      <c r="BH1083" s="181"/>
      <c r="BI1083" s="181"/>
      <c r="BJ1083" s="181"/>
      <c r="BK1083" s="181"/>
      <c r="BL1083" s="181"/>
      <c r="BM1083" s="181"/>
      <c r="BN1083" s="181"/>
      <c r="BO1083" s="181"/>
      <c r="BP1083" s="181"/>
      <c r="BQ1083" s="181"/>
      <c r="BR1083" s="181"/>
      <c r="BS1083" s="181"/>
      <c r="BT1083" s="181"/>
      <c r="BU1083" s="181"/>
      <c r="BV1083" s="181"/>
      <c r="BW1083" s="181"/>
      <c r="BX1083" s="181"/>
    </row>
    <row r="1084" spans="23:76" s="166" customFormat="1">
      <c r="W1084" s="181"/>
      <c r="X1084" s="181"/>
      <c r="Y1084" s="181"/>
      <c r="Z1084" s="181"/>
      <c r="AA1084" s="181"/>
      <c r="AB1084" s="181"/>
      <c r="AC1084" s="181"/>
      <c r="AD1084" s="181"/>
      <c r="AE1084" s="181"/>
      <c r="AF1084" s="181"/>
      <c r="AG1084" s="181"/>
      <c r="AH1084" s="181"/>
      <c r="AI1084" s="181"/>
      <c r="AJ1084" s="181"/>
      <c r="AK1084" s="181"/>
      <c r="AL1084" s="181"/>
      <c r="AM1084" s="181"/>
      <c r="AN1084" s="181"/>
      <c r="AO1084" s="181"/>
      <c r="AP1084" s="181"/>
      <c r="AQ1084" s="181"/>
      <c r="AR1084" s="181"/>
      <c r="AS1084" s="181"/>
      <c r="AT1084" s="181"/>
      <c r="AU1084" s="181"/>
      <c r="AV1084" s="181"/>
      <c r="AW1084" s="181"/>
      <c r="AX1084" s="181"/>
      <c r="AY1084" s="181"/>
      <c r="AZ1084" s="181"/>
      <c r="BA1084" s="181"/>
      <c r="BB1084" s="181"/>
      <c r="BC1084" s="181"/>
      <c r="BD1084" s="181"/>
      <c r="BE1084" s="181"/>
      <c r="BF1084" s="181"/>
      <c r="BG1084" s="181"/>
      <c r="BH1084" s="181"/>
      <c r="BI1084" s="181"/>
      <c r="BJ1084" s="181"/>
      <c r="BK1084" s="181"/>
      <c r="BL1084" s="181"/>
      <c r="BM1084" s="181"/>
      <c r="BN1084" s="181"/>
      <c r="BO1084" s="181"/>
      <c r="BP1084" s="181"/>
      <c r="BQ1084" s="181"/>
      <c r="BR1084" s="181"/>
      <c r="BS1084" s="181"/>
      <c r="BT1084" s="181"/>
      <c r="BU1084" s="181"/>
      <c r="BV1084" s="181"/>
      <c r="BW1084" s="181"/>
      <c r="BX1084" s="181"/>
    </row>
    <row r="1085" spans="23:76" s="166" customFormat="1">
      <c r="W1085" s="181"/>
      <c r="X1085" s="181"/>
      <c r="Y1085" s="181"/>
      <c r="Z1085" s="181"/>
      <c r="AA1085" s="181"/>
      <c r="AB1085" s="181"/>
      <c r="AC1085" s="181"/>
      <c r="AD1085" s="181"/>
      <c r="AE1085" s="181"/>
      <c r="AF1085" s="181"/>
      <c r="AG1085" s="181"/>
      <c r="AH1085" s="181"/>
      <c r="AI1085" s="181"/>
      <c r="AJ1085" s="181"/>
      <c r="AK1085" s="181"/>
      <c r="AL1085" s="181"/>
      <c r="AM1085" s="181"/>
      <c r="AN1085" s="181"/>
      <c r="AO1085" s="181"/>
      <c r="AP1085" s="181"/>
      <c r="AQ1085" s="181"/>
      <c r="AR1085" s="181"/>
      <c r="AS1085" s="181"/>
      <c r="AT1085" s="181"/>
      <c r="AU1085" s="181"/>
      <c r="AV1085" s="181"/>
      <c r="AW1085" s="181"/>
      <c r="AX1085" s="181"/>
      <c r="AY1085" s="181"/>
      <c r="AZ1085" s="181"/>
      <c r="BA1085" s="181"/>
      <c r="BB1085" s="181"/>
      <c r="BC1085" s="181"/>
      <c r="BD1085" s="181"/>
      <c r="BE1085" s="181"/>
      <c r="BF1085" s="181"/>
      <c r="BG1085" s="181"/>
      <c r="BH1085" s="181"/>
      <c r="BI1085" s="181"/>
      <c r="BJ1085" s="181"/>
      <c r="BK1085" s="181"/>
      <c r="BL1085" s="181"/>
      <c r="BM1085" s="181"/>
      <c r="BN1085" s="181"/>
      <c r="BO1085" s="181"/>
      <c r="BP1085" s="181"/>
      <c r="BQ1085" s="181"/>
      <c r="BR1085" s="181"/>
      <c r="BS1085" s="181"/>
      <c r="BT1085" s="181"/>
      <c r="BU1085" s="181"/>
      <c r="BV1085" s="181"/>
      <c r="BW1085" s="181"/>
      <c r="BX1085" s="181"/>
    </row>
    <row r="1086" spans="23:76" s="166" customFormat="1">
      <c r="W1086" s="181"/>
      <c r="X1086" s="181"/>
      <c r="Y1086" s="181"/>
      <c r="Z1086" s="181"/>
      <c r="AA1086" s="181"/>
      <c r="AB1086" s="181"/>
      <c r="AC1086" s="181"/>
      <c r="AD1086" s="181"/>
      <c r="AE1086" s="181"/>
      <c r="AF1086" s="181"/>
      <c r="AG1086" s="181"/>
      <c r="AH1086" s="181"/>
      <c r="AI1086" s="181"/>
      <c r="AJ1086" s="181"/>
      <c r="AK1086" s="181"/>
      <c r="AL1086" s="181"/>
      <c r="AM1086" s="181"/>
      <c r="AN1086" s="181"/>
      <c r="AO1086" s="181"/>
      <c r="AP1086" s="181"/>
      <c r="AQ1086" s="181"/>
      <c r="AR1086" s="181"/>
      <c r="AS1086" s="181"/>
      <c r="AT1086" s="181"/>
      <c r="AU1086" s="181"/>
      <c r="AV1086" s="181"/>
      <c r="AW1086" s="181"/>
      <c r="AX1086" s="181"/>
      <c r="AY1086" s="181"/>
      <c r="AZ1086" s="181"/>
      <c r="BA1086" s="181"/>
      <c r="BB1086" s="181"/>
      <c r="BC1086" s="181"/>
      <c r="BD1086" s="181"/>
      <c r="BE1086" s="181"/>
      <c r="BF1086" s="181"/>
      <c r="BG1086" s="181"/>
      <c r="BH1086" s="181"/>
      <c r="BI1086" s="181"/>
      <c r="BJ1086" s="181"/>
      <c r="BK1086" s="181"/>
      <c r="BL1086" s="181"/>
      <c r="BM1086" s="181"/>
      <c r="BN1086" s="181"/>
      <c r="BO1086" s="181"/>
      <c r="BP1086" s="181"/>
      <c r="BQ1086" s="181"/>
      <c r="BR1086" s="181"/>
      <c r="BS1086" s="181"/>
      <c r="BT1086" s="181"/>
      <c r="BU1086" s="181"/>
      <c r="BV1086" s="181"/>
      <c r="BW1086" s="181"/>
      <c r="BX1086" s="181"/>
    </row>
    <row r="1087" spans="23:76" s="166" customFormat="1">
      <c r="W1087" s="181"/>
      <c r="X1087" s="181"/>
      <c r="Y1087" s="181"/>
      <c r="Z1087" s="181"/>
      <c r="AA1087" s="181"/>
      <c r="AB1087" s="181"/>
      <c r="AC1087" s="181"/>
      <c r="AD1087" s="181"/>
      <c r="AE1087" s="181"/>
      <c r="AF1087" s="181"/>
      <c r="AG1087" s="181"/>
      <c r="AH1087" s="181"/>
      <c r="AI1087" s="181"/>
      <c r="AJ1087" s="181"/>
      <c r="AK1087" s="181"/>
      <c r="AL1087" s="181"/>
      <c r="AM1087" s="181"/>
      <c r="AN1087" s="181"/>
      <c r="AO1087" s="181"/>
      <c r="AP1087" s="181"/>
      <c r="AQ1087" s="181"/>
      <c r="AR1087" s="181"/>
      <c r="AS1087" s="181"/>
      <c r="AT1087" s="181"/>
      <c r="AU1087" s="181"/>
      <c r="AV1087" s="181"/>
      <c r="AW1087" s="181"/>
      <c r="AX1087" s="181"/>
      <c r="AY1087" s="181"/>
      <c r="AZ1087" s="181"/>
      <c r="BA1087" s="181"/>
      <c r="BB1087" s="181"/>
      <c r="BC1087" s="181"/>
      <c r="BD1087" s="181"/>
      <c r="BE1087" s="181"/>
      <c r="BF1087" s="181"/>
      <c r="BG1087" s="181"/>
      <c r="BH1087" s="181"/>
      <c r="BI1087" s="181"/>
      <c r="BJ1087" s="181"/>
      <c r="BK1087" s="181"/>
      <c r="BL1087" s="181"/>
      <c r="BM1087" s="181"/>
      <c r="BN1087" s="181"/>
      <c r="BO1087" s="181"/>
      <c r="BP1087" s="181"/>
      <c r="BQ1087" s="181"/>
      <c r="BR1087" s="181"/>
      <c r="BS1087" s="181"/>
      <c r="BT1087" s="181"/>
      <c r="BU1087" s="181"/>
      <c r="BV1087" s="181"/>
      <c r="BW1087" s="181"/>
      <c r="BX1087" s="181"/>
    </row>
    <row r="1088" spans="23:76" s="166" customFormat="1">
      <c r="W1088" s="181"/>
      <c r="X1088" s="181"/>
      <c r="Y1088" s="181"/>
      <c r="Z1088" s="181"/>
      <c r="AA1088" s="181"/>
      <c r="AB1088" s="181"/>
      <c r="AC1088" s="181"/>
      <c r="AD1088" s="181"/>
      <c r="AE1088" s="181"/>
      <c r="AF1088" s="181"/>
      <c r="AG1088" s="181"/>
      <c r="AH1088" s="181"/>
      <c r="AI1088" s="181"/>
      <c r="AJ1088" s="181"/>
      <c r="AK1088" s="181"/>
      <c r="AL1088" s="181"/>
      <c r="AM1088" s="181"/>
      <c r="AN1088" s="181"/>
      <c r="AO1088" s="181"/>
      <c r="AP1088" s="181"/>
      <c r="AQ1088" s="181"/>
      <c r="AR1088" s="181"/>
      <c r="AS1088" s="181"/>
      <c r="AT1088" s="181"/>
      <c r="AU1088" s="181"/>
      <c r="AV1088" s="181"/>
      <c r="AW1088" s="181"/>
      <c r="AX1088" s="181"/>
      <c r="AY1088" s="181"/>
      <c r="AZ1088" s="181"/>
      <c r="BA1088" s="181"/>
      <c r="BB1088" s="181"/>
      <c r="BC1088" s="181"/>
      <c r="BD1088" s="181"/>
      <c r="BE1088" s="181"/>
      <c r="BF1088" s="181"/>
      <c r="BG1088" s="181"/>
      <c r="BH1088" s="181"/>
      <c r="BI1088" s="181"/>
      <c r="BJ1088" s="181"/>
      <c r="BK1088" s="181"/>
      <c r="BL1088" s="181"/>
      <c r="BM1088" s="181"/>
      <c r="BN1088" s="181"/>
      <c r="BO1088" s="181"/>
      <c r="BP1088" s="181"/>
      <c r="BQ1088" s="181"/>
      <c r="BR1088" s="181"/>
      <c r="BS1088" s="181"/>
      <c r="BT1088" s="181"/>
      <c r="BU1088" s="181"/>
      <c r="BV1088" s="181"/>
      <c r="BW1088" s="181"/>
      <c r="BX1088" s="181"/>
    </row>
    <row r="1089" spans="23:76" s="166" customFormat="1">
      <c r="W1089" s="181"/>
      <c r="X1089" s="181"/>
      <c r="Y1089" s="181"/>
      <c r="Z1089" s="181"/>
      <c r="AA1089" s="181"/>
      <c r="AB1089" s="181"/>
      <c r="AC1089" s="181"/>
      <c r="AD1089" s="181"/>
      <c r="AE1089" s="181"/>
      <c r="AF1089" s="181"/>
      <c r="AG1089" s="181"/>
      <c r="AH1089" s="181"/>
      <c r="AI1089" s="181"/>
      <c r="AJ1089" s="181"/>
      <c r="AK1089" s="181"/>
      <c r="AL1089" s="181"/>
      <c r="AM1089" s="181"/>
      <c r="AN1089" s="181"/>
      <c r="AO1089" s="181"/>
      <c r="AP1089" s="181"/>
      <c r="AQ1089" s="181"/>
      <c r="AR1089" s="181"/>
      <c r="AS1089" s="181"/>
      <c r="AT1089" s="181"/>
      <c r="AU1089" s="181"/>
      <c r="AV1089" s="181"/>
      <c r="AW1089" s="181"/>
      <c r="AX1089" s="181"/>
      <c r="AY1089" s="181"/>
      <c r="AZ1089" s="181"/>
      <c r="BA1089" s="181"/>
      <c r="BB1089" s="181"/>
      <c r="BC1089" s="181"/>
      <c r="BD1089" s="181"/>
      <c r="BE1089" s="181"/>
      <c r="BF1089" s="181"/>
      <c r="BG1089" s="181"/>
      <c r="BH1089" s="181"/>
      <c r="BI1089" s="181"/>
      <c r="BJ1089" s="181"/>
      <c r="BK1089" s="181"/>
      <c r="BL1089" s="181"/>
      <c r="BM1089" s="181"/>
      <c r="BN1089" s="181"/>
      <c r="BO1089" s="181"/>
      <c r="BP1089" s="181"/>
      <c r="BQ1089" s="181"/>
      <c r="BR1089" s="181"/>
      <c r="BS1089" s="181"/>
      <c r="BT1089" s="181"/>
      <c r="BU1089" s="181"/>
      <c r="BV1089" s="181"/>
      <c r="BW1089" s="181"/>
      <c r="BX1089" s="181"/>
    </row>
    <row r="1090" spans="23:76" s="166" customFormat="1">
      <c r="W1090" s="181"/>
      <c r="X1090" s="181"/>
      <c r="Y1090" s="181"/>
      <c r="Z1090" s="181"/>
      <c r="AA1090" s="181"/>
      <c r="AB1090" s="181"/>
      <c r="AC1090" s="181"/>
      <c r="AD1090" s="181"/>
      <c r="AE1090" s="181"/>
      <c r="AF1090" s="181"/>
      <c r="AG1090" s="181"/>
      <c r="AH1090" s="181"/>
      <c r="AI1090" s="181"/>
      <c r="AJ1090" s="181"/>
      <c r="AK1090" s="181"/>
      <c r="AL1090" s="181"/>
      <c r="AM1090" s="181"/>
      <c r="AN1090" s="181"/>
      <c r="AO1090" s="181"/>
      <c r="AP1090" s="181"/>
      <c r="AQ1090" s="181"/>
      <c r="AR1090" s="181"/>
      <c r="AS1090" s="181"/>
      <c r="AT1090" s="181"/>
      <c r="AU1090" s="181"/>
      <c r="AV1090" s="181"/>
      <c r="AW1090" s="181"/>
      <c r="AX1090" s="181"/>
      <c r="AY1090" s="181"/>
      <c r="AZ1090" s="181"/>
      <c r="BA1090" s="181"/>
      <c r="BB1090" s="181"/>
      <c r="BC1090" s="181"/>
      <c r="BD1090" s="181"/>
      <c r="BE1090" s="181"/>
      <c r="BF1090" s="181"/>
      <c r="BG1090" s="181"/>
      <c r="BH1090" s="181"/>
      <c r="BI1090" s="181"/>
      <c r="BJ1090" s="181"/>
      <c r="BK1090" s="181"/>
      <c r="BL1090" s="181"/>
      <c r="BM1090" s="181"/>
      <c r="BN1090" s="181"/>
      <c r="BO1090" s="181"/>
      <c r="BP1090" s="181"/>
      <c r="BQ1090" s="181"/>
      <c r="BR1090" s="181"/>
      <c r="BS1090" s="181"/>
      <c r="BT1090" s="181"/>
      <c r="BU1090" s="181"/>
      <c r="BV1090" s="181"/>
      <c r="BW1090" s="181"/>
      <c r="BX1090" s="181"/>
    </row>
    <row r="1091" spans="23:76" s="166" customFormat="1">
      <c r="W1091" s="181"/>
      <c r="X1091" s="181"/>
      <c r="Y1091" s="181"/>
      <c r="Z1091" s="181"/>
      <c r="AA1091" s="181"/>
      <c r="AB1091" s="181"/>
      <c r="AC1091" s="181"/>
      <c r="AD1091" s="181"/>
      <c r="AE1091" s="181"/>
      <c r="AF1091" s="181"/>
      <c r="AG1091" s="181"/>
      <c r="AH1091" s="181"/>
      <c r="AI1091" s="181"/>
      <c r="AJ1091" s="181"/>
      <c r="AK1091" s="181"/>
      <c r="AL1091" s="181"/>
      <c r="AM1091" s="181"/>
      <c r="AN1091" s="181"/>
      <c r="AO1091" s="181"/>
      <c r="AP1091" s="181"/>
      <c r="AQ1091" s="181"/>
      <c r="AR1091" s="181"/>
      <c r="AS1091" s="181"/>
      <c r="AT1091" s="181"/>
      <c r="AU1091" s="181"/>
      <c r="AV1091" s="181"/>
      <c r="AW1091" s="181"/>
      <c r="AX1091" s="181"/>
      <c r="AY1091" s="181"/>
      <c r="AZ1091" s="181"/>
      <c r="BA1091" s="181"/>
      <c r="BB1091" s="181"/>
      <c r="BC1091" s="181"/>
      <c r="BD1091" s="181"/>
      <c r="BE1091" s="181"/>
      <c r="BF1091" s="181"/>
      <c r="BG1091" s="181"/>
      <c r="BH1091" s="181"/>
      <c r="BI1091" s="181"/>
      <c r="BJ1091" s="181"/>
      <c r="BK1091" s="181"/>
      <c r="BL1091" s="181"/>
      <c r="BM1091" s="181"/>
      <c r="BN1091" s="181"/>
      <c r="BO1091" s="181"/>
      <c r="BP1091" s="181"/>
      <c r="BQ1091" s="181"/>
      <c r="BR1091" s="181"/>
      <c r="BS1091" s="181"/>
      <c r="BT1091" s="181"/>
      <c r="BU1091" s="181"/>
      <c r="BV1091" s="181"/>
      <c r="BW1091" s="181"/>
      <c r="BX1091" s="181"/>
    </row>
    <row r="1092" spans="23:76" s="166" customFormat="1">
      <c r="W1092" s="181"/>
      <c r="X1092" s="181"/>
      <c r="Y1092" s="181"/>
      <c r="Z1092" s="181"/>
      <c r="AA1092" s="181"/>
      <c r="AB1092" s="181"/>
      <c r="AC1092" s="181"/>
      <c r="AD1092" s="181"/>
      <c r="AE1092" s="181"/>
      <c r="AF1092" s="181"/>
      <c r="AG1092" s="181"/>
      <c r="AH1092" s="181"/>
      <c r="AI1092" s="181"/>
      <c r="AJ1092" s="181"/>
      <c r="AK1092" s="181"/>
      <c r="AL1092" s="181"/>
      <c r="AM1092" s="181"/>
      <c r="AN1092" s="181"/>
      <c r="AO1092" s="181"/>
      <c r="AP1092" s="181"/>
      <c r="AQ1092" s="181"/>
      <c r="AR1092" s="181"/>
      <c r="AS1092" s="181"/>
      <c r="AT1092" s="181"/>
      <c r="AU1092" s="181"/>
      <c r="AV1092" s="181"/>
      <c r="AW1092" s="181"/>
      <c r="AX1092" s="181"/>
      <c r="AY1092" s="181"/>
      <c r="AZ1092" s="181"/>
      <c r="BA1092" s="181"/>
      <c r="BB1092" s="181"/>
      <c r="BC1092" s="181"/>
      <c r="BD1092" s="181"/>
      <c r="BE1092" s="181"/>
      <c r="BF1092" s="181"/>
      <c r="BG1092" s="181"/>
      <c r="BH1092" s="181"/>
      <c r="BI1092" s="181"/>
      <c r="BJ1092" s="181"/>
      <c r="BK1092" s="181"/>
      <c r="BL1092" s="181"/>
      <c r="BM1092" s="181"/>
      <c r="BN1092" s="181"/>
      <c r="BO1092" s="181"/>
      <c r="BP1092" s="181"/>
      <c r="BQ1092" s="181"/>
      <c r="BR1092" s="181"/>
      <c r="BS1092" s="181"/>
      <c r="BT1092" s="181"/>
      <c r="BU1092" s="181"/>
      <c r="BV1092" s="181"/>
      <c r="BW1092" s="181"/>
      <c r="BX1092" s="181"/>
    </row>
    <row r="1093" spans="23:76" s="166" customFormat="1">
      <c r="W1093" s="181"/>
      <c r="X1093" s="181"/>
      <c r="Y1093" s="181"/>
      <c r="Z1093" s="181"/>
      <c r="AA1093" s="181"/>
      <c r="AB1093" s="181"/>
      <c r="AC1093" s="181"/>
      <c r="AD1093" s="181"/>
      <c r="AE1093" s="181"/>
      <c r="AF1093" s="181"/>
      <c r="AG1093" s="181"/>
      <c r="AH1093" s="181"/>
      <c r="AI1093" s="181"/>
      <c r="AJ1093" s="181"/>
      <c r="AK1093" s="181"/>
      <c r="AL1093" s="181"/>
      <c r="AM1093" s="181"/>
      <c r="AN1093" s="181"/>
      <c r="AO1093" s="181"/>
      <c r="AP1093" s="181"/>
      <c r="AQ1093" s="181"/>
      <c r="AR1093" s="181"/>
      <c r="AS1093" s="181"/>
      <c r="AT1093" s="181"/>
      <c r="AU1093" s="181"/>
      <c r="AV1093" s="181"/>
      <c r="AW1093" s="181"/>
      <c r="AX1093" s="181"/>
      <c r="AY1093" s="181"/>
      <c r="AZ1093" s="181"/>
      <c r="BA1093" s="181"/>
      <c r="BB1093" s="181"/>
      <c r="BC1093" s="181"/>
      <c r="BD1093" s="181"/>
      <c r="BE1093" s="181"/>
      <c r="BF1093" s="181"/>
      <c r="BG1093" s="181"/>
      <c r="BH1093" s="181"/>
      <c r="BI1093" s="181"/>
      <c r="BJ1093" s="181"/>
      <c r="BK1093" s="181"/>
      <c r="BL1093" s="181"/>
      <c r="BM1093" s="181"/>
      <c r="BN1093" s="181"/>
      <c r="BO1093" s="181"/>
      <c r="BP1093" s="181"/>
      <c r="BQ1093" s="181"/>
      <c r="BR1093" s="181"/>
      <c r="BS1093" s="181"/>
      <c r="BT1093" s="181"/>
      <c r="BU1093" s="181"/>
      <c r="BV1093" s="181"/>
      <c r="BW1093" s="181"/>
      <c r="BX1093" s="181"/>
    </row>
    <row r="1094" spans="23:76" s="166" customFormat="1">
      <c r="W1094" s="181"/>
      <c r="X1094" s="181"/>
      <c r="Y1094" s="181"/>
      <c r="Z1094" s="181"/>
      <c r="AA1094" s="181"/>
      <c r="AB1094" s="181"/>
      <c r="AC1094" s="181"/>
      <c r="AD1094" s="181"/>
      <c r="AE1094" s="181"/>
      <c r="AF1094" s="181"/>
      <c r="AG1094" s="181"/>
      <c r="AH1094" s="181"/>
      <c r="AI1094" s="181"/>
      <c r="AJ1094" s="181"/>
      <c r="AK1094" s="181"/>
      <c r="AL1094" s="181"/>
      <c r="AM1094" s="181"/>
      <c r="AN1094" s="181"/>
      <c r="AO1094" s="181"/>
      <c r="AP1094" s="181"/>
      <c r="AQ1094" s="181"/>
      <c r="AR1094" s="181"/>
      <c r="AS1094" s="181"/>
      <c r="AT1094" s="181"/>
      <c r="AU1094" s="181"/>
      <c r="AV1094" s="181"/>
      <c r="AW1094" s="181"/>
      <c r="AX1094" s="181"/>
      <c r="AY1094" s="181"/>
      <c r="AZ1094" s="181"/>
      <c r="BA1094" s="181"/>
      <c r="BB1094" s="181"/>
      <c r="BC1094" s="181"/>
      <c r="BD1094" s="181"/>
      <c r="BE1094" s="181"/>
      <c r="BF1094" s="181"/>
      <c r="BG1094" s="181"/>
      <c r="BH1094" s="181"/>
      <c r="BI1094" s="181"/>
      <c r="BJ1094" s="181"/>
      <c r="BK1094" s="181"/>
      <c r="BL1094" s="181"/>
      <c r="BM1094" s="181"/>
      <c r="BN1094" s="181"/>
      <c r="BO1094" s="181"/>
      <c r="BP1094" s="181"/>
      <c r="BQ1094" s="181"/>
      <c r="BR1094" s="181"/>
      <c r="BS1094" s="181"/>
      <c r="BT1094" s="181"/>
      <c r="BU1094" s="181"/>
      <c r="BV1094" s="181"/>
      <c r="BW1094" s="181"/>
      <c r="BX1094" s="181"/>
    </row>
    <row r="1095" spans="23:76" s="166" customFormat="1">
      <c r="W1095" s="181"/>
      <c r="X1095" s="181"/>
      <c r="Y1095" s="181"/>
      <c r="Z1095" s="181"/>
      <c r="AA1095" s="181"/>
      <c r="AB1095" s="181"/>
      <c r="AC1095" s="181"/>
      <c r="AD1095" s="181"/>
      <c r="AE1095" s="181"/>
      <c r="AF1095" s="181"/>
      <c r="AG1095" s="181"/>
      <c r="AH1095" s="181"/>
      <c r="AI1095" s="181"/>
      <c r="AJ1095" s="181"/>
      <c r="AK1095" s="181"/>
      <c r="AL1095" s="181"/>
      <c r="AM1095" s="181"/>
      <c r="AN1095" s="181"/>
      <c r="AO1095" s="181"/>
      <c r="AP1095" s="181"/>
      <c r="AQ1095" s="181"/>
      <c r="AR1095" s="181"/>
      <c r="AS1095" s="181"/>
      <c r="AT1095" s="181"/>
      <c r="AU1095" s="181"/>
      <c r="AV1095" s="181"/>
      <c r="AW1095" s="181"/>
      <c r="AX1095" s="181"/>
      <c r="AY1095" s="181"/>
      <c r="AZ1095" s="181"/>
      <c r="BA1095" s="181"/>
      <c r="BB1095" s="181"/>
      <c r="BC1095" s="181"/>
      <c r="BD1095" s="181"/>
      <c r="BE1095" s="181"/>
      <c r="BF1095" s="181"/>
      <c r="BG1095" s="181"/>
      <c r="BH1095" s="181"/>
      <c r="BI1095" s="181"/>
      <c r="BJ1095" s="181"/>
      <c r="BK1095" s="181"/>
      <c r="BL1095" s="181"/>
      <c r="BM1095" s="181"/>
      <c r="BN1095" s="181"/>
      <c r="BO1095" s="181"/>
      <c r="BP1095" s="181"/>
      <c r="BQ1095" s="181"/>
      <c r="BR1095" s="181"/>
      <c r="BS1095" s="181"/>
      <c r="BT1095" s="181"/>
      <c r="BU1095" s="181"/>
      <c r="BV1095" s="181"/>
      <c r="BW1095" s="181"/>
      <c r="BX1095" s="181"/>
    </row>
    <row r="1096" spans="23:76" s="166" customFormat="1">
      <c r="W1096" s="181"/>
      <c r="X1096" s="181"/>
      <c r="Y1096" s="181"/>
      <c r="Z1096" s="181"/>
      <c r="AA1096" s="181"/>
      <c r="AB1096" s="181"/>
      <c r="AC1096" s="181"/>
      <c r="AD1096" s="181"/>
      <c r="AE1096" s="181"/>
      <c r="AF1096" s="181"/>
      <c r="AG1096" s="181"/>
      <c r="AH1096" s="181"/>
      <c r="AI1096" s="181"/>
      <c r="AJ1096" s="181"/>
      <c r="AK1096" s="181"/>
      <c r="AL1096" s="181"/>
      <c r="AM1096" s="181"/>
      <c r="AN1096" s="181"/>
      <c r="AO1096" s="181"/>
      <c r="AP1096" s="181"/>
      <c r="AQ1096" s="181"/>
      <c r="AR1096" s="181"/>
      <c r="AS1096" s="181"/>
      <c r="AT1096" s="181"/>
      <c r="AU1096" s="181"/>
      <c r="AV1096" s="181"/>
      <c r="AW1096" s="181"/>
      <c r="AX1096" s="181"/>
      <c r="AY1096" s="181"/>
      <c r="AZ1096" s="181"/>
      <c r="BA1096" s="181"/>
      <c r="BB1096" s="181"/>
      <c r="BC1096" s="181"/>
      <c r="BD1096" s="181"/>
      <c r="BE1096" s="181"/>
      <c r="BF1096" s="181"/>
      <c r="BG1096" s="181"/>
      <c r="BH1096" s="181"/>
      <c r="BI1096" s="181"/>
      <c r="BJ1096" s="181"/>
      <c r="BK1096" s="181"/>
      <c r="BL1096" s="181"/>
      <c r="BM1096" s="181"/>
      <c r="BN1096" s="181"/>
      <c r="BO1096" s="181"/>
      <c r="BP1096" s="181"/>
      <c r="BQ1096" s="181"/>
      <c r="BR1096" s="181"/>
      <c r="BS1096" s="181"/>
      <c r="BT1096" s="181"/>
      <c r="BU1096" s="181"/>
      <c r="BV1096" s="181"/>
      <c r="BW1096" s="181"/>
      <c r="BX1096" s="181"/>
    </row>
    <row r="1097" spans="23:76" s="166" customFormat="1">
      <c r="W1097" s="181"/>
      <c r="X1097" s="181"/>
      <c r="Y1097" s="181"/>
      <c r="Z1097" s="181"/>
      <c r="AA1097" s="181"/>
      <c r="AB1097" s="181"/>
      <c r="AC1097" s="181"/>
      <c r="AD1097" s="181"/>
      <c r="AE1097" s="181"/>
      <c r="AF1097" s="181"/>
      <c r="AG1097" s="181"/>
      <c r="AH1097" s="181"/>
      <c r="AI1097" s="181"/>
      <c r="AJ1097" s="181"/>
      <c r="AK1097" s="181"/>
      <c r="AL1097" s="181"/>
      <c r="AM1097" s="181"/>
      <c r="AN1097" s="181"/>
      <c r="AO1097" s="181"/>
      <c r="AP1097" s="181"/>
      <c r="AQ1097" s="181"/>
      <c r="AR1097" s="181"/>
      <c r="AS1097" s="181"/>
      <c r="AT1097" s="181"/>
      <c r="AU1097" s="181"/>
      <c r="AV1097" s="181"/>
      <c r="AW1097" s="181"/>
      <c r="AX1097" s="181"/>
      <c r="AY1097" s="181"/>
      <c r="AZ1097" s="181"/>
      <c r="BA1097" s="181"/>
      <c r="BB1097" s="181"/>
      <c r="BC1097" s="181"/>
      <c r="BD1097" s="181"/>
      <c r="BE1097" s="181"/>
      <c r="BF1097" s="181"/>
      <c r="BG1097" s="181"/>
      <c r="BH1097" s="181"/>
      <c r="BI1097" s="181"/>
      <c r="BJ1097" s="181"/>
      <c r="BK1097" s="181"/>
      <c r="BL1097" s="181"/>
      <c r="BM1097" s="181"/>
      <c r="BN1097" s="181"/>
      <c r="BO1097" s="181"/>
      <c r="BP1097" s="181"/>
      <c r="BQ1097" s="181"/>
      <c r="BR1097" s="181"/>
      <c r="BS1097" s="181"/>
      <c r="BT1097" s="181"/>
      <c r="BU1097" s="181"/>
      <c r="BV1097" s="181"/>
      <c r="BW1097" s="181"/>
      <c r="BX1097" s="181"/>
    </row>
    <row r="1098" spans="23:76" s="166" customFormat="1">
      <c r="W1098" s="181"/>
      <c r="X1098" s="181"/>
      <c r="Y1098" s="181"/>
      <c r="Z1098" s="181"/>
      <c r="AA1098" s="181"/>
      <c r="AB1098" s="181"/>
      <c r="AC1098" s="181"/>
      <c r="AD1098" s="181"/>
      <c r="AE1098" s="181"/>
      <c r="AF1098" s="181"/>
      <c r="AG1098" s="181"/>
      <c r="AH1098" s="181"/>
      <c r="AI1098" s="181"/>
      <c r="AJ1098" s="181"/>
      <c r="AK1098" s="181"/>
      <c r="AL1098" s="181"/>
      <c r="AM1098" s="181"/>
      <c r="AN1098" s="181"/>
      <c r="AO1098" s="181"/>
      <c r="AP1098" s="181"/>
      <c r="AQ1098" s="181"/>
      <c r="AR1098" s="181"/>
      <c r="AS1098" s="181"/>
      <c r="AT1098" s="181"/>
      <c r="AU1098" s="181"/>
      <c r="AV1098" s="181"/>
      <c r="AW1098" s="181"/>
      <c r="AX1098" s="181"/>
      <c r="AY1098" s="181"/>
      <c r="AZ1098" s="181"/>
      <c r="BA1098" s="181"/>
      <c r="BB1098" s="181"/>
      <c r="BC1098" s="181"/>
      <c r="BD1098" s="181"/>
      <c r="BE1098" s="181"/>
      <c r="BF1098" s="181"/>
      <c r="BG1098" s="181"/>
      <c r="BH1098" s="181"/>
      <c r="BI1098" s="181"/>
      <c r="BJ1098" s="181"/>
      <c r="BK1098" s="181"/>
      <c r="BL1098" s="181"/>
      <c r="BM1098" s="181"/>
      <c r="BN1098" s="181"/>
      <c r="BO1098" s="181"/>
      <c r="BP1098" s="181"/>
      <c r="BQ1098" s="181"/>
      <c r="BR1098" s="181"/>
      <c r="BS1098" s="181"/>
      <c r="BT1098" s="181"/>
      <c r="BU1098" s="181"/>
      <c r="BV1098" s="181"/>
      <c r="BW1098" s="181"/>
      <c r="BX1098" s="181"/>
    </row>
    <row r="1099" spans="23:76" s="166" customFormat="1">
      <c r="W1099" s="181"/>
      <c r="X1099" s="181"/>
      <c r="Y1099" s="181"/>
      <c r="Z1099" s="181"/>
      <c r="AA1099" s="181"/>
      <c r="AB1099" s="181"/>
      <c r="AC1099" s="181"/>
      <c r="AD1099" s="181"/>
      <c r="AE1099" s="181"/>
      <c r="AF1099" s="181"/>
      <c r="AG1099" s="181"/>
      <c r="AH1099" s="181"/>
      <c r="AI1099" s="181"/>
      <c r="AJ1099" s="181"/>
      <c r="AK1099" s="181"/>
      <c r="AL1099" s="181"/>
      <c r="AM1099" s="181"/>
      <c r="AN1099" s="181"/>
      <c r="AO1099" s="181"/>
      <c r="AP1099" s="181"/>
      <c r="AQ1099" s="181"/>
      <c r="AR1099" s="181"/>
      <c r="AS1099" s="181"/>
      <c r="AT1099" s="181"/>
      <c r="AU1099" s="181"/>
      <c r="AV1099" s="181"/>
      <c r="AW1099" s="181"/>
      <c r="AX1099" s="181"/>
      <c r="AY1099" s="181"/>
      <c r="AZ1099" s="181"/>
      <c r="BA1099" s="181"/>
      <c r="BB1099" s="181"/>
      <c r="BC1099" s="181"/>
      <c r="BD1099" s="181"/>
      <c r="BE1099" s="181"/>
      <c r="BF1099" s="181"/>
      <c r="BG1099" s="181"/>
      <c r="BH1099" s="181"/>
      <c r="BI1099" s="181"/>
      <c r="BJ1099" s="181"/>
      <c r="BK1099" s="181"/>
      <c r="BL1099" s="181"/>
      <c r="BM1099" s="181"/>
      <c r="BN1099" s="181"/>
      <c r="BO1099" s="181"/>
      <c r="BP1099" s="181"/>
      <c r="BQ1099" s="181"/>
      <c r="BR1099" s="181"/>
      <c r="BS1099" s="181"/>
      <c r="BT1099" s="181"/>
      <c r="BU1099" s="181"/>
      <c r="BV1099" s="181"/>
      <c r="BW1099" s="181"/>
      <c r="BX1099" s="181"/>
    </row>
    <row r="1100" spans="23:76" s="166" customFormat="1">
      <c r="W1100" s="181"/>
      <c r="X1100" s="181"/>
      <c r="Y1100" s="181"/>
      <c r="Z1100" s="181"/>
      <c r="AA1100" s="181"/>
      <c r="AB1100" s="181"/>
      <c r="AC1100" s="181"/>
      <c r="AD1100" s="181"/>
      <c r="AE1100" s="181"/>
      <c r="AF1100" s="181"/>
      <c r="AG1100" s="181"/>
      <c r="AH1100" s="181"/>
      <c r="AI1100" s="181"/>
      <c r="AJ1100" s="181"/>
      <c r="AK1100" s="181"/>
      <c r="AL1100" s="181"/>
      <c r="AM1100" s="181"/>
      <c r="AN1100" s="181"/>
      <c r="AO1100" s="181"/>
      <c r="AP1100" s="181"/>
      <c r="AQ1100" s="181"/>
      <c r="AR1100" s="181"/>
      <c r="AS1100" s="181"/>
      <c r="AT1100" s="181"/>
      <c r="AU1100" s="181"/>
      <c r="AV1100" s="181"/>
      <c r="AW1100" s="181"/>
      <c r="AX1100" s="181"/>
      <c r="AY1100" s="181"/>
      <c r="AZ1100" s="181"/>
      <c r="BA1100" s="181"/>
      <c r="BB1100" s="181"/>
      <c r="BC1100" s="181"/>
      <c r="BD1100" s="181"/>
      <c r="BE1100" s="181"/>
      <c r="BF1100" s="181"/>
      <c r="BG1100" s="181"/>
      <c r="BH1100" s="181"/>
      <c r="BI1100" s="181"/>
      <c r="BJ1100" s="181"/>
      <c r="BK1100" s="181"/>
      <c r="BL1100" s="181"/>
      <c r="BM1100" s="181"/>
      <c r="BN1100" s="181"/>
      <c r="BO1100" s="181"/>
      <c r="BP1100" s="181"/>
      <c r="BQ1100" s="181"/>
      <c r="BR1100" s="181"/>
      <c r="BS1100" s="181"/>
      <c r="BT1100" s="181"/>
      <c r="BU1100" s="181"/>
      <c r="BV1100" s="181"/>
      <c r="BW1100" s="181"/>
      <c r="BX1100" s="181"/>
    </row>
    <row r="1101" spans="23:76" s="166" customFormat="1">
      <c r="W1101" s="181"/>
      <c r="X1101" s="181"/>
      <c r="Y1101" s="181"/>
      <c r="Z1101" s="181"/>
      <c r="AA1101" s="181"/>
      <c r="AB1101" s="181"/>
      <c r="AC1101" s="181"/>
      <c r="AD1101" s="181"/>
      <c r="AE1101" s="181"/>
      <c r="AF1101" s="181"/>
      <c r="AG1101" s="181"/>
      <c r="AH1101" s="181"/>
      <c r="AI1101" s="181"/>
      <c r="AJ1101" s="181"/>
      <c r="AK1101" s="181"/>
      <c r="AL1101" s="181"/>
      <c r="AM1101" s="181"/>
      <c r="AN1101" s="181"/>
      <c r="AO1101" s="181"/>
      <c r="AP1101" s="181"/>
      <c r="AQ1101" s="181"/>
      <c r="AR1101" s="181"/>
      <c r="AS1101" s="181"/>
      <c r="AT1101" s="181"/>
      <c r="AU1101" s="181"/>
      <c r="AV1101" s="181"/>
      <c r="AW1101" s="181"/>
      <c r="AX1101" s="181"/>
      <c r="AY1101" s="181"/>
      <c r="AZ1101" s="181"/>
      <c r="BA1101" s="181"/>
      <c r="BB1101" s="181"/>
      <c r="BC1101" s="181"/>
      <c r="BD1101" s="181"/>
      <c r="BE1101" s="181"/>
      <c r="BF1101" s="181"/>
      <c r="BG1101" s="181"/>
      <c r="BH1101" s="181"/>
      <c r="BI1101" s="181"/>
      <c r="BJ1101" s="181"/>
      <c r="BK1101" s="181"/>
      <c r="BL1101" s="181"/>
      <c r="BM1101" s="181"/>
      <c r="BN1101" s="181"/>
      <c r="BO1101" s="181"/>
      <c r="BP1101" s="181"/>
      <c r="BQ1101" s="181"/>
      <c r="BR1101" s="181"/>
      <c r="BS1101" s="181"/>
      <c r="BT1101" s="181"/>
      <c r="BU1101" s="181"/>
      <c r="BV1101" s="181"/>
      <c r="BW1101" s="181"/>
      <c r="BX1101" s="181"/>
    </row>
    <row r="1102" spans="23:76" s="166" customFormat="1">
      <c r="W1102" s="181"/>
      <c r="X1102" s="181"/>
      <c r="Y1102" s="181"/>
      <c r="Z1102" s="181"/>
      <c r="AA1102" s="181"/>
      <c r="AB1102" s="181"/>
      <c r="AC1102" s="181"/>
      <c r="AD1102" s="181"/>
      <c r="AE1102" s="181"/>
      <c r="AF1102" s="181"/>
      <c r="AG1102" s="181"/>
      <c r="AH1102" s="181"/>
      <c r="AI1102" s="181"/>
      <c r="AJ1102" s="181"/>
      <c r="AK1102" s="181"/>
      <c r="AL1102" s="181"/>
      <c r="AM1102" s="181"/>
      <c r="AN1102" s="181"/>
      <c r="AO1102" s="181"/>
      <c r="AP1102" s="181"/>
      <c r="AQ1102" s="181"/>
      <c r="AR1102" s="181"/>
      <c r="AS1102" s="181"/>
      <c r="AT1102" s="181"/>
      <c r="AU1102" s="181"/>
      <c r="AV1102" s="181"/>
      <c r="AW1102" s="181"/>
      <c r="AX1102" s="181"/>
      <c r="AY1102" s="181"/>
      <c r="AZ1102" s="181"/>
      <c r="BA1102" s="181"/>
      <c r="BB1102" s="181"/>
      <c r="BC1102" s="181"/>
      <c r="BD1102" s="181"/>
      <c r="BE1102" s="181"/>
      <c r="BF1102" s="181"/>
      <c r="BG1102" s="181"/>
      <c r="BH1102" s="181"/>
      <c r="BI1102" s="181"/>
      <c r="BJ1102" s="181"/>
      <c r="BK1102" s="181"/>
      <c r="BL1102" s="181"/>
      <c r="BM1102" s="181"/>
      <c r="BN1102" s="181"/>
      <c r="BO1102" s="181"/>
      <c r="BP1102" s="181"/>
      <c r="BQ1102" s="181"/>
      <c r="BR1102" s="181"/>
      <c r="BS1102" s="181"/>
      <c r="BT1102" s="181"/>
      <c r="BU1102" s="181"/>
      <c r="BV1102" s="181"/>
      <c r="BW1102" s="181"/>
      <c r="BX1102" s="181"/>
    </row>
    <row r="1103" spans="23:76" s="166" customFormat="1">
      <c r="W1103" s="181"/>
      <c r="X1103" s="181"/>
      <c r="Y1103" s="181"/>
      <c r="Z1103" s="181"/>
      <c r="AA1103" s="181"/>
      <c r="AB1103" s="181"/>
      <c r="AC1103" s="181"/>
      <c r="AD1103" s="181"/>
      <c r="AE1103" s="181"/>
      <c r="AF1103" s="181"/>
      <c r="AG1103" s="181"/>
      <c r="AH1103" s="181"/>
      <c r="AI1103" s="181"/>
      <c r="AJ1103" s="181"/>
      <c r="AK1103" s="181"/>
      <c r="AL1103" s="181"/>
      <c r="AM1103" s="181"/>
      <c r="AN1103" s="181"/>
      <c r="AO1103" s="181"/>
      <c r="AP1103" s="181"/>
      <c r="AQ1103" s="181"/>
      <c r="AR1103" s="181"/>
      <c r="AS1103" s="181"/>
      <c r="AT1103" s="181"/>
      <c r="AU1103" s="181"/>
      <c r="AV1103" s="181"/>
      <c r="AW1103" s="181"/>
      <c r="AX1103" s="181"/>
      <c r="AY1103" s="181"/>
      <c r="AZ1103" s="181"/>
      <c r="BA1103" s="181"/>
      <c r="BB1103" s="181"/>
      <c r="BC1103" s="181"/>
      <c r="BD1103" s="181"/>
      <c r="BE1103" s="181"/>
      <c r="BF1103" s="181"/>
      <c r="BG1103" s="181"/>
      <c r="BH1103" s="181"/>
      <c r="BI1103" s="181"/>
      <c r="BJ1103" s="181"/>
      <c r="BK1103" s="181"/>
      <c r="BL1103" s="181"/>
      <c r="BM1103" s="181"/>
      <c r="BN1103" s="181"/>
      <c r="BO1103" s="181"/>
      <c r="BP1103" s="181"/>
      <c r="BQ1103" s="181"/>
      <c r="BR1103" s="181"/>
      <c r="BS1103" s="181"/>
      <c r="BT1103" s="181"/>
      <c r="BU1103" s="181"/>
      <c r="BV1103" s="181"/>
      <c r="BW1103" s="181"/>
      <c r="BX1103" s="181"/>
    </row>
    <row r="1104" spans="23:76" s="166" customFormat="1">
      <c r="W1104" s="181"/>
      <c r="X1104" s="181"/>
      <c r="Y1104" s="181"/>
      <c r="Z1104" s="181"/>
      <c r="AA1104" s="181"/>
      <c r="AB1104" s="181"/>
      <c r="AC1104" s="181"/>
      <c r="AD1104" s="181"/>
      <c r="AE1104" s="181"/>
      <c r="AF1104" s="181"/>
      <c r="AG1104" s="181"/>
      <c r="AH1104" s="181"/>
      <c r="AI1104" s="181"/>
      <c r="AJ1104" s="181"/>
      <c r="AK1104" s="181"/>
      <c r="AL1104" s="181"/>
      <c r="AM1104" s="181"/>
      <c r="AN1104" s="181"/>
      <c r="AO1104" s="181"/>
      <c r="AP1104" s="181"/>
      <c r="AQ1104" s="181"/>
      <c r="AR1104" s="181"/>
      <c r="AS1104" s="181"/>
      <c r="AT1104" s="181"/>
      <c r="AU1104" s="181"/>
      <c r="AV1104" s="181"/>
      <c r="AW1104" s="181"/>
      <c r="AX1104" s="181"/>
      <c r="AY1104" s="181"/>
      <c r="AZ1104" s="181"/>
      <c r="BA1104" s="181"/>
      <c r="BB1104" s="181"/>
      <c r="BC1104" s="181"/>
      <c r="BD1104" s="181"/>
      <c r="BE1104" s="181"/>
      <c r="BF1104" s="181"/>
      <c r="BG1104" s="181"/>
      <c r="BH1104" s="181"/>
      <c r="BI1104" s="181"/>
      <c r="BJ1104" s="181"/>
      <c r="BK1104" s="181"/>
      <c r="BL1104" s="181"/>
      <c r="BM1104" s="181"/>
      <c r="BN1104" s="181"/>
      <c r="BO1104" s="181"/>
      <c r="BP1104" s="181"/>
      <c r="BQ1104" s="181"/>
      <c r="BR1104" s="181"/>
      <c r="BS1104" s="181"/>
      <c r="BT1104" s="181"/>
      <c r="BU1104" s="181"/>
      <c r="BV1104" s="181"/>
      <c r="BW1104" s="181"/>
      <c r="BX1104" s="181"/>
    </row>
    <row r="1105" spans="23:76" s="166" customFormat="1">
      <c r="W1105" s="181"/>
      <c r="X1105" s="181"/>
      <c r="Y1105" s="181"/>
      <c r="Z1105" s="181"/>
      <c r="AA1105" s="181"/>
      <c r="AB1105" s="181"/>
      <c r="AC1105" s="181"/>
      <c r="AD1105" s="181"/>
      <c r="AE1105" s="181"/>
      <c r="AF1105" s="181"/>
      <c r="AG1105" s="181"/>
      <c r="AH1105" s="181"/>
      <c r="AI1105" s="181"/>
      <c r="AJ1105" s="181"/>
      <c r="AK1105" s="181"/>
      <c r="AL1105" s="181"/>
      <c r="AM1105" s="181"/>
      <c r="AN1105" s="181"/>
      <c r="AO1105" s="181"/>
      <c r="AP1105" s="181"/>
      <c r="AQ1105" s="181"/>
      <c r="AR1105" s="181"/>
      <c r="AS1105" s="181"/>
      <c r="AT1105" s="181"/>
      <c r="AU1105" s="181"/>
      <c r="AV1105" s="181"/>
      <c r="AW1105" s="181"/>
      <c r="AX1105" s="181"/>
      <c r="AY1105" s="181"/>
      <c r="AZ1105" s="181"/>
      <c r="BA1105" s="181"/>
      <c r="BB1105" s="181"/>
      <c r="BC1105" s="181"/>
      <c r="BD1105" s="181"/>
      <c r="BE1105" s="181"/>
      <c r="BF1105" s="181"/>
      <c r="BG1105" s="181"/>
      <c r="BH1105" s="181"/>
      <c r="BI1105" s="181"/>
      <c r="BJ1105" s="181"/>
      <c r="BK1105" s="181"/>
      <c r="BL1105" s="181"/>
      <c r="BM1105" s="181"/>
      <c r="BN1105" s="181"/>
      <c r="BO1105" s="181"/>
      <c r="BP1105" s="181"/>
      <c r="BQ1105" s="181"/>
      <c r="BR1105" s="181"/>
      <c r="BS1105" s="181"/>
      <c r="BT1105" s="181"/>
      <c r="BU1105" s="181"/>
      <c r="BV1105" s="181"/>
      <c r="BW1105" s="181"/>
      <c r="BX1105" s="181"/>
    </row>
    <row r="1106" spans="23:76" s="166" customFormat="1">
      <c r="W1106" s="181"/>
      <c r="X1106" s="181"/>
      <c r="Y1106" s="181"/>
      <c r="Z1106" s="181"/>
      <c r="AA1106" s="181"/>
      <c r="AB1106" s="181"/>
      <c r="AC1106" s="181"/>
      <c r="AD1106" s="181"/>
      <c r="AE1106" s="181"/>
      <c r="AF1106" s="181"/>
      <c r="AG1106" s="181"/>
      <c r="AH1106" s="181"/>
      <c r="AI1106" s="181"/>
      <c r="AJ1106" s="181"/>
      <c r="AK1106" s="181"/>
      <c r="AL1106" s="181"/>
      <c r="AM1106" s="181"/>
      <c r="AN1106" s="181"/>
      <c r="AO1106" s="181"/>
      <c r="AP1106" s="181"/>
      <c r="AQ1106" s="181"/>
      <c r="AR1106" s="181"/>
      <c r="AS1106" s="181"/>
      <c r="AT1106" s="181"/>
      <c r="AU1106" s="181"/>
      <c r="AV1106" s="181"/>
      <c r="AW1106" s="181"/>
      <c r="AX1106" s="181"/>
      <c r="AY1106" s="181"/>
      <c r="AZ1106" s="181"/>
      <c r="BA1106" s="181"/>
      <c r="BB1106" s="181"/>
      <c r="BC1106" s="181"/>
      <c r="BD1106" s="181"/>
      <c r="BE1106" s="181"/>
      <c r="BF1106" s="181"/>
      <c r="BG1106" s="181"/>
      <c r="BH1106" s="181"/>
      <c r="BI1106" s="181"/>
      <c r="BJ1106" s="181"/>
      <c r="BK1106" s="181"/>
      <c r="BL1106" s="181"/>
      <c r="BM1106" s="181"/>
      <c r="BN1106" s="181"/>
      <c r="BO1106" s="181"/>
      <c r="BP1106" s="181"/>
      <c r="BQ1106" s="181"/>
      <c r="BR1106" s="181"/>
      <c r="BS1106" s="181"/>
      <c r="BT1106" s="181"/>
      <c r="BU1106" s="181"/>
      <c r="BV1106" s="181"/>
      <c r="BW1106" s="181"/>
      <c r="BX1106" s="181"/>
    </row>
    <row r="1107" spans="23:76" s="166" customFormat="1">
      <c r="W1107" s="181"/>
      <c r="X1107" s="181"/>
      <c r="Y1107" s="181"/>
      <c r="Z1107" s="181"/>
      <c r="AA1107" s="181"/>
      <c r="AB1107" s="181"/>
      <c r="AC1107" s="181"/>
      <c r="AD1107" s="181"/>
      <c r="AE1107" s="181"/>
      <c r="AF1107" s="181"/>
      <c r="AG1107" s="181"/>
      <c r="AH1107" s="181"/>
      <c r="AI1107" s="181"/>
      <c r="AJ1107" s="181"/>
      <c r="AK1107" s="181"/>
      <c r="AL1107" s="181"/>
      <c r="AM1107" s="181"/>
      <c r="AN1107" s="181"/>
      <c r="AO1107" s="181"/>
      <c r="AP1107" s="181"/>
      <c r="AQ1107" s="181"/>
      <c r="AR1107" s="181"/>
      <c r="AS1107" s="181"/>
      <c r="AT1107" s="181"/>
      <c r="AU1107" s="181"/>
      <c r="AV1107" s="181"/>
      <c r="AW1107" s="181"/>
      <c r="AX1107" s="181"/>
      <c r="AY1107" s="181"/>
      <c r="AZ1107" s="181"/>
      <c r="BA1107" s="181"/>
      <c r="BB1107" s="181"/>
      <c r="BC1107" s="181"/>
      <c r="BD1107" s="181"/>
      <c r="BE1107" s="181"/>
      <c r="BF1107" s="181"/>
      <c r="BG1107" s="181"/>
      <c r="BH1107" s="181"/>
      <c r="BI1107" s="181"/>
      <c r="BJ1107" s="181"/>
      <c r="BK1107" s="181"/>
      <c r="BL1107" s="181"/>
      <c r="BM1107" s="181"/>
      <c r="BN1107" s="181"/>
      <c r="BO1107" s="181"/>
      <c r="BP1107" s="181"/>
      <c r="BQ1107" s="181"/>
      <c r="BR1107" s="181"/>
      <c r="BS1107" s="181"/>
      <c r="BT1107" s="181"/>
      <c r="BU1107" s="181"/>
      <c r="BV1107" s="181"/>
      <c r="BW1107" s="181"/>
      <c r="BX1107" s="181"/>
    </row>
    <row r="1108" spans="23:76" s="166" customFormat="1">
      <c r="W1108" s="181"/>
      <c r="X1108" s="181"/>
      <c r="Y1108" s="181"/>
      <c r="Z1108" s="181"/>
      <c r="AA1108" s="181"/>
      <c r="AB1108" s="181"/>
      <c r="AC1108" s="181"/>
      <c r="AD1108" s="181"/>
      <c r="AE1108" s="181"/>
      <c r="AF1108" s="181"/>
      <c r="AG1108" s="181"/>
      <c r="AH1108" s="181"/>
      <c r="AI1108" s="181"/>
      <c r="AJ1108" s="181"/>
      <c r="AK1108" s="181"/>
      <c r="AL1108" s="181"/>
      <c r="AM1108" s="181"/>
      <c r="AN1108" s="181"/>
      <c r="AO1108" s="181"/>
      <c r="AP1108" s="181"/>
      <c r="AQ1108" s="181"/>
      <c r="AR1108" s="181"/>
      <c r="AS1108" s="181"/>
      <c r="AT1108" s="181"/>
      <c r="AU1108" s="181"/>
      <c r="AV1108" s="181"/>
      <c r="AW1108" s="181"/>
      <c r="AX1108" s="181"/>
      <c r="AY1108" s="181"/>
      <c r="AZ1108" s="181"/>
      <c r="BA1108" s="181"/>
      <c r="BB1108" s="181"/>
      <c r="BC1108" s="181"/>
      <c r="BD1108" s="181"/>
      <c r="BE1108" s="181"/>
      <c r="BF1108" s="181"/>
      <c r="BG1108" s="181"/>
      <c r="BH1108" s="181"/>
      <c r="BI1108" s="181"/>
      <c r="BJ1108" s="181"/>
      <c r="BK1108" s="181"/>
      <c r="BL1108" s="181"/>
      <c r="BM1108" s="181"/>
      <c r="BN1108" s="181"/>
      <c r="BO1108" s="181"/>
      <c r="BP1108" s="181"/>
      <c r="BQ1108" s="181"/>
      <c r="BR1108" s="181"/>
      <c r="BS1108" s="181"/>
      <c r="BT1108" s="181"/>
      <c r="BU1108" s="181"/>
      <c r="BV1108" s="181"/>
      <c r="BW1108" s="181"/>
      <c r="BX1108" s="181"/>
    </row>
    <row r="1109" spans="23:76" s="166" customFormat="1">
      <c r="W1109" s="181"/>
      <c r="X1109" s="181"/>
      <c r="Y1109" s="181"/>
      <c r="Z1109" s="181"/>
      <c r="AA1109" s="181"/>
      <c r="AB1109" s="181"/>
      <c r="AC1109" s="181"/>
      <c r="AD1109" s="181"/>
      <c r="AE1109" s="181"/>
      <c r="AF1109" s="181"/>
      <c r="AG1109" s="181"/>
      <c r="AH1109" s="181"/>
      <c r="AI1109" s="181"/>
      <c r="AJ1109" s="181"/>
      <c r="AK1109" s="181"/>
      <c r="AL1109" s="181"/>
      <c r="AM1109" s="181"/>
      <c r="AN1109" s="181"/>
      <c r="AO1109" s="181"/>
      <c r="AP1109" s="181"/>
      <c r="AQ1109" s="181"/>
      <c r="AR1109" s="181"/>
      <c r="AS1109" s="181"/>
      <c r="AT1109" s="181"/>
      <c r="AU1109" s="181"/>
      <c r="AV1109" s="181"/>
      <c r="AW1109" s="181"/>
      <c r="AX1109" s="181"/>
      <c r="AY1109" s="181"/>
      <c r="AZ1109" s="181"/>
      <c r="BA1109" s="181"/>
      <c r="BB1109" s="181"/>
      <c r="BC1109" s="181"/>
      <c r="BD1109" s="181"/>
      <c r="BE1109" s="181"/>
      <c r="BF1109" s="181"/>
      <c r="BG1109" s="181"/>
      <c r="BH1109" s="181"/>
      <c r="BI1109" s="181"/>
      <c r="BJ1109" s="181"/>
      <c r="BK1109" s="181"/>
      <c r="BL1109" s="181"/>
      <c r="BM1109" s="181"/>
      <c r="BN1109" s="181"/>
      <c r="BO1109" s="181"/>
      <c r="BP1109" s="181"/>
      <c r="BQ1109" s="181"/>
      <c r="BR1109" s="181"/>
      <c r="BS1109" s="181"/>
      <c r="BT1109" s="181"/>
      <c r="BU1109" s="181"/>
      <c r="BV1109" s="181"/>
      <c r="BW1109" s="181"/>
      <c r="BX1109" s="181"/>
    </row>
    <row r="1110" spans="23:76" s="166" customFormat="1">
      <c r="W1110" s="181"/>
      <c r="X1110" s="181"/>
      <c r="Y1110" s="181"/>
      <c r="Z1110" s="181"/>
      <c r="AA1110" s="181"/>
      <c r="AB1110" s="181"/>
      <c r="AC1110" s="181"/>
      <c r="AD1110" s="181"/>
      <c r="AE1110" s="181"/>
      <c r="AF1110" s="181"/>
      <c r="AG1110" s="181"/>
      <c r="AH1110" s="181"/>
      <c r="AI1110" s="181"/>
      <c r="AJ1110" s="181"/>
      <c r="AK1110" s="181"/>
      <c r="AL1110" s="181"/>
      <c r="AM1110" s="181"/>
      <c r="AN1110" s="181"/>
      <c r="AO1110" s="181"/>
      <c r="AP1110" s="181"/>
      <c r="AQ1110" s="181"/>
      <c r="AR1110" s="181"/>
      <c r="AS1110" s="181"/>
      <c r="AT1110" s="181"/>
      <c r="AU1110" s="181"/>
      <c r="AV1110" s="181"/>
      <c r="AW1110" s="181"/>
      <c r="AX1110" s="181"/>
      <c r="AY1110" s="181"/>
      <c r="AZ1110" s="181"/>
      <c r="BA1110" s="181"/>
      <c r="BB1110" s="181"/>
      <c r="BC1110" s="181"/>
      <c r="BD1110" s="181"/>
      <c r="BE1110" s="181"/>
      <c r="BF1110" s="181"/>
      <c r="BG1110" s="181"/>
      <c r="BH1110" s="181"/>
      <c r="BI1110" s="181"/>
      <c r="BJ1110" s="181"/>
      <c r="BK1110" s="181"/>
      <c r="BL1110" s="181"/>
      <c r="BM1110" s="181"/>
      <c r="BN1110" s="181"/>
      <c r="BO1110" s="181"/>
      <c r="BP1110" s="181"/>
      <c r="BQ1110" s="181"/>
      <c r="BR1110" s="181"/>
      <c r="BS1110" s="181"/>
      <c r="BT1110" s="181"/>
      <c r="BU1110" s="181"/>
      <c r="BV1110" s="181"/>
      <c r="BW1110" s="181"/>
      <c r="BX1110" s="181"/>
    </row>
    <row r="1111" spans="23:76" s="166" customFormat="1">
      <c r="W1111" s="181"/>
      <c r="X1111" s="181"/>
      <c r="Y1111" s="181"/>
      <c r="Z1111" s="181"/>
      <c r="AA1111" s="181"/>
      <c r="AB1111" s="181"/>
      <c r="AC1111" s="181"/>
      <c r="AD1111" s="181"/>
      <c r="AE1111" s="181"/>
      <c r="AF1111" s="181"/>
      <c r="AG1111" s="181"/>
      <c r="AH1111" s="181"/>
      <c r="AI1111" s="181"/>
      <c r="AJ1111" s="181"/>
      <c r="AK1111" s="181"/>
      <c r="AL1111" s="181"/>
      <c r="AM1111" s="181"/>
      <c r="AN1111" s="181"/>
      <c r="AO1111" s="181"/>
      <c r="AP1111" s="181"/>
      <c r="AQ1111" s="181"/>
      <c r="AR1111" s="181"/>
      <c r="AS1111" s="181"/>
      <c r="AT1111" s="181"/>
      <c r="AU1111" s="181"/>
      <c r="AV1111" s="181"/>
      <c r="AW1111" s="181"/>
      <c r="AX1111" s="181"/>
      <c r="AY1111" s="181"/>
      <c r="AZ1111" s="181"/>
      <c r="BA1111" s="181"/>
      <c r="BB1111" s="181"/>
      <c r="BC1111" s="181"/>
      <c r="BD1111" s="181"/>
      <c r="BE1111" s="181"/>
      <c r="BF1111" s="181"/>
      <c r="BG1111" s="181"/>
      <c r="BH1111" s="181"/>
      <c r="BI1111" s="181"/>
      <c r="BJ1111" s="181"/>
      <c r="BK1111" s="181"/>
      <c r="BL1111" s="181"/>
      <c r="BM1111" s="181"/>
      <c r="BN1111" s="181"/>
      <c r="BO1111" s="181"/>
      <c r="BP1111" s="181"/>
      <c r="BQ1111" s="181"/>
      <c r="BR1111" s="181"/>
      <c r="BS1111" s="181"/>
      <c r="BT1111" s="181"/>
      <c r="BU1111" s="181"/>
      <c r="BV1111" s="181"/>
      <c r="BW1111" s="181"/>
      <c r="BX1111" s="181"/>
    </row>
    <row r="1112" spans="23:76" s="166" customFormat="1">
      <c r="W1112" s="181"/>
      <c r="X1112" s="181"/>
      <c r="Y1112" s="181"/>
      <c r="Z1112" s="181"/>
      <c r="AA1112" s="181"/>
      <c r="AB1112" s="181"/>
      <c r="AC1112" s="181"/>
      <c r="AD1112" s="181"/>
      <c r="AE1112" s="181"/>
      <c r="AF1112" s="181"/>
      <c r="AG1112" s="181"/>
      <c r="AH1112" s="181"/>
      <c r="AI1112" s="181"/>
      <c r="AJ1112" s="181"/>
      <c r="AK1112" s="181"/>
      <c r="AL1112" s="181"/>
      <c r="AM1112" s="181"/>
      <c r="AN1112" s="181"/>
      <c r="AO1112" s="181"/>
      <c r="AP1112" s="181"/>
      <c r="AQ1112" s="181"/>
      <c r="AR1112" s="181"/>
      <c r="AS1112" s="181"/>
      <c r="AT1112" s="181"/>
      <c r="AU1112" s="181"/>
      <c r="AV1112" s="181"/>
      <c r="AW1112" s="181"/>
      <c r="AX1112" s="181"/>
      <c r="AY1112" s="181"/>
      <c r="AZ1112" s="181"/>
      <c r="BA1112" s="181"/>
      <c r="BB1112" s="181"/>
      <c r="BC1112" s="181"/>
      <c r="BD1112" s="181"/>
      <c r="BE1112" s="181"/>
      <c r="BF1112" s="181"/>
      <c r="BG1112" s="181"/>
      <c r="BH1112" s="181"/>
      <c r="BI1112" s="181"/>
      <c r="BJ1112" s="181"/>
      <c r="BK1112" s="181"/>
      <c r="BL1112" s="181"/>
      <c r="BM1112" s="181"/>
      <c r="BN1112" s="181"/>
      <c r="BO1112" s="181"/>
      <c r="BP1112" s="181"/>
      <c r="BQ1112" s="181"/>
      <c r="BR1112" s="181"/>
      <c r="BS1112" s="181"/>
      <c r="BT1112" s="181"/>
      <c r="BU1112" s="181"/>
      <c r="BV1112" s="181"/>
      <c r="BW1112" s="181"/>
      <c r="BX1112" s="181"/>
    </row>
    <row r="1113" spans="23:76" s="166" customFormat="1">
      <c r="W1113" s="181"/>
      <c r="X1113" s="181"/>
      <c r="Y1113" s="181"/>
      <c r="Z1113" s="181"/>
      <c r="AA1113" s="181"/>
      <c r="AB1113" s="181"/>
      <c r="AC1113" s="181"/>
      <c r="AD1113" s="181"/>
      <c r="AE1113" s="181"/>
      <c r="AF1113" s="181"/>
      <c r="AG1113" s="181"/>
      <c r="AH1113" s="181"/>
      <c r="AI1113" s="181"/>
      <c r="AJ1113" s="181"/>
      <c r="AK1113" s="181"/>
      <c r="AL1113" s="181"/>
      <c r="AM1113" s="181"/>
      <c r="AN1113" s="181"/>
      <c r="AO1113" s="181"/>
      <c r="AP1113" s="181"/>
      <c r="AQ1113" s="181"/>
      <c r="AR1113" s="181"/>
      <c r="AS1113" s="181"/>
      <c r="AT1113" s="181"/>
      <c r="AU1113" s="181"/>
      <c r="AV1113" s="181"/>
      <c r="AW1113" s="181"/>
      <c r="AX1113" s="181"/>
      <c r="AY1113" s="181"/>
      <c r="AZ1113" s="181"/>
      <c r="BA1113" s="181"/>
      <c r="BB1113" s="181"/>
      <c r="BC1113" s="181"/>
      <c r="BD1113" s="181"/>
      <c r="BE1113" s="181"/>
      <c r="BF1113" s="181"/>
      <c r="BG1113" s="181"/>
      <c r="BH1113" s="181"/>
      <c r="BI1113" s="181"/>
      <c r="BJ1113" s="181"/>
      <c r="BK1113" s="181"/>
      <c r="BL1113" s="181"/>
      <c r="BM1113" s="181"/>
      <c r="BN1113" s="181"/>
      <c r="BO1113" s="181"/>
      <c r="BP1113" s="181"/>
      <c r="BQ1113" s="181"/>
      <c r="BR1113" s="181"/>
      <c r="BS1113" s="181"/>
      <c r="BT1113" s="181"/>
      <c r="BU1113" s="181"/>
      <c r="BV1113" s="181"/>
      <c r="BW1113" s="181"/>
      <c r="BX1113" s="181"/>
    </row>
    <row r="1114" spans="23:76" s="166" customFormat="1">
      <c r="W1114" s="181"/>
      <c r="X1114" s="181"/>
      <c r="Y1114" s="181"/>
      <c r="Z1114" s="181"/>
      <c r="AA1114" s="181"/>
      <c r="AB1114" s="181"/>
      <c r="AC1114" s="181"/>
      <c r="AD1114" s="181"/>
      <c r="AE1114" s="181"/>
      <c r="AF1114" s="181"/>
      <c r="AG1114" s="181"/>
      <c r="AH1114" s="181"/>
      <c r="AI1114" s="181"/>
      <c r="AJ1114" s="181"/>
      <c r="AK1114" s="181"/>
      <c r="AL1114" s="181"/>
      <c r="AM1114" s="181"/>
      <c r="AN1114" s="181"/>
      <c r="AO1114" s="181"/>
      <c r="AP1114" s="181"/>
      <c r="AQ1114" s="181"/>
      <c r="AR1114" s="181"/>
      <c r="AS1114" s="181"/>
      <c r="AT1114" s="181"/>
      <c r="AU1114" s="181"/>
      <c r="AV1114" s="181"/>
      <c r="AW1114" s="181"/>
      <c r="AX1114" s="181"/>
      <c r="AY1114" s="181"/>
      <c r="AZ1114" s="181"/>
      <c r="BA1114" s="181"/>
      <c r="BB1114" s="181"/>
      <c r="BC1114" s="181"/>
      <c r="BD1114" s="181"/>
      <c r="BE1114" s="181"/>
      <c r="BF1114" s="181"/>
      <c r="BG1114" s="181"/>
      <c r="BH1114" s="181"/>
      <c r="BI1114" s="181"/>
      <c r="BJ1114" s="181"/>
      <c r="BK1114" s="181"/>
      <c r="BL1114" s="181"/>
      <c r="BM1114" s="181"/>
      <c r="BN1114" s="181"/>
      <c r="BO1114" s="181"/>
      <c r="BP1114" s="181"/>
      <c r="BQ1114" s="181"/>
      <c r="BR1114" s="181"/>
      <c r="BS1114" s="181"/>
      <c r="BT1114" s="181"/>
      <c r="BU1114" s="181"/>
      <c r="BV1114" s="181"/>
      <c r="BW1114" s="181"/>
      <c r="BX1114" s="181"/>
    </row>
    <row r="1115" spans="23:76" s="166" customFormat="1">
      <c r="W1115" s="181"/>
      <c r="X1115" s="181"/>
      <c r="Y1115" s="181"/>
      <c r="Z1115" s="181"/>
      <c r="AA1115" s="181"/>
      <c r="AB1115" s="181"/>
      <c r="AC1115" s="181"/>
      <c r="AD1115" s="181"/>
      <c r="AE1115" s="181"/>
      <c r="AF1115" s="181"/>
      <c r="AG1115" s="181"/>
      <c r="AH1115" s="181"/>
      <c r="AI1115" s="181"/>
      <c r="AJ1115" s="181"/>
      <c r="AK1115" s="181"/>
      <c r="AL1115" s="181"/>
      <c r="AM1115" s="181"/>
      <c r="AN1115" s="181"/>
      <c r="AO1115" s="181"/>
      <c r="AP1115" s="181"/>
      <c r="AQ1115" s="181"/>
      <c r="AR1115" s="181"/>
      <c r="AS1115" s="181"/>
      <c r="AT1115" s="181"/>
      <c r="AU1115" s="181"/>
      <c r="AV1115" s="181"/>
      <c r="AW1115" s="181"/>
      <c r="AX1115" s="181"/>
      <c r="AY1115" s="181"/>
      <c r="AZ1115" s="181"/>
      <c r="BA1115" s="181"/>
      <c r="BB1115" s="181"/>
      <c r="BC1115" s="181"/>
      <c r="BD1115" s="181"/>
      <c r="BE1115" s="181"/>
      <c r="BF1115" s="181"/>
      <c r="BG1115" s="181"/>
      <c r="BH1115" s="181"/>
      <c r="BI1115" s="181"/>
      <c r="BJ1115" s="181"/>
      <c r="BK1115" s="181"/>
      <c r="BL1115" s="181"/>
      <c r="BM1115" s="181"/>
      <c r="BN1115" s="181"/>
      <c r="BO1115" s="181"/>
      <c r="BP1115" s="181"/>
      <c r="BQ1115" s="181"/>
      <c r="BR1115" s="181"/>
      <c r="BS1115" s="181"/>
      <c r="BT1115" s="181"/>
      <c r="BU1115" s="181"/>
      <c r="BV1115" s="181"/>
      <c r="BW1115" s="181"/>
      <c r="BX1115" s="181"/>
    </row>
    <row r="1116" spans="23:76" s="166" customFormat="1">
      <c r="W1116" s="181"/>
      <c r="X1116" s="181"/>
      <c r="Y1116" s="181"/>
      <c r="Z1116" s="181"/>
      <c r="AA1116" s="181"/>
      <c r="AB1116" s="181"/>
      <c r="AC1116" s="181"/>
      <c r="AD1116" s="181"/>
      <c r="AE1116" s="181"/>
      <c r="AF1116" s="181"/>
      <c r="AG1116" s="181"/>
      <c r="AH1116" s="181"/>
      <c r="AI1116" s="181"/>
      <c r="AJ1116" s="181"/>
      <c r="AK1116" s="181"/>
      <c r="AL1116" s="181"/>
      <c r="AM1116" s="181"/>
      <c r="AN1116" s="181"/>
      <c r="AO1116" s="181"/>
      <c r="AP1116" s="181"/>
      <c r="AQ1116" s="181"/>
      <c r="AR1116" s="181"/>
      <c r="AS1116" s="181"/>
      <c r="AT1116" s="181"/>
      <c r="AU1116" s="181"/>
      <c r="AV1116" s="181"/>
      <c r="AW1116" s="181"/>
      <c r="AX1116" s="181"/>
      <c r="AY1116" s="181"/>
      <c r="AZ1116" s="181"/>
      <c r="BA1116" s="181"/>
      <c r="BB1116" s="181"/>
      <c r="BC1116" s="181"/>
      <c r="BD1116" s="181"/>
      <c r="BE1116" s="181"/>
      <c r="BF1116" s="181"/>
      <c r="BG1116" s="181"/>
      <c r="BH1116" s="181"/>
      <c r="BI1116" s="181"/>
      <c r="BJ1116" s="181"/>
      <c r="BK1116" s="181"/>
      <c r="BL1116" s="181"/>
      <c r="BM1116" s="181"/>
      <c r="BN1116" s="181"/>
      <c r="BO1116" s="181"/>
      <c r="BP1116" s="181"/>
      <c r="BQ1116" s="181"/>
      <c r="BR1116" s="181"/>
      <c r="BS1116" s="181"/>
      <c r="BT1116" s="181"/>
      <c r="BU1116" s="181"/>
      <c r="BV1116" s="181"/>
      <c r="BW1116" s="181"/>
      <c r="BX1116" s="181"/>
    </row>
    <row r="1117" spans="23:76" s="166" customFormat="1">
      <c r="W1117" s="181"/>
      <c r="X1117" s="181"/>
      <c r="Y1117" s="181"/>
      <c r="Z1117" s="181"/>
      <c r="AA1117" s="181"/>
      <c r="AB1117" s="181"/>
      <c r="AC1117" s="181"/>
      <c r="AD1117" s="181"/>
      <c r="AE1117" s="181"/>
      <c r="AF1117" s="181"/>
      <c r="AG1117" s="181"/>
      <c r="AH1117" s="181"/>
      <c r="AI1117" s="181"/>
      <c r="AJ1117" s="181"/>
      <c r="AK1117" s="181"/>
      <c r="AL1117" s="181"/>
      <c r="AM1117" s="181"/>
      <c r="AN1117" s="181"/>
      <c r="AO1117" s="181"/>
      <c r="AP1117" s="181"/>
      <c r="AQ1117" s="181"/>
      <c r="AR1117" s="181"/>
      <c r="AS1117" s="181"/>
      <c r="AT1117" s="181"/>
      <c r="AU1117" s="181"/>
      <c r="AV1117" s="181"/>
      <c r="AW1117" s="181"/>
      <c r="AX1117" s="181"/>
      <c r="AY1117" s="181"/>
      <c r="AZ1117" s="181"/>
      <c r="BA1117" s="181"/>
      <c r="BB1117" s="181"/>
      <c r="BC1117" s="181"/>
      <c r="BD1117" s="181"/>
      <c r="BE1117" s="181"/>
      <c r="BF1117" s="181"/>
      <c r="BG1117" s="181"/>
      <c r="BH1117" s="181"/>
      <c r="BI1117" s="181"/>
      <c r="BJ1117" s="181"/>
      <c r="BK1117" s="181"/>
      <c r="BL1117" s="181"/>
      <c r="BM1117" s="181"/>
      <c r="BN1117" s="181"/>
      <c r="BO1117" s="181"/>
      <c r="BP1117" s="181"/>
      <c r="BQ1117" s="181"/>
      <c r="BR1117" s="181"/>
      <c r="BS1117" s="181"/>
      <c r="BT1117" s="181"/>
      <c r="BU1117" s="181"/>
      <c r="BV1117" s="181"/>
      <c r="BW1117" s="181"/>
      <c r="BX1117" s="181"/>
    </row>
    <row r="1118" spans="23:76" s="166" customFormat="1">
      <c r="W1118" s="181"/>
      <c r="X1118" s="181"/>
      <c r="Y1118" s="181"/>
      <c r="Z1118" s="181"/>
      <c r="AA1118" s="181"/>
      <c r="AB1118" s="181"/>
      <c r="AC1118" s="181"/>
      <c r="AD1118" s="181"/>
      <c r="AE1118" s="181"/>
      <c r="AF1118" s="181"/>
      <c r="AG1118" s="181"/>
      <c r="AH1118" s="181"/>
      <c r="AI1118" s="181"/>
      <c r="AJ1118" s="181"/>
      <c r="AK1118" s="181"/>
      <c r="AL1118" s="181"/>
      <c r="AM1118" s="181"/>
      <c r="AN1118" s="181"/>
      <c r="AO1118" s="181"/>
      <c r="AP1118" s="181"/>
      <c r="AQ1118" s="181"/>
      <c r="AR1118" s="181"/>
      <c r="AS1118" s="181"/>
      <c r="AT1118" s="181"/>
      <c r="AU1118" s="181"/>
      <c r="AV1118" s="181"/>
      <c r="AW1118" s="181"/>
      <c r="AX1118" s="181"/>
      <c r="AY1118" s="181"/>
      <c r="AZ1118" s="181"/>
      <c r="BA1118" s="181"/>
      <c r="BB1118" s="181"/>
      <c r="BC1118" s="181"/>
      <c r="BD1118" s="181"/>
      <c r="BE1118" s="181"/>
      <c r="BF1118" s="181"/>
      <c r="BG1118" s="181"/>
      <c r="BH1118" s="181"/>
      <c r="BI1118" s="181"/>
      <c r="BJ1118" s="181"/>
      <c r="BK1118" s="181"/>
      <c r="BL1118" s="181"/>
      <c r="BM1118" s="181"/>
      <c r="BN1118" s="181"/>
      <c r="BO1118" s="181"/>
      <c r="BP1118" s="181"/>
      <c r="BQ1118" s="181"/>
      <c r="BR1118" s="181"/>
      <c r="BS1118" s="181"/>
      <c r="BT1118" s="181"/>
      <c r="BU1118" s="181"/>
      <c r="BV1118" s="181"/>
      <c r="BW1118" s="181"/>
      <c r="BX1118" s="181"/>
    </row>
    <row r="1119" spans="23:76" s="166" customFormat="1">
      <c r="W1119" s="181"/>
      <c r="X1119" s="181"/>
      <c r="Y1119" s="181"/>
      <c r="Z1119" s="181"/>
      <c r="AA1119" s="181"/>
      <c r="AB1119" s="181"/>
      <c r="AC1119" s="181"/>
      <c r="AD1119" s="181"/>
      <c r="AE1119" s="181"/>
      <c r="AF1119" s="181"/>
      <c r="AG1119" s="181"/>
      <c r="AH1119" s="181"/>
      <c r="AI1119" s="181"/>
      <c r="AJ1119" s="181"/>
      <c r="AK1119" s="181"/>
      <c r="AL1119" s="181"/>
      <c r="AM1119" s="181"/>
      <c r="AN1119" s="181"/>
      <c r="AO1119" s="181"/>
      <c r="AP1119" s="181"/>
      <c r="AQ1119" s="181"/>
      <c r="AR1119" s="181"/>
      <c r="AS1119" s="181"/>
      <c r="AT1119" s="181"/>
      <c r="AU1119" s="181"/>
      <c r="AV1119" s="181"/>
      <c r="AW1119" s="181"/>
      <c r="AX1119" s="181"/>
      <c r="AY1119" s="181"/>
      <c r="AZ1119" s="181"/>
      <c r="BA1119" s="181"/>
      <c r="BB1119" s="181"/>
      <c r="BC1119" s="181"/>
      <c r="BD1119" s="181"/>
      <c r="BE1119" s="181"/>
      <c r="BF1119" s="181"/>
      <c r="BG1119" s="181"/>
      <c r="BH1119" s="181"/>
      <c r="BI1119" s="181"/>
      <c r="BJ1119" s="181"/>
      <c r="BK1119" s="181"/>
      <c r="BL1119" s="181"/>
      <c r="BM1119" s="181"/>
      <c r="BN1119" s="181"/>
      <c r="BO1119" s="181"/>
      <c r="BP1119" s="181"/>
      <c r="BQ1119" s="181"/>
      <c r="BR1119" s="181"/>
      <c r="BS1119" s="181"/>
      <c r="BT1119" s="181"/>
      <c r="BU1119" s="181"/>
      <c r="BV1119" s="181"/>
      <c r="BW1119" s="181"/>
      <c r="BX1119" s="181"/>
    </row>
    <row r="1120" spans="23:76" s="166" customFormat="1">
      <c r="W1120" s="181"/>
      <c r="X1120" s="181"/>
      <c r="Y1120" s="181"/>
      <c r="Z1120" s="181"/>
      <c r="AA1120" s="181"/>
      <c r="AB1120" s="181"/>
      <c r="AC1120" s="181"/>
      <c r="AD1120" s="181"/>
      <c r="AE1120" s="181"/>
      <c r="AF1120" s="181"/>
      <c r="AG1120" s="181"/>
      <c r="AH1120" s="181"/>
      <c r="AI1120" s="181"/>
      <c r="AJ1120" s="181"/>
      <c r="AK1120" s="181"/>
      <c r="AL1120" s="181"/>
      <c r="AM1120" s="181"/>
      <c r="AN1120" s="181"/>
      <c r="AO1120" s="181"/>
      <c r="AP1120" s="181"/>
      <c r="AQ1120" s="181"/>
      <c r="AR1120" s="181"/>
      <c r="AS1120" s="181"/>
      <c r="AT1120" s="181"/>
      <c r="AU1120" s="181"/>
      <c r="AV1120" s="181"/>
      <c r="AW1120" s="181"/>
      <c r="AX1120" s="181"/>
      <c r="AY1120" s="181"/>
      <c r="AZ1120" s="181"/>
      <c r="BA1120" s="181"/>
      <c r="BB1120" s="181"/>
      <c r="BC1120" s="181"/>
      <c r="BD1120" s="181"/>
      <c r="BE1120" s="181"/>
      <c r="BF1120" s="181"/>
      <c r="BG1120" s="181"/>
      <c r="BH1120" s="181"/>
      <c r="BI1120" s="181"/>
      <c r="BJ1120" s="181"/>
      <c r="BK1120" s="181"/>
      <c r="BL1120" s="181"/>
      <c r="BM1120" s="181"/>
      <c r="BN1120" s="181"/>
      <c r="BO1120" s="181"/>
      <c r="BP1120" s="181"/>
      <c r="BQ1120" s="181"/>
      <c r="BR1120" s="181"/>
      <c r="BS1120" s="181"/>
      <c r="BT1120" s="181"/>
      <c r="BU1120" s="181"/>
      <c r="BV1120" s="181"/>
      <c r="BW1120" s="181"/>
      <c r="BX1120" s="181"/>
    </row>
    <row r="1121" spans="23:76" s="166" customFormat="1">
      <c r="W1121" s="181"/>
      <c r="X1121" s="181"/>
      <c r="Y1121" s="181"/>
      <c r="Z1121" s="181"/>
      <c r="AA1121" s="181"/>
      <c r="AB1121" s="181"/>
      <c r="AC1121" s="181"/>
      <c r="AD1121" s="181"/>
      <c r="AE1121" s="181"/>
      <c r="AF1121" s="181"/>
      <c r="AG1121" s="181"/>
      <c r="AH1121" s="181"/>
      <c r="AI1121" s="181"/>
      <c r="AJ1121" s="181"/>
      <c r="AK1121" s="181"/>
      <c r="AL1121" s="181"/>
      <c r="AM1121" s="181"/>
      <c r="AN1121" s="181"/>
      <c r="AO1121" s="181"/>
      <c r="AP1121" s="181"/>
      <c r="AQ1121" s="181"/>
      <c r="AR1121" s="181"/>
      <c r="AS1121" s="181"/>
      <c r="AT1121" s="181"/>
      <c r="AU1121" s="181"/>
      <c r="AV1121" s="181"/>
      <c r="AW1121" s="181"/>
      <c r="AX1121" s="181"/>
      <c r="AY1121" s="181"/>
      <c r="AZ1121" s="181"/>
      <c r="BA1121" s="181"/>
      <c r="BB1121" s="181"/>
      <c r="BC1121" s="181"/>
      <c r="BD1121" s="181"/>
      <c r="BE1121" s="181"/>
      <c r="BF1121" s="181"/>
      <c r="BG1121" s="181"/>
      <c r="BH1121" s="181"/>
      <c r="BI1121" s="181"/>
      <c r="BJ1121" s="181"/>
      <c r="BK1121" s="181"/>
      <c r="BL1121" s="181"/>
      <c r="BM1121" s="181"/>
      <c r="BN1121" s="181"/>
      <c r="BO1121" s="181"/>
      <c r="BP1121" s="181"/>
      <c r="BQ1121" s="181"/>
      <c r="BR1121" s="181"/>
      <c r="BS1121" s="181"/>
      <c r="BT1121" s="181"/>
      <c r="BU1121" s="181"/>
      <c r="BV1121" s="181"/>
      <c r="BW1121" s="181"/>
      <c r="BX1121" s="181"/>
    </row>
    <row r="1122" spans="23:76" s="166" customFormat="1">
      <c r="W1122" s="181"/>
      <c r="X1122" s="181"/>
      <c r="Y1122" s="181"/>
      <c r="Z1122" s="181"/>
      <c r="AA1122" s="181"/>
      <c r="AB1122" s="181"/>
      <c r="AC1122" s="181"/>
      <c r="AD1122" s="181"/>
      <c r="AE1122" s="181"/>
      <c r="AF1122" s="181"/>
      <c r="AG1122" s="181"/>
      <c r="AH1122" s="181"/>
      <c r="AI1122" s="181"/>
      <c r="AJ1122" s="181"/>
      <c r="AK1122" s="181"/>
      <c r="AL1122" s="181"/>
      <c r="AM1122" s="181"/>
      <c r="AN1122" s="181"/>
      <c r="AO1122" s="181"/>
      <c r="AP1122" s="181"/>
      <c r="AQ1122" s="181"/>
      <c r="AR1122" s="181"/>
      <c r="AS1122" s="181"/>
      <c r="AT1122" s="181"/>
      <c r="AU1122" s="181"/>
      <c r="AV1122" s="181"/>
      <c r="AW1122" s="181"/>
      <c r="AX1122" s="181"/>
      <c r="AY1122" s="181"/>
      <c r="AZ1122" s="181"/>
      <c r="BA1122" s="181"/>
      <c r="BB1122" s="181"/>
      <c r="BC1122" s="181"/>
      <c r="BD1122" s="181"/>
      <c r="BE1122" s="181"/>
      <c r="BF1122" s="181"/>
      <c r="BG1122" s="181"/>
      <c r="BH1122" s="181"/>
      <c r="BI1122" s="181"/>
      <c r="BJ1122" s="181"/>
      <c r="BK1122" s="181"/>
      <c r="BL1122" s="181"/>
      <c r="BM1122" s="181"/>
      <c r="BN1122" s="181"/>
      <c r="BO1122" s="181"/>
      <c r="BP1122" s="181"/>
      <c r="BQ1122" s="181"/>
      <c r="BR1122" s="181"/>
      <c r="BS1122" s="181"/>
      <c r="BT1122" s="181"/>
      <c r="BU1122" s="181"/>
      <c r="BV1122" s="181"/>
      <c r="BW1122" s="181"/>
      <c r="BX1122" s="181"/>
    </row>
    <row r="1123" spans="23:76" s="166" customFormat="1">
      <c r="W1123" s="181"/>
      <c r="X1123" s="181"/>
      <c r="Y1123" s="181"/>
      <c r="Z1123" s="181"/>
      <c r="AA1123" s="181"/>
      <c r="AB1123" s="181"/>
      <c r="AC1123" s="181"/>
      <c r="AD1123" s="181"/>
      <c r="AE1123" s="181"/>
      <c r="AF1123" s="181"/>
      <c r="AG1123" s="181"/>
      <c r="AH1123" s="181"/>
      <c r="AI1123" s="181"/>
      <c r="AJ1123" s="181"/>
      <c r="AK1123" s="181"/>
      <c r="AL1123" s="181"/>
      <c r="AM1123" s="181"/>
      <c r="AN1123" s="181"/>
      <c r="AO1123" s="181"/>
      <c r="AP1123" s="181"/>
      <c r="AQ1123" s="181"/>
      <c r="AR1123" s="181"/>
      <c r="AS1123" s="181"/>
      <c r="AT1123" s="181"/>
      <c r="AU1123" s="181"/>
      <c r="AV1123" s="181"/>
      <c r="AW1123" s="181"/>
      <c r="AX1123" s="181"/>
      <c r="AY1123" s="181"/>
      <c r="AZ1123" s="181"/>
      <c r="BA1123" s="181"/>
      <c r="BB1123" s="181"/>
      <c r="BC1123" s="181"/>
      <c r="BD1123" s="181"/>
      <c r="BE1123" s="181"/>
      <c r="BF1123" s="181"/>
      <c r="BG1123" s="181"/>
      <c r="BH1123" s="181"/>
      <c r="BI1123" s="181"/>
      <c r="BJ1123" s="181"/>
      <c r="BK1123" s="181"/>
      <c r="BL1123" s="181"/>
      <c r="BM1123" s="181"/>
      <c r="BN1123" s="181"/>
      <c r="BO1123" s="181"/>
      <c r="BP1123" s="181"/>
      <c r="BQ1123" s="181"/>
      <c r="BR1123" s="181"/>
      <c r="BS1123" s="181"/>
      <c r="BT1123" s="181"/>
      <c r="BU1123" s="181"/>
      <c r="BV1123" s="181"/>
      <c r="BW1123" s="181"/>
      <c r="BX1123" s="181"/>
    </row>
    <row r="1124" spans="23:76" s="166" customFormat="1">
      <c r="W1124" s="181"/>
      <c r="X1124" s="181"/>
      <c r="Y1124" s="181"/>
      <c r="Z1124" s="181"/>
      <c r="AA1124" s="181"/>
      <c r="AB1124" s="181"/>
      <c r="AC1124" s="181"/>
      <c r="AD1124" s="181"/>
      <c r="AE1124" s="181"/>
      <c r="AF1124" s="181"/>
      <c r="AG1124" s="181"/>
      <c r="AH1124" s="181"/>
      <c r="AI1124" s="181"/>
      <c r="AJ1124" s="181"/>
      <c r="AK1124" s="181"/>
      <c r="AL1124" s="181"/>
      <c r="AM1124" s="181"/>
      <c r="AN1124" s="181"/>
      <c r="AO1124" s="181"/>
      <c r="AP1124" s="181"/>
      <c r="AQ1124" s="181"/>
      <c r="AR1124" s="181"/>
      <c r="AS1124" s="181"/>
      <c r="AT1124" s="181"/>
      <c r="AU1124" s="181"/>
      <c r="AV1124" s="181"/>
      <c r="AW1124" s="181"/>
      <c r="AX1124" s="181"/>
      <c r="AY1124" s="181"/>
      <c r="AZ1124" s="181"/>
      <c r="BA1124" s="181"/>
      <c r="BB1124" s="181"/>
      <c r="BC1124" s="181"/>
      <c r="BD1124" s="181"/>
      <c r="BE1124" s="181"/>
      <c r="BF1124" s="181"/>
      <c r="BG1124" s="181"/>
      <c r="BH1124" s="181"/>
      <c r="BI1124" s="181"/>
      <c r="BJ1124" s="181"/>
      <c r="BK1124" s="181"/>
      <c r="BL1124" s="181"/>
      <c r="BM1124" s="181"/>
      <c r="BN1124" s="181"/>
      <c r="BO1124" s="181"/>
      <c r="BP1124" s="181"/>
      <c r="BQ1124" s="181"/>
      <c r="BR1124" s="181"/>
      <c r="BS1124" s="181"/>
      <c r="BT1124" s="181"/>
      <c r="BU1124" s="181"/>
      <c r="BV1124" s="181"/>
      <c r="BW1124" s="181"/>
      <c r="BX1124" s="181"/>
    </row>
    <row r="1125" spans="23:76" s="166" customFormat="1">
      <c r="W1125" s="181"/>
      <c r="X1125" s="181"/>
      <c r="Y1125" s="181"/>
      <c r="Z1125" s="181"/>
      <c r="AA1125" s="181"/>
      <c r="AB1125" s="181"/>
      <c r="AC1125" s="181"/>
      <c r="AD1125" s="181"/>
      <c r="AE1125" s="181"/>
      <c r="AF1125" s="181"/>
      <c r="AG1125" s="181"/>
      <c r="AH1125" s="181"/>
      <c r="AI1125" s="181"/>
      <c r="AJ1125" s="181"/>
      <c r="AK1125" s="181"/>
      <c r="AL1125" s="181"/>
      <c r="AM1125" s="181"/>
      <c r="AN1125" s="181"/>
      <c r="AO1125" s="181"/>
      <c r="AP1125" s="181"/>
      <c r="AQ1125" s="181"/>
      <c r="AR1125" s="181"/>
      <c r="AS1125" s="181"/>
      <c r="AT1125" s="181"/>
      <c r="AU1125" s="181"/>
      <c r="AV1125" s="181"/>
      <c r="AW1125" s="181"/>
      <c r="AX1125" s="181"/>
      <c r="AY1125" s="181"/>
      <c r="AZ1125" s="181"/>
      <c r="BA1125" s="181"/>
      <c r="BB1125" s="181"/>
      <c r="BC1125" s="181"/>
      <c r="BD1125" s="181"/>
      <c r="BE1125" s="181"/>
      <c r="BF1125" s="181"/>
      <c r="BG1125" s="181"/>
      <c r="BH1125" s="181"/>
      <c r="BI1125" s="181"/>
      <c r="BJ1125" s="181"/>
      <c r="BK1125" s="181"/>
      <c r="BL1125" s="181"/>
      <c r="BM1125" s="181"/>
      <c r="BN1125" s="181"/>
      <c r="BO1125" s="181"/>
      <c r="BP1125" s="181"/>
      <c r="BQ1125" s="181"/>
      <c r="BR1125" s="181"/>
      <c r="BS1125" s="181"/>
      <c r="BT1125" s="181"/>
      <c r="BU1125" s="181"/>
      <c r="BV1125" s="181"/>
      <c r="BW1125" s="181"/>
      <c r="BX1125" s="181"/>
    </row>
    <row r="1126" spans="23:76" s="166" customFormat="1">
      <c r="W1126" s="181"/>
      <c r="X1126" s="181"/>
      <c r="Y1126" s="181"/>
      <c r="Z1126" s="181"/>
      <c r="AA1126" s="181"/>
      <c r="AB1126" s="181"/>
      <c r="AC1126" s="181"/>
      <c r="AD1126" s="181"/>
      <c r="AE1126" s="181"/>
      <c r="AF1126" s="181"/>
      <c r="AG1126" s="181"/>
      <c r="AH1126" s="181"/>
      <c r="AI1126" s="181"/>
      <c r="AJ1126" s="181"/>
      <c r="AK1126" s="181"/>
      <c r="AL1126" s="181"/>
      <c r="AM1126" s="181"/>
      <c r="AN1126" s="181"/>
      <c r="AO1126" s="181"/>
      <c r="AP1126" s="181"/>
      <c r="AQ1126" s="181"/>
      <c r="AR1126" s="181"/>
      <c r="AS1126" s="181"/>
      <c r="AT1126" s="181"/>
      <c r="AU1126" s="181"/>
      <c r="AV1126" s="181"/>
      <c r="AW1126" s="181"/>
      <c r="AX1126" s="181"/>
      <c r="AY1126" s="181"/>
      <c r="AZ1126" s="181"/>
      <c r="BA1126" s="181"/>
      <c r="BB1126" s="181"/>
      <c r="BC1126" s="181"/>
      <c r="BD1126" s="181"/>
      <c r="BE1126" s="181"/>
      <c r="BF1126" s="181"/>
      <c r="BG1126" s="181"/>
      <c r="BH1126" s="181"/>
      <c r="BI1126" s="181"/>
      <c r="BJ1126" s="181"/>
      <c r="BK1126" s="181"/>
      <c r="BL1126" s="181"/>
      <c r="BM1126" s="181"/>
      <c r="BN1126" s="181"/>
      <c r="BO1126" s="181"/>
      <c r="BP1126" s="181"/>
      <c r="BQ1126" s="181"/>
      <c r="BR1126" s="181"/>
      <c r="BS1126" s="181"/>
      <c r="BT1126" s="181"/>
      <c r="BU1126" s="181"/>
      <c r="BV1126" s="181"/>
      <c r="BW1126" s="181"/>
      <c r="BX1126" s="181"/>
    </row>
    <row r="1127" spans="23:76" s="166" customFormat="1">
      <c r="W1127" s="181"/>
      <c r="X1127" s="181"/>
      <c r="Y1127" s="181"/>
      <c r="Z1127" s="181"/>
      <c r="AA1127" s="181"/>
      <c r="AB1127" s="181"/>
      <c r="AC1127" s="181"/>
      <c r="AD1127" s="181"/>
      <c r="AE1127" s="181"/>
      <c r="AF1127" s="181"/>
      <c r="AG1127" s="181"/>
      <c r="AH1127" s="181"/>
      <c r="AI1127" s="181"/>
      <c r="AJ1127" s="181"/>
      <c r="AK1127" s="181"/>
      <c r="AL1127" s="181"/>
      <c r="AM1127" s="181"/>
      <c r="AN1127" s="181"/>
      <c r="AO1127" s="181"/>
      <c r="AP1127" s="181"/>
      <c r="AQ1127" s="181"/>
      <c r="AR1127" s="181"/>
      <c r="AS1127" s="181"/>
      <c r="AT1127" s="181"/>
      <c r="AU1127" s="181"/>
      <c r="AV1127" s="181"/>
      <c r="AW1127" s="181"/>
      <c r="AX1127" s="181"/>
      <c r="AY1127" s="181"/>
      <c r="AZ1127" s="181"/>
      <c r="BA1127" s="181"/>
      <c r="BB1127" s="181"/>
      <c r="BC1127" s="181"/>
      <c r="BD1127" s="181"/>
      <c r="BE1127" s="181"/>
      <c r="BF1127" s="181"/>
      <c r="BG1127" s="181"/>
      <c r="BH1127" s="181"/>
      <c r="BI1127" s="181"/>
      <c r="BJ1127" s="181"/>
      <c r="BK1127" s="181"/>
      <c r="BL1127" s="181"/>
      <c r="BM1127" s="181"/>
      <c r="BN1127" s="181"/>
      <c r="BO1127" s="181"/>
      <c r="BP1127" s="181"/>
      <c r="BQ1127" s="181"/>
      <c r="BR1127" s="181"/>
      <c r="BS1127" s="181"/>
      <c r="BT1127" s="181"/>
      <c r="BU1127" s="181"/>
      <c r="BV1127" s="181"/>
      <c r="BW1127" s="181"/>
      <c r="BX1127" s="181"/>
    </row>
    <row r="1128" spans="23:76" s="166" customFormat="1">
      <c r="W1128" s="181"/>
      <c r="X1128" s="181"/>
      <c r="Y1128" s="181"/>
      <c r="Z1128" s="181"/>
      <c r="AA1128" s="181"/>
      <c r="AB1128" s="181"/>
      <c r="AC1128" s="181"/>
      <c r="AD1128" s="181"/>
      <c r="AE1128" s="181"/>
      <c r="AF1128" s="181"/>
      <c r="AG1128" s="181"/>
      <c r="AH1128" s="181"/>
      <c r="AI1128" s="181"/>
      <c r="AJ1128" s="181"/>
      <c r="AK1128" s="181"/>
      <c r="AL1128" s="181"/>
      <c r="AM1128" s="181"/>
      <c r="AN1128" s="181"/>
      <c r="AO1128" s="181"/>
      <c r="AP1128" s="181"/>
      <c r="AQ1128" s="181"/>
      <c r="AR1128" s="181"/>
      <c r="AS1128" s="181"/>
      <c r="AT1128" s="181"/>
      <c r="AU1128" s="181"/>
      <c r="AV1128" s="181"/>
      <c r="AW1128" s="181"/>
      <c r="AX1128" s="181"/>
      <c r="AY1128" s="181"/>
      <c r="AZ1128" s="181"/>
      <c r="BA1128" s="181"/>
      <c r="BB1128" s="181"/>
      <c r="BC1128" s="181"/>
      <c r="BD1128" s="181"/>
      <c r="BE1128" s="181"/>
      <c r="BF1128" s="181"/>
      <c r="BG1128" s="181"/>
      <c r="BH1128" s="181"/>
      <c r="BI1128" s="181"/>
      <c r="BJ1128" s="181"/>
      <c r="BK1128" s="181"/>
      <c r="BL1128" s="181"/>
      <c r="BM1128" s="181"/>
      <c r="BN1128" s="181"/>
      <c r="BO1128" s="181"/>
      <c r="BP1128" s="181"/>
      <c r="BQ1128" s="181"/>
      <c r="BR1128" s="181"/>
      <c r="BS1128" s="181"/>
      <c r="BT1128" s="181"/>
      <c r="BU1128" s="181"/>
      <c r="BV1128" s="181"/>
      <c r="BW1128" s="181"/>
      <c r="BX1128" s="181"/>
    </row>
    <row r="1129" spans="23:76" s="166" customFormat="1">
      <c r="W1129" s="181"/>
      <c r="X1129" s="181"/>
      <c r="Y1129" s="181"/>
      <c r="Z1129" s="181"/>
      <c r="AA1129" s="181"/>
      <c r="AB1129" s="181"/>
      <c r="AC1129" s="181"/>
      <c r="AD1129" s="181"/>
      <c r="AE1129" s="181"/>
      <c r="AF1129" s="181"/>
      <c r="AG1129" s="181"/>
      <c r="AH1129" s="181"/>
      <c r="AI1129" s="181"/>
      <c r="AJ1129" s="181"/>
      <c r="AK1129" s="181"/>
      <c r="AL1129" s="181"/>
      <c r="AM1129" s="181"/>
      <c r="AN1129" s="181"/>
      <c r="AO1129" s="181"/>
      <c r="AP1129" s="181"/>
      <c r="AQ1129" s="181"/>
      <c r="AR1129" s="181"/>
      <c r="AS1129" s="181"/>
      <c r="AT1129" s="181"/>
      <c r="AU1129" s="181"/>
      <c r="AV1129" s="181"/>
      <c r="AW1129" s="181"/>
      <c r="AX1129" s="181"/>
      <c r="AY1129" s="181"/>
      <c r="AZ1129" s="181"/>
      <c r="BA1129" s="181"/>
      <c r="BB1129" s="181"/>
      <c r="BC1129" s="181"/>
      <c r="BD1129" s="181"/>
      <c r="BE1129" s="181"/>
      <c r="BF1129" s="181"/>
      <c r="BG1129" s="181"/>
      <c r="BH1129" s="181"/>
      <c r="BI1129" s="181"/>
      <c r="BJ1129" s="181"/>
      <c r="BK1129" s="181"/>
      <c r="BL1129" s="181"/>
      <c r="BM1129" s="181"/>
      <c r="BN1129" s="181"/>
      <c r="BO1129" s="181"/>
      <c r="BP1129" s="181"/>
      <c r="BQ1129" s="181"/>
      <c r="BR1129" s="181"/>
      <c r="BS1129" s="181"/>
      <c r="BT1129" s="181"/>
      <c r="BU1129" s="181"/>
      <c r="BV1129" s="181"/>
      <c r="BW1129" s="181"/>
      <c r="BX1129" s="181"/>
    </row>
    <row r="1130" spans="23:76" s="166" customFormat="1">
      <c r="W1130" s="181"/>
      <c r="X1130" s="181"/>
      <c r="Y1130" s="181"/>
      <c r="Z1130" s="181"/>
      <c r="AA1130" s="181"/>
      <c r="AB1130" s="181"/>
      <c r="AC1130" s="181"/>
      <c r="AD1130" s="181"/>
      <c r="AE1130" s="181"/>
      <c r="AF1130" s="181"/>
      <c r="AG1130" s="181"/>
      <c r="AH1130" s="181"/>
      <c r="AI1130" s="181"/>
      <c r="AJ1130" s="181"/>
      <c r="AK1130" s="181"/>
      <c r="AL1130" s="181"/>
      <c r="AM1130" s="181"/>
      <c r="AN1130" s="181"/>
      <c r="AO1130" s="181"/>
      <c r="AP1130" s="181"/>
      <c r="AQ1130" s="181"/>
      <c r="AR1130" s="181"/>
      <c r="AS1130" s="181"/>
      <c r="AT1130" s="181"/>
      <c r="AU1130" s="181"/>
      <c r="AV1130" s="181"/>
      <c r="AW1130" s="181"/>
      <c r="AX1130" s="181"/>
      <c r="AY1130" s="181"/>
      <c r="AZ1130" s="181"/>
      <c r="BA1130" s="181"/>
      <c r="BB1130" s="181"/>
      <c r="BC1130" s="181"/>
      <c r="BD1130" s="181"/>
      <c r="BE1130" s="181"/>
      <c r="BF1130" s="181"/>
      <c r="BG1130" s="181"/>
      <c r="BH1130" s="181"/>
      <c r="BI1130" s="181"/>
      <c r="BJ1130" s="181"/>
      <c r="BK1130" s="181"/>
      <c r="BL1130" s="181"/>
      <c r="BM1130" s="181"/>
      <c r="BN1130" s="181"/>
      <c r="BO1130" s="181"/>
      <c r="BP1130" s="181"/>
      <c r="BQ1130" s="181"/>
      <c r="BR1130" s="181"/>
      <c r="BS1130" s="181"/>
      <c r="BT1130" s="181"/>
      <c r="BU1130" s="181"/>
      <c r="BV1130" s="181"/>
      <c r="BW1130" s="181"/>
      <c r="BX1130" s="181"/>
    </row>
    <row r="1131" spans="23:76" s="166" customFormat="1">
      <c r="W1131" s="181"/>
      <c r="X1131" s="181"/>
      <c r="Y1131" s="181"/>
      <c r="Z1131" s="181"/>
      <c r="AA1131" s="181"/>
      <c r="AB1131" s="181"/>
      <c r="AC1131" s="181"/>
      <c r="AD1131" s="181"/>
      <c r="AE1131" s="181"/>
      <c r="AF1131" s="181"/>
      <c r="AG1131" s="181"/>
      <c r="AH1131" s="181"/>
      <c r="AI1131" s="181"/>
      <c r="AJ1131" s="181"/>
      <c r="AK1131" s="181"/>
      <c r="AL1131" s="181"/>
      <c r="AM1131" s="181"/>
      <c r="AN1131" s="181"/>
      <c r="AO1131" s="181"/>
      <c r="AP1131" s="181"/>
      <c r="AQ1131" s="181"/>
      <c r="AR1131" s="181"/>
      <c r="AS1131" s="181"/>
      <c r="AT1131" s="181"/>
      <c r="AU1131" s="181"/>
      <c r="AV1131" s="181"/>
      <c r="AW1131" s="181"/>
      <c r="AX1131" s="181"/>
      <c r="AY1131" s="181"/>
      <c r="AZ1131" s="181"/>
      <c r="BA1131" s="181"/>
      <c r="BB1131" s="181"/>
      <c r="BC1131" s="181"/>
      <c r="BD1131" s="181"/>
      <c r="BE1131" s="181"/>
      <c r="BF1131" s="181"/>
      <c r="BG1131" s="181"/>
      <c r="BH1131" s="181"/>
      <c r="BI1131" s="181"/>
      <c r="BJ1131" s="181"/>
      <c r="BK1131" s="181"/>
      <c r="BL1131" s="181"/>
      <c r="BM1131" s="181"/>
      <c r="BN1131" s="181"/>
      <c r="BO1131" s="181"/>
      <c r="BP1131" s="181"/>
      <c r="BQ1131" s="181"/>
      <c r="BR1131" s="181"/>
      <c r="BS1131" s="181"/>
      <c r="BT1131" s="181"/>
      <c r="BU1131" s="181"/>
      <c r="BV1131" s="181"/>
      <c r="BW1131" s="181"/>
      <c r="BX1131" s="181"/>
    </row>
    <row r="1132" spans="23:76" s="166" customFormat="1">
      <c r="W1132" s="181"/>
      <c r="X1132" s="181"/>
      <c r="Y1132" s="181"/>
      <c r="Z1132" s="181"/>
      <c r="AA1132" s="181"/>
      <c r="AB1132" s="181"/>
      <c r="AC1132" s="181"/>
      <c r="AD1132" s="181"/>
      <c r="AE1132" s="181"/>
      <c r="AF1132" s="181"/>
      <c r="AG1132" s="181"/>
      <c r="AH1132" s="181"/>
      <c r="AI1132" s="181"/>
      <c r="AJ1132" s="181"/>
      <c r="AK1132" s="181"/>
      <c r="AL1132" s="181"/>
      <c r="AM1132" s="181"/>
      <c r="AN1132" s="181"/>
      <c r="AO1132" s="181"/>
      <c r="AP1132" s="181"/>
      <c r="AQ1132" s="181"/>
      <c r="AR1132" s="181"/>
      <c r="AS1132" s="181"/>
      <c r="AT1132" s="181"/>
      <c r="AU1132" s="181"/>
      <c r="AV1132" s="181"/>
      <c r="AW1132" s="181"/>
      <c r="AX1132" s="181"/>
      <c r="AY1132" s="181"/>
      <c r="AZ1132" s="181"/>
      <c r="BA1132" s="181"/>
      <c r="BB1132" s="181"/>
      <c r="BC1132" s="181"/>
      <c r="BD1132" s="181"/>
      <c r="BE1132" s="181"/>
      <c r="BF1132" s="181"/>
      <c r="BG1132" s="181"/>
      <c r="BH1132" s="181"/>
      <c r="BI1132" s="181"/>
      <c r="BJ1132" s="181"/>
      <c r="BK1132" s="181"/>
      <c r="BL1132" s="181"/>
      <c r="BM1132" s="181"/>
      <c r="BN1132" s="181"/>
      <c r="BO1132" s="181"/>
      <c r="BP1132" s="181"/>
      <c r="BQ1132" s="181"/>
      <c r="BR1132" s="181"/>
      <c r="BS1132" s="181"/>
      <c r="BT1132" s="181"/>
      <c r="BU1132" s="181"/>
      <c r="BV1132" s="181"/>
      <c r="BW1132" s="181"/>
      <c r="BX1132" s="181"/>
    </row>
    <row r="1133" spans="23:76" s="166" customFormat="1">
      <c r="W1133" s="181"/>
      <c r="X1133" s="181"/>
      <c r="Y1133" s="181"/>
      <c r="Z1133" s="181"/>
      <c r="AA1133" s="181"/>
      <c r="AB1133" s="181"/>
      <c r="AC1133" s="181"/>
      <c r="AD1133" s="181"/>
      <c r="AE1133" s="181"/>
      <c r="AF1133" s="181"/>
      <c r="AG1133" s="181"/>
      <c r="AH1133" s="181"/>
      <c r="AI1133" s="181"/>
      <c r="AJ1133" s="181"/>
      <c r="AK1133" s="181"/>
      <c r="AL1133" s="181"/>
      <c r="AM1133" s="181"/>
      <c r="AN1133" s="181"/>
      <c r="AO1133" s="181"/>
      <c r="AP1133" s="181"/>
      <c r="AQ1133" s="181"/>
      <c r="AR1133" s="181"/>
      <c r="AS1133" s="181"/>
      <c r="AT1133" s="181"/>
      <c r="AU1133" s="181"/>
      <c r="AV1133" s="181"/>
      <c r="AW1133" s="181"/>
      <c r="AX1133" s="181"/>
      <c r="AY1133" s="181"/>
      <c r="AZ1133" s="181"/>
      <c r="BA1133" s="181"/>
      <c r="BB1133" s="181"/>
      <c r="BC1133" s="181"/>
      <c r="BD1133" s="181"/>
      <c r="BE1133" s="181"/>
      <c r="BF1133" s="181"/>
      <c r="BG1133" s="181"/>
      <c r="BH1133" s="181"/>
      <c r="BI1133" s="181"/>
      <c r="BJ1133" s="181"/>
      <c r="BK1133" s="181"/>
      <c r="BL1133" s="181"/>
      <c r="BM1133" s="181"/>
      <c r="BN1133" s="181"/>
      <c r="BO1133" s="181"/>
      <c r="BP1133" s="181"/>
      <c r="BQ1133" s="181"/>
      <c r="BR1133" s="181"/>
      <c r="BS1133" s="181"/>
      <c r="BT1133" s="181"/>
      <c r="BU1133" s="181"/>
      <c r="BV1133" s="181"/>
      <c r="BW1133" s="181"/>
      <c r="BX1133" s="181"/>
    </row>
    <row r="1134" spans="23:76" s="166" customFormat="1">
      <c r="W1134" s="181"/>
      <c r="X1134" s="181"/>
      <c r="Y1134" s="181"/>
      <c r="Z1134" s="181"/>
      <c r="AA1134" s="181"/>
      <c r="AB1134" s="181"/>
      <c r="AC1134" s="181"/>
      <c r="AD1134" s="181"/>
      <c r="AE1134" s="181"/>
      <c r="AF1134" s="181"/>
      <c r="AG1134" s="181"/>
      <c r="AH1134" s="181"/>
      <c r="AI1134" s="181"/>
      <c r="AJ1134" s="181"/>
      <c r="AK1134" s="181"/>
      <c r="AL1134" s="181"/>
      <c r="AM1134" s="181"/>
      <c r="AN1134" s="181"/>
      <c r="AO1134" s="181"/>
      <c r="AP1134" s="181"/>
      <c r="AQ1134" s="181"/>
      <c r="AR1134" s="181"/>
      <c r="AS1134" s="181"/>
      <c r="AT1134" s="181"/>
      <c r="AU1134" s="181"/>
      <c r="AV1134" s="181"/>
      <c r="AW1134" s="181"/>
      <c r="AX1134" s="181"/>
      <c r="AY1134" s="181"/>
      <c r="AZ1134" s="181"/>
      <c r="BA1134" s="181"/>
      <c r="BB1134" s="181"/>
      <c r="BC1134" s="181"/>
      <c r="BD1134" s="181"/>
      <c r="BE1134" s="181"/>
      <c r="BF1134" s="181"/>
      <c r="BG1134" s="181"/>
      <c r="BH1134" s="181"/>
      <c r="BI1134" s="181"/>
      <c r="BJ1134" s="181"/>
      <c r="BK1134" s="181"/>
      <c r="BL1134" s="181"/>
      <c r="BM1134" s="181"/>
      <c r="BN1134" s="181"/>
      <c r="BO1134" s="181"/>
      <c r="BP1134" s="181"/>
      <c r="BQ1134" s="181"/>
      <c r="BR1134" s="181"/>
      <c r="BS1134" s="181"/>
      <c r="BT1134" s="181"/>
      <c r="BU1134" s="181"/>
      <c r="BV1134" s="181"/>
      <c r="BW1134" s="181"/>
      <c r="BX1134" s="181"/>
    </row>
    <row r="1135" spans="23:76" s="166" customFormat="1">
      <c r="W1135" s="181"/>
      <c r="X1135" s="181"/>
      <c r="Y1135" s="181"/>
      <c r="Z1135" s="181"/>
      <c r="AA1135" s="181"/>
      <c r="AB1135" s="181"/>
      <c r="AC1135" s="181"/>
      <c r="AD1135" s="181"/>
      <c r="AE1135" s="181"/>
      <c r="AF1135" s="181"/>
      <c r="AG1135" s="181"/>
      <c r="AH1135" s="181"/>
      <c r="AI1135" s="181"/>
      <c r="AJ1135" s="181"/>
      <c r="AK1135" s="181"/>
      <c r="AL1135" s="181"/>
      <c r="AM1135" s="181"/>
      <c r="AN1135" s="181"/>
      <c r="AO1135" s="181"/>
      <c r="AP1135" s="181"/>
      <c r="AQ1135" s="181"/>
      <c r="AR1135" s="181"/>
      <c r="AS1135" s="181"/>
      <c r="AT1135" s="181"/>
      <c r="AU1135" s="181"/>
      <c r="AV1135" s="181"/>
      <c r="AW1135" s="181"/>
      <c r="AX1135" s="181"/>
      <c r="AY1135" s="181"/>
      <c r="AZ1135" s="181"/>
      <c r="BA1135" s="181"/>
      <c r="BB1135" s="181"/>
      <c r="BC1135" s="181"/>
      <c r="BD1135" s="181"/>
      <c r="BE1135" s="181"/>
      <c r="BF1135" s="181"/>
      <c r="BG1135" s="181"/>
      <c r="BH1135" s="181"/>
      <c r="BI1135" s="181"/>
      <c r="BJ1135" s="181"/>
      <c r="BK1135" s="181"/>
      <c r="BL1135" s="181"/>
      <c r="BM1135" s="181"/>
      <c r="BN1135" s="181"/>
      <c r="BO1135" s="181"/>
      <c r="BP1135" s="181"/>
      <c r="BQ1135" s="181"/>
      <c r="BR1135" s="181"/>
      <c r="BS1135" s="181"/>
      <c r="BT1135" s="181"/>
      <c r="BU1135" s="181"/>
      <c r="BV1135" s="181"/>
      <c r="BW1135" s="181"/>
      <c r="BX1135" s="181"/>
    </row>
    <row r="1136" spans="23:76" s="166" customFormat="1">
      <c r="W1136" s="181"/>
      <c r="X1136" s="181"/>
      <c r="Y1136" s="181"/>
      <c r="Z1136" s="181"/>
      <c r="AA1136" s="181"/>
      <c r="AB1136" s="181"/>
      <c r="AC1136" s="181"/>
      <c r="AD1136" s="181"/>
      <c r="AE1136" s="181"/>
      <c r="AF1136" s="181"/>
      <c r="AG1136" s="181"/>
      <c r="AH1136" s="181"/>
      <c r="AI1136" s="181"/>
      <c r="AJ1136" s="181"/>
      <c r="AK1136" s="181"/>
      <c r="AL1136" s="181"/>
      <c r="AM1136" s="181"/>
      <c r="AN1136" s="181"/>
      <c r="AO1136" s="181"/>
      <c r="AP1136" s="181"/>
      <c r="AQ1136" s="181"/>
      <c r="AR1136" s="181"/>
      <c r="AS1136" s="181"/>
      <c r="AT1136" s="181"/>
      <c r="AU1136" s="181"/>
      <c r="AV1136" s="181"/>
      <c r="AW1136" s="181"/>
      <c r="AX1136" s="181"/>
      <c r="AY1136" s="181"/>
      <c r="AZ1136" s="181"/>
      <c r="BA1136" s="181"/>
      <c r="BB1136" s="181"/>
      <c r="BC1136" s="181"/>
      <c r="BD1136" s="181"/>
      <c r="BE1136" s="181"/>
      <c r="BF1136" s="181"/>
      <c r="BG1136" s="181"/>
      <c r="BH1136" s="181"/>
      <c r="BI1136" s="181"/>
      <c r="BJ1136" s="181"/>
      <c r="BK1136" s="181"/>
      <c r="BL1136" s="181"/>
      <c r="BM1136" s="181"/>
      <c r="BN1136" s="181"/>
      <c r="BO1136" s="181"/>
      <c r="BP1136" s="181"/>
      <c r="BQ1136" s="181"/>
      <c r="BR1136" s="181"/>
      <c r="BS1136" s="181"/>
      <c r="BT1136" s="181"/>
      <c r="BU1136" s="181"/>
      <c r="BV1136" s="181"/>
      <c r="BW1136" s="181"/>
      <c r="BX1136" s="181"/>
    </row>
    <row r="1137" spans="23:76" s="166" customFormat="1">
      <c r="W1137" s="181"/>
      <c r="X1137" s="181"/>
      <c r="Y1137" s="181"/>
      <c r="Z1137" s="181"/>
      <c r="AA1137" s="181"/>
      <c r="AB1137" s="181"/>
      <c r="AC1137" s="181"/>
      <c r="AD1137" s="181"/>
      <c r="AE1137" s="181"/>
      <c r="AF1137" s="181"/>
      <c r="AG1137" s="181"/>
      <c r="AH1137" s="181"/>
      <c r="AI1137" s="181"/>
      <c r="AJ1137" s="181"/>
      <c r="AK1137" s="181"/>
      <c r="AL1137" s="181"/>
      <c r="AM1137" s="181"/>
      <c r="AN1137" s="181"/>
      <c r="AO1137" s="181"/>
      <c r="AP1137" s="181"/>
      <c r="AQ1137" s="181"/>
      <c r="AR1137" s="181"/>
      <c r="AS1137" s="181"/>
      <c r="AT1137" s="181"/>
      <c r="AU1137" s="181"/>
      <c r="AV1137" s="181"/>
      <c r="AW1137" s="181"/>
      <c r="AX1137" s="181"/>
      <c r="AY1137" s="181"/>
      <c r="AZ1137" s="181"/>
      <c r="BA1137" s="181"/>
      <c r="BB1137" s="181"/>
      <c r="BC1137" s="181"/>
      <c r="BD1137" s="181"/>
      <c r="BE1137" s="181"/>
      <c r="BF1137" s="181"/>
      <c r="BG1137" s="181"/>
      <c r="BH1137" s="181"/>
      <c r="BI1137" s="181"/>
      <c r="BJ1137" s="181"/>
      <c r="BK1137" s="181"/>
      <c r="BL1137" s="181"/>
      <c r="BM1137" s="181"/>
      <c r="BN1137" s="181"/>
      <c r="BO1137" s="181"/>
      <c r="BP1137" s="181"/>
      <c r="BQ1137" s="181"/>
      <c r="BR1137" s="181"/>
      <c r="BS1137" s="181"/>
      <c r="BT1137" s="181"/>
      <c r="BU1137" s="181"/>
      <c r="BV1137" s="181"/>
      <c r="BW1137" s="181"/>
      <c r="BX1137" s="181"/>
    </row>
    <row r="1138" spans="23:76" s="166" customFormat="1">
      <c r="W1138" s="181"/>
      <c r="X1138" s="181"/>
      <c r="Y1138" s="181"/>
      <c r="Z1138" s="181"/>
      <c r="AA1138" s="181"/>
      <c r="AB1138" s="181"/>
      <c r="AC1138" s="181"/>
      <c r="AD1138" s="181"/>
      <c r="AE1138" s="181"/>
      <c r="AF1138" s="181"/>
      <c r="AG1138" s="181"/>
      <c r="AH1138" s="181"/>
      <c r="AI1138" s="181"/>
      <c r="AJ1138" s="181"/>
      <c r="AK1138" s="181"/>
      <c r="AL1138" s="181"/>
      <c r="AM1138" s="181"/>
      <c r="AN1138" s="181"/>
      <c r="AO1138" s="181"/>
      <c r="AP1138" s="181"/>
      <c r="AQ1138" s="181"/>
      <c r="AR1138" s="181"/>
      <c r="AS1138" s="181"/>
      <c r="AT1138" s="181"/>
      <c r="AU1138" s="181"/>
      <c r="AV1138" s="181"/>
      <c r="AW1138" s="181"/>
      <c r="AX1138" s="181"/>
      <c r="AY1138" s="181"/>
      <c r="AZ1138" s="181"/>
      <c r="BA1138" s="181"/>
      <c r="BB1138" s="181"/>
      <c r="BC1138" s="181"/>
      <c r="BD1138" s="181"/>
      <c r="BE1138" s="181"/>
      <c r="BF1138" s="181"/>
      <c r="BG1138" s="181"/>
      <c r="BH1138" s="181"/>
      <c r="BI1138" s="181"/>
      <c r="BJ1138" s="181"/>
      <c r="BK1138" s="181"/>
      <c r="BL1138" s="181"/>
      <c r="BM1138" s="181"/>
      <c r="BN1138" s="181"/>
      <c r="BO1138" s="181"/>
      <c r="BP1138" s="181"/>
      <c r="BQ1138" s="181"/>
      <c r="BR1138" s="181"/>
      <c r="BS1138" s="181"/>
      <c r="BT1138" s="181"/>
      <c r="BU1138" s="181"/>
      <c r="BV1138" s="181"/>
      <c r="BW1138" s="181"/>
      <c r="BX1138" s="181"/>
    </row>
    <row r="1139" spans="23:76" s="166" customFormat="1">
      <c r="W1139" s="181"/>
      <c r="X1139" s="181"/>
      <c r="Y1139" s="181"/>
      <c r="Z1139" s="181"/>
      <c r="AA1139" s="181"/>
      <c r="AB1139" s="181"/>
      <c r="AC1139" s="181"/>
      <c r="AD1139" s="181"/>
      <c r="AE1139" s="181"/>
      <c r="AF1139" s="181"/>
      <c r="AG1139" s="181"/>
      <c r="AH1139" s="181"/>
      <c r="AI1139" s="181"/>
      <c r="AJ1139" s="181"/>
      <c r="AK1139" s="181"/>
      <c r="AL1139" s="181"/>
      <c r="AM1139" s="181"/>
      <c r="AN1139" s="181"/>
      <c r="AO1139" s="181"/>
      <c r="AP1139" s="181"/>
      <c r="AQ1139" s="181"/>
      <c r="AR1139" s="181"/>
      <c r="AS1139" s="181"/>
      <c r="AT1139" s="181"/>
      <c r="AU1139" s="181"/>
      <c r="AV1139" s="181"/>
      <c r="AW1139" s="181"/>
      <c r="AX1139" s="181"/>
      <c r="AY1139" s="181"/>
      <c r="AZ1139" s="181"/>
      <c r="BA1139" s="181"/>
      <c r="BB1139" s="181"/>
      <c r="BC1139" s="181"/>
      <c r="BD1139" s="181"/>
      <c r="BE1139" s="181"/>
      <c r="BF1139" s="181"/>
      <c r="BG1139" s="181"/>
      <c r="BH1139" s="181"/>
      <c r="BI1139" s="181"/>
      <c r="BJ1139" s="181"/>
      <c r="BK1139" s="181"/>
      <c r="BL1139" s="181"/>
      <c r="BM1139" s="181"/>
      <c r="BN1139" s="181"/>
      <c r="BO1139" s="181"/>
      <c r="BP1139" s="181"/>
      <c r="BQ1139" s="181"/>
      <c r="BR1139" s="181"/>
      <c r="BS1139" s="181"/>
      <c r="BT1139" s="181"/>
      <c r="BU1139" s="181"/>
      <c r="BV1139" s="181"/>
      <c r="BW1139" s="181"/>
      <c r="BX1139" s="181"/>
    </row>
    <row r="1140" spans="23:76" s="166" customFormat="1">
      <c r="W1140" s="181"/>
      <c r="X1140" s="181"/>
      <c r="Y1140" s="181"/>
      <c r="Z1140" s="181"/>
      <c r="AA1140" s="181"/>
      <c r="AB1140" s="181"/>
      <c r="AC1140" s="181"/>
      <c r="AD1140" s="181"/>
      <c r="AE1140" s="181"/>
      <c r="AF1140" s="181"/>
      <c r="AG1140" s="181"/>
      <c r="AH1140" s="181"/>
      <c r="AI1140" s="181"/>
      <c r="AJ1140" s="181"/>
      <c r="AK1140" s="181"/>
      <c r="AL1140" s="181"/>
      <c r="AM1140" s="181"/>
      <c r="AN1140" s="181"/>
      <c r="AO1140" s="181"/>
      <c r="AP1140" s="181"/>
      <c r="AQ1140" s="181"/>
      <c r="AR1140" s="181"/>
      <c r="AS1140" s="181"/>
      <c r="AT1140" s="181"/>
      <c r="AU1140" s="181"/>
      <c r="AV1140" s="181"/>
      <c r="AW1140" s="181"/>
      <c r="AX1140" s="181"/>
      <c r="AY1140" s="181"/>
      <c r="AZ1140" s="181"/>
      <c r="BA1140" s="181"/>
      <c r="BB1140" s="181"/>
      <c r="BC1140" s="181"/>
      <c r="BD1140" s="181"/>
      <c r="BE1140" s="181"/>
      <c r="BF1140" s="181"/>
      <c r="BG1140" s="181"/>
      <c r="BH1140" s="181"/>
      <c r="BI1140" s="181"/>
      <c r="BJ1140" s="181"/>
      <c r="BK1140" s="181"/>
      <c r="BL1140" s="181"/>
      <c r="BM1140" s="181"/>
      <c r="BN1140" s="181"/>
      <c r="BO1140" s="181"/>
      <c r="BP1140" s="181"/>
      <c r="BQ1140" s="181"/>
      <c r="BR1140" s="181"/>
      <c r="BS1140" s="181"/>
      <c r="BT1140" s="181"/>
      <c r="BU1140" s="181"/>
      <c r="BV1140" s="181"/>
      <c r="BW1140" s="181"/>
      <c r="BX1140" s="181"/>
    </row>
    <row r="1141" spans="23:76" s="166" customFormat="1">
      <c r="W1141" s="181"/>
      <c r="X1141" s="181"/>
      <c r="Y1141" s="181"/>
      <c r="Z1141" s="181"/>
      <c r="AA1141" s="181"/>
      <c r="AB1141" s="181"/>
      <c r="AC1141" s="181"/>
      <c r="AD1141" s="181"/>
      <c r="AE1141" s="181"/>
      <c r="AF1141" s="181"/>
      <c r="AG1141" s="181"/>
      <c r="AH1141" s="181"/>
      <c r="AI1141" s="181"/>
      <c r="AJ1141" s="181"/>
      <c r="AK1141" s="181"/>
      <c r="AL1141" s="181"/>
      <c r="AM1141" s="181"/>
      <c r="AN1141" s="181"/>
      <c r="AO1141" s="181"/>
      <c r="AP1141" s="181"/>
      <c r="AQ1141" s="181"/>
      <c r="AR1141" s="181"/>
      <c r="AS1141" s="181"/>
      <c r="AT1141" s="181"/>
      <c r="AU1141" s="181"/>
      <c r="AV1141" s="181"/>
      <c r="AW1141" s="181"/>
      <c r="AX1141" s="181"/>
      <c r="AY1141" s="181"/>
      <c r="AZ1141" s="181"/>
      <c r="BA1141" s="181"/>
      <c r="BB1141" s="181"/>
      <c r="BC1141" s="181"/>
      <c r="BD1141" s="181"/>
      <c r="BE1141" s="181"/>
      <c r="BF1141" s="181"/>
      <c r="BG1141" s="181"/>
      <c r="BH1141" s="181"/>
      <c r="BI1141" s="181"/>
      <c r="BJ1141" s="181"/>
      <c r="BK1141" s="181"/>
      <c r="BL1141" s="181"/>
      <c r="BM1141" s="181"/>
      <c r="BN1141" s="181"/>
      <c r="BO1141" s="181"/>
      <c r="BP1141" s="181"/>
      <c r="BQ1141" s="181"/>
      <c r="BR1141" s="181"/>
      <c r="BS1141" s="181"/>
      <c r="BT1141" s="181"/>
      <c r="BU1141" s="181"/>
      <c r="BV1141" s="181"/>
      <c r="BW1141" s="181"/>
      <c r="BX1141" s="181"/>
    </row>
    <row r="1142" spans="23:76" s="166" customFormat="1">
      <c r="W1142" s="181"/>
      <c r="X1142" s="181"/>
      <c r="Y1142" s="181"/>
      <c r="Z1142" s="181"/>
      <c r="AA1142" s="181"/>
      <c r="AB1142" s="181"/>
      <c r="AC1142" s="181"/>
      <c r="AD1142" s="181"/>
      <c r="AE1142" s="181"/>
      <c r="AF1142" s="181"/>
      <c r="AG1142" s="181"/>
      <c r="AH1142" s="181"/>
      <c r="AI1142" s="181"/>
      <c r="AJ1142" s="181"/>
      <c r="AK1142" s="181"/>
      <c r="AL1142" s="181"/>
      <c r="AM1142" s="181"/>
      <c r="AN1142" s="181"/>
      <c r="AO1142" s="181"/>
      <c r="AP1142" s="181"/>
      <c r="AQ1142" s="181"/>
      <c r="AR1142" s="181"/>
      <c r="AS1142" s="181"/>
      <c r="AT1142" s="181"/>
      <c r="AU1142" s="181"/>
      <c r="AV1142" s="181"/>
      <c r="AW1142" s="181"/>
      <c r="AX1142" s="181"/>
      <c r="AY1142" s="181"/>
      <c r="AZ1142" s="181"/>
      <c r="BA1142" s="181"/>
      <c r="BB1142" s="181"/>
      <c r="BC1142" s="181"/>
      <c r="BD1142" s="181"/>
      <c r="BE1142" s="181"/>
      <c r="BF1142" s="181"/>
      <c r="BG1142" s="181"/>
      <c r="BH1142" s="181"/>
      <c r="BI1142" s="181"/>
      <c r="BJ1142" s="181"/>
      <c r="BK1142" s="181"/>
      <c r="BL1142" s="181"/>
      <c r="BM1142" s="181"/>
      <c r="BN1142" s="181"/>
      <c r="BO1142" s="181"/>
      <c r="BP1142" s="181"/>
      <c r="BQ1142" s="181"/>
      <c r="BR1142" s="181"/>
      <c r="BS1142" s="181"/>
      <c r="BT1142" s="181"/>
      <c r="BU1142" s="181"/>
      <c r="BV1142" s="181"/>
      <c r="BW1142" s="181"/>
      <c r="BX1142" s="181"/>
    </row>
    <row r="1143" spans="23:76" s="166" customFormat="1">
      <c r="W1143" s="181"/>
      <c r="X1143" s="181"/>
      <c r="Y1143" s="181"/>
      <c r="Z1143" s="181"/>
      <c r="AA1143" s="181"/>
      <c r="AB1143" s="181"/>
      <c r="AC1143" s="181"/>
      <c r="AD1143" s="181"/>
      <c r="AE1143" s="181"/>
      <c r="AF1143" s="181"/>
      <c r="AG1143" s="181"/>
      <c r="AH1143" s="181"/>
      <c r="AI1143" s="181"/>
      <c r="AJ1143" s="181"/>
      <c r="AK1143" s="181"/>
      <c r="AL1143" s="181"/>
      <c r="AM1143" s="181"/>
      <c r="AN1143" s="181"/>
      <c r="AO1143" s="181"/>
      <c r="AP1143" s="181"/>
      <c r="AQ1143" s="181"/>
      <c r="AR1143" s="181"/>
      <c r="AS1143" s="181"/>
      <c r="AT1143" s="181"/>
      <c r="AU1143" s="181"/>
      <c r="AV1143" s="181"/>
      <c r="AW1143" s="181"/>
      <c r="AX1143" s="181"/>
      <c r="AY1143" s="181"/>
      <c r="AZ1143" s="181"/>
      <c r="BA1143" s="181"/>
      <c r="BB1143" s="181"/>
      <c r="BC1143" s="181"/>
      <c r="BD1143" s="181"/>
      <c r="BE1143" s="181"/>
      <c r="BF1143" s="181"/>
      <c r="BG1143" s="181"/>
      <c r="BH1143" s="181"/>
      <c r="BI1143" s="181"/>
      <c r="BJ1143" s="181"/>
      <c r="BK1143" s="181"/>
      <c r="BL1143" s="181"/>
      <c r="BM1143" s="181"/>
      <c r="BN1143" s="181"/>
      <c r="BO1143" s="181"/>
      <c r="BP1143" s="181"/>
      <c r="BQ1143" s="181"/>
      <c r="BR1143" s="181"/>
      <c r="BS1143" s="181"/>
      <c r="BT1143" s="181"/>
      <c r="BU1143" s="181"/>
      <c r="BV1143" s="181"/>
      <c r="BW1143" s="181"/>
      <c r="BX1143" s="181"/>
    </row>
    <row r="1144" spans="23:76" s="166" customFormat="1">
      <c r="W1144" s="181"/>
      <c r="X1144" s="181"/>
      <c r="Y1144" s="181"/>
      <c r="Z1144" s="181"/>
      <c r="AA1144" s="181"/>
      <c r="AB1144" s="181"/>
      <c r="AC1144" s="181"/>
      <c r="AD1144" s="181"/>
      <c r="AE1144" s="181"/>
      <c r="AF1144" s="181"/>
      <c r="AG1144" s="181"/>
      <c r="AH1144" s="181"/>
      <c r="AI1144" s="181"/>
      <c r="AJ1144" s="181"/>
      <c r="AK1144" s="181"/>
      <c r="AL1144" s="181"/>
      <c r="AM1144" s="181"/>
      <c r="AN1144" s="181"/>
      <c r="AO1144" s="181"/>
      <c r="AP1144" s="181"/>
      <c r="AQ1144" s="181"/>
      <c r="AR1144" s="181"/>
      <c r="AS1144" s="181"/>
      <c r="AT1144" s="181"/>
      <c r="AU1144" s="181"/>
      <c r="AV1144" s="181"/>
      <c r="AW1144" s="181"/>
      <c r="AX1144" s="181"/>
      <c r="AY1144" s="181"/>
      <c r="AZ1144" s="181"/>
      <c r="BA1144" s="181"/>
      <c r="BB1144" s="181"/>
      <c r="BC1144" s="181"/>
      <c r="BD1144" s="181"/>
      <c r="BE1144" s="181"/>
      <c r="BF1144" s="181"/>
      <c r="BG1144" s="181"/>
      <c r="BH1144" s="181"/>
      <c r="BI1144" s="181"/>
      <c r="BJ1144" s="181"/>
      <c r="BK1144" s="181"/>
      <c r="BL1144" s="181"/>
      <c r="BM1144" s="181"/>
      <c r="BN1144" s="181"/>
      <c r="BO1144" s="181"/>
      <c r="BP1144" s="181"/>
      <c r="BQ1144" s="181"/>
      <c r="BR1144" s="181"/>
      <c r="BS1144" s="181"/>
      <c r="BT1144" s="181"/>
      <c r="BU1144" s="181"/>
      <c r="BV1144" s="181"/>
      <c r="BW1144" s="181"/>
      <c r="BX1144" s="181"/>
    </row>
    <row r="1145" spans="23:76" s="166" customFormat="1">
      <c r="W1145" s="181"/>
      <c r="X1145" s="181"/>
      <c r="Y1145" s="181"/>
      <c r="Z1145" s="181"/>
      <c r="AA1145" s="181"/>
      <c r="AB1145" s="181"/>
      <c r="AC1145" s="181"/>
      <c r="AD1145" s="181"/>
      <c r="AE1145" s="181"/>
      <c r="AF1145" s="181"/>
      <c r="AG1145" s="181"/>
      <c r="AH1145" s="181"/>
      <c r="AI1145" s="181"/>
      <c r="AJ1145" s="181"/>
      <c r="AK1145" s="181"/>
      <c r="AL1145" s="181"/>
      <c r="AM1145" s="181"/>
      <c r="AN1145" s="181"/>
      <c r="AO1145" s="181"/>
      <c r="AP1145" s="181"/>
      <c r="AQ1145" s="181"/>
      <c r="AR1145" s="181"/>
      <c r="AS1145" s="181"/>
      <c r="AT1145" s="181"/>
      <c r="AU1145" s="181"/>
      <c r="AV1145" s="181"/>
      <c r="AW1145" s="181"/>
      <c r="AX1145" s="181"/>
      <c r="AY1145" s="181"/>
      <c r="AZ1145" s="181"/>
      <c r="BA1145" s="181"/>
      <c r="BB1145" s="181"/>
      <c r="BC1145" s="181"/>
      <c r="BD1145" s="181"/>
      <c r="BE1145" s="181"/>
      <c r="BF1145" s="181"/>
      <c r="BG1145" s="181"/>
      <c r="BH1145" s="181"/>
      <c r="BI1145" s="181"/>
      <c r="BJ1145" s="181"/>
      <c r="BK1145" s="181"/>
      <c r="BL1145" s="181"/>
      <c r="BM1145" s="181"/>
      <c r="BN1145" s="181"/>
      <c r="BO1145" s="181"/>
      <c r="BP1145" s="181"/>
      <c r="BQ1145" s="181"/>
      <c r="BR1145" s="181"/>
      <c r="BS1145" s="181"/>
      <c r="BT1145" s="181"/>
      <c r="BU1145" s="181"/>
      <c r="BV1145" s="181"/>
      <c r="BW1145" s="181"/>
      <c r="BX1145" s="181"/>
    </row>
    <row r="1146" spans="23:76" s="166" customFormat="1">
      <c r="W1146" s="181"/>
      <c r="X1146" s="181"/>
      <c r="Y1146" s="181"/>
      <c r="Z1146" s="181"/>
      <c r="AA1146" s="181"/>
      <c r="AB1146" s="181"/>
      <c r="AC1146" s="181"/>
      <c r="AD1146" s="181"/>
      <c r="AE1146" s="181"/>
      <c r="AF1146" s="181"/>
      <c r="AG1146" s="181"/>
      <c r="AH1146" s="181"/>
      <c r="AI1146" s="181"/>
      <c r="AJ1146" s="181"/>
      <c r="AK1146" s="181"/>
      <c r="AL1146" s="181"/>
      <c r="AM1146" s="181"/>
      <c r="AN1146" s="181"/>
      <c r="AO1146" s="181"/>
      <c r="AP1146" s="181"/>
      <c r="AQ1146" s="181"/>
      <c r="AR1146" s="181"/>
      <c r="AS1146" s="181"/>
      <c r="AT1146" s="181"/>
      <c r="AU1146" s="181"/>
      <c r="AV1146" s="181"/>
      <c r="AW1146" s="181"/>
      <c r="AX1146" s="181"/>
      <c r="AY1146" s="181"/>
      <c r="AZ1146" s="181"/>
      <c r="BA1146" s="181"/>
      <c r="BB1146" s="181"/>
      <c r="BC1146" s="181"/>
      <c r="BD1146" s="181"/>
      <c r="BE1146" s="181"/>
      <c r="BF1146" s="181"/>
      <c r="BG1146" s="181"/>
      <c r="BH1146" s="181"/>
      <c r="BI1146" s="181"/>
      <c r="BJ1146" s="181"/>
      <c r="BK1146" s="181"/>
      <c r="BL1146" s="181"/>
      <c r="BM1146" s="181"/>
      <c r="BN1146" s="181"/>
      <c r="BO1146" s="181"/>
      <c r="BP1146" s="181"/>
      <c r="BQ1146" s="181"/>
      <c r="BR1146" s="181"/>
      <c r="BS1146" s="181"/>
      <c r="BT1146" s="181"/>
      <c r="BU1146" s="181"/>
      <c r="BV1146" s="181"/>
      <c r="BW1146" s="181"/>
      <c r="BX1146" s="181"/>
    </row>
    <row r="1147" spans="23:76" s="166" customFormat="1">
      <c r="W1147" s="181"/>
      <c r="X1147" s="181"/>
      <c r="Y1147" s="181"/>
      <c r="Z1147" s="181"/>
      <c r="AA1147" s="181"/>
      <c r="AB1147" s="181"/>
      <c r="AC1147" s="181"/>
      <c r="AD1147" s="181"/>
      <c r="AE1147" s="181"/>
      <c r="AF1147" s="181"/>
      <c r="AG1147" s="181"/>
      <c r="AH1147" s="181"/>
      <c r="AI1147" s="181"/>
      <c r="AJ1147" s="181"/>
      <c r="AK1147" s="181"/>
      <c r="AL1147" s="181"/>
      <c r="AM1147" s="181"/>
      <c r="AN1147" s="181"/>
      <c r="AO1147" s="181"/>
      <c r="AP1147" s="181"/>
      <c r="AQ1147" s="181"/>
      <c r="AR1147" s="181"/>
      <c r="AS1147" s="181"/>
      <c r="AT1147" s="181"/>
      <c r="AU1147" s="181"/>
      <c r="AV1147" s="181"/>
      <c r="AW1147" s="181"/>
      <c r="AX1147" s="181"/>
      <c r="AY1147" s="181"/>
      <c r="AZ1147" s="181"/>
      <c r="BA1147" s="181"/>
      <c r="BB1147" s="181"/>
      <c r="BC1147" s="181"/>
      <c r="BD1147" s="181"/>
      <c r="BE1147" s="181"/>
      <c r="BF1147" s="181"/>
      <c r="BG1147" s="181"/>
      <c r="BH1147" s="181"/>
      <c r="BI1147" s="181"/>
      <c r="BJ1147" s="181"/>
      <c r="BK1147" s="181"/>
      <c r="BL1147" s="181"/>
      <c r="BM1147" s="181"/>
      <c r="BN1147" s="181"/>
      <c r="BO1147" s="181"/>
      <c r="BP1147" s="181"/>
      <c r="BQ1147" s="181"/>
      <c r="BR1147" s="181"/>
      <c r="BS1147" s="181"/>
      <c r="BT1147" s="181"/>
      <c r="BU1147" s="181"/>
      <c r="BV1147" s="181"/>
      <c r="BW1147" s="181"/>
      <c r="BX1147" s="181"/>
    </row>
    <row r="1148" spans="23:76" s="166" customFormat="1">
      <c r="W1148" s="181"/>
      <c r="X1148" s="181"/>
      <c r="Y1148" s="181"/>
      <c r="Z1148" s="181"/>
      <c r="AA1148" s="181"/>
      <c r="AB1148" s="181"/>
      <c r="AC1148" s="181"/>
      <c r="AD1148" s="181"/>
      <c r="AE1148" s="181"/>
      <c r="AF1148" s="181"/>
      <c r="AG1148" s="181"/>
      <c r="AH1148" s="181"/>
      <c r="AI1148" s="181"/>
      <c r="AJ1148" s="181"/>
      <c r="AK1148" s="181"/>
      <c r="AL1148" s="181"/>
      <c r="AM1148" s="181"/>
      <c r="AN1148" s="181"/>
      <c r="AO1148" s="181"/>
      <c r="AP1148" s="181"/>
      <c r="AQ1148" s="181"/>
      <c r="AR1148" s="181"/>
      <c r="AS1148" s="181"/>
      <c r="AT1148" s="181"/>
      <c r="AU1148" s="181"/>
      <c r="AV1148" s="181"/>
      <c r="AW1148" s="181"/>
      <c r="AX1148" s="181"/>
      <c r="AY1148" s="181"/>
      <c r="AZ1148" s="181"/>
      <c r="BA1148" s="181"/>
      <c r="BB1148" s="181"/>
      <c r="BC1148" s="181"/>
      <c r="BD1148" s="181"/>
      <c r="BE1148" s="181"/>
      <c r="BF1148" s="181"/>
      <c r="BG1148" s="181"/>
      <c r="BH1148" s="181"/>
      <c r="BI1148" s="181"/>
      <c r="BJ1148" s="181"/>
      <c r="BK1148" s="181"/>
      <c r="BL1148" s="181"/>
      <c r="BM1148" s="181"/>
      <c r="BN1148" s="181"/>
      <c r="BO1148" s="181"/>
      <c r="BP1148" s="181"/>
      <c r="BQ1148" s="181"/>
      <c r="BR1148" s="181"/>
      <c r="BS1148" s="181"/>
      <c r="BT1148" s="181"/>
      <c r="BU1148" s="181"/>
      <c r="BV1148" s="181"/>
      <c r="BW1148" s="181"/>
      <c r="BX1148" s="181"/>
    </row>
    <row r="1149" spans="23:76" s="166" customFormat="1">
      <c r="W1149" s="181"/>
      <c r="X1149" s="181"/>
      <c r="Y1149" s="181"/>
      <c r="Z1149" s="181"/>
      <c r="AA1149" s="181"/>
      <c r="AB1149" s="181"/>
      <c r="AC1149" s="181"/>
      <c r="AD1149" s="181"/>
      <c r="AE1149" s="181"/>
      <c r="AF1149" s="181"/>
      <c r="AG1149" s="181"/>
      <c r="AH1149" s="181"/>
      <c r="AI1149" s="181"/>
      <c r="AJ1149" s="181"/>
      <c r="AK1149" s="181"/>
      <c r="AL1149" s="181"/>
      <c r="AM1149" s="181"/>
      <c r="AN1149" s="181"/>
      <c r="AO1149" s="181"/>
      <c r="AP1149" s="181"/>
      <c r="AQ1149" s="181"/>
      <c r="AR1149" s="181"/>
      <c r="AS1149" s="181"/>
      <c r="AT1149" s="181"/>
      <c r="AU1149" s="181"/>
      <c r="AV1149" s="181"/>
      <c r="AW1149" s="181"/>
      <c r="AX1149" s="181"/>
      <c r="AY1149" s="181"/>
      <c r="AZ1149" s="181"/>
      <c r="BA1149" s="181"/>
      <c r="BB1149" s="181"/>
      <c r="BC1149" s="181"/>
      <c r="BD1149" s="181"/>
      <c r="BE1149" s="181"/>
      <c r="BF1149" s="181"/>
      <c r="BG1149" s="181"/>
      <c r="BH1149" s="181"/>
      <c r="BI1149" s="181"/>
      <c r="BJ1149" s="181"/>
      <c r="BK1149" s="181"/>
      <c r="BL1149" s="181"/>
      <c r="BM1149" s="181"/>
      <c r="BN1149" s="181"/>
      <c r="BO1149" s="181"/>
      <c r="BP1149" s="181"/>
      <c r="BQ1149" s="181"/>
      <c r="BR1149" s="181"/>
      <c r="BS1149" s="181"/>
      <c r="BT1149" s="181"/>
      <c r="BU1149" s="181"/>
      <c r="BV1149" s="181"/>
      <c r="BW1149" s="181"/>
      <c r="BX1149" s="181"/>
    </row>
    <row r="1150" spans="23:76" s="166" customFormat="1">
      <c r="W1150" s="181"/>
      <c r="X1150" s="181"/>
      <c r="Y1150" s="181"/>
      <c r="Z1150" s="181"/>
      <c r="AA1150" s="181"/>
      <c r="AB1150" s="181"/>
      <c r="AC1150" s="181"/>
      <c r="AD1150" s="181"/>
      <c r="AE1150" s="181"/>
      <c r="AF1150" s="181"/>
      <c r="AG1150" s="181"/>
      <c r="AH1150" s="181"/>
      <c r="AI1150" s="181"/>
      <c r="AJ1150" s="181"/>
      <c r="AK1150" s="181"/>
      <c r="AL1150" s="181"/>
      <c r="AM1150" s="181"/>
      <c r="AN1150" s="181"/>
      <c r="AO1150" s="181"/>
      <c r="AP1150" s="181"/>
      <c r="AQ1150" s="181"/>
      <c r="AR1150" s="181"/>
      <c r="AS1150" s="181"/>
      <c r="AT1150" s="181"/>
      <c r="AU1150" s="181"/>
      <c r="AV1150" s="181"/>
      <c r="AW1150" s="181"/>
      <c r="AX1150" s="181"/>
      <c r="AY1150" s="181"/>
      <c r="AZ1150" s="181"/>
      <c r="BA1150" s="181"/>
      <c r="BB1150" s="181"/>
      <c r="BC1150" s="181"/>
      <c r="BD1150" s="181"/>
      <c r="BE1150" s="181"/>
      <c r="BF1150" s="181"/>
      <c r="BG1150" s="181"/>
      <c r="BH1150" s="181"/>
      <c r="BI1150" s="181"/>
      <c r="BJ1150" s="181"/>
      <c r="BK1150" s="181"/>
      <c r="BL1150" s="181"/>
      <c r="BM1150" s="181"/>
      <c r="BN1150" s="181"/>
      <c r="BO1150" s="181"/>
      <c r="BP1150" s="181"/>
      <c r="BQ1150" s="181"/>
      <c r="BR1150" s="181"/>
      <c r="BS1150" s="181"/>
      <c r="BT1150" s="181"/>
      <c r="BU1150" s="181"/>
      <c r="BV1150" s="181"/>
      <c r="BW1150" s="181"/>
      <c r="BX1150" s="181"/>
    </row>
    <row r="1151" spans="23:76" s="166" customFormat="1">
      <c r="W1151" s="181"/>
      <c r="X1151" s="181"/>
      <c r="Y1151" s="181"/>
      <c r="Z1151" s="181"/>
      <c r="AA1151" s="181"/>
      <c r="AB1151" s="181"/>
      <c r="AC1151" s="181"/>
      <c r="AD1151" s="181"/>
      <c r="AE1151" s="181"/>
      <c r="AF1151" s="181"/>
      <c r="AG1151" s="181"/>
      <c r="AH1151" s="181"/>
      <c r="AI1151" s="181"/>
      <c r="AJ1151" s="181"/>
      <c r="AK1151" s="181"/>
      <c r="AL1151" s="181"/>
      <c r="AM1151" s="181"/>
      <c r="AN1151" s="181"/>
      <c r="AO1151" s="181"/>
      <c r="AP1151" s="181"/>
      <c r="AQ1151" s="181"/>
      <c r="AR1151" s="181"/>
      <c r="AS1151" s="181"/>
      <c r="AT1151" s="181"/>
      <c r="AU1151" s="181"/>
      <c r="AV1151" s="181"/>
      <c r="AW1151" s="181"/>
      <c r="AX1151" s="181"/>
      <c r="AY1151" s="181"/>
      <c r="AZ1151" s="181"/>
      <c r="BA1151" s="181"/>
      <c r="BB1151" s="181"/>
      <c r="BC1151" s="181"/>
      <c r="BD1151" s="181"/>
      <c r="BE1151" s="181"/>
      <c r="BF1151" s="181"/>
      <c r="BG1151" s="181"/>
      <c r="BH1151" s="181"/>
      <c r="BI1151" s="181"/>
      <c r="BJ1151" s="181"/>
      <c r="BK1151" s="181"/>
      <c r="BL1151" s="181"/>
      <c r="BM1151" s="181"/>
      <c r="BN1151" s="181"/>
      <c r="BO1151" s="181"/>
      <c r="BP1151" s="181"/>
      <c r="BQ1151" s="181"/>
      <c r="BR1151" s="181"/>
      <c r="BS1151" s="181"/>
      <c r="BT1151" s="181"/>
      <c r="BU1151" s="181"/>
      <c r="BV1151" s="181"/>
      <c r="BW1151" s="181"/>
      <c r="BX1151" s="181"/>
    </row>
    <row r="1152" spans="23:76" s="166" customFormat="1">
      <c r="W1152" s="181"/>
      <c r="X1152" s="181"/>
      <c r="Y1152" s="181"/>
      <c r="Z1152" s="181"/>
      <c r="AA1152" s="181"/>
      <c r="AB1152" s="181"/>
      <c r="AC1152" s="181"/>
      <c r="AD1152" s="181"/>
      <c r="AE1152" s="181"/>
      <c r="AF1152" s="181"/>
      <c r="AG1152" s="181"/>
      <c r="AH1152" s="181"/>
      <c r="AI1152" s="181"/>
      <c r="AJ1152" s="181"/>
      <c r="AK1152" s="181"/>
      <c r="AL1152" s="181"/>
      <c r="AM1152" s="181"/>
      <c r="AN1152" s="181"/>
      <c r="AO1152" s="181"/>
      <c r="AP1152" s="181"/>
      <c r="AQ1152" s="181"/>
      <c r="AR1152" s="181"/>
      <c r="AS1152" s="181"/>
      <c r="AT1152" s="181"/>
      <c r="AU1152" s="181"/>
      <c r="AV1152" s="181"/>
      <c r="AW1152" s="181"/>
      <c r="AX1152" s="181"/>
      <c r="AY1152" s="181"/>
      <c r="AZ1152" s="181"/>
      <c r="BA1152" s="181"/>
      <c r="BB1152" s="181"/>
      <c r="BC1152" s="181"/>
      <c r="BD1152" s="181"/>
      <c r="BE1152" s="181"/>
      <c r="BF1152" s="181"/>
      <c r="BG1152" s="181"/>
      <c r="BH1152" s="181"/>
      <c r="BI1152" s="181"/>
      <c r="BJ1152" s="181"/>
      <c r="BK1152" s="181"/>
      <c r="BL1152" s="181"/>
      <c r="BM1152" s="181"/>
      <c r="BN1152" s="181"/>
      <c r="BO1152" s="181"/>
      <c r="BP1152" s="181"/>
      <c r="BQ1152" s="181"/>
      <c r="BR1152" s="181"/>
      <c r="BS1152" s="181"/>
      <c r="BT1152" s="181"/>
      <c r="BU1152" s="181"/>
      <c r="BV1152" s="181"/>
      <c r="BW1152" s="181"/>
      <c r="BX1152" s="181"/>
    </row>
    <row r="1153" spans="23:76" s="166" customFormat="1">
      <c r="W1153" s="181"/>
      <c r="X1153" s="181"/>
      <c r="Y1153" s="181"/>
      <c r="Z1153" s="181"/>
      <c r="AA1153" s="181"/>
      <c r="AB1153" s="181"/>
      <c r="AC1153" s="181"/>
      <c r="AD1153" s="181"/>
      <c r="AE1153" s="181"/>
      <c r="AF1153" s="181"/>
      <c r="AG1153" s="181"/>
      <c r="AH1153" s="181"/>
      <c r="AI1153" s="181"/>
      <c r="AJ1153" s="181"/>
      <c r="AK1153" s="181"/>
      <c r="AL1153" s="181"/>
      <c r="AM1153" s="181"/>
      <c r="AN1153" s="181"/>
      <c r="AO1153" s="181"/>
      <c r="AP1153" s="181"/>
      <c r="AQ1153" s="181"/>
      <c r="AR1153" s="181"/>
      <c r="AS1153" s="181"/>
      <c r="AT1153" s="181"/>
      <c r="AU1153" s="181"/>
      <c r="AV1153" s="181"/>
      <c r="AW1153" s="181"/>
      <c r="AX1153" s="181"/>
      <c r="AY1153" s="181"/>
      <c r="AZ1153" s="181"/>
      <c r="BA1153" s="181"/>
      <c r="BB1153" s="181"/>
      <c r="BC1153" s="181"/>
      <c r="BD1153" s="181"/>
      <c r="BE1153" s="181"/>
      <c r="BF1153" s="181"/>
      <c r="BG1153" s="181"/>
      <c r="BH1153" s="181"/>
      <c r="BI1153" s="181"/>
      <c r="BJ1153" s="181"/>
      <c r="BK1153" s="181"/>
      <c r="BL1153" s="181"/>
      <c r="BM1153" s="181"/>
      <c r="BN1153" s="181"/>
      <c r="BO1153" s="181"/>
      <c r="BP1153" s="181"/>
      <c r="BQ1153" s="181"/>
      <c r="BR1153" s="181"/>
      <c r="BS1153" s="181"/>
      <c r="BT1153" s="181"/>
      <c r="BU1153" s="181"/>
      <c r="BV1153" s="181"/>
      <c r="BW1153" s="181"/>
      <c r="BX1153" s="181"/>
    </row>
    <row r="1154" spans="23:76" s="166" customFormat="1">
      <c r="W1154" s="181"/>
      <c r="X1154" s="181"/>
      <c r="Y1154" s="181"/>
      <c r="Z1154" s="181"/>
      <c r="AA1154" s="181"/>
      <c r="AB1154" s="181"/>
      <c r="AC1154" s="181"/>
      <c r="AD1154" s="181"/>
      <c r="AE1154" s="181"/>
      <c r="AF1154" s="181"/>
      <c r="AG1154" s="181"/>
      <c r="AH1154" s="181"/>
      <c r="AI1154" s="181"/>
      <c r="AJ1154" s="181"/>
      <c r="AK1154" s="181"/>
      <c r="AL1154" s="181"/>
      <c r="AM1154" s="181"/>
      <c r="AN1154" s="181"/>
      <c r="AO1154" s="181"/>
      <c r="AP1154" s="181"/>
      <c r="AQ1154" s="181"/>
      <c r="AR1154" s="181"/>
      <c r="AS1154" s="181"/>
      <c r="AT1154" s="181"/>
      <c r="AU1154" s="181"/>
      <c r="AV1154" s="181"/>
      <c r="AW1154" s="181"/>
      <c r="AX1154" s="181"/>
      <c r="AY1154" s="181"/>
      <c r="AZ1154" s="181"/>
      <c r="BA1154" s="181"/>
      <c r="BB1154" s="181"/>
      <c r="BC1154" s="181"/>
      <c r="BD1154" s="181"/>
      <c r="BE1154" s="181"/>
      <c r="BF1154" s="181"/>
      <c r="BG1154" s="181"/>
      <c r="BH1154" s="181"/>
      <c r="BI1154" s="181"/>
      <c r="BJ1154" s="181"/>
      <c r="BK1154" s="181"/>
      <c r="BL1154" s="181"/>
      <c r="BM1154" s="181"/>
      <c r="BN1154" s="181"/>
      <c r="BO1154" s="181"/>
      <c r="BP1154" s="181"/>
      <c r="BQ1154" s="181"/>
      <c r="BR1154" s="181"/>
      <c r="BS1154" s="181"/>
      <c r="BT1154" s="181"/>
      <c r="BU1154" s="181"/>
      <c r="BV1154" s="181"/>
      <c r="BW1154" s="181"/>
      <c r="BX1154" s="181"/>
    </row>
    <row r="1155" spans="23:76" s="166" customFormat="1">
      <c r="W1155" s="181"/>
      <c r="X1155" s="181"/>
      <c r="Y1155" s="181"/>
      <c r="Z1155" s="181"/>
      <c r="AA1155" s="181"/>
      <c r="AB1155" s="181"/>
      <c r="AC1155" s="181"/>
      <c r="AD1155" s="181"/>
      <c r="AE1155" s="181"/>
      <c r="AF1155" s="181"/>
      <c r="AG1155" s="181"/>
      <c r="AH1155" s="181"/>
      <c r="AI1155" s="181"/>
      <c r="AJ1155" s="181"/>
      <c r="AK1155" s="181"/>
      <c r="AL1155" s="181"/>
      <c r="AM1155" s="181"/>
      <c r="AN1155" s="181"/>
      <c r="AO1155" s="181"/>
      <c r="AP1155" s="181"/>
      <c r="AQ1155" s="181"/>
      <c r="AR1155" s="181"/>
      <c r="AS1155" s="181"/>
      <c r="AT1155" s="181"/>
      <c r="AU1155" s="181"/>
      <c r="AV1155" s="181"/>
      <c r="AW1155" s="181"/>
      <c r="AX1155" s="181"/>
      <c r="AY1155" s="181"/>
      <c r="AZ1155" s="181"/>
      <c r="BA1155" s="181"/>
      <c r="BB1155" s="181"/>
      <c r="BC1155" s="181"/>
      <c r="BD1155" s="181"/>
      <c r="BE1155" s="181"/>
      <c r="BF1155" s="181"/>
      <c r="BG1155" s="181"/>
      <c r="BH1155" s="181"/>
      <c r="BI1155" s="181"/>
      <c r="BJ1155" s="181"/>
      <c r="BK1155" s="181"/>
      <c r="BL1155" s="181"/>
      <c r="BM1155" s="181"/>
      <c r="BN1155" s="181"/>
      <c r="BO1155" s="181"/>
      <c r="BP1155" s="181"/>
      <c r="BQ1155" s="181"/>
      <c r="BR1155" s="181"/>
      <c r="BS1155" s="181"/>
      <c r="BT1155" s="181"/>
      <c r="BU1155" s="181"/>
      <c r="BV1155" s="181"/>
      <c r="BW1155" s="181"/>
      <c r="BX1155" s="181"/>
    </row>
    <row r="1156" spans="23:76" s="166" customFormat="1">
      <c r="W1156" s="181"/>
      <c r="X1156" s="181"/>
      <c r="Y1156" s="181"/>
      <c r="Z1156" s="181"/>
      <c r="AA1156" s="181"/>
      <c r="AB1156" s="181"/>
      <c r="AC1156" s="181"/>
      <c r="AD1156" s="181"/>
      <c r="AE1156" s="181"/>
      <c r="AF1156" s="181"/>
      <c r="AG1156" s="181"/>
      <c r="AH1156" s="181"/>
      <c r="AI1156" s="181"/>
      <c r="AJ1156" s="181"/>
      <c r="AK1156" s="181"/>
      <c r="AL1156" s="181"/>
      <c r="AM1156" s="181"/>
      <c r="AN1156" s="181"/>
      <c r="AO1156" s="181"/>
      <c r="AP1156" s="181"/>
      <c r="AQ1156" s="181"/>
      <c r="AR1156" s="181"/>
      <c r="AS1156" s="181"/>
      <c r="AT1156" s="181"/>
      <c r="AU1156" s="181"/>
      <c r="AV1156" s="181"/>
      <c r="AW1156" s="181"/>
      <c r="AX1156" s="181"/>
      <c r="AY1156" s="181"/>
      <c r="AZ1156" s="181"/>
      <c r="BA1156" s="181"/>
      <c r="BB1156" s="181"/>
      <c r="BC1156" s="181"/>
      <c r="BD1156" s="181"/>
      <c r="BE1156" s="181"/>
      <c r="BF1156" s="181"/>
      <c r="BG1156" s="181"/>
      <c r="BH1156" s="181"/>
      <c r="BI1156" s="181"/>
      <c r="BJ1156" s="181"/>
      <c r="BK1156" s="181"/>
      <c r="BL1156" s="181"/>
      <c r="BM1156" s="181"/>
      <c r="BN1156" s="181"/>
      <c r="BO1156" s="181"/>
      <c r="BP1156" s="181"/>
      <c r="BQ1156" s="181"/>
      <c r="BR1156" s="181"/>
      <c r="BS1156" s="181"/>
      <c r="BT1156" s="181"/>
      <c r="BU1156" s="181"/>
      <c r="BV1156" s="181"/>
      <c r="BW1156" s="181"/>
      <c r="BX1156" s="181"/>
    </row>
    <row r="1157" spans="23:76" s="166" customFormat="1">
      <c r="W1157" s="181"/>
      <c r="X1157" s="181"/>
      <c r="Y1157" s="181"/>
      <c r="Z1157" s="181"/>
      <c r="AA1157" s="181"/>
      <c r="AB1157" s="181"/>
      <c r="AC1157" s="181"/>
      <c r="AD1157" s="181"/>
      <c r="AE1157" s="181"/>
      <c r="AF1157" s="181"/>
      <c r="AG1157" s="181"/>
      <c r="AH1157" s="181"/>
      <c r="AI1157" s="181"/>
      <c r="AJ1157" s="181"/>
      <c r="AK1157" s="181"/>
      <c r="AL1157" s="181"/>
      <c r="AM1157" s="181"/>
      <c r="AN1157" s="181"/>
      <c r="AO1157" s="181"/>
      <c r="AP1157" s="181"/>
      <c r="AQ1157" s="181"/>
      <c r="AR1157" s="181"/>
      <c r="AS1157" s="181"/>
      <c r="AT1157" s="181"/>
      <c r="AU1157" s="181"/>
      <c r="AV1157" s="181"/>
      <c r="AW1157" s="181"/>
      <c r="AX1157" s="181"/>
      <c r="AY1157" s="181"/>
      <c r="AZ1157" s="181"/>
      <c r="BA1157" s="181"/>
      <c r="BB1157" s="181"/>
      <c r="BC1157" s="181"/>
      <c r="BD1157" s="181"/>
      <c r="BE1157" s="181"/>
      <c r="BF1157" s="181"/>
      <c r="BG1157" s="181"/>
      <c r="BH1157" s="181"/>
      <c r="BI1157" s="181"/>
      <c r="BJ1157" s="181"/>
      <c r="BK1157" s="181"/>
      <c r="BL1157" s="181"/>
      <c r="BM1157" s="181"/>
      <c r="BN1157" s="181"/>
      <c r="BO1157" s="181"/>
      <c r="BP1157" s="181"/>
      <c r="BQ1157" s="181"/>
      <c r="BR1157" s="181"/>
      <c r="BS1157" s="181"/>
      <c r="BT1157" s="181"/>
      <c r="BU1157" s="181"/>
      <c r="BV1157" s="181"/>
      <c r="BW1157" s="181"/>
      <c r="BX1157" s="181"/>
    </row>
    <row r="1158" spans="23:76" s="166" customFormat="1">
      <c r="W1158" s="181"/>
      <c r="X1158" s="181"/>
      <c r="Y1158" s="181"/>
      <c r="Z1158" s="181"/>
      <c r="AA1158" s="181"/>
      <c r="AB1158" s="181"/>
      <c r="AC1158" s="181"/>
      <c r="AD1158" s="181"/>
      <c r="AE1158" s="181"/>
      <c r="AF1158" s="181"/>
      <c r="AG1158" s="181"/>
      <c r="AH1158" s="181"/>
      <c r="AI1158" s="181"/>
      <c r="AJ1158" s="181"/>
      <c r="AK1158" s="181"/>
      <c r="AL1158" s="181"/>
      <c r="AM1158" s="181"/>
      <c r="AN1158" s="181"/>
      <c r="AO1158" s="181"/>
      <c r="AP1158" s="181"/>
      <c r="AQ1158" s="181"/>
      <c r="AR1158" s="181"/>
      <c r="AS1158" s="181"/>
      <c r="AT1158" s="181"/>
      <c r="AU1158" s="181"/>
      <c r="AV1158" s="181"/>
      <c r="AW1158" s="181"/>
      <c r="AX1158" s="181"/>
      <c r="AY1158" s="181"/>
      <c r="AZ1158" s="181"/>
      <c r="BA1158" s="181"/>
      <c r="BB1158" s="181"/>
      <c r="BC1158" s="181"/>
      <c r="BD1158" s="181"/>
      <c r="BE1158" s="181"/>
      <c r="BF1158" s="181"/>
      <c r="BG1158" s="181"/>
      <c r="BH1158" s="181"/>
      <c r="BI1158" s="181"/>
      <c r="BJ1158" s="181"/>
      <c r="BK1158" s="181"/>
      <c r="BL1158" s="181"/>
      <c r="BM1158" s="181"/>
      <c r="BN1158" s="181"/>
      <c r="BO1158" s="181"/>
      <c r="BP1158" s="181"/>
      <c r="BQ1158" s="181"/>
      <c r="BR1158" s="181"/>
      <c r="BS1158" s="181"/>
      <c r="BT1158" s="181"/>
      <c r="BU1158" s="181"/>
      <c r="BV1158" s="181"/>
      <c r="BW1158" s="181"/>
      <c r="BX1158" s="181"/>
    </row>
    <row r="1159" spans="23:76" s="166" customFormat="1">
      <c r="W1159" s="181"/>
      <c r="X1159" s="181"/>
      <c r="Y1159" s="181"/>
      <c r="Z1159" s="181"/>
      <c r="AA1159" s="181"/>
      <c r="AB1159" s="181"/>
      <c r="AC1159" s="181"/>
      <c r="AD1159" s="181"/>
      <c r="AE1159" s="181"/>
      <c r="AF1159" s="181"/>
      <c r="AG1159" s="181"/>
      <c r="AH1159" s="181"/>
      <c r="AI1159" s="181"/>
      <c r="AJ1159" s="181"/>
      <c r="AK1159" s="181"/>
      <c r="AL1159" s="181"/>
      <c r="AM1159" s="181"/>
      <c r="AN1159" s="181"/>
      <c r="AO1159" s="181"/>
      <c r="AP1159" s="181"/>
      <c r="AQ1159" s="181"/>
      <c r="AR1159" s="181"/>
      <c r="AS1159" s="181"/>
      <c r="AT1159" s="181"/>
      <c r="AU1159" s="181"/>
      <c r="AV1159" s="181"/>
      <c r="AW1159" s="181"/>
      <c r="AX1159" s="181"/>
      <c r="AY1159" s="181"/>
      <c r="AZ1159" s="181"/>
      <c r="BA1159" s="181"/>
      <c r="BB1159" s="181"/>
      <c r="BC1159" s="181"/>
      <c r="BD1159" s="181"/>
      <c r="BE1159" s="181"/>
      <c r="BF1159" s="181"/>
      <c r="BG1159" s="181"/>
      <c r="BH1159" s="181"/>
      <c r="BI1159" s="181"/>
      <c r="BJ1159" s="181"/>
      <c r="BK1159" s="181"/>
      <c r="BL1159" s="181"/>
      <c r="BM1159" s="181"/>
      <c r="BN1159" s="181"/>
      <c r="BO1159" s="181"/>
      <c r="BP1159" s="181"/>
      <c r="BQ1159" s="181"/>
      <c r="BR1159" s="181"/>
      <c r="BS1159" s="181"/>
      <c r="BT1159" s="181"/>
      <c r="BU1159" s="181"/>
      <c r="BV1159" s="181"/>
      <c r="BW1159" s="181"/>
      <c r="BX1159" s="181"/>
    </row>
    <row r="1160" spans="23:76" s="166" customFormat="1">
      <c r="W1160" s="181"/>
      <c r="X1160" s="181"/>
      <c r="Y1160" s="181"/>
      <c r="Z1160" s="181"/>
      <c r="AA1160" s="181"/>
      <c r="AB1160" s="181"/>
      <c r="AC1160" s="181"/>
      <c r="AD1160" s="181"/>
      <c r="AE1160" s="181"/>
      <c r="AF1160" s="181"/>
      <c r="AG1160" s="181"/>
      <c r="AH1160" s="181"/>
      <c r="AI1160" s="181"/>
      <c r="AJ1160" s="181"/>
      <c r="AK1160" s="181"/>
      <c r="AL1160" s="181"/>
      <c r="AM1160" s="181"/>
      <c r="AN1160" s="181"/>
      <c r="AO1160" s="181"/>
      <c r="AP1160" s="181"/>
      <c r="AQ1160" s="181"/>
      <c r="AR1160" s="181"/>
      <c r="AS1160" s="181"/>
      <c r="AT1160" s="181"/>
      <c r="AU1160" s="181"/>
      <c r="AV1160" s="181"/>
      <c r="AW1160" s="181"/>
      <c r="AX1160" s="181"/>
      <c r="AY1160" s="181"/>
      <c r="AZ1160" s="181"/>
      <c r="BA1160" s="181"/>
      <c r="BB1160" s="181"/>
      <c r="BC1160" s="181"/>
      <c r="BD1160" s="181"/>
      <c r="BE1160" s="181"/>
      <c r="BF1160" s="181"/>
      <c r="BG1160" s="181"/>
      <c r="BH1160" s="181"/>
      <c r="BI1160" s="181"/>
      <c r="BJ1160" s="181"/>
      <c r="BK1160" s="181"/>
      <c r="BL1160" s="181"/>
      <c r="BM1160" s="181"/>
      <c r="BN1160" s="181"/>
      <c r="BO1160" s="181"/>
      <c r="BP1160" s="181"/>
      <c r="BQ1160" s="181"/>
      <c r="BR1160" s="181"/>
      <c r="BS1160" s="181"/>
      <c r="BT1160" s="181"/>
      <c r="BU1160" s="181"/>
      <c r="BV1160" s="181"/>
      <c r="BW1160" s="181"/>
      <c r="BX1160" s="181"/>
    </row>
    <row r="1161" spans="23:76" s="166" customFormat="1">
      <c r="W1161" s="181"/>
      <c r="X1161" s="181"/>
      <c r="Y1161" s="181"/>
      <c r="Z1161" s="181"/>
      <c r="AA1161" s="181"/>
      <c r="AB1161" s="181"/>
      <c r="AC1161" s="181"/>
      <c r="AD1161" s="181"/>
      <c r="AE1161" s="181"/>
      <c r="AF1161" s="181"/>
      <c r="AG1161" s="181"/>
      <c r="AH1161" s="181"/>
      <c r="AI1161" s="181"/>
      <c r="AJ1161" s="181"/>
      <c r="AK1161" s="181"/>
      <c r="AL1161" s="181"/>
      <c r="AM1161" s="181"/>
      <c r="AN1161" s="181"/>
      <c r="AO1161" s="181"/>
      <c r="AP1161" s="181"/>
      <c r="AQ1161" s="181"/>
      <c r="AR1161" s="181"/>
      <c r="AS1161" s="181"/>
      <c r="AT1161" s="181"/>
      <c r="AU1161" s="181"/>
      <c r="AV1161" s="181"/>
      <c r="AW1161" s="181"/>
      <c r="AX1161" s="181"/>
      <c r="AY1161" s="181"/>
      <c r="AZ1161" s="181"/>
      <c r="BA1161" s="181"/>
      <c r="BB1161" s="181"/>
      <c r="BC1161" s="181"/>
      <c r="BD1161" s="181"/>
      <c r="BE1161" s="181"/>
      <c r="BF1161" s="181"/>
      <c r="BG1161" s="181"/>
      <c r="BH1161" s="181"/>
      <c r="BI1161" s="181"/>
      <c r="BJ1161" s="181"/>
      <c r="BK1161" s="181"/>
      <c r="BL1161" s="181"/>
      <c r="BM1161" s="181"/>
      <c r="BN1161" s="181"/>
      <c r="BO1161" s="181"/>
      <c r="BP1161" s="181"/>
      <c r="BQ1161" s="181"/>
      <c r="BR1161" s="181"/>
      <c r="BS1161" s="181"/>
      <c r="BT1161" s="181"/>
      <c r="BU1161" s="181"/>
      <c r="BV1161" s="181"/>
      <c r="BW1161" s="181"/>
      <c r="BX1161" s="181"/>
    </row>
    <row r="1162" spans="23:76" s="166" customFormat="1">
      <c r="W1162" s="181"/>
      <c r="X1162" s="181"/>
      <c r="Y1162" s="181"/>
      <c r="Z1162" s="181"/>
      <c r="AA1162" s="181"/>
      <c r="AB1162" s="181"/>
      <c r="AC1162" s="181"/>
      <c r="AD1162" s="181"/>
      <c r="AE1162" s="181"/>
      <c r="AF1162" s="181"/>
      <c r="AG1162" s="181"/>
      <c r="AH1162" s="181"/>
      <c r="AI1162" s="181"/>
      <c r="AJ1162" s="181"/>
      <c r="AK1162" s="181"/>
      <c r="AL1162" s="181"/>
      <c r="AM1162" s="181"/>
      <c r="AN1162" s="181"/>
      <c r="AO1162" s="181"/>
      <c r="AP1162" s="181"/>
      <c r="AQ1162" s="181"/>
      <c r="AR1162" s="181"/>
      <c r="AS1162" s="181"/>
      <c r="AT1162" s="181"/>
      <c r="AU1162" s="181"/>
      <c r="AV1162" s="181"/>
      <c r="AW1162" s="181"/>
      <c r="AX1162" s="181"/>
      <c r="AY1162" s="181"/>
      <c r="AZ1162" s="181"/>
      <c r="BA1162" s="181"/>
      <c r="BB1162" s="181"/>
      <c r="BC1162" s="181"/>
      <c r="BD1162" s="181"/>
      <c r="BE1162" s="181"/>
      <c r="BF1162" s="181"/>
      <c r="BG1162" s="181"/>
      <c r="BH1162" s="181"/>
      <c r="BI1162" s="181"/>
      <c r="BJ1162" s="181"/>
      <c r="BK1162" s="181"/>
      <c r="BL1162" s="181"/>
      <c r="BM1162" s="181"/>
      <c r="BN1162" s="181"/>
      <c r="BO1162" s="181"/>
      <c r="BP1162" s="181"/>
      <c r="BQ1162" s="181"/>
      <c r="BR1162" s="181"/>
      <c r="BS1162" s="181"/>
      <c r="BT1162" s="181"/>
      <c r="BU1162" s="181"/>
      <c r="BV1162" s="181"/>
      <c r="BW1162" s="181"/>
      <c r="BX1162" s="181"/>
    </row>
    <row r="1163" spans="23:76" s="166" customFormat="1">
      <c r="W1163" s="181"/>
      <c r="X1163" s="181"/>
      <c r="Y1163" s="181"/>
      <c r="Z1163" s="181"/>
      <c r="AA1163" s="181"/>
      <c r="AB1163" s="181"/>
      <c r="AC1163" s="181"/>
      <c r="AD1163" s="181"/>
      <c r="AE1163" s="181"/>
      <c r="AF1163" s="181"/>
      <c r="AG1163" s="181"/>
      <c r="AH1163" s="181"/>
      <c r="AI1163" s="181"/>
      <c r="AJ1163" s="181"/>
      <c r="AK1163" s="181"/>
      <c r="AL1163" s="181"/>
      <c r="AM1163" s="181"/>
      <c r="AN1163" s="181"/>
      <c r="AO1163" s="181"/>
      <c r="AP1163" s="181"/>
      <c r="AQ1163" s="181"/>
      <c r="AR1163" s="181"/>
      <c r="AS1163" s="181"/>
      <c r="AT1163" s="181"/>
      <c r="AU1163" s="181"/>
      <c r="AV1163" s="181"/>
      <c r="AW1163" s="181"/>
      <c r="AX1163" s="181"/>
      <c r="AY1163" s="181"/>
      <c r="AZ1163" s="181"/>
      <c r="BA1163" s="181"/>
      <c r="BB1163" s="181"/>
      <c r="BC1163" s="181"/>
      <c r="BD1163" s="181"/>
      <c r="BE1163" s="181"/>
      <c r="BF1163" s="181"/>
      <c r="BG1163" s="181"/>
      <c r="BH1163" s="181"/>
      <c r="BI1163" s="181"/>
      <c r="BJ1163" s="181"/>
      <c r="BK1163" s="181"/>
      <c r="BL1163" s="181"/>
      <c r="BM1163" s="181"/>
      <c r="BN1163" s="181"/>
      <c r="BO1163" s="181"/>
      <c r="BP1163" s="181"/>
      <c r="BQ1163" s="181"/>
      <c r="BR1163" s="181"/>
      <c r="BS1163" s="181"/>
      <c r="BT1163" s="181"/>
      <c r="BU1163" s="181"/>
      <c r="BV1163" s="181"/>
      <c r="BW1163" s="181"/>
      <c r="BX1163" s="181"/>
    </row>
    <row r="1164" spans="23:76" s="166" customFormat="1">
      <c r="W1164" s="181"/>
      <c r="X1164" s="181"/>
      <c r="Y1164" s="181"/>
      <c r="Z1164" s="181"/>
      <c r="AA1164" s="181"/>
      <c r="AB1164" s="181"/>
      <c r="AC1164" s="181"/>
      <c r="AD1164" s="181"/>
      <c r="AE1164" s="181"/>
      <c r="AF1164" s="181"/>
      <c r="AG1164" s="181"/>
      <c r="AH1164" s="181"/>
      <c r="AI1164" s="181"/>
      <c r="AJ1164" s="181"/>
      <c r="AK1164" s="181"/>
      <c r="AL1164" s="181"/>
      <c r="AM1164" s="181"/>
      <c r="AN1164" s="181"/>
      <c r="AO1164" s="181"/>
      <c r="AP1164" s="181"/>
      <c r="AQ1164" s="181"/>
      <c r="AR1164" s="181"/>
      <c r="AS1164" s="181"/>
      <c r="AT1164" s="181"/>
      <c r="AU1164" s="181"/>
      <c r="AV1164" s="181"/>
      <c r="AW1164" s="181"/>
      <c r="AX1164" s="181"/>
      <c r="AY1164" s="181"/>
      <c r="AZ1164" s="181"/>
      <c r="BA1164" s="181"/>
      <c r="BB1164" s="181"/>
      <c r="BC1164" s="181"/>
      <c r="BD1164" s="181"/>
      <c r="BE1164" s="181"/>
      <c r="BF1164" s="181"/>
      <c r="BG1164" s="181"/>
      <c r="BH1164" s="181"/>
      <c r="BI1164" s="181"/>
      <c r="BJ1164" s="181"/>
      <c r="BK1164" s="181"/>
      <c r="BL1164" s="181"/>
      <c r="BM1164" s="181"/>
      <c r="BN1164" s="181"/>
      <c r="BO1164" s="181"/>
      <c r="BP1164" s="181"/>
      <c r="BQ1164" s="181"/>
      <c r="BR1164" s="181"/>
      <c r="BS1164" s="181"/>
      <c r="BT1164" s="181"/>
      <c r="BU1164" s="181"/>
      <c r="BV1164" s="181"/>
      <c r="BW1164" s="181"/>
      <c r="BX1164" s="181"/>
    </row>
    <row r="1165" spans="23:76" s="166" customFormat="1">
      <c r="W1165" s="181"/>
      <c r="X1165" s="181"/>
      <c r="Y1165" s="181"/>
      <c r="Z1165" s="181"/>
      <c r="AA1165" s="181"/>
      <c r="AB1165" s="181"/>
      <c r="AC1165" s="181"/>
      <c r="AD1165" s="181"/>
      <c r="AE1165" s="181"/>
      <c r="AF1165" s="181"/>
      <c r="AG1165" s="181"/>
      <c r="AH1165" s="181"/>
      <c r="AI1165" s="181"/>
      <c r="AJ1165" s="181"/>
      <c r="AK1165" s="181"/>
      <c r="AL1165" s="181"/>
      <c r="AM1165" s="181"/>
      <c r="AN1165" s="181"/>
      <c r="AO1165" s="181"/>
      <c r="AP1165" s="181"/>
      <c r="AQ1165" s="181"/>
      <c r="AR1165" s="181"/>
      <c r="AS1165" s="181"/>
      <c r="AT1165" s="181"/>
      <c r="AU1165" s="181"/>
      <c r="AV1165" s="181"/>
      <c r="AW1165" s="181"/>
      <c r="AX1165" s="181"/>
      <c r="AY1165" s="181"/>
      <c r="AZ1165" s="181"/>
      <c r="BA1165" s="181"/>
      <c r="BB1165" s="181"/>
      <c r="BC1165" s="181"/>
      <c r="BD1165" s="181"/>
      <c r="BE1165" s="181"/>
      <c r="BF1165" s="181"/>
      <c r="BG1165" s="181"/>
      <c r="BH1165" s="181"/>
      <c r="BI1165" s="181"/>
      <c r="BJ1165" s="181"/>
      <c r="BK1165" s="181"/>
      <c r="BL1165" s="181"/>
      <c r="BM1165" s="181"/>
      <c r="BN1165" s="181"/>
      <c r="BO1165" s="181"/>
      <c r="BP1165" s="181"/>
      <c r="BQ1165" s="181"/>
      <c r="BR1165" s="181"/>
      <c r="BS1165" s="181"/>
      <c r="BT1165" s="181"/>
      <c r="BU1165" s="181"/>
      <c r="BV1165" s="181"/>
      <c r="BW1165" s="181"/>
      <c r="BX1165" s="181"/>
    </row>
    <row r="1166" spans="23:76" s="166" customFormat="1">
      <c r="W1166" s="181"/>
      <c r="X1166" s="181"/>
      <c r="Y1166" s="181"/>
      <c r="Z1166" s="181"/>
      <c r="AA1166" s="181"/>
      <c r="AB1166" s="181"/>
      <c r="AC1166" s="181"/>
      <c r="AD1166" s="181"/>
      <c r="AE1166" s="181"/>
      <c r="AF1166" s="181"/>
      <c r="AG1166" s="181"/>
      <c r="AH1166" s="181"/>
      <c r="AI1166" s="181"/>
      <c r="AJ1166" s="181"/>
      <c r="AK1166" s="181"/>
      <c r="AL1166" s="181"/>
      <c r="AM1166" s="181"/>
      <c r="AN1166" s="181"/>
      <c r="AO1166" s="181"/>
      <c r="AP1166" s="181"/>
      <c r="AQ1166" s="181"/>
      <c r="AR1166" s="181"/>
      <c r="AS1166" s="181"/>
      <c r="AT1166" s="181"/>
      <c r="AU1166" s="181"/>
      <c r="AV1166" s="181"/>
      <c r="AW1166" s="181"/>
      <c r="AX1166" s="181"/>
      <c r="AY1166" s="181"/>
      <c r="AZ1166" s="181"/>
      <c r="BA1166" s="181"/>
      <c r="BB1166" s="181"/>
      <c r="BC1166" s="181"/>
      <c r="BD1166" s="181"/>
      <c r="BE1166" s="181"/>
      <c r="BF1166" s="181"/>
      <c r="BG1166" s="181"/>
      <c r="BH1166" s="181"/>
      <c r="BI1166" s="181"/>
      <c r="BJ1166" s="181"/>
      <c r="BK1166" s="181"/>
      <c r="BL1166" s="181"/>
      <c r="BM1166" s="181"/>
      <c r="BN1166" s="181"/>
      <c r="BO1166" s="181"/>
      <c r="BP1166" s="181"/>
      <c r="BQ1166" s="181"/>
      <c r="BR1166" s="181"/>
      <c r="BS1166" s="181"/>
      <c r="BT1166" s="181"/>
      <c r="BU1166" s="181"/>
      <c r="BV1166" s="181"/>
      <c r="BW1166" s="181"/>
      <c r="BX1166" s="181"/>
    </row>
    <row r="1167" spans="23:76" s="166" customFormat="1">
      <c r="W1167" s="181"/>
      <c r="X1167" s="181"/>
      <c r="Y1167" s="181"/>
      <c r="Z1167" s="181"/>
      <c r="AA1167" s="181"/>
      <c r="AB1167" s="181"/>
      <c r="AC1167" s="181"/>
      <c r="AD1167" s="181"/>
      <c r="AE1167" s="181"/>
      <c r="AF1167" s="181"/>
      <c r="AG1167" s="181"/>
      <c r="AH1167" s="181"/>
      <c r="AI1167" s="181"/>
      <c r="AJ1167" s="181"/>
      <c r="AK1167" s="181"/>
      <c r="AL1167" s="181"/>
      <c r="AM1167" s="181"/>
      <c r="AN1167" s="181"/>
      <c r="AO1167" s="181"/>
      <c r="AP1167" s="181"/>
      <c r="AQ1167" s="181"/>
      <c r="AR1167" s="181"/>
      <c r="AS1167" s="181"/>
      <c r="AT1167" s="181"/>
      <c r="AU1167" s="181"/>
      <c r="AV1167" s="181"/>
      <c r="AW1167" s="181"/>
      <c r="AX1167" s="181"/>
      <c r="AY1167" s="181"/>
      <c r="AZ1167" s="181"/>
      <c r="BA1167" s="181"/>
      <c r="BB1167" s="181"/>
      <c r="BC1167" s="181"/>
      <c r="BD1167" s="181"/>
      <c r="BE1167" s="181"/>
      <c r="BF1167" s="181"/>
      <c r="BG1167" s="181"/>
      <c r="BH1167" s="181"/>
      <c r="BI1167" s="181"/>
      <c r="BJ1167" s="181"/>
      <c r="BK1167" s="181"/>
      <c r="BL1167" s="181"/>
      <c r="BM1167" s="181"/>
      <c r="BN1167" s="181"/>
      <c r="BO1167" s="181"/>
      <c r="BP1167" s="181"/>
      <c r="BQ1167" s="181"/>
      <c r="BR1167" s="181"/>
      <c r="BS1167" s="181"/>
      <c r="BT1167" s="181"/>
      <c r="BU1167" s="181"/>
      <c r="BV1167" s="181"/>
      <c r="BW1167" s="181"/>
      <c r="BX1167" s="181"/>
    </row>
    <row r="1168" spans="23:76" s="166" customFormat="1">
      <c r="W1168" s="181"/>
      <c r="X1168" s="181"/>
      <c r="Y1168" s="181"/>
      <c r="Z1168" s="181"/>
      <c r="AA1168" s="181"/>
      <c r="AB1168" s="181"/>
      <c r="AC1168" s="181"/>
      <c r="AD1168" s="181"/>
      <c r="AE1168" s="181"/>
      <c r="AF1168" s="181"/>
      <c r="AG1168" s="181"/>
      <c r="AH1168" s="181"/>
      <c r="AI1168" s="181"/>
      <c r="AJ1168" s="181"/>
      <c r="AK1168" s="181"/>
      <c r="AL1168" s="181"/>
      <c r="AM1168" s="181"/>
      <c r="AN1168" s="181"/>
      <c r="AO1168" s="181"/>
      <c r="AP1168" s="181"/>
      <c r="AQ1168" s="181"/>
      <c r="AR1168" s="181"/>
      <c r="AS1168" s="181"/>
      <c r="AT1168" s="181"/>
      <c r="AU1168" s="181"/>
      <c r="AV1168" s="181"/>
      <c r="AW1168" s="181"/>
      <c r="AX1168" s="181"/>
      <c r="AY1168" s="181"/>
      <c r="AZ1168" s="181"/>
      <c r="BA1168" s="181"/>
      <c r="BB1168" s="181"/>
      <c r="BC1168" s="181"/>
      <c r="BD1168" s="181"/>
      <c r="BE1168" s="181"/>
      <c r="BF1168" s="181"/>
      <c r="BG1168" s="181"/>
      <c r="BH1168" s="181"/>
      <c r="BI1168" s="181"/>
      <c r="BJ1168" s="181"/>
      <c r="BK1168" s="181"/>
      <c r="BL1168" s="181"/>
      <c r="BM1168" s="181"/>
      <c r="BN1168" s="181"/>
      <c r="BO1168" s="181"/>
      <c r="BP1168" s="181"/>
      <c r="BQ1168" s="181"/>
      <c r="BR1168" s="181"/>
      <c r="BS1168" s="181"/>
      <c r="BT1168" s="181"/>
      <c r="BU1168" s="181"/>
      <c r="BV1168" s="181"/>
      <c r="BW1168" s="181"/>
      <c r="BX1168" s="181"/>
    </row>
    <row r="1169" spans="23:76" s="166" customFormat="1">
      <c r="W1169" s="181"/>
      <c r="X1169" s="181"/>
      <c r="Y1169" s="181"/>
      <c r="Z1169" s="181"/>
      <c r="AA1169" s="181"/>
      <c r="AB1169" s="181"/>
      <c r="AC1169" s="181"/>
      <c r="AD1169" s="181"/>
      <c r="AE1169" s="181"/>
      <c r="AF1169" s="181"/>
      <c r="AG1169" s="181"/>
      <c r="AH1169" s="181"/>
      <c r="AI1169" s="181"/>
      <c r="AJ1169" s="181"/>
      <c r="AK1169" s="181"/>
      <c r="AL1169" s="181"/>
      <c r="AM1169" s="181"/>
      <c r="AN1169" s="181"/>
      <c r="AO1169" s="181"/>
      <c r="AP1169" s="181"/>
      <c r="AQ1169" s="181"/>
      <c r="AR1169" s="181"/>
      <c r="AS1169" s="181"/>
      <c r="AT1169" s="181"/>
      <c r="AU1169" s="181"/>
      <c r="AV1169" s="181"/>
      <c r="AW1169" s="181"/>
      <c r="AX1169" s="181"/>
      <c r="AY1169" s="181"/>
      <c r="AZ1169" s="181"/>
      <c r="BA1169" s="181"/>
      <c r="BB1169" s="181"/>
      <c r="BC1169" s="181"/>
      <c r="BD1169" s="181"/>
      <c r="BE1169" s="181"/>
      <c r="BF1169" s="181"/>
      <c r="BG1169" s="181"/>
      <c r="BH1169" s="181"/>
      <c r="BI1169" s="181"/>
      <c r="BJ1169" s="181"/>
      <c r="BK1169" s="181"/>
      <c r="BL1169" s="181"/>
      <c r="BM1169" s="181"/>
      <c r="BN1169" s="181"/>
      <c r="BO1169" s="181"/>
      <c r="BP1169" s="181"/>
      <c r="BQ1169" s="181"/>
      <c r="BR1169" s="181"/>
      <c r="BS1169" s="181"/>
      <c r="BT1169" s="181"/>
      <c r="BU1169" s="181"/>
      <c r="BV1169" s="181"/>
      <c r="BW1169" s="181"/>
      <c r="BX1169" s="181"/>
    </row>
    <row r="1170" spans="23:76" s="166" customFormat="1">
      <c r="W1170" s="181"/>
      <c r="X1170" s="181"/>
      <c r="Y1170" s="181"/>
      <c r="Z1170" s="181"/>
      <c r="AA1170" s="181"/>
      <c r="AB1170" s="181"/>
      <c r="AC1170" s="181"/>
      <c r="AD1170" s="181"/>
      <c r="AE1170" s="181"/>
      <c r="AF1170" s="181"/>
      <c r="AG1170" s="181"/>
      <c r="AH1170" s="181"/>
      <c r="AI1170" s="181"/>
      <c r="AJ1170" s="181"/>
      <c r="AK1170" s="181"/>
      <c r="AL1170" s="181"/>
      <c r="AM1170" s="181"/>
      <c r="AN1170" s="181"/>
      <c r="AO1170" s="181"/>
      <c r="AP1170" s="181"/>
      <c r="AQ1170" s="181"/>
      <c r="AR1170" s="181"/>
      <c r="AS1170" s="181"/>
      <c r="AT1170" s="181"/>
      <c r="AU1170" s="181"/>
      <c r="AV1170" s="181"/>
      <c r="AW1170" s="181"/>
      <c r="AX1170" s="181"/>
      <c r="AY1170" s="181"/>
      <c r="AZ1170" s="181"/>
      <c r="BA1170" s="181"/>
      <c r="BB1170" s="181"/>
      <c r="BC1170" s="181"/>
      <c r="BD1170" s="181"/>
      <c r="BE1170" s="181"/>
      <c r="BF1170" s="181"/>
      <c r="BG1170" s="181"/>
      <c r="BH1170" s="181"/>
      <c r="BI1170" s="181"/>
      <c r="BJ1170" s="181"/>
      <c r="BK1170" s="181"/>
      <c r="BL1170" s="181"/>
      <c r="BM1170" s="181"/>
      <c r="BN1170" s="181"/>
      <c r="BO1170" s="181"/>
      <c r="BP1170" s="181"/>
      <c r="BQ1170" s="181"/>
      <c r="BR1170" s="181"/>
      <c r="BS1170" s="181"/>
      <c r="BT1170" s="181"/>
      <c r="BU1170" s="181"/>
      <c r="BV1170" s="181"/>
      <c r="BW1170" s="181"/>
      <c r="BX1170" s="181"/>
    </row>
    <row r="1171" spans="23:76" s="166" customFormat="1">
      <c r="W1171" s="181"/>
      <c r="X1171" s="181"/>
      <c r="Y1171" s="181"/>
      <c r="Z1171" s="181"/>
      <c r="AA1171" s="181"/>
      <c r="AB1171" s="181"/>
      <c r="AC1171" s="181"/>
      <c r="AD1171" s="181"/>
      <c r="AE1171" s="181"/>
      <c r="AF1171" s="181"/>
      <c r="AG1171" s="181"/>
      <c r="AH1171" s="181"/>
      <c r="AI1171" s="181"/>
      <c r="AJ1171" s="181"/>
      <c r="AK1171" s="181"/>
      <c r="AL1171" s="181"/>
      <c r="AM1171" s="181"/>
      <c r="AN1171" s="181"/>
      <c r="AO1171" s="181"/>
      <c r="AP1171" s="181"/>
      <c r="AQ1171" s="181"/>
      <c r="AR1171" s="181"/>
      <c r="AS1171" s="181"/>
      <c r="AT1171" s="181"/>
      <c r="AU1171" s="181"/>
      <c r="AV1171" s="181"/>
      <c r="AW1171" s="181"/>
      <c r="AX1171" s="181"/>
      <c r="AY1171" s="181"/>
      <c r="AZ1171" s="181"/>
      <c r="BA1171" s="181"/>
      <c r="BB1171" s="181"/>
      <c r="BC1171" s="181"/>
      <c r="BD1171" s="181"/>
      <c r="BE1171" s="181"/>
      <c r="BF1171" s="181"/>
      <c r="BG1171" s="181"/>
      <c r="BH1171" s="181"/>
      <c r="BI1171" s="181"/>
      <c r="BJ1171" s="181"/>
      <c r="BK1171" s="181"/>
      <c r="BL1171" s="181"/>
      <c r="BM1171" s="181"/>
      <c r="BN1171" s="181"/>
      <c r="BO1171" s="181"/>
      <c r="BP1171" s="181"/>
      <c r="BQ1171" s="181"/>
      <c r="BR1171" s="181"/>
      <c r="BS1171" s="181"/>
      <c r="BT1171" s="181"/>
      <c r="BU1171" s="181"/>
      <c r="BV1171" s="181"/>
      <c r="BW1171" s="181"/>
      <c r="BX1171" s="181"/>
    </row>
    <row r="1172" spans="23:76" s="166" customFormat="1">
      <c r="W1172" s="181"/>
      <c r="X1172" s="181"/>
      <c r="Y1172" s="181"/>
      <c r="Z1172" s="181"/>
      <c r="AA1172" s="181"/>
      <c r="AB1172" s="181"/>
      <c r="AC1172" s="181"/>
      <c r="AD1172" s="181"/>
      <c r="AE1172" s="181"/>
      <c r="AF1172" s="181"/>
      <c r="AG1172" s="181"/>
      <c r="AH1172" s="181"/>
      <c r="AI1172" s="181"/>
      <c r="AJ1172" s="181"/>
      <c r="AK1172" s="181"/>
      <c r="AL1172" s="181"/>
      <c r="AM1172" s="181"/>
      <c r="AN1172" s="181"/>
      <c r="AO1172" s="181"/>
      <c r="AP1172" s="181"/>
      <c r="AQ1172" s="181"/>
      <c r="AR1172" s="181"/>
      <c r="AS1172" s="181"/>
      <c r="AT1172" s="181"/>
      <c r="AU1172" s="181"/>
      <c r="AV1172" s="181"/>
      <c r="AW1172" s="181"/>
      <c r="AX1172" s="181"/>
      <c r="AY1172" s="181"/>
      <c r="AZ1172" s="181"/>
      <c r="BA1172" s="181"/>
      <c r="BB1172" s="181"/>
      <c r="BC1172" s="181"/>
      <c r="BD1172" s="181"/>
      <c r="BE1172" s="181"/>
      <c r="BF1172" s="181"/>
      <c r="BG1172" s="181"/>
      <c r="BH1172" s="181"/>
      <c r="BI1172" s="181"/>
      <c r="BJ1172" s="181"/>
      <c r="BK1172" s="181"/>
      <c r="BL1172" s="181"/>
      <c r="BM1172" s="181"/>
      <c r="BN1172" s="181"/>
      <c r="BO1172" s="181"/>
      <c r="BP1172" s="181"/>
      <c r="BQ1172" s="181"/>
      <c r="BR1172" s="181"/>
      <c r="BS1172" s="181"/>
      <c r="BT1172" s="181"/>
      <c r="BU1172" s="181"/>
      <c r="BV1172" s="181"/>
      <c r="BW1172" s="181"/>
      <c r="BX1172" s="181"/>
    </row>
    <row r="1173" spans="23:76" s="166" customFormat="1">
      <c r="W1173" s="181"/>
      <c r="X1173" s="181"/>
      <c r="Y1173" s="181"/>
      <c r="Z1173" s="181"/>
      <c r="AA1173" s="181"/>
      <c r="AB1173" s="181"/>
      <c r="AC1173" s="181"/>
      <c r="AD1173" s="181"/>
      <c r="AE1173" s="181"/>
      <c r="AF1173" s="181"/>
      <c r="AG1173" s="181"/>
      <c r="AH1173" s="181"/>
      <c r="AI1173" s="181"/>
      <c r="AJ1173" s="181"/>
      <c r="AK1173" s="181"/>
      <c r="AL1173" s="181"/>
      <c r="AM1173" s="181"/>
      <c r="AN1173" s="181"/>
      <c r="AO1173" s="181"/>
      <c r="AP1173" s="181"/>
      <c r="AQ1173" s="181"/>
      <c r="AR1173" s="181"/>
      <c r="AS1173" s="181"/>
      <c r="AT1173" s="181"/>
      <c r="AU1173" s="181"/>
      <c r="AV1173" s="181"/>
      <c r="AW1173" s="181"/>
      <c r="AX1173" s="181"/>
      <c r="AY1173" s="181"/>
      <c r="AZ1173" s="181"/>
      <c r="BA1173" s="181"/>
      <c r="BB1173" s="181"/>
      <c r="BC1173" s="181"/>
      <c r="BD1173" s="181"/>
      <c r="BE1173" s="181"/>
      <c r="BF1173" s="181"/>
      <c r="BG1173" s="181"/>
      <c r="BH1173" s="181"/>
      <c r="BI1173" s="181"/>
      <c r="BJ1173" s="181"/>
      <c r="BK1173" s="181"/>
      <c r="BL1173" s="181"/>
      <c r="BM1173" s="181"/>
      <c r="BN1173" s="181"/>
      <c r="BO1173" s="181"/>
      <c r="BP1173" s="181"/>
      <c r="BQ1173" s="181"/>
      <c r="BR1173" s="181"/>
      <c r="BS1173" s="181"/>
      <c r="BT1173" s="181"/>
      <c r="BU1173" s="181"/>
      <c r="BV1173" s="181"/>
      <c r="BW1173" s="181"/>
      <c r="BX1173" s="181"/>
    </row>
    <row r="1174" spans="23:76" s="166" customFormat="1">
      <c r="W1174" s="181"/>
      <c r="X1174" s="181"/>
      <c r="Y1174" s="181"/>
      <c r="Z1174" s="181"/>
      <c r="AA1174" s="181"/>
      <c r="AB1174" s="181"/>
      <c r="AC1174" s="181"/>
      <c r="AD1174" s="181"/>
      <c r="AE1174" s="181"/>
      <c r="AF1174" s="181"/>
      <c r="AG1174" s="181"/>
      <c r="AH1174" s="181"/>
      <c r="AI1174" s="181"/>
      <c r="AJ1174" s="181"/>
      <c r="AK1174" s="181"/>
      <c r="AL1174" s="181"/>
      <c r="AM1174" s="181"/>
      <c r="AN1174" s="181"/>
      <c r="AO1174" s="181"/>
      <c r="AP1174" s="181"/>
      <c r="AQ1174" s="181"/>
      <c r="AR1174" s="181"/>
      <c r="AS1174" s="181"/>
      <c r="AT1174" s="181"/>
      <c r="AU1174" s="181"/>
      <c r="AV1174" s="181"/>
      <c r="AW1174" s="181"/>
      <c r="AX1174" s="181"/>
      <c r="AY1174" s="181"/>
      <c r="AZ1174" s="181"/>
      <c r="BA1174" s="181"/>
      <c r="BB1174" s="181"/>
      <c r="BC1174" s="181"/>
      <c r="BD1174" s="181"/>
      <c r="BE1174" s="181"/>
      <c r="BF1174" s="181"/>
      <c r="BG1174" s="181"/>
      <c r="BH1174" s="181"/>
      <c r="BI1174" s="181"/>
      <c r="BJ1174" s="181"/>
      <c r="BK1174" s="181"/>
      <c r="BL1174" s="181"/>
      <c r="BM1174" s="181"/>
      <c r="BN1174" s="181"/>
      <c r="BO1174" s="181"/>
      <c r="BP1174" s="181"/>
      <c r="BQ1174" s="181"/>
      <c r="BR1174" s="181"/>
      <c r="BS1174" s="181"/>
      <c r="BT1174" s="181"/>
      <c r="BU1174" s="181"/>
      <c r="BV1174" s="181"/>
      <c r="BW1174" s="181"/>
      <c r="BX1174" s="181"/>
    </row>
    <row r="1175" spans="23:76" s="166" customFormat="1">
      <c r="W1175" s="181"/>
      <c r="X1175" s="181"/>
      <c r="Y1175" s="181"/>
      <c r="Z1175" s="181"/>
      <c r="AA1175" s="181"/>
      <c r="AB1175" s="181"/>
      <c r="AC1175" s="181"/>
      <c r="AD1175" s="181"/>
      <c r="AE1175" s="181"/>
      <c r="AF1175" s="181"/>
      <c r="AG1175" s="181"/>
      <c r="AH1175" s="181"/>
      <c r="AI1175" s="181"/>
      <c r="AJ1175" s="181"/>
      <c r="AK1175" s="181"/>
      <c r="AL1175" s="181"/>
      <c r="AM1175" s="181"/>
      <c r="AN1175" s="181"/>
      <c r="AO1175" s="181"/>
      <c r="AP1175" s="181"/>
      <c r="AQ1175" s="181"/>
      <c r="AR1175" s="181"/>
      <c r="AS1175" s="181"/>
      <c r="AT1175" s="181"/>
      <c r="AU1175" s="181"/>
      <c r="AV1175" s="181"/>
      <c r="AW1175" s="181"/>
      <c r="AX1175" s="181"/>
      <c r="AY1175" s="181"/>
      <c r="AZ1175" s="181"/>
      <c r="BA1175" s="181"/>
      <c r="BB1175" s="181"/>
      <c r="BC1175" s="181"/>
      <c r="BD1175" s="181"/>
      <c r="BE1175" s="181"/>
      <c r="BF1175" s="181"/>
      <c r="BG1175" s="181"/>
      <c r="BH1175" s="181"/>
      <c r="BI1175" s="181"/>
      <c r="BJ1175" s="181"/>
      <c r="BK1175" s="181"/>
      <c r="BL1175" s="181"/>
      <c r="BM1175" s="181"/>
      <c r="BN1175" s="181"/>
      <c r="BO1175" s="181"/>
      <c r="BP1175" s="181"/>
      <c r="BQ1175" s="181"/>
      <c r="BR1175" s="181"/>
      <c r="BS1175" s="181"/>
      <c r="BT1175" s="181"/>
      <c r="BU1175" s="181"/>
      <c r="BV1175" s="181"/>
      <c r="BW1175" s="181"/>
      <c r="BX1175" s="181"/>
    </row>
    <row r="1176" spans="23:76" s="166" customFormat="1">
      <c r="W1176" s="181"/>
      <c r="X1176" s="181"/>
      <c r="Y1176" s="181"/>
      <c r="Z1176" s="181"/>
      <c r="AA1176" s="181"/>
      <c r="AB1176" s="181"/>
      <c r="AC1176" s="181"/>
      <c r="AD1176" s="181"/>
      <c r="AE1176" s="181"/>
      <c r="AF1176" s="181"/>
      <c r="AG1176" s="181"/>
      <c r="AH1176" s="181"/>
      <c r="AI1176" s="181"/>
      <c r="AJ1176" s="181"/>
      <c r="AK1176" s="181"/>
      <c r="AL1176" s="181"/>
      <c r="AM1176" s="181"/>
      <c r="AN1176" s="181"/>
      <c r="AO1176" s="181"/>
      <c r="AP1176" s="181"/>
      <c r="AQ1176" s="181"/>
      <c r="AR1176" s="181"/>
      <c r="AS1176" s="181"/>
      <c r="AT1176" s="181"/>
      <c r="AU1176" s="181"/>
      <c r="AV1176" s="181"/>
      <c r="AW1176" s="181"/>
      <c r="AX1176" s="181"/>
      <c r="AY1176" s="181"/>
      <c r="AZ1176" s="181"/>
      <c r="BA1176" s="181"/>
      <c r="BB1176" s="181"/>
      <c r="BC1176" s="181"/>
      <c r="BD1176" s="181"/>
      <c r="BE1176" s="181"/>
      <c r="BF1176" s="181"/>
      <c r="BG1176" s="181"/>
      <c r="BH1176" s="181"/>
      <c r="BI1176" s="181"/>
      <c r="BJ1176" s="181"/>
      <c r="BK1176" s="181"/>
      <c r="BL1176" s="181"/>
      <c r="BM1176" s="181"/>
      <c r="BN1176" s="181"/>
      <c r="BO1176" s="181"/>
      <c r="BP1176" s="181"/>
      <c r="BQ1176" s="181"/>
      <c r="BR1176" s="181"/>
      <c r="BS1176" s="181"/>
      <c r="BT1176" s="181"/>
      <c r="BU1176" s="181"/>
      <c r="BV1176" s="181"/>
      <c r="BW1176" s="181"/>
      <c r="BX1176" s="181"/>
    </row>
    <row r="1177" spans="23:76" s="166" customFormat="1">
      <c r="W1177" s="181"/>
      <c r="X1177" s="181"/>
      <c r="Y1177" s="181"/>
      <c r="Z1177" s="181"/>
      <c r="AA1177" s="181"/>
      <c r="AB1177" s="181"/>
      <c r="AC1177" s="181"/>
      <c r="AD1177" s="181"/>
      <c r="AE1177" s="181"/>
      <c r="AF1177" s="181"/>
      <c r="AG1177" s="181"/>
      <c r="AH1177" s="181"/>
      <c r="AI1177" s="181"/>
      <c r="AJ1177" s="181"/>
      <c r="AK1177" s="181"/>
      <c r="AL1177" s="181"/>
      <c r="AM1177" s="181"/>
      <c r="AN1177" s="181"/>
      <c r="AO1177" s="181"/>
      <c r="AP1177" s="181"/>
      <c r="AQ1177" s="181"/>
      <c r="AR1177" s="181"/>
      <c r="AS1177" s="181"/>
      <c r="AT1177" s="181"/>
      <c r="AU1177" s="181"/>
      <c r="AV1177" s="181"/>
      <c r="AW1177" s="181"/>
      <c r="AX1177" s="181"/>
      <c r="AY1177" s="181"/>
      <c r="AZ1177" s="181"/>
      <c r="BA1177" s="181"/>
      <c r="BB1177" s="181"/>
      <c r="BC1177" s="181"/>
      <c r="BD1177" s="181"/>
      <c r="BE1177" s="181"/>
      <c r="BF1177" s="181"/>
      <c r="BG1177" s="181"/>
      <c r="BH1177" s="181"/>
      <c r="BI1177" s="181"/>
      <c r="BJ1177" s="181"/>
      <c r="BK1177" s="181"/>
      <c r="BL1177" s="181"/>
      <c r="BM1177" s="181"/>
      <c r="BN1177" s="181"/>
      <c r="BO1177" s="181"/>
      <c r="BP1177" s="181"/>
      <c r="BQ1177" s="181"/>
      <c r="BR1177" s="181"/>
      <c r="BS1177" s="181"/>
      <c r="BT1177" s="181"/>
      <c r="BU1177" s="181"/>
      <c r="BV1177" s="181"/>
      <c r="BW1177" s="181"/>
      <c r="BX1177" s="181"/>
    </row>
    <row r="1178" spans="23:76" s="166" customFormat="1">
      <c r="W1178" s="181"/>
      <c r="X1178" s="181"/>
      <c r="Y1178" s="181"/>
      <c r="Z1178" s="181"/>
      <c r="AA1178" s="181"/>
      <c r="AB1178" s="181"/>
      <c r="AC1178" s="181"/>
      <c r="AD1178" s="181"/>
      <c r="AE1178" s="181"/>
      <c r="AF1178" s="181"/>
      <c r="AG1178" s="181"/>
      <c r="AH1178" s="181"/>
      <c r="AI1178" s="181"/>
      <c r="AJ1178" s="181"/>
      <c r="AK1178" s="181"/>
      <c r="AL1178" s="181"/>
      <c r="AM1178" s="181"/>
      <c r="AN1178" s="181"/>
      <c r="AO1178" s="181"/>
      <c r="AP1178" s="181"/>
      <c r="AQ1178" s="181"/>
      <c r="AR1178" s="181"/>
      <c r="AS1178" s="181"/>
      <c r="AT1178" s="181"/>
      <c r="AU1178" s="181"/>
      <c r="AV1178" s="181"/>
      <c r="AW1178" s="181"/>
      <c r="AX1178" s="181"/>
      <c r="AY1178" s="181"/>
      <c r="AZ1178" s="181"/>
      <c r="BA1178" s="181"/>
      <c r="BB1178" s="181"/>
      <c r="BC1178" s="181"/>
      <c r="BD1178" s="181"/>
      <c r="BE1178" s="181"/>
      <c r="BF1178" s="181"/>
      <c r="BG1178" s="181"/>
      <c r="BH1178" s="181"/>
      <c r="BI1178" s="181"/>
      <c r="BJ1178" s="181"/>
      <c r="BK1178" s="181"/>
      <c r="BL1178" s="181"/>
      <c r="BM1178" s="181"/>
      <c r="BN1178" s="181"/>
      <c r="BO1178" s="181"/>
      <c r="BP1178" s="181"/>
      <c r="BQ1178" s="181"/>
      <c r="BR1178" s="181"/>
      <c r="BS1178" s="181"/>
      <c r="BT1178" s="181"/>
      <c r="BU1178" s="181"/>
      <c r="BV1178" s="181"/>
      <c r="BW1178" s="181"/>
      <c r="BX1178" s="181"/>
    </row>
    <row r="1179" spans="23:76" s="166" customFormat="1">
      <c r="W1179" s="181"/>
      <c r="X1179" s="181"/>
      <c r="Y1179" s="181"/>
      <c r="Z1179" s="181"/>
      <c r="AA1179" s="181"/>
      <c r="AB1179" s="181"/>
      <c r="AC1179" s="181"/>
      <c r="AD1179" s="181"/>
      <c r="AE1179" s="181"/>
      <c r="AF1179" s="181"/>
      <c r="AG1179" s="181"/>
      <c r="AH1179" s="181"/>
      <c r="AI1179" s="181"/>
      <c r="AJ1179" s="181"/>
      <c r="AK1179" s="181"/>
      <c r="AL1179" s="181"/>
      <c r="AM1179" s="181"/>
      <c r="AN1179" s="181"/>
      <c r="AO1179" s="181"/>
      <c r="AP1179" s="181"/>
      <c r="AQ1179" s="181"/>
      <c r="AR1179" s="181"/>
      <c r="AS1179" s="181"/>
      <c r="AT1179" s="181"/>
      <c r="AU1179" s="181"/>
      <c r="AV1179" s="181"/>
      <c r="AW1179" s="181"/>
      <c r="AX1179" s="181"/>
      <c r="AY1179" s="181"/>
      <c r="AZ1179" s="181"/>
      <c r="BA1179" s="181"/>
      <c r="BB1179" s="181"/>
      <c r="BC1179" s="181"/>
      <c r="BD1179" s="181"/>
      <c r="BE1179" s="181"/>
      <c r="BF1179" s="181"/>
      <c r="BG1179" s="181"/>
      <c r="BH1179" s="181"/>
      <c r="BI1179" s="181"/>
      <c r="BJ1179" s="181"/>
      <c r="BK1179" s="181"/>
      <c r="BL1179" s="181"/>
      <c r="BM1179" s="181"/>
      <c r="BN1179" s="181"/>
      <c r="BO1179" s="181"/>
      <c r="BP1179" s="181"/>
      <c r="BQ1179" s="181"/>
      <c r="BR1179" s="181"/>
      <c r="BS1179" s="181"/>
      <c r="BT1179" s="181"/>
      <c r="BU1179" s="181"/>
      <c r="BV1179" s="181"/>
      <c r="BW1179" s="181"/>
      <c r="BX1179" s="181"/>
    </row>
    <row r="1180" spans="23:76" s="166" customFormat="1">
      <c r="W1180" s="181"/>
      <c r="X1180" s="181"/>
      <c r="Y1180" s="181"/>
      <c r="Z1180" s="181"/>
      <c r="AA1180" s="181"/>
      <c r="AB1180" s="181"/>
      <c r="AC1180" s="181"/>
      <c r="AD1180" s="181"/>
      <c r="AE1180" s="181"/>
      <c r="AF1180" s="181"/>
      <c r="AG1180" s="181"/>
      <c r="AH1180" s="181"/>
      <c r="AI1180" s="181"/>
      <c r="AJ1180" s="181"/>
      <c r="AK1180" s="181"/>
      <c r="AL1180" s="181"/>
      <c r="AM1180" s="181"/>
      <c r="AN1180" s="181"/>
      <c r="AO1180" s="181"/>
      <c r="AP1180" s="181"/>
      <c r="AQ1180" s="181"/>
      <c r="AR1180" s="181"/>
      <c r="AS1180" s="181"/>
      <c r="AT1180" s="181"/>
      <c r="AU1180" s="181"/>
      <c r="AV1180" s="181"/>
      <c r="AW1180" s="181"/>
      <c r="AX1180" s="181"/>
      <c r="AY1180" s="181"/>
      <c r="AZ1180" s="181"/>
      <c r="BA1180" s="181"/>
      <c r="BB1180" s="181"/>
      <c r="BC1180" s="181"/>
      <c r="BD1180" s="181"/>
      <c r="BE1180" s="181"/>
      <c r="BF1180" s="181"/>
      <c r="BG1180" s="181"/>
      <c r="BH1180" s="181"/>
      <c r="BI1180" s="181"/>
      <c r="BJ1180" s="181"/>
      <c r="BK1180" s="181"/>
      <c r="BL1180" s="181"/>
      <c r="BM1180" s="181"/>
      <c r="BN1180" s="181"/>
      <c r="BO1180" s="181"/>
      <c r="BP1180" s="181"/>
      <c r="BQ1180" s="181"/>
      <c r="BR1180" s="181"/>
      <c r="BS1180" s="181"/>
      <c r="BT1180" s="181"/>
      <c r="BU1180" s="181"/>
      <c r="BV1180" s="181"/>
      <c r="BW1180" s="181"/>
      <c r="BX1180" s="181"/>
    </row>
    <row r="1181" spans="23:76" s="166" customFormat="1">
      <c r="W1181" s="181"/>
      <c r="X1181" s="181"/>
      <c r="Y1181" s="181"/>
      <c r="Z1181" s="181"/>
      <c r="AA1181" s="181"/>
      <c r="AB1181" s="181"/>
      <c r="AC1181" s="181"/>
      <c r="AD1181" s="181"/>
      <c r="AE1181" s="181"/>
      <c r="AF1181" s="181"/>
      <c r="AG1181" s="181"/>
      <c r="AH1181" s="181"/>
      <c r="AI1181" s="181"/>
      <c r="AJ1181" s="181"/>
      <c r="AK1181" s="181"/>
      <c r="AL1181" s="181"/>
      <c r="AM1181" s="181"/>
      <c r="AN1181" s="181"/>
      <c r="AO1181" s="181"/>
      <c r="AP1181" s="181"/>
      <c r="AQ1181" s="181"/>
      <c r="AR1181" s="181"/>
      <c r="AS1181" s="181"/>
      <c r="AT1181" s="181"/>
      <c r="AU1181" s="181"/>
      <c r="AV1181" s="181"/>
      <c r="AW1181" s="181"/>
      <c r="AX1181" s="181"/>
      <c r="AY1181" s="181"/>
      <c r="AZ1181" s="181"/>
      <c r="BA1181" s="181"/>
      <c r="BB1181" s="181"/>
      <c r="BC1181" s="181"/>
      <c r="BD1181" s="181"/>
      <c r="BE1181" s="181"/>
      <c r="BF1181" s="181"/>
      <c r="BG1181" s="181"/>
      <c r="BH1181" s="181"/>
      <c r="BI1181" s="181"/>
      <c r="BJ1181" s="181"/>
      <c r="BK1181" s="181"/>
      <c r="BL1181" s="181"/>
      <c r="BM1181" s="181"/>
      <c r="BN1181" s="181"/>
      <c r="BO1181" s="181"/>
      <c r="BP1181" s="181"/>
      <c r="BQ1181" s="181"/>
      <c r="BR1181" s="181"/>
      <c r="BS1181" s="181"/>
      <c r="BT1181" s="181"/>
      <c r="BU1181" s="181"/>
      <c r="BV1181" s="181"/>
      <c r="BW1181" s="181"/>
      <c r="BX1181" s="181"/>
    </row>
    <row r="1182" spans="23:76" s="166" customFormat="1">
      <c r="W1182" s="181"/>
      <c r="X1182" s="181"/>
      <c r="Y1182" s="181"/>
      <c r="Z1182" s="181"/>
      <c r="AA1182" s="181"/>
      <c r="AB1182" s="181"/>
      <c r="AC1182" s="181"/>
      <c r="AD1182" s="181"/>
      <c r="AE1182" s="181"/>
      <c r="AF1182" s="181"/>
      <c r="AG1182" s="181"/>
      <c r="AH1182" s="181"/>
      <c r="AI1182" s="181"/>
      <c r="AJ1182" s="181"/>
      <c r="AK1182" s="181"/>
      <c r="AL1182" s="181"/>
      <c r="AM1182" s="181"/>
      <c r="AN1182" s="181"/>
      <c r="AO1182" s="181"/>
      <c r="AP1182" s="181"/>
      <c r="AQ1182" s="181"/>
      <c r="AR1182" s="181"/>
      <c r="AS1182" s="181"/>
      <c r="AT1182" s="181"/>
      <c r="AU1182" s="181"/>
      <c r="AV1182" s="181"/>
      <c r="AW1182" s="181"/>
      <c r="AX1182" s="181"/>
      <c r="AY1182" s="181"/>
      <c r="AZ1182" s="181"/>
      <c r="BA1182" s="181"/>
      <c r="BB1182" s="181"/>
      <c r="BC1182" s="181"/>
      <c r="BD1182" s="181"/>
      <c r="BE1182" s="181"/>
      <c r="BF1182" s="181"/>
      <c r="BG1182" s="181"/>
      <c r="BH1182" s="181"/>
      <c r="BI1182" s="181"/>
      <c r="BJ1182" s="181"/>
      <c r="BK1182" s="181"/>
      <c r="BL1182" s="181"/>
      <c r="BM1182" s="181"/>
      <c r="BN1182" s="181"/>
      <c r="BO1182" s="181"/>
      <c r="BP1182" s="181"/>
      <c r="BQ1182" s="181"/>
      <c r="BR1182" s="181"/>
      <c r="BS1182" s="181"/>
      <c r="BT1182" s="181"/>
      <c r="BU1182" s="181"/>
      <c r="BV1182" s="181"/>
      <c r="BW1182" s="181"/>
      <c r="BX1182" s="181"/>
    </row>
    <row r="1183" spans="23:76" s="166" customFormat="1">
      <c r="W1183" s="181"/>
      <c r="X1183" s="181"/>
      <c r="Y1183" s="181"/>
      <c r="Z1183" s="181"/>
      <c r="AA1183" s="181"/>
      <c r="AB1183" s="181"/>
      <c r="AC1183" s="181"/>
      <c r="AD1183" s="181"/>
      <c r="AE1183" s="181"/>
      <c r="AF1183" s="181"/>
      <c r="AG1183" s="181"/>
      <c r="AH1183" s="181"/>
      <c r="AI1183" s="181"/>
      <c r="AJ1183" s="181"/>
      <c r="AK1183" s="181"/>
      <c r="AL1183" s="181"/>
      <c r="AM1183" s="181"/>
      <c r="AN1183" s="181"/>
      <c r="AO1183" s="181"/>
      <c r="AP1183" s="181"/>
      <c r="AQ1183" s="181"/>
      <c r="AR1183" s="181"/>
      <c r="AS1183" s="181"/>
      <c r="AT1183" s="181"/>
      <c r="AU1183" s="181"/>
      <c r="AV1183" s="181"/>
      <c r="AW1183" s="181"/>
      <c r="AX1183" s="181"/>
      <c r="AY1183" s="181"/>
      <c r="AZ1183" s="181"/>
      <c r="BA1183" s="181"/>
      <c r="BB1183" s="181"/>
      <c r="BC1183" s="181"/>
      <c r="BD1183" s="181"/>
      <c r="BE1183" s="181"/>
      <c r="BF1183" s="181"/>
      <c r="BG1183" s="181"/>
      <c r="BH1183" s="181"/>
      <c r="BI1183" s="181"/>
      <c r="BJ1183" s="181"/>
      <c r="BK1183" s="181"/>
      <c r="BL1183" s="181"/>
      <c r="BM1183" s="181"/>
      <c r="BN1183" s="181"/>
      <c r="BO1183" s="181"/>
      <c r="BP1183" s="181"/>
      <c r="BQ1183" s="181"/>
      <c r="BR1183" s="181"/>
      <c r="BS1183" s="181"/>
      <c r="BT1183" s="181"/>
      <c r="BU1183" s="181"/>
      <c r="BV1183" s="181"/>
      <c r="BW1183" s="181"/>
      <c r="BX1183" s="181"/>
    </row>
    <row r="1184" spans="23:76" s="166" customFormat="1">
      <c r="W1184" s="181"/>
      <c r="X1184" s="181"/>
      <c r="Y1184" s="181"/>
      <c r="Z1184" s="181"/>
      <c r="AA1184" s="181"/>
      <c r="AB1184" s="181"/>
      <c r="AC1184" s="181"/>
      <c r="AD1184" s="181"/>
      <c r="AE1184" s="181"/>
      <c r="AF1184" s="181"/>
      <c r="AG1184" s="181"/>
      <c r="AH1184" s="181"/>
      <c r="AI1184" s="181"/>
      <c r="AJ1184" s="181"/>
      <c r="AK1184" s="181"/>
      <c r="AL1184" s="181"/>
      <c r="AM1184" s="181"/>
      <c r="AN1184" s="181"/>
      <c r="AO1184" s="181"/>
      <c r="AP1184" s="181"/>
      <c r="AQ1184" s="181"/>
      <c r="AR1184" s="181"/>
      <c r="AS1184" s="181"/>
      <c r="AT1184" s="181"/>
      <c r="AU1184" s="181"/>
      <c r="AV1184" s="181"/>
      <c r="AW1184" s="181"/>
      <c r="AX1184" s="181"/>
      <c r="AY1184" s="181"/>
      <c r="AZ1184" s="181"/>
      <c r="BA1184" s="181"/>
      <c r="BB1184" s="181"/>
      <c r="BC1184" s="181"/>
      <c r="BD1184" s="181"/>
      <c r="BE1184" s="181"/>
      <c r="BF1184" s="181"/>
      <c r="BG1184" s="181"/>
      <c r="BH1184" s="181"/>
      <c r="BI1184" s="181"/>
      <c r="BJ1184" s="181"/>
      <c r="BK1184" s="181"/>
      <c r="BL1184" s="181"/>
      <c r="BM1184" s="181"/>
      <c r="BN1184" s="181"/>
      <c r="BO1184" s="181"/>
      <c r="BP1184" s="181"/>
      <c r="BQ1184" s="181"/>
      <c r="BR1184" s="181"/>
      <c r="BS1184" s="181"/>
      <c r="BT1184" s="181"/>
      <c r="BU1184" s="181"/>
      <c r="BV1184" s="181"/>
      <c r="BW1184" s="181"/>
      <c r="BX1184" s="181"/>
    </row>
    <row r="1185" spans="23:76" s="166" customFormat="1">
      <c r="W1185" s="181"/>
      <c r="X1185" s="181"/>
      <c r="Y1185" s="181"/>
      <c r="Z1185" s="181"/>
      <c r="AA1185" s="181"/>
      <c r="AB1185" s="181"/>
      <c r="AC1185" s="181"/>
      <c r="AD1185" s="181"/>
      <c r="AE1185" s="181"/>
      <c r="AF1185" s="181"/>
      <c r="AG1185" s="181"/>
      <c r="AH1185" s="181"/>
      <c r="AI1185" s="181"/>
      <c r="AJ1185" s="181"/>
      <c r="AK1185" s="181"/>
      <c r="AL1185" s="181"/>
      <c r="AM1185" s="181"/>
      <c r="AN1185" s="181"/>
      <c r="AO1185" s="181"/>
      <c r="AP1185" s="181"/>
      <c r="AQ1185" s="181"/>
      <c r="AR1185" s="181"/>
      <c r="AS1185" s="181"/>
      <c r="AT1185" s="181"/>
      <c r="AU1185" s="181"/>
      <c r="AV1185" s="181"/>
      <c r="AW1185" s="181"/>
      <c r="AX1185" s="181"/>
      <c r="AY1185" s="181"/>
      <c r="AZ1185" s="181"/>
      <c r="BA1185" s="181"/>
      <c r="BB1185" s="181"/>
      <c r="BC1185" s="181"/>
      <c r="BD1185" s="181"/>
      <c r="BE1185" s="181"/>
      <c r="BF1185" s="181"/>
      <c r="BG1185" s="181"/>
      <c r="BH1185" s="181"/>
      <c r="BI1185" s="181"/>
      <c r="BJ1185" s="181"/>
      <c r="BK1185" s="181"/>
      <c r="BL1185" s="181"/>
      <c r="BM1185" s="181"/>
      <c r="BN1185" s="181"/>
      <c r="BO1185" s="181"/>
      <c r="BP1185" s="181"/>
      <c r="BQ1185" s="181"/>
      <c r="BR1185" s="181"/>
      <c r="BS1185" s="181"/>
      <c r="BT1185" s="181"/>
      <c r="BU1185" s="181"/>
      <c r="BV1185" s="181"/>
      <c r="BW1185" s="181"/>
      <c r="BX1185" s="181"/>
    </row>
    <row r="1186" spans="23:76" s="166" customFormat="1">
      <c r="W1186" s="181"/>
      <c r="X1186" s="181"/>
      <c r="Y1186" s="181"/>
      <c r="Z1186" s="181"/>
      <c r="AA1186" s="181"/>
      <c r="AB1186" s="181"/>
      <c r="AC1186" s="181"/>
      <c r="AD1186" s="181"/>
      <c r="AE1186" s="181"/>
      <c r="AF1186" s="181"/>
      <c r="AG1186" s="181"/>
      <c r="AH1186" s="181"/>
      <c r="AI1186" s="181"/>
      <c r="AJ1186" s="181"/>
      <c r="AK1186" s="181"/>
      <c r="AL1186" s="181"/>
      <c r="AM1186" s="181"/>
      <c r="AN1186" s="181"/>
      <c r="AO1186" s="181"/>
      <c r="AP1186" s="181"/>
      <c r="AQ1186" s="181"/>
      <c r="AR1186" s="181"/>
      <c r="AS1186" s="181"/>
      <c r="AT1186" s="181"/>
      <c r="AU1186" s="181"/>
      <c r="AV1186" s="181"/>
      <c r="AW1186" s="181"/>
      <c r="AX1186" s="181"/>
      <c r="AY1186" s="181"/>
      <c r="AZ1186" s="181"/>
      <c r="BA1186" s="181"/>
      <c r="BB1186" s="181"/>
      <c r="BC1186" s="181"/>
      <c r="BD1186" s="181"/>
      <c r="BE1186" s="181"/>
      <c r="BF1186" s="181"/>
      <c r="BG1186" s="181"/>
      <c r="BH1186" s="181"/>
      <c r="BI1186" s="181"/>
      <c r="BJ1186" s="181"/>
      <c r="BK1186" s="181"/>
      <c r="BL1186" s="181"/>
      <c r="BM1186" s="181"/>
      <c r="BN1186" s="181"/>
      <c r="BO1186" s="181"/>
      <c r="BP1186" s="181"/>
      <c r="BQ1186" s="181"/>
      <c r="BR1186" s="181"/>
      <c r="BS1186" s="181"/>
      <c r="BT1186" s="181"/>
      <c r="BU1186" s="181"/>
      <c r="BV1186" s="181"/>
      <c r="BW1186" s="181"/>
      <c r="BX1186" s="181"/>
    </row>
    <row r="1187" spans="23:76" s="166" customFormat="1">
      <c r="W1187" s="181"/>
      <c r="X1187" s="181"/>
      <c r="Y1187" s="181"/>
      <c r="Z1187" s="181"/>
      <c r="AA1187" s="181"/>
      <c r="AB1187" s="181"/>
      <c r="AC1187" s="181"/>
      <c r="AD1187" s="181"/>
      <c r="AE1187" s="181"/>
      <c r="AF1187" s="181"/>
      <c r="AG1187" s="181"/>
      <c r="AH1187" s="181"/>
      <c r="AI1187" s="181"/>
      <c r="AJ1187" s="181"/>
      <c r="AK1187" s="181"/>
      <c r="AL1187" s="181"/>
      <c r="AM1187" s="181"/>
      <c r="AN1187" s="181"/>
      <c r="AO1187" s="181"/>
      <c r="AP1187" s="181"/>
      <c r="AQ1187" s="181"/>
      <c r="AR1187" s="181"/>
      <c r="AS1187" s="181"/>
      <c r="AT1187" s="181"/>
      <c r="AU1187" s="181"/>
      <c r="AV1187" s="181"/>
      <c r="AW1187" s="181"/>
      <c r="AX1187" s="181"/>
      <c r="AY1187" s="181"/>
      <c r="AZ1187" s="181"/>
      <c r="BA1187" s="181"/>
      <c r="BB1187" s="181"/>
      <c r="BC1187" s="181"/>
      <c r="BD1187" s="181"/>
      <c r="BE1187" s="181"/>
      <c r="BF1187" s="181"/>
      <c r="BG1187" s="181"/>
      <c r="BH1187" s="181"/>
      <c r="BI1187" s="181"/>
      <c r="BJ1187" s="181"/>
      <c r="BK1187" s="181"/>
      <c r="BL1187" s="181"/>
      <c r="BM1187" s="181"/>
      <c r="BN1187" s="181"/>
      <c r="BO1187" s="181"/>
      <c r="BP1187" s="181"/>
      <c r="BQ1187" s="181"/>
      <c r="BR1187" s="181"/>
      <c r="BS1187" s="181"/>
      <c r="BT1187" s="181"/>
      <c r="BU1187" s="181"/>
      <c r="BV1187" s="181"/>
      <c r="BW1187" s="181"/>
      <c r="BX1187" s="181"/>
    </row>
    <row r="1188" spans="23:76" s="166" customFormat="1">
      <c r="W1188" s="181"/>
      <c r="X1188" s="181"/>
      <c r="Y1188" s="181"/>
      <c r="Z1188" s="181"/>
      <c r="AA1188" s="181"/>
      <c r="AB1188" s="181"/>
      <c r="AC1188" s="181"/>
      <c r="AD1188" s="181"/>
      <c r="AE1188" s="181"/>
      <c r="AF1188" s="181"/>
      <c r="AG1188" s="181"/>
      <c r="AH1188" s="181"/>
      <c r="AI1188" s="181"/>
      <c r="AJ1188" s="181"/>
      <c r="AK1188" s="181"/>
      <c r="AL1188" s="181"/>
      <c r="AM1188" s="181"/>
      <c r="AN1188" s="181"/>
      <c r="AO1188" s="181"/>
      <c r="AP1188" s="181"/>
      <c r="AQ1188" s="181"/>
      <c r="AR1188" s="181"/>
      <c r="AS1188" s="181"/>
      <c r="AT1188" s="181"/>
      <c r="AU1188" s="181"/>
      <c r="AV1188" s="181"/>
      <c r="AW1188" s="181"/>
      <c r="AX1188" s="181"/>
      <c r="AY1188" s="181"/>
      <c r="AZ1188" s="181"/>
      <c r="BA1188" s="181"/>
      <c r="BB1188" s="181"/>
      <c r="BC1188" s="181"/>
      <c r="BD1188" s="181"/>
      <c r="BE1188" s="181"/>
      <c r="BF1188" s="181"/>
      <c r="BG1188" s="181"/>
      <c r="BH1188" s="181"/>
      <c r="BI1188" s="181"/>
      <c r="BJ1188" s="181"/>
      <c r="BK1188" s="181"/>
      <c r="BL1188" s="181"/>
      <c r="BM1188" s="181"/>
      <c r="BN1188" s="181"/>
      <c r="BO1188" s="181"/>
      <c r="BP1188" s="181"/>
      <c r="BQ1188" s="181"/>
      <c r="BR1188" s="181"/>
      <c r="BS1188" s="181"/>
      <c r="BT1188" s="181"/>
      <c r="BU1188" s="181"/>
      <c r="BV1188" s="181"/>
      <c r="BW1188" s="181"/>
      <c r="BX1188" s="181"/>
    </row>
    <row r="1189" spans="23:76" s="166" customFormat="1">
      <c r="W1189" s="181"/>
      <c r="X1189" s="181"/>
      <c r="Y1189" s="181"/>
      <c r="Z1189" s="181"/>
      <c r="AA1189" s="181"/>
      <c r="AB1189" s="181"/>
      <c r="AC1189" s="181"/>
      <c r="AD1189" s="181"/>
      <c r="AE1189" s="181"/>
      <c r="AF1189" s="181"/>
      <c r="AG1189" s="181"/>
      <c r="AH1189" s="181"/>
      <c r="AI1189" s="181"/>
      <c r="AJ1189" s="181"/>
      <c r="AK1189" s="181"/>
      <c r="AL1189" s="181"/>
      <c r="AM1189" s="181"/>
      <c r="AN1189" s="181"/>
      <c r="AO1189" s="181"/>
      <c r="AP1189" s="181"/>
      <c r="AQ1189" s="181"/>
      <c r="AR1189" s="181"/>
      <c r="AS1189" s="181"/>
      <c r="AT1189" s="181"/>
      <c r="AU1189" s="181"/>
      <c r="AV1189" s="181"/>
      <c r="AW1189" s="181"/>
      <c r="AX1189" s="181"/>
      <c r="AY1189" s="181"/>
      <c r="AZ1189" s="181"/>
      <c r="BA1189" s="181"/>
      <c r="BB1189" s="181"/>
      <c r="BC1189" s="181"/>
      <c r="BD1189" s="181"/>
      <c r="BE1189" s="181"/>
      <c r="BF1189" s="181"/>
      <c r="BG1189" s="181"/>
      <c r="BH1189" s="181"/>
      <c r="BI1189" s="181"/>
      <c r="BJ1189" s="181"/>
      <c r="BK1189" s="181"/>
      <c r="BL1189" s="181"/>
      <c r="BM1189" s="181"/>
      <c r="BN1189" s="181"/>
      <c r="BO1189" s="181"/>
      <c r="BP1189" s="181"/>
      <c r="BQ1189" s="181"/>
      <c r="BR1189" s="181"/>
      <c r="BS1189" s="181"/>
      <c r="BT1189" s="181"/>
      <c r="BU1189" s="181"/>
      <c r="BV1189" s="181"/>
      <c r="BW1189" s="181"/>
      <c r="BX1189" s="181"/>
    </row>
    <row r="1190" spans="23:76" s="166" customFormat="1">
      <c r="W1190" s="181"/>
      <c r="X1190" s="181"/>
      <c r="Y1190" s="181"/>
      <c r="Z1190" s="181"/>
      <c r="AA1190" s="181"/>
      <c r="AB1190" s="181"/>
      <c r="AC1190" s="181"/>
      <c r="AD1190" s="181"/>
      <c r="AE1190" s="181"/>
      <c r="AF1190" s="181"/>
      <c r="AG1190" s="181"/>
      <c r="AH1190" s="181"/>
      <c r="AI1190" s="181"/>
      <c r="AJ1190" s="181"/>
      <c r="AK1190" s="181"/>
      <c r="AL1190" s="181"/>
      <c r="AM1190" s="181"/>
      <c r="AN1190" s="181"/>
      <c r="AO1190" s="181"/>
      <c r="AP1190" s="181"/>
      <c r="AQ1190" s="181"/>
      <c r="AR1190" s="181"/>
      <c r="AS1190" s="181"/>
      <c r="AT1190" s="181"/>
      <c r="AU1190" s="181"/>
      <c r="AV1190" s="181"/>
      <c r="AW1190" s="181"/>
      <c r="AX1190" s="181"/>
      <c r="AY1190" s="181"/>
      <c r="AZ1190" s="181"/>
      <c r="BA1190" s="181"/>
      <c r="BB1190" s="181"/>
      <c r="BC1190" s="181"/>
      <c r="BD1190" s="181"/>
      <c r="BE1190" s="181"/>
      <c r="BF1190" s="181"/>
      <c r="BG1190" s="181"/>
      <c r="BH1190" s="181"/>
      <c r="BI1190" s="181"/>
      <c r="BJ1190" s="181"/>
      <c r="BK1190" s="181"/>
      <c r="BL1190" s="181"/>
      <c r="BM1190" s="181"/>
      <c r="BN1190" s="181"/>
      <c r="BO1190" s="181"/>
      <c r="BP1190" s="181"/>
      <c r="BQ1190" s="181"/>
      <c r="BR1190" s="181"/>
      <c r="BS1190" s="181"/>
      <c r="BT1190" s="181"/>
      <c r="BU1190" s="181"/>
      <c r="BV1190" s="181"/>
      <c r="BW1190" s="181"/>
      <c r="BX1190" s="181"/>
    </row>
    <row r="1191" spans="23:76" s="166" customFormat="1">
      <c r="W1191" s="181"/>
      <c r="X1191" s="181"/>
      <c r="Y1191" s="181"/>
      <c r="Z1191" s="181"/>
      <c r="AA1191" s="181"/>
      <c r="AB1191" s="181"/>
      <c r="AC1191" s="181"/>
      <c r="AD1191" s="181"/>
      <c r="AE1191" s="181"/>
      <c r="AF1191" s="181"/>
      <c r="AG1191" s="181"/>
      <c r="AH1191" s="181"/>
      <c r="AI1191" s="181"/>
      <c r="AJ1191" s="181"/>
      <c r="AK1191" s="181"/>
      <c r="AL1191" s="181"/>
      <c r="AM1191" s="181"/>
      <c r="AN1191" s="181"/>
      <c r="AO1191" s="181"/>
      <c r="AP1191" s="181"/>
      <c r="AQ1191" s="181"/>
      <c r="AR1191" s="181"/>
      <c r="AS1191" s="181"/>
      <c r="AT1191" s="181"/>
      <c r="AU1191" s="181"/>
      <c r="AV1191" s="181"/>
      <c r="AW1191" s="181"/>
      <c r="AX1191" s="181"/>
      <c r="AY1191" s="181"/>
      <c r="AZ1191" s="181"/>
      <c r="BA1191" s="181"/>
      <c r="BB1191" s="181"/>
      <c r="BC1191" s="181"/>
      <c r="BD1191" s="181"/>
      <c r="BE1191" s="181"/>
      <c r="BF1191" s="181"/>
      <c r="BG1191" s="181"/>
      <c r="BH1191" s="181"/>
      <c r="BI1191" s="181"/>
      <c r="BJ1191" s="181"/>
      <c r="BK1191" s="181"/>
      <c r="BL1191" s="181"/>
      <c r="BM1191" s="181"/>
      <c r="BN1191" s="181"/>
      <c r="BO1191" s="181"/>
      <c r="BP1191" s="181"/>
      <c r="BQ1191" s="181"/>
      <c r="BR1191" s="181"/>
      <c r="BS1191" s="181"/>
      <c r="BT1191" s="181"/>
      <c r="BU1191" s="181"/>
      <c r="BV1191" s="181"/>
      <c r="BW1191" s="181"/>
      <c r="BX1191" s="181"/>
    </row>
    <row r="1192" spans="23:76" s="166" customFormat="1">
      <c r="W1192" s="181"/>
      <c r="X1192" s="181"/>
      <c r="Y1192" s="181"/>
      <c r="Z1192" s="181"/>
      <c r="AA1192" s="181"/>
      <c r="AB1192" s="181"/>
      <c r="AC1192" s="181"/>
      <c r="AD1192" s="181"/>
      <c r="AE1192" s="181"/>
      <c r="AF1192" s="181"/>
      <c r="AG1192" s="181"/>
      <c r="AH1192" s="181"/>
      <c r="AI1192" s="181"/>
      <c r="AJ1192" s="181"/>
      <c r="AK1192" s="181"/>
      <c r="AL1192" s="181"/>
      <c r="AM1192" s="181"/>
      <c r="AN1192" s="181"/>
      <c r="AO1192" s="181"/>
      <c r="AP1192" s="181"/>
      <c r="AQ1192" s="181"/>
      <c r="AR1192" s="181"/>
      <c r="AS1192" s="181"/>
      <c r="AT1192" s="181"/>
      <c r="AU1192" s="181"/>
      <c r="AV1192" s="181"/>
      <c r="AW1192" s="181"/>
      <c r="AX1192" s="181"/>
      <c r="AY1192" s="181"/>
      <c r="AZ1192" s="181"/>
      <c r="BA1192" s="181"/>
      <c r="BB1192" s="181"/>
      <c r="BC1192" s="181"/>
      <c r="BD1192" s="181"/>
      <c r="BE1192" s="181"/>
      <c r="BF1192" s="181"/>
      <c r="BG1192" s="181"/>
      <c r="BH1192" s="181"/>
      <c r="BI1192" s="181"/>
      <c r="BJ1192" s="181"/>
      <c r="BK1192" s="181"/>
      <c r="BL1192" s="181"/>
      <c r="BM1192" s="181"/>
      <c r="BN1192" s="181"/>
      <c r="BO1192" s="181"/>
      <c r="BP1192" s="181"/>
      <c r="BQ1192" s="181"/>
      <c r="BR1192" s="181"/>
      <c r="BS1192" s="181"/>
      <c r="BT1192" s="181"/>
      <c r="BU1192" s="181"/>
      <c r="BV1192" s="181"/>
      <c r="BW1192" s="181"/>
      <c r="BX1192" s="181"/>
    </row>
    <row r="1193" spans="23:76" s="166" customFormat="1">
      <c r="W1193" s="181"/>
      <c r="X1193" s="181"/>
      <c r="Y1193" s="181"/>
      <c r="Z1193" s="181"/>
      <c r="AA1193" s="181"/>
      <c r="AB1193" s="181"/>
      <c r="AC1193" s="181"/>
      <c r="AD1193" s="181"/>
      <c r="AE1193" s="181"/>
      <c r="AF1193" s="181"/>
      <c r="AG1193" s="181"/>
      <c r="AH1193" s="181"/>
      <c r="AI1193" s="181"/>
      <c r="AJ1193" s="181"/>
      <c r="AK1193" s="181"/>
      <c r="AL1193" s="181"/>
      <c r="AM1193" s="181"/>
      <c r="AN1193" s="181"/>
      <c r="AO1193" s="181"/>
      <c r="AP1193" s="181"/>
      <c r="AQ1193" s="181"/>
      <c r="AR1193" s="181"/>
      <c r="AS1193" s="181"/>
      <c r="AT1193" s="181"/>
      <c r="AU1193" s="181"/>
      <c r="AV1193" s="181"/>
      <c r="AW1193" s="181"/>
      <c r="AX1193" s="181"/>
      <c r="AY1193" s="181"/>
      <c r="AZ1193" s="181"/>
      <c r="BA1193" s="181"/>
      <c r="BB1193" s="181"/>
      <c r="BC1193" s="181"/>
      <c r="BD1193" s="181"/>
      <c r="BE1193" s="181"/>
      <c r="BF1193" s="181"/>
      <c r="BG1193" s="181"/>
      <c r="BH1193" s="181"/>
      <c r="BI1193" s="181"/>
      <c r="BJ1193" s="181"/>
      <c r="BK1193" s="181"/>
      <c r="BL1193" s="181"/>
      <c r="BM1193" s="181"/>
      <c r="BN1193" s="181"/>
      <c r="BO1193" s="181"/>
      <c r="BP1193" s="181"/>
      <c r="BQ1193" s="181"/>
      <c r="BR1193" s="181"/>
      <c r="BS1193" s="181"/>
      <c r="BT1193" s="181"/>
      <c r="BU1193" s="181"/>
      <c r="BV1193" s="181"/>
      <c r="BW1193" s="181"/>
      <c r="BX1193" s="181"/>
    </row>
    <row r="1194" spans="23:76" s="166" customFormat="1">
      <c r="W1194" s="181"/>
      <c r="X1194" s="181"/>
      <c r="Y1194" s="181"/>
      <c r="Z1194" s="181"/>
      <c r="AA1194" s="181"/>
      <c r="AB1194" s="181"/>
      <c r="AC1194" s="181"/>
      <c r="AD1194" s="181"/>
      <c r="AE1194" s="181"/>
      <c r="AF1194" s="181"/>
      <c r="AG1194" s="181"/>
      <c r="AH1194" s="181"/>
      <c r="AI1194" s="181"/>
      <c r="AJ1194" s="181"/>
      <c r="AK1194" s="181"/>
      <c r="AL1194" s="181"/>
      <c r="AM1194" s="181"/>
      <c r="AN1194" s="181"/>
      <c r="AO1194" s="181"/>
      <c r="AP1194" s="181"/>
      <c r="AQ1194" s="181"/>
      <c r="AR1194" s="181"/>
      <c r="AS1194" s="181"/>
      <c r="AT1194" s="181"/>
      <c r="AU1194" s="181"/>
      <c r="AV1194" s="181"/>
      <c r="AW1194" s="181"/>
      <c r="AX1194" s="181"/>
      <c r="AY1194" s="181"/>
      <c r="AZ1194" s="181"/>
      <c r="BA1194" s="181"/>
      <c r="BB1194" s="181"/>
      <c r="BC1194" s="181"/>
      <c r="BD1194" s="181"/>
      <c r="BE1194" s="181"/>
      <c r="BF1194" s="181"/>
      <c r="BG1194" s="181"/>
      <c r="BH1194" s="181"/>
      <c r="BI1194" s="181"/>
      <c r="BJ1194" s="181"/>
      <c r="BK1194" s="181"/>
      <c r="BL1194" s="181"/>
      <c r="BM1194" s="181"/>
      <c r="BN1194" s="181"/>
      <c r="BO1194" s="181"/>
      <c r="BP1194" s="181"/>
      <c r="BQ1194" s="181"/>
      <c r="BR1194" s="181"/>
      <c r="BS1194" s="181"/>
      <c r="BT1194" s="181"/>
      <c r="BU1194" s="181"/>
      <c r="BV1194" s="181"/>
      <c r="BW1194" s="181"/>
      <c r="BX1194" s="181"/>
    </row>
    <row r="1195" spans="23:76" s="166" customFormat="1">
      <c r="W1195" s="181"/>
      <c r="X1195" s="181"/>
      <c r="Y1195" s="181"/>
      <c r="Z1195" s="181"/>
      <c r="AA1195" s="181"/>
      <c r="AB1195" s="181"/>
      <c r="AC1195" s="181"/>
      <c r="AD1195" s="181"/>
      <c r="AE1195" s="181"/>
      <c r="AF1195" s="181"/>
      <c r="AG1195" s="181"/>
      <c r="AH1195" s="181"/>
      <c r="AI1195" s="181"/>
      <c r="AJ1195" s="181"/>
      <c r="AK1195" s="181"/>
      <c r="AL1195" s="181"/>
      <c r="AM1195" s="181"/>
      <c r="AN1195" s="181"/>
      <c r="AO1195" s="181"/>
      <c r="AP1195" s="181"/>
      <c r="AQ1195" s="181"/>
      <c r="AR1195" s="181"/>
      <c r="AS1195" s="181"/>
      <c r="AT1195" s="181"/>
      <c r="AU1195" s="181"/>
      <c r="AV1195" s="181"/>
      <c r="AW1195" s="181"/>
      <c r="AX1195" s="181"/>
      <c r="AY1195" s="181"/>
      <c r="AZ1195" s="181"/>
      <c r="BA1195" s="181"/>
      <c r="BB1195" s="181"/>
      <c r="BC1195" s="181"/>
      <c r="BD1195" s="181"/>
      <c r="BE1195" s="181"/>
      <c r="BF1195" s="181"/>
      <c r="BG1195" s="181"/>
      <c r="BH1195" s="181"/>
      <c r="BI1195" s="181"/>
      <c r="BJ1195" s="181"/>
      <c r="BK1195" s="181"/>
      <c r="BL1195" s="181"/>
      <c r="BM1195" s="181"/>
      <c r="BN1195" s="181"/>
      <c r="BO1195" s="181"/>
      <c r="BP1195" s="181"/>
      <c r="BQ1195" s="181"/>
      <c r="BR1195" s="181"/>
      <c r="BS1195" s="181"/>
      <c r="BT1195" s="181"/>
      <c r="BU1195" s="181"/>
      <c r="BV1195" s="181"/>
      <c r="BW1195" s="181"/>
      <c r="BX1195" s="181"/>
    </row>
    <row r="1196" spans="23:76" s="166" customFormat="1">
      <c r="W1196" s="181"/>
      <c r="X1196" s="181"/>
      <c r="Y1196" s="181"/>
      <c r="Z1196" s="181"/>
      <c r="AA1196" s="181"/>
      <c r="AB1196" s="181"/>
      <c r="AC1196" s="181"/>
      <c r="AD1196" s="181"/>
      <c r="AE1196" s="181"/>
      <c r="AF1196" s="181"/>
      <c r="AG1196" s="181"/>
      <c r="AH1196" s="181"/>
      <c r="AI1196" s="181"/>
      <c r="AJ1196" s="181"/>
      <c r="AK1196" s="181"/>
      <c r="AL1196" s="181"/>
      <c r="AM1196" s="181"/>
      <c r="AN1196" s="181"/>
      <c r="AO1196" s="181"/>
      <c r="AP1196" s="181"/>
      <c r="AQ1196" s="181"/>
      <c r="AR1196" s="181"/>
      <c r="AS1196" s="181"/>
      <c r="AT1196" s="181"/>
      <c r="AU1196" s="181"/>
      <c r="AV1196" s="181"/>
      <c r="AW1196" s="181"/>
      <c r="AX1196" s="181"/>
      <c r="AY1196" s="181"/>
      <c r="AZ1196" s="181"/>
      <c r="BA1196" s="181"/>
      <c r="BB1196" s="181"/>
      <c r="BC1196" s="181"/>
      <c r="BD1196" s="181"/>
      <c r="BE1196" s="181"/>
      <c r="BF1196" s="181"/>
      <c r="BG1196" s="181"/>
      <c r="BH1196" s="181"/>
      <c r="BI1196" s="181"/>
      <c r="BJ1196" s="181"/>
      <c r="BK1196" s="181"/>
      <c r="BL1196" s="181"/>
      <c r="BM1196" s="181"/>
      <c r="BN1196" s="181"/>
      <c r="BO1196" s="181"/>
      <c r="BP1196" s="181"/>
      <c r="BQ1196" s="181"/>
      <c r="BR1196" s="181"/>
      <c r="BS1196" s="181"/>
      <c r="BT1196" s="181"/>
      <c r="BU1196" s="181"/>
      <c r="BV1196" s="181"/>
      <c r="BW1196" s="181"/>
      <c r="BX1196" s="181"/>
    </row>
    <row r="1197" spans="23:76" s="166" customFormat="1">
      <c r="W1197" s="181"/>
      <c r="X1197" s="181"/>
      <c r="Y1197" s="181"/>
      <c r="Z1197" s="181"/>
      <c r="AA1197" s="181"/>
      <c r="AB1197" s="181"/>
      <c r="AC1197" s="181"/>
      <c r="AD1197" s="181"/>
      <c r="AE1197" s="181"/>
      <c r="AF1197" s="181"/>
      <c r="AG1197" s="181"/>
      <c r="AH1197" s="181"/>
      <c r="AI1197" s="181"/>
      <c r="AJ1197" s="181"/>
      <c r="AK1197" s="181"/>
      <c r="AL1197" s="181"/>
      <c r="AM1197" s="181"/>
      <c r="AN1197" s="181"/>
      <c r="AO1197" s="181"/>
      <c r="AP1197" s="181"/>
      <c r="AQ1197" s="181"/>
      <c r="AR1197" s="181"/>
      <c r="AS1197" s="181"/>
      <c r="AT1197" s="181"/>
      <c r="AU1197" s="181"/>
      <c r="AV1197" s="181"/>
      <c r="AW1197" s="181"/>
      <c r="AX1197" s="181"/>
      <c r="AY1197" s="181"/>
      <c r="AZ1197" s="181"/>
      <c r="BA1197" s="181"/>
      <c r="BB1197" s="181"/>
      <c r="BC1197" s="181"/>
      <c r="BD1197" s="181"/>
      <c r="BE1197" s="181"/>
      <c r="BF1197" s="181"/>
      <c r="BG1197" s="181"/>
      <c r="BH1197" s="181"/>
      <c r="BI1197" s="181"/>
      <c r="BJ1197" s="181"/>
      <c r="BK1197" s="181"/>
      <c r="BL1197" s="181"/>
      <c r="BM1197" s="181"/>
      <c r="BN1197" s="181"/>
      <c r="BO1197" s="181"/>
      <c r="BP1197" s="181"/>
      <c r="BQ1197" s="181"/>
      <c r="BR1197" s="181"/>
      <c r="BS1197" s="181"/>
      <c r="BT1197" s="181"/>
      <c r="BU1197" s="181"/>
      <c r="BV1197" s="181"/>
      <c r="BW1197" s="181"/>
      <c r="BX1197" s="181"/>
    </row>
    <row r="1198" spans="23:76" s="166" customFormat="1">
      <c r="W1198" s="181"/>
      <c r="X1198" s="181"/>
      <c r="Y1198" s="181"/>
      <c r="Z1198" s="181"/>
      <c r="AA1198" s="181"/>
      <c r="AB1198" s="181"/>
      <c r="AC1198" s="181"/>
      <c r="AD1198" s="181"/>
      <c r="AE1198" s="181"/>
      <c r="AF1198" s="181"/>
      <c r="AG1198" s="181"/>
      <c r="AH1198" s="181"/>
      <c r="AI1198" s="181"/>
      <c r="AJ1198" s="181"/>
      <c r="AK1198" s="181"/>
      <c r="AL1198" s="181"/>
      <c r="AM1198" s="181"/>
      <c r="AN1198" s="181"/>
      <c r="AO1198" s="181"/>
      <c r="AP1198" s="181"/>
      <c r="AQ1198" s="181"/>
      <c r="AR1198" s="181"/>
      <c r="AS1198" s="181"/>
      <c r="AT1198" s="181"/>
      <c r="AU1198" s="181"/>
      <c r="AV1198" s="181"/>
      <c r="AW1198" s="181"/>
      <c r="AX1198" s="181"/>
      <c r="AY1198" s="181"/>
      <c r="AZ1198" s="181"/>
      <c r="BA1198" s="181"/>
      <c r="BB1198" s="181"/>
      <c r="BC1198" s="181"/>
      <c r="BD1198" s="181"/>
      <c r="BE1198" s="181"/>
      <c r="BF1198" s="181"/>
      <c r="BG1198" s="181"/>
      <c r="BH1198" s="181"/>
      <c r="BI1198" s="181"/>
      <c r="BJ1198" s="181"/>
      <c r="BK1198" s="181"/>
      <c r="BL1198" s="181"/>
      <c r="BM1198" s="181"/>
      <c r="BN1198" s="181"/>
      <c r="BO1198" s="181"/>
      <c r="BP1198" s="181"/>
      <c r="BQ1198" s="181"/>
      <c r="BR1198" s="181"/>
      <c r="BS1198" s="181"/>
      <c r="BT1198" s="181"/>
      <c r="BU1198" s="181"/>
      <c r="BV1198" s="181"/>
      <c r="BW1198" s="181"/>
      <c r="BX1198" s="181"/>
    </row>
    <row r="1199" spans="23:76" s="166" customFormat="1">
      <c r="W1199" s="181"/>
      <c r="X1199" s="181"/>
      <c r="Y1199" s="181"/>
      <c r="Z1199" s="181"/>
      <c r="AA1199" s="181"/>
      <c r="AB1199" s="181"/>
      <c r="AC1199" s="181"/>
      <c r="AD1199" s="181"/>
      <c r="AE1199" s="181"/>
      <c r="AF1199" s="181"/>
      <c r="AG1199" s="181"/>
      <c r="AH1199" s="181"/>
      <c r="AI1199" s="181"/>
      <c r="AJ1199" s="181"/>
      <c r="AK1199" s="181"/>
      <c r="AL1199" s="181"/>
      <c r="AM1199" s="181"/>
      <c r="AN1199" s="181"/>
      <c r="AO1199" s="181"/>
      <c r="AP1199" s="181"/>
      <c r="AQ1199" s="181"/>
      <c r="AR1199" s="181"/>
      <c r="AS1199" s="181"/>
      <c r="AT1199" s="181"/>
      <c r="AU1199" s="181"/>
      <c r="AV1199" s="181"/>
      <c r="AW1199" s="181"/>
      <c r="AX1199" s="181"/>
      <c r="AY1199" s="181"/>
      <c r="AZ1199" s="181"/>
      <c r="BA1199" s="181"/>
      <c r="BB1199" s="181"/>
      <c r="BC1199" s="181"/>
      <c r="BD1199" s="181"/>
      <c r="BE1199" s="181"/>
      <c r="BF1199" s="181"/>
      <c r="BG1199" s="181"/>
      <c r="BH1199" s="181"/>
      <c r="BI1199" s="181"/>
      <c r="BJ1199" s="181"/>
      <c r="BK1199" s="181"/>
      <c r="BL1199" s="181"/>
      <c r="BM1199" s="181"/>
      <c r="BN1199" s="181"/>
      <c r="BO1199" s="181"/>
      <c r="BP1199" s="181"/>
      <c r="BQ1199" s="181"/>
      <c r="BR1199" s="181"/>
      <c r="BS1199" s="181"/>
      <c r="BT1199" s="181"/>
      <c r="BU1199" s="181"/>
      <c r="BV1199" s="181"/>
      <c r="BW1199" s="181"/>
      <c r="BX1199" s="181"/>
    </row>
    <row r="1200" spans="23:76" s="166" customFormat="1">
      <c r="W1200" s="181"/>
      <c r="X1200" s="181"/>
      <c r="Y1200" s="181"/>
      <c r="Z1200" s="181"/>
      <c r="AA1200" s="181"/>
      <c r="AB1200" s="181"/>
      <c r="AC1200" s="181"/>
      <c r="AD1200" s="181"/>
      <c r="AE1200" s="181"/>
      <c r="AF1200" s="181"/>
      <c r="AG1200" s="181"/>
      <c r="AH1200" s="181"/>
      <c r="AI1200" s="181"/>
      <c r="AJ1200" s="181"/>
      <c r="AK1200" s="181"/>
      <c r="AL1200" s="181"/>
      <c r="AM1200" s="181"/>
      <c r="AN1200" s="181"/>
      <c r="AO1200" s="181"/>
      <c r="AP1200" s="181"/>
      <c r="AQ1200" s="181"/>
      <c r="AR1200" s="181"/>
      <c r="AS1200" s="181"/>
      <c r="AT1200" s="181"/>
      <c r="AU1200" s="181"/>
      <c r="AV1200" s="181"/>
      <c r="AW1200" s="181"/>
      <c r="AX1200" s="181"/>
      <c r="AY1200" s="181"/>
      <c r="AZ1200" s="181"/>
      <c r="BA1200" s="181"/>
      <c r="BB1200" s="181"/>
      <c r="BC1200" s="181"/>
      <c r="BD1200" s="181"/>
      <c r="BE1200" s="181"/>
      <c r="BF1200" s="181"/>
      <c r="BG1200" s="181"/>
      <c r="BH1200" s="181"/>
      <c r="BI1200" s="181"/>
      <c r="BJ1200" s="181"/>
      <c r="BK1200" s="181"/>
      <c r="BL1200" s="181"/>
      <c r="BM1200" s="181"/>
      <c r="BN1200" s="181"/>
      <c r="BO1200" s="181"/>
      <c r="BP1200" s="181"/>
      <c r="BQ1200" s="181"/>
      <c r="BR1200" s="181"/>
      <c r="BS1200" s="181"/>
      <c r="BT1200" s="181"/>
      <c r="BU1200" s="181"/>
      <c r="BV1200" s="181"/>
      <c r="BW1200" s="181"/>
      <c r="BX1200" s="181"/>
    </row>
    <row r="1201" spans="23:76" s="166" customFormat="1">
      <c r="W1201" s="181"/>
      <c r="X1201" s="181"/>
      <c r="Y1201" s="181"/>
      <c r="Z1201" s="181"/>
      <c r="AA1201" s="181"/>
      <c r="AB1201" s="181"/>
      <c r="AC1201" s="181"/>
      <c r="AD1201" s="181"/>
      <c r="AE1201" s="181"/>
      <c r="AF1201" s="181"/>
      <c r="AG1201" s="181"/>
      <c r="AH1201" s="181"/>
      <c r="AI1201" s="181"/>
      <c r="AJ1201" s="181"/>
      <c r="AK1201" s="181"/>
      <c r="AL1201" s="181"/>
      <c r="AM1201" s="181"/>
      <c r="AN1201" s="181"/>
      <c r="AO1201" s="181"/>
      <c r="AP1201" s="181"/>
      <c r="AQ1201" s="181"/>
      <c r="AR1201" s="181"/>
      <c r="AS1201" s="181"/>
      <c r="AT1201" s="181"/>
      <c r="AU1201" s="181"/>
      <c r="AV1201" s="181"/>
      <c r="AW1201" s="181"/>
      <c r="AX1201" s="181"/>
      <c r="AY1201" s="181"/>
      <c r="AZ1201" s="181"/>
      <c r="BA1201" s="181"/>
      <c r="BB1201" s="181"/>
      <c r="BC1201" s="181"/>
      <c r="BD1201" s="181"/>
      <c r="BE1201" s="181"/>
      <c r="BF1201" s="181"/>
      <c r="BG1201" s="181"/>
      <c r="BH1201" s="181"/>
      <c r="BI1201" s="181"/>
      <c r="BJ1201" s="181"/>
      <c r="BK1201" s="181"/>
      <c r="BL1201" s="181"/>
      <c r="BM1201" s="181"/>
      <c r="BN1201" s="181"/>
      <c r="BO1201" s="181"/>
      <c r="BP1201" s="181"/>
      <c r="BQ1201" s="181"/>
      <c r="BR1201" s="181"/>
      <c r="BS1201" s="181"/>
      <c r="BT1201" s="181"/>
      <c r="BU1201" s="181"/>
      <c r="BV1201" s="181"/>
      <c r="BW1201" s="181"/>
      <c r="BX1201" s="181"/>
    </row>
    <row r="1202" spans="23:76" s="166" customFormat="1">
      <c r="W1202" s="181"/>
      <c r="X1202" s="181"/>
      <c r="Y1202" s="181"/>
      <c r="Z1202" s="181"/>
      <c r="AA1202" s="181"/>
      <c r="AB1202" s="181"/>
      <c r="AC1202" s="181"/>
      <c r="AD1202" s="181"/>
      <c r="AE1202" s="181"/>
      <c r="AF1202" s="181"/>
      <c r="AG1202" s="181"/>
      <c r="AH1202" s="181"/>
      <c r="AI1202" s="181"/>
      <c r="AJ1202" s="181"/>
      <c r="AK1202" s="181"/>
      <c r="AL1202" s="181"/>
      <c r="AM1202" s="181"/>
      <c r="AN1202" s="181"/>
      <c r="AO1202" s="181"/>
      <c r="AP1202" s="181"/>
      <c r="AQ1202" s="181"/>
      <c r="AR1202" s="181"/>
      <c r="AS1202" s="181"/>
      <c r="AT1202" s="181"/>
      <c r="AU1202" s="181"/>
      <c r="AV1202" s="181"/>
      <c r="AW1202" s="181"/>
      <c r="AX1202" s="181"/>
      <c r="AY1202" s="181"/>
      <c r="AZ1202" s="181"/>
      <c r="BA1202" s="181"/>
      <c r="BB1202" s="181"/>
      <c r="BC1202" s="181"/>
      <c r="BD1202" s="181"/>
      <c r="BE1202" s="181"/>
      <c r="BF1202" s="181"/>
      <c r="BG1202" s="181"/>
      <c r="BH1202" s="181"/>
      <c r="BI1202" s="181"/>
      <c r="BJ1202" s="181"/>
      <c r="BK1202" s="181"/>
      <c r="BL1202" s="181"/>
      <c r="BM1202" s="181"/>
      <c r="BN1202" s="181"/>
      <c r="BO1202" s="181"/>
      <c r="BP1202" s="181"/>
      <c r="BQ1202" s="181"/>
      <c r="BR1202" s="181"/>
      <c r="BS1202" s="181"/>
      <c r="BT1202" s="181"/>
      <c r="BU1202" s="181"/>
      <c r="BV1202" s="181"/>
      <c r="BW1202" s="181"/>
      <c r="BX1202" s="181"/>
    </row>
    <row r="1203" spans="23:76" s="166" customFormat="1">
      <c r="W1203" s="181"/>
      <c r="X1203" s="181"/>
      <c r="Y1203" s="181"/>
      <c r="Z1203" s="181"/>
      <c r="AA1203" s="181"/>
      <c r="AB1203" s="181"/>
      <c r="AC1203" s="181"/>
      <c r="AD1203" s="181"/>
      <c r="AE1203" s="181"/>
      <c r="AF1203" s="181"/>
      <c r="AG1203" s="181"/>
      <c r="AH1203" s="181"/>
      <c r="AI1203" s="181"/>
      <c r="AJ1203" s="181"/>
      <c r="AK1203" s="181"/>
      <c r="AL1203" s="181"/>
      <c r="AM1203" s="181"/>
      <c r="AN1203" s="181"/>
      <c r="AO1203" s="181"/>
      <c r="AP1203" s="181"/>
      <c r="AQ1203" s="181"/>
      <c r="AR1203" s="181"/>
      <c r="AS1203" s="181"/>
      <c r="AT1203" s="181"/>
      <c r="AU1203" s="181"/>
      <c r="AV1203" s="181"/>
      <c r="AW1203" s="181"/>
      <c r="AX1203" s="181"/>
      <c r="AY1203" s="181"/>
      <c r="AZ1203" s="181"/>
      <c r="BA1203" s="181"/>
      <c r="BB1203" s="181"/>
      <c r="BC1203" s="181"/>
      <c r="BD1203" s="181"/>
      <c r="BE1203" s="181"/>
      <c r="BF1203" s="181"/>
      <c r="BG1203" s="181"/>
      <c r="BH1203" s="181"/>
      <c r="BI1203" s="181"/>
      <c r="BJ1203" s="181"/>
      <c r="BK1203" s="181"/>
      <c r="BL1203" s="181"/>
      <c r="BM1203" s="181"/>
      <c r="BN1203" s="181"/>
      <c r="BO1203" s="181"/>
      <c r="BP1203" s="181"/>
      <c r="BQ1203" s="181"/>
      <c r="BR1203" s="181"/>
      <c r="BS1203" s="181"/>
      <c r="BT1203" s="181"/>
      <c r="BU1203" s="181"/>
      <c r="BV1203" s="181"/>
      <c r="BW1203" s="181"/>
      <c r="BX1203" s="181"/>
    </row>
    <row r="1204" spans="23:76" s="166" customFormat="1">
      <c r="W1204" s="181"/>
      <c r="X1204" s="181"/>
      <c r="Y1204" s="181"/>
      <c r="Z1204" s="181"/>
      <c r="AA1204" s="181"/>
      <c r="AB1204" s="181"/>
      <c r="AC1204" s="181"/>
      <c r="AD1204" s="181"/>
      <c r="AE1204" s="181"/>
      <c r="AF1204" s="181"/>
      <c r="AG1204" s="181"/>
      <c r="AH1204" s="181"/>
      <c r="AI1204" s="181"/>
      <c r="AJ1204" s="181"/>
      <c r="AK1204" s="181"/>
      <c r="AL1204" s="181"/>
      <c r="AM1204" s="181"/>
      <c r="AN1204" s="181"/>
      <c r="AO1204" s="181"/>
      <c r="AP1204" s="181"/>
      <c r="AQ1204" s="181"/>
      <c r="AR1204" s="181"/>
      <c r="AS1204" s="181"/>
      <c r="AT1204" s="181"/>
      <c r="AU1204" s="181"/>
      <c r="AV1204" s="181"/>
      <c r="AW1204" s="181"/>
      <c r="AX1204" s="181"/>
      <c r="AY1204" s="181"/>
      <c r="AZ1204" s="181"/>
      <c r="BA1204" s="181"/>
      <c r="BB1204" s="181"/>
      <c r="BC1204" s="181"/>
      <c r="BD1204" s="181"/>
      <c r="BE1204" s="181"/>
      <c r="BF1204" s="181"/>
      <c r="BG1204" s="181"/>
      <c r="BH1204" s="181"/>
      <c r="BI1204" s="181"/>
      <c r="BJ1204" s="181"/>
      <c r="BK1204" s="181"/>
      <c r="BL1204" s="181"/>
      <c r="BM1204" s="181"/>
      <c r="BN1204" s="181"/>
      <c r="BO1204" s="181"/>
      <c r="BP1204" s="181"/>
      <c r="BQ1204" s="181"/>
      <c r="BR1204" s="181"/>
      <c r="BS1204" s="181"/>
      <c r="BT1204" s="181"/>
      <c r="BU1204" s="181"/>
      <c r="BV1204" s="181"/>
      <c r="BW1204" s="181"/>
      <c r="BX1204" s="181"/>
    </row>
    <row r="1205" spans="23:76" s="166" customFormat="1">
      <c r="W1205" s="181"/>
      <c r="X1205" s="181"/>
      <c r="Y1205" s="181"/>
      <c r="Z1205" s="181"/>
      <c r="AA1205" s="181"/>
      <c r="AB1205" s="181"/>
      <c r="AC1205" s="181"/>
      <c r="AD1205" s="181"/>
      <c r="AE1205" s="181"/>
      <c r="AF1205" s="181"/>
      <c r="AG1205" s="181"/>
      <c r="AH1205" s="181"/>
      <c r="AI1205" s="181"/>
      <c r="AJ1205" s="181"/>
      <c r="AK1205" s="181"/>
      <c r="AL1205" s="181"/>
      <c r="AM1205" s="181"/>
      <c r="AN1205" s="181"/>
      <c r="AO1205" s="181"/>
      <c r="AP1205" s="181"/>
      <c r="AQ1205" s="181"/>
      <c r="AR1205" s="181"/>
      <c r="AS1205" s="181"/>
      <c r="AT1205" s="181"/>
      <c r="AU1205" s="181"/>
      <c r="AV1205" s="181"/>
      <c r="AW1205" s="181"/>
      <c r="AX1205" s="181"/>
      <c r="AY1205" s="181"/>
      <c r="AZ1205" s="181"/>
      <c r="BA1205" s="181"/>
      <c r="BB1205" s="181"/>
      <c r="BC1205" s="181"/>
      <c r="BD1205" s="181"/>
      <c r="BE1205" s="181"/>
      <c r="BF1205" s="181"/>
      <c r="BG1205" s="181"/>
      <c r="BH1205" s="181"/>
      <c r="BI1205" s="181"/>
      <c r="BJ1205" s="181"/>
      <c r="BK1205" s="181"/>
      <c r="BL1205" s="181"/>
      <c r="BM1205" s="181"/>
      <c r="BN1205" s="181"/>
      <c r="BO1205" s="181"/>
      <c r="BP1205" s="181"/>
      <c r="BQ1205" s="181"/>
      <c r="BR1205" s="181"/>
      <c r="BS1205" s="181"/>
      <c r="BT1205" s="181"/>
      <c r="BU1205" s="181"/>
      <c r="BV1205" s="181"/>
      <c r="BW1205" s="181"/>
      <c r="BX1205" s="181"/>
    </row>
    <row r="1206" spans="23:76" s="166" customFormat="1">
      <c r="W1206" s="181"/>
      <c r="X1206" s="181"/>
      <c r="Y1206" s="181"/>
      <c r="Z1206" s="181"/>
      <c r="AA1206" s="181"/>
      <c r="AB1206" s="181"/>
      <c r="AC1206" s="181"/>
      <c r="AD1206" s="181"/>
      <c r="AE1206" s="181"/>
      <c r="AF1206" s="181"/>
      <c r="AG1206" s="181"/>
      <c r="AH1206" s="181"/>
      <c r="AI1206" s="181"/>
      <c r="AJ1206" s="181"/>
      <c r="AK1206" s="181"/>
      <c r="AL1206" s="181"/>
      <c r="AM1206" s="181"/>
      <c r="AN1206" s="181"/>
      <c r="AO1206" s="181"/>
      <c r="AP1206" s="181"/>
      <c r="AQ1206" s="181"/>
      <c r="AR1206" s="181"/>
      <c r="AS1206" s="181"/>
      <c r="AT1206" s="181"/>
      <c r="AU1206" s="181"/>
      <c r="AV1206" s="181"/>
      <c r="AW1206" s="181"/>
      <c r="AX1206" s="181"/>
      <c r="AY1206" s="181"/>
      <c r="AZ1206" s="181"/>
      <c r="BA1206" s="181"/>
      <c r="BB1206" s="181"/>
      <c r="BC1206" s="181"/>
      <c r="BD1206" s="181"/>
      <c r="BE1206" s="181"/>
      <c r="BF1206" s="181"/>
      <c r="BG1206" s="181"/>
      <c r="BH1206" s="181"/>
      <c r="BI1206" s="181"/>
      <c r="BJ1206" s="181"/>
      <c r="BK1206" s="181"/>
      <c r="BL1206" s="181"/>
      <c r="BM1206" s="181"/>
      <c r="BN1206" s="181"/>
      <c r="BO1206" s="181"/>
      <c r="BP1206" s="181"/>
      <c r="BQ1206" s="181"/>
      <c r="BR1206" s="181"/>
      <c r="BS1206" s="181"/>
      <c r="BT1206" s="181"/>
      <c r="BU1206" s="181"/>
      <c r="BV1206" s="181"/>
      <c r="BW1206" s="181"/>
      <c r="BX1206" s="181"/>
    </row>
    <row r="1207" spans="23:76" s="166" customFormat="1">
      <c r="W1207" s="181"/>
      <c r="X1207" s="181"/>
      <c r="Y1207" s="181"/>
      <c r="Z1207" s="181"/>
      <c r="AA1207" s="181"/>
      <c r="AB1207" s="181"/>
      <c r="AC1207" s="181"/>
      <c r="AD1207" s="181"/>
      <c r="AE1207" s="181"/>
      <c r="AF1207" s="181"/>
      <c r="AG1207" s="181"/>
      <c r="AH1207" s="181"/>
      <c r="AI1207" s="181"/>
      <c r="AJ1207" s="181"/>
      <c r="AK1207" s="181"/>
      <c r="AL1207" s="181"/>
      <c r="AM1207" s="181"/>
      <c r="AN1207" s="181"/>
      <c r="AO1207" s="181"/>
      <c r="AP1207" s="181"/>
      <c r="AQ1207" s="181"/>
      <c r="AR1207" s="181"/>
      <c r="AS1207" s="181"/>
      <c r="AT1207" s="181"/>
      <c r="AU1207" s="181"/>
      <c r="AV1207" s="181"/>
      <c r="AW1207" s="181"/>
      <c r="AX1207" s="181"/>
      <c r="AY1207" s="181"/>
      <c r="AZ1207" s="181"/>
      <c r="BA1207" s="181"/>
      <c r="BB1207" s="181"/>
      <c r="BC1207" s="181"/>
      <c r="BD1207" s="181"/>
      <c r="BE1207" s="181"/>
      <c r="BF1207" s="181"/>
      <c r="BG1207" s="181"/>
      <c r="BH1207" s="181"/>
      <c r="BI1207" s="181"/>
      <c r="BJ1207" s="181"/>
      <c r="BK1207" s="181"/>
      <c r="BL1207" s="181"/>
      <c r="BM1207" s="181"/>
      <c r="BN1207" s="181"/>
      <c r="BO1207" s="181"/>
      <c r="BP1207" s="181"/>
      <c r="BQ1207" s="181"/>
      <c r="BR1207" s="181"/>
      <c r="BS1207" s="181"/>
      <c r="BT1207" s="181"/>
      <c r="BU1207" s="181"/>
      <c r="BV1207" s="181"/>
      <c r="BW1207" s="181"/>
      <c r="BX1207" s="181"/>
    </row>
    <row r="1208" spans="23:76" s="166" customFormat="1">
      <c r="W1208" s="181"/>
      <c r="X1208" s="181"/>
      <c r="Y1208" s="181"/>
      <c r="Z1208" s="181"/>
      <c r="AA1208" s="181"/>
      <c r="AB1208" s="181"/>
      <c r="AC1208" s="181"/>
      <c r="AD1208" s="181"/>
      <c r="AE1208" s="181"/>
      <c r="AF1208" s="181"/>
      <c r="AG1208" s="181"/>
      <c r="AH1208" s="181"/>
      <c r="AI1208" s="181"/>
      <c r="AJ1208" s="181"/>
      <c r="AK1208" s="181"/>
      <c r="AL1208" s="181"/>
      <c r="AM1208" s="181"/>
      <c r="AN1208" s="181"/>
      <c r="AO1208" s="181"/>
      <c r="AP1208" s="181"/>
      <c r="AQ1208" s="181"/>
      <c r="AR1208" s="181"/>
      <c r="AS1208" s="181"/>
      <c r="AT1208" s="181"/>
      <c r="AU1208" s="181"/>
      <c r="AV1208" s="181"/>
      <c r="AW1208" s="181"/>
      <c r="AX1208" s="181"/>
      <c r="AY1208" s="181"/>
      <c r="AZ1208" s="181"/>
      <c r="BA1208" s="181"/>
      <c r="BB1208" s="181"/>
      <c r="BC1208" s="181"/>
      <c r="BD1208" s="181"/>
      <c r="BE1208" s="181"/>
      <c r="BF1208" s="181"/>
      <c r="BG1208" s="181"/>
      <c r="BH1208" s="181"/>
      <c r="BI1208" s="181"/>
      <c r="BJ1208" s="181"/>
      <c r="BK1208" s="181"/>
      <c r="BL1208" s="181"/>
      <c r="BM1208" s="181"/>
      <c r="BN1208" s="181"/>
      <c r="BO1208" s="181"/>
      <c r="BP1208" s="181"/>
      <c r="BQ1208" s="181"/>
      <c r="BR1208" s="181"/>
      <c r="BS1208" s="181"/>
      <c r="BT1208" s="181"/>
      <c r="BU1208" s="181"/>
      <c r="BV1208" s="181"/>
      <c r="BW1208" s="181"/>
      <c r="BX1208" s="181"/>
    </row>
    <row r="1209" spans="23:76" s="166" customFormat="1">
      <c r="W1209" s="181"/>
      <c r="X1209" s="181"/>
      <c r="Y1209" s="181"/>
      <c r="Z1209" s="181"/>
      <c r="AA1209" s="181"/>
      <c r="AB1209" s="181"/>
      <c r="AC1209" s="181"/>
      <c r="AD1209" s="181"/>
      <c r="AE1209" s="181"/>
      <c r="AF1209" s="181"/>
      <c r="AG1209" s="181"/>
      <c r="AH1209" s="181"/>
      <c r="AI1209" s="181"/>
      <c r="AJ1209" s="181"/>
      <c r="AK1209" s="181"/>
      <c r="AL1209" s="181"/>
      <c r="AM1209" s="181"/>
      <c r="AN1209" s="181"/>
      <c r="AO1209" s="181"/>
      <c r="AP1209" s="181"/>
      <c r="AQ1209" s="181"/>
      <c r="AR1209" s="181"/>
      <c r="AS1209" s="181"/>
      <c r="AT1209" s="181"/>
      <c r="AU1209" s="181"/>
      <c r="AV1209" s="181"/>
      <c r="AW1209" s="181"/>
      <c r="AX1209" s="181"/>
      <c r="AY1209" s="181"/>
      <c r="AZ1209" s="181"/>
      <c r="BA1209" s="181"/>
      <c r="BB1209" s="181"/>
      <c r="BC1209" s="181"/>
      <c r="BD1209" s="181"/>
      <c r="BE1209" s="181"/>
      <c r="BF1209" s="181"/>
      <c r="BG1209" s="181"/>
      <c r="BH1209" s="181"/>
      <c r="BI1209" s="181"/>
      <c r="BJ1209" s="181"/>
      <c r="BK1209" s="181"/>
      <c r="BL1209" s="181"/>
      <c r="BM1209" s="181"/>
      <c r="BN1209" s="181"/>
      <c r="BO1209" s="181"/>
      <c r="BP1209" s="181"/>
      <c r="BQ1209" s="181"/>
      <c r="BR1209" s="181"/>
      <c r="BS1209" s="181"/>
      <c r="BT1209" s="181"/>
      <c r="BU1209" s="181"/>
      <c r="BV1209" s="181"/>
      <c r="BW1209" s="181"/>
      <c r="BX1209" s="181"/>
    </row>
    <row r="1210" spans="23:76" s="166" customFormat="1">
      <c r="W1210" s="181"/>
      <c r="X1210" s="181"/>
      <c r="Y1210" s="181"/>
      <c r="Z1210" s="181"/>
      <c r="AA1210" s="181"/>
      <c r="AB1210" s="181"/>
      <c r="AC1210" s="181"/>
      <c r="AD1210" s="181"/>
      <c r="AE1210" s="181"/>
      <c r="AF1210" s="181"/>
      <c r="AG1210" s="181"/>
      <c r="AH1210" s="181"/>
      <c r="AI1210" s="181"/>
      <c r="AJ1210" s="181"/>
      <c r="AK1210" s="181"/>
      <c r="AL1210" s="181"/>
      <c r="AM1210" s="181"/>
      <c r="AN1210" s="181"/>
      <c r="AO1210" s="181"/>
      <c r="AP1210" s="181"/>
      <c r="AQ1210" s="181"/>
      <c r="AR1210" s="181"/>
      <c r="AS1210" s="181"/>
      <c r="AT1210" s="181"/>
      <c r="AU1210" s="181"/>
      <c r="AV1210" s="181"/>
      <c r="AW1210" s="181"/>
      <c r="AX1210" s="181"/>
      <c r="AY1210" s="181"/>
      <c r="AZ1210" s="181"/>
      <c r="BA1210" s="181"/>
      <c r="BB1210" s="181"/>
      <c r="BC1210" s="181"/>
      <c r="BD1210" s="181"/>
      <c r="BE1210" s="181"/>
      <c r="BF1210" s="181"/>
      <c r="BG1210" s="181"/>
      <c r="BH1210" s="181"/>
      <c r="BI1210" s="181"/>
      <c r="BJ1210" s="181"/>
      <c r="BK1210" s="181"/>
      <c r="BL1210" s="181"/>
      <c r="BM1210" s="181"/>
      <c r="BN1210" s="181"/>
      <c r="BO1210" s="181"/>
      <c r="BP1210" s="181"/>
      <c r="BQ1210" s="181"/>
      <c r="BR1210" s="181"/>
      <c r="BS1210" s="181"/>
      <c r="BT1210" s="181"/>
      <c r="BU1210" s="181"/>
      <c r="BV1210" s="181"/>
      <c r="BW1210" s="181"/>
      <c r="BX1210" s="181"/>
    </row>
    <row r="1211" spans="23:76" s="166" customFormat="1">
      <c r="W1211" s="181"/>
      <c r="X1211" s="181"/>
      <c r="Y1211" s="181"/>
      <c r="Z1211" s="181"/>
      <c r="AA1211" s="181"/>
      <c r="AB1211" s="181"/>
      <c r="AC1211" s="181"/>
      <c r="AD1211" s="181"/>
      <c r="AE1211" s="181"/>
      <c r="AF1211" s="181"/>
      <c r="AG1211" s="181"/>
      <c r="AH1211" s="181"/>
      <c r="AI1211" s="181"/>
      <c r="AJ1211" s="181"/>
      <c r="AK1211" s="181"/>
      <c r="AL1211" s="181"/>
      <c r="AM1211" s="181"/>
      <c r="AN1211" s="181"/>
      <c r="AO1211" s="181"/>
      <c r="AP1211" s="181"/>
      <c r="AQ1211" s="181"/>
      <c r="AR1211" s="181"/>
      <c r="AS1211" s="181"/>
      <c r="AT1211" s="181"/>
      <c r="AU1211" s="181"/>
      <c r="AV1211" s="181"/>
      <c r="AW1211" s="181"/>
      <c r="AX1211" s="181"/>
      <c r="AY1211" s="181"/>
      <c r="AZ1211" s="181"/>
      <c r="BA1211" s="181"/>
      <c r="BB1211" s="181"/>
      <c r="BC1211" s="181"/>
      <c r="BD1211" s="181"/>
      <c r="BE1211" s="181"/>
      <c r="BF1211" s="181"/>
      <c r="BG1211" s="181"/>
      <c r="BH1211" s="181"/>
      <c r="BI1211" s="181"/>
      <c r="BJ1211" s="181"/>
      <c r="BK1211" s="181"/>
      <c r="BL1211" s="181"/>
      <c r="BM1211" s="181"/>
      <c r="BN1211" s="181"/>
      <c r="BO1211" s="181"/>
      <c r="BP1211" s="181"/>
      <c r="BQ1211" s="181"/>
      <c r="BR1211" s="181"/>
      <c r="BS1211" s="181"/>
      <c r="BT1211" s="181"/>
      <c r="BU1211" s="181"/>
      <c r="BV1211" s="181"/>
      <c r="BW1211" s="181"/>
      <c r="BX1211" s="181"/>
    </row>
    <row r="1212" spans="23:76" s="166" customFormat="1">
      <c r="W1212" s="181"/>
      <c r="X1212" s="181"/>
      <c r="Y1212" s="181"/>
      <c r="Z1212" s="181"/>
      <c r="AA1212" s="181"/>
      <c r="AB1212" s="181"/>
      <c r="AC1212" s="181"/>
      <c r="AD1212" s="181"/>
      <c r="AE1212" s="181"/>
      <c r="AF1212" s="181"/>
      <c r="AG1212" s="181"/>
      <c r="AH1212" s="181"/>
      <c r="AI1212" s="181"/>
      <c r="AJ1212" s="181"/>
      <c r="AK1212" s="181"/>
      <c r="AL1212" s="181"/>
      <c r="AM1212" s="181"/>
      <c r="AN1212" s="181"/>
      <c r="AO1212" s="181"/>
      <c r="AP1212" s="181"/>
      <c r="AQ1212" s="181"/>
      <c r="AR1212" s="181"/>
      <c r="AS1212" s="181"/>
      <c r="AT1212" s="181"/>
      <c r="AU1212" s="181"/>
      <c r="AV1212" s="181"/>
      <c r="AW1212" s="181"/>
      <c r="AX1212" s="181"/>
      <c r="AY1212" s="181"/>
      <c r="AZ1212" s="181"/>
      <c r="BA1212" s="181"/>
      <c r="BB1212" s="181"/>
      <c r="BC1212" s="181"/>
      <c r="BD1212" s="181"/>
      <c r="BE1212" s="181"/>
      <c r="BF1212" s="181"/>
      <c r="BG1212" s="181"/>
      <c r="BH1212" s="181"/>
      <c r="BI1212" s="181"/>
      <c r="BJ1212" s="181"/>
      <c r="BK1212" s="181"/>
      <c r="BL1212" s="181"/>
      <c r="BM1212" s="181"/>
      <c r="BN1212" s="181"/>
      <c r="BO1212" s="181"/>
      <c r="BP1212" s="181"/>
      <c r="BQ1212" s="181"/>
      <c r="BR1212" s="181"/>
      <c r="BS1212" s="181"/>
      <c r="BT1212" s="181"/>
      <c r="BU1212" s="181"/>
      <c r="BV1212" s="181"/>
      <c r="BW1212" s="181"/>
      <c r="BX1212" s="181"/>
    </row>
    <row r="1213" spans="23:76" s="166" customFormat="1">
      <c r="W1213" s="181"/>
      <c r="X1213" s="181"/>
      <c r="Y1213" s="181"/>
      <c r="Z1213" s="181"/>
      <c r="AA1213" s="181"/>
      <c r="AB1213" s="181"/>
      <c r="AC1213" s="181"/>
      <c r="AD1213" s="181"/>
      <c r="AE1213" s="181"/>
      <c r="AF1213" s="181"/>
      <c r="AG1213" s="181"/>
      <c r="AH1213" s="181"/>
      <c r="AI1213" s="181"/>
      <c r="AJ1213" s="181"/>
      <c r="AK1213" s="181"/>
      <c r="AL1213" s="181"/>
      <c r="AM1213" s="181"/>
      <c r="AN1213" s="181"/>
      <c r="AO1213" s="181"/>
      <c r="AP1213" s="181"/>
      <c r="AQ1213" s="181"/>
      <c r="AR1213" s="181"/>
      <c r="AS1213" s="181"/>
      <c r="AT1213" s="181"/>
      <c r="AU1213" s="181"/>
      <c r="AV1213" s="181"/>
      <c r="AW1213" s="181"/>
      <c r="AX1213" s="181"/>
      <c r="AY1213" s="181"/>
      <c r="AZ1213" s="181"/>
      <c r="BA1213" s="181"/>
      <c r="BB1213" s="181"/>
      <c r="BC1213" s="181"/>
      <c r="BD1213" s="181"/>
      <c r="BE1213" s="181"/>
      <c r="BF1213" s="181"/>
      <c r="BG1213" s="181"/>
      <c r="BH1213" s="181"/>
      <c r="BI1213" s="181"/>
      <c r="BJ1213" s="181"/>
      <c r="BK1213" s="181"/>
      <c r="BL1213" s="181"/>
      <c r="BM1213" s="181"/>
      <c r="BN1213" s="181"/>
      <c r="BO1213" s="181"/>
      <c r="BP1213" s="181"/>
      <c r="BQ1213" s="181"/>
      <c r="BR1213" s="181"/>
      <c r="BS1213" s="181"/>
      <c r="BT1213" s="181"/>
      <c r="BU1213" s="181"/>
      <c r="BV1213" s="181"/>
      <c r="BW1213" s="181"/>
      <c r="BX1213" s="181"/>
    </row>
    <row r="1214" spans="23:76" s="166" customFormat="1">
      <c r="W1214" s="181"/>
      <c r="X1214" s="181"/>
      <c r="Y1214" s="181"/>
      <c r="Z1214" s="181"/>
      <c r="AA1214" s="181"/>
      <c r="AB1214" s="181"/>
      <c r="AC1214" s="181"/>
      <c r="AD1214" s="181"/>
      <c r="AE1214" s="181"/>
      <c r="AF1214" s="181"/>
      <c r="AG1214" s="181"/>
      <c r="AH1214" s="181"/>
      <c r="AI1214" s="181"/>
      <c r="AJ1214" s="181"/>
      <c r="AK1214" s="181"/>
      <c r="AL1214" s="181"/>
      <c r="AM1214" s="181"/>
      <c r="AN1214" s="181"/>
      <c r="AO1214" s="181"/>
      <c r="AP1214" s="181"/>
      <c r="AQ1214" s="181"/>
      <c r="AR1214" s="181"/>
      <c r="AS1214" s="181"/>
      <c r="AT1214" s="181"/>
      <c r="AU1214" s="181"/>
      <c r="AV1214" s="181"/>
      <c r="AW1214" s="181"/>
      <c r="AX1214" s="181"/>
      <c r="AY1214" s="181"/>
      <c r="AZ1214" s="181"/>
      <c r="BA1214" s="181"/>
      <c r="BB1214" s="181"/>
      <c r="BC1214" s="181"/>
      <c r="BD1214" s="181"/>
      <c r="BE1214" s="181"/>
      <c r="BF1214" s="181"/>
      <c r="BG1214" s="181"/>
      <c r="BH1214" s="181"/>
      <c r="BI1214" s="181"/>
      <c r="BJ1214" s="181"/>
      <c r="BK1214" s="181"/>
      <c r="BL1214" s="181"/>
      <c r="BM1214" s="181"/>
      <c r="BN1214" s="181"/>
      <c r="BO1214" s="181"/>
      <c r="BP1214" s="181"/>
      <c r="BQ1214" s="181"/>
      <c r="BR1214" s="181"/>
      <c r="BS1214" s="181"/>
      <c r="BT1214" s="181"/>
      <c r="BU1214" s="181"/>
      <c r="BV1214" s="181"/>
      <c r="BW1214" s="181"/>
      <c r="BX1214" s="181"/>
    </row>
    <row r="1215" spans="23:76" s="166" customFormat="1">
      <c r="W1215" s="181"/>
      <c r="X1215" s="181"/>
      <c r="Y1215" s="181"/>
      <c r="Z1215" s="181"/>
      <c r="AA1215" s="181"/>
      <c r="AB1215" s="181"/>
      <c r="AC1215" s="181"/>
      <c r="AD1215" s="181"/>
      <c r="AE1215" s="181"/>
      <c r="AF1215" s="181"/>
      <c r="AG1215" s="181"/>
      <c r="AH1215" s="181"/>
      <c r="AI1215" s="181"/>
      <c r="AJ1215" s="181"/>
      <c r="AK1215" s="181"/>
      <c r="AL1215" s="181"/>
      <c r="AM1215" s="181"/>
      <c r="AN1215" s="181"/>
      <c r="AO1215" s="181"/>
      <c r="AP1215" s="181"/>
      <c r="AQ1215" s="181"/>
      <c r="AR1215" s="181"/>
      <c r="AS1215" s="181"/>
      <c r="AT1215" s="181"/>
      <c r="AU1215" s="181"/>
      <c r="AV1215" s="181"/>
      <c r="AW1215" s="181"/>
      <c r="AX1215" s="181"/>
      <c r="AY1215" s="181"/>
      <c r="AZ1215" s="181"/>
      <c r="BA1215" s="181"/>
      <c r="BB1215" s="181"/>
      <c r="BC1215" s="181"/>
      <c r="BD1215" s="181"/>
      <c r="BE1215" s="181"/>
      <c r="BF1215" s="181"/>
      <c r="BG1215" s="181"/>
      <c r="BH1215" s="181"/>
      <c r="BI1215" s="181"/>
      <c r="BJ1215" s="181"/>
      <c r="BK1215" s="181"/>
      <c r="BL1215" s="181"/>
      <c r="BM1215" s="181"/>
      <c r="BN1215" s="181"/>
      <c r="BO1215" s="181"/>
      <c r="BP1215" s="181"/>
      <c r="BQ1215" s="181"/>
      <c r="BR1215" s="181"/>
      <c r="BS1215" s="181"/>
      <c r="BT1215" s="181"/>
      <c r="BU1215" s="181"/>
      <c r="BV1215" s="181"/>
      <c r="BW1215" s="181"/>
      <c r="BX1215" s="181"/>
    </row>
    <row r="1216" spans="23:76" s="166" customFormat="1">
      <c r="W1216" s="181"/>
      <c r="X1216" s="181"/>
      <c r="Y1216" s="181"/>
      <c r="Z1216" s="181"/>
      <c r="AA1216" s="181"/>
      <c r="AB1216" s="181"/>
      <c r="AC1216" s="181"/>
      <c r="AD1216" s="181"/>
      <c r="AE1216" s="181"/>
      <c r="AF1216" s="181"/>
      <c r="AG1216" s="181"/>
      <c r="AH1216" s="181"/>
      <c r="AI1216" s="181"/>
      <c r="AJ1216" s="181"/>
      <c r="AK1216" s="181"/>
      <c r="AL1216" s="181"/>
      <c r="AM1216" s="181"/>
      <c r="AN1216" s="181"/>
      <c r="AO1216" s="181"/>
      <c r="AP1216" s="181"/>
      <c r="AQ1216" s="181"/>
      <c r="AR1216" s="181"/>
      <c r="AS1216" s="181"/>
      <c r="AT1216" s="181"/>
      <c r="AU1216" s="181"/>
      <c r="AV1216" s="181"/>
      <c r="AW1216" s="181"/>
      <c r="AX1216" s="181"/>
      <c r="AY1216" s="181"/>
      <c r="AZ1216" s="181"/>
      <c r="BA1216" s="181"/>
      <c r="BB1216" s="181"/>
      <c r="BC1216" s="181"/>
      <c r="BD1216" s="181"/>
      <c r="BE1216" s="181"/>
      <c r="BF1216" s="181"/>
      <c r="BG1216" s="181"/>
      <c r="BH1216" s="181"/>
      <c r="BI1216" s="181"/>
      <c r="BJ1216" s="181"/>
      <c r="BK1216" s="181"/>
      <c r="BL1216" s="181"/>
      <c r="BM1216" s="181"/>
      <c r="BN1216" s="181"/>
      <c r="BO1216" s="181"/>
      <c r="BP1216" s="181"/>
      <c r="BQ1216" s="181"/>
      <c r="BR1216" s="181"/>
      <c r="BS1216" s="181"/>
      <c r="BT1216" s="181"/>
      <c r="BU1216" s="181"/>
      <c r="BV1216" s="181"/>
      <c r="BW1216" s="181"/>
      <c r="BX1216" s="181"/>
    </row>
    <row r="1217" spans="23:76" s="166" customFormat="1">
      <c r="W1217" s="181"/>
      <c r="X1217" s="181"/>
      <c r="Y1217" s="181"/>
      <c r="Z1217" s="181"/>
      <c r="AA1217" s="181"/>
      <c r="AB1217" s="181"/>
      <c r="AC1217" s="181"/>
      <c r="AD1217" s="181"/>
      <c r="AE1217" s="181"/>
      <c r="AF1217" s="181"/>
      <c r="AG1217" s="181"/>
      <c r="AH1217" s="181"/>
      <c r="AI1217" s="181"/>
      <c r="AJ1217" s="181"/>
      <c r="AK1217" s="181"/>
      <c r="AL1217" s="181"/>
      <c r="AM1217" s="181"/>
      <c r="AN1217" s="181"/>
      <c r="AO1217" s="181"/>
      <c r="AP1217" s="181"/>
      <c r="AQ1217" s="181"/>
      <c r="AR1217" s="181"/>
      <c r="AS1217" s="181"/>
      <c r="AT1217" s="181"/>
      <c r="AU1217" s="181"/>
      <c r="AV1217" s="181"/>
      <c r="AW1217" s="181"/>
      <c r="AX1217" s="181"/>
      <c r="AY1217" s="181"/>
      <c r="AZ1217" s="181"/>
      <c r="BA1217" s="181"/>
      <c r="BB1217" s="181"/>
      <c r="BC1217" s="181"/>
      <c r="BD1217" s="181"/>
      <c r="BE1217" s="181"/>
      <c r="BF1217" s="181"/>
      <c r="BG1217" s="181"/>
      <c r="BH1217" s="181"/>
      <c r="BI1217" s="181"/>
      <c r="BJ1217" s="181"/>
      <c r="BK1217" s="181"/>
      <c r="BL1217" s="181"/>
      <c r="BM1217" s="181"/>
      <c r="BN1217" s="181"/>
      <c r="BO1217" s="181"/>
      <c r="BP1217" s="181"/>
      <c r="BQ1217" s="181"/>
      <c r="BR1217" s="181"/>
      <c r="BS1217" s="181"/>
      <c r="BT1217" s="181"/>
      <c r="BU1217" s="181"/>
      <c r="BV1217" s="181"/>
      <c r="BW1217" s="181"/>
      <c r="BX1217" s="181"/>
    </row>
    <row r="1218" spans="23:76" s="166" customFormat="1">
      <c r="W1218" s="181"/>
      <c r="X1218" s="181"/>
      <c r="Y1218" s="181"/>
      <c r="Z1218" s="181"/>
      <c r="AA1218" s="181"/>
      <c r="AB1218" s="181"/>
      <c r="AC1218" s="181"/>
      <c r="AD1218" s="181"/>
      <c r="AE1218" s="181"/>
      <c r="AF1218" s="181"/>
      <c r="AG1218" s="181"/>
      <c r="AH1218" s="181"/>
      <c r="AI1218" s="181"/>
      <c r="AJ1218" s="181"/>
      <c r="AK1218" s="181"/>
      <c r="AL1218" s="181"/>
      <c r="AM1218" s="181"/>
      <c r="AN1218" s="181"/>
      <c r="AO1218" s="181"/>
      <c r="AP1218" s="181"/>
      <c r="AQ1218" s="181"/>
      <c r="AR1218" s="181"/>
      <c r="AS1218" s="181"/>
      <c r="AT1218" s="181"/>
      <c r="AU1218" s="181"/>
      <c r="AV1218" s="181"/>
      <c r="AW1218" s="181"/>
      <c r="AX1218" s="181"/>
      <c r="AY1218" s="181"/>
      <c r="AZ1218" s="181"/>
      <c r="BA1218" s="181"/>
      <c r="BB1218" s="181"/>
      <c r="BC1218" s="181"/>
      <c r="BD1218" s="181"/>
      <c r="BE1218" s="181"/>
      <c r="BF1218" s="181"/>
      <c r="BG1218" s="181"/>
      <c r="BH1218" s="181"/>
      <c r="BI1218" s="181"/>
      <c r="BJ1218" s="181"/>
      <c r="BK1218" s="181"/>
      <c r="BL1218" s="181"/>
      <c r="BM1218" s="181"/>
      <c r="BN1218" s="181"/>
      <c r="BO1218" s="181"/>
      <c r="BP1218" s="181"/>
      <c r="BQ1218" s="181"/>
      <c r="BR1218" s="181"/>
      <c r="BS1218" s="181"/>
      <c r="BT1218" s="181"/>
      <c r="BU1218" s="181"/>
      <c r="BV1218" s="181"/>
      <c r="BW1218" s="181"/>
      <c r="BX1218" s="181"/>
    </row>
    <row r="1219" spans="23:76" s="166" customFormat="1">
      <c r="W1219" s="181"/>
      <c r="X1219" s="181"/>
      <c r="Y1219" s="181"/>
      <c r="Z1219" s="181"/>
      <c r="AA1219" s="181"/>
      <c r="AB1219" s="181"/>
      <c r="AC1219" s="181"/>
      <c r="AD1219" s="181"/>
      <c r="AE1219" s="181"/>
      <c r="AF1219" s="181"/>
      <c r="AG1219" s="181"/>
      <c r="AH1219" s="181"/>
      <c r="AI1219" s="181"/>
      <c r="AJ1219" s="181"/>
      <c r="AK1219" s="181"/>
      <c r="AL1219" s="181"/>
      <c r="AM1219" s="181"/>
      <c r="AN1219" s="181"/>
      <c r="AO1219" s="181"/>
      <c r="AP1219" s="181"/>
      <c r="AQ1219" s="181"/>
      <c r="AR1219" s="181"/>
      <c r="AS1219" s="181"/>
      <c r="AT1219" s="181"/>
      <c r="AU1219" s="181"/>
      <c r="AV1219" s="181"/>
      <c r="AW1219" s="181"/>
      <c r="AX1219" s="181"/>
      <c r="AY1219" s="181"/>
      <c r="AZ1219" s="181"/>
      <c r="BA1219" s="181"/>
      <c r="BB1219" s="181"/>
      <c r="BC1219" s="181"/>
      <c r="BD1219" s="181"/>
      <c r="BE1219" s="181"/>
      <c r="BF1219" s="181"/>
      <c r="BG1219" s="181"/>
      <c r="BH1219" s="181"/>
      <c r="BI1219" s="181"/>
      <c r="BJ1219" s="181"/>
      <c r="BK1219" s="181"/>
      <c r="BL1219" s="181"/>
      <c r="BM1219" s="181"/>
      <c r="BN1219" s="181"/>
      <c r="BO1219" s="181"/>
      <c r="BP1219" s="181"/>
      <c r="BQ1219" s="181"/>
      <c r="BR1219" s="181"/>
      <c r="BS1219" s="181"/>
      <c r="BT1219" s="181"/>
      <c r="BU1219" s="181"/>
      <c r="BV1219" s="181"/>
      <c r="BW1219" s="181"/>
      <c r="BX1219" s="181"/>
    </row>
    <row r="1220" spans="23:76" s="166" customFormat="1">
      <c r="W1220" s="181"/>
      <c r="X1220" s="181"/>
      <c r="Y1220" s="181"/>
      <c r="Z1220" s="181"/>
      <c r="AA1220" s="181"/>
      <c r="AB1220" s="181"/>
      <c r="AC1220" s="181"/>
      <c r="AD1220" s="181"/>
      <c r="AE1220" s="181"/>
      <c r="AF1220" s="181"/>
      <c r="AG1220" s="181"/>
      <c r="AH1220" s="181"/>
      <c r="AI1220" s="181"/>
      <c r="AJ1220" s="181"/>
      <c r="AK1220" s="181"/>
      <c r="AL1220" s="181"/>
      <c r="AM1220" s="181"/>
      <c r="AN1220" s="181"/>
      <c r="AO1220" s="181"/>
      <c r="AP1220" s="181"/>
      <c r="AQ1220" s="181"/>
      <c r="AR1220" s="181"/>
      <c r="AS1220" s="181"/>
      <c r="AT1220" s="181"/>
      <c r="AU1220" s="181"/>
      <c r="AV1220" s="181"/>
      <c r="AW1220" s="181"/>
      <c r="AX1220" s="181"/>
      <c r="AY1220" s="181"/>
      <c r="AZ1220" s="181"/>
      <c r="BA1220" s="181"/>
      <c r="BB1220" s="181"/>
      <c r="BC1220" s="181"/>
      <c r="BD1220" s="181"/>
      <c r="BE1220" s="181"/>
      <c r="BF1220" s="181"/>
      <c r="BG1220" s="181"/>
      <c r="BH1220" s="181"/>
      <c r="BI1220" s="181"/>
      <c r="BJ1220" s="181"/>
      <c r="BK1220" s="181"/>
      <c r="BL1220" s="181"/>
      <c r="BM1220" s="181"/>
      <c r="BN1220" s="181"/>
      <c r="BO1220" s="181"/>
      <c r="BP1220" s="181"/>
      <c r="BQ1220" s="181"/>
      <c r="BR1220" s="181"/>
      <c r="BS1220" s="181"/>
      <c r="BT1220" s="181"/>
      <c r="BU1220" s="181"/>
      <c r="BV1220" s="181"/>
      <c r="BW1220" s="181"/>
      <c r="BX1220" s="181"/>
    </row>
    <row r="1221" spans="23:76" s="166" customFormat="1">
      <c r="W1221" s="181"/>
      <c r="X1221" s="181"/>
      <c r="Y1221" s="181"/>
      <c r="Z1221" s="181"/>
      <c r="AA1221" s="181"/>
      <c r="AB1221" s="181"/>
      <c r="AC1221" s="181"/>
      <c r="AD1221" s="181"/>
      <c r="AE1221" s="181"/>
      <c r="AF1221" s="181"/>
      <c r="AG1221" s="181"/>
      <c r="AH1221" s="181"/>
      <c r="AI1221" s="181"/>
      <c r="AJ1221" s="181"/>
      <c r="AK1221" s="181"/>
      <c r="AL1221" s="181"/>
      <c r="AM1221" s="181"/>
      <c r="AN1221" s="181"/>
      <c r="AO1221" s="181"/>
      <c r="AP1221" s="181"/>
      <c r="AQ1221" s="181"/>
      <c r="AR1221" s="181"/>
      <c r="AS1221" s="181"/>
      <c r="AT1221" s="181"/>
      <c r="AU1221" s="181"/>
      <c r="AV1221" s="181"/>
      <c r="AW1221" s="181"/>
      <c r="AX1221" s="181"/>
      <c r="AY1221" s="181"/>
      <c r="AZ1221" s="181"/>
      <c r="BA1221" s="181"/>
      <c r="BB1221" s="181"/>
      <c r="BC1221" s="181"/>
      <c r="BD1221" s="181"/>
      <c r="BE1221" s="181"/>
      <c r="BF1221" s="181"/>
      <c r="BG1221" s="181"/>
      <c r="BH1221" s="181"/>
      <c r="BI1221" s="181"/>
      <c r="BJ1221" s="181"/>
      <c r="BK1221" s="181"/>
      <c r="BL1221" s="181"/>
      <c r="BM1221" s="181"/>
      <c r="BN1221" s="181"/>
      <c r="BO1221" s="181"/>
      <c r="BP1221" s="181"/>
      <c r="BQ1221" s="181"/>
      <c r="BR1221" s="181"/>
      <c r="BS1221" s="181"/>
      <c r="BT1221" s="181"/>
      <c r="BU1221" s="181"/>
      <c r="BV1221" s="181"/>
      <c r="BW1221" s="181"/>
      <c r="BX1221" s="181"/>
    </row>
    <row r="1222" spans="23:76" s="166" customFormat="1">
      <c r="W1222" s="181"/>
      <c r="X1222" s="181"/>
      <c r="Y1222" s="181"/>
      <c r="Z1222" s="181"/>
      <c r="AA1222" s="181"/>
      <c r="AB1222" s="181"/>
      <c r="AC1222" s="181"/>
      <c r="AD1222" s="181"/>
      <c r="AE1222" s="181"/>
      <c r="AF1222" s="181"/>
      <c r="AG1222" s="181"/>
      <c r="AH1222" s="181"/>
      <c r="AI1222" s="181"/>
      <c r="AJ1222" s="181"/>
      <c r="AK1222" s="181"/>
      <c r="AL1222" s="181"/>
      <c r="AM1222" s="181"/>
      <c r="AN1222" s="181"/>
      <c r="AO1222" s="181"/>
      <c r="AP1222" s="181"/>
      <c r="AQ1222" s="181"/>
      <c r="AR1222" s="181"/>
      <c r="AS1222" s="181"/>
      <c r="AT1222" s="181"/>
      <c r="AU1222" s="181"/>
      <c r="AV1222" s="181"/>
      <c r="AW1222" s="181"/>
      <c r="AX1222" s="181"/>
      <c r="AY1222" s="181"/>
      <c r="AZ1222" s="181"/>
      <c r="BA1222" s="181"/>
      <c r="BB1222" s="181"/>
      <c r="BC1222" s="181"/>
      <c r="BD1222" s="181"/>
      <c r="BE1222" s="181"/>
      <c r="BF1222" s="181"/>
      <c r="BG1222" s="181"/>
      <c r="BH1222" s="181"/>
      <c r="BI1222" s="181"/>
      <c r="BJ1222" s="181"/>
      <c r="BK1222" s="181"/>
      <c r="BL1222" s="181"/>
      <c r="BM1222" s="181"/>
      <c r="BN1222" s="181"/>
      <c r="BO1222" s="181"/>
      <c r="BP1222" s="181"/>
      <c r="BQ1222" s="181"/>
      <c r="BR1222" s="181"/>
      <c r="BS1222" s="181"/>
      <c r="BT1222" s="181"/>
      <c r="BU1222" s="181"/>
      <c r="BV1222" s="181"/>
      <c r="BW1222" s="181"/>
      <c r="BX1222" s="181"/>
    </row>
    <row r="1223" spans="23:76" s="166" customFormat="1">
      <c r="W1223" s="181"/>
      <c r="X1223" s="181"/>
      <c r="Y1223" s="181"/>
      <c r="Z1223" s="181"/>
      <c r="AA1223" s="181"/>
      <c r="AB1223" s="181"/>
      <c r="AC1223" s="181"/>
      <c r="AD1223" s="181"/>
      <c r="AE1223" s="181"/>
      <c r="AF1223" s="181"/>
      <c r="AG1223" s="181"/>
      <c r="AH1223" s="181"/>
      <c r="AI1223" s="181"/>
      <c r="AJ1223" s="181"/>
      <c r="AK1223" s="181"/>
      <c r="AL1223" s="181"/>
      <c r="AM1223" s="181"/>
      <c r="AN1223" s="181"/>
      <c r="AO1223" s="181"/>
      <c r="AP1223" s="181"/>
      <c r="AQ1223" s="181"/>
      <c r="AR1223" s="181"/>
      <c r="AS1223" s="181"/>
      <c r="AT1223" s="181"/>
      <c r="AU1223" s="181"/>
      <c r="AV1223" s="181"/>
      <c r="AW1223" s="181"/>
      <c r="AX1223" s="181"/>
      <c r="AY1223" s="181"/>
      <c r="AZ1223" s="181"/>
      <c r="BA1223" s="181"/>
      <c r="BB1223" s="181"/>
      <c r="BC1223" s="181"/>
      <c r="BD1223" s="181"/>
      <c r="BE1223" s="181"/>
      <c r="BF1223" s="181"/>
      <c r="BG1223" s="181"/>
      <c r="BH1223" s="181"/>
      <c r="BI1223" s="181"/>
      <c r="BJ1223" s="181"/>
      <c r="BK1223" s="181"/>
      <c r="BL1223" s="181"/>
      <c r="BM1223" s="181"/>
      <c r="BN1223" s="181"/>
      <c r="BO1223" s="181"/>
      <c r="BP1223" s="181"/>
      <c r="BQ1223" s="181"/>
      <c r="BR1223" s="181"/>
      <c r="BS1223" s="181"/>
      <c r="BT1223" s="181"/>
      <c r="BU1223" s="181"/>
      <c r="BV1223" s="181"/>
      <c r="BW1223" s="181"/>
      <c r="BX1223" s="181"/>
    </row>
    <row r="1224" spans="23:76" s="166" customFormat="1">
      <c r="W1224" s="181"/>
      <c r="X1224" s="181"/>
      <c r="Y1224" s="181"/>
      <c r="Z1224" s="181"/>
      <c r="AA1224" s="181"/>
      <c r="AB1224" s="181"/>
      <c r="AC1224" s="181"/>
      <c r="AD1224" s="181"/>
      <c r="AE1224" s="181"/>
      <c r="AF1224" s="181"/>
      <c r="AG1224" s="181"/>
      <c r="AH1224" s="181"/>
      <c r="AI1224" s="181"/>
      <c r="AJ1224" s="181"/>
      <c r="AK1224" s="181"/>
      <c r="AL1224" s="181"/>
      <c r="AM1224" s="181"/>
      <c r="AN1224" s="181"/>
      <c r="AO1224" s="181"/>
      <c r="AP1224" s="181"/>
      <c r="AQ1224" s="181"/>
      <c r="AR1224" s="181"/>
      <c r="AS1224" s="181"/>
      <c r="AT1224" s="181"/>
      <c r="AU1224" s="181"/>
      <c r="AV1224" s="181"/>
      <c r="AW1224" s="181"/>
      <c r="AX1224" s="181"/>
      <c r="AY1224" s="181"/>
      <c r="AZ1224" s="181"/>
      <c r="BA1224" s="181"/>
      <c r="BB1224" s="181"/>
      <c r="BC1224" s="181"/>
      <c r="BD1224" s="181"/>
      <c r="BE1224" s="181"/>
      <c r="BF1224" s="181"/>
      <c r="BG1224" s="181"/>
      <c r="BH1224" s="181"/>
      <c r="BI1224" s="181"/>
      <c r="BJ1224" s="181"/>
      <c r="BK1224" s="181"/>
      <c r="BL1224" s="181"/>
      <c r="BM1224" s="181"/>
      <c r="BN1224" s="181"/>
      <c r="BO1224" s="181"/>
      <c r="BP1224" s="181"/>
      <c r="BQ1224" s="181"/>
      <c r="BR1224" s="181"/>
      <c r="BS1224" s="181"/>
      <c r="BT1224" s="181"/>
      <c r="BU1224" s="181"/>
      <c r="BV1224" s="181"/>
      <c r="BW1224" s="181"/>
      <c r="BX1224" s="181"/>
    </row>
    <row r="1225" spans="23:76" s="166" customFormat="1">
      <c r="W1225" s="181"/>
      <c r="X1225" s="181"/>
      <c r="Y1225" s="181"/>
      <c r="Z1225" s="181"/>
      <c r="AA1225" s="181"/>
      <c r="AB1225" s="181"/>
      <c r="AC1225" s="181"/>
      <c r="AD1225" s="181"/>
      <c r="AE1225" s="181"/>
      <c r="AF1225" s="181"/>
      <c r="AG1225" s="181"/>
      <c r="AH1225" s="181"/>
      <c r="AI1225" s="181"/>
      <c r="AJ1225" s="181"/>
      <c r="AK1225" s="181"/>
      <c r="AL1225" s="181"/>
      <c r="AM1225" s="181"/>
      <c r="AN1225" s="181"/>
      <c r="AO1225" s="181"/>
      <c r="AP1225" s="181"/>
      <c r="AQ1225" s="181"/>
      <c r="AR1225" s="181"/>
      <c r="AS1225" s="181"/>
      <c r="AT1225" s="181"/>
      <c r="AU1225" s="181"/>
      <c r="AV1225" s="181"/>
      <c r="AW1225" s="181"/>
      <c r="AX1225" s="181"/>
      <c r="AY1225" s="181"/>
      <c r="AZ1225" s="181"/>
      <c r="BA1225" s="181"/>
      <c r="BB1225" s="181"/>
      <c r="BC1225" s="181"/>
      <c r="BD1225" s="181"/>
      <c r="BE1225" s="181"/>
      <c r="BF1225" s="181"/>
      <c r="BG1225" s="181"/>
      <c r="BH1225" s="181"/>
      <c r="BI1225" s="181"/>
      <c r="BJ1225" s="181"/>
      <c r="BK1225" s="181"/>
      <c r="BL1225" s="181"/>
      <c r="BM1225" s="181"/>
      <c r="BN1225" s="181"/>
      <c r="BO1225" s="181"/>
      <c r="BP1225" s="181"/>
      <c r="BQ1225" s="181"/>
      <c r="BR1225" s="181"/>
      <c r="BS1225" s="181"/>
      <c r="BT1225" s="181"/>
      <c r="BU1225" s="181"/>
      <c r="BV1225" s="181"/>
      <c r="BW1225" s="181"/>
      <c r="BX1225" s="181"/>
    </row>
    <row r="1226" spans="23:76" s="166" customFormat="1">
      <c r="W1226" s="181"/>
      <c r="X1226" s="181"/>
      <c r="Y1226" s="181"/>
      <c r="Z1226" s="181"/>
      <c r="AA1226" s="181"/>
      <c r="AB1226" s="181"/>
      <c r="AC1226" s="181"/>
      <c r="AD1226" s="181"/>
      <c r="AE1226" s="181"/>
      <c r="AF1226" s="181"/>
      <c r="AG1226" s="181"/>
      <c r="AH1226" s="181"/>
      <c r="AI1226" s="181"/>
      <c r="AJ1226" s="181"/>
      <c r="AK1226" s="181"/>
      <c r="AL1226" s="181"/>
      <c r="AM1226" s="181"/>
      <c r="AN1226" s="181"/>
      <c r="AO1226" s="181"/>
      <c r="AP1226" s="181"/>
      <c r="AQ1226" s="181"/>
      <c r="AR1226" s="181"/>
      <c r="AS1226" s="181"/>
      <c r="AT1226" s="181"/>
      <c r="AU1226" s="181"/>
      <c r="AV1226" s="181"/>
      <c r="AW1226" s="181"/>
      <c r="AX1226" s="181"/>
      <c r="AY1226" s="181"/>
      <c r="AZ1226" s="181"/>
      <c r="BA1226" s="181"/>
      <c r="BB1226" s="181"/>
      <c r="BC1226" s="181"/>
      <c r="BD1226" s="181"/>
      <c r="BE1226" s="181"/>
      <c r="BF1226" s="181"/>
      <c r="BG1226" s="181"/>
      <c r="BH1226" s="181"/>
      <c r="BI1226" s="181"/>
      <c r="BJ1226" s="181"/>
      <c r="BK1226" s="181"/>
      <c r="BL1226" s="181"/>
      <c r="BM1226" s="181"/>
      <c r="BN1226" s="181"/>
      <c r="BO1226" s="181"/>
      <c r="BP1226" s="181"/>
      <c r="BQ1226" s="181"/>
      <c r="BR1226" s="181"/>
      <c r="BS1226" s="181"/>
      <c r="BT1226" s="181"/>
      <c r="BU1226" s="181"/>
      <c r="BV1226" s="181"/>
      <c r="BW1226" s="181"/>
      <c r="BX1226" s="181"/>
    </row>
    <row r="1227" spans="23:76" s="166" customFormat="1">
      <c r="W1227" s="181"/>
      <c r="X1227" s="181"/>
      <c r="Y1227" s="181"/>
      <c r="Z1227" s="181"/>
      <c r="AA1227" s="181"/>
      <c r="AB1227" s="181"/>
      <c r="AC1227" s="181"/>
      <c r="AD1227" s="181"/>
      <c r="AE1227" s="181"/>
      <c r="AF1227" s="181"/>
      <c r="AG1227" s="181"/>
      <c r="AH1227" s="181"/>
      <c r="AI1227" s="181"/>
      <c r="AJ1227" s="181"/>
      <c r="AK1227" s="181"/>
      <c r="AL1227" s="181"/>
      <c r="AM1227" s="181"/>
      <c r="AN1227" s="181"/>
      <c r="AO1227" s="181"/>
      <c r="AP1227" s="181"/>
      <c r="AQ1227" s="181"/>
      <c r="AR1227" s="181"/>
      <c r="AS1227" s="181"/>
      <c r="AT1227" s="181"/>
      <c r="AU1227" s="181"/>
      <c r="AV1227" s="181"/>
      <c r="AW1227" s="181"/>
      <c r="AX1227" s="181"/>
      <c r="AY1227" s="181"/>
      <c r="AZ1227" s="181"/>
      <c r="BA1227" s="181"/>
      <c r="BB1227" s="181"/>
      <c r="BC1227" s="181"/>
      <c r="BD1227" s="181"/>
      <c r="BE1227" s="181"/>
      <c r="BF1227" s="181"/>
      <c r="BG1227" s="181"/>
      <c r="BH1227" s="181"/>
      <c r="BI1227" s="181"/>
      <c r="BJ1227" s="181"/>
      <c r="BK1227" s="181"/>
      <c r="BL1227" s="181"/>
      <c r="BM1227" s="181"/>
      <c r="BN1227" s="181"/>
      <c r="BO1227" s="181"/>
      <c r="BP1227" s="181"/>
      <c r="BQ1227" s="181"/>
      <c r="BR1227" s="181"/>
      <c r="BS1227" s="181"/>
      <c r="BT1227" s="181"/>
      <c r="BU1227" s="181"/>
      <c r="BV1227" s="181"/>
      <c r="BW1227" s="181"/>
      <c r="BX1227" s="181"/>
    </row>
    <row r="1228" spans="23:76" s="166" customFormat="1">
      <c r="W1228" s="181"/>
      <c r="X1228" s="181"/>
      <c r="Y1228" s="181"/>
      <c r="Z1228" s="181"/>
      <c r="AA1228" s="181"/>
      <c r="AB1228" s="181"/>
      <c r="AC1228" s="181"/>
      <c r="AD1228" s="181"/>
      <c r="AE1228" s="181"/>
      <c r="AF1228" s="181"/>
      <c r="AG1228" s="181"/>
      <c r="AH1228" s="181"/>
      <c r="AI1228" s="181"/>
      <c r="AJ1228" s="181"/>
      <c r="AK1228" s="181"/>
      <c r="AL1228" s="181"/>
      <c r="AM1228" s="181"/>
      <c r="AN1228" s="181"/>
      <c r="AO1228" s="181"/>
      <c r="AP1228" s="181"/>
      <c r="AQ1228" s="181"/>
      <c r="AR1228" s="181"/>
      <c r="AS1228" s="181"/>
      <c r="AT1228" s="181"/>
      <c r="AU1228" s="181"/>
      <c r="AV1228" s="181"/>
      <c r="AW1228" s="181"/>
      <c r="AX1228" s="181"/>
      <c r="AY1228" s="181"/>
      <c r="AZ1228" s="181"/>
      <c r="BA1228" s="181"/>
      <c r="BB1228" s="181"/>
      <c r="BC1228" s="181"/>
      <c r="BD1228" s="181"/>
      <c r="BE1228" s="181"/>
      <c r="BF1228" s="181"/>
      <c r="BG1228" s="181"/>
      <c r="BH1228" s="181"/>
      <c r="BI1228" s="181"/>
      <c r="BJ1228" s="181"/>
      <c r="BK1228" s="181"/>
      <c r="BL1228" s="181"/>
      <c r="BM1228" s="181"/>
      <c r="BN1228" s="181"/>
      <c r="BO1228" s="181"/>
      <c r="BP1228" s="181"/>
      <c r="BQ1228" s="181"/>
      <c r="BR1228" s="181"/>
      <c r="BS1228" s="181"/>
      <c r="BT1228" s="181"/>
      <c r="BU1228" s="181"/>
      <c r="BV1228" s="181"/>
      <c r="BW1228" s="181"/>
      <c r="BX1228" s="181"/>
    </row>
    <row r="1229" spans="23:76" s="166" customFormat="1">
      <c r="W1229" s="181"/>
      <c r="X1229" s="181"/>
      <c r="Y1229" s="181"/>
      <c r="Z1229" s="181"/>
      <c r="AA1229" s="181"/>
      <c r="AB1229" s="181"/>
      <c r="AC1229" s="181"/>
      <c r="AD1229" s="181"/>
      <c r="AE1229" s="181"/>
      <c r="AF1229" s="181"/>
      <c r="AG1229" s="181"/>
      <c r="AH1229" s="181"/>
      <c r="AI1229" s="181"/>
      <c r="AJ1229" s="181"/>
      <c r="AK1229" s="181"/>
      <c r="AL1229" s="181"/>
      <c r="AM1229" s="181"/>
      <c r="AN1229" s="181"/>
      <c r="AO1229" s="181"/>
      <c r="AP1229" s="181"/>
      <c r="AQ1229" s="181"/>
      <c r="AR1229" s="181"/>
      <c r="AS1229" s="181"/>
      <c r="AT1229" s="181"/>
      <c r="AU1229" s="181"/>
      <c r="AV1229" s="181"/>
      <c r="AW1229" s="181"/>
      <c r="AX1229" s="181"/>
      <c r="AY1229" s="181"/>
      <c r="AZ1229" s="181"/>
      <c r="BA1229" s="181"/>
      <c r="BB1229" s="181"/>
      <c r="BC1229" s="181"/>
      <c r="BD1229" s="181"/>
      <c r="BE1229" s="181"/>
      <c r="BF1229" s="181"/>
      <c r="BG1229" s="181"/>
      <c r="BH1229" s="181"/>
      <c r="BI1229" s="181"/>
      <c r="BJ1229" s="181"/>
      <c r="BK1229" s="181"/>
      <c r="BL1229" s="181"/>
      <c r="BM1229" s="181"/>
      <c r="BN1229" s="181"/>
      <c r="BO1229" s="181"/>
      <c r="BP1229" s="181"/>
      <c r="BQ1229" s="181"/>
      <c r="BR1229" s="181"/>
      <c r="BS1229" s="181"/>
      <c r="BT1229" s="181"/>
      <c r="BU1229" s="181"/>
      <c r="BV1229" s="181"/>
      <c r="BW1229" s="181"/>
      <c r="BX1229" s="181"/>
    </row>
    <row r="1230" spans="23:76" s="166" customFormat="1">
      <c r="W1230" s="181"/>
      <c r="X1230" s="181"/>
      <c r="Y1230" s="181"/>
      <c r="Z1230" s="181"/>
      <c r="AA1230" s="181"/>
      <c r="AB1230" s="181"/>
      <c r="AC1230" s="181"/>
      <c r="AD1230" s="181"/>
      <c r="AE1230" s="181"/>
      <c r="AF1230" s="181"/>
      <c r="AG1230" s="181"/>
      <c r="AH1230" s="181"/>
      <c r="AI1230" s="181"/>
      <c r="AJ1230" s="181"/>
      <c r="AK1230" s="181"/>
      <c r="AL1230" s="181"/>
      <c r="AM1230" s="181"/>
      <c r="AN1230" s="181"/>
      <c r="AO1230" s="181"/>
      <c r="AP1230" s="181"/>
      <c r="AQ1230" s="181"/>
      <c r="AR1230" s="181"/>
      <c r="AS1230" s="181"/>
      <c r="AT1230" s="181"/>
      <c r="AU1230" s="181"/>
      <c r="AV1230" s="181"/>
      <c r="AW1230" s="181"/>
      <c r="AX1230" s="181"/>
      <c r="AY1230" s="181"/>
      <c r="AZ1230" s="181"/>
      <c r="BA1230" s="181"/>
      <c r="BB1230" s="181"/>
      <c r="BC1230" s="181"/>
      <c r="BD1230" s="181"/>
      <c r="BE1230" s="181"/>
      <c r="BF1230" s="181"/>
      <c r="BG1230" s="181"/>
      <c r="BH1230" s="181"/>
      <c r="BI1230" s="181"/>
      <c r="BJ1230" s="181"/>
      <c r="BK1230" s="181"/>
      <c r="BL1230" s="181"/>
      <c r="BM1230" s="181"/>
      <c r="BN1230" s="181"/>
      <c r="BO1230" s="181"/>
      <c r="BP1230" s="181"/>
      <c r="BQ1230" s="181"/>
      <c r="BR1230" s="181"/>
      <c r="BS1230" s="181"/>
      <c r="BT1230" s="181"/>
      <c r="BU1230" s="181"/>
      <c r="BV1230" s="181"/>
      <c r="BW1230" s="181"/>
      <c r="BX1230" s="181"/>
    </row>
    <row r="1231" spans="23:76" s="166" customFormat="1">
      <c r="W1231" s="181"/>
      <c r="X1231" s="181"/>
      <c r="Y1231" s="181"/>
      <c r="Z1231" s="181"/>
      <c r="AA1231" s="181"/>
      <c r="AB1231" s="181"/>
      <c r="AC1231" s="181"/>
      <c r="AD1231" s="181"/>
      <c r="AE1231" s="181"/>
      <c r="AF1231" s="181"/>
      <c r="AG1231" s="181"/>
      <c r="AH1231" s="181"/>
      <c r="AI1231" s="181"/>
      <c r="AJ1231" s="181"/>
      <c r="AK1231" s="181"/>
      <c r="AL1231" s="181"/>
      <c r="AM1231" s="181"/>
      <c r="AN1231" s="181"/>
      <c r="AO1231" s="181"/>
      <c r="AP1231" s="181"/>
      <c r="AQ1231" s="181"/>
      <c r="AR1231" s="181"/>
      <c r="AS1231" s="181"/>
      <c r="AT1231" s="181"/>
      <c r="AU1231" s="181"/>
      <c r="AV1231" s="181"/>
      <c r="AW1231" s="181"/>
      <c r="AX1231" s="181"/>
      <c r="AY1231" s="181"/>
      <c r="AZ1231" s="181"/>
      <c r="BA1231" s="181"/>
      <c r="BB1231" s="181"/>
      <c r="BC1231" s="181"/>
      <c r="BD1231" s="181"/>
      <c r="BE1231" s="181"/>
      <c r="BF1231" s="181"/>
      <c r="BG1231" s="181"/>
      <c r="BH1231" s="181"/>
      <c r="BI1231" s="181"/>
      <c r="BJ1231" s="181"/>
      <c r="BK1231" s="181"/>
      <c r="BL1231" s="181"/>
      <c r="BM1231" s="181"/>
      <c r="BN1231" s="181"/>
      <c r="BO1231" s="181"/>
      <c r="BP1231" s="181"/>
      <c r="BQ1231" s="181"/>
      <c r="BR1231" s="181"/>
      <c r="BS1231" s="181"/>
      <c r="BT1231" s="181"/>
      <c r="BU1231" s="181"/>
      <c r="BV1231" s="181"/>
      <c r="BW1231" s="181"/>
      <c r="BX1231" s="181"/>
    </row>
    <row r="1232" spans="23:76" s="166" customFormat="1">
      <c r="W1232" s="181"/>
      <c r="X1232" s="181"/>
      <c r="Y1232" s="181"/>
      <c r="Z1232" s="181"/>
      <c r="AA1232" s="181"/>
      <c r="AB1232" s="181"/>
      <c r="AC1232" s="181"/>
      <c r="AD1232" s="181"/>
      <c r="AE1232" s="181"/>
      <c r="AF1232" s="181"/>
      <c r="AG1232" s="181"/>
      <c r="AH1232" s="181"/>
      <c r="AI1232" s="181"/>
      <c r="AJ1232" s="181"/>
      <c r="AK1232" s="181"/>
      <c r="AL1232" s="181"/>
      <c r="AM1232" s="181"/>
      <c r="AN1232" s="181"/>
      <c r="AO1232" s="181"/>
      <c r="AP1232" s="181"/>
      <c r="AQ1232" s="181"/>
      <c r="AR1232" s="181"/>
      <c r="AS1232" s="181"/>
      <c r="AT1232" s="181"/>
      <c r="AU1232" s="181"/>
      <c r="AV1232" s="181"/>
      <c r="AW1232" s="181"/>
      <c r="AX1232" s="181"/>
      <c r="AY1232" s="181"/>
      <c r="AZ1232" s="181"/>
      <c r="BA1232" s="181"/>
      <c r="BB1232" s="181"/>
      <c r="BC1232" s="181"/>
      <c r="BD1232" s="181"/>
      <c r="BE1232" s="181"/>
      <c r="BF1232" s="181"/>
      <c r="BG1232" s="181"/>
      <c r="BH1232" s="181"/>
      <c r="BI1232" s="181"/>
      <c r="BJ1232" s="181"/>
      <c r="BK1232" s="181"/>
      <c r="BL1232" s="181"/>
      <c r="BM1232" s="181"/>
      <c r="BN1232" s="181"/>
      <c r="BO1232" s="181"/>
      <c r="BP1232" s="181"/>
      <c r="BQ1232" s="181"/>
      <c r="BR1232" s="181"/>
      <c r="BS1232" s="181"/>
      <c r="BT1232" s="181"/>
      <c r="BU1232" s="181"/>
      <c r="BV1232" s="181"/>
      <c r="BW1232" s="181"/>
      <c r="BX1232" s="181"/>
    </row>
    <row r="1233" spans="23:76" s="166" customFormat="1">
      <c r="W1233" s="181"/>
      <c r="X1233" s="181"/>
      <c r="Y1233" s="181"/>
      <c r="Z1233" s="181"/>
      <c r="AA1233" s="181"/>
      <c r="AB1233" s="181"/>
      <c r="AC1233" s="181"/>
      <c r="AD1233" s="181"/>
      <c r="AE1233" s="181"/>
      <c r="AF1233" s="181"/>
      <c r="AG1233" s="181"/>
      <c r="AH1233" s="181"/>
      <c r="AI1233" s="181"/>
      <c r="AJ1233" s="181"/>
      <c r="AK1233" s="181"/>
      <c r="AL1233" s="181"/>
      <c r="AM1233" s="181"/>
      <c r="AN1233" s="181"/>
      <c r="AO1233" s="181"/>
      <c r="AP1233" s="181"/>
      <c r="AQ1233" s="181"/>
      <c r="AR1233" s="181"/>
      <c r="AS1233" s="181"/>
      <c r="AT1233" s="181"/>
      <c r="AU1233" s="181"/>
      <c r="AV1233" s="181"/>
      <c r="AW1233" s="181"/>
      <c r="AX1233" s="181"/>
      <c r="AY1233" s="181"/>
      <c r="AZ1233" s="181"/>
      <c r="BA1233" s="181"/>
      <c r="BB1233" s="181"/>
      <c r="BC1233" s="181"/>
      <c r="BD1233" s="181"/>
      <c r="BE1233" s="181"/>
      <c r="BF1233" s="181"/>
      <c r="BG1233" s="181"/>
      <c r="BH1233" s="181"/>
      <c r="BI1233" s="181"/>
      <c r="BJ1233" s="181"/>
      <c r="BK1233" s="181"/>
      <c r="BL1233" s="181"/>
      <c r="BM1233" s="181"/>
      <c r="BN1233" s="181"/>
      <c r="BO1233" s="181"/>
      <c r="BP1233" s="181"/>
      <c r="BQ1233" s="181"/>
      <c r="BR1233" s="181"/>
      <c r="BS1233" s="181"/>
      <c r="BT1233" s="181"/>
      <c r="BU1233" s="181"/>
      <c r="BV1233" s="181"/>
      <c r="BW1233" s="181"/>
      <c r="BX1233" s="181"/>
    </row>
    <row r="1234" spans="23:76" s="166" customFormat="1">
      <c r="W1234" s="181"/>
      <c r="X1234" s="181"/>
      <c r="Y1234" s="181"/>
      <c r="Z1234" s="181"/>
      <c r="AA1234" s="181"/>
      <c r="AB1234" s="181"/>
      <c r="AC1234" s="181"/>
      <c r="AD1234" s="181"/>
      <c r="AE1234" s="181"/>
      <c r="AF1234" s="181"/>
      <c r="AG1234" s="181"/>
      <c r="AH1234" s="181"/>
      <c r="AI1234" s="181"/>
      <c r="AJ1234" s="181"/>
      <c r="AK1234" s="181"/>
      <c r="AL1234" s="181"/>
      <c r="AM1234" s="181"/>
      <c r="AN1234" s="181"/>
      <c r="AO1234" s="181"/>
      <c r="AP1234" s="181"/>
      <c r="AQ1234" s="181"/>
      <c r="AR1234" s="181"/>
      <c r="AS1234" s="181"/>
      <c r="AT1234" s="181"/>
      <c r="AU1234" s="181"/>
      <c r="AV1234" s="181"/>
      <c r="AW1234" s="181"/>
      <c r="AX1234" s="181"/>
      <c r="AY1234" s="181"/>
      <c r="AZ1234" s="181"/>
      <c r="BA1234" s="181"/>
      <c r="BB1234" s="181"/>
      <c r="BC1234" s="181"/>
      <c r="BD1234" s="181"/>
      <c r="BE1234" s="181"/>
      <c r="BF1234" s="181"/>
      <c r="BG1234" s="181"/>
      <c r="BH1234" s="181"/>
      <c r="BI1234" s="181"/>
      <c r="BJ1234" s="181"/>
      <c r="BK1234" s="181"/>
      <c r="BL1234" s="181"/>
      <c r="BM1234" s="181"/>
      <c r="BN1234" s="181"/>
      <c r="BO1234" s="181"/>
      <c r="BP1234" s="181"/>
      <c r="BQ1234" s="181"/>
      <c r="BR1234" s="181"/>
      <c r="BS1234" s="181"/>
      <c r="BT1234" s="181"/>
      <c r="BU1234" s="181"/>
      <c r="BV1234" s="181"/>
      <c r="BW1234" s="181"/>
      <c r="BX1234" s="181"/>
    </row>
    <row r="1235" spans="23:76" s="166" customFormat="1">
      <c r="W1235" s="181"/>
      <c r="X1235" s="181"/>
      <c r="Y1235" s="181"/>
      <c r="Z1235" s="181"/>
      <c r="AA1235" s="181"/>
      <c r="AB1235" s="181"/>
      <c r="AC1235" s="181"/>
      <c r="AD1235" s="181"/>
      <c r="AE1235" s="181"/>
      <c r="AF1235" s="181"/>
      <c r="AG1235" s="181"/>
      <c r="AH1235" s="181"/>
      <c r="AI1235" s="181"/>
      <c r="AJ1235" s="181"/>
      <c r="AK1235" s="181"/>
      <c r="AL1235" s="181"/>
      <c r="AM1235" s="181"/>
      <c r="AN1235" s="181"/>
      <c r="AO1235" s="181"/>
      <c r="AP1235" s="181"/>
      <c r="AQ1235" s="181"/>
      <c r="AR1235" s="181"/>
      <c r="AS1235" s="181"/>
      <c r="AT1235" s="181"/>
      <c r="AU1235" s="181"/>
      <c r="AV1235" s="181"/>
      <c r="AW1235" s="181"/>
      <c r="AX1235" s="181"/>
      <c r="AY1235" s="181"/>
      <c r="AZ1235" s="181"/>
      <c r="BA1235" s="181"/>
      <c r="BB1235" s="181"/>
      <c r="BC1235" s="181"/>
      <c r="BD1235" s="181"/>
      <c r="BE1235" s="181"/>
      <c r="BF1235" s="181"/>
      <c r="BG1235" s="181"/>
      <c r="BH1235" s="181"/>
      <c r="BI1235" s="181"/>
      <c r="BJ1235" s="181"/>
      <c r="BK1235" s="181"/>
      <c r="BL1235" s="181"/>
      <c r="BM1235" s="181"/>
      <c r="BN1235" s="181"/>
      <c r="BO1235" s="181"/>
      <c r="BP1235" s="181"/>
      <c r="BQ1235" s="181"/>
      <c r="BR1235" s="181"/>
      <c r="BS1235" s="181"/>
      <c r="BT1235" s="181"/>
      <c r="BU1235" s="181"/>
      <c r="BV1235" s="181"/>
      <c r="BW1235" s="181"/>
      <c r="BX1235" s="181"/>
    </row>
    <row r="1236" spans="23:76" s="166" customFormat="1">
      <c r="W1236" s="181"/>
      <c r="X1236" s="181"/>
      <c r="Y1236" s="181"/>
      <c r="Z1236" s="181"/>
      <c r="AA1236" s="181"/>
      <c r="AB1236" s="181"/>
      <c r="AC1236" s="181"/>
      <c r="AD1236" s="181"/>
      <c r="AE1236" s="181"/>
      <c r="AF1236" s="181"/>
      <c r="AG1236" s="181"/>
      <c r="AH1236" s="181"/>
      <c r="AI1236" s="181"/>
      <c r="AJ1236" s="181"/>
      <c r="AK1236" s="181"/>
      <c r="AL1236" s="181"/>
      <c r="AM1236" s="181"/>
      <c r="AN1236" s="181"/>
      <c r="AO1236" s="181"/>
      <c r="AP1236" s="181"/>
      <c r="AQ1236" s="181"/>
      <c r="AR1236" s="181"/>
      <c r="AS1236" s="181"/>
      <c r="AT1236" s="181"/>
      <c r="AU1236" s="181"/>
      <c r="AV1236" s="181"/>
      <c r="AW1236" s="181"/>
      <c r="AX1236" s="181"/>
      <c r="AY1236" s="181"/>
      <c r="AZ1236" s="181"/>
      <c r="BA1236" s="181"/>
      <c r="BB1236" s="181"/>
      <c r="BC1236" s="181"/>
      <c r="BD1236" s="181"/>
      <c r="BE1236" s="181"/>
      <c r="BF1236" s="181"/>
      <c r="BG1236" s="181"/>
      <c r="BH1236" s="181"/>
      <c r="BI1236" s="181"/>
      <c r="BJ1236" s="181"/>
      <c r="BK1236" s="181"/>
      <c r="BL1236" s="181"/>
      <c r="BM1236" s="181"/>
      <c r="BN1236" s="181"/>
      <c r="BO1236" s="181"/>
      <c r="BP1236" s="181"/>
      <c r="BQ1236" s="181"/>
      <c r="BR1236" s="181"/>
      <c r="BS1236" s="181"/>
      <c r="BT1236" s="181"/>
      <c r="BU1236" s="181"/>
      <c r="BV1236" s="181"/>
      <c r="BW1236" s="181"/>
      <c r="BX1236" s="181"/>
    </row>
    <row r="1237" spans="23:76" s="166" customFormat="1">
      <c r="W1237" s="181"/>
      <c r="X1237" s="181"/>
      <c r="Y1237" s="181"/>
      <c r="Z1237" s="181"/>
      <c r="AA1237" s="181"/>
      <c r="AB1237" s="181"/>
      <c r="AC1237" s="181"/>
      <c r="AD1237" s="181"/>
      <c r="AE1237" s="181"/>
      <c r="AF1237" s="181"/>
      <c r="AG1237" s="181"/>
      <c r="AH1237" s="181"/>
      <c r="AI1237" s="181"/>
      <c r="AJ1237" s="181"/>
      <c r="AK1237" s="181"/>
      <c r="AL1237" s="181"/>
      <c r="AM1237" s="181"/>
      <c r="AN1237" s="181"/>
      <c r="AO1237" s="181"/>
      <c r="AP1237" s="181"/>
      <c r="AQ1237" s="181"/>
      <c r="AR1237" s="181"/>
      <c r="AS1237" s="181"/>
      <c r="AT1237" s="181"/>
      <c r="AU1237" s="181"/>
      <c r="AV1237" s="181"/>
      <c r="AW1237" s="181"/>
      <c r="AX1237" s="181"/>
      <c r="AY1237" s="181"/>
      <c r="AZ1237" s="181"/>
      <c r="BA1237" s="181"/>
      <c r="BB1237" s="181"/>
      <c r="BC1237" s="181"/>
      <c r="BD1237" s="181"/>
      <c r="BE1237" s="181"/>
      <c r="BF1237" s="181"/>
      <c r="BG1237" s="181"/>
      <c r="BH1237" s="181"/>
      <c r="BI1237" s="181"/>
      <c r="BJ1237" s="181"/>
      <c r="BK1237" s="181"/>
      <c r="BL1237" s="181"/>
      <c r="BM1237" s="181"/>
      <c r="BN1237" s="181"/>
      <c r="BO1237" s="181"/>
      <c r="BP1237" s="181"/>
      <c r="BQ1237" s="181"/>
      <c r="BR1237" s="181"/>
      <c r="BS1237" s="181"/>
      <c r="BT1237" s="181"/>
      <c r="BU1237" s="181"/>
      <c r="BV1237" s="181"/>
      <c r="BW1237" s="181"/>
      <c r="BX1237" s="181"/>
    </row>
    <row r="1238" spans="23:76" s="166" customFormat="1">
      <c r="W1238" s="181"/>
      <c r="X1238" s="181"/>
      <c r="Y1238" s="181"/>
      <c r="Z1238" s="181"/>
      <c r="AA1238" s="181"/>
      <c r="AB1238" s="181"/>
      <c r="AC1238" s="181"/>
      <c r="AD1238" s="181"/>
      <c r="AE1238" s="181"/>
      <c r="AF1238" s="181"/>
      <c r="AG1238" s="181"/>
      <c r="AH1238" s="181"/>
      <c r="AI1238" s="181"/>
      <c r="AJ1238" s="181"/>
      <c r="AK1238" s="181"/>
      <c r="AL1238" s="181"/>
      <c r="AM1238" s="181"/>
      <c r="AN1238" s="181"/>
      <c r="AO1238" s="181"/>
      <c r="AP1238" s="181"/>
      <c r="AQ1238" s="181"/>
      <c r="AR1238" s="181"/>
      <c r="AS1238" s="181"/>
      <c r="AT1238" s="181"/>
      <c r="AU1238" s="181"/>
      <c r="AV1238" s="181"/>
      <c r="AW1238" s="181"/>
      <c r="AX1238" s="181"/>
      <c r="AY1238" s="181"/>
      <c r="AZ1238" s="181"/>
      <c r="BA1238" s="181"/>
      <c r="BB1238" s="181"/>
      <c r="BC1238" s="181"/>
      <c r="BD1238" s="181"/>
      <c r="BE1238" s="181"/>
      <c r="BF1238" s="181"/>
      <c r="BG1238" s="181"/>
      <c r="BH1238" s="181"/>
      <c r="BI1238" s="181"/>
      <c r="BJ1238" s="181"/>
      <c r="BK1238" s="181"/>
      <c r="BL1238" s="181"/>
      <c r="BM1238" s="181"/>
      <c r="BN1238" s="181"/>
      <c r="BO1238" s="181"/>
      <c r="BP1238" s="181"/>
      <c r="BQ1238" s="181"/>
      <c r="BR1238" s="181"/>
      <c r="BS1238" s="181"/>
      <c r="BT1238" s="181"/>
      <c r="BU1238" s="181"/>
      <c r="BV1238" s="181"/>
      <c r="BW1238" s="181"/>
      <c r="BX1238" s="181"/>
    </row>
    <row r="1239" spans="23:76" s="166" customFormat="1">
      <c r="W1239" s="181"/>
      <c r="X1239" s="181"/>
      <c r="Y1239" s="181"/>
      <c r="Z1239" s="181"/>
      <c r="AA1239" s="181"/>
      <c r="AB1239" s="181"/>
      <c r="AC1239" s="181"/>
      <c r="AD1239" s="181"/>
      <c r="AE1239" s="181"/>
      <c r="AF1239" s="181"/>
      <c r="AG1239" s="181"/>
      <c r="AH1239" s="181"/>
      <c r="AI1239" s="181"/>
      <c r="AJ1239" s="181"/>
      <c r="AK1239" s="181"/>
      <c r="AL1239" s="181"/>
      <c r="AM1239" s="181"/>
      <c r="AN1239" s="181"/>
      <c r="AO1239" s="181"/>
      <c r="AP1239" s="181"/>
      <c r="AQ1239" s="181"/>
      <c r="AR1239" s="181"/>
      <c r="AS1239" s="181"/>
      <c r="AT1239" s="181"/>
      <c r="AU1239" s="181"/>
      <c r="AV1239" s="181"/>
      <c r="AW1239" s="181"/>
      <c r="AX1239" s="181"/>
      <c r="AY1239" s="181"/>
      <c r="AZ1239" s="181"/>
      <c r="BA1239" s="181"/>
      <c r="BB1239" s="181"/>
      <c r="BC1239" s="181"/>
      <c r="BD1239" s="181"/>
      <c r="BE1239" s="181"/>
      <c r="BF1239" s="181"/>
      <c r="BG1239" s="181"/>
      <c r="BH1239" s="181"/>
      <c r="BI1239" s="181"/>
      <c r="BJ1239" s="181"/>
      <c r="BK1239" s="181"/>
      <c r="BL1239" s="181"/>
      <c r="BM1239" s="181"/>
      <c r="BN1239" s="181"/>
      <c r="BO1239" s="181"/>
      <c r="BP1239" s="181"/>
      <c r="BQ1239" s="181"/>
      <c r="BR1239" s="181"/>
      <c r="BS1239" s="181"/>
      <c r="BT1239" s="181"/>
      <c r="BU1239" s="181"/>
      <c r="BV1239" s="181"/>
      <c r="BW1239" s="181"/>
      <c r="BX1239" s="181"/>
    </row>
    <row r="1240" spans="23:76" s="166" customFormat="1">
      <c r="W1240" s="181"/>
      <c r="X1240" s="181"/>
      <c r="Y1240" s="181"/>
      <c r="Z1240" s="181"/>
      <c r="AA1240" s="181"/>
      <c r="AB1240" s="181"/>
      <c r="AC1240" s="181"/>
      <c r="AD1240" s="181"/>
      <c r="AE1240" s="181"/>
      <c r="AF1240" s="181"/>
      <c r="AG1240" s="181"/>
      <c r="AH1240" s="181"/>
      <c r="AI1240" s="181"/>
      <c r="AJ1240" s="181"/>
      <c r="AK1240" s="181"/>
      <c r="AL1240" s="181"/>
      <c r="AM1240" s="181"/>
      <c r="AN1240" s="181"/>
      <c r="AO1240" s="181"/>
      <c r="AP1240" s="181"/>
      <c r="AQ1240" s="181"/>
      <c r="AR1240" s="181"/>
      <c r="AS1240" s="181"/>
      <c r="AT1240" s="181"/>
      <c r="AU1240" s="181"/>
      <c r="AV1240" s="181"/>
      <c r="AW1240" s="181"/>
      <c r="AX1240" s="181"/>
      <c r="AY1240" s="181"/>
      <c r="AZ1240" s="181"/>
      <c r="BA1240" s="181"/>
      <c r="BB1240" s="181"/>
      <c r="BC1240" s="181"/>
      <c r="BD1240" s="181"/>
      <c r="BE1240" s="181"/>
      <c r="BF1240" s="181"/>
      <c r="BG1240" s="181"/>
      <c r="BH1240" s="181"/>
      <c r="BI1240" s="181"/>
      <c r="BJ1240" s="181"/>
      <c r="BK1240" s="181"/>
      <c r="BL1240" s="181"/>
      <c r="BM1240" s="181"/>
      <c r="BN1240" s="181"/>
      <c r="BO1240" s="181"/>
      <c r="BP1240" s="181"/>
      <c r="BQ1240" s="181"/>
      <c r="BR1240" s="181"/>
      <c r="BS1240" s="181"/>
      <c r="BT1240" s="181"/>
      <c r="BU1240" s="181"/>
      <c r="BV1240" s="181"/>
      <c r="BW1240" s="181"/>
      <c r="BX1240" s="181"/>
    </row>
    <row r="1241" spans="23:76" s="166" customFormat="1">
      <c r="W1241" s="181"/>
      <c r="X1241" s="181"/>
      <c r="Y1241" s="181"/>
      <c r="Z1241" s="181"/>
      <c r="AA1241" s="181"/>
      <c r="AB1241" s="181"/>
      <c r="AC1241" s="181"/>
      <c r="AD1241" s="181"/>
      <c r="AE1241" s="181"/>
      <c r="AF1241" s="181"/>
      <c r="AG1241" s="181"/>
      <c r="AH1241" s="181"/>
      <c r="AI1241" s="181"/>
      <c r="AJ1241" s="181"/>
      <c r="AK1241" s="181"/>
      <c r="AL1241" s="181"/>
      <c r="AM1241" s="181"/>
      <c r="AN1241" s="181"/>
      <c r="AO1241" s="181"/>
      <c r="AP1241" s="181"/>
      <c r="AQ1241" s="181"/>
      <c r="AR1241" s="181"/>
      <c r="AS1241" s="181"/>
      <c r="AT1241" s="181"/>
      <c r="AU1241" s="181"/>
      <c r="AV1241" s="181"/>
      <c r="AW1241" s="181"/>
      <c r="AX1241" s="181"/>
      <c r="AY1241" s="181"/>
      <c r="AZ1241" s="181"/>
      <c r="BA1241" s="181"/>
      <c r="BB1241" s="181"/>
      <c r="BC1241" s="181"/>
      <c r="BD1241" s="181"/>
      <c r="BE1241" s="181"/>
      <c r="BF1241" s="181"/>
      <c r="BG1241" s="181"/>
      <c r="BH1241" s="181"/>
      <c r="BI1241" s="181"/>
      <c r="BJ1241" s="181"/>
      <c r="BK1241" s="181"/>
      <c r="BL1241" s="181"/>
      <c r="BM1241" s="181"/>
      <c r="BN1241" s="181"/>
      <c r="BO1241" s="181"/>
      <c r="BP1241" s="181"/>
      <c r="BQ1241" s="181"/>
      <c r="BR1241" s="181"/>
      <c r="BS1241" s="181"/>
      <c r="BT1241" s="181"/>
      <c r="BU1241" s="181"/>
      <c r="BV1241" s="181"/>
      <c r="BW1241" s="181"/>
      <c r="BX1241" s="181"/>
    </row>
    <row r="1242" spans="23:76" s="166" customFormat="1">
      <c r="W1242" s="181"/>
      <c r="X1242" s="181"/>
      <c r="Y1242" s="181"/>
      <c r="Z1242" s="181"/>
      <c r="AA1242" s="181"/>
      <c r="AB1242" s="181"/>
      <c r="AC1242" s="181"/>
      <c r="AD1242" s="181"/>
      <c r="AE1242" s="181"/>
      <c r="AF1242" s="181"/>
      <c r="AG1242" s="181"/>
      <c r="AH1242" s="181"/>
      <c r="AI1242" s="181"/>
      <c r="AJ1242" s="181"/>
      <c r="AK1242" s="181"/>
      <c r="AL1242" s="181"/>
      <c r="AM1242" s="181"/>
      <c r="AN1242" s="181"/>
      <c r="AO1242" s="181"/>
      <c r="AP1242" s="181"/>
      <c r="AQ1242" s="181"/>
      <c r="AR1242" s="181"/>
      <c r="AS1242" s="181"/>
      <c r="AT1242" s="181"/>
      <c r="AU1242" s="181"/>
      <c r="AV1242" s="181"/>
      <c r="AW1242" s="181"/>
      <c r="AX1242" s="181"/>
      <c r="AY1242" s="181"/>
      <c r="AZ1242" s="181"/>
      <c r="BA1242" s="181"/>
      <c r="BB1242" s="181"/>
      <c r="BC1242" s="181"/>
      <c r="BD1242" s="181"/>
      <c r="BE1242" s="181"/>
      <c r="BF1242" s="181"/>
      <c r="BG1242" s="181"/>
      <c r="BH1242" s="181"/>
      <c r="BI1242" s="181"/>
      <c r="BJ1242" s="181"/>
      <c r="BK1242" s="181"/>
      <c r="BL1242" s="181"/>
      <c r="BM1242" s="181"/>
      <c r="BN1242" s="181"/>
      <c r="BO1242" s="181"/>
      <c r="BP1242" s="181"/>
      <c r="BQ1242" s="181"/>
      <c r="BR1242" s="181"/>
      <c r="BS1242" s="181"/>
      <c r="BT1242" s="181"/>
      <c r="BU1242" s="181"/>
      <c r="BV1242" s="181"/>
      <c r="BW1242" s="181"/>
      <c r="BX1242" s="181"/>
    </row>
    <row r="1243" spans="23:76" s="166" customFormat="1">
      <c r="W1243" s="181"/>
      <c r="X1243" s="181"/>
      <c r="Y1243" s="181"/>
      <c r="Z1243" s="181"/>
      <c r="AA1243" s="181"/>
      <c r="AB1243" s="181"/>
      <c r="AC1243" s="181"/>
      <c r="AD1243" s="181"/>
      <c r="AE1243" s="181"/>
      <c r="AF1243" s="181"/>
      <c r="AG1243" s="181"/>
      <c r="AH1243" s="181"/>
      <c r="AI1243" s="181"/>
      <c r="AJ1243" s="181"/>
      <c r="AK1243" s="181"/>
      <c r="AL1243" s="181"/>
      <c r="AM1243" s="181"/>
      <c r="AN1243" s="181"/>
      <c r="AO1243" s="181"/>
      <c r="AP1243" s="181"/>
      <c r="AQ1243" s="181"/>
      <c r="AR1243" s="181"/>
      <c r="AS1243" s="181"/>
      <c r="AT1243" s="181"/>
      <c r="AU1243" s="181"/>
      <c r="AV1243" s="181"/>
      <c r="AW1243" s="181"/>
      <c r="AX1243" s="181"/>
      <c r="AY1243" s="181"/>
      <c r="AZ1243" s="181"/>
      <c r="BA1243" s="181"/>
      <c r="BB1243" s="181"/>
      <c r="BC1243" s="181"/>
      <c r="BD1243" s="181"/>
      <c r="BE1243" s="181"/>
      <c r="BF1243" s="181"/>
      <c r="BG1243" s="181"/>
      <c r="BH1243" s="181"/>
      <c r="BI1243" s="181"/>
      <c r="BJ1243" s="181"/>
      <c r="BK1243" s="181"/>
      <c r="BL1243" s="181"/>
      <c r="BM1243" s="181"/>
      <c r="BN1243" s="181"/>
      <c r="BO1243" s="181"/>
      <c r="BP1243" s="181"/>
      <c r="BQ1243" s="181"/>
      <c r="BR1243" s="181"/>
      <c r="BS1243" s="181"/>
      <c r="BT1243" s="181"/>
      <c r="BU1243" s="181"/>
      <c r="BV1243" s="181"/>
      <c r="BW1243" s="181"/>
      <c r="BX1243" s="181"/>
    </row>
    <row r="1244" spans="23:76" s="166" customFormat="1">
      <c r="W1244" s="181"/>
      <c r="X1244" s="181"/>
      <c r="Y1244" s="181"/>
      <c r="Z1244" s="181"/>
      <c r="AA1244" s="181"/>
      <c r="AB1244" s="181"/>
      <c r="AC1244" s="181"/>
      <c r="AD1244" s="181"/>
      <c r="AE1244" s="181"/>
      <c r="AF1244" s="181"/>
      <c r="AG1244" s="181"/>
      <c r="AH1244" s="181"/>
      <c r="AI1244" s="181"/>
      <c r="AJ1244" s="181"/>
      <c r="AK1244" s="181"/>
      <c r="AL1244" s="181"/>
      <c r="AM1244" s="181"/>
      <c r="AN1244" s="181"/>
      <c r="AO1244" s="181"/>
      <c r="AP1244" s="181"/>
      <c r="AQ1244" s="181"/>
      <c r="AR1244" s="181"/>
      <c r="AS1244" s="181"/>
      <c r="AT1244" s="181"/>
      <c r="AU1244" s="181"/>
      <c r="AV1244" s="181"/>
      <c r="AW1244" s="181"/>
      <c r="AX1244" s="181"/>
      <c r="AY1244" s="181"/>
      <c r="AZ1244" s="181"/>
      <c r="BA1244" s="181"/>
      <c r="BB1244" s="181"/>
      <c r="BC1244" s="181"/>
      <c r="BD1244" s="181"/>
      <c r="BE1244" s="181"/>
      <c r="BF1244" s="181"/>
      <c r="BG1244" s="181"/>
      <c r="BH1244" s="181"/>
      <c r="BI1244" s="181"/>
      <c r="BJ1244" s="181"/>
      <c r="BK1244" s="181"/>
      <c r="BL1244" s="181"/>
      <c r="BM1244" s="181"/>
      <c r="BN1244" s="181"/>
      <c r="BO1244" s="181"/>
      <c r="BP1244" s="181"/>
      <c r="BQ1244" s="181"/>
      <c r="BR1244" s="181"/>
      <c r="BS1244" s="181"/>
      <c r="BT1244" s="181"/>
      <c r="BU1244" s="181"/>
      <c r="BV1244" s="181"/>
      <c r="BW1244" s="181"/>
      <c r="BX1244" s="181"/>
    </row>
    <row r="1245" spans="23:76" s="166" customFormat="1">
      <c r="W1245" s="181"/>
      <c r="X1245" s="181"/>
      <c r="Y1245" s="181"/>
      <c r="Z1245" s="181"/>
      <c r="AA1245" s="181"/>
      <c r="AB1245" s="181"/>
      <c r="AC1245" s="181"/>
      <c r="AD1245" s="181"/>
      <c r="AE1245" s="181"/>
      <c r="AF1245" s="181"/>
      <c r="AG1245" s="181"/>
      <c r="AH1245" s="181"/>
      <c r="AI1245" s="181"/>
      <c r="AJ1245" s="181"/>
      <c r="AK1245" s="181"/>
      <c r="AL1245" s="181"/>
      <c r="AM1245" s="181"/>
      <c r="AN1245" s="181"/>
      <c r="AO1245" s="181"/>
      <c r="AP1245" s="181"/>
      <c r="AQ1245" s="181"/>
      <c r="AR1245" s="181"/>
      <c r="AS1245" s="181"/>
      <c r="AT1245" s="181"/>
      <c r="AU1245" s="181"/>
      <c r="AV1245" s="181"/>
      <c r="AW1245" s="181"/>
      <c r="AX1245" s="181"/>
      <c r="AY1245" s="181"/>
      <c r="AZ1245" s="181"/>
      <c r="BA1245" s="181"/>
      <c r="BB1245" s="181"/>
      <c r="BC1245" s="181"/>
      <c r="BD1245" s="181"/>
      <c r="BE1245" s="181"/>
      <c r="BF1245" s="181"/>
      <c r="BG1245" s="181"/>
      <c r="BH1245" s="181"/>
      <c r="BI1245" s="181"/>
      <c r="BJ1245" s="181"/>
      <c r="BK1245" s="181"/>
      <c r="BL1245" s="181"/>
      <c r="BM1245" s="181"/>
      <c r="BN1245" s="181"/>
      <c r="BO1245" s="181"/>
      <c r="BP1245" s="181"/>
      <c r="BQ1245" s="181"/>
      <c r="BR1245" s="181"/>
      <c r="BS1245" s="181"/>
      <c r="BT1245" s="181"/>
      <c r="BU1245" s="181"/>
      <c r="BV1245" s="181"/>
      <c r="BW1245" s="181"/>
      <c r="BX1245" s="181"/>
    </row>
    <row r="1246" spans="23:76" s="166" customFormat="1">
      <c r="W1246" s="181"/>
      <c r="X1246" s="181"/>
      <c r="Y1246" s="181"/>
      <c r="Z1246" s="181"/>
      <c r="AA1246" s="181"/>
      <c r="AB1246" s="181"/>
      <c r="AC1246" s="181"/>
      <c r="AD1246" s="181"/>
      <c r="AE1246" s="181"/>
      <c r="AF1246" s="181"/>
      <c r="AG1246" s="181"/>
      <c r="AH1246" s="181"/>
      <c r="AI1246" s="181"/>
      <c r="AJ1246" s="181"/>
      <c r="AK1246" s="181"/>
      <c r="AL1246" s="181"/>
      <c r="AM1246" s="181"/>
      <c r="AN1246" s="181"/>
      <c r="AO1246" s="181"/>
      <c r="AP1246" s="181"/>
      <c r="AQ1246" s="181"/>
      <c r="AR1246" s="181"/>
      <c r="AS1246" s="181"/>
      <c r="AT1246" s="181"/>
      <c r="AU1246" s="181"/>
      <c r="AV1246" s="181"/>
      <c r="AW1246" s="181"/>
      <c r="AX1246" s="181"/>
      <c r="AY1246" s="181"/>
      <c r="AZ1246" s="181"/>
      <c r="BA1246" s="181"/>
      <c r="BB1246" s="181"/>
      <c r="BC1246" s="181"/>
      <c r="BD1246" s="181"/>
      <c r="BE1246" s="181"/>
      <c r="BF1246" s="181"/>
      <c r="BG1246" s="181"/>
      <c r="BH1246" s="181"/>
      <c r="BI1246" s="181"/>
      <c r="BJ1246" s="181"/>
      <c r="BK1246" s="181"/>
      <c r="BL1246" s="181"/>
      <c r="BM1246" s="181"/>
      <c r="BN1246" s="181"/>
      <c r="BO1246" s="181"/>
      <c r="BP1246" s="181"/>
      <c r="BQ1246" s="181"/>
      <c r="BR1246" s="181"/>
      <c r="BS1246" s="181"/>
      <c r="BT1246" s="181"/>
      <c r="BU1246" s="181"/>
      <c r="BV1246" s="181"/>
      <c r="BW1246" s="181"/>
      <c r="BX1246" s="181"/>
    </row>
    <row r="1247" spans="23:76" s="166" customFormat="1">
      <c r="W1247" s="181"/>
      <c r="X1247" s="181"/>
      <c r="Y1247" s="181"/>
      <c r="Z1247" s="181"/>
      <c r="AA1247" s="181"/>
      <c r="AB1247" s="181"/>
      <c r="AC1247" s="181"/>
      <c r="AD1247" s="181"/>
      <c r="AE1247" s="181"/>
      <c r="AF1247" s="181"/>
      <c r="AG1247" s="181"/>
      <c r="AH1247" s="181"/>
      <c r="AI1247" s="181"/>
      <c r="AJ1247" s="181"/>
      <c r="AK1247" s="181"/>
      <c r="AL1247" s="181"/>
      <c r="AM1247" s="181"/>
      <c r="AN1247" s="181"/>
      <c r="AO1247" s="181"/>
      <c r="AP1247" s="181"/>
      <c r="AQ1247" s="181"/>
      <c r="AR1247" s="181"/>
      <c r="AS1247" s="181"/>
      <c r="AT1247" s="181"/>
      <c r="AU1247" s="181"/>
      <c r="AV1247" s="181"/>
      <c r="AW1247" s="181"/>
      <c r="AX1247" s="181"/>
      <c r="AY1247" s="181"/>
      <c r="AZ1247" s="181"/>
      <c r="BA1247" s="181"/>
      <c r="BB1247" s="181"/>
      <c r="BC1247" s="181"/>
      <c r="BD1247" s="181"/>
      <c r="BE1247" s="181"/>
      <c r="BF1247" s="181"/>
      <c r="BG1247" s="181"/>
      <c r="BH1247" s="181"/>
      <c r="BI1247" s="181"/>
      <c r="BJ1247" s="181"/>
      <c r="BK1247" s="181"/>
      <c r="BL1247" s="181"/>
      <c r="BM1247" s="181"/>
      <c r="BN1247" s="181"/>
      <c r="BO1247" s="181"/>
      <c r="BP1247" s="181"/>
      <c r="BQ1247" s="181"/>
      <c r="BR1247" s="181"/>
      <c r="BS1247" s="181"/>
      <c r="BT1247" s="181"/>
      <c r="BU1247" s="181"/>
      <c r="BV1247" s="181"/>
      <c r="BW1247" s="181"/>
      <c r="BX1247" s="181"/>
    </row>
    <row r="1248" spans="23:76" s="166" customFormat="1">
      <c r="W1248" s="181"/>
      <c r="X1248" s="181"/>
      <c r="Y1248" s="181"/>
      <c r="Z1248" s="181"/>
      <c r="AA1248" s="181"/>
      <c r="AB1248" s="181"/>
      <c r="AC1248" s="181"/>
      <c r="AD1248" s="181"/>
      <c r="AE1248" s="181"/>
      <c r="AF1248" s="181"/>
      <c r="AG1248" s="181"/>
      <c r="AH1248" s="181"/>
      <c r="AI1248" s="181"/>
      <c r="AJ1248" s="181"/>
      <c r="AK1248" s="181"/>
      <c r="AL1248" s="181"/>
      <c r="AM1248" s="181"/>
      <c r="AN1248" s="181"/>
      <c r="AO1248" s="181"/>
      <c r="AP1248" s="181"/>
      <c r="AQ1248" s="181"/>
      <c r="AR1248" s="181"/>
      <c r="AS1248" s="181"/>
      <c r="AT1248" s="181"/>
      <c r="AU1248" s="181"/>
      <c r="AV1248" s="181"/>
      <c r="AW1248" s="181"/>
      <c r="AX1248" s="181"/>
      <c r="AY1248" s="181"/>
      <c r="AZ1248" s="181"/>
      <c r="BA1248" s="181"/>
      <c r="BB1248" s="181"/>
      <c r="BC1248" s="181"/>
      <c r="BD1248" s="181"/>
      <c r="BE1248" s="181"/>
      <c r="BF1248" s="181"/>
      <c r="BG1248" s="181"/>
      <c r="BH1248" s="181"/>
      <c r="BI1248" s="181"/>
      <c r="BJ1248" s="181"/>
      <c r="BK1248" s="181"/>
      <c r="BL1248" s="181"/>
      <c r="BM1248" s="181"/>
      <c r="BN1248" s="181"/>
      <c r="BO1248" s="181"/>
      <c r="BP1248" s="181"/>
      <c r="BQ1248" s="181"/>
      <c r="BR1248" s="181"/>
      <c r="BS1248" s="181"/>
      <c r="BT1248" s="181"/>
      <c r="BU1248" s="181"/>
      <c r="BV1248" s="181"/>
      <c r="BW1248" s="181"/>
      <c r="BX1248" s="181"/>
    </row>
    <row r="1249" spans="23:76" s="166" customFormat="1">
      <c r="W1249" s="181"/>
      <c r="X1249" s="181"/>
      <c r="Y1249" s="181"/>
      <c r="Z1249" s="181"/>
      <c r="AA1249" s="181"/>
      <c r="AB1249" s="181"/>
      <c r="AC1249" s="181"/>
      <c r="AD1249" s="181"/>
      <c r="AE1249" s="181"/>
      <c r="AF1249" s="181"/>
      <c r="AG1249" s="181"/>
      <c r="AH1249" s="181"/>
      <c r="AI1249" s="181"/>
      <c r="AJ1249" s="181"/>
      <c r="AK1249" s="181"/>
      <c r="AL1249" s="181"/>
      <c r="AM1249" s="181"/>
      <c r="AN1249" s="181"/>
      <c r="AO1249" s="181"/>
      <c r="AP1249" s="181"/>
      <c r="AQ1249" s="181"/>
      <c r="AR1249" s="181"/>
      <c r="AS1249" s="181"/>
      <c r="AT1249" s="181"/>
      <c r="AU1249" s="181"/>
      <c r="AV1249" s="181"/>
      <c r="AW1249" s="181"/>
      <c r="AX1249" s="181"/>
      <c r="AY1249" s="181"/>
      <c r="AZ1249" s="181"/>
      <c r="BA1249" s="181"/>
      <c r="BB1249" s="181"/>
      <c r="BC1249" s="181"/>
      <c r="BD1249" s="181"/>
      <c r="BE1249" s="181"/>
      <c r="BF1249" s="181"/>
      <c r="BG1249" s="181"/>
      <c r="BH1249" s="181"/>
      <c r="BI1249" s="181"/>
      <c r="BJ1249" s="181"/>
      <c r="BK1249" s="181"/>
      <c r="BL1249" s="181"/>
      <c r="BM1249" s="181"/>
      <c r="BN1249" s="181"/>
      <c r="BO1249" s="181"/>
      <c r="BP1249" s="181"/>
      <c r="BQ1249" s="181"/>
      <c r="BR1249" s="181"/>
      <c r="BS1249" s="181"/>
      <c r="BT1249" s="181"/>
      <c r="BU1249" s="181"/>
      <c r="BV1249" s="181"/>
      <c r="BW1249" s="181"/>
      <c r="BX1249" s="181"/>
    </row>
    <row r="1250" spans="23:76" s="166" customFormat="1">
      <c r="W1250" s="181"/>
      <c r="X1250" s="181"/>
      <c r="Y1250" s="181"/>
      <c r="Z1250" s="181"/>
      <c r="AA1250" s="181"/>
      <c r="AB1250" s="181"/>
      <c r="AC1250" s="181"/>
      <c r="AD1250" s="181"/>
      <c r="AE1250" s="181"/>
      <c r="AF1250" s="181"/>
      <c r="AG1250" s="181"/>
      <c r="AH1250" s="181"/>
      <c r="AI1250" s="181"/>
      <c r="AJ1250" s="181"/>
      <c r="AK1250" s="181"/>
      <c r="AL1250" s="181"/>
      <c r="AM1250" s="181"/>
      <c r="AN1250" s="181"/>
      <c r="AO1250" s="181"/>
      <c r="AP1250" s="181"/>
      <c r="AQ1250" s="181"/>
      <c r="AR1250" s="181"/>
      <c r="AS1250" s="181"/>
      <c r="AT1250" s="181"/>
      <c r="AU1250" s="181"/>
      <c r="AV1250" s="181"/>
      <c r="AW1250" s="181"/>
      <c r="AX1250" s="181"/>
      <c r="AY1250" s="181"/>
      <c r="AZ1250" s="181"/>
      <c r="BA1250" s="181"/>
      <c r="BB1250" s="181"/>
      <c r="BC1250" s="181"/>
      <c r="BD1250" s="181"/>
      <c r="BE1250" s="181"/>
      <c r="BF1250" s="181"/>
      <c r="BG1250" s="181"/>
      <c r="BH1250" s="181"/>
      <c r="BI1250" s="181"/>
      <c r="BJ1250" s="181"/>
      <c r="BK1250" s="181"/>
      <c r="BL1250" s="181"/>
      <c r="BM1250" s="181"/>
      <c r="BN1250" s="181"/>
      <c r="BO1250" s="181"/>
      <c r="BP1250" s="181"/>
      <c r="BQ1250" s="181"/>
      <c r="BR1250" s="181"/>
      <c r="BS1250" s="181"/>
      <c r="BT1250" s="181"/>
      <c r="BU1250" s="181"/>
      <c r="BV1250" s="181"/>
      <c r="BW1250" s="181"/>
      <c r="BX1250" s="181"/>
    </row>
    <row r="1251" spans="23:76" s="166" customFormat="1">
      <c r="W1251" s="181"/>
      <c r="X1251" s="181"/>
      <c r="Y1251" s="181"/>
      <c r="Z1251" s="181"/>
      <c r="AA1251" s="181"/>
      <c r="AB1251" s="181"/>
      <c r="AC1251" s="181"/>
      <c r="AD1251" s="181"/>
      <c r="AE1251" s="181"/>
      <c r="AF1251" s="181"/>
      <c r="AG1251" s="181"/>
      <c r="AH1251" s="181"/>
      <c r="AI1251" s="181"/>
      <c r="AJ1251" s="181"/>
      <c r="AK1251" s="181"/>
      <c r="AL1251" s="181"/>
      <c r="AM1251" s="181"/>
      <c r="AN1251" s="181"/>
      <c r="AO1251" s="181"/>
      <c r="AP1251" s="181"/>
      <c r="AQ1251" s="181"/>
      <c r="AR1251" s="181"/>
      <c r="AS1251" s="181"/>
      <c r="AT1251" s="181"/>
      <c r="AU1251" s="181"/>
      <c r="AV1251" s="181"/>
      <c r="AW1251" s="181"/>
      <c r="AX1251" s="181"/>
      <c r="AY1251" s="181"/>
      <c r="AZ1251" s="181"/>
      <c r="BA1251" s="181"/>
      <c r="BB1251" s="181"/>
      <c r="BC1251" s="181"/>
      <c r="BD1251" s="181"/>
      <c r="BE1251" s="181"/>
      <c r="BF1251" s="181"/>
      <c r="BG1251" s="181"/>
      <c r="BH1251" s="181"/>
      <c r="BI1251" s="181"/>
      <c r="BJ1251" s="181"/>
      <c r="BK1251" s="181"/>
      <c r="BL1251" s="181"/>
      <c r="BM1251" s="181"/>
      <c r="BN1251" s="181"/>
      <c r="BO1251" s="181"/>
      <c r="BP1251" s="181"/>
      <c r="BQ1251" s="181"/>
      <c r="BR1251" s="181"/>
      <c r="BS1251" s="181"/>
      <c r="BT1251" s="181"/>
      <c r="BU1251" s="181"/>
      <c r="BV1251" s="181"/>
      <c r="BW1251" s="181"/>
      <c r="BX1251" s="181"/>
    </row>
    <row r="1252" spans="23:76" s="166" customFormat="1">
      <c r="W1252" s="181"/>
      <c r="X1252" s="181"/>
      <c r="Y1252" s="181"/>
      <c r="Z1252" s="181"/>
      <c r="AA1252" s="181"/>
      <c r="AB1252" s="181"/>
      <c r="AC1252" s="181"/>
      <c r="AD1252" s="181"/>
      <c r="AE1252" s="181"/>
      <c r="AF1252" s="181"/>
      <c r="AG1252" s="181"/>
      <c r="AH1252" s="181"/>
      <c r="AI1252" s="181"/>
      <c r="AJ1252" s="181"/>
      <c r="AK1252" s="181"/>
      <c r="AL1252" s="181"/>
      <c r="AM1252" s="181"/>
      <c r="AN1252" s="181"/>
      <c r="AO1252" s="181"/>
      <c r="AP1252" s="181"/>
      <c r="AQ1252" s="181"/>
      <c r="AR1252" s="181"/>
      <c r="AS1252" s="181"/>
      <c r="AT1252" s="181"/>
      <c r="AU1252" s="181"/>
      <c r="AV1252" s="181"/>
      <c r="AW1252" s="181"/>
      <c r="AX1252" s="181"/>
      <c r="AY1252" s="181"/>
      <c r="AZ1252" s="181"/>
      <c r="BA1252" s="181"/>
      <c r="BB1252" s="181"/>
      <c r="BC1252" s="181"/>
      <c r="BD1252" s="181"/>
      <c r="BE1252" s="181"/>
      <c r="BF1252" s="181"/>
      <c r="BG1252" s="181"/>
      <c r="BH1252" s="181"/>
      <c r="BI1252" s="181"/>
      <c r="BJ1252" s="181"/>
      <c r="BK1252" s="181"/>
      <c r="BL1252" s="181"/>
      <c r="BM1252" s="181"/>
      <c r="BN1252" s="181"/>
      <c r="BO1252" s="181"/>
      <c r="BP1252" s="181"/>
      <c r="BQ1252" s="181"/>
      <c r="BR1252" s="181"/>
      <c r="BS1252" s="181"/>
      <c r="BT1252" s="181"/>
      <c r="BU1252" s="181"/>
      <c r="BV1252" s="181"/>
      <c r="BW1252" s="181"/>
      <c r="BX1252" s="181"/>
    </row>
    <row r="1253" spans="23:76" s="166" customFormat="1">
      <c r="W1253" s="181"/>
      <c r="X1253" s="181"/>
      <c r="Y1253" s="181"/>
      <c r="Z1253" s="181"/>
      <c r="AA1253" s="181"/>
      <c r="AB1253" s="181"/>
      <c r="AC1253" s="181"/>
      <c r="AD1253" s="181"/>
      <c r="AE1253" s="181"/>
      <c r="AF1253" s="181"/>
      <c r="AG1253" s="181"/>
      <c r="AH1253" s="181"/>
      <c r="AI1253" s="181"/>
      <c r="AJ1253" s="181"/>
      <c r="AK1253" s="181"/>
      <c r="AL1253" s="181"/>
      <c r="AM1253" s="181"/>
      <c r="AN1253" s="181"/>
      <c r="AO1253" s="181"/>
      <c r="AP1253" s="181"/>
      <c r="AQ1253" s="181"/>
      <c r="AR1253" s="181"/>
      <c r="AS1253" s="181"/>
      <c r="AT1253" s="181"/>
      <c r="AU1253" s="181"/>
      <c r="AV1253" s="181"/>
      <c r="AW1253" s="181"/>
      <c r="AX1253" s="181"/>
      <c r="AY1253" s="181"/>
      <c r="AZ1253" s="181"/>
      <c r="BA1253" s="181"/>
      <c r="BB1253" s="181"/>
      <c r="BC1253" s="181"/>
      <c r="BD1253" s="181"/>
      <c r="BE1253" s="181"/>
      <c r="BF1253" s="181"/>
      <c r="BG1253" s="181"/>
      <c r="BH1253" s="181"/>
      <c r="BI1253" s="181"/>
      <c r="BJ1253" s="181"/>
      <c r="BK1253" s="181"/>
      <c r="BL1253" s="181"/>
      <c r="BM1253" s="181"/>
      <c r="BN1253" s="181"/>
      <c r="BO1253" s="181"/>
      <c r="BP1253" s="181"/>
      <c r="BQ1253" s="181"/>
      <c r="BR1253" s="181"/>
      <c r="BS1253" s="181"/>
      <c r="BT1253" s="181"/>
      <c r="BU1253" s="181"/>
      <c r="BV1253" s="181"/>
      <c r="BW1253" s="181"/>
      <c r="BX1253" s="181"/>
    </row>
    <row r="1254" spans="23:76" s="166" customFormat="1">
      <c r="W1254" s="181"/>
      <c r="X1254" s="181"/>
      <c r="Y1254" s="181"/>
      <c r="Z1254" s="181"/>
      <c r="AA1254" s="181"/>
      <c r="AB1254" s="181"/>
      <c r="AC1254" s="181"/>
      <c r="AD1254" s="181"/>
      <c r="AE1254" s="181"/>
      <c r="AF1254" s="181"/>
      <c r="AG1254" s="181"/>
      <c r="AH1254" s="181"/>
      <c r="AI1254" s="181"/>
      <c r="AJ1254" s="181"/>
      <c r="AK1254" s="181"/>
      <c r="AL1254" s="181"/>
      <c r="AM1254" s="181"/>
      <c r="AN1254" s="181"/>
      <c r="AO1254" s="181"/>
      <c r="AP1254" s="181"/>
      <c r="AQ1254" s="181"/>
      <c r="AR1254" s="181"/>
      <c r="AS1254" s="181"/>
      <c r="AT1254" s="181"/>
      <c r="AU1254" s="181"/>
      <c r="AV1254" s="181"/>
      <c r="AW1254" s="181"/>
      <c r="AX1254" s="181"/>
      <c r="AY1254" s="181"/>
      <c r="AZ1254" s="181"/>
      <c r="BA1254" s="181"/>
      <c r="BB1254" s="181"/>
      <c r="BC1254" s="181"/>
      <c r="BD1254" s="181"/>
      <c r="BE1254" s="181"/>
      <c r="BF1254" s="181"/>
      <c r="BG1254" s="181"/>
      <c r="BH1254" s="181"/>
      <c r="BI1254" s="181"/>
      <c r="BJ1254" s="181"/>
      <c r="BK1254" s="181"/>
      <c r="BL1254" s="181"/>
      <c r="BM1254" s="181"/>
      <c r="BN1254" s="181"/>
      <c r="BO1254" s="181"/>
      <c r="BP1254" s="181"/>
      <c r="BQ1254" s="181"/>
      <c r="BR1254" s="181"/>
      <c r="BS1254" s="181"/>
      <c r="BT1254" s="181"/>
      <c r="BU1254" s="181"/>
      <c r="BV1254" s="181"/>
      <c r="BW1254" s="181"/>
      <c r="BX1254" s="181"/>
    </row>
    <row r="1255" spans="23:76" s="166" customFormat="1">
      <c r="W1255" s="181"/>
      <c r="X1255" s="181"/>
      <c r="Y1255" s="181"/>
      <c r="Z1255" s="181"/>
      <c r="AA1255" s="181"/>
      <c r="AB1255" s="181"/>
      <c r="AC1255" s="181"/>
      <c r="AD1255" s="181"/>
      <c r="AE1255" s="181"/>
      <c r="AF1255" s="181"/>
      <c r="AG1255" s="181"/>
      <c r="AH1255" s="181"/>
      <c r="AI1255" s="181"/>
      <c r="AJ1255" s="181"/>
      <c r="AK1255" s="181"/>
      <c r="AL1255" s="181"/>
      <c r="AM1255" s="181"/>
      <c r="AN1255" s="181"/>
      <c r="AO1255" s="181"/>
      <c r="AP1255" s="181"/>
      <c r="AQ1255" s="181"/>
      <c r="AR1255" s="181"/>
      <c r="AS1255" s="181"/>
      <c r="AT1255" s="181"/>
      <c r="AU1255" s="181"/>
      <c r="AV1255" s="181"/>
      <c r="AW1255" s="181"/>
      <c r="AX1255" s="181"/>
      <c r="AY1255" s="181"/>
      <c r="AZ1255" s="181"/>
      <c r="BA1255" s="181"/>
      <c r="BB1255" s="181"/>
      <c r="BC1255" s="181"/>
      <c r="BD1255" s="181"/>
      <c r="BE1255" s="181"/>
      <c r="BF1255" s="181"/>
      <c r="BG1255" s="181"/>
      <c r="BH1255" s="181"/>
      <c r="BI1255" s="181"/>
      <c r="BJ1255" s="181"/>
      <c r="BK1255" s="181"/>
      <c r="BL1255" s="181"/>
      <c r="BM1255" s="181"/>
      <c r="BN1255" s="181"/>
      <c r="BO1255" s="181"/>
      <c r="BP1255" s="181"/>
      <c r="BQ1255" s="181"/>
      <c r="BR1255" s="181"/>
      <c r="BS1255" s="181"/>
      <c r="BT1255" s="181"/>
      <c r="BU1255" s="181"/>
      <c r="BV1255" s="181"/>
      <c r="BW1255" s="181"/>
      <c r="BX1255" s="181"/>
    </row>
    <row r="1256" spans="23:76" s="166" customFormat="1">
      <c r="W1256" s="181"/>
      <c r="X1256" s="181"/>
      <c r="Y1256" s="181"/>
      <c r="Z1256" s="181"/>
      <c r="AA1256" s="181"/>
      <c r="AB1256" s="181"/>
      <c r="AC1256" s="181"/>
      <c r="AD1256" s="181"/>
      <c r="AE1256" s="181"/>
      <c r="AF1256" s="181"/>
      <c r="AG1256" s="181"/>
      <c r="AH1256" s="181"/>
      <c r="AI1256" s="181"/>
      <c r="AJ1256" s="181"/>
      <c r="AK1256" s="181"/>
      <c r="AL1256" s="181"/>
      <c r="AM1256" s="181"/>
      <c r="AN1256" s="181"/>
      <c r="AO1256" s="181"/>
      <c r="AP1256" s="181"/>
      <c r="AQ1256" s="181"/>
      <c r="AR1256" s="181"/>
      <c r="AS1256" s="181"/>
      <c r="AT1256" s="181"/>
      <c r="AU1256" s="181"/>
      <c r="AV1256" s="181"/>
      <c r="AW1256" s="181"/>
      <c r="AX1256" s="181"/>
      <c r="AY1256" s="181"/>
      <c r="AZ1256" s="181"/>
      <c r="BA1256" s="181"/>
      <c r="BB1256" s="181"/>
      <c r="BC1256" s="181"/>
      <c r="BD1256" s="181"/>
      <c r="BE1256" s="181"/>
      <c r="BF1256" s="181"/>
      <c r="BG1256" s="181"/>
      <c r="BH1256" s="181"/>
      <c r="BI1256" s="181"/>
      <c r="BJ1256" s="181"/>
      <c r="BK1256" s="181"/>
      <c r="BL1256" s="181"/>
      <c r="BM1256" s="181"/>
      <c r="BN1256" s="181"/>
      <c r="BO1256" s="181"/>
      <c r="BP1256" s="181"/>
      <c r="BQ1256" s="181"/>
      <c r="BR1256" s="181"/>
      <c r="BS1256" s="181"/>
      <c r="BT1256" s="181"/>
      <c r="BU1256" s="181"/>
      <c r="BV1256" s="181"/>
      <c r="BW1256" s="181"/>
      <c r="BX1256" s="181"/>
    </row>
    <row r="1257" spans="23:76" s="166" customFormat="1">
      <c r="W1257" s="181"/>
      <c r="X1257" s="181"/>
      <c r="Y1257" s="181"/>
      <c r="Z1257" s="181"/>
      <c r="AA1257" s="181"/>
      <c r="AB1257" s="181"/>
      <c r="AC1257" s="181"/>
      <c r="AD1257" s="181"/>
      <c r="AE1257" s="181"/>
      <c r="AF1257" s="181"/>
      <c r="AG1257" s="181"/>
      <c r="AH1257" s="181"/>
      <c r="AI1257" s="181"/>
      <c r="AJ1257" s="181"/>
      <c r="AK1257" s="181"/>
      <c r="AL1257" s="181"/>
      <c r="AM1257" s="181"/>
      <c r="AN1257" s="181"/>
      <c r="AO1257" s="181"/>
      <c r="AP1257" s="181"/>
      <c r="AQ1257" s="181"/>
      <c r="AR1257" s="181"/>
      <c r="AS1257" s="181"/>
      <c r="AT1257" s="181"/>
      <c r="AU1257" s="181"/>
      <c r="AV1257" s="181"/>
      <c r="AW1257" s="181"/>
      <c r="AX1257" s="181"/>
      <c r="AY1257" s="181"/>
      <c r="AZ1257" s="181"/>
      <c r="BA1257" s="181"/>
      <c r="BB1257" s="181"/>
      <c r="BC1257" s="181"/>
      <c r="BD1257" s="181"/>
      <c r="BE1257" s="181"/>
      <c r="BF1257" s="181"/>
      <c r="BG1257" s="181"/>
      <c r="BH1257" s="181"/>
      <c r="BI1257" s="181"/>
      <c r="BJ1257" s="181"/>
      <c r="BK1257" s="181"/>
      <c r="BL1257" s="181"/>
      <c r="BM1257" s="181"/>
      <c r="BN1257" s="181"/>
      <c r="BO1257" s="181"/>
      <c r="BP1257" s="181"/>
      <c r="BQ1257" s="181"/>
      <c r="BR1257" s="181"/>
      <c r="BS1257" s="181"/>
      <c r="BT1257" s="181"/>
      <c r="BU1257" s="181"/>
      <c r="BV1257" s="181"/>
      <c r="BW1257" s="181"/>
      <c r="BX1257" s="181"/>
    </row>
    <row r="1258" spans="23:76" s="166" customFormat="1">
      <c r="W1258" s="181"/>
      <c r="X1258" s="181"/>
      <c r="Y1258" s="181"/>
      <c r="Z1258" s="181"/>
      <c r="AA1258" s="181"/>
      <c r="AB1258" s="181"/>
      <c r="AC1258" s="181"/>
      <c r="AD1258" s="181"/>
      <c r="AE1258" s="181"/>
      <c r="AF1258" s="181"/>
      <c r="AG1258" s="181"/>
      <c r="AH1258" s="181"/>
      <c r="AI1258" s="181"/>
      <c r="AJ1258" s="181"/>
      <c r="AK1258" s="181"/>
      <c r="AL1258" s="181"/>
      <c r="AM1258" s="181"/>
      <c r="AN1258" s="181"/>
      <c r="AO1258" s="181"/>
      <c r="AP1258" s="181"/>
      <c r="AQ1258" s="181"/>
      <c r="AR1258" s="181"/>
      <c r="AS1258" s="181"/>
      <c r="AT1258" s="181"/>
      <c r="AU1258" s="181"/>
      <c r="AV1258" s="181"/>
      <c r="AW1258" s="181"/>
      <c r="AX1258" s="181"/>
      <c r="AY1258" s="181"/>
      <c r="AZ1258" s="181"/>
      <c r="BA1258" s="181"/>
      <c r="BB1258" s="181"/>
      <c r="BC1258" s="181"/>
      <c r="BD1258" s="181"/>
      <c r="BE1258" s="181"/>
      <c r="BF1258" s="181"/>
      <c r="BG1258" s="181"/>
      <c r="BH1258" s="181"/>
      <c r="BI1258" s="181"/>
      <c r="BJ1258" s="181"/>
      <c r="BK1258" s="181"/>
      <c r="BL1258" s="181"/>
      <c r="BM1258" s="181"/>
      <c r="BN1258" s="181"/>
      <c r="BO1258" s="181"/>
      <c r="BP1258" s="181"/>
      <c r="BQ1258" s="181"/>
      <c r="BR1258" s="181"/>
      <c r="BS1258" s="181"/>
      <c r="BT1258" s="181"/>
      <c r="BU1258" s="181"/>
      <c r="BV1258" s="181"/>
      <c r="BW1258" s="181"/>
      <c r="BX1258" s="181"/>
    </row>
    <row r="1259" spans="23:76" s="166" customFormat="1">
      <c r="W1259" s="181"/>
      <c r="X1259" s="181"/>
      <c r="Y1259" s="181"/>
      <c r="Z1259" s="181"/>
      <c r="AA1259" s="181"/>
      <c r="AB1259" s="181"/>
      <c r="AC1259" s="181"/>
      <c r="AD1259" s="181"/>
      <c r="AE1259" s="181"/>
      <c r="AF1259" s="181"/>
      <c r="AG1259" s="181"/>
      <c r="AH1259" s="181"/>
      <c r="AI1259" s="181"/>
      <c r="AJ1259" s="181"/>
      <c r="AK1259" s="181"/>
      <c r="AL1259" s="181"/>
      <c r="AM1259" s="181"/>
      <c r="AN1259" s="181"/>
      <c r="AO1259" s="181"/>
      <c r="AP1259" s="181"/>
      <c r="AQ1259" s="181"/>
      <c r="AR1259" s="181"/>
      <c r="AS1259" s="181"/>
      <c r="AT1259" s="181"/>
      <c r="AU1259" s="181"/>
      <c r="AV1259" s="181"/>
      <c r="AW1259" s="181"/>
      <c r="AX1259" s="181"/>
      <c r="AY1259" s="181"/>
      <c r="AZ1259" s="181"/>
      <c r="BA1259" s="181"/>
      <c r="BB1259" s="181"/>
      <c r="BC1259" s="181"/>
      <c r="BD1259" s="181"/>
      <c r="BE1259" s="181"/>
      <c r="BF1259" s="181"/>
      <c r="BG1259" s="181"/>
      <c r="BH1259" s="181"/>
      <c r="BI1259" s="181"/>
      <c r="BJ1259" s="181"/>
      <c r="BK1259" s="181"/>
      <c r="BL1259" s="181"/>
      <c r="BM1259" s="181"/>
      <c r="BN1259" s="181"/>
      <c r="BO1259" s="181"/>
      <c r="BP1259" s="181"/>
      <c r="BQ1259" s="181"/>
      <c r="BR1259" s="181"/>
      <c r="BS1259" s="181"/>
      <c r="BT1259" s="181"/>
      <c r="BU1259" s="181"/>
      <c r="BV1259" s="181"/>
      <c r="BW1259" s="181"/>
      <c r="BX1259" s="181"/>
    </row>
    <row r="1260" spans="23:76" s="166" customFormat="1">
      <c r="W1260" s="181"/>
      <c r="X1260" s="181"/>
      <c r="Y1260" s="181"/>
      <c r="Z1260" s="181"/>
      <c r="AA1260" s="181"/>
      <c r="AB1260" s="181"/>
      <c r="AC1260" s="181"/>
      <c r="AD1260" s="181"/>
      <c r="AE1260" s="181"/>
      <c r="AF1260" s="181"/>
      <c r="AG1260" s="181"/>
      <c r="AH1260" s="181"/>
      <c r="AI1260" s="181"/>
      <c r="AJ1260" s="181"/>
      <c r="AK1260" s="181"/>
      <c r="AL1260" s="181"/>
      <c r="AM1260" s="181"/>
      <c r="AN1260" s="181"/>
      <c r="AO1260" s="181"/>
      <c r="AP1260" s="181"/>
      <c r="AQ1260" s="181"/>
      <c r="AR1260" s="181"/>
      <c r="AS1260" s="181"/>
      <c r="AT1260" s="181"/>
      <c r="AU1260" s="181"/>
      <c r="AV1260" s="181"/>
      <c r="AW1260" s="181"/>
      <c r="AX1260" s="181"/>
      <c r="AY1260" s="181"/>
      <c r="AZ1260" s="181"/>
      <c r="BA1260" s="181"/>
      <c r="BB1260" s="181"/>
      <c r="BC1260" s="181"/>
      <c r="BD1260" s="181"/>
      <c r="BE1260" s="181"/>
      <c r="BF1260" s="181"/>
      <c r="BG1260" s="181"/>
      <c r="BH1260" s="181"/>
      <c r="BI1260" s="181"/>
      <c r="BJ1260" s="181"/>
      <c r="BK1260" s="181"/>
      <c r="BL1260" s="181"/>
      <c r="BM1260" s="181"/>
      <c r="BN1260" s="181"/>
      <c r="BO1260" s="181"/>
      <c r="BP1260" s="181"/>
      <c r="BQ1260" s="181"/>
      <c r="BR1260" s="181"/>
      <c r="BS1260" s="181"/>
      <c r="BT1260" s="181"/>
      <c r="BU1260" s="181"/>
      <c r="BV1260" s="181"/>
      <c r="BW1260" s="181"/>
      <c r="BX1260" s="181"/>
    </row>
    <row r="1261" spans="23:76" s="166" customFormat="1">
      <c r="W1261" s="181"/>
      <c r="X1261" s="181"/>
      <c r="Y1261" s="181"/>
      <c r="Z1261" s="181"/>
      <c r="AA1261" s="181"/>
      <c r="AB1261" s="181"/>
      <c r="AC1261" s="181"/>
      <c r="AD1261" s="181"/>
      <c r="AE1261" s="181"/>
      <c r="AF1261" s="181"/>
      <c r="AG1261" s="181"/>
      <c r="AH1261" s="181"/>
      <c r="AI1261" s="181"/>
      <c r="AJ1261" s="181"/>
      <c r="AK1261" s="181"/>
      <c r="AL1261" s="181"/>
      <c r="AM1261" s="181"/>
      <c r="AN1261" s="181"/>
      <c r="AO1261" s="181"/>
      <c r="AP1261" s="181"/>
      <c r="AQ1261" s="181"/>
      <c r="AR1261" s="181"/>
      <c r="AS1261" s="181"/>
      <c r="AT1261" s="181"/>
      <c r="AU1261" s="181"/>
      <c r="AV1261" s="181"/>
      <c r="AW1261" s="181"/>
      <c r="AX1261" s="181"/>
      <c r="AY1261" s="181"/>
      <c r="AZ1261" s="181"/>
      <c r="BA1261" s="181"/>
      <c r="BB1261" s="181"/>
      <c r="BC1261" s="181"/>
      <c r="BD1261" s="181"/>
      <c r="BE1261" s="181"/>
      <c r="BF1261" s="181"/>
      <c r="BG1261" s="181"/>
      <c r="BH1261" s="181"/>
      <c r="BI1261" s="181"/>
      <c r="BJ1261" s="181"/>
      <c r="BK1261" s="181"/>
      <c r="BL1261" s="181"/>
      <c r="BM1261" s="181"/>
      <c r="BN1261" s="181"/>
      <c r="BO1261" s="181"/>
      <c r="BP1261" s="181"/>
      <c r="BQ1261" s="181"/>
      <c r="BR1261" s="181"/>
      <c r="BS1261" s="181"/>
      <c r="BT1261" s="181"/>
      <c r="BU1261" s="181"/>
      <c r="BV1261" s="181"/>
      <c r="BW1261" s="181"/>
      <c r="BX1261" s="181"/>
    </row>
    <row r="1262" spans="23:76" s="166" customFormat="1">
      <c r="W1262" s="181"/>
      <c r="X1262" s="181"/>
      <c r="Y1262" s="181"/>
      <c r="Z1262" s="181"/>
      <c r="AA1262" s="181"/>
      <c r="AB1262" s="181"/>
      <c r="AC1262" s="181"/>
      <c r="AD1262" s="181"/>
      <c r="AE1262" s="181"/>
      <c r="AF1262" s="181"/>
      <c r="AG1262" s="181"/>
      <c r="AH1262" s="181"/>
      <c r="AI1262" s="181"/>
      <c r="AJ1262" s="181"/>
      <c r="AK1262" s="181"/>
      <c r="AL1262" s="181"/>
      <c r="AM1262" s="181"/>
      <c r="AN1262" s="181"/>
      <c r="AO1262" s="181"/>
      <c r="AP1262" s="181"/>
      <c r="AQ1262" s="181"/>
      <c r="AR1262" s="181"/>
      <c r="AS1262" s="181"/>
      <c r="AT1262" s="181"/>
      <c r="AU1262" s="181"/>
      <c r="AV1262" s="181"/>
      <c r="AW1262" s="181"/>
      <c r="AX1262" s="181"/>
      <c r="AY1262" s="181"/>
      <c r="AZ1262" s="181"/>
      <c r="BA1262" s="181"/>
      <c r="BB1262" s="181"/>
      <c r="BC1262" s="181"/>
      <c r="BD1262" s="181"/>
      <c r="BE1262" s="181"/>
      <c r="BF1262" s="181"/>
      <c r="BG1262" s="181"/>
      <c r="BH1262" s="181"/>
      <c r="BI1262" s="181"/>
      <c r="BJ1262" s="181"/>
      <c r="BK1262" s="181"/>
      <c r="BL1262" s="181"/>
      <c r="BM1262" s="181"/>
      <c r="BN1262" s="181"/>
      <c r="BO1262" s="181"/>
      <c r="BP1262" s="181"/>
      <c r="BQ1262" s="181"/>
      <c r="BR1262" s="181"/>
      <c r="BS1262" s="181"/>
      <c r="BT1262" s="181"/>
      <c r="BU1262" s="181"/>
      <c r="BV1262" s="181"/>
      <c r="BW1262" s="181"/>
      <c r="BX1262" s="181"/>
    </row>
    <row r="1263" spans="23:76" s="166" customFormat="1">
      <c r="W1263" s="181"/>
      <c r="X1263" s="181"/>
      <c r="Y1263" s="181"/>
      <c r="Z1263" s="181"/>
      <c r="AA1263" s="181"/>
      <c r="AB1263" s="181"/>
      <c r="AC1263" s="181"/>
      <c r="AD1263" s="181"/>
      <c r="AE1263" s="181"/>
      <c r="AF1263" s="181"/>
      <c r="AG1263" s="181"/>
      <c r="AH1263" s="181"/>
      <c r="AI1263" s="181"/>
      <c r="AJ1263" s="181"/>
      <c r="AK1263" s="181"/>
      <c r="AL1263" s="181"/>
      <c r="AM1263" s="181"/>
      <c r="AN1263" s="181"/>
      <c r="AO1263" s="181"/>
      <c r="AP1263" s="181"/>
      <c r="AQ1263" s="181"/>
      <c r="AR1263" s="181"/>
      <c r="AS1263" s="181"/>
      <c r="AT1263" s="181"/>
      <c r="AU1263" s="181"/>
      <c r="AV1263" s="181"/>
      <c r="AW1263" s="181"/>
      <c r="AX1263" s="181"/>
      <c r="AY1263" s="181"/>
      <c r="AZ1263" s="181"/>
      <c r="BA1263" s="181"/>
      <c r="BB1263" s="181"/>
      <c r="BC1263" s="181"/>
      <c r="BD1263" s="181"/>
      <c r="BE1263" s="181"/>
      <c r="BF1263" s="181"/>
      <c r="BG1263" s="181"/>
      <c r="BH1263" s="181"/>
      <c r="BI1263" s="181"/>
      <c r="BJ1263" s="181"/>
      <c r="BK1263" s="181"/>
      <c r="BL1263" s="181"/>
      <c r="BM1263" s="181"/>
      <c r="BN1263" s="181"/>
      <c r="BO1263" s="181"/>
      <c r="BP1263" s="181"/>
      <c r="BQ1263" s="181"/>
      <c r="BR1263" s="181"/>
      <c r="BS1263" s="181"/>
      <c r="BT1263" s="181"/>
      <c r="BU1263" s="181"/>
      <c r="BV1263" s="181"/>
      <c r="BW1263" s="181"/>
      <c r="BX1263" s="181"/>
    </row>
    <row r="1264" spans="23:76" s="166" customFormat="1">
      <c r="W1264" s="181"/>
      <c r="X1264" s="181"/>
      <c r="Y1264" s="181"/>
      <c r="Z1264" s="181"/>
      <c r="AA1264" s="181"/>
      <c r="AB1264" s="181"/>
      <c r="AC1264" s="181"/>
      <c r="AD1264" s="181"/>
      <c r="AE1264" s="181"/>
      <c r="AF1264" s="181"/>
      <c r="AG1264" s="181"/>
      <c r="AH1264" s="181"/>
      <c r="AI1264" s="181"/>
      <c r="AJ1264" s="181"/>
      <c r="AK1264" s="181"/>
      <c r="AL1264" s="181"/>
      <c r="AM1264" s="181"/>
      <c r="AN1264" s="181"/>
      <c r="AO1264" s="181"/>
      <c r="AP1264" s="181"/>
      <c r="AQ1264" s="181"/>
      <c r="AR1264" s="181"/>
      <c r="AS1264" s="181"/>
      <c r="AT1264" s="181"/>
      <c r="AU1264" s="181"/>
      <c r="AV1264" s="181"/>
      <c r="AW1264" s="181"/>
      <c r="AX1264" s="181"/>
      <c r="AY1264" s="181"/>
      <c r="AZ1264" s="181"/>
      <c r="BA1264" s="181"/>
      <c r="BB1264" s="181"/>
      <c r="BC1264" s="181"/>
      <c r="BD1264" s="181"/>
      <c r="BE1264" s="181"/>
      <c r="BF1264" s="181"/>
      <c r="BG1264" s="181"/>
      <c r="BH1264" s="181"/>
      <c r="BI1264" s="181"/>
      <c r="BJ1264" s="181"/>
      <c r="BK1264" s="181"/>
      <c r="BL1264" s="181"/>
      <c r="BM1264" s="181"/>
      <c r="BN1264" s="181"/>
      <c r="BO1264" s="181"/>
      <c r="BP1264" s="181"/>
      <c r="BQ1264" s="181"/>
      <c r="BR1264" s="181"/>
      <c r="BS1264" s="181"/>
      <c r="BT1264" s="181"/>
      <c r="BU1264" s="181"/>
      <c r="BV1264" s="181"/>
      <c r="BW1264" s="181"/>
      <c r="BX1264" s="181"/>
    </row>
    <row r="1265" spans="23:76" s="166" customFormat="1">
      <c r="W1265" s="181"/>
      <c r="X1265" s="181"/>
      <c r="Y1265" s="181"/>
      <c r="Z1265" s="181"/>
      <c r="AA1265" s="181"/>
      <c r="AB1265" s="181"/>
      <c r="AC1265" s="181"/>
      <c r="AD1265" s="181"/>
      <c r="AE1265" s="181"/>
      <c r="AF1265" s="181"/>
      <c r="AG1265" s="181"/>
      <c r="AH1265" s="181"/>
      <c r="AI1265" s="181"/>
      <c r="AJ1265" s="181"/>
      <c r="AK1265" s="181"/>
      <c r="AL1265" s="181"/>
      <c r="AM1265" s="181"/>
      <c r="AN1265" s="181"/>
      <c r="AO1265" s="181"/>
      <c r="AP1265" s="181"/>
      <c r="AQ1265" s="181"/>
      <c r="AR1265" s="181"/>
      <c r="AS1265" s="181"/>
      <c r="AT1265" s="181"/>
      <c r="AU1265" s="181"/>
      <c r="AV1265" s="181"/>
      <c r="AW1265" s="181"/>
      <c r="AX1265" s="181"/>
      <c r="AY1265" s="181"/>
      <c r="AZ1265" s="181"/>
      <c r="BA1265" s="181"/>
      <c r="BB1265" s="181"/>
      <c r="BC1265" s="181"/>
      <c r="BD1265" s="181"/>
      <c r="BE1265" s="181"/>
      <c r="BF1265" s="181"/>
      <c r="BG1265" s="181"/>
      <c r="BH1265" s="181"/>
      <c r="BI1265" s="181"/>
      <c r="BJ1265" s="181"/>
      <c r="BK1265" s="181"/>
      <c r="BL1265" s="181"/>
      <c r="BM1265" s="181"/>
      <c r="BN1265" s="181"/>
      <c r="BO1265" s="181"/>
      <c r="BP1265" s="181"/>
      <c r="BQ1265" s="181"/>
      <c r="BR1265" s="181"/>
      <c r="BS1265" s="181"/>
      <c r="BT1265" s="181"/>
      <c r="BU1265" s="181"/>
      <c r="BV1265" s="181"/>
      <c r="BW1265" s="181"/>
      <c r="BX1265" s="181"/>
    </row>
    <row r="1266" spans="23:76" s="166" customFormat="1">
      <c r="W1266" s="181"/>
      <c r="X1266" s="181"/>
      <c r="Y1266" s="181"/>
      <c r="Z1266" s="181"/>
      <c r="AA1266" s="181"/>
      <c r="AB1266" s="181"/>
      <c r="AC1266" s="181"/>
      <c r="AD1266" s="181"/>
      <c r="AE1266" s="181"/>
      <c r="AF1266" s="181"/>
      <c r="AG1266" s="181"/>
      <c r="AH1266" s="181"/>
      <c r="AI1266" s="181"/>
      <c r="AJ1266" s="181"/>
      <c r="AK1266" s="181"/>
      <c r="AL1266" s="181"/>
      <c r="AM1266" s="181"/>
      <c r="AN1266" s="181"/>
      <c r="AO1266" s="181"/>
      <c r="AP1266" s="181"/>
      <c r="AQ1266" s="181"/>
      <c r="AR1266" s="181"/>
      <c r="AS1266" s="181"/>
      <c r="AT1266" s="181"/>
      <c r="AU1266" s="181"/>
      <c r="AV1266" s="181"/>
      <c r="AW1266" s="181"/>
      <c r="AX1266" s="181"/>
      <c r="AY1266" s="181"/>
      <c r="AZ1266" s="181"/>
      <c r="BA1266" s="181"/>
      <c r="BB1266" s="181"/>
      <c r="BC1266" s="181"/>
      <c r="BD1266" s="181"/>
      <c r="BE1266" s="181"/>
      <c r="BF1266" s="181"/>
      <c r="BG1266" s="181"/>
      <c r="BH1266" s="181"/>
      <c r="BI1266" s="181"/>
      <c r="BJ1266" s="181"/>
      <c r="BK1266" s="181"/>
      <c r="BL1266" s="181"/>
      <c r="BM1266" s="181"/>
      <c r="BN1266" s="181"/>
      <c r="BO1266" s="181"/>
      <c r="BP1266" s="181"/>
      <c r="BQ1266" s="181"/>
      <c r="BR1266" s="181"/>
      <c r="BS1266" s="181"/>
      <c r="BT1266" s="181"/>
      <c r="BU1266" s="181"/>
      <c r="BV1266" s="181"/>
      <c r="BW1266" s="181"/>
      <c r="BX1266" s="181"/>
    </row>
    <row r="1267" spans="23:76" s="166" customFormat="1">
      <c r="W1267" s="181"/>
      <c r="X1267" s="181"/>
      <c r="Y1267" s="181"/>
      <c r="Z1267" s="181"/>
      <c r="AA1267" s="181"/>
      <c r="AB1267" s="181"/>
      <c r="AC1267" s="181"/>
      <c r="AD1267" s="181"/>
      <c r="AE1267" s="181"/>
      <c r="AF1267" s="181"/>
      <c r="AG1267" s="181"/>
      <c r="AH1267" s="181"/>
      <c r="AI1267" s="181"/>
      <c r="AJ1267" s="181"/>
      <c r="AK1267" s="181"/>
      <c r="AL1267" s="181"/>
      <c r="AM1267" s="181"/>
      <c r="AN1267" s="181"/>
      <c r="AO1267" s="181"/>
      <c r="AP1267" s="181"/>
      <c r="AQ1267" s="181"/>
      <c r="AR1267" s="181"/>
      <c r="AS1267" s="181"/>
      <c r="AT1267" s="181"/>
      <c r="AU1267" s="181"/>
      <c r="AV1267" s="181"/>
      <c r="AW1267" s="181"/>
      <c r="AX1267" s="181"/>
      <c r="AY1267" s="181"/>
      <c r="AZ1267" s="181"/>
      <c r="BA1267" s="181"/>
      <c r="BB1267" s="181"/>
      <c r="BC1267" s="181"/>
      <c r="BD1267" s="181"/>
      <c r="BE1267" s="181"/>
      <c r="BF1267" s="181"/>
      <c r="BG1267" s="181"/>
      <c r="BH1267" s="181"/>
      <c r="BI1267" s="181"/>
      <c r="BJ1267" s="181"/>
      <c r="BK1267" s="181"/>
      <c r="BL1267" s="181"/>
      <c r="BM1267" s="181"/>
      <c r="BN1267" s="181"/>
      <c r="BO1267" s="181"/>
      <c r="BP1267" s="181"/>
      <c r="BQ1267" s="181"/>
      <c r="BR1267" s="181"/>
      <c r="BS1267" s="181"/>
      <c r="BT1267" s="181"/>
      <c r="BU1267" s="181"/>
      <c r="BV1267" s="181"/>
      <c r="BW1267" s="181"/>
      <c r="BX1267" s="181"/>
    </row>
    <row r="1268" spans="23:76" s="166" customFormat="1">
      <c r="W1268" s="181"/>
      <c r="X1268" s="181"/>
      <c r="Y1268" s="181"/>
      <c r="Z1268" s="181"/>
      <c r="AA1268" s="181"/>
      <c r="AB1268" s="181"/>
      <c r="AC1268" s="181"/>
      <c r="AD1268" s="181"/>
      <c r="AE1268" s="181"/>
      <c r="AF1268" s="181"/>
      <c r="AG1268" s="181"/>
      <c r="AH1268" s="181"/>
      <c r="AI1268" s="181"/>
      <c r="AJ1268" s="181"/>
      <c r="AK1268" s="181"/>
      <c r="AL1268" s="181"/>
      <c r="AM1268" s="181"/>
      <c r="AN1268" s="181"/>
      <c r="AO1268" s="181"/>
      <c r="AP1268" s="181"/>
      <c r="AQ1268" s="181"/>
      <c r="AR1268" s="181"/>
      <c r="AS1268" s="181"/>
      <c r="AT1268" s="181"/>
      <c r="AU1268" s="181"/>
      <c r="AV1268" s="181"/>
      <c r="AW1268" s="181"/>
      <c r="AX1268" s="181"/>
      <c r="AY1268" s="181"/>
      <c r="AZ1268" s="181"/>
      <c r="BA1268" s="181"/>
      <c r="BB1268" s="181"/>
      <c r="BC1268" s="181"/>
      <c r="BD1268" s="181"/>
      <c r="BE1268" s="181"/>
      <c r="BF1268" s="181"/>
      <c r="BG1268" s="181"/>
      <c r="BH1268" s="181"/>
      <c r="BI1268" s="181"/>
      <c r="BJ1268" s="181"/>
      <c r="BK1268" s="181"/>
      <c r="BL1268" s="181"/>
      <c r="BM1268" s="181"/>
      <c r="BN1268" s="181"/>
      <c r="BO1268" s="181"/>
      <c r="BP1268" s="181"/>
      <c r="BQ1268" s="181"/>
      <c r="BR1268" s="181"/>
      <c r="BS1268" s="181"/>
      <c r="BT1268" s="181"/>
      <c r="BU1268" s="181"/>
      <c r="BV1268" s="181"/>
      <c r="BW1268" s="181"/>
      <c r="BX1268" s="181"/>
    </row>
    <row r="1269" spans="23:76" s="166" customFormat="1">
      <c r="W1269" s="181"/>
      <c r="X1269" s="181"/>
      <c r="Y1269" s="181"/>
      <c r="Z1269" s="181"/>
      <c r="AA1269" s="181"/>
      <c r="AB1269" s="181"/>
      <c r="AC1269" s="181"/>
      <c r="AD1269" s="181"/>
      <c r="AE1269" s="181"/>
      <c r="AF1269" s="181"/>
      <c r="AG1269" s="181"/>
      <c r="AH1269" s="181"/>
      <c r="AI1269" s="181"/>
      <c r="AJ1269" s="181"/>
      <c r="AK1269" s="181"/>
      <c r="AL1269" s="181"/>
      <c r="AM1269" s="181"/>
      <c r="AN1269" s="181"/>
      <c r="AO1269" s="181"/>
      <c r="AP1269" s="181"/>
      <c r="AQ1269" s="181"/>
      <c r="AR1269" s="181"/>
      <c r="AS1269" s="181"/>
      <c r="AT1269" s="181"/>
      <c r="AU1269" s="181"/>
      <c r="AV1269" s="181"/>
      <c r="AW1269" s="181"/>
      <c r="AX1269" s="181"/>
      <c r="AY1269" s="181"/>
      <c r="AZ1269" s="181"/>
      <c r="BA1269" s="181"/>
      <c r="BB1269" s="181"/>
      <c r="BC1269" s="181"/>
      <c r="BD1269" s="181"/>
      <c r="BE1269" s="181"/>
      <c r="BF1269" s="181"/>
      <c r="BG1269" s="181"/>
      <c r="BH1269" s="181"/>
      <c r="BI1269" s="181"/>
      <c r="BJ1269" s="181"/>
      <c r="BK1269" s="181"/>
      <c r="BL1269" s="181"/>
      <c r="BM1269" s="181"/>
      <c r="BN1269" s="181"/>
      <c r="BO1269" s="181"/>
      <c r="BP1269" s="181"/>
      <c r="BQ1269" s="181"/>
      <c r="BR1269" s="181"/>
      <c r="BS1269" s="181"/>
      <c r="BT1269" s="181"/>
      <c r="BU1269" s="181"/>
      <c r="BV1269" s="181"/>
      <c r="BW1269" s="181"/>
      <c r="BX1269" s="181"/>
    </row>
    <row r="1270" spans="23:76" s="166" customFormat="1">
      <c r="W1270" s="181"/>
      <c r="X1270" s="181"/>
      <c r="Y1270" s="181"/>
      <c r="Z1270" s="181"/>
      <c r="AA1270" s="181"/>
      <c r="AB1270" s="181"/>
      <c r="AC1270" s="181"/>
      <c r="AD1270" s="181"/>
      <c r="AE1270" s="181"/>
      <c r="AF1270" s="181"/>
      <c r="AG1270" s="181"/>
      <c r="AH1270" s="181"/>
      <c r="AI1270" s="181"/>
      <c r="AJ1270" s="181"/>
      <c r="AK1270" s="181"/>
      <c r="AL1270" s="181"/>
      <c r="AM1270" s="181"/>
      <c r="AN1270" s="181"/>
      <c r="AO1270" s="181"/>
      <c r="AP1270" s="181"/>
      <c r="AQ1270" s="181"/>
      <c r="AR1270" s="181"/>
      <c r="AS1270" s="181"/>
      <c r="AT1270" s="181"/>
      <c r="AU1270" s="181"/>
      <c r="AV1270" s="181"/>
      <c r="AW1270" s="181"/>
      <c r="AX1270" s="181"/>
      <c r="AY1270" s="181"/>
      <c r="AZ1270" s="181"/>
      <c r="BA1270" s="181"/>
      <c r="BB1270" s="181"/>
      <c r="BC1270" s="181"/>
      <c r="BD1270" s="181"/>
      <c r="BE1270" s="181"/>
      <c r="BF1270" s="181"/>
      <c r="BG1270" s="181"/>
      <c r="BH1270" s="181"/>
      <c r="BI1270" s="181"/>
      <c r="BJ1270" s="181"/>
      <c r="BK1270" s="181"/>
      <c r="BL1270" s="181"/>
      <c r="BM1270" s="181"/>
      <c r="BN1270" s="181"/>
      <c r="BO1270" s="181"/>
      <c r="BP1270" s="181"/>
      <c r="BQ1270" s="181"/>
      <c r="BR1270" s="181"/>
      <c r="BS1270" s="181"/>
      <c r="BT1270" s="181"/>
      <c r="BU1270" s="181"/>
      <c r="BV1270" s="181"/>
      <c r="BW1270" s="181"/>
      <c r="BX1270" s="181"/>
    </row>
    <row r="1271" spans="23:76" s="166" customFormat="1">
      <c r="W1271" s="181"/>
      <c r="X1271" s="181"/>
      <c r="Y1271" s="181"/>
      <c r="Z1271" s="181"/>
      <c r="AA1271" s="181"/>
      <c r="AB1271" s="181"/>
      <c r="AC1271" s="181"/>
      <c r="AD1271" s="181"/>
      <c r="AE1271" s="181"/>
      <c r="AF1271" s="181"/>
      <c r="AG1271" s="181"/>
      <c r="AH1271" s="181"/>
      <c r="AI1271" s="181"/>
      <c r="AJ1271" s="181"/>
      <c r="AK1271" s="181"/>
      <c r="AL1271" s="181"/>
      <c r="AM1271" s="181"/>
      <c r="AN1271" s="181"/>
      <c r="AO1271" s="181"/>
      <c r="AP1271" s="181"/>
      <c r="AQ1271" s="181"/>
      <c r="AR1271" s="181"/>
      <c r="AS1271" s="181"/>
      <c r="AT1271" s="181"/>
      <c r="AU1271" s="181"/>
      <c r="AV1271" s="181"/>
      <c r="AW1271" s="181"/>
      <c r="AX1271" s="181"/>
      <c r="AY1271" s="181"/>
      <c r="AZ1271" s="181"/>
      <c r="BA1271" s="181"/>
      <c r="BB1271" s="181"/>
      <c r="BC1271" s="181"/>
      <c r="BD1271" s="181"/>
      <c r="BE1271" s="181"/>
      <c r="BF1271" s="181"/>
      <c r="BG1271" s="181"/>
      <c r="BH1271" s="181"/>
      <c r="BI1271" s="181"/>
      <c r="BJ1271" s="181"/>
      <c r="BK1271" s="181"/>
      <c r="BL1271" s="181"/>
      <c r="BM1271" s="181"/>
      <c r="BN1271" s="181"/>
      <c r="BO1271" s="181"/>
      <c r="BP1271" s="181"/>
      <c r="BQ1271" s="181"/>
      <c r="BR1271" s="181"/>
      <c r="BS1271" s="181"/>
      <c r="BT1271" s="181"/>
      <c r="BU1271" s="181"/>
      <c r="BV1271" s="181"/>
      <c r="BW1271" s="181"/>
      <c r="BX1271" s="181"/>
    </row>
    <row r="1272" spans="23:76" s="166" customFormat="1">
      <c r="W1272" s="181"/>
      <c r="X1272" s="181"/>
      <c r="Y1272" s="181"/>
      <c r="Z1272" s="181"/>
      <c r="AA1272" s="181"/>
      <c r="AB1272" s="181"/>
      <c r="AC1272" s="181"/>
      <c r="AD1272" s="181"/>
      <c r="AE1272" s="181"/>
      <c r="AF1272" s="181"/>
      <c r="AG1272" s="181"/>
      <c r="AH1272" s="181"/>
      <c r="AI1272" s="181"/>
      <c r="AJ1272" s="181"/>
      <c r="AK1272" s="181"/>
      <c r="AL1272" s="181"/>
      <c r="AM1272" s="181"/>
      <c r="AN1272" s="181"/>
      <c r="AO1272" s="181"/>
      <c r="AP1272" s="181"/>
      <c r="AQ1272" s="181"/>
      <c r="AR1272" s="181"/>
      <c r="AS1272" s="181"/>
      <c r="AT1272" s="181"/>
      <c r="AU1272" s="181"/>
      <c r="AV1272" s="181"/>
      <c r="AW1272" s="181"/>
      <c r="AX1272" s="181"/>
      <c r="AY1272" s="181"/>
      <c r="AZ1272" s="181"/>
      <c r="BA1272" s="181"/>
      <c r="BB1272" s="181"/>
      <c r="BC1272" s="181"/>
      <c r="BD1272" s="181"/>
      <c r="BE1272" s="181"/>
      <c r="BF1272" s="181"/>
      <c r="BG1272" s="181"/>
      <c r="BH1272" s="181"/>
      <c r="BI1272" s="181"/>
      <c r="BJ1272" s="181"/>
      <c r="BK1272" s="181"/>
      <c r="BL1272" s="181"/>
      <c r="BM1272" s="181"/>
      <c r="BN1272" s="181"/>
      <c r="BO1272" s="181"/>
      <c r="BP1272" s="181"/>
      <c r="BQ1272" s="181"/>
      <c r="BR1272" s="181"/>
      <c r="BS1272" s="181"/>
      <c r="BT1272" s="181"/>
      <c r="BU1272" s="181"/>
      <c r="BV1272" s="181"/>
      <c r="BW1272" s="181"/>
      <c r="BX1272" s="181"/>
    </row>
    <row r="1273" spans="23:76" s="166" customFormat="1">
      <c r="W1273" s="181"/>
      <c r="X1273" s="181"/>
      <c r="Y1273" s="181"/>
      <c r="Z1273" s="181"/>
      <c r="AA1273" s="181"/>
      <c r="AB1273" s="181"/>
      <c r="AC1273" s="181"/>
      <c r="AD1273" s="181"/>
      <c r="AE1273" s="181"/>
      <c r="AF1273" s="181"/>
      <c r="AG1273" s="181"/>
      <c r="AH1273" s="181"/>
      <c r="AI1273" s="181"/>
      <c r="AJ1273" s="181"/>
      <c r="AK1273" s="181"/>
      <c r="AL1273" s="181"/>
      <c r="AM1273" s="181"/>
      <c r="AN1273" s="181"/>
      <c r="AO1273" s="181"/>
      <c r="AP1273" s="181"/>
      <c r="AQ1273" s="181"/>
      <c r="AR1273" s="181"/>
      <c r="AS1273" s="181"/>
      <c r="AT1273" s="181"/>
      <c r="AU1273" s="181"/>
      <c r="AV1273" s="181"/>
      <c r="AW1273" s="181"/>
      <c r="AX1273" s="181"/>
      <c r="AY1273" s="181"/>
      <c r="AZ1273" s="181"/>
      <c r="BA1273" s="181"/>
      <c r="BB1273" s="181"/>
      <c r="BC1273" s="181"/>
      <c r="BD1273" s="181"/>
      <c r="BE1273" s="181"/>
      <c r="BF1273" s="181"/>
      <c r="BG1273" s="181"/>
      <c r="BH1273" s="181"/>
      <c r="BI1273" s="181"/>
      <c r="BJ1273" s="181"/>
      <c r="BK1273" s="181"/>
      <c r="BL1273" s="181"/>
      <c r="BM1273" s="181"/>
      <c r="BN1273" s="181"/>
      <c r="BO1273" s="181"/>
      <c r="BP1273" s="181"/>
      <c r="BQ1273" s="181"/>
      <c r="BR1273" s="181"/>
      <c r="BS1273" s="181"/>
      <c r="BT1273" s="181"/>
      <c r="BU1273" s="181"/>
      <c r="BV1273" s="181"/>
      <c r="BW1273" s="181"/>
      <c r="BX1273" s="181"/>
    </row>
    <row r="1274" spans="23:76" s="166" customFormat="1">
      <c r="W1274" s="181"/>
      <c r="X1274" s="181"/>
      <c r="Y1274" s="181"/>
      <c r="Z1274" s="181"/>
      <c r="AA1274" s="181"/>
      <c r="AB1274" s="181"/>
      <c r="AC1274" s="181"/>
      <c r="AD1274" s="181"/>
      <c r="AE1274" s="181"/>
      <c r="AF1274" s="181"/>
      <c r="AG1274" s="181"/>
      <c r="AH1274" s="181"/>
      <c r="AI1274" s="181"/>
      <c r="AJ1274" s="181"/>
      <c r="AK1274" s="181"/>
      <c r="AL1274" s="181"/>
      <c r="AM1274" s="181"/>
      <c r="AN1274" s="181"/>
      <c r="AO1274" s="181"/>
      <c r="AP1274" s="181"/>
      <c r="AQ1274" s="181"/>
      <c r="AR1274" s="181"/>
      <c r="AS1274" s="181"/>
      <c r="AT1274" s="181"/>
      <c r="AU1274" s="181"/>
      <c r="AV1274" s="181"/>
      <c r="AW1274" s="181"/>
      <c r="AX1274" s="181"/>
      <c r="AY1274" s="181"/>
      <c r="AZ1274" s="181"/>
      <c r="BA1274" s="181"/>
      <c r="BB1274" s="181"/>
      <c r="BC1274" s="181"/>
      <c r="BD1274" s="181"/>
      <c r="BE1274" s="181"/>
      <c r="BF1274" s="181"/>
      <c r="BG1274" s="181"/>
      <c r="BH1274" s="181"/>
      <c r="BI1274" s="181"/>
      <c r="BJ1274" s="181"/>
      <c r="BK1274" s="181"/>
      <c r="BL1274" s="181"/>
      <c r="BM1274" s="181"/>
      <c r="BN1274" s="181"/>
      <c r="BO1274" s="181"/>
      <c r="BP1274" s="181"/>
      <c r="BQ1274" s="181"/>
      <c r="BR1274" s="181"/>
      <c r="BS1274" s="181"/>
      <c r="BT1274" s="181"/>
      <c r="BU1274" s="181"/>
      <c r="BV1274" s="181"/>
      <c r="BW1274" s="181"/>
      <c r="BX1274" s="181"/>
    </row>
    <row r="1275" spans="23:76" s="166" customFormat="1">
      <c r="W1275" s="181"/>
      <c r="X1275" s="181"/>
      <c r="Y1275" s="181"/>
      <c r="Z1275" s="181"/>
      <c r="AA1275" s="181"/>
      <c r="AB1275" s="181"/>
      <c r="AC1275" s="181"/>
      <c r="AD1275" s="181"/>
      <c r="AE1275" s="181"/>
      <c r="AF1275" s="181"/>
      <c r="AG1275" s="181"/>
      <c r="AH1275" s="181"/>
      <c r="AI1275" s="181"/>
      <c r="AJ1275" s="181"/>
      <c r="AK1275" s="181"/>
      <c r="AL1275" s="181"/>
      <c r="AM1275" s="181"/>
      <c r="AN1275" s="181"/>
      <c r="AO1275" s="181"/>
      <c r="AP1275" s="181"/>
      <c r="AQ1275" s="181"/>
      <c r="AR1275" s="181"/>
      <c r="AS1275" s="181"/>
      <c r="AT1275" s="181"/>
      <c r="AU1275" s="181"/>
      <c r="AV1275" s="181"/>
      <c r="AW1275" s="181"/>
      <c r="AX1275" s="181"/>
      <c r="AY1275" s="181"/>
      <c r="AZ1275" s="181"/>
      <c r="BA1275" s="181"/>
      <c r="BB1275" s="181"/>
      <c r="BC1275" s="181"/>
      <c r="BD1275" s="181"/>
      <c r="BE1275" s="181"/>
      <c r="BF1275" s="181"/>
      <c r="BG1275" s="181"/>
      <c r="BH1275" s="181"/>
      <c r="BI1275" s="181"/>
      <c r="BJ1275" s="181"/>
      <c r="BK1275" s="181"/>
      <c r="BL1275" s="181"/>
      <c r="BM1275" s="181"/>
      <c r="BN1275" s="181"/>
      <c r="BO1275" s="181"/>
      <c r="BP1275" s="181"/>
      <c r="BQ1275" s="181"/>
      <c r="BR1275" s="181"/>
      <c r="BS1275" s="181"/>
      <c r="BT1275" s="181"/>
      <c r="BU1275" s="181"/>
      <c r="BV1275" s="181"/>
      <c r="BW1275" s="181"/>
      <c r="BX1275" s="181"/>
    </row>
    <row r="1276" spans="23:76" s="166" customFormat="1">
      <c r="W1276" s="181"/>
      <c r="X1276" s="181"/>
      <c r="Y1276" s="181"/>
      <c r="Z1276" s="181"/>
      <c r="AA1276" s="181"/>
      <c r="AB1276" s="181"/>
      <c r="AC1276" s="181"/>
      <c r="AD1276" s="181"/>
      <c r="AE1276" s="181"/>
      <c r="AF1276" s="181"/>
      <c r="AG1276" s="181"/>
      <c r="AH1276" s="181"/>
      <c r="AI1276" s="181"/>
      <c r="AJ1276" s="181"/>
      <c r="AK1276" s="181"/>
      <c r="AL1276" s="181"/>
      <c r="AM1276" s="181"/>
      <c r="AN1276" s="181"/>
      <c r="AO1276" s="181"/>
      <c r="AP1276" s="181"/>
      <c r="AQ1276" s="181"/>
      <c r="AR1276" s="181"/>
      <c r="AS1276" s="181"/>
      <c r="AT1276" s="181"/>
      <c r="AU1276" s="181"/>
      <c r="AV1276" s="181"/>
      <c r="AW1276" s="181"/>
      <c r="AX1276" s="181"/>
      <c r="AY1276" s="181"/>
      <c r="AZ1276" s="181"/>
      <c r="BA1276" s="181"/>
      <c r="BB1276" s="181"/>
      <c r="BC1276" s="181"/>
      <c r="BD1276" s="181"/>
      <c r="BE1276" s="181"/>
      <c r="BF1276" s="181"/>
      <c r="BG1276" s="181"/>
      <c r="BH1276" s="181"/>
      <c r="BI1276" s="181"/>
      <c r="BJ1276" s="181"/>
      <c r="BK1276" s="181"/>
      <c r="BL1276" s="181"/>
      <c r="BM1276" s="181"/>
      <c r="BN1276" s="181"/>
      <c r="BO1276" s="181"/>
      <c r="BP1276" s="181"/>
      <c r="BQ1276" s="181"/>
      <c r="BR1276" s="181"/>
      <c r="BS1276" s="181"/>
      <c r="BT1276" s="181"/>
      <c r="BU1276" s="181"/>
      <c r="BV1276" s="181"/>
      <c r="BW1276" s="181"/>
      <c r="BX1276" s="181"/>
    </row>
    <row r="1277" spans="23:76" s="166" customFormat="1">
      <c r="W1277" s="181"/>
      <c r="X1277" s="181"/>
      <c r="Y1277" s="181"/>
      <c r="Z1277" s="181"/>
      <c r="AA1277" s="181"/>
      <c r="AB1277" s="181"/>
      <c r="AC1277" s="181"/>
      <c r="AD1277" s="181"/>
      <c r="AE1277" s="181"/>
      <c r="AF1277" s="181"/>
      <c r="AG1277" s="181"/>
      <c r="AH1277" s="181"/>
      <c r="AI1277" s="181"/>
      <c r="AJ1277" s="181"/>
      <c r="AK1277" s="181"/>
      <c r="AL1277" s="181"/>
      <c r="AM1277" s="181"/>
      <c r="AN1277" s="181"/>
      <c r="AO1277" s="181"/>
      <c r="AP1277" s="181"/>
      <c r="AQ1277" s="181"/>
      <c r="AR1277" s="181"/>
      <c r="AS1277" s="181"/>
      <c r="AT1277" s="181"/>
      <c r="AU1277" s="181"/>
      <c r="AV1277" s="181"/>
      <c r="AW1277" s="181"/>
      <c r="AX1277" s="181"/>
      <c r="AY1277" s="181"/>
      <c r="AZ1277" s="181"/>
      <c r="BA1277" s="181"/>
      <c r="BB1277" s="181"/>
      <c r="BC1277" s="181"/>
      <c r="BD1277" s="181"/>
      <c r="BE1277" s="181"/>
      <c r="BF1277" s="181"/>
      <c r="BG1277" s="181"/>
      <c r="BH1277" s="181"/>
      <c r="BI1277" s="181"/>
      <c r="BJ1277" s="181"/>
      <c r="BK1277" s="181"/>
      <c r="BL1277" s="181"/>
      <c r="BM1277" s="181"/>
      <c r="BN1277" s="181"/>
      <c r="BO1277" s="181"/>
      <c r="BP1277" s="181"/>
      <c r="BQ1277" s="181"/>
      <c r="BR1277" s="181"/>
      <c r="BS1277" s="181"/>
      <c r="BT1277" s="181"/>
      <c r="BU1277" s="181"/>
      <c r="BV1277" s="181"/>
      <c r="BW1277" s="181"/>
      <c r="BX1277" s="181"/>
    </row>
    <row r="1278" spans="23:76" s="166" customFormat="1">
      <c r="W1278" s="181"/>
      <c r="X1278" s="181"/>
      <c r="Y1278" s="181"/>
      <c r="Z1278" s="181"/>
      <c r="AA1278" s="181"/>
      <c r="AB1278" s="181"/>
      <c r="AC1278" s="181"/>
      <c r="AD1278" s="181"/>
      <c r="AE1278" s="181"/>
      <c r="AF1278" s="181"/>
      <c r="AG1278" s="181"/>
      <c r="AH1278" s="181"/>
      <c r="AI1278" s="181"/>
      <c r="AJ1278" s="181"/>
      <c r="AK1278" s="181"/>
      <c r="AL1278" s="181"/>
      <c r="AM1278" s="181"/>
      <c r="AN1278" s="181"/>
      <c r="AO1278" s="181"/>
      <c r="AP1278" s="181"/>
      <c r="AQ1278" s="181"/>
      <c r="AR1278" s="181"/>
      <c r="AS1278" s="181"/>
      <c r="AT1278" s="181"/>
      <c r="AU1278" s="181"/>
      <c r="AV1278" s="181"/>
      <c r="AW1278" s="181"/>
      <c r="AX1278" s="181"/>
      <c r="AY1278" s="181"/>
      <c r="AZ1278" s="181"/>
      <c r="BA1278" s="181"/>
      <c r="BB1278" s="181"/>
      <c r="BC1278" s="181"/>
      <c r="BD1278" s="181"/>
      <c r="BE1278" s="181"/>
      <c r="BF1278" s="181"/>
      <c r="BG1278" s="181"/>
      <c r="BH1278" s="181"/>
      <c r="BI1278" s="181"/>
      <c r="BJ1278" s="181"/>
      <c r="BK1278" s="181"/>
      <c r="BL1278" s="181"/>
      <c r="BM1278" s="181"/>
      <c r="BN1278" s="181"/>
      <c r="BO1278" s="181"/>
      <c r="BP1278" s="181"/>
      <c r="BQ1278" s="181"/>
      <c r="BR1278" s="181"/>
      <c r="BS1278" s="181"/>
      <c r="BT1278" s="181"/>
      <c r="BU1278" s="181"/>
      <c r="BV1278" s="181"/>
      <c r="BW1278" s="181"/>
      <c r="BX1278" s="181"/>
    </row>
    <row r="1279" spans="23:76" s="166" customFormat="1">
      <c r="W1279" s="181"/>
      <c r="X1279" s="181"/>
      <c r="Y1279" s="181"/>
      <c r="Z1279" s="181"/>
      <c r="AA1279" s="181"/>
      <c r="AB1279" s="181"/>
      <c r="AC1279" s="181"/>
      <c r="AD1279" s="181"/>
      <c r="AE1279" s="181"/>
      <c r="AF1279" s="181"/>
      <c r="AG1279" s="181"/>
      <c r="AH1279" s="181"/>
      <c r="AI1279" s="181"/>
      <c r="AJ1279" s="181"/>
      <c r="AK1279" s="181"/>
      <c r="AL1279" s="181"/>
      <c r="AM1279" s="181"/>
      <c r="AN1279" s="181"/>
      <c r="AO1279" s="181"/>
      <c r="AP1279" s="181"/>
      <c r="AQ1279" s="181"/>
      <c r="AR1279" s="181"/>
      <c r="AS1279" s="181"/>
      <c r="AT1279" s="181"/>
      <c r="AU1279" s="181"/>
      <c r="AV1279" s="181"/>
      <c r="AW1279" s="181"/>
      <c r="AX1279" s="181"/>
      <c r="AY1279" s="181"/>
      <c r="AZ1279" s="181"/>
      <c r="BA1279" s="181"/>
      <c r="BB1279" s="181"/>
      <c r="BC1279" s="181"/>
      <c r="BD1279" s="181"/>
      <c r="BE1279" s="181"/>
      <c r="BF1279" s="181"/>
      <c r="BG1279" s="181"/>
      <c r="BH1279" s="181"/>
      <c r="BI1279" s="181"/>
      <c r="BJ1279" s="181"/>
      <c r="BK1279" s="181"/>
      <c r="BL1279" s="181"/>
      <c r="BM1279" s="181"/>
      <c r="BN1279" s="181"/>
      <c r="BO1279" s="181"/>
      <c r="BP1279" s="181"/>
      <c r="BQ1279" s="181"/>
      <c r="BR1279" s="181"/>
      <c r="BS1279" s="181"/>
      <c r="BT1279" s="181"/>
      <c r="BU1279" s="181"/>
      <c r="BV1279" s="181"/>
      <c r="BW1279" s="181"/>
      <c r="BX1279" s="181"/>
    </row>
    <row r="1280" spans="23:76" s="166" customFormat="1">
      <c r="W1280" s="181"/>
      <c r="X1280" s="181"/>
      <c r="Y1280" s="181"/>
      <c r="Z1280" s="181"/>
      <c r="AA1280" s="181"/>
      <c r="AB1280" s="181"/>
      <c r="AC1280" s="181"/>
      <c r="AD1280" s="181"/>
      <c r="AE1280" s="181"/>
      <c r="AF1280" s="181"/>
      <c r="AG1280" s="181"/>
      <c r="AH1280" s="181"/>
      <c r="AI1280" s="181"/>
      <c r="AJ1280" s="181"/>
      <c r="AK1280" s="181"/>
      <c r="AL1280" s="181"/>
      <c r="AM1280" s="181"/>
      <c r="AN1280" s="181"/>
      <c r="AO1280" s="181"/>
      <c r="AP1280" s="181"/>
      <c r="AQ1280" s="181"/>
      <c r="AR1280" s="181"/>
      <c r="AS1280" s="181"/>
      <c r="AT1280" s="181"/>
      <c r="AU1280" s="181"/>
      <c r="AV1280" s="181"/>
      <c r="AW1280" s="181"/>
      <c r="AX1280" s="181"/>
      <c r="AY1280" s="181"/>
      <c r="AZ1280" s="181"/>
      <c r="BA1280" s="181"/>
      <c r="BB1280" s="181"/>
      <c r="BC1280" s="181"/>
      <c r="BD1280" s="181"/>
      <c r="BE1280" s="181"/>
      <c r="BF1280" s="181"/>
      <c r="BG1280" s="181"/>
      <c r="BH1280" s="181"/>
      <c r="BI1280" s="181"/>
      <c r="BJ1280" s="181"/>
      <c r="BK1280" s="181"/>
      <c r="BL1280" s="181"/>
      <c r="BM1280" s="181"/>
      <c r="BN1280" s="181"/>
      <c r="BO1280" s="181"/>
      <c r="BP1280" s="181"/>
      <c r="BQ1280" s="181"/>
      <c r="BR1280" s="181"/>
      <c r="BS1280" s="181"/>
      <c r="BT1280" s="181"/>
      <c r="BU1280" s="181"/>
      <c r="BV1280" s="181"/>
      <c r="BW1280" s="181"/>
      <c r="BX1280" s="181"/>
    </row>
    <row r="1281" spans="23:76" s="166" customFormat="1">
      <c r="W1281" s="181"/>
      <c r="X1281" s="181"/>
      <c r="Y1281" s="181"/>
      <c r="Z1281" s="181"/>
      <c r="AA1281" s="181"/>
      <c r="AB1281" s="181"/>
      <c r="AC1281" s="181"/>
      <c r="AD1281" s="181"/>
      <c r="AE1281" s="181"/>
      <c r="AF1281" s="181"/>
      <c r="AG1281" s="181"/>
      <c r="AH1281" s="181"/>
      <c r="AI1281" s="181"/>
      <c r="AJ1281" s="181"/>
      <c r="AK1281" s="181"/>
      <c r="AL1281" s="181"/>
      <c r="AM1281" s="181"/>
      <c r="AN1281" s="181"/>
      <c r="AO1281" s="181"/>
      <c r="AP1281" s="181"/>
      <c r="AQ1281" s="181"/>
      <c r="AR1281" s="181"/>
      <c r="AS1281" s="181"/>
      <c r="AT1281" s="181"/>
      <c r="AU1281" s="181"/>
      <c r="AV1281" s="181"/>
      <c r="AW1281" s="181"/>
      <c r="AX1281" s="181"/>
      <c r="AY1281" s="181"/>
      <c r="AZ1281" s="181"/>
      <c r="BA1281" s="181"/>
      <c r="BB1281" s="181"/>
      <c r="BC1281" s="181"/>
      <c r="BD1281" s="181"/>
      <c r="BE1281" s="181"/>
      <c r="BF1281" s="181"/>
      <c r="BG1281" s="181"/>
      <c r="BH1281" s="181"/>
      <c r="BI1281" s="181"/>
      <c r="BJ1281" s="181"/>
      <c r="BK1281" s="181"/>
      <c r="BL1281" s="181"/>
      <c r="BM1281" s="181"/>
      <c r="BN1281" s="181"/>
      <c r="BO1281" s="181"/>
      <c r="BP1281" s="181"/>
      <c r="BQ1281" s="181"/>
      <c r="BR1281" s="181"/>
      <c r="BS1281" s="181"/>
      <c r="BT1281" s="181"/>
      <c r="BU1281" s="181"/>
      <c r="BV1281" s="181"/>
      <c r="BW1281" s="181"/>
      <c r="BX1281" s="181"/>
    </row>
    <row r="1282" spans="23:76" s="166" customFormat="1">
      <c r="W1282" s="181"/>
      <c r="X1282" s="181"/>
      <c r="Y1282" s="181"/>
      <c r="Z1282" s="181"/>
      <c r="AA1282" s="181"/>
      <c r="AB1282" s="181"/>
      <c r="AC1282" s="181"/>
      <c r="AD1282" s="181"/>
      <c r="AE1282" s="181"/>
      <c r="AF1282" s="181"/>
      <c r="AG1282" s="181"/>
      <c r="AH1282" s="181"/>
      <c r="AI1282" s="181"/>
      <c r="AJ1282" s="181"/>
      <c r="AK1282" s="181"/>
      <c r="AL1282" s="181"/>
      <c r="AM1282" s="181"/>
      <c r="AN1282" s="181"/>
      <c r="AO1282" s="181"/>
      <c r="AP1282" s="181"/>
      <c r="AQ1282" s="181"/>
      <c r="AR1282" s="181"/>
      <c r="AS1282" s="181"/>
      <c r="AT1282" s="181"/>
      <c r="AU1282" s="181"/>
      <c r="AV1282" s="181"/>
      <c r="AW1282" s="181"/>
      <c r="AX1282" s="181"/>
      <c r="AY1282" s="181"/>
      <c r="AZ1282" s="181"/>
      <c r="BA1282" s="181"/>
      <c r="BB1282" s="181"/>
      <c r="BC1282" s="181"/>
      <c r="BD1282" s="181"/>
      <c r="BE1282" s="181"/>
      <c r="BF1282" s="181"/>
      <c r="BG1282" s="181"/>
      <c r="BH1282" s="181"/>
      <c r="BI1282" s="181"/>
      <c r="BJ1282" s="181"/>
      <c r="BK1282" s="181"/>
      <c r="BL1282" s="181"/>
      <c r="BM1282" s="181"/>
      <c r="BN1282" s="181"/>
      <c r="BO1282" s="181"/>
      <c r="BP1282" s="181"/>
      <c r="BQ1282" s="181"/>
      <c r="BR1282" s="181"/>
      <c r="BS1282" s="181"/>
      <c r="BT1282" s="181"/>
      <c r="BU1282" s="181"/>
      <c r="BV1282" s="181"/>
      <c r="BW1282" s="181"/>
      <c r="BX1282" s="181"/>
    </row>
    <row r="1283" spans="23:76" s="166" customFormat="1">
      <c r="W1283" s="181"/>
      <c r="X1283" s="181"/>
      <c r="Y1283" s="181"/>
      <c r="Z1283" s="181"/>
      <c r="AA1283" s="181"/>
      <c r="AB1283" s="181"/>
      <c r="AC1283" s="181"/>
      <c r="AD1283" s="181"/>
      <c r="AE1283" s="181"/>
      <c r="AF1283" s="181"/>
      <c r="AG1283" s="181"/>
      <c r="AH1283" s="181"/>
      <c r="AI1283" s="181"/>
      <c r="AJ1283" s="181"/>
      <c r="AK1283" s="181"/>
      <c r="AL1283" s="181"/>
      <c r="AM1283" s="181"/>
      <c r="AN1283" s="181"/>
      <c r="AO1283" s="181"/>
      <c r="AP1283" s="181"/>
      <c r="AQ1283" s="181"/>
      <c r="AR1283" s="181"/>
      <c r="AS1283" s="181"/>
      <c r="AT1283" s="181"/>
      <c r="AU1283" s="181"/>
      <c r="AV1283" s="181"/>
      <c r="AW1283" s="181"/>
      <c r="AX1283" s="181"/>
      <c r="AY1283" s="181"/>
      <c r="AZ1283" s="181"/>
      <c r="BA1283" s="181"/>
      <c r="BB1283" s="181"/>
      <c r="BC1283" s="181"/>
      <c r="BD1283" s="181"/>
      <c r="BE1283" s="181"/>
      <c r="BF1283" s="181"/>
      <c r="BG1283" s="181"/>
      <c r="BH1283" s="181"/>
      <c r="BI1283" s="181"/>
      <c r="BJ1283" s="181"/>
      <c r="BK1283" s="181"/>
      <c r="BL1283" s="181"/>
      <c r="BM1283" s="181"/>
      <c r="BN1283" s="181"/>
      <c r="BO1283" s="181"/>
      <c r="BP1283" s="181"/>
      <c r="BQ1283" s="181"/>
      <c r="BR1283" s="181"/>
      <c r="BS1283" s="181"/>
      <c r="BT1283" s="181"/>
      <c r="BU1283" s="181"/>
      <c r="BV1283" s="181"/>
      <c r="BW1283" s="181"/>
      <c r="BX1283" s="181"/>
    </row>
    <row r="1284" spans="23:76" s="166" customFormat="1">
      <c r="W1284" s="181"/>
      <c r="X1284" s="181"/>
      <c r="Y1284" s="181"/>
      <c r="Z1284" s="181"/>
      <c r="AA1284" s="181"/>
      <c r="AB1284" s="181"/>
      <c r="AC1284" s="181"/>
      <c r="AD1284" s="181"/>
      <c r="AE1284" s="181"/>
      <c r="AF1284" s="181"/>
      <c r="AG1284" s="181"/>
      <c r="AH1284" s="181"/>
      <c r="AI1284" s="181"/>
      <c r="AJ1284" s="181"/>
      <c r="AK1284" s="181"/>
      <c r="AL1284" s="181"/>
      <c r="AM1284" s="181"/>
      <c r="AN1284" s="181"/>
      <c r="AO1284" s="181"/>
      <c r="AP1284" s="181"/>
      <c r="AQ1284" s="181"/>
      <c r="AR1284" s="181"/>
      <c r="AS1284" s="181"/>
      <c r="AT1284" s="181"/>
      <c r="AU1284" s="181"/>
      <c r="AV1284" s="181"/>
      <c r="AW1284" s="181"/>
      <c r="AX1284" s="181"/>
      <c r="AY1284" s="181"/>
      <c r="AZ1284" s="181"/>
      <c r="BA1284" s="181"/>
      <c r="BB1284" s="181"/>
      <c r="BC1284" s="181"/>
      <c r="BD1284" s="181"/>
      <c r="BE1284" s="181"/>
      <c r="BF1284" s="181"/>
      <c r="BG1284" s="181"/>
      <c r="BH1284" s="181"/>
      <c r="BI1284" s="181"/>
      <c r="BJ1284" s="181"/>
      <c r="BK1284" s="181"/>
      <c r="BL1284" s="181"/>
      <c r="BM1284" s="181"/>
      <c r="BN1284" s="181"/>
      <c r="BO1284" s="181"/>
      <c r="BP1284" s="181"/>
      <c r="BQ1284" s="181"/>
      <c r="BR1284" s="181"/>
      <c r="BS1284" s="181"/>
      <c r="BT1284" s="181"/>
      <c r="BU1284" s="181"/>
      <c r="BV1284" s="181"/>
      <c r="BW1284" s="181"/>
      <c r="BX1284" s="181"/>
    </row>
    <row r="1285" spans="23:76" s="166" customFormat="1">
      <c r="W1285" s="181"/>
      <c r="X1285" s="181"/>
      <c r="Y1285" s="181"/>
      <c r="Z1285" s="181"/>
      <c r="AA1285" s="181"/>
      <c r="AB1285" s="181"/>
      <c r="AC1285" s="181"/>
      <c r="AD1285" s="181"/>
      <c r="AE1285" s="181"/>
      <c r="AF1285" s="181"/>
      <c r="AG1285" s="181"/>
      <c r="AH1285" s="181"/>
      <c r="AI1285" s="181"/>
      <c r="AJ1285" s="181"/>
      <c r="AK1285" s="181"/>
      <c r="AL1285" s="181"/>
      <c r="AM1285" s="181"/>
      <c r="AN1285" s="181"/>
      <c r="AO1285" s="181"/>
      <c r="AP1285" s="181"/>
      <c r="AQ1285" s="181"/>
      <c r="AR1285" s="181"/>
      <c r="AS1285" s="181"/>
      <c r="AT1285" s="181"/>
      <c r="AU1285" s="181"/>
      <c r="AV1285" s="181"/>
      <c r="AW1285" s="181"/>
      <c r="AX1285" s="181"/>
      <c r="AY1285" s="181"/>
      <c r="AZ1285" s="181"/>
      <c r="BA1285" s="181"/>
      <c r="BB1285" s="181"/>
      <c r="BC1285" s="181"/>
      <c r="BD1285" s="181"/>
      <c r="BE1285" s="181"/>
      <c r="BF1285" s="181"/>
      <c r="BG1285" s="181"/>
      <c r="BH1285" s="181"/>
      <c r="BI1285" s="181"/>
      <c r="BJ1285" s="181"/>
      <c r="BK1285" s="181"/>
      <c r="BL1285" s="181"/>
      <c r="BM1285" s="181"/>
      <c r="BN1285" s="181"/>
      <c r="BO1285" s="181"/>
      <c r="BP1285" s="181"/>
      <c r="BQ1285" s="181"/>
      <c r="BR1285" s="181"/>
      <c r="BS1285" s="181"/>
      <c r="BT1285" s="181"/>
      <c r="BU1285" s="181"/>
      <c r="BV1285" s="181"/>
      <c r="BW1285" s="181"/>
      <c r="BX1285" s="181"/>
    </row>
    <row r="1286" spans="23:76" s="166" customFormat="1">
      <c r="W1286" s="181"/>
      <c r="X1286" s="181"/>
      <c r="Y1286" s="181"/>
      <c r="Z1286" s="181"/>
      <c r="AA1286" s="181"/>
      <c r="AB1286" s="181"/>
      <c r="AC1286" s="181"/>
      <c r="AD1286" s="181"/>
      <c r="AE1286" s="181"/>
      <c r="AF1286" s="181"/>
      <c r="AG1286" s="181"/>
      <c r="AH1286" s="181"/>
      <c r="AI1286" s="181"/>
      <c r="AJ1286" s="181"/>
      <c r="AK1286" s="181"/>
      <c r="AL1286" s="181"/>
      <c r="AM1286" s="181"/>
      <c r="AN1286" s="181"/>
      <c r="AO1286" s="181"/>
      <c r="AP1286" s="181"/>
      <c r="AQ1286" s="181"/>
      <c r="AR1286" s="181"/>
      <c r="AS1286" s="181"/>
      <c r="AT1286" s="181"/>
      <c r="AU1286" s="181"/>
      <c r="AV1286" s="181"/>
      <c r="AW1286" s="181"/>
      <c r="AX1286" s="181"/>
      <c r="AY1286" s="181"/>
      <c r="AZ1286" s="181"/>
      <c r="BA1286" s="181"/>
      <c r="BB1286" s="181"/>
      <c r="BC1286" s="181"/>
      <c r="BD1286" s="181"/>
      <c r="BE1286" s="181"/>
      <c r="BF1286" s="181"/>
      <c r="BG1286" s="181"/>
      <c r="BH1286" s="181"/>
      <c r="BI1286" s="181"/>
      <c r="BJ1286" s="181"/>
      <c r="BK1286" s="181"/>
      <c r="BL1286" s="181"/>
      <c r="BM1286" s="181"/>
      <c r="BN1286" s="181"/>
      <c r="BO1286" s="181"/>
      <c r="BP1286" s="181"/>
      <c r="BQ1286" s="181"/>
      <c r="BR1286" s="181"/>
      <c r="BS1286" s="181"/>
      <c r="BT1286" s="181"/>
      <c r="BU1286" s="181"/>
      <c r="BV1286" s="181"/>
      <c r="BW1286" s="181"/>
      <c r="BX1286" s="181"/>
    </row>
    <row r="1287" spans="23:76" s="166" customFormat="1">
      <c r="W1287" s="181"/>
      <c r="X1287" s="181"/>
      <c r="Y1287" s="181"/>
      <c r="Z1287" s="181"/>
      <c r="AA1287" s="181"/>
      <c r="AB1287" s="181"/>
      <c r="AC1287" s="181"/>
      <c r="AD1287" s="181"/>
      <c r="AE1287" s="181"/>
      <c r="AF1287" s="181"/>
      <c r="AG1287" s="181"/>
      <c r="AH1287" s="181"/>
      <c r="AI1287" s="181"/>
      <c r="AJ1287" s="181"/>
      <c r="AK1287" s="181"/>
      <c r="AL1287" s="181"/>
      <c r="AM1287" s="181"/>
      <c r="AN1287" s="181"/>
      <c r="AO1287" s="181"/>
      <c r="AP1287" s="181"/>
      <c r="AQ1287" s="181"/>
      <c r="AR1287" s="181"/>
      <c r="AS1287" s="181"/>
      <c r="AT1287" s="181"/>
      <c r="AU1287" s="181"/>
      <c r="AV1287" s="181"/>
      <c r="AW1287" s="181"/>
      <c r="AX1287" s="181"/>
      <c r="AY1287" s="181"/>
      <c r="AZ1287" s="181"/>
      <c r="BA1287" s="181"/>
      <c r="BB1287" s="181"/>
      <c r="BC1287" s="181"/>
      <c r="BD1287" s="181"/>
      <c r="BE1287" s="181"/>
      <c r="BF1287" s="181"/>
      <c r="BG1287" s="181"/>
      <c r="BH1287" s="181"/>
      <c r="BI1287" s="181"/>
      <c r="BJ1287" s="181"/>
      <c r="BK1287" s="181"/>
      <c r="BL1287" s="181"/>
      <c r="BM1287" s="181"/>
      <c r="BN1287" s="181"/>
      <c r="BO1287" s="181"/>
      <c r="BP1287" s="181"/>
      <c r="BQ1287" s="181"/>
      <c r="BR1287" s="181"/>
      <c r="BS1287" s="181"/>
      <c r="BT1287" s="181"/>
      <c r="BU1287" s="181"/>
      <c r="BV1287" s="181"/>
      <c r="BW1287" s="181"/>
      <c r="BX1287" s="181"/>
    </row>
    <row r="1288" spans="23:76" s="166" customFormat="1">
      <c r="W1288" s="181"/>
      <c r="X1288" s="181"/>
      <c r="Y1288" s="181"/>
      <c r="Z1288" s="181"/>
      <c r="AA1288" s="181"/>
      <c r="AB1288" s="181"/>
      <c r="AC1288" s="181"/>
      <c r="AD1288" s="181"/>
      <c r="AE1288" s="181"/>
      <c r="AF1288" s="181"/>
      <c r="AG1288" s="181"/>
      <c r="AH1288" s="181"/>
      <c r="AI1288" s="181"/>
      <c r="AJ1288" s="181"/>
      <c r="AK1288" s="181"/>
      <c r="AL1288" s="181"/>
      <c r="AM1288" s="181"/>
      <c r="AN1288" s="181"/>
      <c r="AO1288" s="181"/>
      <c r="AP1288" s="181"/>
      <c r="AQ1288" s="181"/>
      <c r="AR1288" s="181"/>
      <c r="AS1288" s="181"/>
      <c r="AT1288" s="181"/>
      <c r="AU1288" s="181"/>
      <c r="AV1288" s="181"/>
      <c r="AW1288" s="181"/>
      <c r="AX1288" s="181"/>
      <c r="AY1288" s="181"/>
      <c r="AZ1288" s="181"/>
      <c r="BA1288" s="181"/>
      <c r="BB1288" s="181"/>
      <c r="BC1288" s="181"/>
      <c r="BD1288" s="181"/>
      <c r="BE1288" s="181"/>
      <c r="BF1288" s="181"/>
      <c r="BG1288" s="181"/>
      <c r="BH1288" s="181"/>
      <c r="BI1288" s="181"/>
      <c r="BJ1288" s="181"/>
      <c r="BK1288" s="181"/>
      <c r="BL1288" s="181"/>
      <c r="BM1288" s="181"/>
      <c r="BN1288" s="181"/>
      <c r="BO1288" s="181"/>
      <c r="BP1288" s="181"/>
      <c r="BQ1288" s="181"/>
      <c r="BR1288" s="181"/>
      <c r="BS1288" s="181"/>
      <c r="BT1288" s="181"/>
      <c r="BU1288" s="181"/>
      <c r="BV1288" s="181"/>
      <c r="BW1288" s="181"/>
      <c r="BX1288" s="181"/>
    </row>
    <row r="1289" spans="23:76" s="166" customFormat="1">
      <c r="W1289" s="181"/>
      <c r="X1289" s="181"/>
      <c r="Y1289" s="181"/>
      <c r="Z1289" s="181"/>
      <c r="AA1289" s="181"/>
      <c r="AB1289" s="181"/>
      <c r="AC1289" s="181"/>
      <c r="AD1289" s="181"/>
      <c r="AE1289" s="181"/>
      <c r="AF1289" s="181"/>
      <c r="AG1289" s="181"/>
      <c r="AH1289" s="181"/>
      <c r="AI1289" s="181"/>
      <c r="AJ1289" s="181"/>
      <c r="AK1289" s="181"/>
      <c r="AL1289" s="181"/>
      <c r="AM1289" s="181"/>
      <c r="AN1289" s="181"/>
      <c r="AO1289" s="181"/>
      <c r="AP1289" s="181"/>
      <c r="AQ1289" s="181"/>
      <c r="AR1289" s="181"/>
      <c r="AS1289" s="181"/>
      <c r="AT1289" s="181"/>
      <c r="AU1289" s="181"/>
      <c r="AV1289" s="181"/>
      <c r="AW1289" s="181"/>
      <c r="AX1289" s="181"/>
      <c r="AY1289" s="181"/>
      <c r="AZ1289" s="181"/>
      <c r="BA1289" s="181"/>
      <c r="BB1289" s="181"/>
      <c r="BC1289" s="181"/>
      <c r="BD1289" s="181"/>
      <c r="BE1289" s="181"/>
      <c r="BF1289" s="181"/>
      <c r="BG1289" s="181"/>
      <c r="BH1289" s="181"/>
      <c r="BI1289" s="181"/>
      <c r="BJ1289" s="181"/>
      <c r="BK1289" s="181"/>
      <c r="BL1289" s="181"/>
      <c r="BM1289" s="181"/>
      <c r="BN1289" s="181"/>
      <c r="BO1289" s="181"/>
      <c r="BP1289" s="181"/>
      <c r="BQ1289" s="181"/>
      <c r="BR1289" s="181"/>
      <c r="BS1289" s="181"/>
      <c r="BT1289" s="181"/>
      <c r="BU1289" s="181"/>
      <c r="BV1289" s="181"/>
      <c r="BW1289" s="181"/>
      <c r="BX1289" s="181"/>
    </row>
    <row r="1290" spans="23:76" s="166" customFormat="1">
      <c r="W1290" s="181"/>
      <c r="X1290" s="181"/>
      <c r="Y1290" s="181"/>
      <c r="Z1290" s="181"/>
      <c r="AA1290" s="181"/>
      <c r="AB1290" s="181"/>
      <c r="AC1290" s="181"/>
      <c r="AD1290" s="181"/>
      <c r="AE1290" s="181"/>
      <c r="AF1290" s="181"/>
      <c r="AG1290" s="181"/>
      <c r="AH1290" s="181"/>
      <c r="AI1290" s="181"/>
      <c r="AJ1290" s="181"/>
      <c r="AK1290" s="181"/>
      <c r="AL1290" s="181"/>
      <c r="AM1290" s="181"/>
      <c r="AN1290" s="181"/>
      <c r="AO1290" s="181"/>
      <c r="AP1290" s="181"/>
      <c r="AQ1290" s="181"/>
      <c r="AR1290" s="181"/>
      <c r="AS1290" s="181"/>
      <c r="AT1290" s="181"/>
      <c r="AU1290" s="181"/>
      <c r="AV1290" s="181"/>
      <c r="AW1290" s="181"/>
      <c r="AX1290" s="181"/>
      <c r="AY1290" s="181"/>
      <c r="AZ1290" s="181"/>
      <c r="BA1290" s="181"/>
      <c r="BB1290" s="181"/>
      <c r="BC1290" s="181"/>
      <c r="BD1290" s="181"/>
      <c r="BE1290" s="181"/>
      <c r="BF1290" s="181"/>
      <c r="BG1290" s="181"/>
      <c r="BH1290" s="181"/>
      <c r="BI1290" s="181"/>
      <c r="BJ1290" s="181"/>
      <c r="BK1290" s="181"/>
      <c r="BL1290" s="181"/>
      <c r="BM1290" s="181"/>
      <c r="BN1290" s="181"/>
      <c r="BO1290" s="181"/>
      <c r="BP1290" s="181"/>
      <c r="BQ1290" s="181"/>
      <c r="BR1290" s="181"/>
      <c r="BS1290" s="181"/>
      <c r="BT1290" s="181"/>
      <c r="BU1290" s="181"/>
      <c r="BV1290" s="181"/>
      <c r="BW1290" s="181"/>
      <c r="BX1290" s="181"/>
    </row>
    <row r="1291" spans="23:76" s="166" customFormat="1">
      <c r="W1291" s="181"/>
      <c r="X1291" s="181"/>
      <c r="Y1291" s="181"/>
      <c r="Z1291" s="181"/>
      <c r="AA1291" s="181"/>
      <c r="AB1291" s="181"/>
      <c r="AC1291" s="181"/>
      <c r="AD1291" s="181"/>
      <c r="AE1291" s="181"/>
      <c r="AF1291" s="181"/>
      <c r="AG1291" s="181"/>
      <c r="AH1291" s="181"/>
      <c r="AI1291" s="181"/>
      <c r="AJ1291" s="181"/>
      <c r="AK1291" s="181"/>
      <c r="AL1291" s="181"/>
      <c r="AM1291" s="181"/>
      <c r="AN1291" s="181"/>
      <c r="AO1291" s="181"/>
      <c r="AP1291" s="181"/>
      <c r="AQ1291" s="181"/>
      <c r="AR1291" s="181"/>
      <c r="AS1291" s="181"/>
      <c r="AT1291" s="181"/>
      <c r="AU1291" s="181"/>
      <c r="AV1291" s="181"/>
      <c r="AW1291" s="181"/>
      <c r="AX1291" s="181"/>
      <c r="AY1291" s="181"/>
      <c r="AZ1291" s="181"/>
      <c r="BA1291" s="181"/>
      <c r="BB1291" s="181"/>
      <c r="BC1291" s="181"/>
      <c r="BD1291" s="181"/>
      <c r="BE1291" s="181"/>
      <c r="BF1291" s="181"/>
      <c r="BG1291" s="181"/>
      <c r="BH1291" s="181"/>
      <c r="BI1291" s="181"/>
      <c r="BJ1291" s="181"/>
      <c r="BK1291" s="181"/>
      <c r="BL1291" s="181"/>
      <c r="BM1291" s="181"/>
      <c r="BN1291" s="181"/>
      <c r="BO1291" s="181"/>
      <c r="BP1291" s="181"/>
      <c r="BQ1291" s="181"/>
      <c r="BR1291" s="181"/>
      <c r="BS1291" s="181"/>
      <c r="BT1291" s="181"/>
      <c r="BU1291" s="181"/>
      <c r="BV1291" s="181"/>
      <c r="BW1291" s="181"/>
      <c r="BX1291" s="181"/>
    </row>
    <row r="1292" spans="23:76" s="166" customFormat="1">
      <c r="W1292" s="181"/>
      <c r="X1292" s="181"/>
      <c r="Y1292" s="181"/>
      <c r="Z1292" s="181"/>
      <c r="AA1292" s="181"/>
      <c r="AB1292" s="181"/>
      <c r="AC1292" s="181"/>
      <c r="AD1292" s="181"/>
      <c r="AE1292" s="181"/>
      <c r="AF1292" s="181"/>
      <c r="AG1292" s="181"/>
      <c r="AH1292" s="181"/>
      <c r="AI1292" s="181"/>
      <c r="AJ1292" s="181"/>
      <c r="AK1292" s="181"/>
      <c r="AL1292" s="181"/>
      <c r="AM1292" s="181"/>
      <c r="AN1292" s="181"/>
      <c r="AO1292" s="181"/>
      <c r="AP1292" s="181"/>
      <c r="AQ1292" s="181"/>
      <c r="AR1292" s="181"/>
      <c r="AS1292" s="181"/>
      <c r="AT1292" s="181"/>
      <c r="AU1292" s="181"/>
      <c r="AV1292" s="181"/>
      <c r="AW1292" s="181"/>
      <c r="AX1292" s="181"/>
      <c r="AY1292" s="181"/>
      <c r="AZ1292" s="181"/>
      <c r="BA1292" s="181"/>
      <c r="BB1292" s="181"/>
      <c r="BC1292" s="181"/>
      <c r="BD1292" s="181"/>
      <c r="BE1292" s="181"/>
      <c r="BF1292" s="181"/>
      <c r="BG1292" s="181"/>
      <c r="BH1292" s="181"/>
      <c r="BI1292" s="181"/>
      <c r="BJ1292" s="181"/>
      <c r="BK1292" s="181"/>
      <c r="BL1292" s="181"/>
      <c r="BM1292" s="181"/>
      <c r="BN1292" s="181"/>
      <c r="BO1292" s="181"/>
      <c r="BP1292" s="181"/>
      <c r="BQ1292" s="181"/>
      <c r="BR1292" s="181"/>
      <c r="BS1292" s="181"/>
      <c r="BT1292" s="181"/>
      <c r="BU1292" s="181"/>
      <c r="BV1292" s="181"/>
      <c r="BW1292" s="181"/>
      <c r="BX1292" s="181"/>
    </row>
    <row r="1293" spans="23:76" s="166" customFormat="1">
      <c r="W1293" s="181"/>
      <c r="X1293" s="181"/>
      <c r="Y1293" s="181"/>
      <c r="Z1293" s="181"/>
      <c r="AA1293" s="181"/>
      <c r="AB1293" s="181"/>
      <c r="AC1293" s="181"/>
      <c r="AD1293" s="181"/>
      <c r="AE1293" s="181"/>
      <c r="AF1293" s="181"/>
      <c r="AG1293" s="181"/>
      <c r="AH1293" s="181"/>
      <c r="AI1293" s="181"/>
      <c r="AJ1293" s="181"/>
      <c r="AK1293" s="181"/>
      <c r="AL1293" s="181"/>
      <c r="AM1293" s="181"/>
      <c r="AN1293" s="181"/>
      <c r="AO1293" s="181"/>
      <c r="AP1293" s="181"/>
      <c r="AQ1293" s="181"/>
      <c r="AR1293" s="181"/>
      <c r="AS1293" s="181"/>
      <c r="AT1293" s="181"/>
      <c r="AU1293" s="181"/>
      <c r="AV1293" s="181"/>
      <c r="AW1293" s="181"/>
      <c r="AX1293" s="181"/>
      <c r="AY1293" s="181"/>
      <c r="AZ1293" s="181"/>
      <c r="BA1293" s="181"/>
      <c r="BB1293" s="181"/>
      <c r="BC1293" s="181"/>
      <c r="BD1293" s="181"/>
      <c r="BE1293" s="181"/>
      <c r="BF1293" s="181"/>
      <c r="BG1293" s="181"/>
      <c r="BH1293" s="181"/>
      <c r="BI1293" s="181"/>
      <c r="BJ1293" s="181"/>
      <c r="BK1293" s="181"/>
      <c r="BL1293" s="181"/>
      <c r="BM1293" s="181"/>
      <c r="BN1293" s="181"/>
      <c r="BO1293" s="181"/>
      <c r="BP1293" s="181"/>
      <c r="BQ1293" s="181"/>
      <c r="BR1293" s="181"/>
      <c r="BS1293" s="181"/>
      <c r="BT1293" s="181"/>
      <c r="BU1293" s="181"/>
      <c r="BV1293" s="181"/>
      <c r="BW1293" s="181"/>
      <c r="BX1293" s="181"/>
    </row>
    <row r="1294" spans="23:76" s="166" customFormat="1">
      <c r="W1294" s="181"/>
      <c r="X1294" s="181"/>
      <c r="Y1294" s="181"/>
      <c r="Z1294" s="181"/>
      <c r="AA1294" s="181"/>
      <c r="AB1294" s="181"/>
      <c r="AC1294" s="181"/>
      <c r="AD1294" s="181"/>
      <c r="AE1294" s="181"/>
      <c r="AF1294" s="181"/>
      <c r="AG1294" s="181"/>
      <c r="AH1294" s="181"/>
      <c r="AI1294" s="181"/>
      <c r="AJ1294" s="181"/>
      <c r="AK1294" s="181"/>
      <c r="AL1294" s="181"/>
      <c r="AM1294" s="181"/>
      <c r="AN1294" s="181"/>
      <c r="AO1294" s="181"/>
      <c r="AP1294" s="181"/>
      <c r="AQ1294" s="181"/>
      <c r="AR1294" s="181"/>
      <c r="AS1294" s="181"/>
      <c r="AT1294" s="181"/>
      <c r="AU1294" s="181"/>
      <c r="AV1294" s="181"/>
      <c r="AW1294" s="181"/>
      <c r="AX1294" s="181"/>
      <c r="AY1294" s="181"/>
      <c r="AZ1294" s="181"/>
      <c r="BA1294" s="181"/>
      <c r="BB1294" s="181"/>
      <c r="BC1294" s="181"/>
      <c r="BD1294" s="181"/>
      <c r="BE1294" s="181"/>
      <c r="BF1294" s="181"/>
      <c r="BG1294" s="181"/>
      <c r="BH1294" s="181"/>
      <c r="BI1294" s="181"/>
      <c r="BJ1294" s="181"/>
      <c r="BK1294" s="181"/>
      <c r="BL1294" s="181"/>
      <c r="BM1294" s="181"/>
      <c r="BN1294" s="181"/>
      <c r="BO1294" s="181"/>
      <c r="BP1294" s="181"/>
      <c r="BQ1294" s="181"/>
      <c r="BR1294" s="181"/>
      <c r="BS1294" s="181"/>
      <c r="BT1294" s="181"/>
      <c r="BU1294" s="181"/>
      <c r="BV1294" s="181"/>
      <c r="BW1294" s="181"/>
      <c r="BX1294" s="181"/>
    </row>
    <row r="1295" spans="23:76" s="166" customFormat="1">
      <c r="W1295" s="181"/>
      <c r="X1295" s="181"/>
      <c r="Y1295" s="181"/>
      <c r="Z1295" s="181"/>
      <c r="AA1295" s="181"/>
      <c r="AB1295" s="181"/>
      <c r="AC1295" s="181"/>
      <c r="AD1295" s="181"/>
      <c r="AE1295" s="181"/>
      <c r="AF1295" s="181"/>
      <c r="AG1295" s="181"/>
      <c r="AH1295" s="181"/>
      <c r="AI1295" s="181"/>
      <c r="AJ1295" s="181"/>
      <c r="AK1295" s="181"/>
      <c r="AL1295" s="181"/>
      <c r="AM1295" s="181"/>
      <c r="AN1295" s="181"/>
      <c r="AO1295" s="181"/>
      <c r="AP1295" s="181"/>
      <c r="AQ1295" s="181"/>
      <c r="AR1295" s="181"/>
      <c r="AS1295" s="181"/>
      <c r="AT1295" s="181"/>
      <c r="AU1295" s="181"/>
      <c r="AV1295" s="181"/>
      <c r="AW1295" s="181"/>
      <c r="AX1295" s="181"/>
      <c r="AY1295" s="181"/>
      <c r="AZ1295" s="181"/>
      <c r="BA1295" s="181"/>
      <c r="BB1295" s="181"/>
      <c r="BC1295" s="181"/>
      <c r="BD1295" s="181"/>
      <c r="BE1295" s="181"/>
      <c r="BF1295" s="181"/>
      <c r="BG1295" s="181"/>
      <c r="BH1295" s="181"/>
      <c r="BI1295" s="181"/>
      <c r="BJ1295" s="181"/>
      <c r="BK1295" s="181"/>
      <c r="BL1295" s="181"/>
      <c r="BM1295" s="181"/>
      <c r="BN1295" s="181"/>
      <c r="BO1295" s="181"/>
      <c r="BP1295" s="181"/>
      <c r="BQ1295" s="181"/>
      <c r="BR1295" s="181"/>
      <c r="BS1295" s="181"/>
      <c r="BT1295" s="181"/>
      <c r="BU1295" s="181"/>
      <c r="BV1295" s="181"/>
      <c r="BW1295" s="181"/>
      <c r="BX1295" s="181"/>
    </row>
    <row r="1296" spans="23:76" s="166" customFormat="1">
      <c r="W1296" s="181"/>
      <c r="X1296" s="181"/>
      <c r="Y1296" s="181"/>
      <c r="Z1296" s="181"/>
      <c r="AA1296" s="181"/>
      <c r="AB1296" s="181"/>
      <c r="AC1296" s="181"/>
      <c r="AD1296" s="181"/>
      <c r="AE1296" s="181"/>
      <c r="AF1296" s="181"/>
      <c r="AG1296" s="181"/>
      <c r="AH1296" s="181"/>
      <c r="AI1296" s="181"/>
      <c r="AJ1296" s="181"/>
      <c r="AK1296" s="181"/>
      <c r="AL1296" s="181"/>
      <c r="AM1296" s="181"/>
      <c r="AN1296" s="181"/>
      <c r="AO1296" s="181"/>
      <c r="AP1296" s="181"/>
      <c r="AQ1296" s="181"/>
      <c r="AR1296" s="181"/>
      <c r="AS1296" s="181"/>
      <c r="AT1296" s="181"/>
      <c r="AU1296" s="181"/>
      <c r="AV1296" s="181"/>
      <c r="AW1296" s="181"/>
      <c r="AX1296" s="181"/>
      <c r="AY1296" s="181"/>
      <c r="AZ1296" s="181"/>
      <c r="BA1296" s="181"/>
      <c r="BB1296" s="181"/>
      <c r="BC1296" s="181"/>
      <c r="BD1296" s="181"/>
      <c r="BE1296" s="181"/>
      <c r="BF1296" s="181"/>
      <c r="BG1296" s="181"/>
      <c r="BH1296" s="181"/>
      <c r="BI1296" s="181"/>
      <c r="BJ1296" s="181"/>
      <c r="BK1296" s="181"/>
      <c r="BL1296" s="181"/>
      <c r="BM1296" s="181"/>
      <c r="BN1296" s="181"/>
      <c r="BO1296" s="181"/>
      <c r="BP1296" s="181"/>
      <c r="BQ1296" s="181"/>
      <c r="BR1296" s="181"/>
      <c r="BS1296" s="181"/>
      <c r="BT1296" s="181"/>
      <c r="BU1296" s="181"/>
      <c r="BV1296" s="181"/>
      <c r="BW1296" s="181"/>
      <c r="BX1296" s="181"/>
    </row>
    <row r="1297" spans="23:76" s="166" customFormat="1">
      <c r="W1297" s="181"/>
      <c r="X1297" s="181"/>
      <c r="Y1297" s="181"/>
      <c r="Z1297" s="181"/>
      <c r="AA1297" s="181"/>
      <c r="AB1297" s="181"/>
      <c r="AC1297" s="181"/>
      <c r="AD1297" s="181"/>
      <c r="AE1297" s="181"/>
      <c r="AF1297" s="181"/>
      <c r="AG1297" s="181"/>
      <c r="AH1297" s="181"/>
      <c r="AI1297" s="181"/>
      <c r="AJ1297" s="181"/>
      <c r="AK1297" s="181"/>
      <c r="AL1297" s="181"/>
      <c r="AM1297" s="181"/>
      <c r="AN1297" s="181"/>
      <c r="AO1297" s="181"/>
      <c r="AP1297" s="181"/>
      <c r="AQ1297" s="181"/>
      <c r="AR1297" s="181"/>
      <c r="AS1297" s="181"/>
      <c r="AT1297" s="181"/>
      <c r="AU1297" s="181"/>
      <c r="AV1297" s="181"/>
      <c r="AW1297" s="181"/>
      <c r="AX1297" s="181"/>
      <c r="AY1297" s="181"/>
      <c r="AZ1297" s="181"/>
      <c r="BA1297" s="181"/>
      <c r="BB1297" s="181"/>
      <c r="BC1297" s="181"/>
      <c r="BD1297" s="181"/>
      <c r="BE1297" s="181"/>
      <c r="BF1297" s="181"/>
      <c r="BG1297" s="181"/>
      <c r="BH1297" s="181"/>
      <c r="BI1297" s="181"/>
      <c r="BJ1297" s="181"/>
      <c r="BK1297" s="181"/>
      <c r="BL1297" s="181"/>
      <c r="BM1297" s="181"/>
      <c r="BN1297" s="181"/>
      <c r="BO1297" s="181"/>
      <c r="BP1297" s="181"/>
      <c r="BQ1297" s="181"/>
      <c r="BR1297" s="181"/>
      <c r="BS1297" s="181"/>
      <c r="BT1297" s="181"/>
      <c r="BU1297" s="181"/>
      <c r="BV1297" s="181"/>
      <c r="BW1297" s="181"/>
      <c r="BX1297" s="181"/>
    </row>
    <row r="1298" spans="23:76" s="166" customFormat="1">
      <c r="W1298" s="181"/>
      <c r="X1298" s="181"/>
      <c r="Y1298" s="181"/>
      <c r="Z1298" s="181"/>
      <c r="AA1298" s="181"/>
      <c r="AB1298" s="181"/>
      <c r="AC1298" s="181"/>
      <c r="AD1298" s="181"/>
      <c r="AE1298" s="181"/>
      <c r="AF1298" s="181"/>
      <c r="AG1298" s="181"/>
      <c r="AH1298" s="181"/>
      <c r="AI1298" s="181"/>
      <c r="AJ1298" s="181"/>
      <c r="AK1298" s="181"/>
      <c r="AL1298" s="181"/>
      <c r="AM1298" s="181"/>
      <c r="AN1298" s="181"/>
      <c r="AO1298" s="181"/>
      <c r="AP1298" s="181"/>
      <c r="AQ1298" s="181"/>
      <c r="AR1298" s="181"/>
      <c r="AS1298" s="181"/>
      <c r="AT1298" s="181"/>
      <c r="AU1298" s="181"/>
      <c r="AV1298" s="181"/>
      <c r="AW1298" s="181"/>
      <c r="AX1298" s="181"/>
      <c r="AY1298" s="181"/>
      <c r="AZ1298" s="181"/>
      <c r="BA1298" s="181"/>
      <c r="BB1298" s="181"/>
      <c r="BC1298" s="181"/>
      <c r="BD1298" s="181"/>
      <c r="BE1298" s="181"/>
      <c r="BF1298" s="181"/>
      <c r="BG1298" s="181"/>
      <c r="BH1298" s="181"/>
      <c r="BI1298" s="181"/>
      <c r="BJ1298" s="181"/>
      <c r="BK1298" s="181"/>
      <c r="BL1298" s="181"/>
      <c r="BM1298" s="181"/>
      <c r="BN1298" s="181"/>
      <c r="BO1298" s="181"/>
      <c r="BP1298" s="181"/>
      <c r="BQ1298" s="181"/>
      <c r="BR1298" s="181"/>
      <c r="BS1298" s="181"/>
      <c r="BT1298" s="181"/>
      <c r="BU1298" s="181"/>
      <c r="BV1298" s="181"/>
      <c r="BW1298" s="181"/>
      <c r="BX1298" s="181"/>
    </row>
    <row r="1299" spans="23:76" s="166" customFormat="1">
      <c r="W1299" s="181"/>
      <c r="X1299" s="181"/>
      <c r="Y1299" s="181"/>
      <c r="Z1299" s="181"/>
      <c r="AA1299" s="181"/>
      <c r="AB1299" s="181"/>
      <c r="AC1299" s="181"/>
      <c r="AD1299" s="181"/>
      <c r="AE1299" s="181"/>
      <c r="AF1299" s="181"/>
      <c r="AG1299" s="181"/>
      <c r="AH1299" s="181"/>
      <c r="AI1299" s="181"/>
      <c r="AJ1299" s="181"/>
      <c r="AK1299" s="181"/>
      <c r="AL1299" s="181"/>
      <c r="AM1299" s="181"/>
      <c r="AN1299" s="181"/>
      <c r="AO1299" s="181"/>
      <c r="AP1299" s="181"/>
      <c r="AQ1299" s="181"/>
      <c r="AR1299" s="181"/>
      <c r="AS1299" s="181"/>
      <c r="AT1299" s="181"/>
      <c r="AU1299" s="181"/>
      <c r="AV1299" s="181"/>
      <c r="AW1299" s="181"/>
      <c r="AX1299" s="181"/>
      <c r="AY1299" s="181"/>
      <c r="AZ1299" s="181"/>
      <c r="BA1299" s="181"/>
      <c r="BB1299" s="181"/>
      <c r="BC1299" s="181"/>
      <c r="BD1299" s="181"/>
      <c r="BE1299" s="181"/>
      <c r="BF1299" s="181"/>
      <c r="BG1299" s="181"/>
      <c r="BH1299" s="181"/>
      <c r="BI1299" s="181"/>
      <c r="BJ1299" s="181"/>
      <c r="BK1299" s="181"/>
      <c r="BL1299" s="181"/>
      <c r="BM1299" s="181"/>
      <c r="BN1299" s="181"/>
      <c r="BO1299" s="181"/>
      <c r="BP1299" s="181"/>
      <c r="BQ1299" s="181"/>
      <c r="BR1299" s="181"/>
      <c r="BS1299" s="181"/>
      <c r="BT1299" s="181"/>
      <c r="BU1299" s="181"/>
      <c r="BV1299" s="181"/>
      <c r="BW1299" s="181"/>
      <c r="BX1299" s="181"/>
    </row>
    <row r="1300" spans="23:76" s="166" customFormat="1">
      <c r="W1300" s="181"/>
      <c r="X1300" s="181"/>
      <c r="Y1300" s="181"/>
      <c r="Z1300" s="181"/>
      <c r="AA1300" s="181"/>
      <c r="AB1300" s="181"/>
      <c r="AC1300" s="181"/>
      <c r="AD1300" s="181"/>
      <c r="AE1300" s="181"/>
      <c r="AF1300" s="181"/>
      <c r="AG1300" s="181"/>
      <c r="AH1300" s="181"/>
      <c r="AI1300" s="181"/>
      <c r="AJ1300" s="181"/>
      <c r="AK1300" s="181"/>
      <c r="AL1300" s="181"/>
      <c r="AM1300" s="181"/>
      <c r="AN1300" s="181"/>
      <c r="AO1300" s="181"/>
      <c r="AP1300" s="181"/>
      <c r="AQ1300" s="181"/>
      <c r="AR1300" s="181"/>
      <c r="AS1300" s="181"/>
      <c r="AT1300" s="181"/>
      <c r="AU1300" s="181"/>
      <c r="AV1300" s="181"/>
      <c r="AW1300" s="181"/>
      <c r="AX1300" s="181"/>
      <c r="AY1300" s="181"/>
      <c r="AZ1300" s="181"/>
      <c r="BA1300" s="181"/>
      <c r="BB1300" s="181"/>
      <c r="BC1300" s="181"/>
      <c r="BD1300" s="181"/>
      <c r="BE1300" s="181"/>
      <c r="BF1300" s="181"/>
      <c r="BG1300" s="181"/>
      <c r="BH1300" s="181"/>
      <c r="BI1300" s="181"/>
      <c r="BJ1300" s="181"/>
      <c r="BK1300" s="181"/>
      <c r="BL1300" s="181"/>
      <c r="BM1300" s="181"/>
      <c r="BN1300" s="181"/>
      <c r="BO1300" s="181"/>
      <c r="BP1300" s="181"/>
      <c r="BQ1300" s="181"/>
      <c r="BR1300" s="181"/>
      <c r="BS1300" s="181"/>
      <c r="BT1300" s="181"/>
      <c r="BU1300" s="181"/>
      <c r="BV1300" s="181"/>
      <c r="BW1300" s="181"/>
      <c r="BX1300" s="181"/>
    </row>
    <row r="1301" spans="23:76" s="166" customFormat="1">
      <c r="W1301" s="181"/>
      <c r="X1301" s="181"/>
      <c r="Y1301" s="181"/>
      <c r="Z1301" s="181"/>
      <c r="AA1301" s="181"/>
      <c r="AB1301" s="181"/>
      <c r="AC1301" s="181"/>
      <c r="AD1301" s="181"/>
      <c r="AE1301" s="181"/>
      <c r="AF1301" s="181"/>
      <c r="AG1301" s="181"/>
      <c r="AH1301" s="181"/>
      <c r="AI1301" s="181"/>
      <c r="AJ1301" s="181"/>
      <c r="AK1301" s="181"/>
      <c r="AL1301" s="181"/>
      <c r="AM1301" s="181"/>
      <c r="AN1301" s="181"/>
      <c r="AO1301" s="181"/>
      <c r="AP1301" s="181"/>
      <c r="AQ1301" s="181"/>
      <c r="AR1301" s="181"/>
      <c r="AS1301" s="181"/>
      <c r="AT1301" s="181"/>
      <c r="AU1301" s="181"/>
      <c r="AV1301" s="181"/>
      <c r="AW1301" s="181"/>
      <c r="AX1301" s="181"/>
      <c r="AY1301" s="181"/>
      <c r="AZ1301" s="181"/>
      <c r="BA1301" s="181"/>
      <c r="BB1301" s="181"/>
      <c r="BC1301" s="181"/>
      <c r="BD1301" s="181"/>
      <c r="BE1301" s="181"/>
      <c r="BF1301" s="181"/>
      <c r="BG1301" s="181"/>
      <c r="BH1301" s="181"/>
      <c r="BI1301" s="181"/>
      <c r="BJ1301" s="181"/>
      <c r="BK1301" s="181"/>
      <c r="BL1301" s="181"/>
      <c r="BM1301" s="181"/>
      <c r="BN1301" s="181"/>
      <c r="BO1301" s="181"/>
      <c r="BP1301" s="181"/>
      <c r="BQ1301" s="181"/>
      <c r="BR1301" s="181"/>
      <c r="BS1301" s="181"/>
      <c r="BT1301" s="181"/>
      <c r="BU1301" s="181"/>
      <c r="BV1301" s="181"/>
      <c r="BW1301" s="181"/>
      <c r="BX1301" s="181"/>
    </row>
    <row r="1302" spans="23:76" s="166" customFormat="1">
      <c r="W1302" s="181"/>
      <c r="X1302" s="181"/>
      <c r="Y1302" s="181"/>
      <c r="Z1302" s="181"/>
      <c r="AA1302" s="181"/>
      <c r="AB1302" s="181"/>
      <c r="AC1302" s="181"/>
      <c r="AD1302" s="181"/>
      <c r="AE1302" s="181"/>
      <c r="AF1302" s="181"/>
      <c r="AG1302" s="181"/>
      <c r="AH1302" s="181"/>
      <c r="AI1302" s="181"/>
      <c r="AJ1302" s="181"/>
      <c r="AK1302" s="181"/>
      <c r="AL1302" s="181"/>
      <c r="AM1302" s="181"/>
      <c r="AN1302" s="181"/>
      <c r="AO1302" s="181"/>
      <c r="AP1302" s="181"/>
      <c r="AQ1302" s="181"/>
      <c r="AR1302" s="181"/>
      <c r="AS1302" s="181"/>
      <c r="AT1302" s="181"/>
      <c r="AU1302" s="181"/>
      <c r="AV1302" s="181"/>
      <c r="AW1302" s="181"/>
      <c r="AX1302" s="181"/>
      <c r="AY1302" s="181"/>
      <c r="AZ1302" s="181"/>
      <c r="BA1302" s="181"/>
      <c r="BB1302" s="181"/>
      <c r="BC1302" s="181"/>
      <c r="BD1302" s="181"/>
      <c r="BE1302" s="181"/>
      <c r="BF1302" s="181"/>
      <c r="BG1302" s="181"/>
      <c r="BH1302" s="181"/>
      <c r="BI1302" s="181"/>
      <c r="BJ1302" s="181"/>
      <c r="BK1302" s="181"/>
      <c r="BL1302" s="181"/>
      <c r="BM1302" s="181"/>
      <c r="BN1302" s="181"/>
      <c r="BO1302" s="181"/>
      <c r="BP1302" s="181"/>
      <c r="BQ1302" s="181"/>
      <c r="BR1302" s="181"/>
      <c r="BS1302" s="181"/>
      <c r="BT1302" s="181"/>
      <c r="BU1302" s="181"/>
      <c r="BV1302" s="181"/>
      <c r="BW1302" s="181"/>
      <c r="BX1302" s="181"/>
    </row>
    <row r="1303" spans="23:76" s="166" customFormat="1">
      <c r="W1303" s="181"/>
      <c r="X1303" s="181"/>
      <c r="Y1303" s="181"/>
      <c r="Z1303" s="181"/>
      <c r="AA1303" s="181"/>
      <c r="AB1303" s="181"/>
      <c r="AC1303" s="181"/>
      <c r="AD1303" s="181"/>
      <c r="AE1303" s="181"/>
      <c r="AF1303" s="181"/>
      <c r="AG1303" s="181"/>
      <c r="AH1303" s="181"/>
      <c r="AI1303" s="181"/>
      <c r="AJ1303" s="181"/>
      <c r="AK1303" s="181"/>
      <c r="AL1303" s="181"/>
      <c r="AM1303" s="181"/>
      <c r="AN1303" s="181"/>
      <c r="AO1303" s="181"/>
      <c r="AP1303" s="181"/>
      <c r="AQ1303" s="181"/>
      <c r="AR1303" s="181"/>
      <c r="AS1303" s="181"/>
      <c r="AT1303" s="181"/>
      <c r="AU1303" s="181"/>
      <c r="AV1303" s="181"/>
      <c r="AW1303" s="181"/>
      <c r="AX1303" s="181"/>
      <c r="AY1303" s="181"/>
      <c r="AZ1303" s="181"/>
      <c r="BA1303" s="181"/>
      <c r="BB1303" s="181"/>
      <c r="BC1303" s="181"/>
      <c r="BD1303" s="181"/>
      <c r="BE1303" s="181"/>
      <c r="BF1303" s="181"/>
      <c r="BG1303" s="181"/>
      <c r="BH1303" s="181"/>
      <c r="BI1303" s="181"/>
      <c r="BJ1303" s="181"/>
      <c r="BK1303" s="181"/>
      <c r="BL1303" s="181"/>
      <c r="BM1303" s="181"/>
      <c r="BN1303" s="181"/>
      <c r="BO1303" s="181"/>
      <c r="BP1303" s="181"/>
      <c r="BQ1303" s="181"/>
      <c r="BR1303" s="181"/>
      <c r="BS1303" s="181"/>
      <c r="BT1303" s="181"/>
      <c r="BU1303" s="181"/>
      <c r="BV1303" s="181"/>
      <c r="BW1303" s="181"/>
      <c r="BX1303" s="181"/>
    </row>
    <row r="1304" spans="23:76" s="166" customFormat="1">
      <c r="W1304" s="181"/>
      <c r="X1304" s="181"/>
      <c r="Y1304" s="181"/>
      <c r="Z1304" s="181"/>
      <c r="AA1304" s="181"/>
      <c r="AB1304" s="181"/>
      <c r="AC1304" s="181"/>
      <c r="AD1304" s="181"/>
      <c r="AE1304" s="181"/>
      <c r="AF1304" s="181"/>
      <c r="AG1304" s="181"/>
      <c r="AH1304" s="181"/>
      <c r="AI1304" s="181"/>
      <c r="AJ1304" s="181"/>
      <c r="AK1304" s="181"/>
      <c r="AL1304" s="181"/>
      <c r="AM1304" s="181"/>
      <c r="AN1304" s="181"/>
      <c r="AO1304" s="181"/>
      <c r="AP1304" s="181"/>
      <c r="AQ1304" s="181"/>
      <c r="AR1304" s="181"/>
      <c r="AS1304" s="181"/>
      <c r="AT1304" s="181"/>
      <c r="AU1304" s="181"/>
      <c r="AV1304" s="181"/>
      <c r="AW1304" s="181"/>
      <c r="AX1304" s="181"/>
      <c r="AY1304" s="181"/>
      <c r="AZ1304" s="181"/>
      <c r="BA1304" s="181"/>
      <c r="BB1304" s="181"/>
      <c r="BC1304" s="181"/>
      <c r="BD1304" s="181"/>
      <c r="BE1304" s="181"/>
      <c r="BF1304" s="181"/>
      <c r="BG1304" s="181"/>
      <c r="BH1304" s="181"/>
      <c r="BI1304" s="181"/>
      <c r="BJ1304" s="181"/>
      <c r="BK1304" s="181"/>
      <c r="BL1304" s="181"/>
      <c r="BM1304" s="181"/>
      <c r="BN1304" s="181"/>
      <c r="BO1304" s="181"/>
      <c r="BP1304" s="181"/>
      <c r="BQ1304" s="181"/>
      <c r="BR1304" s="181"/>
      <c r="BS1304" s="181"/>
      <c r="BT1304" s="181"/>
      <c r="BU1304" s="181"/>
      <c r="BV1304" s="181"/>
      <c r="BW1304" s="181"/>
      <c r="BX1304" s="181"/>
    </row>
    <row r="1305" spans="23:76" s="166" customFormat="1">
      <c r="W1305" s="181"/>
      <c r="X1305" s="181"/>
      <c r="Y1305" s="181"/>
      <c r="Z1305" s="181"/>
      <c r="AA1305" s="181"/>
      <c r="AB1305" s="181"/>
      <c r="AC1305" s="181"/>
      <c r="AD1305" s="181"/>
      <c r="AE1305" s="181"/>
      <c r="AF1305" s="181"/>
      <c r="AG1305" s="181"/>
      <c r="AH1305" s="181"/>
      <c r="AI1305" s="181"/>
      <c r="AJ1305" s="181"/>
      <c r="AK1305" s="181"/>
      <c r="AL1305" s="181"/>
      <c r="AM1305" s="181"/>
      <c r="AN1305" s="181"/>
      <c r="AO1305" s="181"/>
      <c r="AP1305" s="181"/>
      <c r="AQ1305" s="181"/>
      <c r="AR1305" s="181"/>
      <c r="AS1305" s="181"/>
      <c r="AT1305" s="181"/>
      <c r="AU1305" s="181"/>
      <c r="AV1305" s="181"/>
      <c r="AW1305" s="181"/>
      <c r="AX1305" s="181"/>
      <c r="AY1305" s="181"/>
      <c r="AZ1305" s="181"/>
      <c r="BA1305" s="181"/>
      <c r="BB1305" s="181"/>
      <c r="BC1305" s="181"/>
      <c r="BD1305" s="181"/>
      <c r="BE1305" s="181"/>
      <c r="BF1305" s="181"/>
      <c r="BG1305" s="181"/>
      <c r="BH1305" s="181"/>
      <c r="BI1305" s="181"/>
      <c r="BJ1305" s="181"/>
      <c r="BK1305" s="181"/>
      <c r="BL1305" s="181"/>
      <c r="BM1305" s="181"/>
      <c r="BN1305" s="181"/>
      <c r="BO1305" s="181"/>
      <c r="BP1305" s="181"/>
      <c r="BQ1305" s="181"/>
      <c r="BR1305" s="181"/>
      <c r="BS1305" s="181"/>
      <c r="BT1305" s="181"/>
      <c r="BU1305" s="181"/>
      <c r="BV1305" s="181"/>
      <c r="BW1305" s="181"/>
      <c r="BX1305" s="181"/>
    </row>
    <row r="1306" spans="23:76" s="166" customFormat="1">
      <c r="W1306" s="181"/>
      <c r="X1306" s="181"/>
      <c r="Y1306" s="181"/>
      <c r="Z1306" s="181"/>
      <c r="AA1306" s="181"/>
      <c r="AB1306" s="181"/>
      <c r="AC1306" s="181"/>
      <c r="AD1306" s="181"/>
      <c r="AE1306" s="181"/>
      <c r="AF1306" s="181"/>
      <c r="AG1306" s="181"/>
      <c r="AH1306" s="181"/>
      <c r="AI1306" s="181"/>
      <c r="AJ1306" s="181"/>
      <c r="AK1306" s="181"/>
      <c r="AL1306" s="181"/>
      <c r="AM1306" s="181"/>
      <c r="AN1306" s="181"/>
      <c r="AO1306" s="181"/>
      <c r="AP1306" s="181"/>
      <c r="AQ1306" s="181"/>
      <c r="AR1306" s="181"/>
      <c r="AS1306" s="181"/>
      <c r="AT1306" s="181"/>
      <c r="AU1306" s="181"/>
      <c r="AV1306" s="181"/>
      <c r="AW1306" s="181"/>
      <c r="AX1306" s="181"/>
      <c r="AY1306" s="181"/>
      <c r="AZ1306" s="181"/>
      <c r="BA1306" s="181"/>
      <c r="BB1306" s="181"/>
      <c r="BC1306" s="181"/>
      <c r="BD1306" s="181"/>
      <c r="BE1306" s="181"/>
      <c r="BF1306" s="181"/>
      <c r="BG1306" s="181"/>
      <c r="BH1306" s="181"/>
      <c r="BI1306" s="181"/>
      <c r="BJ1306" s="181"/>
      <c r="BK1306" s="181"/>
      <c r="BL1306" s="181"/>
      <c r="BM1306" s="181"/>
      <c r="BN1306" s="181"/>
      <c r="BO1306" s="181"/>
      <c r="BP1306" s="181"/>
      <c r="BQ1306" s="181"/>
      <c r="BR1306" s="181"/>
      <c r="BS1306" s="181"/>
      <c r="BT1306" s="181"/>
      <c r="BU1306" s="181"/>
      <c r="BV1306" s="181"/>
      <c r="BW1306" s="181"/>
      <c r="BX1306" s="181"/>
    </row>
    <row r="1307" spans="23:76" s="166" customFormat="1">
      <c r="W1307" s="181"/>
      <c r="X1307" s="181"/>
      <c r="Y1307" s="181"/>
      <c r="Z1307" s="181"/>
      <c r="AA1307" s="181"/>
      <c r="AB1307" s="181"/>
      <c r="AC1307" s="181"/>
      <c r="AD1307" s="181"/>
      <c r="AE1307" s="181"/>
      <c r="AF1307" s="181"/>
      <c r="AG1307" s="181"/>
      <c r="AH1307" s="181"/>
      <c r="AI1307" s="181"/>
      <c r="AJ1307" s="181"/>
      <c r="AK1307" s="181"/>
      <c r="AL1307" s="181"/>
      <c r="AM1307" s="181"/>
      <c r="AN1307" s="181"/>
      <c r="AO1307" s="181"/>
      <c r="AP1307" s="181"/>
      <c r="AQ1307" s="181"/>
      <c r="AR1307" s="181"/>
      <c r="AS1307" s="181"/>
      <c r="AT1307" s="181"/>
      <c r="AU1307" s="181"/>
      <c r="AV1307" s="181"/>
      <c r="AW1307" s="181"/>
      <c r="AX1307" s="181"/>
      <c r="AY1307" s="181"/>
      <c r="AZ1307" s="181"/>
      <c r="BA1307" s="181"/>
      <c r="BB1307" s="181"/>
      <c r="BC1307" s="181"/>
      <c r="BD1307" s="181"/>
      <c r="BE1307" s="181"/>
      <c r="BF1307" s="181"/>
      <c r="BG1307" s="181"/>
      <c r="BH1307" s="181"/>
      <c r="BI1307" s="181"/>
      <c r="BJ1307" s="181"/>
      <c r="BK1307" s="181"/>
      <c r="BL1307" s="181"/>
      <c r="BM1307" s="181"/>
      <c r="BN1307" s="181"/>
      <c r="BO1307" s="181"/>
      <c r="BP1307" s="181"/>
      <c r="BQ1307" s="181"/>
      <c r="BR1307" s="181"/>
      <c r="BS1307" s="181"/>
      <c r="BT1307" s="181"/>
      <c r="BU1307" s="181"/>
      <c r="BV1307" s="181"/>
      <c r="BW1307" s="181"/>
      <c r="BX1307" s="181"/>
    </row>
    <row r="1308" spans="23:76" s="166" customFormat="1">
      <c r="W1308" s="181"/>
      <c r="X1308" s="181"/>
      <c r="Y1308" s="181"/>
      <c r="Z1308" s="181"/>
      <c r="AA1308" s="181"/>
      <c r="AB1308" s="181"/>
      <c r="AC1308" s="181"/>
      <c r="AD1308" s="181"/>
      <c r="AE1308" s="181"/>
      <c r="AF1308" s="181"/>
      <c r="AG1308" s="181"/>
      <c r="AH1308" s="181"/>
      <c r="AI1308" s="181"/>
      <c r="AJ1308" s="181"/>
      <c r="AK1308" s="181"/>
      <c r="AL1308" s="181"/>
      <c r="AM1308" s="181"/>
      <c r="AN1308" s="181"/>
      <c r="AO1308" s="181"/>
      <c r="AP1308" s="181"/>
      <c r="AQ1308" s="181"/>
      <c r="AR1308" s="181"/>
      <c r="AS1308" s="181"/>
      <c r="AT1308" s="181"/>
      <c r="AU1308" s="181"/>
      <c r="AV1308" s="181"/>
      <c r="AW1308" s="181"/>
      <c r="AX1308" s="181"/>
      <c r="AY1308" s="181"/>
      <c r="AZ1308" s="181"/>
      <c r="BA1308" s="181"/>
      <c r="BB1308" s="181"/>
      <c r="BC1308" s="181"/>
      <c r="BD1308" s="181"/>
      <c r="BE1308" s="181"/>
      <c r="BF1308" s="181"/>
      <c r="BG1308" s="181"/>
      <c r="BH1308" s="181"/>
      <c r="BI1308" s="181"/>
      <c r="BJ1308" s="181"/>
      <c r="BK1308" s="181"/>
      <c r="BL1308" s="181"/>
      <c r="BM1308" s="181"/>
      <c r="BN1308" s="181"/>
      <c r="BO1308" s="181"/>
      <c r="BP1308" s="181"/>
      <c r="BQ1308" s="181"/>
      <c r="BR1308" s="181"/>
      <c r="BS1308" s="181"/>
      <c r="BT1308" s="181"/>
      <c r="BU1308" s="181"/>
      <c r="BV1308" s="181"/>
      <c r="BW1308" s="181"/>
      <c r="BX1308" s="181"/>
    </row>
    <row r="1309" spans="23:76" s="166" customFormat="1">
      <c r="W1309" s="181"/>
      <c r="X1309" s="181"/>
      <c r="Y1309" s="181"/>
      <c r="Z1309" s="181"/>
      <c r="AA1309" s="181"/>
      <c r="AB1309" s="181"/>
      <c r="AC1309" s="181"/>
      <c r="AD1309" s="181"/>
      <c r="AE1309" s="181"/>
      <c r="AF1309" s="181"/>
      <c r="AG1309" s="181"/>
      <c r="AH1309" s="181"/>
      <c r="AI1309" s="181"/>
      <c r="AJ1309" s="181"/>
      <c r="AK1309" s="181"/>
      <c r="AL1309" s="181"/>
      <c r="AM1309" s="181"/>
      <c r="AN1309" s="181"/>
      <c r="AO1309" s="181"/>
      <c r="AP1309" s="181"/>
      <c r="AQ1309" s="181"/>
      <c r="AR1309" s="181"/>
      <c r="AS1309" s="181"/>
      <c r="AT1309" s="181"/>
      <c r="AU1309" s="181"/>
      <c r="AV1309" s="181"/>
      <c r="AW1309" s="181"/>
      <c r="AX1309" s="181"/>
      <c r="AY1309" s="181"/>
      <c r="AZ1309" s="181"/>
      <c r="BA1309" s="181"/>
      <c r="BB1309" s="181"/>
      <c r="BC1309" s="181"/>
      <c r="BD1309" s="181"/>
      <c r="BE1309" s="181"/>
      <c r="BF1309" s="181"/>
      <c r="BG1309" s="181"/>
      <c r="BH1309" s="181"/>
      <c r="BI1309" s="181"/>
      <c r="BJ1309" s="181"/>
      <c r="BK1309" s="181"/>
      <c r="BL1309" s="181"/>
      <c r="BM1309" s="181"/>
      <c r="BN1309" s="181"/>
      <c r="BO1309" s="181"/>
      <c r="BP1309" s="181"/>
      <c r="BQ1309" s="181"/>
      <c r="BR1309" s="181"/>
      <c r="BS1309" s="181"/>
      <c r="BT1309" s="181"/>
      <c r="BU1309" s="181"/>
      <c r="BV1309" s="181"/>
      <c r="BW1309" s="181"/>
      <c r="BX1309" s="181"/>
    </row>
    <row r="1310" spans="23:76" s="166" customFormat="1">
      <c r="W1310" s="181"/>
      <c r="X1310" s="181"/>
      <c r="Y1310" s="181"/>
      <c r="Z1310" s="181"/>
      <c r="AA1310" s="181"/>
      <c r="AB1310" s="181"/>
      <c r="AC1310" s="181"/>
      <c r="AD1310" s="181"/>
      <c r="AE1310" s="181"/>
      <c r="AF1310" s="181"/>
      <c r="AG1310" s="181"/>
      <c r="AH1310" s="181"/>
      <c r="AI1310" s="181"/>
      <c r="AJ1310" s="181"/>
      <c r="AK1310" s="181"/>
      <c r="AL1310" s="181"/>
      <c r="AM1310" s="181"/>
      <c r="AN1310" s="181"/>
      <c r="AO1310" s="181"/>
      <c r="AP1310" s="181"/>
      <c r="AQ1310" s="181"/>
      <c r="AR1310" s="181"/>
      <c r="AS1310" s="181"/>
      <c r="AT1310" s="181"/>
      <c r="AU1310" s="181"/>
      <c r="AV1310" s="181"/>
      <c r="AW1310" s="181"/>
      <c r="AX1310" s="181"/>
      <c r="AY1310" s="181"/>
      <c r="AZ1310" s="181"/>
      <c r="BA1310" s="181"/>
      <c r="BB1310" s="181"/>
      <c r="BC1310" s="181"/>
      <c r="BD1310" s="181"/>
      <c r="BE1310" s="181"/>
      <c r="BF1310" s="181"/>
      <c r="BG1310" s="181"/>
      <c r="BH1310" s="181"/>
      <c r="BI1310" s="181"/>
      <c r="BJ1310" s="181"/>
      <c r="BK1310" s="181"/>
      <c r="BL1310" s="181"/>
      <c r="BM1310" s="181"/>
      <c r="BN1310" s="181"/>
      <c r="BO1310" s="181"/>
      <c r="BP1310" s="181"/>
      <c r="BQ1310" s="181"/>
      <c r="BR1310" s="181"/>
      <c r="BS1310" s="181"/>
      <c r="BT1310" s="181"/>
      <c r="BU1310" s="181"/>
      <c r="BV1310" s="181"/>
      <c r="BW1310" s="181"/>
      <c r="BX1310" s="181"/>
    </row>
    <row r="1311" spans="23:76" s="166" customFormat="1">
      <c r="W1311" s="181"/>
      <c r="X1311" s="181"/>
      <c r="Y1311" s="181"/>
      <c r="Z1311" s="181"/>
      <c r="AA1311" s="181"/>
      <c r="AB1311" s="181"/>
      <c r="AC1311" s="181"/>
      <c r="AD1311" s="181"/>
      <c r="AE1311" s="181"/>
      <c r="AF1311" s="181"/>
      <c r="AG1311" s="181"/>
      <c r="AH1311" s="181"/>
      <c r="AI1311" s="181"/>
      <c r="AJ1311" s="181"/>
      <c r="AK1311" s="181"/>
      <c r="AL1311" s="181"/>
      <c r="AM1311" s="181"/>
      <c r="AN1311" s="181"/>
      <c r="AO1311" s="181"/>
      <c r="AP1311" s="181"/>
      <c r="AQ1311" s="181"/>
      <c r="AR1311" s="181"/>
      <c r="AS1311" s="181"/>
      <c r="AT1311" s="181"/>
      <c r="AU1311" s="181"/>
      <c r="AV1311" s="181"/>
      <c r="AW1311" s="181"/>
      <c r="AX1311" s="181"/>
      <c r="AY1311" s="181"/>
      <c r="AZ1311" s="181"/>
      <c r="BA1311" s="181"/>
      <c r="BB1311" s="181"/>
      <c r="BC1311" s="181"/>
      <c r="BD1311" s="181"/>
      <c r="BE1311" s="181"/>
      <c r="BF1311" s="181"/>
      <c r="BG1311" s="181"/>
      <c r="BH1311" s="181"/>
      <c r="BI1311" s="181"/>
      <c r="BJ1311" s="181"/>
      <c r="BK1311" s="181"/>
      <c r="BL1311" s="181"/>
      <c r="BM1311" s="181"/>
      <c r="BN1311" s="181"/>
      <c r="BO1311" s="181"/>
      <c r="BP1311" s="181"/>
      <c r="BQ1311" s="181"/>
      <c r="BR1311" s="181"/>
      <c r="BS1311" s="181"/>
      <c r="BT1311" s="181"/>
      <c r="BU1311" s="181"/>
      <c r="BV1311" s="181"/>
      <c r="BW1311" s="181"/>
      <c r="BX1311" s="181"/>
    </row>
    <row r="1312" spans="23:76" s="166" customFormat="1">
      <c r="W1312" s="181"/>
      <c r="X1312" s="181"/>
      <c r="Y1312" s="181"/>
      <c r="Z1312" s="181"/>
      <c r="AA1312" s="181"/>
      <c r="AB1312" s="181"/>
      <c r="AC1312" s="181"/>
      <c r="AD1312" s="181"/>
      <c r="AE1312" s="181"/>
      <c r="AF1312" s="181"/>
      <c r="AG1312" s="181"/>
      <c r="AH1312" s="181"/>
      <c r="AI1312" s="181"/>
      <c r="AJ1312" s="181"/>
      <c r="AK1312" s="181"/>
      <c r="AL1312" s="181"/>
      <c r="AM1312" s="181"/>
      <c r="AN1312" s="181"/>
      <c r="AO1312" s="181"/>
      <c r="AP1312" s="181"/>
      <c r="AQ1312" s="181"/>
      <c r="AR1312" s="181"/>
      <c r="AS1312" s="181"/>
      <c r="AT1312" s="181"/>
      <c r="AU1312" s="181"/>
      <c r="AV1312" s="181"/>
      <c r="AW1312" s="181"/>
      <c r="AX1312" s="181"/>
      <c r="AY1312" s="181"/>
      <c r="AZ1312" s="181"/>
      <c r="BA1312" s="181"/>
      <c r="BB1312" s="181"/>
      <c r="BC1312" s="181"/>
      <c r="BD1312" s="181"/>
      <c r="BE1312" s="181"/>
      <c r="BF1312" s="181"/>
      <c r="BG1312" s="181"/>
      <c r="BH1312" s="181"/>
      <c r="BI1312" s="181"/>
      <c r="BJ1312" s="181"/>
      <c r="BK1312" s="181"/>
      <c r="BL1312" s="181"/>
      <c r="BM1312" s="181"/>
      <c r="BN1312" s="181"/>
      <c r="BO1312" s="181"/>
      <c r="BP1312" s="181"/>
      <c r="BQ1312" s="181"/>
      <c r="BR1312" s="181"/>
      <c r="BS1312" s="181"/>
      <c r="BT1312" s="181"/>
      <c r="BU1312" s="181"/>
      <c r="BV1312" s="181"/>
      <c r="BW1312" s="181"/>
      <c r="BX1312" s="181"/>
    </row>
    <row r="1313" spans="23:76" s="166" customFormat="1">
      <c r="W1313" s="181"/>
      <c r="X1313" s="181"/>
      <c r="Y1313" s="181"/>
      <c r="Z1313" s="181"/>
      <c r="AA1313" s="181"/>
      <c r="AB1313" s="181"/>
      <c r="AC1313" s="181"/>
      <c r="AD1313" s="181"/>
      <c r="AE1313" s="181"/>
      <c r="AF1313" s="181"/>
      <c r="AG1313" s="181"/>
      <c r="AH1313" s="181"/>
      <c r="AI1313" s="181"/>
      <c r="AJ1313" s="181"/>
      <c r="AK1313" s="181"/>
      <c r="AL1313" s="181"/>
      <c r="AM1313" s="181"/>
      <c r="AN1313" s="181"/>
      <c r="AO1313" s="181"/>
      <c r="AP1313" s="181"/>
      <c r="AQ1313" s="181"/>
      <c r="AR1313" s="181"/>
      <c r="AS1313" s="181"/>
      <c r="AT1313" s="181"/>
      <c r="AU1313" s="181"/>
      <c r="AV1313" s="181"/>
      <c r="AW1313" s="181"/>
      <c r="AX1313" s="181"/>
      <c r="AY1313" s="181"/>
      <c r="AZ1313" s="181"/>
      <c r="BA1313" s="181"/>
      <c r="BB1313" s="181"/>
      <c r="BC1313" s="181"/>
      <c r="BD1313" s="181"/>
      <c r="BE1313" s="181"/>
      <c r="BF1313" s="181"/>
      <c r="BG1313" s="181"/>
      <c r="BH1313" s="181"/>
      <c r="BI1313" s="181"/>
      <c r="BJ1313" s="181"/>
      <c r="BK1313" s="181"/>
      <c r="BL1313" s="181"/>
      <c r="BM1313" s="181"/>
      <c r="BN1313" s="181"/>
      <c r="BO1313" s="181"/>
      <c r="BP1313" s="181"/>
      <c r="BQ1313" s="181"/>
      <c r="BR1313" s="181"/>
      <c r="BS1313" s="181"/>
      <c r="BT1313" s="181"/>
      <c r="BU1313" s="181"/>
      <c r="BV1313" s="181"/>
      <c r="BW1313" s="181"/>
      <c r="BX1313" s="181"/>
    </row>
    <row r="1314" spans="23:76" s="166" customFormat="1">
      <c r="W1314" s="181"/>
      <c r="X1314" s="181"/>
      <c r="Y1314" s="181"/>
      <c r="Z1314" s="181"/>
      <c r="AA1314" s="181"/>
      <c r="AB1314" s="181"/>
      <c r="AC1314" s="181"/>
      <c r="AD1314" s="181"/>
      <c r="AE1314" s="181"/>
      <c r="AF1314" s="181"/>
      <c r="AG1314" s="181"/>
      <c r="AH1314" s="181"/>
      <c r="AI1314" s="181"/>
      <c r="AJ1314" s="181"/>
      <c r="AK1314" s="181"/>
      <c r="AL1314" s="181"/>
      <c r="AM1314" s="181"/>
      <c r="AN1314" s="181"/>
      <c r="AO1314" s="181"/>
      <c r="AP1314" s="181"/>
      <c r="AQ1314" s="181"/>
      <c r="AR1314" s="181"/>
      <c r="AS1314" s="181"/>
      <c r="AT1314" s="181"/>
      <c r="AU1314" s="181"/>
      <c r="AV1314" s="181"/>
      <c r="AW1314" s="181"/>
      <c r="AX1314" s="181"/>
      <c r="AY1314" s="181"/>
      <c r="AZ1314" s="181"/>
      <c r="BA1314" s="181"/>
      <c r="BB1314" s="181"/>
      <c r="BC1314" s="181"/>
      <c r="BD1314" s="181"/>
      <c r="BE1314" s="181"/>
      <c r="BF1314" s="181"/>
      <c r="BG1314" s="181"/>
      <c r="BH1314" s="181"/>
      <c r="BI1314" s="181"/>
      <c r="BJ1314" s="181"/>
      <c r="BK1314" s="181"/>
      <c r="BL1314" s="181"/>
      <c r="BM1314" s="181"/>
      <c r="BN1314" s="181"/>
      <c r="BO1314" s="181"/>
      <c r="BP1314" s="181"/>
      <c r="BQ1314" s="181"/>
      <c r="BR1314" s="181"/>
      <c r="BS1314" s="181"/>
      <c r="BT1314" s="181"/>
      <c r="BU1314" s="181"/>
      <c r="BV1314" s="181"/>
      <c r="BW1314" s="181"/>
      <c r="BX1314" s="181"/>
    </row>
    <row r="1315" spans="23:76" s="166" customFormat="1">
      <c r="W1315" s="181"/>
      <c r="X1315" s="181"/>
      <c r="Y1315" s="181"/>
      <c r="Z1315" s="181"/>
      <c r="AA1315" s="181"/>
      <c r="AB1315" s="181"/>
      <c r="AC1315" s="181"/>
      <c r="AD1315" s="181"/>
      <c r="AE1315" s="181"/>
      <c r="AF1315" s="181"/>
      <c r="AG1315" s="181"/>
      <c r="AH1315" s="181"/>
      <c r="AI1315" s="181"/>
      <c r="AJ1315" s="181"/>
      <c r="AK1315" s="181"/>
      <c r="AL1315" s="181"/>
      <c r="AM1315" s="181"/>
      <c r="AN1315" s="181"/>
      <c r="AO1315" s="181"/>
      <c r="AP1315" s="181"/>
      <c r="AQ1315" s="181"/>
      <c r="AR1315" s="181"/>
      <c r="AS1315" s="181"/>
      <c r="AT1315" s="181"/>
      <c r="AU1315" s="181"/>
      <c r="AV1315" s="181"/>
      <c r="AW1315" s="181"/>
      <c r="AX1315" s="181"/>
      <c r="AY1315" s="181"/>
      <c r="AZ1315" s="181"/>
      <c r="BA1315" s="181"/>
      <c r="BB1315" s="181"/>
      <c r="BC1315" s="181"/>
      <c r="BD1315" s="181"/>
      <c r="BE1315" s="181"/>
      <c r="BF1315" s="181"/>
      <c r="BG1315" s="181"/>
      <c r="BH1315" s="181"/>
      <c r="BI1315" s="181"/>
      <c r="BJ1315" s="181"/>
      <c r="BK1315" s="181"/>
      <c r="BL1315" s="181"/>
      <c r="BM1315" s="181"/>
      <c r="BN1315" s="181"/>
      <c r="BO1315" s="181"/>
      <c r="BP1315" s="181"/>
      <c r="BQ1315" s="181"/>
      <c r="BR1315" s="181"/>
      <c r="BS1315" s="181"/>
      <c r="BT1315" s="181"/>
      <c r="BU1315" s="181"/>
      <c r="BV1315" s="181"/>
      <c r="BW1315" s="181"/>
      <c r="BX1315" s="181"/>
    </row>
    <row r="1316" spans="23:76" s="166" customFormat="1">
      <c r="W1316" s="181"/>
      <c r="X1316" s="181"/>
      <c r="Y1316" s="181"/>
      <c r="Z1316" s="181"/>
      <c r="AA1316" s="181"/>
      <c r="AB1316" s="181"/>
      <c r="AC1316" s="181"/>
      <c r="AD1316" s="181"/>
      <c r="AE1316" s="181"/>
      <c r="AF1316" s="181"/>
      <c r="AG1316" s="181"/>
      <c r="AH1316" s="181"/>
      <c r="AI1316" s="181"/>
      <c r="AJ1316" s="181"/>
      <c r="AK1316" s="181"/>
      <c r="AL1316" s="181"/>
      <c r="AM1316" s="181"/>
      <c r="AN1316" s="181"/>
      <c r="AO1316" s="181"/>
      <c r="AP1316" s="181"/>
      <c r="AQ1316" s="181"/>
      <c r="AR1316" s="181"/>
      <c r="AS1316" s="181"/>
      <c r="AT1316" s="181"/>
      <c r="AU1316" s="181"/>
      <c r="AV1316" s="181"/>
      <c r="AW1316" s="181"/>
      <c r="AX1316" s="181"/>
      <c r="AY1316" s="181"/>
      <c r="AZ1316" s="181"/>
      <c r="BA1316" s="181"/>
      <c r="BB1316" s="181"/>
      <c r="BC1316" s="181"/>
      <c r="BD1316" s="181"/>
      <c r="BE1316" s="181"/>
      <c r="BF1316" s="181"/>
      <c r="BG1316" s="181"/>
      <c r="BH1316" s="181"/>
      <c r="BI1316" s="181"/>
      <c r="BJ1316" s="181"/>
      <c r="BK1316" s="181"/>
      <c r="BL1316" s="181"/>
      <c r="BM1316" s="181"/>
      <c r="BN1316" s="181"/>
      <c r="BO1316" s="181"/>
      <c r="BP1316" s="181"/>
      <c r="BQ1316" s="181"/>
      <c r="BR1316" s="181"/>
      <c r="BS1316" s="181"/>
      <c r="BT1316" s="181"/>
      <c r="BU1316" s="181"/>
      <c r="BV1316" s="181"/>
      <c r="BW1316" s="181"/>
      <c r="BX1316" s="181"/>
    </row>
    <row r="1317" spans="23:76" s="166" customFormat="1">
      <c r="W1317" s="181"/>
      <c r="X1317" s="181"/>
      <c r="Y1317" s="181"/>
      <c r="Z1317" s="181"/>
      <c r="AA1317" s="181"/>
      <c r="AB1317" s="181"/>
      <c r="AC1317" s="181"/>
      <c r="AD1317" s="181"/>
      <c r="AE1317" s="181"/>
      <c r="AF1317" s="181"/>
      <c r="AG1317" s="181"/>
      <c r="AH1317" s="181"/>
      <c r="AI1317" s="181"/>
      <c r="AJ1317" s="181"/>
      <c r="AK1317" s="181"/>
      <c r="AL1317" s="181"/>
      <c r="AM1317" s="181"/>
      <c r="AN1317" s="181"/>
      <c r="AO1317" s="181"/>
      <c r="AP1317" s="181"/>
      <c r="AQ1317" s="181"/>
      <c r="AR1317" s="181"/>
      <c r="AS1317" s="181"/>
      <c r="AT1317" s="181"/>
      <c r="AU1317" s="181"/>
      <c r="AV1317" s="181"/>
      <c r="AW1317" s="181"/>
      <c r="AX1317" s="181"/>
      <c r="AY1317" s="181"/>
      <c r="AZ1317" s="181"/>
      <c r="BA1317" s="181"/>
      <c r="BB1317" s="181"/>
      <c r="BC1317" s="181"/>
      <c r="BD1317" s="181"/>
      <c r="BE1317" s="181"/>
      <c r="BF1317" s="181"/>
      <c r="BG1317" s="181"/>
      <c r="BH1317" s="181"/>
      <c r="BI1317" s="181"/>
      <c r="BJ1317" s="181"/>
      <c r="BK1317" s="181"/>
      <c r="BL1317" s="181"/>
      <c r="BM1317" s="181"/>
      <c r="BN1317" s="181"/>
      <c r="BO1317" s="181"/>
      <c r="BP1317" s="181"/>
      <c r="BQ1317" s="181"/>
      <c r="BR1317" s="181"/>
      <c r="BS1317" s="181"/>
      <c r="BT1317" s="181"/>
      <c r="BU1317" s="181"/>
      <c r="BV1317" s="181"/>
      <c r="BW1317" s="181"/>
      <c r="BX1317" s="181"/>
    </row>
    <row r="1318" spans="23:76" s="166" customFormat="1">
      <c r="W1318" s="181"/>
      <c r="X1318" s="181"/>
      <c r="Y1318" s="181"/>
      <c r="Z1318" s="181"/>
      <c r="AA1318" s="181"/>
      <c r="AB1318" s="181"/>
      <c r="AC1318" s="181"/>
      <c r="AD1318" s="181"/>
      <c r="AE1318" s="181"/>
      <c r="AF1318" s="181"/>
      <c r="AG1318" s="181"/>
      <c r="AH1318" s="181"/>
      <c r="AI1318" s="181"/>
      <c r="AJ1318" s="181"/>
      <c r="AK1318" s="181"/>
      <c r="AL1318" s="181"/>
      <c r="AM1318" s="181"/>
      <c r="AN1318" s="181"/>
      <c r="AO1318" s="181"/>
      <c r="AP1318" s="181"/>
      <c r="AQ1318" s="181"/>
      <c r="AR1318" s="181"/>
      <c r="AS1318" s="181"/>
      <c r="AT1318" s="181"/>
      <c r="AU1318" s="181"/>
      <c r="AV1318" s="181"/>
      <c r="AW1318" s="181"/>
      <c r="AX1318" s="181"/>
      <c r="AY1318" s="181"/>
      <c r="AZ1318" s="181"/>
      <c r="BA1318" s="181"/>
      <c r="BB1318" s="181"/>
      <c r="BC1318" s="181"/>
      <c r="BD1318" s="181"/>
      <c r="BE1318" s="181"/>
      <c r="BF1318" s="181"/>
      <c r="BG1318" s="181"/>
      <c r="BH1318" s="181"/>
      <c r="BI1318" s="181"/>
      <c r="BJ1318" s="181"/>
      <c r="BK1318" s="181"/>
      <c r="BL1318" s="181"/>
      <c r="BM1318" s="181"/>
      <c r="BN1318" s="181"/>
      <c r="BO1318" s="181"/>
      <c r="BP1318" s="181"/>
      <c r="BQ1318" s="181"/>
      <c r="BR1318" s="181"/>
      <c r="BS1318" s="181"/>
      <c r="BT1318" s="181"/>
      <c r="BU1318" s="181"/>
      <c r="BV1318" s="181"/>
      <c r="BW1318" s="181"/>
      <c r="BX1318" s="181"/>
    </row>
    <row r="1319" spans="23:76" s="166" customFormat="1">
      <c r="W1319" s="181"/>
      <c r="X1319" s="181"/>
      <c r="Y1319" s="181"/>
      <c r="Z1319" s="181"/>
      <c r="AA1319" s="181"/>
      <c r="AB1319" s="181"/>
      <c r="AC1319" s="181"/>
      <c r="AD1319" s="181"/>
      <c r="AE1319" s="181"/>
      <c r="AF1319" s="181"/>
      <c r="AG1319" s="181"/>
      <c r="AH1319" s="181"/>
      <c r="AI1319" s="181"/>
      <c r="AJ1319" s="181"/>
      <c r="AK1319" s="181"/>
      <c r="AL1319" s="181"/>
      <c r="AM1319" s="181"/>
      <c r="AN1319" s="181"/>
      <c r="AO1319" s="181"/>
      <c r="AP1319" s="181"/>
      <c r="AQ1319" s="181"/>
      <c r="AR1319" s="181"/>
      <c r="AS1319" s="181"/>
      <c r="AT1319" s="181"/>
      <c r="AU1319" s="181"/>
      <c r="AV1319" s="181"/>
      <c r="AW1319" s="181"/>
      <c r="AX1319" s="181"/>
      <c r="AY1319" s="181"/>
      <c r="AZ1319" s="181"/>
      <c r="BA1319" s="181"/>
      <c r="BB1319" s="181"/>
      <c r="BC1319" s="181"/>
      <c r="BD1319" s="181"/>
      <c r="BE1319" s="181"/>
      <c r="BF1319" s="181"/>
      <c r="BG1319" s="181"/>
      <c r="BH1319" s="181"/>
      <c r="BI1319" s="181"/>
      <c r="BJ1319" s="181"/>
      <c r="BK1319" s="181"/>
      <c r="BL1319" s="181"/>
      <c r="BM1319" s="181"/>
      <c r="BN1319" s="181"/>
      <c r="BO1319" s="181"/>
      <c r="BP1319" s="181"/>
      <c r="BQ1319" s="181"/>
      <c r="BR1319" s="181"/>
      <c r="BS1319" s="181"/>
      <c r="BT1319" s="181"/>
      <c r="BU1319" s="181"/>
      <c r="BV1319" s="181"/>
      <c r="BW1319" s="181"/>
      <c r="BX1319" s="181"/>
    </row>
    <row r="1320" spans="23:76" s="166" customFormat="1">
      <c r="W1320" s="181"/>
      <c r="X1320" s="181"/>
      <c r="Y1320" s="181"/>
      <c r="Z1320" s="181"/>
      <c r="AA1320" s="181"/>
      <c r="AB1320" s="181"/>
      <c r="AC1320" s="181"/>
      <c r="AD1320" s="181"/>
      <c r="AE1320" s="181"/>
      <c r="AF1320" s="181"/>
      <c r="AG1320" s="181"/>
      <c r="AH1320" s="181"/>
      <c r="AI1320" s="181"/>
      <c r="AJ1320" s="181"/>
      <c r="AK1320" s="181"/>
      <c r="AL1320" s="181"/>
      <c r="AM1320" s="181"/>
      <c r="AN1320" s="181"/>
      <c r="AO1320" s="181"/>
      <c r="AP1320" s="181"/>
      <c r="AQ1320" s="181"/>
      <c r="AR1320" s="181"/>
      <c r="AS1320" s="181"/>
      <c r="AT1320" s="181"/>
      <c r="AU1320" s="181"/>
      <c r="AV1320" s="181"/>
      <c r="AW1320" s="181"/>
      <c r="AX1320" s="181"/>
      <c r="AY1320" s="181"/>
      <c r="AZ1320" s="181"/>
      <c r="BA1320" s="181"/>
      <c r="BB1320" s="181"/>
      <c r="BC1320" s="181"/>
      <c r="BD1320" s="181"/>
      <c r="BE1320" s="181"/>
      <c r="BF1320" s="181"/>
      <c r="BG1320" s="181"/>
      <c r="BH1320" s="181"/>
      <c r="BI1320" s="181"/>
      <c r="BJ1320" s="181"/>
      <c r="BK1320" s="181"/>
      <c r="BL1320" s="181"/>
      <c r="BM1320" s="181"/>
      <c r="BN1320" s="181"/>
      <c r="BO1320" s="181"/>
      <c r="BP1320" s="181"/>
      <c r="BQ1320" s="181"/>
      <c r="BR1320" s="181"/>
      <c r="BS1320" s="181"/>
      <c r="BT1320" s="181"/>
      <c r="BU1320" s="181"/>
      <c r="BV1320" s="181"/>
      <c r="BW1320" s="181"/>
      <c r="BX1320" s="181"/>
    </row>
    <row r="1321" spans="23:76" s="166" customFormat="1">
      <c r="W1321" s="181"/>
      <c r="X1321" s="181"/>
      <c r="Y1321" s="181"/>
      <c r="Z1321" s="181"/>
      <c r="AA1321" s="181"/>
      <c r="AB1321" s="181"/>
      <c r="AC1321" s="181"/>
      <c r="AD1321" s="181"/>
      <c r="AE1321" s="181"/>
      <c r="AF1321" s="181"/>
      <c r="AG1321" s="181"/>
      <c r="AH1321" s="181"/>
      <c r="AI1321" s="181"/>
      <c r="AJ1321" s="181"/>
      <c r="AK1321" s="181"/>
      <c r="AL1321" s="181"/>
      <c r="AM1321" s="181"/>
      <c r="AN1321" s="181"/>
      <c r="AO1321" s="181"/>
      <c r="AP1321" s="181"/>
      <c r="AQ1321" s="181"/>
      <c r="AR1321" s="181"/>
      <c r="AS1321" s="181"/>
      <c r="AT1321" s="181"/>
      <c r="AU1321" s="181"/>
      <c r="AV1321" s="181"/>
      <c r="AW1321" s="181"/>
      <c r="AX1321" s="181"/>
      <c r="AY1321" s="181"/>
      <c r="AZ1321" s="181"/>
      <c r="BA1321" s="181"/>
      <c r="BB1321" s="181"/>
      <c r="BC1321" s="181"/>
      <c r="BD1321" s="181"/>
      <c r="BE1321" s="181"/>
      <c r="BF1321" s="181"/>
      <c r="BG1321" s="181"/>
      <c r="BH1321" s="181"/>
      <c r="BI1321" s="181"/>
      <c r="BJ1321" s="181"/>
      <c r="BK1321" s="181"/>
      <c r="BL1321" s="181"/>
      <c r="BM1321" s="181"/>
      <c r="BN1321" s="181"/>
      <c r="BO1321" s="181"/>
      <c r="BP1321" s="181"/>
      <c r="BQ1321" s="181"/>
      <c r="BR1321" s="181"/>
      <c r="BS1321" s="181"/>
      <c r="BT1321" s="181"/>
      <c r="BU1321" s="181"/>
      <c r="BV1321" s="181"/>
      <c r="BW1321" s="181"/>
      <c r="BX1321" s="181"/>
    </row>
    <row r="1322" spans="23:76" s="166" customFormat="1">
      <c r="W1322" s="181"/>
      <c r="X1322" s="181"/>
      <c r="Y1322" s="181"/>
      <c r="Z1322" s="181"/>
      <c r="AA1322" s="181"/>
      <c r="AB1322" s="181"/>
      <c r="AC1322" s="181"/>
      <c r="AD1322" s="181"/>
      <c r="AE1322" s="181"/>
      <c r="AF1322" s="181"/>
      <c r="AG1322" s="181"/>
      <c r="AH1322" s="181"/>
      <c r="AI1322" s="181"/>
      <c r="AJ1322" s="181"/>
      <c r="AK1322" s="181"/>
      <c r="AL1322" s="181"/>
      <c r="AM1322" s="181"/>
      <c r="AN1322" s="181"/>
      <c r="AO1322" s="181"/>
      <c r="AP1322" s="181"/>
      <c r="AQ1322" s="181"/>
      <c r="AR1322" s="181"/>
      <c r="AS1322" s="181"/>
      <c r="AT1322" s="181"/>
      <c r="AU1322" s="181"/>
      <c r="AV1322" s="181"/>
      <c r="AW1322" s="181"/>
      <c r="AX1322" s="181"/>
      <c r="AY1322" s="181"/>
      <c r="AZ1322" s="181"/>
      <c r="BA1322" s="181"/>
      <c r="BB1322" s="181"/>
      <c r="BC1322" s="181"/>
      <c r="BD1322" s="181"/>
      <c r="BE1322" s="181"/>
      <c r="BF1322" s="181"/>
      <c r="BG1322" s="181"/>
      <c r="BH1322" s="181"/>
      <c r="BI1322" s="181"/>
      <c r="BJ1322" s="181"/>
      <c r="BK1322" s="181"/>
      <c r="BL1322" s="181"/>
      <c r="BM1322" s="181"/>
      <c r="BN1322" s="181"/>
      <c r="BO1322" s="181"/>
      <c r="BP1322" s="181"/>
      <c r="BQ1322" s="181"/>
      <c r="BR1322" s="181"/>
      <c r="BS1322" s="181"/>
      <c r="BT1322" s="181"/>
      <c r="BU1322" s="181"/>
      <c r="BV1322" s="181"/>
      <c r="BW1322" s="181"/>
      <c r="BX1322" s="181"/>
    </row>
    <row r="1323" spans="23:76" s="166" customFormat="1">
      <c r="W1323" s="181"/>
      <c r="X1323" s="181"/>
      <c r="Y1323" s="181"/>
      <c r="Z1323" s="181"/>
      <c r="AA1323" s="181"/>
      <c r="AB1323" s="181"/>
      <c r="AC1323" s="181"/>
      <c r="AD1323" s="181"/>
      <c r="AE1323" s="181"/>
      <c r="AF1323" s="181"/>
      <c r="AG1323" s="181"/>
      <c r="AH1323" s="181"/>
      <c r="AI1323" s="181"/>
      <c r="AJ1323" s="181"/>
      <c r="AK1323" s="181"/>
      <c r="AL1323" s="181"/>
      <c r="AM1323" s="181"/>
      <c r="AN1323" s="181"/>
      <c r="AO1323" s="181"/>
      <c r="AP1323" s="181"/>
      <c r="AQ1323" s="181"/>
      <c r="AR1323" s="181"/>
      <c r="AS1323" s="181"/>
      <c r="AT1323" s="181"/>
      <c r="AU1323" s="181"/>
      <c r="AV1323" s="181"/>
      <c r="AW1323" s="181"/>
      <c r="AX1323" s="181"/>
      <c r="AY1323" s="181"/>
      <c r="AZ1323" s="181"/>
      <c r="BA1323" s="181"/>
      <c r="BB1323" s="181"/>
      <c r="BC1323" s="181"/>
      <c r="BD1323" s="181"/>
      <c r="BE1323" s="181"/>
      <c r="BF1323" s="181"/>
      <c r="BG1323" s="181"/>
      <c r="BH1323" s="181"/>
      <c r="BI1323" s="181"/>
      <c r="BJ1323" s="181"/>
      <c r="BK1323" s="181"/>
      <c r="BL1323" s="181"/>
      <c r="BM1323" s="181"/>
      <c r="BN1323" s="181"/>
      <c r="BO1323" s="181"/>
      <c r="BP1323" s="181"/>
      <c r="BQ1323" s="181"/>
      <c r="BR1323" s="181"/>
      <c r="BS1323" s="181"/>
      <c r="BT1323" s="181"/>
      <c r="BU1323" s="181"/>
      <c r="BV1323" s="181"/>
      <c r="BW1323" s="181"/>
      <c r="BX1323" s="181"/>
    </row>
    <row r="1324" spans="23:76" s="166" customFormat="1">
      <c r="W1324" s="181"/>
      <c r="X1324" s="181"/>
      <c r="Y1324" s="181"/>
      <c r="Z1324" s="181"/>
      <c r="AA1324" s="181"/>
      <c r="AB1324" s="181"/>
      <c r="AC1324" s="181"/>
      <c r="AD1324" s="181"/>
      <c r="AE1324" s="181"/>
      <c r="AF1324" s="181"/>
      <c r="AG1324" s="181"/>
      <c r="AH1324" s="181"/>
      <c r="AI1324" s="181"/>
      <c r="AJ1324" s="181"/>
      <c r="AK1324" s="181"/>
      <c r="AL1324" s="181"/>
      <c r="AM1324" s="181"/>
      <c r="AN1324" s="181"/>
      <c r="AO1324" s="181"/>
      <c r="AP1324" s="181"/>
      <c r="AQ1324" s="181"/>
      <c r="AR1324" s="181"/>
      <c r="AS1324" s="181"/>
      <c r="AT1324" s="181"/>
      <c r="AU1324" s="181"/>
      <c r="AV1324" s="181"/>
      <c r="AW1324" s="181"/>
      <c r="AX1324" s="181"/>
      <c r="AY1324" s="181"/>
      <c r="AZ1324" s="181"/>
      <c r="BA1324" s="181"/>
      <c r="BB1324" s="181"/>
      <c r="BC1324" s="181"/>
      <c r="BD1324" s="181"/>
      <c r="BE1324" s="181"/>
      <c r="BF1324" s="181"/>
      <c r="BG1324" s="181"/>
      <c r="BH1324" s="181"/>
      <c r="BI1324" s="181"/>
      <c r="BJ1324" s="181"/>
      <c r="BK1324" s="181"/>
      <c r="BL1324" s="181"/>
      <c r="BM1324" s="181"/>
      <c r="BN1324" s="181"/>
      <c r="BO1324" s="181"/>
      <c r="BP1324" s="181"/>
      <c r="BQ1324" s="181"/>
      <c r="BR1324" s="181"/>
      <c r="BS1324" s="181"/>
      <c r="BT1324" s="181"/>
      <c r="BU1324" s="181"/>
      <c r="BV1324" s="181"/>
      <c r="BW1324" s="181"/>
      <c r="BX1324" s="181"/>
    </row>
    <row r="1325" spans="23:76" s="166" customFormat="1">
      <c r="W1325" s="181"/>
      <c r="X1325" s="181"/>
      <c r="Y1325" s="181"/>
      <c r="Z1325" s="181"/>
      <c r="AA1325" s="181"/>
      <c r="AB1325" s="181"/>
      <c r="AC1325" s="181"/>
      <c r="AD1325" s="181"/>
      <c r="AE1325" s="181"/>
      <c r="AF1325" s="181"/>
      <c r="AG1325" s="181"/>
      <c r="AH1325" s="181"/>
      <c r="AI1325" s="181"/>
      <c r="AJ1325" s="181"/>
      <c r="AK1325" s="181"/>
      <c r="AL1325" s="181"/>
      <c r="AM1325" s="181"/>
      <c r="AN1325" s="181"/>
      <c r="AO1325" s="181"/>
      <c r="AP1325" s="181"/>
      <c r="AQ1325" s="181"/>
      <c r="AR1325" s="181"/>
      <c r="AS1325" s="181"/>
      <c r="AT1325" s="181"/>
      <c r="AU1325" s="181"/>
      <c r="AV1325" s="181"/>
      <c r="AW1325" s="181"/>
      <c r="AX1325" s="181"/>
      <c r="AY1325" s="181"/>
      <c r="AZ1325" s="181"/>
      <c r="BA1325" s="181"/>
      <c r="BB1325" s="181"/>
      <c r="BC1325" s="181"/>
      <c r="BD1325" s="181"/>
      <c r="BE1325" s="181"/>
      <c r="BF1325" s="181"/>
      <c r="BG1325" s="181"/>
      <c r="BH1325" s="181"/>
      <c r="BI1325" s="181"/>
      <c r="BJ1325" s="181"/>
      <c r="BK1325" s="181"/>
      <c r="BL1325" s="181"/>
      <c r="BM1325" s="181"/>
      <c r="BN1325" s="181"/>
      <c r="BO1325" s="181"/>
      <c r="BP1325" s="181"/>
      <c r="BQ1325" s="181"/>
      <c r="BR1325" s="181"/>
      <c r="BS1325" s="181"/>
      <c r="BT1325" s="181"/>
      <c r="BU1325" s="181"/>
      <c r="BV1325" s="181"/>
      <c r="BW1325" s="181"/>
      <c r="BX1325" s="181"/>
    </row>
    <row r="1326" spans="23:76" s="166" customFormat="1">
      <c r="W1326" s="181"/>
      <c r="X1326" s="181"/>
      <c r="Y1326" s="181"/>
      <c r="Z1326" s="181"/>
      <c r="AA1326" s="181"/>
      <c r="AB1326" s="181"/>
      <c r="AC1326" s="181"/>
      <c r="AD1326" s="181"/>
      <c r="AE1326" s="181"/>
      <c r="AF1326" s="181"/>
      <c r="AG1326" s="181"/>
      <c r="AH1326" s="181"/>
      <c r="AI1326" s="181"/>
      <c r="AJ1326" s="181"/>
      <c r="AK1326" s="181"/>
      <c r="AL1326" s="181"/>
      <c r="AM1326" s="181"/>
      <c r="AN1326" s="181"/>
      <c r="AO1326" s="181"/>
      <c r="AP1326" s="181"/>
      <c r="AQ1326" s="181"/>
      <c r="AR1326" s="181"/>
      <c r="AS1326" s="181"/>
      <c r="AT1326" s="181"/>
      <c r="AU1326" s="181"/>
      <c r="AV1326" s="181"/>
      <c r="AW1326" s="181"/>
      <c r="AX1326" s="181"/>
      <c r="AY1326" s="181"/>
      <c r="AZ1326" s="181"/>
      <c r="BA1326" s="181"/>
      <c r="BB1326" s="181"/>
      <c r="BC1326" s="181"/>
      <c r="BD1326" s="181"/>
      <c r="BE1326" s="181"/>
      <c r="BF1326" s="181"/>
      <c r="BG1326" s="181"/>
      <c r="BH1326" s="181"/>
      <c r="BI1326" s="181"/>
      <c r="BJ1326" s="181"/>
      <c r="BK1326" s="181"/>
      <c r="BL1326" s="181"/>
      <c r="BM1326" s="181"/>
      <c r="BN1326" s="181"/>
      <c r="BO1326" s="181"/>
      <c r="BP1326" s="181"/>
      <c r="BQ1326" s="181"/>
      <c r="BR1326" s="181"/>
      <c r="BS1326" s="181"/>
      <c r="BT1326" s="181"/>
      <c r="BU1326" s="181"/>
      <c r="BV1326" s="181"/>
      <c r="BW1326" s="181"/>
      <c r="BX1326" s="181"/>
    </row>
    <row r="1327" spans="23:76" s="166" customFormat="1">
      <c r="W1327" s="181"/>
      <c r="X1327" s="181"/>
      <c r="Y1327" s="181"/>
      <c r="Z1327" s="181"/>
      <c r="AA1327" s="181"/>
      <c r="AB1327" s="181"/>
      <c r="AC1327" s="181"/>
      <c r="AD1327" s="181"/>
      <c r="AE1327" s="181"/>
      <c r="AF1327" s="181"/>
      <c r="AG1327" s="181"/>
      <c r="AH1327" s="181"/>
      <c r="AI1327" s="181"/>
      <c r="AJ1327" s="181"/>
      <c r="AK1327" s="181"/>
      <c r="AL1327" s="181"/>
      <c r="AM1327" s="181"/>
      <c r="AN1327" s="181"/>
      <c r="AO1327" s="181"/>
      <c r="AP1327" s="181"/>
      <c r="AQ1327" s="181"/>
      <c r="AR1327" s="181"/>
      <c r="AS1327" s="181"/>
      <c r="AT1327" s="181"/>
      <c r="AU1327" s="181"/>
      <c r="AV1327" s="181"/>
      <c r="AW1327" s="181"/>
      <c r="AX1327" s="181"/>
      <c r="AY1327" s="181"/>
      <c r="AZ1327" s="181"/>
      <c r="BA1327" s="181"/>
      <c r="BB1327" s="181"/>
      <c r="BC1327" s="181"/>
      <c r="BD1327" s="181"/>
      <c r="BE1327" s="181"/>
      <c r="BF1327" s="181"/>
      <c r="BG1327" s="181"/>
      <c r="BH1327" s="181"/>
      <c r="BI1327" s="181"/>
      <c r="BJ1327" s="181"/>
      <c r="BK1327" s="181"/>
      <c r="BL1327" s="181"/>
      <c r="BM1327" s="181"/>
      <c r="BN1327" s="181"/>
      <c r="BO1327" s="181"/>
      <c r="BP1327" s="181"/>
      <c r="BQ1327" s="181"/>
      <c r="BR1327" s="181"/>
      <c r="BS1327" s="181"/>
      <c r="BT1327" s="181"/>
      <c r="BU1327" s="181"/>
      <c r="BV1327" s="181"/>
      <c r="BW1327" s="181"/>
      <c r="BX1327" s="181"/>
    </row>
    <row r="1328" spans="23:76" s="166" customFormat="1">
      <c r="W1328" s="181"/>
      <c r="X1328" s="181"/>
      <c r="Y1328" s="181"/>
      <c r="Z1328" s="181"/>
      <c r="AA1328" s="181"/>
      <c r="AB1328" s="181"/>
      <c r="AC1328" s="181"/>
      <c r="AD1328" s="181"/>
      <c r="AE1328" s="181"/>
      <c r="AF1328" s="181"/>
      <c r="AG1328" s="181"/>
      <c r="AH1328" s="181"/>
      <c r="AI1328" s="181"/>
      <c r="AJ1328" s="181"/>
      <c r="AK1328" s="181"/>
      <c r="AL1328" s="181"/>
      <c r="AM1328" s="181"/>
      <c r="AN1328" s="181"/>
      <c r="AO1328" s="181"/>
      <c r="AP1328" s="181"/>
      <c r="AQ1328" s="181"/>
      <c r="AR1328" s="181"/>
      <c r="AS1328" s="181"/>
      <c r="AT1328" s="181"/>
      <c r="AU1328" s="181"/>
      <c r="AV1328" s="181"/>
      <c r="AW1328" s="181"/>
      <c r="AX1328" s="181"/>
      <c r="AY1328" s="181"/>
      <c r="AZ1328" s="181"/>
      <c r="BA1328" s="181"/>
      <c r="BB1328" s="181"/>
      <c r="BC1328" s="181"/>
      <c r="BD1328" s="181"/>
      <c r="BE1328" s="181"/>
      <c r="BF1328" s="181"/>
      <c r="BG1328" s="181"/>
      <c r="BH1328" s="181"/>
      <c r="BI1328" s="181"/>
      <c r="BJ1328" s="181"/>
      <c r="BK1328" s="181"/>
      <c r="BL1328" s="181"/>
      <c r="BM1328" s="181"/>
      <c r="BN1328" s="181"/>
      <c r="BO1328" s="181"/>
      <c r="BP1328" s="181"/>
      <c r="BQ1328" s="181"/>
      <c r="BR1328" s="181"/>
      <c r="BS1328" s="181"/>
      <c r="BT1328" s="181"/>
      <c r="BU1328" s="181"/>
      <c r="BV1328" s="181"/>
      <c r="BW1328" s="181"/>
      <c r="BX1328" s="181"/>
    </row>
    <row r="1329" spans="23:76" s="166" customFormat="1">
      <c r="W1329" s="181"/>
      <c r="X1329" s="181"/>
      <c r="Y1329" s="181"/>
      <c r="Z1329" s="181"/>
      <c r="AA1329" s="181"/>
      <c r="AB1329" s="181"/>
      <c r="AC1329" s="181"/>
      <c r="AD1329" s="181"/>
      <c r="AE1329" s="181"/>
      <c r="AF1329" s="181"/>
      <c r="AG1329" s="181"/>
      <c r="AH1329" s="181"/>
      <c r="AI1329" s="181"/>
      <c r="AJ1329" s="181"/>
      <c r="AK1329" s="181"/>
      <c r="AL1329" s="181"/>
      <c r="AM1329" s="181"/>
      <c r="AN1329" s="181"/>
      <c r="AO1329" s="181"/>
      <c r="AP1329" s="181"/>
      <c r="AQ1329" s="181"/>
      <c r="AR1329" s="181"/>
      <c r="AS1329" s="181"/>
      <c r="AT1329" s="181"/>
      <c r="AU1329" s="181"/>
      <c r="AV1329" s="181"/>
      <c r="AW1329" s="181"/>
      <c r="AX1329" s="181"/>
      <c r="AY1329" s="181"/>
      <c r="AZ1329" s="181"/>
      <c r="BA1329" s="181"/>
      <c r="BB1329" s="181"/>
      <c r="BC1329" s="181"/>
      <c r="BD1329" s="181"/>
      <c r="BE1329" s="181"/>
      <c r="BF1329" s="181"/>
      <c r="BG1329" s="181"/>
      <c r="BH1329" s="181"/>
      <c r="BI1329" s="181"/>
      <c r="BJ1329" s="181"/>
      <c r="BK1329" s="181"/>
      <c r="BL1329" s="181"/>
      <c r="BM1329" s="181"/>
      <c r="BN1329" s="181"/>
      <c r="BO1329" s="181"/>
      <c r="BP1329" s="181"/>
      <c r="BQ1329" s="181"/>
      <c r="BR1329" s="181"/>
      <c r="BS1329" s="181"/>
      <c r="BT1329" s="181"/>
      <c r="BU1329" s="181"/>
      <c r="BV1329" s="181"/>
      <c r="BW1329" s="181"/>
      <c r="BX1329" s="181"/>
    </row>
    <row r="1330" spans="23:76" s="166" customFormat="1">
      <c r="W1330" s="181"/>
      <c r="X1330" s="181"/>
      <c r="Y1330" s="181"/>
      <c r="Z1330" s="181"/>
      <c r="AA1330" s="181"/>
      <c r="AB1330" s="181"/>
      <c r="AC1330" s="181"/>
      <c r="AD1330" s="181"/>
      <c r="AE1330" s="181"/>
      <c r="AF1330" s="181"/>
      <c r="AG1330" s="181"/>
      <c r="AH1330" s="181"/>
      <c r="AI1330" s="181"/>
      <c r="AJ1330" s="181"/>
      <c r="AK1330" s="181"/>
      <c r="AL1330" s="181"/>
      <c r="AM1330" s="181"/>
      <c r="AN1330" s="181"/>
      <c r="AO1330" s="181"/>
      <c r="AP1330" s="181"/>
      <c r="AQ1330" s="181"/>
      <c r="AR1330" s="181"/>
      <c r="AS1330" s="181"/>
      <c r="AT1330" s="181"/>
      <c r="AU1330" s="181"/>
      <c r="AV1330" s="181"/>
      <c r="AW1330" s="181"/>
      <c r="AX1330" s="181"/>
      <c r="AY1330" s="181"/>
      <c r="AZ1330" s="181"/>
      <c r="BA1330" s="181"/>
      <c r="BB1330" s="181"/>
      <c r="BC1330" s="181"/>
      <c r="BD1330" s="181"/>
      <c r="BE1330" s="181"/>
      <c r="BF1330" s="181"/>
      <c r="BG1330" s="181"/>
      <c r="BH1330" s="181"/>
      <c r="BI1330" s="181"/>
      <c r="BJ1330" s="181"/>
      <c r="BK1330" s="181"/>
      <c r="BL1330" s="181"/>
      <c r="BM1330" s="181"/>
      <c r="BN1330" s="181"/>
      <c r="BO1330" s="181"/>
      <c r="BP1330" s="181"/>
      <c r="BQ1330" s="181"/>
      <c r="BR1330" s="181"/>
      <c r="BS1330" s="181"/>
      <c r="BT1330" s="181"/>
      <c r="BU1330" s="181"/>
      <c r="BV1330" s="181"/>
      <c r="BW1330" s="181"/>
      <c r="BX1330" s="181"/>
    </row>
    <row r="1331" spans="23:76" s="166" customFormat="1">
      <c r="W1331" s="181"/>
      <c r="X1331" s="181"/>
      <c r="Y1331" s="181"/>
      <c r="Z1331" s="181"/>
      <c r="AA1331" s="181"/>
      <c r="AB1331" s="181"/>
      <c r="AC1331" s="181"/>
      <c r="AD1331" s="181"/>
      <c r="AE1331" s="181"/>
      <c r="AF1331" s="181"/>
      <c r="AG1331" s="181"/>
      <c r="AH1331" s="181"/>
      <c r="AI1331" s="181"/>
      <c r="AJ1331" s="181"/>
      <c r="AK1331" s="181"/>
      <c r="AL1331" s="181"/>
      <c r="AM1331" s="181"/>
      <c r="AN1331" s="181"/>
      <c r="AO1331" s="181"/>
      <c r="AP1331" s="181"/>
      <c r="AQ1331" s="181"/>
      <c r="AR1331" s="181"/>
      <c r="AS1331" s="181"/>
      <c r="AT1331" s="181"/>
      <c r="AU1331" s="181"/>
      <c r="AV1331" s="181"/>
      <c r="AW1331" s="181"/>
      <c r="AX1331" s="181"/>
      <c r="AY1331" s="181"/>
      <c r="AZ1331" s="181"/>
      <c r="BA1331" s="181"/>
      <c r="BB1331" s="181"/>
      <c r="BC1331" s="181"/>
      <c r="BD1331" s="181"/>
      <c r="BE1331" s="181"/>
      <c r="BF1331" s="181"/>
      <c r="BG1331" s="181"/>
      <c r="BH1331" s="181"/>
      <c r="BI1331" s="181"/>
      <c r="BJ1331" s="181"/>
      <c r="BK1331" s="181"/>
      <c r="BL1331" s="181"/>
      <c r="BM1331" s="181"/>
      <c r="BN1331" s="181"/>
      <c r="BO1331" s="181"/>
      <c r="BP1331" s="181"/>
      <c r="BQ1331" s="181"/>
      <c r="BR1331" s="181"/>
      <c r="BS1331" s="181"/>
      <c r="BT1331" s="181"/>
      <c r="BU1331" s="181"/>
      <c r="BV1331" s="181"/>
      <c r="BW1331" s="181"/>
      <c r="BX1331" s="181"/>
    </row>
    <row r="1332" spans="23:76" s="166" customFormat="1">
      <c r="W1332" s="181"/>
      <c r="X1332" s="181"/>
      <c r="Y1332" s="181"/>
      <c r="Z1332" s="181"/>
      <c r="AA1332" s="181"/>
      <c r="AB1332" s="181"/>
      <c r="AC1332" s="181"/>
      <c r="AD1332" s="181"/>
      <c r="AE1332" s="181"/>
      <c r="AF1332" s="181"/>
      <c r="AG1332" s="181"/>
      <c r="AH1332" s="181"/>
      <c r="AI1332" s="181"/>
      <c r="AJ1332" s="181"/>
      <c r="AK1332" s="181"/>
      <c r="AL1332" s="181"/>
      <c r="AM1332" s="181"/>
      <c r="AN1332" s="181"/>
      <c r="AO1332" s="181"/>
      <c r="AP1332" s="181"/>
      <c r="AQ1332" s="181"/>
      <c r="AR1332" s="181"/>
      <c r="AS1332" s="181"/>
      <c r="AT1332" s="181"/>
      <c r="AU1332" s="181"/>
      <c r="AV1332" s="181"/>
      <c r="AW1332" s="181"/>
      <c r="AX1332" s="181"/>
      <c r="AY1332" s="181"/>
      <c r="AZ1332" s="181"/>
      <c r="BA1332" s="181"/>
      <c r="BB1332" s="181"/>
      <c r="BC1332" s="181"/>
      <c r="BD1332" s="181"/>
      <c r="BE1332" s="181"/>
      <c r="BF1332" s="181"/>
      <c r="BG1332" s="181"/>
      <c r="BH1332" s="181"/>
      <c r="BI1332" s="181"/>
      <c r="BJ1332" s="181"/>
      <c r="BK1332" s="181"/>
      <c r="BL1332" s="181"/>
      <c r="BM1332" s="181"/>
      <c r="BN1332" s="181"/>
      <c r="BO1332" s="181"/>
      <c r="BP1332" s="181"/>
      <c r="BQ1332" s="181"/>
      <c r="BR1332" s="181"/>
      <c r="BS1332" s="181"/>
      <c r="BT1332" s="181"/>
      <c r="BU1332" s="181"/>
      <c r="BV1332" s="181"/>
      <c r="BW1332" s="181"/>
      <c r="BX1332" s="181"/>
    </row>
    <row r="1333" spans="23:76" s="166" customFormat="1">
      <c r="W1333" s="181"/>
      <c r="X1333" s="181"/>
      <c r="Y1333" s="181"/>
      <c r="Z1333" s="181"/>
      <c r="AA1333" s="181"/>
      <c r="AB1333" s="181"/>
      <c r="AC1333" s="181"/>
      <c r="AD1333" s="181"/>
      <c r="AE1333" s="181"/>
      <c r="AF1333" s="181"/>
      <c r="AG1333" s="181"/>
      <c r="AH1333" s="181"/>
      <c r="AI1333" s="181"/>
      <c r="AJ1333" s="181"/>
      <c r="AK1333" s="181"/>
      <c r="AL1333" s="181"/>
      <c r="AM1333" s="181"/>
      <c r="AN1333" s="181"/>
      <c r="AO1333" s="181"/>
      <c r="AP1333" s="181"/>
      <c r="AQ1333" s="181"/>
      <c r="AR1333" s="181"/>
      <c r="AS1333" s="181"/>
      <c r="AT1333" s="181"/>
      <c r="AU1333" s="181"/>
      <c r="AV1333" s="181"/>
      <c r="AW1333" s="181"/>
      <c r="AX1333" s="181"/>
      <c r="AY1333" s="181"/>
      <c r="AZ1333" s="181"/>
      <c r="BA1333" s="181"/>
      <c r="BB1333" s="181"/>
      <c r="BC1333" s="181"/>
      <c r="BD1333" s="181"/>
      <c r="BE1333" s="181"/>
      <c r="BF1333" s="181"/>
      <c r="BG1333" s="181"/>
      <c r="BH1333" s="181"/>
      <c r="BI1333" s="181"/>
      <c r="BJ1333" s="181"/>
      <c r="BK1333" s="181"/>
      <c r="BL1333" s="181"/>
      <c r="BM1333" s="181"/>
      <c r="BN1333" s="181"/>
      <c r="BO1333" s="181"/>
      <c r="BP1333" s="181"/>
      <c r="BQ1333" s="181"/>
      <c r="BR1333" s="181"/>
      <c r="BS1333" s="181"/>
      <c r="BT1333" s="181"/>
      <c r="BU1333" s="181"/>
      <c r="BV1333" s="181"/>
      <c r="BW1333" s="181"/>
      <c r="BX1333" s="181"/>
    </row>
    <row r="1334" spans="23:76" s="166" customFormat="1">
      <c r="W1334" s="181"/>
      <c r="X1334" s="181"/>
      <c r="Y1334" s="181"/>
      <c r="Z1334" s="181"/>
      <c r="AA1334" s="181"/>
      <c r="AB1334" s="181"/>
      <c r="AC1334" s="181"/>
      <c r="AD1334" s="181"/>
      <c r="AE1334" s="181"/>
      <c r="AF1334" s="181"/>
      <c r="AG1334" s="181"/>
      <c r="AH1334" s="181"/>
      <c r="AI1334" s="181"/>
      <c r="AJ1334" s="181"/>
      <c r="AK1334" s="181"/>
      <c r="AL1334" s="181"/>
      <c r="AM1334" s="181"/>
      <c r="AN1334" s="181"/>
      <c r="AO1334" s="181"/>
      <c r="AP1334" s="181"/>
      <c r="AQ1334" s="181"/>
      <c r="AR1334" s="181"/>
      <c r="AS1334" s="181"/>
      <c r="AT1334" s="181"/>
      <c r="AU1334" s="181"/>
      <c r="AV1334" s="181"/>
      <c r="AW1334" s="181"/>
      <c r="AX1334" s="181"/>
      <c r="AY1334" s="181"/>
      <c r="AZ1334" s="181"/>
      <c r="BA1334" s="181"/>
      <c r="BB1334" s="181"/>
      <c r="BC1334" s="181"/>
      <c r="BD1334" s="181"/>
      <c r="BE1334" s="181"/>
      <c r="BF1334" s="181"/>
      <c r="BG1334" s="181"/>
      <c r="BH1334" s="181"/>
      <c r="BI1334" s="181"/>
      <c r="BJ1334" s="181"/>
      <c r="BK1334" s="181"/>
      <c r="BL1334" s="181"/>
      <c r="BM1334" s="181"/>
      <c r="BN1334" s="181"/>
      <c r="BO1334" s="181"/>
      <c r="BP1334" s="181"/>
      <c r="BQ1334" s="181"/>
      <c r="BR1334" s="181"/>
      <c r="BS1334" s="181"/>
      <c r="BT1334" s="181"/>
      <c r="BU1334" s="181"/>
      <c r="BV1334" s="181"/>
      <c r="BW1334" s="181"/>
      <c r="BX1334" s="181"/>
    </row>
    <row r="1335" spans="23:76" s="166" customFormat="1">
      <c r="W1335" s="181"/>
      <c r="X1335" s="181"/>
      <c r="Y1335" s="181"/>
      <c r="Z1335" s="181"/>
      <c r="AA1335" s="181"/>
      <c r="AB1335" s="181"/>
      <c r="AC1335" s="181"/>
      <c r="AD1335" s="181"/>
      <c r="AE1335" s="181"/>
      <c r="AF1335" s="181"/>
      <c r="AG1335" s="181"/>
      <c r="AH1335" s="181"/>
      <c r="AI1335" s="181"/>
      <c r="AJ1335" s="181"/>
      <c r="AK1335" s="181"/>
      <c r="AL1335" s="181"/>
      <c r="AM1335" s="181"/>
      <c r="AN1335" s="181"/>
      <c r="AO1335" s="181"/>
      <c r="AP1335" s="181"/>
      <c r="AQ1335" s="181"/>
      <c r="AR1335" s="181"/>
      <c r="AS1335" s="181"/>
      <c r="AT1335" s="181"/>
      <c r="AU1335" s="181"/>
      <c r="AV1335" s="181"/>
      <c r="AW1335" s="181"/>
      <c r="AX1335" s="181"/>
      <c r="AY1335" s="181"/>
      <c r="AZ1335" s="181"/>
      <c r="BA1335" s="181"/>
      <c r="BB1335" s="181"/>
      <c r="BC1335" s="181"/>
      <c r="BD1335" s="181"/>
      <c r="BE1335" s="181"/>
      <c r="BF1335" s="181"/>
      <c r="BG1335" s="181"/>
      <c r="BH1335" s="181"/>
      <c r="BI1335" s="181"/>
      <c r="BJ1335" s="181"/>
      <c r="BK1335" s="181"/>
      <c r="BL1335" s="181"/>
      <c r="BM1335" s="181"/>
      <c r="BN1335" s="181"/>
      <c r="BO1335" s="181"/>
      <c r="BP1335" s="181"/>
      <c r="BQ1335" s="181"/>
      <c r="BR1335" s="181"/>
      <c r="BS1335" s="181"/>
      <c r="BT1335" s="181"/>
      <c r="BU1335" s="181"/>
      <c r="BV1335" s="181"/>
      <c r="BW1335" s="181"/>
      <c r="BX1335" s="181"/>
    </row>
    <row r="1336" spans="23:76" s="166" customFormat="1">
      <c r="W1336" s="181"/>
      <c r="X1336" s="181"/>
      <c r="Y1336" s="181"/>
      <c r="Z1336" s="181"/>
      <c r="AA1336" s="181"/>
      <c r="AB1336" s="181"/>
      <c r="AC1336" s="181"/>
      <c r="AD1336" s="181"/>
      <c r="AE1336" s="181"/>
      <c r="AF1336" s="181"/>
      <c r="AG1336" s="181"/>
      <c r="AH1336" s="181"/>
      <c r="AI1336" s="181"/>
      <c r="AJ1336" s="181"/>
      <c r="AK1336" s="181"/>
      <c r="AL1336" s="181"/>
      <c r="AM1336" s="181"/>
      <c r="AN1336" s="181"/>
      <c r="AO1336" s="181"/>
      <c r="AP1336" s="181"/>
      <c r="AQ1336" s="181"/>
      <c r="AR1336" s="181"/>
      <c r="AS1336" s="181"/>
      <c r="AT1336" s="181"/>
      <c r="AU1336" s="181"/>
      <c r="AV1336" s="181"/>
      <c r="AW1336" s="181"/>
      <c r="AX1336" s="181"/>
      <c r="AY1336" s="181"/>
      <c r="AZ1336" s="181"/>
      <c r="BA1336" s="181"/>
      <c r="BB1336" s="181"/>
      <c r="BC1336" s="181"/>
      <c r="BD1336" s="181"/>
      <c r="BE1336" s="181"/>
      <c r="BF1336" s="181"/>
      <c r="BG1336" s="181"/>
      <c r="BH1336" s="181"/>
      <c r="BI1336" s="181"/>
      <c r="BJ1336" s="181"/>
      <c r="BK1336" s="181"/>
      <c r="BL1336" s="181"/>
      <c r="BM1336" s="181"/>
      <c r="BN1336" s="181"/>
      <c r="BO1336" s="181"/>
      <c r="BP1336" s="181"/>
      <c r="BQ1336" s="181"/>
      <c r="BR1336" s="181"/>
      <c r="BS1336" s="181"/>
      <c r="BT1336" s="181"/>
      <c r="BU1336" s="181"/>
      <c r="BV1336" s="181"/>
      <c r="BW1336" s="181"/>
      <c r="BX1336" s="181"/>
    </row>
    <row r="1337" spans="23:76" s="166" customFormat="1">
      <c r="W1337" s="181"/>
      <c r="X1337" s="181"/>
      <c r="Y1337" s="181"/>
      <c r="Z1337" s="181"/>
      <c r="AA1337" s="181"/>
      <c r="AB1337" s="181"/>
      <c r="AC1337" s="181"/>
      <c r="AD1337" s="181"/>
      <c r="AE1337" s="181"/>
      <c r="AF1337" s="181"/>
      <c r="AG1337" s="181"/>
      <c r="AH1337" s="181"/>
      <c r="AI1337" s="181"/>
      <c r="AJ1337" s="181"/>
      <c r="AK1337" s="181"/>
      <c r="AL1337" s="181"/>
      <c r="AM1337" s="181"/>
      <c r="AN1337" s="181"/>
      <c r="AO1337" s="181"/>
      <c r="AP1337" s="181"/>
      <c r="AQ1337" s="181"/>
      <c r="AR1337" s="181"/>
      <c r="AS1337" s="181"/>
      <c r="AT1337" s="181"/>
      <c r="AU1337" s="181"/>
      <c r="AV1337" s="181"/>
      <c r="AW1337" s="181"/>
      <c r="AX1337" s="181"/>
      <c r="AY1337" s="181"/>
      <c r="AZ1337" s="181"/>
      <c r="BA1337" s="181"/>
      <c r="BB1337" s="181"/>
      <c r="BC1337" s="181"/>
      <c r="BD1337" s="181"/>
      <c r="BE1337" s="181"/>
      <c r="BF1337" s="181"/>
      <c r="BG1337" s="181"/>
      <c r="BH1337" s="181"/>
      <c r="BI1337" s="181"/>
      <c r="BJ1337" s="181"/>
      <c r="BK1337" s="181"/>
      <c r="BL1337" s="181"/>
      <c r="BM1337" s="181"/>
      <c r="BN1337" s="181"/>
      <c r="BO1337" s="181"/>
      <c r="BP1337" s="181"/>
      <c r="BQ1337" s="181"/>
      <c r="BR1337" s="181"/>
      <c r="BS1337" s="181"/>
      <c r="BT1337" s="181"/>
      <c r="BU1337" s="181"/>
      <c r="BV1337" s="181"/>
      <c r="BW1337" s="181"/>
      <c r="BX1337" s="181"/>
    </row>
    <row r="1338" spans="23:76" s="166" customFormat="1">
      <c r="W1338" s="181"/>
      <c r="X1338" s="181"/>
      <c r="Y1338" s="181"/>
      <c r="Z1338" s="181"/>
      <c r="AA1338" s="181"/>
      <c r="AB1338" s="181"/>
      <c r="AC1338" s="181"/>
      <c r="AD1338" s="181"/>
      <c r="AE1338" s="181"/>
      <c r="AF1338" s="181"/>
      <c r="AG1338" s="181"/>
      <c r="AH1338" s="181"/>
      <c r="AI1338" s="181"/>
      <c r="AJ1338" s="181"/>
      <c r="AK1338" s="181"/>
      <c r="AL1338" s="181"/>
      <c r="AM1338" s="181"/>
      <c r="AN1338" s="181"/>
      <c r="AO1338" s="181"/>
      <c r="AP1338" s="181"/>
      <c r="AQ1338" s="181"/>
      <c r="AR1338" s="181"/>
      <c r="AS1338" s="181"/>
      <c r="AT1338" s="181"/>
      <c r="AU1338" s="181"/>
      <c r="AV1338" s="181"/>
      <c r="AW1338" s="181"/>
      <c r="AX1338" s="181"/>
      <c r="AY1338" s="181"/>
      <c r="AZ1338" s="181"/>
      <c r="BA1338" s="181"/>
      <c r="BB1338" s="181"/>
      <c r="BC1338" s="181"/>
      <c r="BD1338" s="181"/>
      <c r="BE1338" s="181"/>
      <c r="BF1338" s="181"/>
      <c r="BG1338" s="181"/>
      <c r="BH1338" s="181"/>
      <c r="BI1338" s="181"/>
      <c r="BJ1338" s="181"/>
      <c r="BK1338" s="181"/>
      <c r="BL1338" s="181"/>
      <c r="BM1338" s="181"/>
      <c r="BN1338" s="181"/>
      <c r="BO1338" s="181"/>
      <c r="BP1338" s="181"/>
      <c r="BQ1338" s="181"/>
      <c r="BR1338" s="181"/>
      <c r="BS1338" s="181"/>
      <c r="BT1338" s="181"/>
      <c r="BU1338" s="181"/>
      <c r="BV1338" s="181"/>
      <c r="BW1338" s="181"/>
      <c r="BX1338" s="181"/>
    </row>
    <row r="1339" spans="23:76" s="166" customFormat="1">
      <c r="W1339" s="181"/>
      <c r="X1339" s="181"/>
      <c r="Y1339" s="181"/>
      <c r="Z1339" s="181"/>
      <c r="AA1339" s="181"/>
      <c r="AB1339" s="181"/>
      <c r="AC1339" s="181"/>
      <c r="AD1339" s="181"/>
      <c r="AE1339" s="181"/>
      <c r="AF1339" s="181"/>
      <c r="AG1339" s="181"/>
      <c r="AH1339" s="181"/>
      <c r="AI1339" s="181"/>
      <c r="AJ1339" s="181"/>
      <c r="AK1339" s="181"/>
      <c r="AL1339" s="181"/>
      <c r="AM1339" s="181"/>
      <c r="AN1339" s="181"/>
      <c r="AO1339" s="181"/>
      <c r="AP1339" s="181"/>
      <c r="AQ1339" s="181"/>
      <c r="AR1339" s="181"/>
      <c r="AS1339" s="181"/>
      <c r="AT1339" s="181"/>
      <c r="AU1339" s="181"/>
      <c r="AV1339" s="181"/>
      <c r="AW1339" s="181"/>
      <c r="AX1339" s="181"/>
      <c r="AY1339" s="181"/>
      <c r="AZ1339" s="181"/>
      <c r="BA1339" s="181"/>
      <c r="BB1339" s="181"/>
      <c r="BC1339" s="181"/>
      <c r="BD1339" s="181"/>
      <c r="BE1339" s="181"/>
      <c r="BF1339" s="181"/>
      <c r="BG1339" s="181"/>
      <c r="BH1339" s="181"/>
      <c r="BI1339" s="181"/>
      <c r="BJ1339" s="181"/>
      <c r="BK1339" s="181"/>
      <c r="BL1339" s="181"/>
      <c r="BM1339" s="181"/>
      <c r="BN1339" s="181"/>
      <c r="BO1339" s="181"/>
      <c r="BP1339" s="181"/>
      <c r="BQ1339" s="181"/>
      <c r="BR1339" s="181"/>
      <c r="BS1339" s="181"/>
      <c r="BT1339" s="181"/>
      <c r="BU1339" s="181"/>
      <c r="BV1339" s="181"/>
      <c r="BW1339" s="181"/>
      <c r="BX1339" s="181"/>
    </row>
    <row r="1340" spans="23:76" s="166" customFormat="1">
      <c r="W1340" s="181"/>
      <c r="X1340" s="181"/>
      <c r="Y1340" s="181"/>
      <c r="Z1340" s="181"/>
      <c r="AA1340" s="181"/>
      <c r="AB1340" s="181"/>
      <c r="AC1340" s="181"/>
      <c r="AD1340" s="181"/>
      <c r="AE1340" s="181"/>
      <c r="AF1340" s="181"/>
      <c r="AG1340" s="181"/>
      <c r="AH1340" s="181"/>
      <c r="AI1340" s="181"/>
      <c r="AJ1340" s="181"/>
      <c r="AK1340" s="181"/>
      <c r="AL1340" s="181"/>
      <c r="AM1340" s="181"/>
      <c r="AN1340" s="181"/>
      <c r="AO1340" s="181"/>
      <c r="AP1340" s="181"/>
      <c r="AQ1340" s="181"/>
      <c r="AR1340" s="181"/>
      <c r="AS1340" s="181"/>
      <c r="AT1340" s="181"/>
      <c r="AU1340" s="181"/>
      <c r="AV1340" s="181"/>
      <c r="AW1340" s="181"/>
      <c r="AX1340" s="181"/>
      <c r="AY1340" s="181"/>
      <c r="AZ1340" s="181"/>
      <c r="BA1340" s="181"/>
      <c r="BB1340" s="181"/>
      <c r="BC1340" s="181"/>
      <c r="BD1340" s="181"/>
      <c r="BE1340" s="181"/>
      <c r="BF1340" s="181"/>
      <c r="BG1340" s="181"/>
      <c r="BH1340" s="181"/>
      <c r="BI1340" s="181"/>
      <c r="BJ1340" s="181"/>
      <c r="BK1340" s="181"/>
      <c r="BL1340" s="181"/>
      <c r="BM1340" s="181"/>
      <c r="BN1340" s="181"/>
      <c r="BO1340" s="181"/>
      <c r="BP1340" s="181"/>
      <c r="BQ1340" s="181"/>
      <c r="BR1340" s="181"/>
      <c r="BS1340" s="181"/>
      <c r="BT1340" s="181"/>
      <c r="BU1340" s="181"/>
      <c r="BV1340" s="181"/>
      <c r="BW1340" s="181"/>
      <c r="BX1340" s="181"/>
    </row>
    <row r="1341" spans="23:76" s="166" customFormat="1">
      <c r="W1341" s="181"/>
      <c r="X1341" s="181"/>
      <c r="Y1341" s="181"/>
      <c r="Z1341" s="181"/>
      <c r="AA1341" s="181"/>
      <c r="AB1341" s="181"/>
      <c r="AC1341" s="181"/>
      <c r="AD1341" s="181"/>
      <c r="AE1341" s="181"/>
      <c r="AF1341" s="181"/>
      <c r="AG1341" s="181"/>
      <c r="AH1341" s="181"/>
      <c r="AI1341" s="181"/>
      <c r="AJ1341" s="181"/>
      <c r="AK1341" s="181"/>
      <c r="AL1341" s="181"/>
      <c r="AM1341" s="181"/>
      <c r="AN1341" s="181"/>
      <c r="AO1341" s="181"/>
      <c r="AP1341" s="181"/>
      <c r="AQ1341" s="181"/>
      <c r="AR1341" s="181"/>
      <c r="AS1341" s="181"/>
      <c r="AT1341" s="181"/>
      <c r="AU1341" s="181"/>
      <c r="AV1341" s="181"/>
      <c r="AW1341" s="181"/>
      <c r="AX1341" s="181"/>
      <c r="AY1341" s="181"/>
      <c r="AZ1341" s="181"/>
      <c r="BA1341" s="181"/>
      <c r="BB1341" s="181"/>
      <c r="BC1341" s="181"/>
      <c r="BD1341" s="181"/>
      <c r="BE1341" s="181"/>
      <c r="BF1341" s="181"/>
      <c r="BG1341" s="181"/>
      <c r="BH1341" s="181"/>
      <c r="BI1341" s="181"/>
      <c r="BJ1341" s="181"/>
      <c r="BK1341" s="181"/>
      <c r="BL1341" s="181"/>
      <c r="BM1341" s="181"/>
      <c r="BN1341" s="181"/>
      <c r="BO1341" s="181"/>
      <c r="BP1341" s="181"/>
      <c r="BQ1341" s="181"/>
      <c r="BR1341" s="181"/>
      <c r="BS1341" s="181"/>
      <c r="BT1341" s="181"/>
      <c r="BU1341" s="181"/>
      <c r="BV1341" s="181"/>
      <c r="BW1341" s="181"/>
      <c r="BX1341" s="181"/>
    </row>
    <row r="1342" spans="23:76" s="166" customFormat="1">
      <c r="W1342" s="181"/>
      <c r="X1342" s="181"/>
      <c r="Y1342" s="181"/>
      <c r="Z1342" s="181"/>
      <c r="AA1342" s="181"/>
      <c r="AB1342" s="181"/>
      <c r="AC1342" s="181"/>
      <c r="AD1342" s="181"/>
      <c r="AE1342" s="181"/>
      <c r="AF1342" s="181"/>
      <c r="AG1342" s="181"/>
      <c r="AH1342" s="181"/>
      <c r="AI1342" s="181"/>
      <c r="AJ1342" s="181"/>
      <c r="AK1342" s="181"/>
      <c r="AL1342" s="181"/>
      <c r="AM1342" s="181"/>
      <c r="AN1342" s="181"/>
      <c r="AO1342" s="181"/>
      <c r="AP1342" s="181"/>
      <c r="AQ1342" s="181"/>
      <c r="AR1342" s="181"/>
      <c r="AS1342" s="181"/>
      <c r="AT1342" s="181"/>
      <c r="AU1342" s="181"/>
      <c r="AV1342" s="181"/>
      <c r="AW1342" s="181"/>
      <c r="AX1342" s="181"/>
      <c r="AY1342" s="181"/>
      <c r="AZ1342" s="181"/>
      <c r="BA1342" s="181"/>
      <c r="BB1342" s="181"/>
      <c r="BC1342" s="181"/>
      <c r="BD1342" s="181"/>
      <c r="BE1342" s="181"/>
      <c r="BF1342" s="181"/>
      <c r="BG1342" s="181"/>
      <c r="BH1342" s="181"/>
      <c r="BI1342" s="181"/>
      <c r="BJ1342" s="181"/>
      <c r="BK1342" s="181"/>
      <c r="BL1342" s="181"/>
      <c r="BM1342" s="181"/>
      <c r="BN1342" s="181"/>
      <c r="BO1342" s="181"/>
      <c r="BP1342" s="181"/>
      <c r="BQ1342" s="181"/>
      <c r="BR1342" s="181"/>
      <c r="BS1342" s="181"/>
      <c r="BT1342" s="181"/>
      <c r="BU1342" s="181"/>
      <c r="BV1342" s="181"/>
      <c r="BW1342" s="181"/>
      <c r="BX1342" s="181"/>
    </row>
    <row r="1343" spans="23:76" s="166" customFormat="1">
      <c r="W1343" s="181"/>
      <c r="X1343" s="181"/>
      <c r="Y1343" s="181"/>
      <c r="Z1343" s="181"/>
      <c r="AA1343" s="181"/>
      <c r="AB1343" s="181"/>
      <c r="AC1343" s="181"/>
      <c r="AD1343" s="181"/>
      <c r="AE1343" s="181"/>
      <c r="AF1343" s="181"/>
      <c r="AG1343" s="181"/>
      <c r="AH1343" s="181"/>
      <c r="AI1343" s="181"/>
      <c r="AJ1343" s="181"/>
      <c r="AK1343" s="181"/>
      <c r="AL1343" s="181"/>
      <c r="AM1343" s="181"/>
      <c r="AN1343" s="181"/>
      <c r="AO1343" s="181"/>
      <c r="AP1343" s="181"/>
      <c r="AQ1343" s="181"/>
      <c r="AR1343" s="181"/>
      <c r="AS1343" s="181"/>
      <c r="AT1343" s="181"/>
      <c r="AU1343" s="181"/>
      <c r="AV1343" s="181"/>
      <c r="AW1343" s="181"/>
      <c r="AX1343" s="181"/>
      <c r="AY1343" s="181"/>
      <c r="AZ1343" s="181"/>
      <c r="BA1343" s="181"/>
      <c r="BB1343" s="181"/>
      <c r="BC1343" s="181"/>
      <c r="BD1343" s="181"/>
      <c r="BE1343" s="181"/>
      <c r="BF1343" s="181"/>
      <c r="BG1343" s="181"/>
      <c r="BH1343" s="181"/>
      <c r="BI1343" s="181"/>
      <c r="BJ1343" s="181"/>
      <c r="BK1343" s="181"/>
      <c r="BL1343" s="181"/>
      <c r="BM1343" s="181"/>
      <c r="BN1343" s="181"/>
      <c r="BO1343" s="181"/>
      <c r="BP1343" s="181"/>
      <c r="BQ1343" s="181"/>
      <c r="BR1343" s="181"/>
      <c r="BS1343" s="181"/>
      <c r="BT1343" s="181"/>
      <c r="BU1343" s="181"/>
      <c r="BV1343" s="181"/>
      <c r="BW1343" s="181"/>
      <c r="BX1343" s="181"/>
    </row>
    <row r="1344" spans="23:76" s="166" customFormat="1">
      <c r="W1344" s="181"/>
      <c r="X1344" s="181"/>
      <c r="Y1344" s="181"/>
      <c r="Z1344" s="181"/>
      <c r="AA1344" s="181"/>
      <c r="AB1344" s="181"/>
      <c r="AC1344" s="181"/>
      <c r="AD1344" s="181"/>
      <c r="AE1344" s="181"/>
      <c r="AF1344" s="181"/>
      <c r="AG1344" s="181"/>
      <c r="AH1344" s="181"/>
      <c r="AI1344" s="181"/>
      <c r="AJ1344" s="181"/>
      <c r="AK1344" s="181"/>
      <c r="AL1344" s="181"/>
      <c r="AM1344" s="181"/>
      <c r="AN1344" s="181"/>
      <c r="AO1344" s="181"/>
      <c r="AP1344" s="181"/>
      <c r="AQ1344" s="181"/>
      <c r="AR1344" s="181"/>
      <c r="AS1344" s="181"/>
      <c r="AT1344" s="181"/>
      <c r="AU1344" s="181"/>
      <c r="AV1344" s="181"/>
      <c r="AW1344" s="181"/>
      <c r="AX1344" s="181"/>
      <c r="AY1344" s="181"/>
      <c r="AZ1344" s="181"/>
      <c r="BA1344" s="181"/>
      <c r="BB1344" s="181"/>
      <c r="BC1344" s="181"/>
      <c r="BD1344" s="181"/>
      <c r="BE1344" s="181"/>
      <c r="BF1344" s="181"/>
      <c r="BG1344" s="181"/>
      <c r="BH1344" s="181"/>
      <c r="BI1344" s="181"/>
      <c r="BJ1344" s="181"/>
      <c r="BK1344" s="181"/>
      <c r="BL1344" s="181"/>
      <c r="BM1344" s="181"/>
      <c r="BN1344" s="181"/>
      <c r="BO1344" s="181"/>
      <c r="BP1344" s="181"/>
      <c r="BQ1344" s="181"/>
      <c r="BR1344" s="181"/>
      <c r="BS1344" s="181"/>
      <c r="BT1344" s="181"/>
      <c r="BU1344" s="181"/>
      <c r="BV1344" s="181"/>
      <c r="BW1344" s="181"/>
      <c r="BX1344" s="181"/>
    </row>
    <row r="1345" spans="23:76" s="166" customFormat="1">
      <c r="W1345" s="181"/>
      <c r="X1345" s="181"/>
      <c r="Y1345" s="181"/>
      <c r="Z1345" s="181"/>
      <c r="AA1345" s="181"/>
      <c r="AB1345" s="181"/>
      <c r="AC1345" s="181"/>
      <c r="AD1345" s="181"/>
      <c r="AE1345" s="181"/>
      <c r="AF1345" s="181"/>
      <c r="AG1345" s="181"/>
      <c r="AH1345" s="181"/>
      <c r="AI1345" s="181"/>
      <c r="AJ1345" s="181"/>
      <c r="AK1345" s="181"/>
      <c r="AL1345" s="181"/>
      <c r="AM1345" s="181"/>
      <c r="AN1345" s="181"/>
      <c r="AO1345" s="181"/>
      <c r="AP1345" s="181"/>
      <c r="AQ1345" s="181"/>
      <c r="AR1345" s="181"/>
      <c r="AS1345" s="181"/>
      <c r="AT1345" s="181"/>
      <c r="AU1345" s="181"/>
      <c r="AV1345" s="181"/>
      <c r="AW1345" s="181"/>
      <c r="AX1345" s="181"/>
      <c r="AY1345" s="181"/>
      <c r="AZ1345" s="181"/>
      <c r="BA1345" s="181"/>
      <c r="BB1345" s="181"/>
      <c r="BC1345" s="181"/>
      <c r="BD1345" s="181"/>
      <c r="BE1345" s="181"/>
      <c r="BF1345" s="181"/>
      <c r="BG1345" s="181"/>
      <c r="BH1345" s="181"/>
      <c r="BI1345" s="181"/>
      <c r="BJ1345" s="181"/>
      <c r="BK1345" s="181"/>
      <c r="BL1345" s="181"/>
      <c r="BM1345" s="181"/>
      <c r="BN1345" s="181"/>
      <c r="BO1345" s="181"/>
      <c r="BP1345" s="181"/>
      <c r="BQ1345" s="181"/>
      <c r="BR1345" s="181"/>
      <c r="BS1345" s="181"/>
      <c r="BT1345" s="181"/>
      <c r="BU1345" s="181"/>
      <c r="BV1345" s="181"/>
      <c r="BW1345" s="181"/>
      <c r="BX1345" s="181"/>
    </row>
    <row r="1346" spans="23:76" s="166" customFormat="1">
      <c r="W1346" s="181"/>
      <c r="X1346" s="181"/>
      <c r="Y1346" s="181"/>
      <c r="Z1346" s="181"/>
      <c r="AA1346" s="181"/>
      <c r="AB1346" s="181"/>
      <c r="AC1346" s="181"/>
      <c r="AD1346" s="181"/>
      <c r="AE1346" s="181"/>
      <c r="AF1346" s="181"/>
      <c r="AG1346" s="181"/>
      <c r="AH1346" s="181"/>
      <c r="AI1346" s="181"/>
      <c r="AJ1346" s="181"/>
      <c r="AK1346" s="181"/>
      <c r="AL1346" s="181"/>
      <c r="AM1346" s="181"/>
      <c r="AN1346" s="181"/>
      <c r="AO1346" s="181"/>
      <c r="AP1346" s="181"/>
      <c r="AQ1346" s="181"/>
      <c r="AR1346" s="181"/>
      <c r="AS1346" s="181"/>
      <c r="AT1346" s="181"/>
      <c r="AU1346" s="181"/>
      <c r="AV1346" s="181"/>
      <c r="AW1346" s="181"/>
      <c r="AX1346" s="181"/>
      <c r="AY1346" s="181"/>
      <c r="AZ1346" s="181"/>
      <c r="BA1346" s="181"/>
      <c r="BB1346" s="181"/>
      <c r="BC1346" s="181"/>
      <c r="BD1346" s="181"/>
      <c r="BE1346" s="181"/>
      <c r="BF1346" s="181"/>
      <c r="BG1346" s="181"/>
      <c r="BH1346" s="181"/>
      <c r="BI1346" s="181"/>
      <c r="BJ1346" s="181"/>
      <c r="BK1346" s="181"/>
      <c r="BL1346" s="181"/>
      <c r="BM1346" s="181"/>
      <c r="BN1346" s="181"/>
      <c r="BO1346" s="181"/>
      <c r="BP1346" s="181"/>
      <c r="BQ1346" s="181"/>
      <c r="BR1346" s="181"/>
      <c r="BS1346" s="181"/>
      <c r="BT1346" s="181"/>
      <c r="BU1346" s="181"/>
      <c r="BV1346" s="181"/>
      <c r="BW1346" s="181"/>
      <c r="BX1346" s="181"/>
    </row>
    <row r="1347" spans="23:76" s="166" customFormat="1">
      <c r="W1347" s="181"/>
      <c r="X1347" s="181"/>
      <c r="Y1347" s="181"/>
      <c r="Z1347" s="181"/>
      <c r="AA1347" s="181"/>
      <c r="AB1347" s="181"/>
      <c r="AC1347" s="181"/>
      <c r="AD1347" s="181"/>
      <c r="AE1347" s="181"/>
      <c r="AF1347" s="181"/>
      <c r="AG1347" s="181"/>
      <c r="AH1347" s="181"/>
      <c r="AI1347" s="181"/>
      <c r="AJ1347" s="181"/>
      <c r="AK1347" s="181"/>
      <c r="AL1347" s="181"/>
      <c r="AM1347" s="181"/>
      <c r="AN1347" s="181"/>
      <c r="AO1347" s="181"/>
      <c r="AP1347" s="181"/>
      <c r="AQ1347" s="181"/>
      <c r="AR1347" s="181"/>
      <c r="AS1347" s="181"/>
      <c r="AT1347" s="181"/>
      <c r="AU1347" s="181"/>
      <c r="AV1347" s="181"/>
      <c r="AW1347" s="181"/>
      <c r="AX1347" s="181"/>
      <c r="AY1347" s="181"/>
      <c r="AZ1347" s="181"/>
      <c r="BA1347" s="181"/>
      <c r="BB1347" s="181"/>
      <c r="BC1347" s="181"/>
      <c r="BD1347" s="181"/>
      <c r="BE1347" s="181"/>
      <c r="BF1347" s="181"/>
      <c r="BG1347" s="181"/>
      <c r="BH1347" s="181"/>
      <c r="BI1347" s="181"/>
      <c r="BJ1347" s="181"/>
      <c r="BK1347" s="181"/>
      <c r="BL1347" s="181"/>
      <c r="BM1347" s="181"/>
      <c r="BN1347" s="181"/>
      <c r="BO1347" s="181"/>
      <c r="BP1347" s="181"/>
      <c r="BQ1347" s="181"/>
      <c r="BR1347" s="181"/>
      <c r="BS1347" s="181"/>
      <c r="BT1347" s="181"/>
      <c r="BU1347" s="181"/>
      <c r="BV1347" s="181"/>
      <c r="BW1347" s="181"/>
      <c r="BX1347" s="181"/>
    </row>
    <row r="1348" spans="23:76" s="166" customFormat="1">
      <c r="W1348" s="181"/>
      <c r="X1348" s="181"/>
      <c r="Y1348" s="181"/>
      <c r="Z1348" s="181"/>
      <c r="AA1348" s="181"/>
      <c r="AB1348" s="181"/>
      <c r="AC1348" s="181"/>
      <c r="AD1348" s="181"/>
      <c r="AE1348" s="181"/>
      <c r="AF1348" s="181"/>
      <c r="AG1348" s="181"/>
      <c r="AH1348" s="181"/>
      <c r="AI1348" s="181"/>
      <c r="AJ1348" s="181"/>
      <c r="AK1348" s="181"/>
      <c r="AL1348" s="181"/>
      <c r="AM1348" s="181"/>
      <c r="AN1348" s="181"/>
      <c r="AO1348" s="181"/>
      <c r="AP1348" s="181"/>
      <c r="AQ1348" s="181"/>
      <c r="AR1348" s="181"/>
      <c r="AS1348" s="181"/>
      <c r="AT1348" s="181"/>
      <c r="AU1348" s="181"/>
      <c r="AV1348" s="181"/>
      <c r="AW1348" s="181"/>
      <c r="AX1348" s="181"/>
      <c r="AY1348" s="181"/>
      <c r="AZ1348" s="181"/>
      <c r="BA1348" s="181"/>
      <c r="BB1348" s="181"/>
      <c r="BC1348" s="181"/>
      <c r="BD1348" s="181"/>
      <c r="BE1348" s="181"/>
      <c r="BF1348" s="181"/>
      <c r="BG1348" s="181"/>
      <c r="BH1348" s="181"/>
      <c r="BI1348" s="181"/>
      <c r="BJ1348" s="181"/>
      <c r="BK1348" s="181"/>
      <c r="BL1348" s="181"/>
      <c r="BM1348" s="181"/>
      <c r="BN1348" s="181"/>
      <c r="BO1348" s="181"/>
      <c r="BP1348" s="181"/>
      <c r="BQ1348" s="181"/>
      <c r="BR1348" s="181"/>
      <c r="BS1348" s="181"/>
      <c r="BT1348" s="181"/>
      <c r="BU1348" s="181"/>
      <c r="BV1348" s="181"/>
      <c r="BW1348" s="181"/>
      <c r="BX1348" s="181"/>
    </row>
    <row r="1349" spans="23:76" s="166" customFormat="1">
      <c r="W1349" s="181"/>
      <c r="X1349" s="181"/>
      <c r="Y1349" s="181"/>
      <c r="Z1349" s="181"/>
      <c r="AA1349" s="181"/>
      <c r="AB1349" s="181"/>
      <c r="AC1349" s="181"/>
      <c r="AD1349" s="181"/>
      <c r="AE1349" s="181"/>
      <c r="AF1349" s="181"/>
      <c r="AG1349" s="181"/>
      <c r="AH1349" s="181"/>
      <c r="AI1349" s="181"/>
      <c r="AJ1349" s="181"/>
      <c r="AK1349" s="181"/>
      <c r="AL1349" s="181"/>
      <c r="AM1349" s="181"/>
      <c r="AN1349" s="181"/>
      <c r="AO1349" s="181"/>
      <c r="AP1349" s="181"/>
      <c r="AQ1349" s="181"/>
      <c r="AR1349" s="181"/>
      <c r="AS1349" s="181"/>
      <c r="AT1349" s="181"/>
      <c r="AU1349" s="181"/>
      <c r="AV1349" s="181"/>
      <c r="AW1349" s="181"/>
      <c r="AX1349" s="181"/>
      <c r="AY1349" s="181"/>
      <c r="AZ1349" s="181"/>
      <c r="BA1349" s="181"/>
      <c r="BB1349" s="181"/>
      <c r="BC1349" s="181"/>
      <c r="BD1349" s="181"/>
      <c r="BE1349" s="181"/>
      <c r="BF1349" s="181"/>
      <c r="BG1349" s="181"/>
      <c r="BH1349" s="181"/>
      <c r="BI1349" s="181"/>
      <c r="BJ1349" s="181"/>
      <c r="BK1349" s="181"/>
      <c r="BL1349" s="181"/>
      <c r="BM1349" s="181"/>
      <c r="BN1349" s="181"/>
      <c r="BO1349" s="181"/>
      <c r="BP1349" s="181"/>
      <c r="BQ1349" s="181"/>
      <c r="BR1349" s="181"/>
      <c r="BS1349" s="181"/>
      <c r="BT1349" s="181"/>
      <c r="BU1349" s="181"/>
      <c r="BV1349" s="181"/>
      <c r="BW1349" s="181"/>
      <c r="BX1349" s="181"/>
    </row>
    <row r="1350" spans="23:76" s="166" customFormat="1">
      <c r="W1350" s="181"/>
      <c r="X1350" s="181"/>
      <c r="Y1350" s="181"/>
      <c r="Z1350" s="181"/>
      <c r="AA1350" s="181"/>
      <c r="AB1350" s="181"/>
      <c r="AC1350" s="181"/>
      <c r="AD1350" s="181"/>
      <c r="AE1350" s="181"/>
      <c r="AF1350" s="181"/>
      <c r="AG1350" s="181"/>
      <c r="AH1350" s="181"/>
      <c r="AI1350" s="181"/>
      <c r="AJ1350" s="181"/>
      <c r="AK1350" s="181"/>
      <c r="AL1350" s="181"/>
      <c r="AM1350" s="181"/>
      <c r="AN1350" s="181"/>
      <c r="AO1350" s="181"/>
      <c r="AP1350" s="181"/>
      <c r="AQ1350" s="181"/>
      <c r="AR1350" s="181"/>
      <c r="AS1350" s="181"/>
      <c r="AT1350" s="181"/>
      <c r="AU1350" s="181"/>
      <c r="AV1350" s="181"/>
      <c r="AW1350" s="181"/>
      <c r="AX1350" s="181"/>
      <c r="AY1350" s="181"/>
      <c r="AZ1350" s="181"/>
      <c r="BA1350" s="181"/>
      <c r="BB1350" s="181"/>
      <c r="BC1350" s="181"/>
      <c r="BD1350" s="181"/>
      <c r="BE1350" s="181"/>
      <c r="BF1350" s="181"/>
      <c r="BG1350" s="181"/>
      <c r="BH1350" s="181"/>
      <c r="BI1350" s="181"/>
      <c r="BJ1350" s="181"/>
      <c r="BK1350" s="181"/>
      <c r="BL1350" s="181"/>
      <c r="BM1350" s="181"/>
      <c r="BN1350" s="181"/>
      <c r="BO1350" s="181"/>
      <c r="BP1350" s="181"/>
      <c r="BQ1350" s="181"/>
      <c r="BR1350" s="181"/>
      <c r="BS1350" s="181"/>
      <c r="BT1350" s="181"/>
      <c r="BU1350" s="181"/>
      <c r="BV1350" s="181"/>
      <c r="BW1350" s="181"/>
      <c r="BX1350" s="181"/>
    </row>
    <row r="1351" spans="23:76" s="166" customFormat="1">
      <c r="W1351" s="181"/>
      <c r="X1351" s="181"/>
      <c r="Y1351" s="181"/>
      <c r="Z1351" s="181"/>
      <c r="AA1351" s="181"/>
      <c r="AB1351" s="181"/>
      <c r="AC1351" s="181"/>
      <c r="AD1351" s="181"/>
      <c r="AE1351" s="181"/>
      <c r="AF1351" s="181"/>
      <c r="AG1351" s="181"/>
      <c r="AH1351" s="181"/>
      <c r="AI1351" s="181"/>
      <c r="AJ1351" s="181"/>
      <c r="AK1351" s="181"/>
      <c r="AL1351" s="181"/>
      <c r="AM1351" s="181"/>
      <c r="AN1351" s="181"/>
      <c r="AO1351" s="181"/>
      <c r="AP1351" s="181"/>
      <c r="AQ1351" s="181"/>
      <c r="AR1351" s="181"/>
      <c r="AS1351" s="181"/>
      <c r="AT1351" s="181"/>
      <c r="AU1351" s="181"/>
      <c r="AV1351" s="181"/>
      <c r="AW1351" s="181"/>
      <c r="AX1351" s="181"/>
      <c r="AY1351" s="181"/>
      <c r="AZ1351" s="181"/>
      <c r="BA1351" s="181"/>
      <c r="BB1351" s="181"/>
      <c r="BC1351" s="181"/>
      <c r="BD1351" s="181"/>
      <c r="BE1351" s="181"/>
      <c r="BF1351" s="181"/>
      <c r="BG1351" s="181"/>
      <c r="BH1351" s="181"/>
      <c r="BI1351" s="181"/>
      <c r="BJ1351" s="181"/>
      <c r="BK1351" s="181"/>
      <c r="BL1351" s="181"/>
      <c r="BM1351" s="181"/>
      <c r="BN1351" s="181"/>
      <c r="BO1351" s="181"/>
      <c r="BP1351" s="181"/>
      <c r="BQ1351" s="181"/>
      <c r="BR1351" s="181"/>
      <c r="BS1351" s="181"/>
      <c r="BT1351" s="181"/>
      <c r="BU1351" s="181"/>
      <c r="BV1351" s="181"/>
      <c r="BW1351" s="181"/>
      <c r="BX1351" s="181"/>
    </row>
    <row r="1352" spans="23:76" s="166" customFormat="1">
      <c r="W1352" s="181"/>
      <c r="X1352" s="181"/>
      <c r="Y1352" s="181"/>
      <c r="Z1352" s="181"/>
      <c r="AA1352" s="181"/>
      <c r="AB1352" s="181"/>
      <c r="AC1352" s="181"/>
      <c r="AD1352" s="181"/>
      <c r="AE1352" s="181"/>
      <c r="AF1352" s="181"/>
      <c r="AG1352" s="181"/>
      <c r="AH1352" s="181"/>
      <c r="AI1352" s="181"/>
      <c r="AJ1352" s="181"/>
      <c r="AK1352" s="181"/>
      <c r="AL1352" s="181"/>
      <c r="AM1352" s="181"/>
      <c r="AN1352" s="181"/>
      <c r="AO1352" s="181"/>
      <c r="AP1352" s="181"/>
      <c r="AQ1352" s="181"/>
      <c r="AR1352" s="181"/>
      <c r="AS1352" s="181"/>
      <c r="AT1352" s="181"/>
      <c r="AU1352" s="181"/>
      <c r="AV1352" s="181"/>
      <c r="AW1352" s="181"/>
      <c r="AX1352" s="181"/>
      <c r="AY1352" s="181"/>
      <c r="AZ1352" s="181"/>
      <c r="BA1352" s="181"/>
      <c r="BB1352" s="181"/>
      <c r="BC1352" s="181"/>
      <c r="BD1352" s="181"/>
      <c r="BE1352" s="181"/>
      <c r="BF1352" s="181"/>
      <c r="BG1352" s="181"/>
      <c r="BH1352" s="181"/>
      <c r="BI1352" s="181"/>
      <c r="BJ1352" s="181"/>
      <c r="BK1352" s="181"/>
      <c r="BL1352" s="181"/>
      <c r="BM1352" s="181"/>
      <c r="BN1352" s="181"/>
      <c r="BO1352" s="181"/>
      <c r="BP1352" s="181"/>
      <c r="BQ1352" s="181"/>
      <c r="BR1352" s="181"/>
      <c r="BS1352" s="181"/>
      <c r="BT1352" s="181"/>
      <c r="BU1352" s="181"/>
      <c r="BV1352" s="181"/>
      <c r="BW1352" s="181"/>
      <c r="BX1352" s="181"/>
    </row>
    <row r="1353" spans="23:76" s="166" customFormat="1">
      <c r="W1353" s="181"/>
      <c r="X1353" s="181"/>
      <c r="Y1353" s="181"/>
      <c r="Z1353" s="181"/>
      <c r="AA1353" s="181"/>
      <c r="AB1353" s="181"/>
      <c r="AC1353" s="181"/>
      <c r="AD1353" s="181"/>
      <c r="AE1353" s="181"/>
      <c r="AF1353" s="181"/>
      <c r="AG1353" s="181"/>
      <c r="AH1353" s="181"/>
      <c r="AI1353" s="181"/>
      <c r="AJ1353" s="181"/>
      <c r="AK1353" s="181"/>
      <c r="AL1353" s="181"/>
      <c r="AM1353" s="181"/>
      <c r="AN1353" s="181"/>
      <c r="AO1353" s="181"/>
      <c r="AP1353" s="181"/>
      <c r="AQ1353" s="181"/>
      <c r="AR1353" s="181"/>
      <c r="AS1353" s="181"/>
      <c r="AT1353" s="181"/>
      <c r="AU1353" s="181"/>
      <c r="AV1353" s="181"/>
      <c r="AW1353" s="181"/>
      <c r="AX1353" s="181"/>
      <c r="AY1353" s="181"/>
      <c r="AZ1353" s="181"/>
      <c r="BA1353" s="181"/>
      <c r="BB1353" s="181"/>
      <c r="BC1353" s="181"/>
      <c r="BD1353" s="181"/>
      <c r="BE1353" s="181"/>
      <c r="BF1353" s="181"/>
      <c r="BG1353" s="181"/>
      <c r="BH1353" s="181"/>
      <c r="BI1353" s="181"/>
      <c r="BJ1353" s="181"/>
      <c r="BK1353" s="181"/>
      <c r="BL1353" s="181"/>
      <c r="BM1353" s="181"/>
      <c r="BN1353" s="181"/>
      <c r="BO1353" s="181"/>
      <c r="BP1353" s="181"/>
      <c r="BQ1353" s="181"/>
      <c r="BR1353" s="181"/>
      <c r="BS1353" s="181"/>
      <c r="BT1353" s="181"/>
      <c r="BU1353" s="181"/>
      <c r="BV1353" s="181"/>
      <c r="BW1353" s="181"/>
      <c r="BX1353" s="181"/>
    </row>
    <row r="1354" spans="23:76" s="166" customFormat="1">
      <c r="W1354" s="181"/>
      <c r="X1354" s="181"/>
      <c r="Y1354" s="181"/>
      <c r="Z1354" s="181"/>
      <c r="AA1354" s="181"/>
      <c r="AB1354" s="181"/>
      <c r="AC1354" s="181"/>
      <c r="AD1354" s="181"/>
      <c r="AE1354" s="181"/>
      <c r="AF1354" s="181"/>
      <c r="AG1354" s="181"/>
      <c r="AH1354" s="181"/>
      <c r="AI1354" s="181"/>
      <c r="AJ1354" s="181"/>
      <c r="AK1354" s="181"/>
      <c r="AL1354" s="181"/>
      <c r="AM1354" s="181"/>
      <c r="AN1354" s="181"/>
      <c r="AO1354" s="181"/>
      <c r="AP1354" s="181"/>
      <c r="AQ1354" s="181"/>
      <c r="AR1354" s="181"/>
      <c r="AS1354" s="181"/>
      <c r="AT1354" s="181"/>
      <c r="AU1354" s="181"/>
      <c r="AV1354" s="181"/>
      <c r="AW1354" s="181"/>
      <c r="AX1354" s="181"/>
      <c r="AY1354" s="181"/>
      <c r="AZ1354" s="181"/>
      <c r="BA1354" s="181"/>
      <c r="BB1354" s="181"/>
      <c r="BC1354" s="181"/>
      <c r="BD1354" s="181"/>
      <c r="BE1354" s="181"/>
      <c r="BF1354" s="181"/>
      <c r="BG1354" s="181"/>
      <c r="BH1354" s="181"/>
      <c r="BI1354" s="181"/>
      <c r="BJ1354" s="181"/>
      <c r="BK1354" s="181"/>
      <c r="BL1354" s="181"/>
      <c r="BM1354" s="181"/>
      <c r="BN1354" s="181"/>
      <c r="BO1354" s="181"/>
      <c r="BP1354" s="181"/>
      <c r="BQ1354" s="181"/>
      <c r="BR1354" s="181"/>
      <c r="BS1354" s="181"/>
      <c r="BT1354" s="181"/>
      <c r="BU1354" s="181"/>
      <c r="BV1354" s="181"/>
      <c r="BW1354" s="181"/>
      <c r="BX1354" s="181"/>
    </row>
    <row r="1355" spans="23:76" s="166" customFormat="1">
      <c r="W1355" s="181"/>
      <c r="X1355" s="181"/>
      <c r="Y1355" s="181"/>
      <c r="Z1355" s="181"/>
      <c r="AA1355" s="181"/>
      <c r="AB1355" s="181"/>
      <c r="AC1355" s="181"/>
      <c r="AD1355" s="181"/>
      <c r="AE1355" s="181"/>
      <c r="AF1355" s="181"/>
      <c r="AG1355" s="181"/>
      <c r="AH1355" s="181"/>
      <c r="AI1355" s="181"/>
      <c r="AJ1355" s="181"/>
      <c r="AK1355" s="181"/>
      <c r="AL1355" s="181"/>
      <c r="AM1355" s="181"/>
      <c r="AN1355" s="181"/>
      <c r="AO1355" s="181"/>
      <c r="AP1355" s="181"/>
      <c r="AQ1355" s="181"/>
      <c r="AR1355" s="181"/>
      <c r="AS1355" s="181"/>
      <c r="AT1355" s="181"/>
      <c r="AU1355" s="181"/>
      <c r="AV1355" s="181"/>
      <c r="AW1355" s="181"/>
      <c r="AX1355" s="181"/>
      <c r="AY1355" s="181"/>
      <c r="AZ1355" s="181"/>
      <c r="BA1355" s="181"/>
      <c r="BB1355" s="181"/>
      <c r="BC1355" s="181"/>
      <c r="BD1355" s="181"/>
      <c r="BE1355" s="181"/>
      <c r="BF1355" s="181"/>
      <c r="BG1355" s="181"/>
      <c r="BH1355" s="181"/>
      <c r="BI1355" s="181"/>
      <c r="BJ1355" s="181"/>
      <c r="BK1355" s="181"/>
      <c r="BL1355" s="181"/>
      <c r="BM1355" s="181"/>
      <c r="BN1355" s="181"/>
      <c r="BO1355" s="181"/>
      <c r="BP1355" s="181"/>
      <c r="BQ1355" s="181"/>
      <c r="BR1355" s="181"/>
      <c r="BS1355" s="181"/>
      <c r="BT1355" s="181"/>
      <c r="BU1355" s="181"/>
      <c r="BV1355" s="181"/>
      <c r="BW1355" s="181"/>
      <c r="BX1355" s="181"/>
    </row>
    <row r="1356" spans="23:76" s="166" customFormat="1">
      <c r="W1356" s="181"/>
      <c r="X1356" s="181"/>
      <c r="Y1356" s="181"/>
      <c r="Z1356" s="181"/>
      <c r="AA1356" s="181"/>
      <c r="AB1356" s="181"/>
      <c r="AC1356" s="181"/>
      <c r="AD1356" s="181"/>
      <c r="AE1356" s="181"/>
      <c r="AF1356" s="181"/>
      <c r="AG1356" s="181"/>
      <c r="AH1356" s="181"/>
      <c r="AI1356" s="181"/>
      <c r="AJ1356" s="181"/>
      <c r="AK1356" s="181"/>
      <c r="AL1356" s="181"/>
      <c r="AM1356" s="181"/>
      <c r="AN1356" s="181"/>
      <c r="AO1356" s="181"/>
      <c r="AP1356" s="181"/>
      <c r="AQ1356" s="181"/>
      <c r="AR1356" s="181"/>
      <c r="AS1356" s="181"/>
      <c r="AT1356" s="181"/>
      <c r="AU1356" s="181"/>
      <c r="AV1356" s="181"/>
      <c r="AW1356" s="181"/>
      <c r="AX1356" s="181"/>
      <c r="AY1356" s="181"/>
      <c r="AZ1356" s="181"/>
      <c r="BA1356" s="181"/>
      <c r="BB1356" s="181"/>
      <c r="BC1356" s="181"/>
      <c r="BD1356" s="181"/>
      <c r="BE1356" s="181"/>
      <c r="BF1356" s="181"/>
      <c r="BG1356" s="181"/>
      <c r="BH1356" s="181"/>
      <c r="BI1356" s="181"/>
      <c r="BJ1356" s="181"/>
      <c r="BK1356" s="181"/>
      <c r="BL1356" s="181"/>
      <c r="BM1356" s="181"/>
      <c r="BN1356" s="181"/>
      <c r="BO1356" s="181"/>
      <c r="BP1356" s="181"/>
      <c r="BQ1356" s="181"/>
      <c r="BR1356" s="181"/>
      <c r="BS1356" s="181"/>
      <c r="BT1356" s="181"/>
      <c r="BU1356" s="181"/>
      <c r="BV1356" s="181"/>
      <c r="BW1356" s="181"/>
      <c r="BX1356" s="181"/>
    </row>
    <row r="1357" spans="23:76" s="166" customFormat="1">
      <c r="W1357" s="181"/>
      <c r="X1357" s="181"/>
      <c r="Y1357" s="181"/>
      <c r="Z1357" s="181"/>
      <c r="AA1357" s="181"/>
      <c r="AB1357" s="181"/>
      <c r="AC1357" s="181"/>
      <c r="AD1357" s="181"/>
      <c r="AE1357" s="181"/>
      <c r="AF1357" s="181"/>
      <c r="AG1357" s="181"/>
      <c r="AH1357" s="181"/>
      <c r="AI1357" s="181"/>
      <c r="AJ1357" s="181"/>
      <c r="AK1357" s="181"/>
      <c r="AL1357" s="181"/>
      <c r="AM1357" s="181"/>
      <c r="AN1357" s="181"/>
      <c r="AO1357" s="181"/>
      <c r="AP1357" s="181"/>
      <c r="AQ1357" s="181"/>
      <c r="AR1357" s="181"/>
      <c r="AS1357" s="181"/>
      <c r="AT1357" s="181"/>
      <c r="AU1357" s="181"/>
      <c r="AV1357" s="181"/>
      <c r="AW1357" s="181"/>
      <c r="AX1357" s="181"/>
      <c r="AY1357" s="181"/>
      <c r="AZ1357" s="181"/>
      <c r="BA1357" s="181"/>
      <c r="BB1357" s="181"/>
      <c r="BC1357" s="181"/>
      <c r="BD1357" s="181"/>
      <c r="BE1357" s="181"/>
      <c r="BF1357" s="181"/>
      <c r="BG1357" s="181"/>
      <c r="BH1357" s="181"/>
      <c r="BI1357" s="181"/>
      <c r="BJ1357" s="181"/>
      <c r="BK1357" s="181"/>
      <c r="BL1357" s="181"/>
      <c r="BM1357" s="181"/>
      <c r="BN1357" s="181"/>
      <c r="BO1357" s="181"/>
      <c r="BP1357" s="181"/>
      <c r="BQ1357" s="181"/>
      <c r="BR1357" s="181"/>
      <c r="BS1357" s="181"/>
      <c r="BT1357" s="181"/>
      <c r="BU1357" s="181"/>
      <c r="BV1357" s="181"/>
      <c r="BW1357" s="181"/>
      <c r="BX1357" s="181"/>
    </row>
    <row r="1358" spans="23:76" s="166" customFormat="1">
      <c r="W1358" s="181"/>
      <c r="X1358" s="181"/>
      <c r="Y1358" s="181"/>
      <c r="Z1358" s="181"/>
      <c r="AA1358" s="181"/>
      <c r="AB1358" s="181"/>
      <c r="AC1358" s="181"/>
      <c r="AD1358" s="181"/>
      <c r="AE1358" s="181"/>
      <c r="AF1358" s="181"/>
      <c r="AG1358" s="181"/>
      <c r="AH1358" s="181"/>
      <c r="AI1358" s="181"/>
      <c r="AJ1358" s="181"/>
      <c r="AK1358" s="181"/>
      <c r="AL1358" s="181"/>
      <c r="AM1358" s="181"/>
      <c r="AN1358" s="181"/>
      <c r="AO1358" s="181"/>
      <c r="AP1358" s="181"/>
      <c r="AQ1358" s="181"/>
      <c r="AR1358" s="181"/>
      <c r="AS1358" s="181"/>
      <c r="AT1358" s="181"/>
      <c r="AU1358" s="181"/>
      <c r="AV1358" s="181"/>
      <c r="AW1358" s="181"/>
      <c r="AX1358" s="181"/>
      <c r="AY1358" s="181"/>
      <c r="AZ1358" s="181"/>
      <c r="BA1358" s="181"/>
      <c r="BB1358" s="181"/>
      <c r="BC1358" s="181"/>
      <c r="BD1358" s="181"/>
      <c r="BE1358" s="181"/>
      <c r="BF1358" s="181"/>
      <c r="BG1358" s="181"/>
      <c r="BH1358" s="181"/>
      <c r="BI1358" s="181"/>
      <c r="BJ1358" s="181"/>
      <c r="BK1358" s="181"/>
      <c r="BL1358" s="181"/>
      <c r="BM1358" s="181"/>
      <c r="BN1358" s="181"/>
      <c r="BO1358" s="181"/>
      <c r="BP1358" s="181"/>
      <c r="BQ1358" s="181"/>
      <c r="BR1358" s="181"/>
      <c r="BS1358" s="181"/>
      <c r="BT1358" s="181"/>
      <c r="BU1358" s="181"/>
      <c r="BV1358" s="181"/>
      <c r="BW1358" s="181"/>
      <c r="BX1358" s="181"/>
    </row>
    <row r="1359" spans="23:76" s="166" customFormat="1">
      <c r="W1359" s="181"/>
      <c r="X1359" s="181"/>
      <c r="Y1359" s="181"/>
      <c r="Z1359" s="181"/>
      <c r="AA1359" s="181"/>
      <c r="AB1359" s="181"/>
      <c r="AC1359" s="181"/>
      <c r="AD1359" s="181"/>
      <c r="AE1359" s="181"/>
      <c r="AF1359" s="181"/>
      <c r="AG1359" s="181"/>
      <c r="AH1359" s="181"/>
      <c r="AI1359" s="181"/>
      <c r="AJ1359" s="181"/>
      <c r="AK1359" s="181"/>
      <c r="AL1359" s="181"/>
      <c r="AM1359" s="181"/>
      <c r="AN1359" s="181"/>
      <c r="AO1359" s="181"/>
      <c r="AP1359" s="181"/>
      <c r="AQ1359" s="181"/>
      <c r="AR1359" s="181"/>
      <c r="AS1359" s="181"/>
      <c r="AT1359" s="181"/>
      <c r="AU1359" s="181"/>
      <c r="AV1359" s="181"/>
      <c r="AW1359" s="181"/>
      <c r="AX1359" s="181"/>
      <c r="AY1359" s="181"/>
      <c r="AZ1359" s="181"/>
      <c r="BA1359" s="181"/>
      <c r="BB1359" s="181"/>
      <c r="BC1359" s="181"/>
      <c r="BD1359" s="181"/>
      <c r="BE1359" s="181"/>
      <c r="BF1359" s="181"/>
      <c r="BG1359" s="181"/>
      <c r="BH1359" s="181"/>
      <c r="BI1359" s="181"/>
      <c r="BJ1359" s="181"/>
      <c r="BK1359" s="181"/>
      <c r="BL1359" s="181"/>
      <c r="BM1359" s="181"/>
      <c r="BN1359" s="181"/>
      <c r="BO1359" s="181"/>
      <c r="BP1359" s="181"/>
      <c r="BQ1359" s="181"/>
      <c r="BR1359" s="181"/>
      <c r="BS1359" s="181"/>
      <c r="BT1359" s="181"/>
      <c r="BU1359" s="181"/>
      <c r="BV1359" s="181"/>
      <c r="BW1359" s="181"/>
      <c r="BX1359" s="181"/>
    </row>
    <row r="1360" spans="23:76" s="166" customFormat="1">
      <c r="W1360" s="181"/>
      <c r="X1360" s="181"/>
      <c r="Y1360" s="181"/>
      <c r="Z1360" s="181"/>
      <c r="AA1360" s="181"/>
      <c r="AB1360" s="181"/>
      <c r="AC1360" s="181"/>
      <c r="AD1360" s="181"/>
      <c r="AE1360" s="181"/>
      <c r="AF1360" s="181"/>
      <c r="AG1360" s="181"/>
      <c r="AH1360" s="181"/>
      <c r="AI1360" s="181"/>
      <c r="AJ1360" s="181"/>
      <c r="AK1360" s="181"/>
      <c r="AL1360" s="181"/>
      <c r="AM1360" s="181"/>
      <c r="AN1360" s="181"/>
      <c r="AO1360" s="181"/>
      <c r="AP1360" s="181"/>
      <c r="AQ1360" s="181"/>
      <c r="AR1360" s="181"/>
      <c r="AS1360" s="181"/>
      <c r="AT1360" s="181"/>
      <c r="AU1360" s="181"/>
      <c r="AV1360" s="181"/>
      <c r="AW1360" s="181"/>
      <c r="AX1360" s="181"/>
      <c r="AY1360" s="181"/>
      <c r="AZ1360" s="181"/>
      <c r="BA1360" s="181"/>
      <c r="BB1360" s="181"/>
      <c r="BC1360" s="181"/>
      <c r="BD1360" s="181"/>
      <c r="BE1360" s="181"/>
      <c r="BF1360" s="181"/>
      <c r="BG1360" s="181"/>
      <c r="BH1360" s="181"/>
      <c r="BI1360" s="181"/>
      <c r="BJ1360" s="181"/>
      <c r="BK1360" s="181"/>
      <c r="BL1360" s="181"/>
      <c r="BM1360" s="181"/>
      <c r="BN1360" s="181"/>
      <c r="BO1360" s="181"/>
      <c r="BP1360" s="181"/>
      <c r="BQ1360" s="181"/>
      <c r="BR1360" s="181"/>
      <c r="BS1360" s="181"/>
      <c r="BT1360" s="181"/>
      <c r="BU1360" s="181"/>
      <c r="BV1360" s="181"/>
      <c r="BW1360" s="181"/>
      <c r="BX1360" s="181"/>
    </row>
    <row r="1361" spans="23:76" s="166" customFormat="1">
      <c r="W1361" s="181"/>
      <c r="X1361" s="181"/>
      <c r="Y1361" s="181"/>
      <c r="Z1361" s="181"/>
      <c r="AA1361" s="181"/>
      <c r="AB1361" s="181"/>
      <c r="AC1361" s="181"/>
      <c r="AD1361" s="181"/>
      <c r="AE1361" s="181"/>
      <c r="AF1361" s="181"/>
      <c r="AG1361" s="181"/>
      <c r="AH1361" s="181"/>
      <c r="AI1361" s="181"/>
      <c r="AJ1361" s="181"/>
      <c r="AK1361" s="181"/>
      <c r="AL1361" s="181"/>
      <c r="AM1361" s="181"/>
      <c r="AN1361" s="181"/>
      <c r="AO1361" s="181"/>
      <c r="AP1361" s="181"/>
      <c r="AQ1361" s="181"/>
      <c r="AR1361" s="181"/>
      <c r="AS1361" s="181"/>
      <c r="AT1361" s="181"/>
      <c r="AU1361" s="181"/>
      <c r="AV1361" s="181"/>
      <c r="AW1361" s="181"/>
      <c r="AX1361" s="181"/>
      <c r="AY1361" s="181"/>
      <c r="AZ1361" s="181"/>
      <c r="BA1361" s="181"/>
      <c r="BB1361" s="181"/>
      <c r="BC1361" s="181"/>
      <c r="BD1361" s="181"/>
      <c r="BE1361" s="181"/>
      <c r="BF1361" s="181"/>
      <c r="BG1361" s="181"/>
      <c r="BH1361" s="181"/>
      <c r="BI1361" s="181"/>
      <c r="BJ1361" s="181"/>
      <c r="BK1361" s="181"/>
      <c r="BL1361" s="181"/>
      <c r="BM1361" s="181"/>
      <c r="BN1361" s="181"/>
      <c r="BO1361" s="181"/>
      <c r="BP1361" s="181"/>
      <c r="BQ1361" s="181"/>
      <c r="BR1361" s="181"/>
      <c r="BS1361" s="181"/>
      <c r="BT1361" s="181"/>
      <c r="BU1361" s="181"/>
      <c r="BV1361" s="181"/>
      <c r="BW1361" s="181"/>
      <c r="BX1361" s="181"/>
    </row>
    <row r="1362" spans="23:76" s="166" customFormat="1">
      <c r="W1362" s="181"/>
      <c r="X1362" s="181"/>
      <c r="Y1362" s="181"/>
      <c r="Z1362" s="181"/>
      <c r="AA1362" s="181"/>
      <c r="AB1362" s="181"/>
      <c r="AC1362" s="181"/>
      <c r="AD1362" s="181"/>
      <c r="AE1362" s="181"/>
      <c r="AF1362" s="181"/>
      <c r="AG1362" s="181"/>
      <c r="AH1362" s="181"/>
      <c r="AI1362" s="181"/>
      <c r="AJ1362" s="181"/>
      <c r="AK1362" s="181"/>
      <c r="AL1362" s="181"/>
      <c r="AM1362" s="181"/>
      <c r="AN1362" s="181"/>
      <c r="AO1362" s="181"/>
      <c r="AP1362" s="181"/>
      <c r="AQ1362" s="181"/>
      <c r="AR1362" s="181"/>
      <c r="AS1362" s="181"/>
      <c r="AT1362" s="181"/>
      <c r="AU1362" s="181"/>
      <c r="AV1362" s="181"/>
      <c r="AW1362" s="181"/>
      <c r="AX1362" s="181"/>
      <c r="AY1362" s="181"/>
      <c r="AZ1362" s="181"/>
      <c r="BA1362" s="181"/>
      <c r="BB1362" s="181"/>
      <c r="BC1362" s="181"/>
      <c r="BD1362" s="181"/>
      <c r="BE1362" s="181"/>
      <c r="BF1362" s="181"/>
      <c r="BG1362" s="181"/>
      <c r="BH1362" s="181"/>
      <c r="BI1362" s="181"/>
      <c r="BJ1362" s="181"/>
      <c r="BK1362" s="181"/>
      <c r="BL1362" s="181"/>
      <c r="BM1362" s="181"/>
      <c r="BN1362" s="181"/>
      <c r="BO1362" s="181"/>
      <c r="BP1362" s="181"/>
      <c r="BQ1362" s="181"/>
      <c r="BR1362" s="181"/>
      <c r="BS1362" s="181"/>
      <c r="BT1362" s="181"/>
      <c r="BU1362" s="181"/>
      <c r="BV1362" s="181"/>
      <c r="BW1362" s="181"/>
      <c r="BX1362" s="181"/>
    </row>
    <row r="1363" spans="23:76" s="166" customFormat="1">
      <c r="W1363" s="181"/>
      <c r="X1363" s="181"/>
      <c r="Y1363" s="181"/>
      <c r="Z1363" s="181"/>
      <c r="AA1363" s="181"/>
      <c r="AB1363" s="181"/>
      <c r="AC1363" s="181"/>
      <c r="AD1363" s="181"/>
      <c r="AE1363" s="181"/>
      <c r="AF1363" s="181"/>
      <c r="AG1363" s="181"/>
      <c r="AH1363" s="181"/>
      <c r="AI1363" s="181"/>
      <c r="AJ1363" s="181"/>
      <c r="AK1363" s="181"/>
      <c r="AL1363" s="181"/>
      <c r="AM1363" s="181"/>
      <c r="AN1363" s="181"/>
      <c r="AO1363" s="181"/>
      <c r="AP1363" s="181"/>
      <c r="AQ1363" s="181"/>
      <c r="AR1363" s="181"/>
      <c r="AS1363" s="181"/>
      <c r="AT1363" s="181"/>
      <c r="AU1363" s="181"/>
      <c r="AV1363" s="181"/>
      <c r="AW1363" s="181"/>
      <c r="AX1363" s="181"/>
      <c r="AY1363" s="181"/>
      <c r="AZ1363" s="181"/>
      <c r="BA1363" s="181"/>
      <c r="BB1363" s="181"/>
      <c r="BC1363" s="181"/>
      <c r="BD1363" s="181"/>
      <c r="BE1363" s="181"/>
      <c r="BF1363" s="181"/>
      <c r="BG1363" s="181"/>
      <c r="BH1363" s="181"/>
      <c r="BI1363" s="181"/>
      <c r="BJ1363" s="181"/>
      <c r="BK1363" s="181"/>
      <c r="BL1363" s="181"/>
      <c r="BM1363" s="181"/>
      <c r="BN1363" s="181"/>
      <c r="BO1363" s="181"/>
      <c r="BP1363" s="181"/>
      <c r="BQ1363" s="181"/>
      <c r="BR1363" s="181"/>
      <c r="BS1363" s="181"/>
      <c r="BT1363" s="181"/>
      <c r="BU1363" s="181"/>
      <c r="BV1363" s="181"/>
      <c r="BW1363" s="181"/>
      <c r="BX1363" s="181"/>
    </row>
    <row r="1364" spans="23:76" s="166" customFormat="1">
      <c r="W1364" s="181"/>
      <c r="X1364" s="181"/>
      <c r="Y1364" s="181"/>
      <c r="Z1364" s="181"/>
      <c r="AA1364" s="181"/>
      <c r="AB1364" s="181"/>
      <c r="AC1364" s="181"/>
      <c r="AD1364" s="181"/>
      <c r="AE1364" s="181"/>
      <c r="AF1364" s="181"/>
      <c r="AG1364" s="181"/>
      <c r="AH1364" s="181"/>
      <c r="AI1364" s="181"/>
      <c r="AJ1364" s="181"/>
      <c r="AK1364" s="181"/>
      <c r="AL1364" s="181"/>
      <c r="AM1364" s="181"/>
      <c r="AN1364" s="181"/>
      <c r="AO1364" s="181"/>
      <c r="AP1364" s="181"/>
      <c r="AQ1364" s="181"/>
      <c r="AR1364" s="181"/>
      <c r="AS1364" s="181"/>
      <c r="AT1364" s="181"/>
      <c r="AU1364" s="181"/>
      <c r="AV1364" s="181"/>
      <c r="AW1364" s="181"/>
      <c r="AX1364" s="181"/>
      <c r="AY1364" s="181"/>
      <c r="AZ1364" s="181"/>
      <c r="BA1364" s="181"/>
      <c r="BB1364" s="181"/>
      <c r="BC1364" s="181"/>
      <c r="BD1364" s="181"/>
      <c r="BE1364" s="181"/>
      <c r="BF1364" s="181"/>
      <c r="BG1364" s="181"/>
      <c r="BH1364" s="181"/>
      <c r="BI1364" s="181"/>
      <c r="BJ1364" s="181"/>
      <c r="BK1364" s="181"/>
      <c r="BL1364" s="181"/>
      <c r="BM1364" s="181"/>
      <c r="BN1364" s="181"/>
      <c r="BO1364" s="181"/>
      <c r="BP1364" s="181"/>
      <c r="BQ1364" s="181"/>
      <c r="BR1364" s="181"/>
      <c r="BS1364" s="181"/>
      <c r="BT1364" s="181"/>
      <c r="BU1364" s="181"/>
      <c r="BV1364" s="181"/>
      <c r="BW1364" s="181"/>
      <c r="BX1364" s="181"/>
    </row>
    <row r="1365" spans="23:76" s="166" customFormat="1">
      <c r="W1365" s="181"/>
      <c r="X1365" s="181"/>
      <c r="Y1365" s="181"/>
      <c r="Z1365" s="181"/>
      <c r="AA1365" s="181"/>
      <c r="AB1365" s="181"/>
      <c r="AC1365" s="181"/>
      <c r="AD1365" s="181"/>
      <c r="AE1365" s="181"/>
      <c r="AF1365" s="181"/>
      <c r="AG1365" s="181"/>
      <c r="AH1365" s="181"/>
      <c r="AI1365" s="181"/>
      <c r="AJ1365" s="181"/>
      <c r="AK1365" s="181"/>
      <c r="AL1365" s="181"/>
      <c r="AM1365" s="181"/>
      <c r="AN1365" s="181"/>
      <c r="AO1365" s="181"/>
      <c r="AP1365" s="181"/>
      <c r="AQ1365" s="181"/>
      <c r="AR1365" s="181"/>
      <c r="AS1365" s="181"/>
      <c r="AT1365" s="181"/>
      <c r="AU1365" s="181"/>
      <c r="AV1365" s="181"/>
      <c r="AW1365" s="181"/>
      <c r="AX1365" s="181"/>
      <c r="AY1365" s="181"/>
      <c r="AZ1365" s="181"/>
      <c r="BA1365" s="181"/>
      <c r="BB1365" s="181"/>
      <c r="BC1365" s="181"/>
      <c r="BD1365" s="181"/>
      <c r="BE1365" s="181"/>
      <c r="BF1365" s="181"/>
      <c r="BG1365" s="181"/>
      <c r="BH1365" s="181"/>
      <c r="BI1365" s="181"/>
      <c r="BJ1365" s="181"/>
      <c r="BK1365" s="181"/>
      <c r="BL1365" s="181"/>
      <c r="BM1365" s="181"/>
      <c r="BN1365" s="181"/>
      <c r="BO1365" s="181"/>
      <c r="BP1365" s="181"/>
      <c r="BQ1365" s="181"/>
      <c r="BR1365" s="181"/>
      <c r="BS1365" s="181"/>
      <c r="BT1365" s="181"/>
      <c r="BU1365" s="181"/>
      <c r="BV1365" s="181"/>
      <c r="BW1365" s="181"/>
      <c r="BX1365" s="181"/>
    </row>
    <row r="1366" spans="23:76" s="166" customFormat="1">
      <c r="W1366" s="181"/>
      <c r="X1366" s="181"/>
      <c r="Y1366" s="181"/>
      <c r="Z1366" s="181"/>
      <c r="AA1366" s="181"/>
      <c r="AB1366" s="181"/>
      <c r="AC1366" s="181"/>
      <c r="AD1366" s="181"/>
      <c r="AE1366" s="181"/>
      <c r="AF1366" s="181"/>
      <c r="AG1366" s="181"/>
      <c r="AH1366" s="181"/>
      <c r="AI1366" s="181"/>
      <c r="AJ1366" s="181"/>
      <c r="AK1366" s="181"/>
      <c r="AL1366" s="181"/>
      <c r="AM1366" s="181"/>
      <c r="AN1366" s="181"/>
      <c r="AO1366" s="181"/>
      <c r="AP1366" s="181"/>
      <c r="AQ1366" s="181"/>
      <c r="AR1366" s="181"/>
      <c r="AS1366" s="181"/>
      <c r="AT1366" s="181"/>
      <c r="AU1366" s="181"/>
      <c r="AV1366" s="181"/>
      <c r="AW1366" s="181"/>
      <c r="AX1366" s="181"/>
      <c r="AY1366" s="181"/>
      <c r="AZ1366" s="181"/>
      <c r="BA1366" s="181"/>
      <c r="BB1366" s="181"/>
      <c r="BC1366" s="181"/>
      <c r="BD1366" s="181"/>
      <c r="BE1366" s="181"/>
      <c r="BF1366" s="181"/>
      <c r="BG1366" s="181"/>
      <c r="BH1366" s="181"/>
      <c r="BI1366" s="181"/>
      <c r="BJ1366" s="181"/>
      <c r="BK1366" s="181"/>
      <c r="BL1366" s="181"/>
      <c r="BM1366" s="181"/>
      <c r="BN1366" s="181"/>
      <c r="BO1366" s="181"/>
      <c r="BP1366" s="181"/>
      <c r="BQ1366" s="181"/>
      <c r="BR1366" s="181"/>
      <c r="BS1366" s="181"/>
      <c r="BT1366" s="181"/>
      <c r="BU1366" s="181"/>
      <c r="BV1366" s="181"/>
      <c r="BW1366" s="181"/>
      <c r="BX1366" s="181"/>
    </row>
    <row r="1367" spans="23:76" s="166" customFormat="1">
      <c r="W1367" s="181"/>
      <c r="X1367" s="181"/>
      <c r="Y1367" s="181"/>
      <c r="Z1367" s="181"/>
      <c r="AA1367" s="181"/>
      <c r="AB1367" s="181"/>
      <c r="AC1367" s="181"/>
      <c r="AD1367" s="181"/>
      <c r="AE1367" s="181"/>
      <c r="AF1367" s="181"/>
      <c r="AG1367" s="181"/>
      <c r="AH1367" s="181"/>
      <c r="AI1367" s="181"/>
      <c r="AJ1367" s="181"/>
      <c r="AK1367" s="181"/>
      <c r="AL1367" s="181"/>
      <c r="AM1367" s="181"/>
      <c r="AN1367" s="181"/>
      <c r="AO1367" s="181"/>
      <c r="AP1367" s="181"/>
      <c r="AQ1367" s="181"/>
      <c r="AR1367" s="181"/>
      <c r="AS1367" s="181"/>
      <c r="AT1367" s="181"/>
      <c r="AU1367" s="181"/>
      <c r="AV1367" s="181"/>
      <c r="AW1367" s="181"/>
      <c r="AX1367" s="181"/>
      <c r="AY1367" s="181"/>
      <c r="AZ1367" s="181"/>
      <c r="BA1367" s="181"/>
      <c r="BB1367" s="181"/>
      <c r="BC1367" s="181"/>
      <c r="BD1367" s="181"/>
      <c r="BE1367" s="181"/>
      <c r="BF1367" s="181"/>
      <c r="BG1367" s="181"/>
      <c r="BH1367" s="181"/>
      <c r="BI1367" s="181"/>
      <c r="BJ1367" s="181"/>
      <c r="BK1367" s="181"/>
      <c r="BL1367" s="181"/>
      <c r="BM1367" s="181"/>
      <c r="BN1367" s="181"/>
      <c r="BO1367" s="181"/>
      <c r="BP1367" s="181"/>
      <c r="BQ1367" s="181"/>
      <c r="BR1367" s="181"/>
      <c r="BS1367" s="181"/>
      <c r="BT1367" s="181"/>
      <c r="BU1367" s="181"/>
      <c r="BV1367" s="181"/>
      <c r="BW1367" s="181"/>
      <c r="BX1367" s="181"/>
    </row>
    <row r="1368" spans="23:76" s="166" customFormat="1">
      <c r="W1368" s="181"/>
      <c r="X1368" s="181"/>
      <c r="Y1368" s="181"/>
      <c r="Z1368" s="181"/>
      <c r="AA1368" s="181"/>
      <c r="AB1368" s="181"/>
      <c r="AC1368" s="181"/>
      <c r="AD1368" s="181"/>
      <c r="AE1368" s="181"/>
      <c r="AF1368" s="181"/>
      <c r="AG1368" s="181"/>
      <c r="AH1368" s="181"/>
      <c r="AI1368" s="181"/>
      <c r="AJ1368" s="181"/>
      <c r="AK1368" s="181"/>
      <c r="AL1368" s="181"/>
      <c r="AM1368" s="181"/>
      <c r="AN1368" s="181"/>
      <c r="AO1368" s="181"/>
      <c r="AP1368" s="181"/>
      <c r="AQ1368" s="181"/>
      <c r="AR1368" s="181"/>
      <c r="AS1368" s="181"/>
      <c r="AT1368" s="181"/>
      <c r="AU1368" s="181"/>
      <c r="AV1368" s="181"/>
      <c r="AW1368" s="181"/>
      <c r="AX1368" s="181"/>
      <c r="AY1368" s="181"/>
      <c r="AZ1368" s="181"/>
      <c r="BA1368" s="181"/>
      <c r="BB1368" s="181"/>
      <c r="BC1368" s="181"/>
      <c r="BD1368" s="181"/>
      <c r="BE1368" s="181"/>
      <c r="BF1368" s="181"/>
      <c r="BG1368" s="181"/>
      <c r="BH1368" s="181"/>
      <c r="BI1368" s="181"/>
      <c r="BJ1368" s="181"/>
      <c r="BK1368" s="181"/>
      <c r="BL1368" s="181"/>
      <c r="BM1368" s="181"/>
      <c r="BN1368" s="181"/>
      <c r="BO1368" s="181"/>
      <c r="BP1368" s="181"/>
      <c r="BQ1368" s="181"/>
      <c r="BR1368" s="181"/>
      <c r="BS1368" s="181"/>
      <c r="BT1368" s="181"/>
      <c r="BU1368" s="181"/>
      <c r="BV1368" s="181"/>
      <c r="BW1368" s="181"/>
      <c r="BX1368" s="181"/>
    </row>
    <row r="1369" spans="23:76" s="166" customFormat="1">
      <c r="W1369" s="181"/>
      <c r="X1369" s="181"/>
      <c r="Y1369" s="181"/>
      <c r="Z1369" s="181"/>
      <c r="AA1369" s="181"/>
      <c r="AB1369" s="181"/>
      <c r="AC1369" s="181"/>
      <c r="AD1369" s="181"/>
      <c r="AE1369" s="181"/>
      <c r="AF1369" s="181"/>
      <c r="AG1369" s="181"/>
      <c r="AH1369" s="181"/>
      <c r="AI1369" s="181"/>
      <c r="AJ1369" s="181"/>
      <c r="AK1369" s="181"/>
      <c r="AL1369" s="181"/>
      <c r="AM1369" s="181"/>
      <c r="AN1369" s="181"/>
      <c r="AO1369" s="181"/>
      <c r="AP1369" s="181"/>
      <c r="AQ1369" s="181"/>
      <c r="AR1369" s="181"/>
      <c r="AS1369" s="181"/>
      <c r="AT1369" s="181"/>
      <c r="AU1369" s="181"/>
      <c r="AV1369" s="181"/>
      <c r="AW1369" s="181"/>
      <c r="AX1369" s="181"/>
      <c r="AY1369" s="181"/>
      <c r="AZ1369" s="181"/>
      <c r="BA1369" s="181"/>
      <c r="BB1369" s="181"/>
      <c r="BC1369" s="181"/>
      <c r="BD1369" s="181"/>
      <c r="BE1369" s="181"/>
      <c r="BF1369" s="181"/>
      <c r="BG1369" s="181"/>
      <c r="BH1369" s="181"/>
      <c r="BI1369" s="181"/>
      <c r="BJ1369" s="181"/>
      <c r="BK1369" s="181"/>
      <c r="BL1369" s="181"/>
      <c r="BM1369" s="181"/>
      <c r="BN1369" s="181"/>
      <c r="BO1369" s="181"/>
      <c r="BP1369" s="181"/>
      <c r="BQ1369" s="181"/>
      <c r="BR1369" s="181"/>
      <c r="BS1369" s="181"/>
      <c r="BT1369" s="181"/>
      <c r="BU1369" s="181"/>
      <c r="BV1369" s="181"/>
      <c r="BW1369" s="181"/>
      <c r="BX1369" s="181"/>
    </row>
    <row r="1370" spans="23:76" s="166" customFormat="1">
      <c r="W1370" s="181"/>
      <c r="X1370" s="181"/>
      <c r="Y1370" s="181"/>
      <c r="Z1370" s="181"/>
      <c r="AA1370" s="181"/>
      <c r="AB1370" s="181"/>
      <c r="AC1370" s="181"/>
      <c r="AD1370" s="181"/>
      <c r="AE1370" s="181"/>
      <c r="AF1370" s="181"/>
      <c r="AG1370" s="181"/>
      <c r="AH1370" s="181"/>
      <c r="AI1370" s="181"/>
      <c r="AJ1370" s="181"/>
      <c r="AK1370" s="181"/>
      <c r="AL1370" s="181"/>
      <c r="AM1370" s="181"/>
      <c r="AN1370" s="181"/>
      <c r="AO1370" s="181"/>
      <c r="AP1370" s="181"/>
      <c r="AQ1370" s="181"/>
      <c r="AR1370" s="181"/>
      <c r="AS1370" s="181"/>
      <c r="AT1370" s="181"/>
      <c r="AU1370" s="181"/>
      <c r="AV1370" s="181"/>
      <c r="AW1370" s="181"/>
      <c r="AX1370" s="181"/>
      <c r="AY1370" s="181"/>
      <c r="AZ1370" s="181"/>
      <c r="BA1370" s="181"/>
      <c r="BB1370" s="181"/>
      <c r="BC1370" s="181"/>
      <c r="BD1370" s="181"/>
      <c r="BE1370" s="181"/>
      <c r="BF1370" s="181"/>
      <c r="BG1370" s="181"/>
      <c r="BH1370" s="181"/>
      <c r="BI1370" s="181"/>
      <c r="BJ1370" s="181"/>
      <c r="BK1370" s="181"/>
      <c r="BL1370" s="181"/>
      <c r="BM1370" s="181"/>
      <c r="BN1370" s="181"/>
      <c r="BO1370" s="181"/>
      <c r="BP1370" s="181"/>
      <c r="BQ1370" s="181"/>
      <c r="BR1370" s="181"/>
      <c r="BS1370" s="181"/>
      <c r="BT1370" s="181"/>
      <c r="BU1370" s="181"/>
      <c r="BV1370" s="181"/>
      <c r="BW1370" s="181"/>
      <c r="BX1370" s="181"/>
    </row>
    <row r="1371" spans="23:76" s="166" customFormat="1">
      <c r="W1371" s="181"/>
      <c r="X1371" s="181"/>
      <c r="Y1371" s="181"/>
      <c r="Z1371" s="181"/>
      <c r="AA1371" s="181"/>
      <c r="AB1371" s="181"/>
      <c r="AC1371" s="181"/>
      <c r="AD1371" s="181"/>
      <c r="AE1371" s="181"/>
      <c r="AF1371" s="181"/>
      <c r="AG1371" s="181"/>
      <c r="AH1371" s="181"/>
      <c r="AI1371" s="181"/>
      <c r="AJ1371" s="181"/>
      <c r="AK1371" s="181"/>
      <c r="AL1371" s="181"/>
      <c r="AM1371" s="181"/>
      <c r="AN1371" s="181"/>
      <c r="AO1371" s="181"/>
      <c r="AP1371" s="181"/>
      <c r="AQ1371" s="181"/>
      <c r="AR1371" s="181"/>
      <c r="AS1371" s="181"/>
      <c r="AT1371" s="181"/>
      <c r="AU1371" s="181"/>
      <c r="AV1371" s="181"/>
      <c r="AW1371" s="181"/>
      <c r="AX1371" s="181"/>
      <c r="AY1371" s="181"/>
      <c r="AZ1371" s="181"/>
      <c r="BA1371" s="181"/>
      <c r="BB1371" s="181"/>
      <c r="BC1371" s="181"/>
      <c r="BD1371" s="181"/>
      <c r="BE1371" s="181"/>
      <c r="BF1371" s="181"/>
      <c r="BG1371" s="181"/>
      <c r="BH1371" s="181"/>
      <c r="BI1371" s="181"/>
      <c r="BJ1371" s="181"/>
      <c r="BK1371" s="181"/>
      <c r="BL1371" s="181"/>
      <c r="BM1371" s="181"/>
      <c r="BN1371" s="181"/>
      <c r="BO1371" s="181"/>
      <c r="BP1371" s="181"/>
      <c r="BQ1371" s="181"/>
      <c r="BR1371" s="181"/>
      <c r="BS1371" s="181"/>
      <c r="BT1371" s="181"/>
      <c r="BU1371" s="181"/>
      <c r="BV1371" s="181"/>
      <c r="BW1371" s="181"/>
      <c r="BX1371" s="181"/>
    </row>
    <row r="1372" spans="23:76" s="166" customFormat="1">
      <c r="W1372" s="181"/>
      <c r="X1372" s="181"/>
      <c r="Y1372" s="181"/>
      <c r="Z1372" s="181"/>
      <c r="AA1372" s="181"/>
      <c r="AB1372" s="181"/>
      <c r="AC1372" s="181"/>
      <c r="AD1372" s="181"/>
      <c r="AE1372" s="181"/>
      <c r="AF1372" s="181"/>
      <c r="AG1372" s="181"/>
      <c r="AH1372" s="181"/>
      <c r="AI1372" s="181"/>
      <c r="AJ1372" s="181"/>
      <c r="AK1372" s="181"/>
      <c r="AL1372" s="181"/>
      <c r="AM1372" s="181"/>
      <c r="AN1372" s="181"/>
      <c r="AO1372" s="181"/>
      <c r="AP1372" s="181"/>
      <c r="AQ1372" s="181"/>
      <c r="AR1372" s="181"/>
      <c r="AS1372" s="181"/>
      <c r="AT1372" s="181"/>
      <c r="AU1372" s="181"/>
      <c r="AV1372" s="181"/>
      <c r="AW1372" s="181"/>
      <c r="AX1372" s="181"/>
      <c r="AY1372" s="181"/>
      <c r="AZ1372" s="181"/>
      <c r="BA1372" s="181"/>
      <c r="BB1372" s="181"/>
      <c r="BC1372" s="181"/>
      <c r="BD1372" s="181"/>
      <c r="BE1372" s="181"/>
      <c r="BF1372" s="181"/>
      <c r="BG1372" s="181"/>
      <c r="BH1372" s="181"/>
      <c r="BI1372" s="181"/>
      <c r="BJ1372" s="181"/>
      <c r="BK1372" s="181"/>
      <c r="BL1372" s="181"/>
      <c r="BM1372" s="181"/>
      <c r="BN1372" s="181"/>
      <c r="BO1372" s="181"/>
      <c r="BP1372" s="181"/>
      <c r="BQ1372" s="181"/>
      <c r="BR1372" s="181"/>
      <c r="BS1372" s="181"/>
      <c r="BT1372" s="181"/>
      <c r="BU1372" s="181"/>
      <c r="BV1372" s="181"/>
      <c r="BW1372" s="181"/>
      <c r="BX1372" s="181"/>
    </row>
    <row r="1373" spans="23:76" s="166" customFormat="1">
      <c r="W1373" s="181"/>
      <c r="X1373" s="181"/>
      <c r="Y1373" s="181"/>
      <c r="Z1373" s="181"/>
      <c r="AA1373" s="181"/>
      <c r="AB1373" s="181"/>
      <c r="AC1373" s="181"/>
      <c r="AD1373" s="181"/>
      <c r="AE1373" s="181"/>
      <c r="AF1373" s="181"/>
      <c r="AG1373" s="181"/>
      <c r="AH1373" s="181"/>
      <c r="AI1373" s="181"/>
      <c r="AJ1373" s="181"/>
      <c r="AK1373" s="181"/>
      <c r="AL1373" s="181"/>
      <c r="AM1373" s="181"/>
      <c r="AN1373" s="181"/>
      <c r="AO1373" s="181"/>
      <c r="AP1373" s="181"/>
      <c r="AQ1373" s="181"/>
      <c r="AR1373" s="181"/>
      <c r="AS1373" s="181"/>
      <c r="AT1373" s="181"/>
      <c r="AU1373" s="181"/>
      <c r="AV1373" s="181"/>
      <c r="AW1373" s="181"/>
      <c r="AX1373" s="181"/>
      <c r="AY1373" s="181"/>
      <c r="AZ1373" s="181"/>
      <c r="BA1373" s="181"/>
      <c r="BB1373" s="181"/>
      <c r="BC1373" s="181"/>
      <c r="BD1373" s="181"/>
      <c r="BE1373" s="181"/>
      <c r="BF1373" s="181"/>
      <c r="BG1373" s="181"/>
      <c r="BH1373" s="181"/>
      <c r="BI1373" s="181"/>
      <c r="BJ1373" s="181"/>
      <c r="BK1373" s="181"/>
      <c r="BL1373" s="181"/>
      <c r="BM1373" s="181"/>
      <c r="BN1373" s="181"/>
      <c r="BO1373" s="181"/>
      <c r="BP1373" s="181"/>
      <c r="BQ1373" s="181"/>
      <c r="BR1373" s="181"/>
      <c r="BS1373" s="181"/>
      <c r="BT1373" s="181"/>
      <c r="BU1373" s="181"/>
      <c r="BV1373" s="181"/>
      <c r="BW1373" s="181"/>
      <c r="BX1373" s="181"/>
    </row>
    <row r="1374" spans="23:76" s="166" customFormat="1">
      <c r="W1374" s="181"/>
      <c r="X1374" s="181"/>
      <c r="Y1374" s="181"/>
      <c r="Z1374" s="181"/>
      <c r="AA1374" s="181"/>
      <c r="AB1374" s="181"/>
      <c r="AC1374" s="181"/>
      <c r="AD1374" s="181"/>
      <c r="AE1374" s="181"/>
      <c r="AF1374" s="181"/>
      <c r="AG1374" s="181"/>
      <c r="AH1374" s="181"/>
      <c r="AI1374" s="181"/>
      <c r="AJ1374" s="181"/>
      <c r="AK1374" s="181"/>
      <c r="AL1374" s="181"/>
      <c r="AM1374" s="181"/>
      <c r="AN1374" s="181"/>
      <c r="AO1374" s="181"/>
      <c r="AP1374" s="181"/>
      <c r="AQ1374" s="181"/>
      <c r="AR1374" s="181"/>
      <c r="AS1374" s="181"/>
      <c r="AT1374" s="181"/>
      <c r="AU1374" s="181"/>
      <c r="AV1374" s="181"/>
      <c r="AW1374" s="181"/>
      <c r="AX1374" s="181"/>
      <c r="AY1374" s="181"/>
      <c r="AZ1374" s="181"/>
      <c r="BA1374" s="181"/>
      <c r="BB1374" s="181"/>
      <c r="BC1374" s="181"/>
      <c r="BD1374" s="181"/>
      <c r="BE1374" s="181"/>
      <c r="BF1374" s="181"/>
      <c r="BG1374" s="181"/>
      <c r="BH1374" s="181"/>
      <c r="BI1374" s="181"/>
      <c r="BJ1374" s="181"/>
      <c r="BK1374" s="181"/>
      <c r="BL1374" s="181"/>
      <c r="BM1374" s="181"/>
      <c r="BN1374" s="181"/>
      <c r="BO1374" s="181"/>
      <c r="BP1374" s="181"/>
      <c r="BQ1374" s="181"/>
      <c r="BR1374" s="181"/>
      <c r="BS1374" s="181"/>
      <c r="BT1374" s="181"/>
      <c r="BU1374" s="181"/>
      <c r="BV1374" s="181"/>
      <c r="BW1374" s="181"/>
      <c r="BX1374" s="181"/>
    </row>
    <row r="1375" spans="23:76" s="166" customFormat="1">
      <c r="W1375" s="181"/>
      <c r="X1375" s="181"/>
      <c r="Y1375" s="181"/>
      <c r="Z1375" s="181"/>
      <c r="AA1375" s="181"/>
      <c r="AB1375" s="181"/>
      <c r="AC1375" s="181"/>
      <c r="AD1375" s="181"/>
      <c r="AE1375" s="181"/>
      <c r="AF1375" s="181"/>
      <c r="AG1375" s="181"/>
      <c r="AH1375" s="181"/>
      <c r="AI1375" s="181"/>
      <c r="AJ1375" s="181"/>
      <c r="AK1375" s="181"/>
      <c r="AL1375" s="181"/>
      <c r="AM1375" s="181"/>
      <c r="AN1375" s="181"/>
      <c r="AO1375" s="181"/>
      <c r="AP1375" s="181"/>
      <c r="AQ1375" s="181"/>
      <c r="AR1375" s="181"/>
      <c r="AS1375" s="181"/>
      <c r="AT1375" s="181"/>
      <c r="AU1375" s="181"/>
      <c r="AV1375" s="181"/>
      <c r="AW1375" s="181"/>
      <c r="AX1375" s="181"/>
      <c r="AY1375" s="181"/>
      <c r="AZ1375" s="181"/>
      <c r="BA1375" s="181"/>
      <c r="BB1375" s="181"/>
      <c r="BC1375" s="181"/>
      <c r="BD1375" s="181"/>
      <c r="BE1375" s="181"/>
      <c r="BF1375" s="181"/>
      <c r="BG1375" s="181"/>
      <c r="BH1375" s="181"/>
      <c r="BI1375" s="181"/>
      <c r="BJ1375" s="181"/>
      <c r="BK1375" s="181"/>
      <c r="BL1375" s="181"/>
      <c r="BM1375" s="181"/>
      <c r="BN1375" s="181"/>
      <c r="BO1375" s="181"/>
      <c r="BP1375" s="181"/>
      <c r="BQ1375" s="181"/>
      <c r="BR1375" s="181"/>
      <c r="BS1375" s="181"/>
      <c r="BT1375" s="181"/>
      <c r="BU1375" s="181"/>
      <c r="BV1375" s="181"/>
      <c r="BW1375" s="181"/>
      <c r="BX1375" s="181"/>
    </row>
    <row r="1376" spans="23:76" s="166" customFormat="1">
      <c r="W1376" s="181"/>
      <c r="X1376" s="181"/>
      <c r="Y1376" s="181"/>
      <c r="Z1376" s="181"/>
      <c r="AA1376" s="181"/>
      <c r="AB1376" s="181"/>
      <c r="AC1376" s="181"/>
      <c r="AD1376" s="181"/>
      <c r="AE1376" s="181"/>
      <c r="AF1376" s="181"/>
      <c r="AG1376" s="181"/>
      <c r="AH1376" s="181"/>
      <c r="AI1376" s="181"/>
      <c r="AJ1376" s="181"/>
      <c r="AK1376" s="181"/>
      <c r="AL1376" s="181"/>
      <c r="AM1376" s="181"/>
      <c r="AN1376" s="181"/>
      <c r="AO1376" s="181"/>
      <c r="AP1376" s="181"/>
      <c r="AQ1376" s="181"/>
      <c r="AR1376" s="181"/>
      <c r="AS1376" s="181"/>
      <c r="AT1376" s="181"/>
      <c r="AU1376" s="181"/>
      <c r="AV1376" s="181"/>
      <c r="AW1376" s="181"/>
      <c r="AX1376" s="181"/>
      <c r="AY1376" s="181"/>
      <c r="AZ1376" s="181"/>
      <c r="BA1376" s="181"/>
      <c r="BB1376" s="181"/>
      <c r="BC1376" s="181"/>
      <c r="BD1376" s="181"/>
      <c r="BE1376" s="181"/>
      <c r="BF1376" s="181"/>
      <c r="BG1376" s="181"/>
      <c r="BH1376" s="181"/>
      <c r="BI1376" s="181"/>
      <c r="BJ1376" s="181"/>
      <c r="BK1376" s="181"/>
      <c r="BL1376" s="181"/>
      <c r="BM1376" s="181"/>
      <c r="BN1376" s="181"/>
      <c r="BO1376" s="181"/>
      <c r="BP1376" s="181"/>
      <c r="BQ1376" s="181"/>
      <c r="BR1376" s="181"/>
      <c r="BS1376" s="181"/>
      <c r="BT1376" s="181"/>
      <c r="BU1376" s="181"/>
      <c r="BV1376" s="181"/>
      <c r="BW1376" s="181"/>
      <c r="BX1376" s="181"/>
    </row>
    <row r="1377" spans="23:76" s="166" customFormat="1">
      <c r="W1377" s="181"/>
      <c r="X1377" s="181"/>
      <c r="Y1377" s="181"/>
      <c r="Z1377" s="181"/>
      <c r="AA1377" s="181"/>
      <c r="AB1377" s="181"/>
      <c r="AC1377" s="181"/>
      <c r="AD1377" s="181"/>
      <c r="AE1377" s="181"/>
      <c r="AF1377" s="181"/>
      <c r="AG1377" s="181"/>
      <c r="AH1377" s="181"/>
      <c r="AI1377" s="181"/>
      <c r="AJ1377" s="181"/>
      <c r="AK1377" s="181"/>
      <c r="AL1377" s="181"/>
      <c r="AM1377" s="181"/>
      <c r="AN1377" s="181"/>
      <c r="AO1377" s="181"/>
      <c r="AP1377" s="181"/>
      <c r="AQ1377" s="181"/>
      <c r="AR1377" s="181"/>
      <c r="AS1377" s="181"/>
      <c r="AT1377" s="181"/>
      <c r="AU1377" s="181"/>
      <c r="AV1377" s="181"/>
      <c r="AW1377" s="181"/>
      <c r="AX1377" s="181"/>
      <c r="AY1377" s="181"/>
      <c r="AZ1377" s="181"/>
      <c r="BA1377" s="181"/>
      <c r="BB1377" s="181"/>
      <c r="BC1377" s="181"/>
      <c r="BD1377" s="181"/>
      <c r="BE1377" s="181"/>
      <c r="BF1377" s="181"/>
      <c r="BG1377" s="181"/>
      <c r="BH1377" s="181"/>
      <c r="BI1377" s="181"/>
      <c r="BJ1377" s="181"/>
      <c r="BK1377" s="181"/>
      <c r="BL1377" s="181"/>
      <c r="BM1377" s="181"/>
      <c r="BN1377" s="181"/>
      <c r="BO1377" s="181"/>
      <c r="BP1377" s="181"/>
      <c r="BQ1377" s="181"/>
      <c r="BR1377" s="181"/>
      <c r="BS1377" s="181"/>
      <c r="BT1377" s="181"/>
      <c r="BU1377" s="181"/>
      <c r="BV1377" s="181"/>
      <c r="BW1377" s="181"/>
      <c r="BX1377" s="181"/>
    </row>
    <row r="1378" spans="23:76" s="166" customFormat="1">
      <c r="W1378" s="181"/>
      <c r="X1378" s="181"/>
      <c r="Y1378" s="181"/>
      <c r="Z1378" s="181"/>
      <c r="AA1378" s="181"/>
      <c r="AB1378" s="181"/>
      <c r="AC1378" s="181"/>
      <c r="AD1378" s="181"/>
      <c r="AE1378" s="181"/>
      <c r="AF1378" s="181"/>
      <c r="AG1378" s="181"/>
      <c r="AH1378" s="181"/>
      <c r="AI1378" s="181"/>
      <c r="AJ1378" s="181"/>
      <c r="AK1378" s="181"/>
      <c r="AL1378" s="181"/>
      <c r="AM1378" s="181"/>
      <c r="AN1378" s="181"/>
      <c r="AO1378" s="181"/>
      <c r="AP1378" s="181"/>
      <c r="AQ1378" s="181"/>
      <c r="AR1378" s="181"/>
      <c r="AS1378" s="181"/>
      <c r="AT1378" s="181"/>
      <c r="AU1378" s="181"/>
      <c r="AV1378" s="181"/>
      <c r="AW1378" s="181"/>
      <c r="AX1378" s="181"/>
      <c r="AY1378" s="181"/>
      <c r="AZ1378" s="181"/>
      <c r="BA1378" s="181"/>
      <c r="BB1378" s="181"/>
      <c r="BC1378" s="181"/>
      <c r="BD1378" s="181"/>
      <c r="BE1378" s="181"/>
      <c r="BF1378" s="181"/>
      <c r="BG1378" s="181"/>
      <c r="BH1378" s="181"/>
      <c r="BI1378" s="181"/>
      <c r="BJ1378" s="181"/>
      <c r="BK1378" s="181"/>
      <c r="BL1378" s="181"/>
      <c r="BM1378" s="181"/>
      <c r="BN1378" s="181"/>
      <c r="BO1378" s="181"/>
      <c r="BP1378" s="181"/>
      <c r="BQ1378" s="181"/>
      <c r="BR1378" s="181"/>
      <c r="BS1378" s="181"/>
      <c r="BT1378" s="181"/>
      <c r="BU1378" s="181"/>
      <c r="BV1378" s="181"/>
      <c r="BW1378" s="181"/>
      <c r="BX1378" s="181"/>
    </row>
    <row r="1379" spans="23:76" s="166" customFormat="1">
      <c r="W1379" s="181"/>
      <c r="X1379" s="181"/>
      <c r="Y1379" s="181"/>
      <c r="Z1379" s="181"/>
      <c r="AA1379" s="181"/>
      <c r="AB1379" s="181"/>
      <c r="AC1379" s="181"/>
      <c r="AD1379" s="181"/>
      <c r="AE1379" s="181"/>
      <c r="AF1379" s="181"/>
      <c r="AG1379" s="181"/>
      <c r="AH1379" s="181"/>
      <c r="AI1379" s="181"/>
      <c r="AJ1379" s="181"/>
      <c r="AK1379" s="181"/>
      <c r="AL1379" s="181"/>
      <c r="AM1379" s="181"/>
      <c r="AN1379" s="181"/>
      <c r="AO1379" s="181"/>
      <c r="AP1379" s="181"/>
      <c r="AQ1379" s="181"/>
      <c r="AR1379" s="181"/>
      <c r="AS1379" s="181"/>
      <c r="AT1379" s="181"/>
      <c r="AU1379" s="181"/>
      <c r="AV1379" s="181"/>
      <c r="AW1379" s="181"/>
      <c r="AX1379" s="181"/>
      <c r="AY1379" s="181"/>
      <c r="AZ1379" s="181"/>
      <c r="BA1379" s="181"/>
      <c r="BB1379" s="181"/>
      <c r="BC1379" s="181"/>
      <c r="BD1379" s="181"/>
      <c r="BE1379" s="181"/>
      <c r="BF1379" s="181"/>
      <c r="BG1379" s="181"/>
      <c r="BH1379" s="181"/>
      <c r="BI1379" s="181"/>
      <c r="BJ1379" s="181"/>
      <c r="BK1379" s="181"/>
      <c r="BL1379" s="181"/>
      <c r="BM1379" s="181"/>
      <c r="BN1379" s="181"/>
      <c r="BO1379" s="181"/>
      <c r="BP1379" s="181"/>
      <c r="BQ1379" s="181"/>
      <c r="BR1379" s="181"/>
      <c r="BS1379" s="181"/>
      <c r="BT1379" s="181"/>
      <c r="BU1379" s="181"/>
      <c r="BV1379" s="181"/>
      <c r="BW1379" s="181"/>
      <c r="BX1379" s="181"/>
    </row>
    <row r="1380" spans="23:76" s="166" customFormat="1">
      <c r="W1380" s="181"/>
      <c r="X1380" s="181"/>
      <c r="Y1380" s="181"/>
      <c r="Z1380" s="181"/>
      <c r="AA1380" s="181"/>
      <c r="AB1380" s="181"/>
      <c r="AC1380" s="181"/>
      <c r="AD1380" s="181"/>
      <c r="AE1380" s="181"/>
      <c r="AF1380" s="181"/>
      <c r="AG1380" s="181"/>
      <c r="AH1380" s="181"/>
      <c r="AI1380" s="181"/>
      <c r="AJ1380" s="181"/>
      <c r="AK1380" s="181"/>
      <c r="AL1380" s="181"/>
      <c r="AM1380" s="181"/>
      <c r="AN1380" s="181"/>
      <c r="AO1380" s="181"/>
      <c r="AP1380" s="181"/>
      <c r="AQ1380" s="181"/>
      <c r="AR1380" s="181"/>
      <c r="AS1380" s="181"/>
      <c r="AT1380" s="181"/>
      <c r="AU1380" s="181"/>
      <c r="AV1380" s="181"/>
      <c r="AW1380" s="181"/>
      <c r="AX1380" s="181"/>
      <c r="AY1380" s="181"/>
      <c r="AZ1380" s="181"/>
      <c r="BA1380" s="181"/>
      <c r="BB1380" s="181"/>
      <c r="BC1380" s="181"/>
      <c r="BD1380" s="181"/>
      <c r="BE1380" s="181"/>
      <c r="BF1380" s="181"/>
      <c r="BG1380" s="181"/>
      <c r="BH1380" s="181"/>
      <c r="BI1380" s="181"/>
      <c r="BJ1380" s="181"/>
      <c r="BK1380" s="181"/>
      <c r="BL1380" s="181"/>
      <c r="BM1380" s="181"/>
      <c r="BN1380" s="181"/>
      <c r="BO1380" s="181"/>
      <c r="BP1380" s="181"/>
      <c r="BQ1380" s="181"/>
      <c r="BR1380" s="181"/>
      <c r="BS1380" s="181"/>
      <c r="BT1380" s="181"/>
      <c r="BU1380" s="181"/>
      <c r="BV1380" s="181"/>
      <c r="BW1380" s="181"/>
      <c r="BX1380" s="181"/>
    </row>
    <row r="1381" spans="23:76" s="166" customFormat="1">
      <c r="W1381" s="181"/>
      <c r="X1381" s="181"/>
      <c r="Y1381" s="181"/>
      <c r="Z1381" s="181"/>
      <c r="AA1381" s="181"/>
      <c r="AB1381" s="181"/>
      <c r="AC1381" s="181"/>
      <c r="AD1381" s="181"/>
      <c r="AE1381" s="181"/>
      <c r="AF1381" s="181"/>
      <c r="AG1381" s="181"/>
      <c r="AH1381" s="181"/>
      <c r="AI1381" s="181"/>
      <c r="AJ1381" s="181"/>
      <c r="AK1381" s="181"/>
      <c r="AL1381" s="181"/>
      <c r="AM1381" s="181"/>
      <c r="AN1381" s="181"/>
      <c r="AO1381" s="181"/>
      <c r="AP1381" s="181"/>
      <c r="AQ1381" s="181"/>
      <c r="AR1381" s="181"/>
      <c r="AS1381" s="181"/>
      <c r="AT1381" s="181"/>
      <c r="AU1381" s="181"/>
      <c r="AV1381" s="181"/>
      <c r="AW1381" s="181"/>
      <c r="AX1381" s="181"/>
      <c r="AY1381" s="181"/>
      <c r="AZ1381" s="181"/>
      <c r="BA1381" s="181"/>
      <c r="BB1381" s="181"/>
      <c r="BC1381" s="181"/>
      <c r="BD1381" s="181"/>
      <c r="BE1381" s="181"/>
      <c r="BF1381" s="181"/>
      <c r="BG1381" s="181"/>
      <c r="BH1381" s="181"/>
      <c r="BI1381" s="181"/>
      <c r="BJ1381" s="181"/>
      <c r="BK1381" s="181"/>
      <c r="BL1381" s="181"/>
      <c r="BM1381" s="181"/>
      <c r="BN1381" s="181"/>
      <c r="BO1381" s="181"/>
      <c r="BP1381" s="181"/>
      <c r="BQ1381" s="181"/>
      <c r="BR1381" s="181"/>
      <c r="BS1381" s="181"/>
      <c r="BT1381" s="181"/>
      <c r="BU1381" s="181"/>
      <c r="BV1381" s="181"/>
      <c r="BW1381" s="181"/>
      <c r="BX1381" s="181"/>
    </row>
    <row r="1382" spans="23:76" s="166" customFormat="1">
      <c r="W1382" s="181"/>
      <c r="X1382" s="181"/>
      <c r="Y1382" s="181"/>
      <c r="Z1382" s="181"/>
      <c r="AA1382" s="181"/>
      <c r="AB1382" s="181"/>
      <c r="AC1382" s="181"/>
      <c r="AD1382" s="181"/>
      <c r="AE1382" s="181"/>
      <c r="AF1382" s="181"/>
      <c r="AG1382" s="181"/>
      <c r="AH1382" s="181"/>
      <c r="AI1382" s="181"/>
      <c r="AJ1382" s="181"/>
      <c r="AK1382" s="181"/>
      <c r="AL1382" s="181"/>
      <c r="AM1382" s="181"/>
      <c r="AN1382" s="181"/>
      <c r="AO1382" s="181"/>
      <c r="AP1382" s="181"/>
      <c r="AQ1382" s="181"/>
      <c r="AR1382" s="181"/>
      <c r="AS1382" s="181"/>
      <c r="AT1382" s="181"/>
      <c r="AU1382" s="181"/>
      <c r="AV1382" s="181"/>
      <c r="AW1382" s="181"/>
      <c r="AX1382" s="181"/>
      <c r="AY1382" s="181"/>
      <c r="AZ1382" s="181"/>
      <c r="BA1382" s="181"/>
      <c r="BB1382" s="181"/>
      <c r="BC1382" s="181"/>
      <c r="BD1382" s="181"/>
      <c r="BE1382" s="181"/>
      <c r="BF1382" s="181"/>
      <c r="BG1382" s="181"/>
      <c r="BH1382" s="181"/>
      <c r="BI1382" s="181"/>
      <c r="BJ1382" s="181"/>
      <c r="BK1382" s="181"/>
      <c r="BL1382" s="181"/>
      <c r="BM1382" s="181"/>
      <c r="BN1382" s="181"/>
      <c r="BO1382" s="181"/>
      <c r="BP1382" s="181"/>
      <c r="BQ1382" s="181"/>
      <c r="BR1382" s="181"/>
      <c r="BS1382" s="181"/>
      <c r="BT1382" s="181"/>
      <c r="BU1382" s="181"/>
      <c r="BV1382" s="181"/>
      <c r="BW1382" s="181"/>
      <c r="BX1382" s="181"/>
    </row>
    <row r="1383" spans="23:76" s="166" customFormat="1">
      <c r="W1383" s="181"/>
      <c r="X1383" s="181"/>
      <c r="Y1383" s="181"/>
      <c r="Z1383" s="181"/>
      <c r="AA1383" s="181"/>
      <c r="AB1383" s="181"/>
      <c r="AC1383" s="181"/>
      <c r="AD1383" s="181"/>
      <c r="AE1383" s="181"/>
      <c r="AF1383" s="181"/>
      <c r="AG1383" s="181"/>
      <c r="AH1383" s="181"/>
      <c r="AI1383" s="181"/>
      <c r="AJ1383" s="181"/>
      <c r="AK1383" s="181"/>
      <c r="AL1383" s="181"/>
      <c r="AM1383" s="181"/>
      <c r="AN1383" s="181"/>
      <c r="AO1383" s="181"/>
      <c r="AP1383" s="181"/>
      <c r="AQ1383" s="181"/>
      <c r="AR1383" s="181"/>
      <c r="AS1383" s="181"/>
      <c r="AT1383" s="181"/>
      <c r="AU1383" s="181"/>
      <c r="AV1383" s="181"/>
      <c r="AW1383" s="181"/>
      <c r="AX1383" s="181"/>
      <c r="AY1383" s="181"/>
      <c r="AZ1383" s="181"/>
      <c r="BA1383" s="181"/>
      <c r="BB1383" s="181"/>
      <c r="BC1383" s="181"/>
      <c r="BD1383" s="181"/>
      <c r="BE1383" s="181"/>
      <c r="BF1383" s="181"/>
      <c r="BG1383" s="181"/>
      <c r="BH1383" s="181"/>
      <c r="BI1383" s="181"/>
      <c r="BJ1383" s="181"/>
      <c r="BK1383" s="181"/>
      <c r="BL1383" s="181"/>
      <c r="BM1383" s="181"/>
      <c r="BN1383" s="181"/>
      <c r="BO1383" s="181"/>
      <c r="BP1383" s="181"/>
      <c r="BQ1383" s="181"/>
      <c r="BR1383" s="181"/>
      <c r="BS1383" s="181"/>
      <c r="BT1383" s="181"/>
      <c r="BU1383" s="181"/>
      <c r="BV1383" s="181"/>
      <c r="BW1383" s="181"/>
      <c r="BX1383" s="181"/>
    </row>
    <row r="1384" spans="23:76" s="166" customFormat="1">
      <c r="W1384" s="181"/>
      <c r="X1384" s="181"/>
      <c r="Y1384" s="181"/>
      <c r="Z1384" s="181"/>
      <c r="AA1384" s="181"/>
      <c r="AB1384" s="181"/>
      <c r="AC1384" s="181"/>
      <c r="AD1384" s="181"/>
      <c r="AE1384" s="181"/>
      <c r="AF1384" s="181"/>
      <c r="AG1384" s="181"/>
      <c r="AH1384" s="181"/>
      <c r="AI1384" s="181"/>
      <c r="AJ1384" s="181"/>
      <c r="AK1384" s="181"/>
      <c r="AL1384" s="181"/>
      <c r="AM1384" s="181"/>
      <c r="AN1384" s="181"/>
      <c r="AO1384" s="181"/>
      <c r="AP1384" s="181"/>
      <c r="AQ1384" s="181"/>
      <c r="AR1384" s="181"/>
      <c r="AS1384" s="181"/>
      <c r="AT1384" s="181"/>
      <c r="AU1384" s="181"/>
      <c r="AV1384" s="181"/>
      <c r="AW1384" s="181"/>
      <c r="AX1384" s="181"/>
      <c r="AY1384" s="181"/>
      <c r="AZ1384" s="181"/>
      <c r="BA1384" s="181"/>
      <c r="BB1384" s="181"/>
      <c r="BC1384" s="181"/>
      <c r="BD1384" s="181"/>
      <c r="BE1384" s="181"/>
      <c r="BF1384" s="181"/>
      <c r="BG1384" s="181"/>
      <c r="BH1384" s="181"/>
      <c r="BI1384" s="181"/>
      <c r="BJ1384" s="181"/>
      <c r="BK1384" s="181"/>
      <c r="BL1384" s="181"/>
      <c r="BM1384" s="181"/>
      <c r="BN1384" s="181"/>
      <c r="BO1384" s="181"/>
      <c r="BP1384" s="181"/>
      <c r="BQ1384" s="181"/>
      <c r="BR1384" s="181"/>
      <c r="BS1384" s="181"/>
      <c r="BT1384" s="181"/>
      <c r="BU1384" s="181"/>
      <c r="BV1384" s="181"/>
      <c r="BW1384" s="181"/>
      <c r="BX1384" s="181"/>
    </row>
    <row r="1385" spans="23:76" s="166" customFormat="1">
      <c r="W1385" s="181"/>
      <c r="X1385" s="181"/>
      <c r="Y1385" s="181"/>
      <c r="Z1385" s="181"/>
      <c r="AA1385" s="181"/>
      <c r="AB1385" s="181"/>
      <c r="AC1385" s="181"/>
      <c r="AD1385" s="181"/>
      <c r="AE1385" s="181"/>
      <c r="AF1385" s="181"/>
      <c r="AG1385" s="181"/>
      <c r="AH1385" s="181"/>
      <c r="AI1385" s="181"/>
      <c r="AJ1385" s="181"/>
      <c r="AK1385" s="181"/>
      <c r="AL1385" s="181"/>
      <c r="AM1385" s="181"/>
      <c r="AN1385" s="181"/>
      <c r="AO1385" s="181"/>
      <c r="AP1385" s="181"/>
      <c r="AQ1385" s="181"/>
      <c r="AR1385" s="181"/>
      <c r="AS1385" s="181"/>
      <c r="AT1385" s="181"/>
      <c r="AU1385" s="181"/>
      <c r="AV1385" s="181"/>
      <c r="AW1385" s="181"/>
      <c r="AX1385" s="181"/>
      <c r="AY1385" s="181"/>
      <c r="AZ1385" s="181"/>
      <c r="BA1385" s="181"/>
      <c r="BB1385" s="181"/>
      <c r="BC1385" s="181"/>
      <c r="BD1385" s="181"/>
      <c r="BE1385" s="181"/>
      <c r="BF1385" s="181"/>
      <c r="BG1385" s="181"/>
      <c r="BH1385" s="181"/>
      <c r="BI1385" s="181"/>
      <c r="BJ1385" s="181"/>
      <c r="BK1385" s="181"/>
      <c r="BL1385" s="181"/>
      <c r="BM1385" s="181"/>
      <c r="BN1385" s="181"/>
      <c r="BO1385" s="181"/>
      <c r="BP1385" s="181"/>
      <c r="BQ1385" s="181"/>
      <c r="BR1385" s="181"/>
      <c r="BS1385" s="181"/>
      <c r="BT1385" s="181"/>
      <c r="BU1385" s="181"/>
      <c r="BV1385" s="181"/>
      <c r="BW1385" s="181"/>
      <c r="BX1385" s="181"/>
    </row>
    <row r="1386" spans="23:76" s="166" customFormat="1">
      <c r="W1386" s="181"/>
      <c r="X1386" s="181"/>
      <c r="Y1386" s="181"/>
      <c r="Z1386" s="181"/>
      <c r="AA1386" s="181"/>
      <c r="AB1386" s="181"/>
      <c r="AC1386" s="181"/>
      <c r="AD1386" s="181"/>
      <c r="AE1386" s="181"/>
      <c r="AF1386" s="181"/>
      <c r="AG1386" s="181"/>
      <c r="AH1386" s="181"/>
      <c r="AI1386" s="181"/>
      <c r="AJ1386" s="181"/>
      <c r="AK1386" s="181"/>
      <c r="AL1386" s="181"/>
      <c r="AM1386" s="181"/>
      <c r="AN1386" s="181"/>
      <c r="AO1386" s="181"/>
      <c r="AP1386" s="181"/>
      <c r="AQ1386" s="181"/>
      <c r="AR1386" s="181"/>
      <c r="AS1386" s="181"/>
      <c r="AT1386" s="181"/>
      <c r="AU1386" s="181"/>
      <c r="AV1386" s="181"/>
      <c r="AW1386" s="181"/>
      <c r="AX1386" s="181"/>
      <c r="AY1386" s="181"/>
      <c r="AZ1386" s="181"/>
      <c r="BA1386" s="181"/>
      <c r="BB1386" s="181"/>
      <c r="BC1386" s="181"/>
      <c r="BD1386" s="181"/>
      <c r="BE1386" s="181"/>
      <c r="BF1386" s="181"/>
      <c r="BG1386" s="181"/>
      <c r="BH1386" s="181"/>
      <c r="BI1386" s="181"/>
      <c r="BJ1386" s="181"/>
      <c r="BK1386" s="181"/>
      <c r="BL1386" s="181"/>
      <c r="BM1386" s="181"/>
      <c r="BN1386" s="181"/>
      <c r="BO1386" s="181"/>
      <c r="BP1386" s="181"/>
      <c r="BQ1386" s="181"/>
      <c r="BR1386" s="181"/>
      <c r="BS1386" s="181"/>
      <c r="BT1386" s="181"/>
      <c r="BU1386" s="181"/>
      <c r="BV1386" s="181"/>
      <c r="BW1386" s="181"/>
      <c r="BX1386" s="181"/>
    </row>
    <row r="1387" spans="23:76" s="166" customFormat="1">
      <c r="W1387" s="181"/>
      <c r="X1387" s="181"/>
      <c r="Y1387" s="181"/>
      <c r="Z1387" s="181"/>
      <c r="AA1387" s="181"/>
      <c r="AB1387" s="181"/>
      <c r="AC1387" s="181"/>
      <c r="AD1387" s="181"/>
      <c r="AE1387" s="181"/>
      <c r="AF1387" s="181"/>
      <c r="AG1387" s="181"/>
      <c r="AH1387" s="181"/>
      <c r="AI1387" s="181"/>
      <c r="AJ1387" s="181"/>
      <c r="AK1387" s="181"/>
      <c r="AL1387" s="181"/>
      <c r="AM1387" s="181"/>
      <c r="AN1387" s="181"/>
      <c r="AO1387" s="181"/>
      <c r="AP1387" s="181"/>
      <c r="AQ1387" s="181"/>
      <c r="AR1387" s="181"/>
      <c r="AS1387" s="181"/>
      <c r="AT1387" s="181"/>
      <c r="AU1387" s="181"/>
      <c r="AV1387" s="181"/>
      <c r="AW1387" s="181"/>
      <c r="AX1387" s="181"/>
      <c r="AY1387" s="181"/>
      <c r="AZ1387" s="181"/>
      <c r="BA1387" s="181"/>
      <c r="BB1387" s="181"/>
      <c r="BC1387" s="181"/>
      <c r="BD1387" s="181"/>
      <c r="BE1387" s="181"/>
      <c r="BF1387" s="181"/>
      <c r="BG1387" s="181"/>
      <c r="BH1387" s="181"/>
      <c r="BI1387" s="181"/>
      <c r="BJ1387" s="181"/>
      <c r="BK1387" s="181"/>
      <c r="BL1387" s="181"/>
      <c r="BM1387" s="181"/>
      <c r="BN1387" s="181"/>
      <c r="BO1387" s="181"/>
      <c r="BP1387" s="181"/>
      <c r="BQ1387" s="181"/>
      <c r="BR1387" s="181"/>
      <c r="BS1387" s="181"/>
      <c r="BT1387" s="181"/>
      <c r="BU1387" s="181"/>
      <c r="BV1387" s="181"/>
      <c r="BW1387" s="181"/>
      <c r="BX1387" s="181"/>
    </row>
    <row r="1388" spans="23:76" s="166" customFormat="1">
      <c r="W1388" s="181"/>
      <c r="X1388" s="181"/>
      <c r="Y1388" s="181"/>
      <c r="Z1388" s="181"/>
      <c r="AA1388" s="181"/>
      <c r="AB1388" s="181"/>
      <c r="AC1388" s="181"/>
      <c r="AD1388" s="181"/>
      <c r="AE1388" s="181"/>
      <c r="AF1388" s="181"/>
      <c r="AG1388" s="181"/>
      <c r="AH1388" s="181"/>
      <c r="AI1388" s="181"/>
      <c r="AJ1388" s="181"/>
      <c r="AK1388" s="181"/>
      <c r="AL1388" s="181"/>
      <c r="AM1388" s="181"/>
      <c r="AN1388" s="181"/>
      <c r="AO1388" s="181"/>
      <c r="AP1388" s="181"/>
      <c r="AQ1388" s="181"/>
      <c r="AR1388" s="181"/>
      <c r="AS1388" s="181"/>
      <c r="AT1388" s="181"/>
      <c r="AU1388" s="181"/>
      <c r="AV1388" s="181"/>
      <c r="AW1388" s="181"/>
      <c r="AX1388" s="181"/>
      <c r="AY1388" s="181"/>
      <c r="AZ1388" s="181"/>
      <c r="BA1388" s="181"/>
      <c r="BB1388" s="181"/>
      <c r="BC1388" s="181"/>
      <c r="BD1388" s="181"/>
      <c r="BE1388" s="181"/>
      <c r="BF1388" s="181"/>
      <c r="BG1388" s="181"/>
      <c r="BH1388" s="181"/>
      <c r="BI1388" s="181"/>
      <c r="BJ1388" s="181"/>
      <c r="BK1388" s="181"/>
      <c r="BL1388" s="181"/>
      <c r="BM1388" s="181"/>
      <c r="BN1388" s="181"/>
      <c r="BO1388" s="181"/>
      <c r="BP1388" s="181"/>
      <c r="BQ1388" s="181"/>
      <c r="BR1388" s="181"/>
      <c r="BS1388" s="181"/>
      <c r="BT1388" s="181"/>
      <c r="BU1388" s="181"/>
      <c r="BV1388" s="181"/>
      <c r="BW1388" s="181"/>
      <c r="BX1388" s="181"/>
    </row>
    <row r="1389" spans="23:76" s="166" customFormat="1">
      <c r="W1389" s="181"/>
      <c r="X1389" s="181"/>
      <c r="Y1389" s="181"/>
      <c r="Z1389" s="181"/>
      <c r="AA1389" s="181"/>
      <c r="AB1389" s="181"/>
      <c r="AC1389" s="181"/>
      <c r="AD1389" s="181"/>
      <c r="AE1389" s="181"/>
      <c r="AF1389" s="181"/>
      <c r="AG1389" s="181"/>
      <c r="AH1389" s="181"/>
      <c r="AI1389" s="181"/>
      <c r="AJ1389" s="181"/>
      <c r="AK1389" s="181"/>
      <c r="AL1389" s="181"/>
      <c r="AM1389" s="181"/>
      <c r="AN1389" s="181"/>
      <c r="AO1389" s="181"/>
      <c r="AP1389" s="181"/>
      <c r="AQ1389" s="181"/>
      <c r="AR1389" s="181"/>
      <c r="AS1389" s="181"/>
      <c r="AT1389" s="181"/>
      <c r="AU1389" s="181"/>
      <c r="AV1389" s="181"/>
      <c r="AW1389" s="181"/>
      <c r="AX1389" s="181"/>
      <c r="AY1389" s="181"/>
      <c r="AZ1389" s="181"/>
      <c r="BA1389" s="181"/>
      <c r="BB1389" s="181"/>
      <c r="BC1389" s="181"/>
      <c r="BD1389" s="181"/>
      <c r="BE1389" s="181"/>
      <c r="BF1389" s="181"/>
      <c r="BG1389" s="181"/>
      <c r="BH1389" s="181"/>
      <c r="BI1389" s="181"/>
      <c r="BJ1389" s="181"/>
      <c r="BK1389" s="181"/>
      <c r="BL1389" s="181"/>
      <c r="BM1389" s="181"/>
      <c r="BN1389" s="181"/>
      <c r="BO1389" s="181"/>
      <c r="BP1389" s="181"/>
      <c r="BQ1389" s="181"/>
      <c r="BR1389" s="181"/>
      <c r="BS1389" s="181"/>
      <c r="BT1389" s="181"/>
      <c r="BU1389" s="181"/>
      <c r="BV1389" s="181"/>
      <c r="BW1389" s="181"/>
      <c r="BX1389" s="181"/>
    </row>
    <row r="1390" spans="23:76" s="166" customFormat="1">
      <c r="W1390" s="181"/>
      <c r="X1390" s="181"/>
      <c r="Y1390" s="181"/>
      <c r="Z1390" s="181"/>
      <c r="AA1390" s="181"/>
      <c r="AB1390" s="181"/>
      <c r="AC1390" s="181"/>
      <c r="AD1390" s="181"/>
      <c r="AE1390" s="181"/>
      <c r="AF1390" s="181"/>
      <c r="AG1390" s="181"/>
      <c r="AH1390" s="181"/>
      <c r="AI1390" s="181"/>
      <c r="AJ1390" s="181"/>
      <c r="AK1390" s="181"/>
      <c r="AL1390" s="181"/>
      <c r="AM1390" s="181"/>
      <c r="AN1390" s="181"/>
      <c r="AO1390" s="181"/>
      <c r="AP1390" s="181"/>
      <c r="AQ1390" s="181"/>
      <c r="AR1390" s="181"/>
      <c r="AS1390" s="181"/>
      <c r="AT1390" s="181"/>
      <c r="AU1390" s="181"/>
      <c r="AV1390" s="181"/>
      <c r="AW1390" s="181"/>
      <c r="AX1390" s="181"/>
      <c r="AY1390" s="181"/>
      <c r="AZ1390" s="181"/>
      <c r="BA1390" s="181"/>
      <c r="BB1390" s="181"/>
      <c r="BC1390" s="181"/>
      <c r="BD1390" s="181"/>
      <c r="BE1390" s="181"/>
      <c r="BF1390" s="181"/>
      <c r="BG1390" s="181"/>
      <c r="BH1390" s="181"/>
      <c r="BI1390" s="181"/>
      <c r="BJ1390" s="181"/>
      <c r="BK1390" s="181"/>
      <c r="BL1390" s="181"/>
      <c r="BM1390" s="181"/>
      <c r="BN1390" s="181"/>
      <c r="BO1390" s="181"/>
      <c r="BP1390" s="181"/>
      <c r="BQ1390" s="181"/>
      <c r="BR1390" s="181"/>
      <c r="BS1390" s="181"/>
      <c r="BT1390" s="181"/>
      <c r="BU1390" s="181"/>
      <c r="BV1390" s="181"/>
      <c r="BW1390" s="181"/>
      <c r="BX1390" s="181"/>
    </row>
    <row r="1391" spans="23:76" s="166" customFormat="1">
      <c r="W1391" s="181"/>
      <c r="X1391" s="181"/>
      <c r="Y1391" s="181"/>
      <c r="Z1391" s="181"/>
      <c r="AA1391" s="181"/>
      <c r="AB1391" s="181"/>
      <c r="AC1391" s="181"/>
      <c r="AD1391" s="181"/>
      <c r="AE1391" s="181"/>
      <c r="AF1391" s="181"/>
      <c r="AG1391" s="181"/>
      <c r="AH1391" s="181"/>
      <c r="AI1391" s="181"/>
      <c r="AJ1391" s="181"/>
      <c r="AK1391" s="181"/>
      <c r="AL1391" s="181"/>
      <c r="AM1391" s="181"/>
      <c r="AN1391" s="181"/>
      <c r="AO1391" s="181"/>
      <c r="AP1391" s="181"/>
      <c r="AQ1391" s="181"/>
      <c r="AR1391" s="181"/>
      <c r="AS1391" s="181"/>
      <c r="AT1391" s="181"/>
      <c r="AU1391" s="181"/>
      <c r="AV1391" s="181"/>
      <c r="AW1391" s="181"/>
      <c r="AX1391" s="181"/>
      <c r="AY1391" s="181"/>
      <c r="AZ1391" s="181"/>
      <c r="BA1391" s="181"/>
      <c r="BB1391" s="181"/>
      <c r="BC1391" s="181"/>
      <c r="BD1391" s="181"/>
      <c r="BE1391" s="181"/>
      <c r="BF1391" s="181"/>
      <c r="BG1391" s="181"/>
      <c r="BH1391" s="181"/>
      <c r="BI1391" s="181"/>
      <c r="BJ1391" s="181"/>
      <c r="BK1391" s="181"/>
      <c r="BL1391" s="181"/>
      <c r="BM1391" s="181"/>
      <c r="BN1391" s="181"/>
      <c r="BO1391" s="181"/>
      <c r="BP1391" s="181"/>
      <c r="BQ1391" s="181"/>
      <c r="BR1391" s="181"/>
      <c r="BS1391" s="181"/>
      <c r="BT1391" s="181"/>
      <c r="BU1391" s="181"/>
      <c r="BV1391" s="181"/>
      <c r="BW1391" s="181"/>
      <c r="BX1391" s="181"/>
    </row>
    <row r="1392" spans="23:76" s="166" customFormat="1">
      <c r="W1392" s="181"/>
      <c r="X1392" s="181"/>
      <c r="Y1392" s="181"/>
      <c r="Z1392" s="181"/>
      <c r="AA1392" s="181"/>
      <c r="AB1392" s="181"/>
      <c r="AC1392" s="181"/>
      <c r="AD1392" s="181"/>
      <c r="AE1392" s="181"/>
      <c r="AF1392" s="181"/>
      <c r="AG1392" s="181"/>
      <c r="AH1392" s="181"/>
      <c r="AI1392" s="181"/>
      <c r="AJ1392" s="181"/>
      <c r="AK1392" s="181"/>
      <c r="AL1392" s="181"/>
      <c r="AM1392" s="181"/>
      <c r="AN1392" s="181"/>
      <c r="AO1392" s="181"/>
      <c r="AP1392" s="181"/>
      <c r="AQ1392" s="181"/>
      <c r="AR1392" s="181"/>
      <c r="AS1392" s="181"/>
      <c r="AT1392" s="181"/>
      <c r="AU1392" s="181"/>
      <c r="AV1392" s="181"/>
      <c r="AW1392" s="181"/>
      <c r="AX1392" s="181"/>
      <c r="AY1392" s="181"/>
      <c r="AZ1392" s="181"/>
      <c r="BA1392" s="181"/>
      <c r="BB1392" s="181"/>
      <c r="BC1392" s="181"/>
      <c r="BD1392" s="181"/>
      <c r="BE1392" s="181"/>
      <c r="BF1392" s="181"/>
      <c r="BG1392" s="181"/>
      <c r="BH1392" s="181"/>
      <c r="BI1392" s="181"/>
      <c r="BJ1392" s="181"/>
      <c r="BK1392" s="181"/>
      <c r="BL1392" s="181"/>
      <c r="BM1392" s="181"/>
      <c r="BN1392" s="181"/>
      <c r="BO1392" s="181"/>
      <c r="BP1392" s="181"/>
      <c r="BQ1392" s="181"/>
      <c r="BR1392" s="181"/>
      <c r="BS1392" s="181"/>
      <c r="BT1392" s="181"/>
      <c r="BU1392" s="181"/>
      <c r="BV1392" s="181"/>
      <c r="BW1392" s="181"/>
      <c r="BX1392" s="181"/>
    </row>
    <row r="1393" spans="23:76" s="166" customFormat="1">
      <c r="W1393" s="181"/>
      <c r="X1393" s="181"/>
      <c r="Y1393" s="181"/>
      <c r="Z1393" s="181"/>
      <c r="AA1393" s="181"/>
      <c r="AB1393" s="181"/>
      <c r="AC1393" s="181"/>
      <c r="AD1393" s="181"/>
      <c r="AE1393" s="181"/>
      <c r="AF1393" s="181"/>
      <c r="AG1393" s="181"/>
      <c r="AH1393" s="181"/>
      <c r="AI1393" s="181"/>
      <c r="AJ1393" s="181"/>
      <c r="AK1393" s="181"/>
      <c r="AL1393" s="181"/>
      <c r="AM1393" s="181"/>
      <c r="AN1393" s="181"/>
      <c r="AO1393" s="181"/>
      <c r="AP1393" s="181"/>
      <c r="AQ1393" s="181"/>
      <c r="AR1393" s="181"/>
      <c r="AS1393" s="181"/>
      <c r="AT1393" s="181"/>
      <c r="AU1393" s="181"/>
      <c r="AV1393" s="181"/>
      <c r="AW1393" s="181"/>
      <c r="AX1393" s="181"/>
      <c r="AY1393" s="181"/>
      <c r="AZ1393" s="181"/>
      <c r="BA1393" s="181"/>
      <c r="BB1393" s="181"/>
      <c r="BC1393" s="181"/>
      <c r="BD1393" s="181"/>
      <c r="BE1393" s="181"/>
      <c r="BF1393" s="181"/>
      <c r="BG1393" s="181"/>
      <c r="BH1393" s="181"/>
      <c r="BI1393" s="181"/>
      <c r="BJ1393" s="181"/>
      <c r="BK1393" s="181"/>
      <c r="BL1393" s="181"/>
      <c r="BM1393" s="181"/>
      <c r="BN1393" s="181"/>
      <c r="BO1393" s="181"/>
      <c r="BP1393" s="181"/>
      <c r="BQ1393" s="181"/>
      <c r="BR1393" s="181"/>
      <c r="BS1393" s="181"/>
      <c r="BT1393" s="181"/>
      <c r="BU1393" s="181"/>
      <c r="BV1393" s="181"/>
      <c r="BW1393" s="181"/>
      <c r="BX1393" s="181"/>
    </row>
    <row r="1394" spans="23:76" s="166" customFormat="1">
      <c r="W1394" s="181"/>
      <c r="X1394" s="181"/>
      <c r="Y1394" s="181"/>
      <c r="Z1394" s="181"/>
      <c r="AA1394" s="181"/>
      <c r="AB1394" s="181"/>
      <c r="AC1394" s="181"/>
      <c r="AD1394" s="181"/>
      <c r="AE1394" s="181"/>
      <c r="AF1394" s="181"/>
      <c r="AG1394" s="181"/>
      <c r="AH1394" s="181"/>
      <c r="AI1394" s="181"/>
      <c r="AJ1394" s="181"/>
      <c r="AK1394" s="181"/>
      <c r="AL1394" s="181"/>
      <c r="AM1394" s="181"/>
      <c r="AN1394" s="181"/>
      <c r="AO1394" s="181"/>
      <c r="AP1394" s="181"/>
      <c r="AQ1394" s="181"/>
      <c r="AR1394" s="181"/>
      <c r="AS1394" s="181"/>
      <c r="AT1394" s="181"/>
      <c r="AU1394" s="181"/>
      <c r="AV1394" s="181"/>
      <c r="AW1394" s="181"/>
      <c r="AX1394" s="181"/>
      <c r="AY1394" s="181"/>
      <c r="AZ1394" s="181"/>
      <c r="BA1394" s="181"/>
      <c r="BB1394" s="181"/>
      <c r="BC1394" s="181"/>
      <c r="BD1394" s="181"/>
      <c r="BE1394" s="181"/>
      <c r="BF1394" s="181"/>
      <c r="BG1394" s="181"/>
      <c r="BH1394" s="181"/>
      <c r="BI1394" s="181"/>
      <c r="BJ1394" s="181"/>
      <c r="BK1394" s="181"/>
      <c r="BL1394" s="181"/>
      <c r="BM1394" s="181"/>
      <c r="BN1394" s="181"/>
      <c r="BO1394" s="181"/>
      <c r="BP1394" s="181"/>
      <c r="BQ1394" s="181"/>
      <c r="BR1394" s="181"/>
      <c r="BS1394" s="181"/>
      <c r="BT1394" s="181"/>
      <c r="BU1394" s="181"/>
      <c r="BV1394" s="181"/>
      <c r="BW1394" s="181"/>
      <c r="BX1394" s="181"/>
    </row>
    <row r="1395" spans="23:76" s="166" customFormat="1">
      <c r="W1395" s="181"/>
      <c r="X1395" s="181"/>
      <c r="Y1395" s="181"/>
      <c r="Z1395" s="181"/>
      <c r="AA1395" s="181"/>
      <c r="AB1395" s="181"/>
      <c r="AC1395" s="181"/>
      <c r="AD1395" s="181"/>
      <c r="AE1395" s="181"/>
      <c r="AF1395" s="181"/>
      <c r="AG1395" s="181"/>
      <c r="AH1395" s="181"/>
      <c r="AI1395" s="181"/>
      <c r="AJ1395" s="181"/>
      <c r="AK1395" s="181"/>
      <c r="AL1395" s="181"/>
      <c r="AM1395" s="181"/>
      <c r="AN1395" s="181"/>
      <c r="AO1395" s="181"/>
      <c r="AP1395" s="181"/>
      <c r="AQ1395" s="181"/>
      <c r="AR1395" s="181"/>
      <c r="AS1395" s="181"/>
      <c r="AT1395" s="181"/>
      <c r="AU1395" s="181"/>
      <c r="AV1395" s="181"/>
      <c r="AW1395" s="181"/>
      <c r="AX1395" s="181"/>
      <c r="AY1395" s="181"/>
      <c r="AZ1395" s="181"/>
      <c r="BA1395" s="181"/>
      <c r="BB1395" s="181"/>
      <c r="BC1395" s="181"/>
      <c r="BD1395" s="181"/>
      <c r="BE1395" s="181"/>
      <c r="BF1395" s="181"/>
      <c r="BG1395" s="181"/>
      <c r="BH1395" s="181"/>
      <c r="BI1395" s="181"/>
      <c r="BJ1395" s="181"/>
      <c r="BK1395" s="181"/>
      <c r="BL1395" s="181"/>
      <c r="BM1395" s="181"/>
      <c r="BN1395" s="181"/>
      <c r="BO1395" s="181"/>
      <c r="BP1395" s="181"/>
      <c r="BQ1395" s="181"/>
      <c r="BR1395" s="181"/>
      <c r="BS1395" s="181"/>
      <c r="BT1395" s="181"/>
      <c r="BU1395" s="181"/>
      <c r="BV1395" s="181"/>
      <c r="BW1395" s="181"/>
      <c r="BX1395" s="181"/>
    </row>
    <row r="1396" spans="23:76" s="166" customFormat="1">
      <c r="W1396" s="181"/>
      <c r="X1396" s="181"/>
      <c r="Y1396" s="181"/>
      <c r="Z1396" s="181"/>
      <c r="AA1396" s="181"/>
      <c r="AB1396" s="181"/>
      <c r="AC1396" s="181"/>
      <c r="AD1396" s="181"/>
      <c r="AE1396" s="181"/>
      <c r="AF1396" s="181"/>
      <c r="AG1396" s="181"/>
      <c r="AH1396" s="181"/>
      <c r="AI1396" s="181"/>
      <c r="AJ1396" s="181"/>
      <c r="AK1396" s="181"/>
      <c r="AL1396" s="181"/>
      <c r="AM1396" s="181"/>
      <c r="AN1396" s="181"/>
      <c r="AO1396" s="181"/>
      <c r="AP1396" s="181"/>
      <c r="AQ1396" s="181"/>
      <c r="AR1396" s="181"/>
      <c r="AS1396" s="181"/>
      <c r="AT1396" s="181"/>
      <c r="AU1396" s="181"/>
      <c r="AV1396" s="181"/>
      <c r="AW1396" s="181"/>
      <c r="AX1396" s="181"/>
      <c r="AY1396" s="181"/>
      <c r="AZ1396" s="181"/>
      <c r="BA1396" s="181"/>
      <c r="BB1396" s="181"/>
      <c r="BC1396" s="181"/>
      <c r="BD1396" s="181"/>
      <c r="BE1396" s="181"/>
      <c r="BF1396" s="181"/>
      <c r="BG1396" s="181"/>
      <c r="BH1396" s="181"/>
      <c r="BI1396" s="181"/>
      <c r="BJ1396" s="181"/>
      <c r="BK1396" s="181"/>
      <c r="BL1396" s="181"/>
      <c r="BM1396" s="181"/>
      <c r="BN1396" s="181"/>
      <c r="BO1396" s="181"/>
      <c r="BP1396" s="181"/>
      <c r="BQ1396" s="181"/>
      <c r="BR1396" s="181"/>
      <c r="BS1396" s="181"/>
      <c r="BT1396" s="181"/>
      <c r="BU1396" s="181"/>
      <c r="BV1396" s="181"/>
      <c r="BW1396" s="181"/>
      <c r="BX1396" s="181"/>
    </row>
    <row r="1397" spans="23:76" s="166" customFormat="1">
      <c r="W1397" s="181"/>
      <c r="X1397" s="181"/>
      <c r="Y1397" s="181"/>
      <c r="Z1397" s="181"/>
      <c r="AA1397" s="181"/>
      <c r="AB1397" s="181"/>
      <c r="AC1397" s="181"/>
      <c r="AD1397" s="181"/>
      <c r="AE1397" s="181"/>
      <c r="AF1397" s="181"/>
      <c r="AG1397" s="181"/>
      <c r="AH1397" s="181"/>
      <c r="AI1397" s="181"/>
      <c r="AJ1397" s="181"/>
      <c r="AK1397" s="181"/>
      <c r="AL1397" s="181"/>
      <c r="AM1397" s="181"/>
      <c r="AN1397" s="181"/>
      <c r="AO1397" s="181"/>
      <c r="AP1397" s="181"/>
      <c r="AQ1397" s="181"/>
      <c r="AR1397" s="181"/>
      <c r="AS1397" s="181"/>
      <c r="AT1397" s="181"/>
      <c r="AU1397" s="181"/>
      <c r="AV1397" s="181"/>
      <c r="AW1397" s="181"/>
      <c r="AX1397" s="181"/>
      <c r="AY1397" s="181"/>
      <c r="AZ1397" s="181"/>
      <c r="BA1397" s="181"/>
      <c r="BB1397" s="181"/>
      <c r="BC1397" s="181"/>
      <c r="BD1397" s="181"/>
      <c r="BE1397" s="181"/>
      <c r="BF1397" s="181"/>
      <c r="BG1397" s="181"/>
      <c r="BH1397" s="181"/>
      <c r="BI1397" s="181"/>
      <c r="BJ1397" s="181"/>
      <c r="BK1397" s="181"/>
      <c r="BL1397" s="181"/>
      <c r="BM1397" s="181"/>
      <c r="BN1397" s="181"/>
      <c r="BO1397" s="181"/>
      <c r="BP1397" s="181"/>
      <c r="BQ1397" s="181"/>
      <c r="BR1397" s="181"/>
      <c r="BS1397" s="181"/>
      <c r="BT1397" s="181"/>
      <c r="BU1397" s="181"/>
      <c r="BV1397" s="181"/>
      <c r="BW1397" s="181"/>
      <c r="BX1397" s="181"/>
    </row>
    <row r="1398" spans="23:76" s="166" customFormat="1">
      <c r="W1398" s="181"/>
      <c r="X1398" s="181"/>
      <c r="Y1398" s="181"/>
      <c r="Z1398" s="181"/>
      <c r="AA1398" s="181"/>
      <c r="AB1398" s="181"/>
      <c r="AC1398" s="181"/>
      <c r="AD1398" s="181"/>
      <c r="AE1398" s="181"/>
      <c r="AF1398" s="181"/>
      <c r="AG1398" s="181"/>
      <c r="AH1398" s="181"/>
      <c r="AI1398" s="181"/>
      <c r="AJ1398" s="181"/>
      <c r="AK1398" s="181"/>
      <c r="AL1398" s="181"/>
      <c r="AM1398" s="181"/>
      <c r="AN1398" s="181"/>
      <c r="AO1398" s="181"/>
      <c r="AP1398" s="181"/>
      <c r="AQ1398" s="181"/>
      <c r="AR1398" s="181"/>
      <c r="AS1398" s="181"/>
      <c r="AT1398" s="181"/>
      <c r="AU1398" s="181"/>
      <c r="AV1398" s="181"/>
      <c r="AW1398" s="181"/>
      <c r="AX1398" s="181"/>
      <c r="AY1398" s="181"/>
      <c r="AZ1398" s="181"/>
      <c r="BA1398" s="181"/>
      <c r="BB1398" s="181"/>
      <c r="BC1398" s="181"/>
      <c r="BD1398" s="181"/>
      <c r="BE1398" s="181"/>
      <c r="BF1398" s="181"/>
      <c r="BG1398" s="181"/>
      <c r="BH1398" s="181"/>
      <c r="BI1398" s="181"/>
      <c r="BJ1398" s="181"/>
      <c r="BK1398" s="181"/>
      <c r="BL1398" s="181"/>
      <c r="BM1398" s="181"/>
      <c r="BN1398" s="181"/>
      <c r="BO1398" s="181"/>
      <c r="BP1398" s="181"/>
      <c r="BQ1398" s="181"/>
      <c r="BR1398" s="181"/>
      <c r="BS1398" s="181"/>
      <c r="BT1398" s="181"/>
      <c r="BU1398" s="181"/>
      <c r="BV1398" s="181"/>
      <c r="BW1398" s="181"/>
      <c r="BX1398" s="181"/>
    </row>
    <row r="1399" spans="23:76" s="166" customFormat="1">
      <c r="W1399" s="181"/>
      <c r="X1399" s="181"/>
      <c r="Y1399" s="181"/>
      <c r="Z1399" s="181"/>
      <c r="AA1399" s="181"/>
      <c r="AB1399" s="181"/>
      <c r="AC1399" s="181"/>
      <c r="AD1399" s="181"/>
      <c r="AE1399" s="181"/>
      <c r="AF1399" s="181"/>
      <c r="AG1399" s="181"/>
      <c r="AH1399" s="181"/>
      <c r="AI1399" s="181"/>
      <c r="AJ1399" s="181"/>
      <c r="AK1399" s="181"/>
      <c r="AL1399" s="181"/>
      <c r="AM1399" s="181"/>
      <c r="AN1399" s="181"/>
      <c r="AO1399" s="181"/>
      <c r="AP1399" s="181"/>
      <c r="AQ1399" s="181"/>
      <c r="AR1399" s="181"/>
      <c r="AS1399" s="181"/>
      <c r="AT1399" s="181"/>
      <c r="AU1399" s="181"/>
      <c r="AV1399" s="181"/>
      <c r="AW1399" s="181"/>
      <c r="AX1399" s="181"/>
      <c r="AY1399" s="181"/>
      <c r="AZ1399" s="181"/>
      <c r="BA1399" s="181"/>
      <c r="BB1399" s="181"/>
      <c r="BC1399" s="181"/>
      <c r="BD1399" s="181"/>
      <c r="BE1399" s="181"/>
      <c r="BF1399" s="181"/>
      <c r="BG1399" s="181"/>
      <c r="BH1399" s="181"/>
      <c r="BI1399" s="181"/>
      <c r="BJ1399" s="181"/>
      <c r="BK1399" s="181"/>
      <c r="BL1399" s="181"/>
      <c r="BM1399" s="181"/>
      <c r="BN1399" s="181"/>
      <c r="BO1399" s="181"/>
      <c r="BP1399" s="181"/>
      <c r="BQ1399" s="181"/>
      <c r="BR1399" s="181"/>
      <c r="BS1399" s="181"/>
      <c r="BT1399" s="181"/>
      <c r="BU1399" s="181"/>
      <c r="BV1399" s="181"/>
      <c r="BW1399" s="181"/>
      <c r="BX1399" s="181"/>
    </row>
    <row r="1400" spans="23:76" s="166" customFormat="1">
      <c r="W1400" s="181"/>
      <c r="X1400" s="181"/>
      <c r="Y1400" s="181"/>
      <c r="Z1400" s="181"/>
      <c r="AA1400" s="181"/>
      <c r="AB1400" s="181"/>
      <c r="AC1400" s="181"/>
      <c r="AD1400" s="181"/>
      <c r="AE1400" s="181"/>
      <c r="AF1400" s="181"/>
      <c r="AG1400" s="181"/>
      <c r="AH1400" s="181"/>
      <c r="AI1400" s="181"/>
      <c r="AJ1400" s="181"/>
      <c r="AK1400" s="181"/>
      <c r="AL1400" s="181"/>
      <c r="AM1400" s="181"/>
      <c r="AN1400" s="181"/>
      <c r="AO1400" s="181"/>
      <c r="AP1400" s="181"/>
      <c r="AQ1400" s="181"/>
      <c r="AR1400" s="181"/>
      <c r="AS1400" s="181"/>
      <c r="AT1400" s="181"/>
      <c r="AU1400" s="181"/>
      <c r="AV1400" s="181"/>
      <c r="AW1400" s="181"/>
      <c r="AX1400" s="181"/>
      <c r="AY1400" s="181"/>
      <c r="AZ1400" s="181"/>
      <c r="BA1400" s="181"/>
      <c r="BB1400" s="181"/>
      <c r="BC1400" s="181"/>
      <c r="BD1400" s="181"/>
      <c r="BE1400" s="181"/>
      <c r="BF1400" s="181"/>
      <c r="BG1400" s="181"/>
      <c r="BH1400" s="181"/>
      <c r="BI1400" s="181"/>
      <c r="BJ1400" s="181"/>
      <c r="BK1400" s="181"/>
      <c r="BL1400" s="181"/>
      <c r="BM1400" s="181"/>
      <c r="BN1400" s="181"/>
      <c r="BO1400" s="181"/>
      <c r="BP1400" s="181"/>
      <c r="BQ1400" s="181"/>
      <c r="BR1400" s="181"/>
      <c r="BS1400" s="181"/>
      <c r="BT1400" s="181"/>
      <c r="BU1400" s="181"/>
      <c r="BV1400" s="181"/>
      <c r="BW1400" s="181"/>
      <c r="BX1400" s="181"/>
    </row>
    <row r="1401" spans="23:76" s="166" customFormat="1">
      <c r="W1401" s="181"/>
      <c r="X1401" s="181"/>
      <c r="Y1401" s="181"/>
      <c r="Z1401" s="181"/>
      <c r="AA1401" s="181"/>
      <c r="AB1401" s="181"/>
      <c r="AC1401" s="181"/>
      <c r="AD1401" s="181"/>
      <c r="AE1401" s="181"/>
      <c r="AF1401" s="181"/>
      <c r="AG1401" s="181"/>
      <c r="AH1401" s="181"/>
      <c r="AI1401" s="181"/>
      <c r="AJ1401" s="181"/>
      <c r="AK1401" s="181"/>
      <c r="AL1401" s="181"/>
      <c r="AM1401" s="181"/>
      <c r="AN1401" s="181"/>
      <c r="AO1401" s="181"/>
      <c r="AP1401" s="181"/>
      <c r="AQ1401" s="181"/>
      <c r="AR1401" s="181"/>
      <c r="AS1401" s="181"/>
      <c r="AT1401" s="181"/>
      <c r="AU1401" s="181"/>
      <c r="AV1401" s="181"/>
      <c r="AW1401" s="181"/>
      <c r="AX1401" s="181"/>
      <c r="AY1401" s="181"/>
      <c r="AZ1401" s="181"/>
      <c r="BA1401" s="181"/>
      <c r="BB1401" s="181"/>
      <c r="BC1401" s="181"/>
      <c r="BD1401" s="181"/>
      <c r="BE1401" s="181"/>
      <c r="BF1401" s="181"/>
      <c r="BG1401" s="181"/>
      <c r="BH1401" s="181"/>
      <c r="BI1401" s="181"/>
      <c r="BJ1401" s="181"/>
      <c r="BK1401" s="181"/>
      <c r="BL1401" s="181"/>
      <c r="BM1401" s="181"/>
      <c r="BN1401" s="181"/>
      <c r="BO1401" s="181"/>
      <c r="BP1401" s="181"/>
      <c r="BQ1401" s="181"/>
      <c r="BR1401" s="181"/>
      <c r="BS1401" s="181"/>
      <c r="BT1401" s="181"/>
      <c r="BU1401" s="181"/>
      <c r="BV1401" s="181"/>
      <c r="BW1401" s="181"/>
      <c r="BX1401" s="181"/>
    </row>
    <row r="1402" spans="23:76" s="166" customFormat="1">
      <c r="W1402" s="181"/>
      <c r="X1402" s="181"/>
      <c r="Y1402" s="181"/>
      <c r="Z1402" s="181"/>
      <c r="AA1402" s="181"/>
      <c r="AB1402" s="181"/>
      <c r="AC1402" s="181"/>
      <c r="AD1402" s="181"/>
      <c r="AE1402" s="181"/>
      <c r="AF1402" s="181"/>
      <c r="AG1402" s="181"/>
      <c r="AH1402" s="181"/>
      <c r="AI1402" s="181"/>
      <c r="AJ1402" s="181"/>
      <c r="AK1402" s="181"/>
      <c r="AL1402" s="181"/>
      <c r="AM1402" s="181"/>
      <c r="AN1402" s="181"/>
      <c r="AO1402" s="181"/>
      <c r="AP1402" s="181"/>
      <c r="AQ1402" s="181"/>
      <c r="AR1402" s="181"/>
      <c r="AS1402" s="181"/>
      <c r="AT1402" s="181"/>
      <c r="AU1402" s="181"/>
      <c r="AV1402" s="181"/>
      <c r="AW1402" s="181"/>
      <c r="AX1402" s="181"/>
      <c r="AY1402" s="181"/>
      <c r="AZ1402" s="181"/>
      <c r="BA1402" s="181"/>
      <c r="BB1402" s="181"/>
      <c r="BC1402" s="181"/>
      <c r="BD1402" s="181"/>
      <c r="BE1402" s="181"/>
      <c r="BF1402" s="181"/>
      <c r="BG1402" s="181"/>
      <c r="BH1402" s="181"/>
      <c r="BI1402" s="181"/>
      <c r="BJ1402" s="181"/>
      <c r="BK1402" s="181"/>
      <c r="BL1402" s="181"/>
      <c r="BM1402" s="181"/>
      <c r="BN1402" s="181"/>
      <c r="BO1402" s="181"/>
      <c r="BP1402" s="181"/>
      <c r="BQ1402" s="181"/>
      <c r="BR1402" s="181"/>
      <c r="BS1402" s="181"/>
      <c r="BT1402" s="181"/>
      <c r="BU1402" s="181"/>
      <c r="BV1402" s="181"/>
      <c r="BW1402" s="181"/>
      <c r="BX1402" s="181"/>
    </row>
    <row r="1403" spans="23:76" s="166" customFormat="1">
      <c r="W1403" s="181"/>
      <c r="X1403" s="181"/>
      <c r="Y1403" s="181"/>
      <c r="Z1403" s="181"/>
      <c r="AA1403" s="181"/>
      <c r="AB1403" s="181"/>
      <c r="AC1403" s="181"/>
      <c r="AD1403" s="181"/>
      <c r="AE1403" s="181"/>
      <c r="AF1403" s="181"/>
      <c r="AG1403" s="181"/>
      <c r="AH1403" s="181"/>
      <c r="AI1403" s="181"/>
      <c r="AJ1403" s="181"/>
      <c r="AK1403" s="181"/>
      <c r="AL1403" s="181"/>
      <c r="AM1403" s="181"/>
      <c r="AN1403" s="181"/>
      <c r="AO1403" s="181"/>
      <c r="AP1403" s="181"/>
      <c r="AQ1403" s="181"/>
      <c r="AR1403" s="181"/>
      <c r="AS1403" s="181"/>
      <c r="AT1403" s="181"/>
      <c r="AU1403" s="181"/>
      <c r="AV1403" s="181"/>
      <c r="AW1403" s="181"/>
      <c r="AX1403" s="181"/>
      <c r="AY1403" s="181"/>
      <c r="AZ1403" s="181"/>
      <c r="BA1403" s="181"/>
      <c r="BB1403" s="181"/>
      <c r="BC1403" s="181"/>
      <c r="BD1403" s="181"/>
      <c r="BE1403" s="181"/>
      <c r="BF1403" s="181"/>
      <c r="BG1403" s="181"/>
      <c r="BH1403" s="181"/>
      <c r="BI1403" s="181"/>
      <c r="BJ1403" s="181"/>
      <c r="BK1403" s="181"/>
      <c r="BL1403" s="181"/>
      <c r="BM1403" s="181"/>
      <c r="BN1403" s="181"/>
      <c r="BO1403" s="181"/>
      <c r="BP1403" s="181"/>
      <c r="BQ1403" s="181"/>
      <c r="BR1403" s="181"/>
      <c r="BS1403" s="181"/>
      <c r="BT1403" s="181"/>
      <c r="BU1403" s="181"/>
      <c r="BV1403" s="181"/>
      <c r="BW1403" s="181"/>
      <c r="BX1403" s="181"/>
    </row>
    <row r="1404" spans="23:76" s="166" customFormat="1">
      <c r="W1404" s="181"/>
      <c r="X1404" s="181"/>
      <c r="Y1404" s="181"/>
      <c r="Z1404" s="181"/>
      <c r="AA1404" s="181"/>
      <c r="AB1404" s="181"/>
      <c r="AC1404" s="181"/>
      <c r="AD1404" s="181"/>
      <c r="AE1404" s="181"/>
      <c r="AF1404" s="181"/>
      <c r="AG1404" s="181"/>
      <c r="AH1404" s="181"/>
      <c r="AI1404" s="181"/>
      <c r="AJ1404" s="181"/>
      <c r="AK1404" s="181"/>
      <c r="AL1404" s="181"/>
      <c r="AM1404" s="181"/>
      <c r="AN1404" s="181"/>
      <c r="AO1404" s="181"/>
      <c r="AP1404" s="181"/>
      <c r="AQ1404" s="181"/>
      <c r="AR1404" s="181"/>
      <c r="AS1404" s="181"/>
      <c r="AT1404" s="181"/>
      <c r="AU1404" s="181"/>
      <c r="AV1404" s="181"/>
      <c r="AW1404" s="181"/>
      <c r="AX1404" s="181"/>
      <c r="AY1404" s="181"/>
      <c r="AZ1404" s="181"/>
      <c r="BA1404" s="181"/>
      <c r="BB1404" s="181"/>
      <c r="BC1404" s="181"/>
      <c r="BD1404" s="181"/>
      <c r="BE1404" s="181"/>
      <c r="BF1404" s="181"/>
      <c r="BG1404" s="181"/>
      <c r="BH1404" s="181"/>
      <c r="BI1404" s="181"/>
      <c r="BJ1404" s="181"/>
      <c r="BK1404" s="181"/>
      <c r="BL1404" s="181"/>
      <c r="BM1404" s="181"/>
      <c r="BN1404" s="181"/>
      <c r="BO1404" s="181"/>
      <c r="BP1404" s="181"/>
      <c r="BQ1404" s="181"/>
      <c r="BR1404" s="181"/>
      <c r="BS1404" s="181"/>
      <c r="BT1404" s="181"/>
      <c r="BU1404" s="181"/>
      <c r="BV1404" s="181"/>
      <c r="BW1404" s="181"/>
      <c r="BX1404" s="181"/>
    </row>
    <row r="1405" spans="23:76" s="166" customFormat="1">
      <c r="W1405" s="181"/>
      <c r="X1405" s="181"/>
      <c r="Y1405" s="181"/>
      <c r="Z1405" s="181"/>
      <c r="AA1405" s="181"/>
      <c r="AB1405" s="181"/>
      <c r="AC1405" s="181"/>
      <c r="AD1405" s="181"/>
      <c r="AE1405" s="181"/>
      <c r="AF1405" s="181"/>
      <c r="AG1405" s="181"/>
      <c r="AH1405" s="181"/>
      <c r="AI1405" s="181"/>
      <c r="AJ1405" s="181"/>
      <c r="AK1405" s="181"/>
      <c r="AL1405" s="181"/>
      <c r="AM1405" s="181"/>
      <c r="AN1405" s="181"/>
      <c r="AO1405" s="181"/>
      <c r="AP1405" s="181"/>
      <c r="AQ1405" s="181"/>
      <c r="AR1405" s="181"/>
      <c r="AS1405" s="181"/>
      <c r="AT1405" s="181"/>
      <c r="AU1405" s="181"/>
      <c r="AV1405" s="181"/>
      <c r="AW1405" s="181"/>
      <c r="AX1405" s="181"/>
      <c r="AY1405" s="181"/>
      <c r="AZ1405" s="181"/>
      <c r="BA1405" s="181"/>
      <c r="BB1405" s="181"/>
      <c r="BC1405" s="181"/>
      <c r="BD1405" s="181"/>
      <c r="BE1405" s="181"/>
      <c r="BF1405" s="181"/>
      <c r="BG1405" s="181"/>
      <c r="BH1405" s="181"/>
      <c r="BI1405" s="181"/>
      <c r="BJ1405" s="181"/>
      <c r="BK1405" s="181"/>
      <c r="BL1405" s="181"/>
      <c r="BM1405" s="181"/>
      <c r="BN1405" s="181"/>
      <c r="BO1405" s="181"/>
      <c r="BP1405" s="181"/>
      <c r="BQ1405" s="181"/>
      <c r="BR1405" s="181"/>
      <c r="BS1405" s="181"/>
      <c r="BT1405" s="181"/>
      <c r="BU1405" s="181"/>
      <c r="BV1405" s="181"/>
      <c r="BW1405" s="181"/>
      <c r="BX1405" s="181"/>
    </row>
    <row r="1406" spans="23:76" s="166" customFormat="1">
      <c r="W1406" s="181"/>
      <c r="X1406" s="181"/>
      <c r="Y1406" s="181"/>
      <c r="Z1406" s="181"/>
      <c r="AA1406" s="181"/>
      <c r="AB1406" s="181"/>
      <c r="AC1406" s="181"/>
      <c r="AD1406" s="181"/>
      <c r="AE1406" s="181"/>
      <c r="AF1406" s="181"/>
      <c r="AG1406" s="181"/>
      <c r="AH1406" s="181"/>
      <c r="AI1406" s="181"/>
      <c r="AJ1406" s="181"/>
      <c r="AK1406" s="181"/>
      <c r="AL1406" s="181"/>
      <c r="AM1406" s="181"/>
      <c r="AN1406" s="181"/>
      <c r="AO1406" s="181"/>
      <c r="AP1406" s="181"/>
      <c r="AQ1406" s="181"/>
      <c r="AR1406" s="181"/>
      <c r="AS1406" s="181"/>
      <c r="AT1406" s="181"/>
      <c r="AU1406" s="181"/>
      <c r="AV1406" s="181"/>
      <c r="AW1406" s="181"/>
      <c r="AX1406" s="181"/>
      <c r="AY1406" s="181"/>
      <c r="AZ1406" s="181"/>
      <c r="BA1406" s="181"/>
      <c r="BB1406" s="181"/>
      <c r="BC1406" s="181"/>
      <c r="BD1406" s="181"/>
      <c r="BE1406" s="181"/>
      <c r="BF1406" s="181"/>
      <c r="BG1406" s="181"/>
      <c r="BH1406" s="181"/>
      <c r="BI1406" s="181"/>
      <c r="BJ1406" s="181"/>
      <c r="BK1406" s="181"/>
      <c r="BL1406" s="181"/>
      <c r="BM1406" s="181"/>
      <c r="BN1406" s="181"/>
      <c r="BO1406" s="181"/>
      <c r="BP1406" s="181"/>
      <c r="BQ1406" s="181"/>
      <c r="BR1406" s="181"/>
      <c r="BS1406" s="181"/>
      <c r="BT1406" s="181"/>
      <c r="BU1406" s="181"/>
      <c r="BV1406" s="181"/>
      <c r="BW1406" s="181"/>
      <c r="BX1406" s="181"/>
    </row>
    <row r="1407" spans="23:76" s="166" customFormat="1">
      <c r="W1407" s="181"/>
      <c r="X1407" s="181"/>
      <c r="Y1407" s="181"/>
      <c r="Z1407" s="181"/>
      <c r="AA1407" s="181"/>
      <c r="AB1407" s="181"/>
      <c r="AC1407" s="181"/>
      <c r="AD1407" s="181"/>
      <c r="AE1407" s="181"/>
      <c r="AF1407" s="181"/>
      <c r="AG1407" s="181"/>
      <c r="AH1407" s="181"/>
      <c r="AI1407" s="181"/>
      <c r="AJ1407" s="181"/>
      <c r="AK1407" s="181"/>
      <c r="AL1407" s="181"/>
      <c r="AM1407" s="181"/>
      <c r="AN1407" s="181"/>
      <c r="AO1407" s="181"/>
      <c r="AP1407" s="181"/>
      <c r="AQ1407" s="181"/>
      <c r="AR1407" s="181"/>
      <c r="AS1407" s="181"/>
      <c r="AT1407" s="181"/>
      <c r="AU1407" s="181"/>
      <c r="AV1407" s="181"/>
      <c r="AW1407" s="181"/>
      <c r="AX1407" s="181"/>
      <c r="AY1407" s="181"/>
      <c r="AZ1407" s="181"/>
      <c r="BA1407" s="181"/>
      <c r="BB1407" s="181"/>
      <c r="BC1407" s="181"/>
      <c r="BD1407" s="181"/>
      <c r="BE1407" s="181"/>
      <c r="BF1407" s="181"/>
      <c r="BG1407" s="181"/>
      <c r="BH1407" s="181"/>
      <c r="BI1407" s="181"/>
      <c r="BJ1407" s="181"/>
      <c r="BK1407" s="181"/>
      <c r="BL1407" s="181"/>
      <c r="BM1407" s="181"/>
      <c r="BN1407" s="181"/>
      <c r="BO1407" s="181"/>
      <c r="BP1407" s="181"/>
      <c r="BQ1407" s="181"/>
      <c r="BR1407" s="181"/>
      <c r="BS1407" s="181"/>
      <c r="BT1407" s="181"/>
      <c r="BU1407" s="181"/>
      <c r="BV1407" s="181"/>
      <c r="BW1407" s="181"/>
      <c r="BX1407" s="181"/>
    </row>
    <row r="1408" spans="23:76" s="166" customFormat="1">
      <c r="W1408" s="181"/>
      <c r="X1408" s="181"/>
      <c r="Y1408" s="181"/>
      <c r="Z1408" s="181"/>
      <c r="AA1408" s="181"/>
      <c r="AB1408" s="181"/>
      <c r="AC1408" s="181"/>
      <c r="AD1408" s="181"/>
      <c r="AE1408" s="181"/>
      <c r="AF1408" s="181"/>
      <c r="AG1408" s="181"/>
      <c r="AH1408" s="181"/>
      <c r="AI1408" s="181"/>
      <c r="AJ1408" s="181"/>
      <c r="AK1408" s="181"/>
      <c r="AL1408" s="181"/>
      <c r="AM1408" s="181"/>
      <c r="AN1408" s="181"/>
      <c r="AO1408" s="181"/>
      <c r="AP1408" s="181"/>
      <c r="AQ1408" s="181"/>
      <c r="AR1408" s="181"/>
      <c r="AS1408" s="181"/>
      <c r="AT1408" s="181"/>
      <c r="AU1408" s="181"/>
      <c r="AV1408" s="181"/>
      <c r="AW1408" s="181"/>
      <c r="AX1408" s="181"/>
      <c r="AY1408" s="181"/>
      <c r="AZ1408" s="181"/>
      <c r="BA1408" s="181"/>
      <c r="BB1408" s="181"/>
      <c r="BC1408" s="181"/>
      <c r="BD1408" s="181"/>
      <c r="BE1408" s="181"/>
      <c r="BF1408" s="181"/>
      <c r="BG1408" s="181"/>
      <c r="BH1408" s="181"/>
      <c r="BI1408" s="181"/>
      <c r="BJ1408" s="181"/>
      <c r="BK1408" s="181"/>
      <c r="BL1408" s="181"/>
      <c r="BM1408" s="181"/>
      <c r="BN1408" s="181"/>
      <c r="BO1408" s="181"/>
      <c r="BP1408" s="181"/>
      <c r="BQ1408" s="181"/>
      <c r="BR1408" s="181"/>
      <c r="BS1408" s="181"/>
      <c r="BT1408" s="181"/>
      <c r="BU1408" s="181"/>
      <c r="BV1408" s="181"/>
      <c r="BW1408" s="181"/>
      <c r="BX1408" s="181"/>
    </row>
    <row r="1409" spans="23:76" s="166" customFormat="1">
      <c r="W1409" s="181"/>
      <c r="X1409" s="181"/>
      <c r="Y1409" s="181"/>
      <c r="Z1409" s="181"/>
      <c r="AA1409" s="181"/>
      <c r="AB1409" s="181"/>
      <c r="AC1409" s="181"/>
      <c r="AD1409" s="181"/>
      <c r="AE1409" s="181"/>
      <c r="AF1409" s="181"/>
      <c r="AG1409" s="181"/>
      <c r="AH1409" s="181"/>
      <c r="AI1409" s="181"/>
      <c r="AJ1409" s="181"/>
      <c r="AK1409" s="181"/>
      <c r="AL1409" s="181"/>
      <c r="AM1409" s="181"/>
      <c r="AN1409" s="181"/>
      <c r="AO1409" s="181"/>
      <c r="AP1409" s="181"/>
      <c r="AQ1409" s="181"/>
      <c r="AR1409" s="181"/>
      <c r="AS1409" s="181"/>
      <c r="AT1409" s="181"/>
      <c r="AU1409" s="181"/>
      <c r="AV1409" s="181"/>
      <c r="AW1409" s="181"/>
      <c r="AX1409" s="181"/>
      <c r="AY1409" s="181"/>
      <c r="AZ1409" s="181"/>
      <c r="BA1409" s="181"/>
      <c r="BB1409" s="181"/>
      <c r="BC1409" s="181"/>
      <c r="BD1409" s="181"/>
      <c r="BE1409" s="181"/>
      <c r="BF1409" s="181"/>
      <c r="BG1409" s="181"/>
      <c r="BH1409" s="181"/>
      <c r="BI1409" s="181"/>
      <c r="BJ1409" s="181"/>
      <c r="BK1409" s="181"/>
      <c r="BL1409" s="181"/>
      <c r="BM1409" s="181"/>
      <c r="BN1409" s="181"/>
      <c r="BO1409" s="181"/>
      <c r="BP1409" s="181"/>
      <c r="BQ1409" s="181"/>
      <c r="BR1409" s="181"/>
      <c r="BS1409" s="181"/>
      <c r="BT1409" s="181"/>
      <c r="BU1409" s="181"/>
      <c r="BV1409" s="181"/>
      <c r="BW1409" s="181"/>
      <c r="BX1409" s="181"/>
    </row>
    <row r="1410" spans="23:76" s="166" customFormat="1">
      <c r="W1410" s="181"/>
      <c r="X1410" s="181"/>
      <c r="Y1410" s="181"/>
      <c r="Z1410" s="181"/>
      <c r="AA1410" s="181"/>
      <c r="AB1410" s="181"/>
      <c r="AC1410" s="181"/>
      <c r="AD1410" s="181"/>
      <c r="AE1410" s="181"/>
      <c r="AF1410" s="181"/>
      <c r="AG1410" s="181"/>
      <c r="AH1410" s="181"/>
      <c r="AI1410" s="181"/>
      <c r="AJ1410" s="181"/>
      <c r="AK1410" s="181"/>
      <c r="AL1410" s="181"/>
      <c r="AM1410" s="181"/>
      <c r="AN1410" s="181"/>
      <c r="AO1410" s="181"/>
      <c r="AP1410" s="181"/>
      <c r="AQ1410" s="181"/>
      <c r="AR1410" s="181"/>
      <c r="AS1410" s="181"/>
      <c r="AT1410" s="181"/>
      <c r="AU1410" s="181"/>
      <c r="AV1410" s="181"/>
      <c r="AW1410" s="181"/>
      <c r="AX1410" s="181"/>
      <c r="AY1410" s="181"/>
      <c r="AZ1410" s="181"/>
      <c r="BA1410" s="181"/>
      <c r="BB1410" s="181"/>
      <c r="BC1410" s="181"/>
      <c r="BD1410" s="181"/>
      <c r="BE1410" s="181"/>
      <c r="BF1410" s="181"/>
      <c r="BG1410" s="181"/>
      <c r="BH1410" s="181"/>
      <c r="BI1410" s="181"/>
      <c r="BJ1410" s="181"/>
      <c r="BK1410" s="181"/>
      <c r="BL1410" s="181"/>
      <c r="BM1410" s="181"/>
      <c r="BN1410" s="181"/>
      <c r="BO1410" s="181"/>
      <c r="BP1410" s="181"/>
      <c r="BQ1410" s="181"/>
      <c r="BR1410" s="181"/>
      <c r="BS1410" s="181"/>
      <c r="BT1410" s="181"/>
      <c r="BU1410" s="181"/>
      <c r="BV1410" s="181"/>
      <c r="BW1410" s="181"/>
      <c r="BX1410" s="181"/>
    </row>
    <row r="1411" spans="23:76" s="166" customFormat="1">
      <c r="W1411" s="181"/>
      <c r="X1411" s="181"/>
      <c r="Y1411" s="181"/>
      <c r="Z1411" s="181"/>
      <c r="AA1411" s="181"/>
      <c r="AB1411" s="181"/>
      <c r="AC1411" s="181"/>
      <c r="AD1411" s="181"/>
      <c r="AE1411" s="181"/>
      <c r="AF1411" s="181"/>
      <c r="AG1411" s="181"/>
      <c r="AH1411" s="181"/>
      <c r="AI1411" s="181"/>
      <c r="AJ1411" s="181"/>
      <c r="AK1411" s="181"/>
      <c r="AL1411" s="181"/>
      <c r="AM1411" s="181"/>
      <c r="AN1411" s="181"/>
      <c r="AO1411" s="181"/>
      <c r="AP1411" s="181"/>
      <c r="AQ1411" s="181"/>
      <c r="AR1411" s="181"/>
      <c r="AS1411" s="181"/>
      <c r="AT1411" s="181"/>
      <c r="AU1411" s="181"/>
      <c r="AV1411" s="181"/>
      <c r="AW1411" s="181"/>
      <c r="AX1411" s="181"/>
      <c r="AY1411" s="181"/>
      <c r="AZ1411" s="181"/>
      <c r="BA1411" s="181"/>
      <c r="BB1411" s="181"/>
      <c r="BC1411" s="181"/>
      <c r="BD1411" s="181"/>
      <c r="BE1411" s="181"/>
      <c r="BF1411" s="181"/>
      <c r="BG1411" s="181"/>
      <c r="BH1411" s="181"/>
      <c r="BI1411" s="181"/>
      <c r="BJ1411" s="181"/>
      <c r="BK1411" s="181"/>
      <c r="BL1411" s="181"/>
      <c r="BM1411" s="181"/>
      <c r="BN1411" s="181"/>
      <c r="BO1411" s="181"/>
      <c r="BP1411" s="181"/>
      <c r="BQ1411" s="181"/>
      <c r="BR1411" s="181"/>
      <c r="BS1411" s="181"/>
      <c r="BT1411" s="181"/>
      <c r="BU1411" s="181"/>
      <c r="BV1411" s="181"/>
      <c r="BW1411" s="181"/>
      <c r="BX1411" s="181"/>
    </row>
    <row r="1412" spans="23:76" s="166" customFormat="1">
      <c r="W1412" s="181"/>
      <c r="X1412" s="181"/>
      <c r="Y1412" s="181"/>
      <c r="Z1412" s="181"/>
      <c r="AA1412" s="181"/>
      <c r="AB1412" s="181"/>
      <c r="AC1412" s="181"/>
      <c r="AD1412" s="181"/>
      <c r="AE1412" s="181"/>
      <c r="AF1412" s="181"/>
      <c r="AG1412" s="181"/>
      <c r="AH1412" s="181"/>
      <c r="AI1412" s="181"/>
      <c r="AJ1412" s="181"/>
      <c r="AK1412" s="181"/>
      <c r="AL1412" s="181"/>
      <c r="AM1412" s="181"/>
      <c r="AN1412" s="181"/>
      <c r="AO1412" s="181"/>
      <c r="AP1412" s="181"/>
      <c r="AQ1412" s="181"/>
      <c r="AR1412" s="181"/>
      <c r="AS1412" s="181"/>
      <c r="AT1412" s="181"/>
      <c r="AU1412" s="181"/>
      <c r="AV1412" s="181"/>
      <c r="AW1412" s="181"/>
      <c r="AX1412" s="181"/>
      <c r="AY1412" s="181"/>
      <c r="AZ1412" s="181"/>
      <c r="BA1412" s="181"/>
      <c r="BB1412" s="181"/>
      <c r="BC1412" s="181"/>
      <c r="BD1412" s="181"/>
      <c r="BE1412" s="181"/>
      <c r="BF1412" s="181"/>
      <c r="BG1412" s="181"/>
      <c r="BH1412" s="181"/>
      <c r="BI1412" s="181"/>
      <c r="BJ1412" s="181"/>
      <c r="BK1412" s="181"/>
      <c r="BL1412" s="181"/>
      <c r="BM1412" s="181"/>
      <c r="BN1412" s="181"/>
      <c r="BO1412" s="181"/>
      <c r="BP1412" s="181"/>
      <c r="BQ1412" s="181"/>
      <c r="BR1412" s="181"/>
      <c r="BS1412" s="181"/>
      <c r="BT1412" s="181"/>
      <c r="BU1412" s="181"/>
      <c r="BV1412" s="181"/>
      <c r="BW1412" s="181"/>
      <c r="BX1412" s="181"/>
    </row>
    <row r="1413" spans="23:76" s="166" customFormat="1">
      <c r="W1413" s="181"/>
      <c r="X1413" s="181"/>
      <c r="Y1413" s="181"/>
      <c r="Z1413" s="181"/>
      <c r="AA1413" s="181"/>
      <c r="AB1413" s="181"/>
      <c r="AC1413" s="181"/>
      <c r="AD1413" s="181"/>
      <c r="AE1413" s="181"/>
      <c r="AF1413" s="181"/>
      <c r="AG1413" s="181"/>
      <c r="AH1413" s="181"/>
      <c r="AI1413" s="181"/>
      <c r="AJ1413" s="181"/>
      <c r="AK1413" s="181"/>
      <c r="AL1413" s="181"/>
      <c r="AM1413" s="181"/>
      <c r="AN1413" s="181"/>
      <c r="AO1413" s="181"/>
      <c r="AP1413" s="181"/>
      <c r="AQ1413" s="181"/>
      <c r="AR1413" s="181"/>
      <c r="AS1413" s="181"/>
      <c r="AT1413" s="181"/>
      <c r="AU1413" s="181"/>
      <c r="AV1413" s="181"/>
      <c r="AW1413" s="181"/>
      <c r="AX1413" s="181"/>
      <c r="AY1413" s="181"/>
      <c r="AZ1413" s="181"/>
      <c r="BA1413" s="181"/>
      <c r="BB1413" s="181"/>
      <c r="BC1413" s="181"/>
      <c r="BD1413" s="181"/>
      <c r="BE1413" s="181"/>
      <c r="BF1413" s="181"/>
      <c r="BG1413" s="181"/>
      <c r="BH1413" s="181"/>
      <c r="BI1413" s="181"/>
      <c r="BJ1413" s="181"/>
      <c r="BK1413" s="181"/>
      <c r="BL1413" s="181"/>
      <c r="BM1413" s="181"/>
      <c r="BN1413" s="181"/>
      <c r="BO1413" s="181"/>
      <c r="BP1413" s="181"/>
      <c r="BQ1413" s="181"/>
      <c r="BR1413" s="181"/>
      <c r="BS1413" s="181"/>
      <c r="BT1413" s="181"/>
      <c r="BU1413" s="181"/>
      <c r="BV1413" s="181"/>
      <c r="BW1413" s="181"/>
      <c r="BX1413" s="181"/>
    </row>
    <row r="1414" spans="23:76" s="166" customFormat="1">
      <c r="W1414" s="181"/>
      <c r="X1414" s="181"/>
      <c r="Y1414" s="181"/>
      <c r="Z1414" s="181"/>
      <c r="AA1414" s="181"/>
      <c r="AB1414" s="181"/>
      <c r="AC1414" s="181"/>
      <c r="AD1414" s="181"/>
      <c r="AE1414" s="181"/>
      <c r="AF1414" s="181"/>
      <c r="AG1414" s="181"/>
      <c r="AH1414" s="181"/>
      <c r="AI1414" s="181"/>
      <c r="AJ1414" s="181"/>
      <c r="AK1414" s="181"/>
      <c r="AL1414" s="181"/>
      <c r="AM1414" s="181"/>
      <c r="AN1414" s="181"/>
      <c r="AO1414" s="181"/>
      <c r="AP1414" s="181"/>
      <c r="AQ1414" s="181"/>
      <c r="AR1414" s="181"/>
      <c r="AS1414" s="181"/>
      <c r="AT1414" s="181"/>
      <c r="AU1414" s="181"/>
      <c r="AV1414" s="181"/>
      <c r="AW1414" s="181"/>
      <c r="AX1414" s="181"/>
      <c r="AY1414" s="181"/>
      <c r="AZ1414" s="181"/>
      <c r="BA1414" s="181"/>
      <c r="BB1414" s="181"/>
      <c r="BC1414" s="181"/>
      <c r="BD1414" s="181"/>
      <c r="BE1414" s="181"/>
      <c r="BF1414" s="181"/>
      <c r="BG1414" s="181"/>
      <c r="BH1414" s="181"/>
      <c r="BI1414" s="181"/>
      <c r="BJ1414" s="181"/>
      <c r="BK1414" s="181"/>
      <c r="BL1414" s="181"/>
      <c r="BM1414" s="181"/>
      <c r="BN1414" s="181"/>
      <c r="BO1414" s="181"/>
      <c r="BP1414" s="181"/>
      <c r="BQ1414" s="181"/>
      <c r="BR1414" s="181"/>
      <c r="BS1414" s="181"/>
      <c r="BT1414" s="181"/>
      <c r="BU1414" s="181"/>
      <c r="BV1414" s="181"/>
      <c r="BW1414" s="181"/>
      <c r="BX1414" s="181"/>
    </row>
    <row r="1415" spans="23:76" s="166" customFormat="1">
      <c r="W1415" s="181"/>
      <c r="X1415" s="181"/>
      <c r="Y1415" s="181"/>
      <c r="Z1415" s="181"/>
      <c r="AA1415" s="181"/>
      <c r="AB1415" s="181"/>
      <c r="AC1415" s="181"/>
      <c r="AD1415" s="181"/>
      <c r="AE1415" s="181"/>
      <c r="AF1415" s="181"/>
      <c r="AG1415" s="181"/>
      <c r="AH1415" s="181"/>
      <c r="AI1415" s="181"/>
      <c r="AJ1415" s="181"/>
      <c r="AK1415" s="181"/>
      <c r="AL1415" s="181"/>
      <c r="AM1415" s="181"/>
      <c r="AN1415" s="181"/>
      <c r="AO1415" s="181"/>
      <c r="AP1415" s="181"/>
      <c r="AQ1415" s="181"/>
      <c r="AR1415" s="181"/>
      <c r="AS1415" s="181"/>
      <c r="AT1415" s="181"/>
      <c r="AU1415" s="181"/>
      <c r="AV1415" s="181"/>
      <c r="AW1415" s="181"/>
      <c r="AX1415" s="181"/>
      <c r="AY1415" s="181"/>
      <c r="AZ1415" s="181"/>
      <c r="BA1415" s="181"/>
      <c r="BB1415" s="181"/>
      <c r="BC1415" s="181"/>
      <c r="BD1415" s="181"/>
      <c r="BE1415" s="181"/>
      <c r="BF1415" s="181"/>
      <c r="BG1415" s="181"/>
      <c r="BH1415" s="181"/>
      <c r="BI1415" s="181"/>
      <c r="BJ1415" s="181"/>
      <c r="BK1415" s="181"/>
      <c r="BL1415" s="181"/>
      <c r="BM1415" s="181"/>
      <c r="BN1415" s="181"/>
      <c r="BO1415" s="181"/>
      <c r="BP1415" s="181"/>
      <c r="BQ1415" s="181"/>
      <c r="BR1415" s="181"/>
      <c r="BS1415" s="181"/>
      <c r="BT1415" s="181"/>
      <c r="BU1415" s="181"/>
      <c r="BV1415" s="181"/>
      <c r="BW1415" s="181"/>
      <c r="BX1415" s="181"/>
    </row>
    <row r="1416" spans="23:76" s="166" customFormat="1">
      <c r="W1416" s="181"/>
      <c r="X1416" s="181"/>
      <c r="Y1416" s="181"/>
      <c r="Z1416" s="181"/>
      <c r="AA1416" s="181"/>
      <c r="AB1416" s="181"/>
      <c r="AC1416" s="181"/>
      <c r="AD1416" s="181"/>
      <c r="AE1416" s="181"/>
      <c r="AF1416" s="181"/>
      <c r="AG1416" s="181"/>
      <c r="AH1416" s="181"/>
      <c r="AI1416" s="181"/>
      <c r="AJ1416" s="181"/>
      <c r="AK1416" s="181"/>
      <c r="AL1416" s="181"/>
      <c r="AM1416" s="181"/>
      <c r="AN1416" s="181"/>
      <c r="AO1416" s="181"/>
      <c r="AP1416" s="181"/>
      <c r="AQ1416" s="181"/>
      <c r="AR1416" s="181"/>
      <c r="AS1416" s="181"/>
      <c r="AT1416" s="181"/>
      <c r="AU1416" s="181"/>
      <c r="AV1416" s="181"/>
      <c r="AW1416" s="181"/>
      <c r="AX1416" s="181"/>
      <c r="AY1416" s="181"/>
      <c r="AZ1416" s="181"/>
      <c r="BA1416" s="181"/>
      <c r="BB1416" s="181"/>
      <c r="BC1416" s="181"/>
      <c r="BD1416" s="181"/>
      <c r="BE1416" s="181"/>
      <c r="BF1416" s="181"/>
      <c r="BG1416" s="181"/>
      <c r="BH1416" s="181"/>
      <c r="BI1416" s="181"/>
      <c r="BJ1416" s="181"/>
      <c r="BK1416" s="181"/>
      <c r="BL1416" s="181"/>
      <c r="BM1416" s="181"/>
      <c r="BN1416" s="181"/>
      <c r="BO1416" s="181"/>
      <c r="BP1416" s="181"/>
      <c r="BQ1416" s="181"/>
      <c r="BR1416" s="181"/>
      <c r="BS1416" s="181"/>
      <c r="BT1416" s="181"/>
      <c r="BU1416" s="181"/>
      <c r="BV1416" s="181"/>
      <c r="BW1416" s="181"/>
      <c r="BX1416" s="181"/>
    </row>
    <row r="1417" spans="23:76" s="166" customFormat="1">
      <c r="W1417" s="181"/>
      <c r="X1417" s="181"/>
      <c r="Y1417" s="181"/>
      <c r="Z1417" s="181"/>
      <c r="AA1417" s="181"/>
      <c r="AB1417" s="181"/>
      <c r="AC1417" s="181"/>
      <c r="AD1417" s="181"/>
      <c r="AE1417" s="181"/>
      <c r="AF1417" s="181"/>
      <c r="AG1417" s="181"/>
      <c r="AH1417" s="181"/>
      <c r="AI1417" s="181"/>
      <c r="AJ1417" s="181"/>
      <c r="AK1417" s="181"/>
      <c r="AL1417" s="181"/>
      <c r="AM1417" s="181"/>
      <c r="AN1417" s="181"/>
      <c r="AO1417" s="181"/>
      <c r="AP1417" s="181"/>
      <c r="AQ1417" s="181"/>
      <c r="AR1417" s="181"/>
      <c r="AS1417" s="181"/>
      <c r="AT1417" s="181"/>
      <c r="AU1417" s="181"/>
      <c r="AV1417" s="181"/>
      <c r="AW1417" s="181"/>
      <c r="AX1417" s="181"/>
      <c r="AY1417" s="181"/>
      <c r="AZ1417" s="181"/>
      <c r="BA1417" s="181"/>
      <c r="BB1417" s="181"/>
      <c r="BC1417" s="181"/>
      <c r="BD1417" s="181"/>
      <c r="BE1417" s="181"/>
      <c r="BF1417" s="181"/>
      <c r="BG1417" s="181"/>
      <c r="BH1417" s="181"/>
      <c r="BI1417" s="181"/>
      <c r="BJ1417" s="181"/>
      <c r="BK1417" s="181"/>
      <c r="BL1417" s="181"/>
      <c r="BM1417" s="181"/>
      <c r="BN1417" s="181"/>
      <c r="BO1417" s="181"/>
      <c r="BP1417" s="181"/>
      <c r="BQ1417" s="181"/>
      <c r="BR1417" s="181"/>
      <c r="BS1417" s="181"/>
      <c r="BT1417" s="181"/>
      <c r="BU1417" s="181"/>
      <c r="BV1417" s="181"/>
      <c r="BW1417" s="181"/>
      <c r="BX1417" s="181"/>
    </row>
    <row r="1418" spans="23:76" s="166" customFormat="1">
      <c r="W1418" s="181"/>
      <c r="X1418" s="181"/>
      <c r="Y1418" s="181"/>
      <c r="Z1418" s="181"/>
      <c r="AA1418" s="181"/>
      <c r="AB1418" s="181"/>
      <c r="AC1418" s="181"/>
      <c r="AD1418" s="181"/>
      <c r="AE1418" s="181"/>
      <c r="AF1418" s="181"/>
      <c r="AG1418" s="181"/>
      <c r="AH1418" s="181"/>
      <c r="AI1418" s="181"/>
      <c r="AJ1418" s="181"/>
      <c r="AK1418" s="181"/>
      <c r="AL1418" s="181"/>
      <c r="AM1418" s="181"/>
      <c r="AN1418" s="181"/>
      <c r="AO1418" s="181"/>
      <c r="AP1418" s="181"/>
      <c r="AQ1418" s="181"/>
      <c r="AR1418" s="181"/>
      <c r="AS1418" s="181"/>
      <c r="AT1418" s="181"/>
      <c r="AU1418" s="181"/>
      <c r="AV1418" s="181"/>
      <c r="AW1418" s="181"/>
      <c r="AX1418" s="181"/>
      <c r="AY1418" s="181"/>
      <c r="AZ1418" s="181"/>
      <c r="BA1418" s="181"/>
      <c r="BB1418" s="181"/>
      <c r="BC1418" s="181"/>
      <c r="BD1418" s="181"/>
      <c r="BE1418" s="181"/>
      <c r="BF1418" s="181"/>
      <c r="BG1418" s="181"/>
      <c r="BH1418" s="181"/>
      <c r="BI1418" s="181"/>
      <c r="BJ1418" s="181"/>
      <c r="BK1418" s="181"/>
      <c r="BL1418" s="181"/>
      <c r="BM1418" s="181"/>
      <c r="BN1418" s="181"/>
      <c r="BO1418" s="181"/>
      <c r="BP1418" s="181"/>
      <c r="BQ1418" s="181"/>
      <c r="BR1418" s="181"/>
      <c r="BS1418" s="181"/>
      <c r="BT1418" s="181"/>
      <c r="BU1418" s="181"/>
      <c r="BV1418" s="181"/>
      <c r="BW1418" s="181"/>
      <c r="BX1418" s="181"/>
    </row>
    <row r="1419" spans="23:76" s="166" customFormat="1">
      <c r="W1419" s="181"/>
      <c r="X1419" s="181"/>
      <c r="Y1419" s="181"/>
      <c r="Z1419" s="181"/>
      <c r="AA1419" s="181"/>
      <c r="AB1419" s="181"/>
      <c r="AC1419" s="181"/>
      <c r="AD1419" s="181"/>
      <c r="AE1419" s="181"/>
      <c r="AF1419" s="181"/>
      <c r="AG1419" s="181"/>
      <c r="AH1419" s="181"/>
      <c r="AI1419" s="181"/>
      <c r="AJ1419" s="181"/>
      <c r="AK1419" s="181"/>
      <c r="AL1419" s="181"/>
      <c r="AM1419" s="181"/>
      <c r="AN1419" s="181"/>
      <c r="AO1419" s="181"/>
      <c r="AP1419" s="181"/>
      <c r="AQ1419" s="181"/>
      <c r="AR1419" s="181"/>
      <c r="AS1419" s="181"/>
      <c r="AT1419" s="181"/>
      <c r="AU1419" s="181"/>
      <c r="AV1419" s="181"/>
      <c r="AW1419" s="181"/>
      <c r="AX1419" s="181"/>
      <c r="AY1419" s="181"/>
      <c r="AZ1419" s="181"/>
      <c r="BA1419" s="181"/>
      <c r="BB1419" s="181"/>
      <c r="BC1419" s="181"/>
      <c r="BD1419" s="181"/>
      <c r="BE1419" s="181"/>
      <c r="BF1419" s="181"/>
      <c r="BG1419" s="181"/>
      <c r="BH1419" s="181"/>
      <c r="BI1419" s="181"/>
      <c r="BJ1419" s="181"/>
      <c r="BK1419" s="181"/>
      <c r="BL1419" s="181"/>
      <c r="BM1419" s="181"/>
      <c r="BN1419" s="181"/>
      <c r="BO1419" s="181"/>
      <c r="BP1419" s="181"/>
      <c r="BQ1419" s="181"/>
      <c r="BR1419" s="181"/>
      <c r="BS1419" s="181"/>
      <c r="BT1419" s="181"/>
      <c r="BU1419" s="181"/>
      <c r="BV1419" s="181"/>
      <c r="BW1419" s="181"/>
      <c r="BX1419" s="181"/>
    </row>
    <row r="1420" spans="23:76" s="166" customFormat="1">
      <c r="W1420" s="181"/>
      <c r="X1420" s="181"/>
      <c r="Y1420" s="181"/>
      <c r="Z1420" s="181"/>
      <c r="AA1420" s="181"/>
      <c r="AB1420" s="181"/>
      <c r="AC1420" s="181"/>
      <c r="AD1420" s="181"/>
      <c r="AE1420" s="181"/>
      <c r="AF1420" s="181"/>
      <c r="AG1420" s="181"/>
      <c r="AH1420" s="181"/>
      <c r="AI1420" s="181"/>
      <c r="AJ1420" s="181"/>
      <c r="AK1420" s="181"/>
      <c r="AL1420" s="181"/>
      <c r="AM1420" s="181"/>
      <c r="AN1420" s="181"/>
      <c r="AO1420" s="181"/>
      <c r="AP1420" s="181"/>
      <c r="AQ1420" s="181"/>
      <c r="AR1420" s="181"/>
      <c r="AS1420" s="181"/>
      <c r="AT1420" s="181"/>
      <c r="AU1420" s="181"/>
      <c r="AV1420" s="181"/>
      <c r="AW1420" s="181"/>
      <c r="AX1420" s="181"/>
      <c r="AY1420" s="181"/>
      <c r="AZ1420" s="181"/>
      <c r="BA1420" s="181"/>
      <c r="BB1420" s="181"/>
      <c r="BC1420" s="181"/>
      <c r="BD1420" s="181"/>
      <c r="BE1420" s="181"/>
      <c r="BF1420" s="181"/>
      <c r="BG1420" s="181"/>
      <c r="BH1420" s="181"/>
      <c r="BI1420" s="181"/>
      <c r="BJ1420" s="181"/>
      <c r="BK1420" s="181"/>
      <c r="BL1420" s="181"/>
      <c r="BM1420" s="181"/>
      <c r="BN1420" s="181"/>
      <c r="BO1420" s="181"/>
      <c r="BP1420" s="181"/>
      <c r="BQ1420" s="181"/>
      <c r="BR1420" s="181"/>
      <c r="BS1420" s="181"/>
      <c r="BT1420" s="181"/>
      <c r="BU1420" s="181"/>
      <c r="BV1420" s="181"/>
      <c r="BW1420" s="181"/>
      <c r="BX1420" s="181"/>
    </row>
    <row r="1421" spans="23:76" s="166" customFormat="1">
      <c r="W1421" s="181"/>
      <c r="X1421" s="181"/>
      <c r="Y1421" s="181"/>
      <c r="Z1421" s="181"/>
      <c r="AA1421" s="181"/>
      <c r="AB1421" s="181"/>
      <c r="AC1421" s="181"/>
      <c r="AD1421" s="181"/>
      <c r="AE1421" s="181"/>
      <c r="AF1421" s="181"/>
      <c r="AG1421" s="181"/>
      <c r="AH1421" s="181"/>
      <c r="AI1421" s="181"/>
      <c r="AJ1421" s="181"/>
      <c r="AK1421" s="181"/>
      <c r="AL1421" s="181"/>
      <c r="AM1421" s="181"/>
      <c r="AN1421" s="181"/>
      <c r="AO1421" s="181"/>
      <c r="AP1421" s="181"/>
      <c r="AQ1421" s="181"/>
      <c r="AR1421" s="181"/>
      <c r="AS1421" s="181"/>
      <c r="AT1421" s="181"/>
      <c r="AU1421" s="181"/>
      <c r="AV1421" s="181"/>
      <c r="AW1421" s="181"/>
      <c r="AX1421" s="181"/>
      <c r="AY1421" s="181"/>
      <c r="AZ1421" s="181"/>
      <c r="BA1421" s="181"/>
      <c r="BB1421" s="181"/>
      <c r="BC1421" s="181"/>
      <c r="BD1421" s="181"/>
      <c r="BE1421" s="181"/>
      <c r="BF1421" s="181"/>
      <c r="BG1421" s="181"/>
      <c r="BH1421" s="181"/>
      <c r="BI1421" s="181"/>
      <c r="BJ1421" s="181"/>
      <c r="BK1421" s="181"/>
      <c r="BL1421" s="181"/>
      <c r="BM1421" s="181"/>
      <c r="BN1421" s="181"/>
      <c r="BO1421" s="181"/>
      <c r="BP1421" s="181"/>
      <c r="BQ1421" s="181"/>
      <c r="BR1421" s="181"/>
      <c r="BS1421" s="181"/>
      <c r="BT1421" s="181"/>
      <c r="BU1421" s="181"/>
      <c r="BV1421" s="181"/>
      <c r="BW1421" s="181"/>
      <c r="BX1421" s="181"/>
    </row>
    <row r="1422" spans="23:76" s="166" customFormat="1">
      <c r="W1422" s="181"/>
      <c r="X1422" s="181"/>
      <c r="Y1422" s="181"/>
      <c r="Z1422" s="181"/>
      <c r="AA1422" s="181"/>
      <c r="AB1422" s="181"/>
      <c r="AC1422" s="181"/>
      <c r="AD1422" s="181"/>
      <c r="AE1422" s="181"/>
      <c r="AF1422" s="181"/>
      <c r="AG1422" s="181"/>
      <c r="AH1422" s="181"/>
      <c r="AI1422" s="181"/>
      <c r="AJ1422" s="181"/>
      <c r="AK1422" s="181"/>
      <c r="AL1422" s="181"/>
      <c r="AM1422" s="181"/>
      <c r="AN1422" s="181"/>
      <c r="AO1422" s="181"/>
      <c r="AP1422" s="181"/>
      <c r="AQ1422" s="181"/>
      <c r="AR1422" s="181"/>
      <c r="AS1422" s="181"/>
      <c r="AT1422" s="181"/>
      <c r="AU1422" s="181"/>
      <c r="AV1422" s="181"/>
      <c r="AW1422" s="181"/>
      <c r="AX1422" s="181"/>
      <c r="AY1422" s="181"/>
      <c r="AZ1422" s="181"/>
      <c r="BA1422" s="181"/>
      <c r="BB1422" s="181"/>
      <c r="BC1422" s="181"/>
      <c r="BD1422" s="181"/>
      <c r="BE1422" s="181"/>
      <c r="BF1422" s="181"/>
      <c r="BG1422" s="181"/>
      <c r="BH1422" s="181"/>
      <c r="BI1422" s="181"/>
      <c r="BJ1422" s="181"/>
      <c r="BK1422" s="181"/>
      <c r="BL1422" s="181"/>
      <c r="BM1422" s="181"/>
      <c r="BN1422" s="181"/>
      <c r="BO1422" s="181"/>
      <c r="BP1422" s="181"/>
      <c r="BQ1422" s="181"/>
      <c r="BR1422" s="181"/>
      <c r="BS1422" s="181"/>
      <c r="BT1422" s="181"/>
      <c r="BU1422" s="181"/>
      <c r="BV1422" s="181"/>
      <c r="BW1422" s="181"/>
      <c r="BX1422" s="181"/>
    </row>
    <row r="1423" spans="23:76" s="166" customFormat="1">
      <c r="W1423" s="181"/>
      <c r="X1423" s="181"/>
      <c r="Y1423" s="181"/>
      <c r="Z1423" s="181"/>
      <c r="AA1423" s="181"/>
      <c r="AB1423" s="181"/>
      <c r="AC1423" s="181"/>
      <c r="AD1423" s="181"/>
      <c r="AE1423" s="181"/>
      <c r="AF1423" s="181"/>
      <c r="AG1423" s="181"/>
      <c r="AH1423" s="181"/>
      <c r="AI1423" s="181"/>
      <c r="AJ1423" s="181"/>
      <c r="AK1423" s="181"/>
      <c r="AL1423" s="181"/>
      <c r="AM1423" s="181"/>
      <c r="AN1423" s="181"/>
      <c r="AO1423" s="181"/>
      <c r="AP1423" s="181"/>
      <c r="AQ1423" s="181"/>
      <c r="AR1423" s="181"/>
      <c r="AS1423" s="181"/>
      <c r="AT1423" s="181"/>
      <c r="AU1423" s="181"/>
      <c r="AV1423" s="181"/>
      <c r="AW1423" s="181"/>
      <c r="AX1423" s="181"/>
      <c r="AY1423" s="181"/>
      <c r="AZ1423" s="181"/>
      <c r="BA1423" s="181"/>
      <c r="BB1423" s="181"/>
      <c r="BC1423" s="181"/>
      <c r="BD1423" s="181"/>
      <c r="BE1423" s="181"/>
      <c r="BF1423" s="181"/>
      <c r="BG1423" s="181"/>
      <c r="BH1423" s="181"/>
      <c r="BI1423" s="181"/>
      <c r="BJ1423" s="181"/>
      <c r="BK1423" s="181"/>
      <c r="BL1423" s="181"/>
      <c r="BM1423" s="181"/>
      <c r="BN1423" s="181"/>
      <c r="BO1423" s="181"/>
      <c r="BP1423" s="181"/>
      <c r="BQ1423" s="181"/>
      <c r="BR1423" s="181"/>
      <c r="BS1423" s="181"/>
      <c r="BT1423" s="181"/>
      <c r="BU1423" s="181"/>
      <c r="BV1423" s="181"/>
      <c r="BW1423" s="181"/>
      <c r="BX1423" s="181"/>
    </row>
    <row r="1424" spans="23:76" s="166" customFormat="1">
      <c r="W1424" s="181"/>
      <c r="X1424" s="181"/>
      <c r="Y1424" s="181"/>
      <c r="Z1424" s="181"/>
      <c r="AA1424" s="181"/>
      <c r="AB1424" s="181"/>
      <c r="AC1424" s="181"/>
      <c r="AD1424" s="181"/>
      <c r="AE1424" s="181"/>
      <c r="AF1424" s="181"/>
      <c r="AG1424" s="181"/>
      <c r="AH1424" s="181"/>
      <c r="AI1424" s="181"/>
      <c r="AJ1424" s="181"/>
      <c r="AK1424" s="181"/>
      <c r="AL1424" s="181"/>
      <c r="AM1424" s="181"/>
      <c r="AN1424" s="181"/>
      <c r="AO1424" s="181"/>
      <c r="AP1424" s="181"/>
      <c r="AQ1424" s="181"/>
      <c r="AR1424" s="181"/>
      <c r="AS1424" s="181"/>
      <c r="AT1424" s="181"/>
      <c r="AU1424" s="181"/>
      <c r="AV1424" s="181"/>
      <c r="AW1424" s="181"/>
      <c r="AX1424" s="181"/>
      <c r="AY1424" s="181"/>
      <c r="AZ1424" s="181"/>
      <c r="BA1424" s="181"/>
      <c r="BB1424" s="181"/>
      <c r="BC1424" s="181"/>
      <c r="BD1424" s="181"/>
      <c r="BE1424" s="181"/>
      <c r="BF1424" s="181"/>
      <c r="BG1424" s="181"/>
      <c r="BH1424" s="181"/>
      <c r="BI1424" s="181"/>
      <c r="BJ1424" s="181"/>
      <c r="BK1424" s="181"/>
      <c r="BL1424" s="181"/>
      <c r="BM1424" s="181"/>
      <c r="BN1424" s="181"/>
      <c r="BO1424" s="181"/>
      <c r="BP1424" s="181"/>
      <c r="BQ1424" s="181"/>
      <c r="BR1424" s="181"/>
      <c r="BS1424" s="181"/>
      <c r="BT1424" s="181"/>
      <c r="BU1424" s="181"/>
      <c r="BV1424" s="181"/>
      <c r="BW1424" s="181"/>
      <c r="BX1424" s="181"/>
    </row>
    <row r="1425" spans="23:76" s="166" customFormat="1">
      <c r="W1425" s="181"/>
      <c r="X1425" s="181"/>
      <c r="Y1425" s="181"/>
      <c r="Z1425" s="181"/>
      <c r="AA1425" s="181"/>
      <c r="AB1425" s="181"/>
      <c r="AC1425" s="181"/>
      <c r="AD1425" s="181"/>
      <c r="AE1425" s="181"/>
      <c r="AF1425" s="181"/>
      <c r="AG1425" s="181"/>
      <c r="AH1425" s="181"/>
      <c r="AI1425" s="181"/>
      <c r="AJ1425" s="181"/>
      <c r="AK1425" s="181"/>
      <c r="AL1425" s="181"/>
      <c r="AM1425" s="181"/>
      <c r="AN1425" s="181"/>
      <c r="AO1425" s="181"/>
      <c r="AP1425" s="181"/>
      <c r="AQ1425" s="181"/>
      <c r="AR1425" s="181"/>
      <c r="AS1425" s="181"/>
      <c r="AT1425" s="181"/>
      <c r="AU1425" s="181"/>
      <c r="AV1425" s="181"/>
      <c r="AW1425" s="181"/>
      <c r="AX1425" s="181"/>
      <c r="AY1425" s="181"/>
      <c r="AZ1425" s="181"/>
      <c r="BA1425" s="181"/>
      <c r="BB1425" s="181"/>
      <c r="BC1425" s="181"/>
      <c r="BD1425" s="181"/>
      <c r="BE1425" s="181"/>
      <c r="BF1425" s="181"/>
      <c r="BG1425" s="181"/>
      <c r="BH1425" s="181"/>
      <c r="BI1425" s="181"/>
      <c r="BJ1425" s="181"/>
      <c r="BK1425" s="181"/>
      <c r="BL1425" s="181"/>
      <c r="BM1425" s="181"/>
      <c r="BN1425" s="181"/>
      <c r="BO1425" s="181"/>
      <c r="BP1425" s="181"/>
      <c r="BQ1425" s="181"/>
      <c r="BR1425" s="181"/>
      <c r="BS1425" s="181"/>
      <c r="BT1425" s="181"/>
      <c r="BU1425" s="181"/>
      <c r="BV1425" s="181"/>
      <c r="BW1425" s="181"/>
      <c r="BX1425" s="181"/>
    </row>
    <row r="1426" spans="23:76" s="166" customFormat="1">
      <c r="W1426" s="181"/>
      <c r="X1426" s="181"/>
      <c r="Y1426" s="181"/>
      <c r="Z1426" s="181"/>
      <c r="AA1426" s="181"/>
      <c r="AB1426" s="181"/>
      <c r="AC1426" s="181"/>
      <c r="AD1426" s="181"/>
      <c r="AE1426" s="181"/>
      <c r="AF1426" s="181"/>
      <c r="AG1426" s="181"/>
      <c r="AH1426" s="181"/>
      <c r="AI1426" s="181"/>
      <c r="AJ1426" s="181"/>
      <c r="AK1426" s="181"/>
      <c r="AL1426" s="181"/>
      <c r="AM1426" s="181"/>
      <c r="AN1426" s="181"/>
      <c r="AO1426" s="181"/>
      <c r="AP1426" s="181"/>
      <c r="AQ1426" s="181"/>
      <c r="AR1426" s="181"/>
      <c r="AS1426" s="181"/>
      <c r="AT1426" s="181"/>
      <c r="AU1426" s="181"/>
      <c r="AV1426" s="181"/>
      <c r="AW1426" s="181"/>
      <c r="AX1426" s="181"/>
      <c r="AY1426" s="181"/>
      <c r="AZ1426" s="181"/>
      <c r="BA1426" s="181"/>
      <c r="BB1426" s="181"/>
      <c r="BC1426" s="181"/>
      <c r="BD1426" s="181"/>
      <c r="BE1426" s="181"/>
      <c r="BF1426" s="181"/>
      <c r="BG1426" s="181"/>
      <c r="BH1426" s="181"/>
      <c r="BI1426" s="181"/>
      <c r="BJ1426" s="181"/>
      <c r="BK1426" s="181"/>
      <c r="BL1426" s="181"/>
      <c r="BM1426" s="181"/>
      <c r="BN1426" s="181"/>
      <c r="BO1426" s="181"/>
      <c r="BP1426" s="181"/>
      <c r="BQ1426" s="181"/>
      <c r="BR1426" s="181"/>
      <c r="BS1426" s="181"/>
      <c r="BT1426" s="181"/>
      <c r="BU1426" s="181"/>
      <c r="BV1426" s="181"/>
      <c r="BW1426" s="181"/>
      <c r="BX1426" s="181"/>
    </row>
    <row r="1427" spans="23:76" s="166" customFormat="1">
      <c r="W1427" s="181"/>
      <c r="X1427" s="181"/>
      <c r="Y1427" s="181"/>
      <c r="Z1427" s="181"/>
      <c r="AA1427" s="181"/>
      <c r="AB1427" s="181"/>
      <c r="AC1427" s="181"/>
      <c r="AD1427" s="181"/>
      <c r="AE1427" s="181"/>
      <c r="AF1427" s="181"/>
      <c r="AG1427" s="181"/>
      <c r="AH1427" s="181"/>
      <c r="AI1427" s="181"/>
      <c r="AJ1427" s="181"/>
      <c r="AK1427" s="181"/>
      <c r="AL1427" s="181"/>
      <c r="AM1427" s="181"/>
      <c r="AN1427" s="181"/>
      <c r="AO1427" s="181"/>
      <c r="AP1427" s="181"/>
      <c r="AQ1427" s="181"/>
      <c r="AR1427" s="181"/>
      <c r="AS1427" s="181"/>
      <c r="AT1427" s="181"/>
      <c r="AU1427" s="181"/>
      <c r="AV1427" s="181"/>
      <c r="AW1427" s="181"/>
      <c r="AX1427" s="181"/>
      <c r="AY1427" s="181"/>
      <c r="AZ1427" s="181"/>
      <c r="BA1427" s="181"/>
      <c r="BB1427" s="181"/>
      <c r="BC1427" s="181"/>
      <c r="BD1427" s="181"/>
      <c r="BE1427" s="181"/>
      <c r="BF1427" s="181"/>
      <c r="BG1427" s="181"/>
      <c r="BH1427" s="181"/>
      <c r="BI1427" s="181"/>
      <c r="BJ1427" s="181"/>
      <c r="BK1427" s="181"/>
      <c r="BL1427" s="181"/>
      <c r="BM1427" s="181"/>
      <c r="BN1427" s="181"/>
      <c r="BO1427" s="181"/>
      <c r="BP1427" s="181"/>
      <c r="BQ1427" s="181"/>
      <c r="BR1427" s="181"/>
      <c r="BS1427" s="181"/>
      <c r="BT1427" s="181"/>
      <c r="BU1427" s="181"/>
      <c r="BV1427" s="181"/>
      <c r="BW1427" s="181"/>
      <c r="BX1427" s="181"/>
    </row>
    <row r="1428" spans="23:76" s="166" customFormat="1">
      <c r="W1428" s="181"/>
      <c r="X1428" s="181"/>
      <c r="Y1428" s="181"/>
      <c r="Z1428" s="181"/>
      <c r="AA1428" s="181"/>
      <c r="AB1428" s="181"/>
      <c r="AC1428" s="181"/>
      <c r="AD1428" s="181"/>
      <c r="AE1428" s="181"/>
      <c r="AF1428" s="181"/>
      <c r="AG1428" s="181"/>
      <c r="AH1428" s="181"/>
      <c r="AI1428" s="181"/>
      <c r="AJ1428" s="181"/>
      <c r="AK1428" s="181"/>
      <c r="AL1428" s="181"/>
      <c r="AM1428" s="181"/>
      <c r="AN1428" s="181"/>
      <c r="AO1428" s="181"/>
      <c r="AP1428" s="181"/>
      <c r="AQ1428" s="181"/>
      <c r="AR1428" s="181"/>
      <c r="AS1428" s="181"/>
      <c r="AT1428" s="181"/>
      <c r="AU1428" s="181"/>
      <c r="AV1428" s="181"/>
      <c r="AW1428" s="181"/>
      <c r="AX1428" s="181"/>
      <c r="AY1428" s="181"/>
      <c r="AZ1428" s="181"/>
      <c r="BA1428" s="181"/>
      <c r="BB1428" s="181"/>
      <c r="BC1428" s="181"/>
      <c r="BD1428" s="181"/>
      <c r="BE1428" s="181"/>
      <c r="BF1428" s="181"/>
      <c r="BG1428" s="181"/>
      <c r="BH1428" s="181"/>
      <c r="BI1428" s="181"/>
      <c r="BJ1428" s="181"/>
      <c r="BK1428" s="181"/>
      <c r="BL1428" s="181"/>
      <c r="BM1428" s="181"/>
      <c r="BN1428" s="181"/>
      <c r="BO1428" s="181"/>
      <c r="BP1428" s="181"/>
      <c r="BQ1428" s="181"/>
      <c r="BR1428" s="181"/>
      <c r="BS1428" s="181"/>
      <c r="BT1428" s="181"/>
      <c r="BU1428" s="181"/>
      <c r="BV1428" s="181"/>
      <c r="BW1428" s="181"/>
      <c r="BX1428" s="181"/>
    </row>
    <row r="1429" spans="23:76" s="166" customFormat="1">
      <c r="W1429" s="181"/>
      <c r="X1429" s="181"/>
      <c r="Y1429" s="181"/>
      <c r="Z1429" s="181"/>
      <c r="AA1429" s="181"/>
      <c r="AB1429" s="181"/>
      <c r="AC1429" s="181"/>
      <c r="AD1429" s="181"/>
      <c r="AE1429" s="181"/>
      <c r="AF1429" s="181"/>
      <c r="AG1429" s="181"/>
      <c r="AH1429" s="181"/>
      <c r="AI1429" s="181"/>
      <c r="AJ1429" s="181"/>
      <c r="AK1429" s="181"/>
      <c r="AL1429" s="181"/>
      <c r="AM1429" s="181"/>
      <c r="AN1429" s="181"/>
      <c r="AO1429" s="181"/>
      <c r="AP1429" s="181"/>
      <c r="AQ1429" s="181"/>
      <c r="AR1429" s="181"/>
      <c r="AS1429" s="181"/>
      <c r="AT1429" s="181"/>
      <c r="AU1429" s="181"/>
      <c r="AV1429" s="181"/>
      <c r="AW1429" s="181"/>
      <c r="AX1429" s="181"/>
      <c r="AY1429" s="181"/>
      <c r="AZ1429" s="181"/>
      <c r="BA1429" s="181"/>
      <c r="BB1429" s="181"/>
      <c r="BC1429" s="181"/>
      <c r="BD1429" s="181"/>
      <c r="BE1429" s="181"/>
      <c r="BF1429" s="181"/>
      <c r="BG1429" s="181"/>
      <c r="BH1429" s="181"/>
      <c r="BI1429" s="181"/>
      <c r="BJ1429" s="181"/>
      <c r="BK1429" s="181"/>
      <c r="BL1429" s="181"/>
      <c r="BM1429" s="181"/>
      <c r="BN1429" s="181"/>
      <c r="BO1429" s="181"/>
      <c r="BP1429" s="181"/>
      <c r="BQ1429" s="181"/>
      <c r="BR1429" s="181"/>
      <c r="BS1429" s="181"/>
      <c r="BT1429" s="181"/>
      <c r="BU1429" s="181"/>
      <c r="BV1429" s="181"/>
      <c r="BW1429" s="181"/>
      <c r="BX1429" s="181"/>
    </row>
    <row r="1430" spans="23:76" s="166" customFormat="1">
      <c r="W1430" s="181"/>
      <c r="X1430" s="181"/>
      <c r="Y1430" s="181"/>
      <c r="Z1430" s="181"/>
      <c r="AA1430" s="181"/>
      <c r="AB1430" s="181"/>
      <c r="AC1430" s="181"/>
      <c r="AD1430" s="181"/>
      <c r="AE1430" s="181"/>
      <c r="AF1430" s="181"/>
      <c r="AG1430" s="181"/>
      <c r="AH1430" s="181"/>
      <c r="AI1430" s="181"/>
      <c r="AJ1430" s="181"/>
      <c r="AK1430" s="181"/>
      <c r="AL1430" s="181"/>
      <c r="AM1430" s="181"/>
      <c r="AN1430" s="181"/>
      <c r="AO1430" s="181"/>
      <c r="AP1430" s="181"/>
      <c r="AQ1430" s="181"/>
      <c r="AR1430" s="181"/>
      <c r="AS1430" s="181"/>
      <c r="AT1430" s="181"/>
      <c r="AU1430" s="181"/>
      <c r="AV1430" s="181"/>
      <c r="AW1430" s="181"/>
      <c r="AX1430" s="181"/>
      <c r="AY1430" s="181"/>
      <c r="AZ1430" s="181"/>
      <c r="BA1430" s="181"/>
      <c r="BB1430" s="181"/>
      <c r="BC1430" s="181"/>
      <c r="BD1430" s="181"/>
      <c r="BE1430" s="181"/>
      <c r="BF1430" s="181"/>
      <c r="BG1430" s="181"/>
      <c r="BH1430" s="181"/>
      <c r="BI1430" s="181"/>
      <c r="BJ1430" s="181"/>
      <c r="BK1430" s="181"/>
      <c r="BL1430" s="181"/>
      <c r="BM1430" s="181"/>
      <c r="BN1430" s="181"/>
      <c r="BO1430" s="181"/>
      <c r="BP1430" s="181"/>
      <c r="BQ1430" s="181"/>
      <c r="BR1430" s="181"/>
      <c r="BS1430" s="181"/>
      <c r="BT1430" s="181"/>
      <c r="BU1430" s="181"/>
      <c r="BV1430" s="181"/>
      <c r="BW1430" s="181"/>
      <c r="BX1430" s="181"/>
    </row>
    <row r="1431" spans="23:76" s="166" customFormat="1">
      <c r="W1431" s="181"/>
      <c r="X1431" s="181"/>
      <c r="Y1431" s="181"/>
      <c r="Z1431" s="181"/>
      <c r="AA1431" s="181"/>
      <c r="AB1431" s="181"/>
      <c r="AC1431" s="181"/>
      <c r="AD1431" s="181"/>
      <c r="AE1431" s="181"/>
      <c r="AF1431" s="181"/>
      <c r="AG1431" s="181"/>
      <c r="AH1431" s="181"/>
      <c r="AI1431" s="181"/>
      <c r="AJ1431" s="181"/>
      <c r="AK1431" s="181"/>
      <c r="AL1431" s="181"/>
      <c r="AM1431" s="181"/>
      <c r="AN1431" s="181"/>
      <c r="AO1431" s="181"/>
      <c r="AP1431" s="181"/>
      <c r="AQ1431" s="181"/>
      <c r="AR1431" s="181"/>
      <c r="AS1431" s="181"/>
      <c r="AT1431" s="181"/>
      <c r="AU1431" s="181"/>
      <c r="AV1431" s="181"/>
      <c r="AW1431" s="181"/>
      <c r="AX1431" s="181"/>
      <c r="AY1431" s="181"/>
      <c r="AZ1431" s="181"/>
      <c r="BA1431" s="181"/>
      <c r="BB1431" s="181"/>
      <c r="BC1431" s="181"/>
      <c r="BD1431" s="181"/>
      <c r="BE1431" s="181"/>
      <c r="BF1431" s="181"/>
      <c r="BG1431" s="181"/>
      <c r="BH1431" s="181"/>
      <c r="BI1431" s="181"/>
      <c r="BJ1431" s="181"/>
      <c r="BK1431" s="181"/>
      <c r="BL1431" s="181"/>
      <c r="BM1431" s="181"/>
      <c r="BN1431" s="181"/>
      <c r="BO1431" s="181"/>
      <c r="BP1431" s="181"/>
      <c r="BQ1431" s="181"/>
      <c r="BR1431" s="181"/>
      <c r="BS1431" s="181"/>
      <c r="BT1431" s="181"/>
      <c r="BU1431" s="181"/>
      <c r="BV1431" s="181"/>
      <c r="BW1431" s="181"/>
      <c r="BX1431" s="181"/>
    </row>
    <row r="1432" spans="23:76" s="166" customFormat="1">
      <c r="W1432" s="181"/>
      <c r="X1432" s="181"/>
      <c r="Y1432" s="181"/>
      <c r="Z1432" s="181"/>
      <c r="AA1432" s="181"/>
      <c r="AB1432" s="181"/>
      <c r="AC1432" s="181"/>
      <c r="AD1432" s="181"/>
      <c r="AE1432" s="181"/>
      <c r="AF1432" s="181"/>
      <c r="AG1432" s="181"/>
      <c r="AH1432" s="181"/>
      <c r="AI1432" s="181"/>
      <c r="AJ1432" s="181"/>
      <c r="AK1432" s="181"/>
      <c r="AL1432" s="181"/>
      <c r="AM1432" s="181"/>
      <c r="AN1432" s="181"/>
      <c r="AO1432" s="181"/>
      <c r="AP1432" s="181"/>
      <c r="AQ1432" s="181"/>
      <c r="AR1432" s="181"/>
      <c r="AS1432" s="181"/>
      <c r="AT1432" s="181"/>
      <c r="AU1432" s="181"/>
      <c r="AV1432" s="181"/>
      <c r="AW1432" s="181"/>
      <c r="AX1432" s="181"/>
      <c r="AY1432" s="181"/>
      <c r="AZ1432" s="181"/>
      <c r="BA1432" s="181"/>
      <c r="BB1432" s="181"/>
      <c r="BC1432" s="181"/>
      <c r="BD1432" s="181"/>
      <c r="BE1432" s="181"/>
      <c r="BF1432" s="181"/>
      <c r="BG1432" s="181"/>
      <c r="BH1432" s="181"/>
      <c r="BI1432" s="181"/>
      <c r="BJ1432" s="181"/>
      <c r="BK1432" s="181"/>
      <c r="BL1432" s="181"/>
      <c r="BM1432" s="181"/>
      <c r="BN1432" s="181"/>
      <c r="BO1432" s="181"/>
      <c r="BP1432" s="181"/>
      <c r="BQ1432" s="181"/>
      <c r="BR1432" s="181"/>
      <c r="BS1432" s="181"/>
      <c r="BT1432" s="181"/>
      <c r="BU1432" s="181"/>
      <c r="BV1432" s="181"/>
      <c r="BW1432" s="181"/>
      <c r="BX1432" s="181"/>
    </row>
    <row r="1433" spans="23:76" s="166" customFormat="1">
      <c r="W1433" s="181"/>
      <c r="X1433" s="181"/>
      <c r="Y1433" s="181"/>
      <c r="Z1433" s="181"/>
      <c r="AA1433" s="181"/>
      <c r="AB1433" s="181"/>
      <c r="AC1433" s="181"/>
      <c r="AD1433" s="181"/>
      <c r="AE1433" s="181"/>
      <c r="AF1433" s="181"/>
      <c r="AG1433" s="181"/>
      <c r="AH1433" s="181"/>
      <c r="AI1433" s="181"/>
      <c r="AJ1433" s="181"/>
      <c r="AK1433" s="181"/>
      <c r="AL1433" s="181"/>
      <c r="AM1433" s="181"/>
      <c r="AN1433" s="181"/>
      <c r="AO1433" s="181"/>
      <c r="AP1433" s="181"/>
      <c r="AQ1433" s="181"/>
      <c r="AR1433" s="181"/>
      <c r="AS1433" s="181"/>
      <c r="AT1433" s="181"/>
      <c r="AU1433" s="181"/>
      <c r="AV1433" s="181"/>
      <c r="AW1433" s="181"/>
      <c r="AX1433" s="181"/>
      <c r="AY1433" s="181"/>
      <c r="AZ1433" s="181"/>
      <c r="BA1433" s="181"/>
      <c r="BB1433" s="181"/>
      <c r="BC1433" s="181"/>
      <c r="BD1433" s="181"/>
      <c r="BE1433" s="181"/>
      <c r="BF1433" s="181"/>
      <c r="BG1433" s="181"/>
      <c r="BH1433" s="181"/>
      <c r="BI1433" s="181"/>
      <c r="BJ1433" s="181"/>
      <c r="BK1433" s="181"/>
      <c r="BL1433" s="181"/>
      <c r="BM1433" s="181"/>
      <c r="BN1433" s="181"/>
      <c r="BO1433" s="181"/>
      <c r="BP1433" s="181"/>
      <c r="BQ1433" s="181"/>
      <c r="BR1433" s="181"/>
      <c r="BS1433" s="181"/>
      <c r="BT1433" s="181"/>
      <c r="BU1433" s="181"/>
      <c r="BV1433" s="181"/>
      <c r="BW1433" s="181"/>
      <c r="BX1433" s="181"/>
    </row>
    <row r="1434" spans="23:76" s="166" customFormat="1">
      <c r="W1434" s="181"/>
      <c r="X1434" s="181"/>
      <c r="Y1434" s="181"/>
      <c r="Z1434" s="181"/>
      <c r="AA1434" s="181"/>
      <c r="AB1434" s="181"/>
      <c r="AC1434" s="181"/>
      <c r="AD1434" s="181"/>
      <c r="AE1434" s="181"/>
      <c r="AF1434" s="181"/>
      <c r="AG1434" s="181"/>
      <c r="AH1434" s="181"/>
      <c r="AI1434" s="181"/>
      <c r="AJ1434" s="181"/>
      <c r="AK1434" s="181"/>
      <c r="AL1434" s="181"/>
      <c r="AM1434" s="181"/>
      <c r="AN1434" s="181"/>
      <c r="AO1434" s="181"/>
      <c r="AP1434" s="181"/>
      <c r="AQ1434" s="181"/>
      <c r="AR1434" s="181"/>
      <c r="AS1434" s="181"/>
      <c r="AT1434" s="181"/>
      <c r="AU1434" s="181"/>
      <c r="AV1434" s="181"/>
      <c r="AW1434" s="181"/>
      <c r="AX1434" s="181"/>
      <c r="AY1434" s="181"/>
      <c r="AZ1434" s="181"/>
      <c r="BA1434" s="181"/>
      <c r="BB1434" s="181"/>
      <c r="BC1434" s="181"/>
      <c r="BD1434" s="181"/>
      <c r="BE1434" s="181"/>
      <c r="BF1434" s="181"/>
      <c r="BG1434" s="181"/>
      <c r="BH1434" s="181"/>
      <c r="BI1434" s="181"/>
      <c r="BJ1434" s="181"/>
      <c r="BK1434" s="181"/>
      <c r="BL1434" s="181"/>
      <c r="BM1434" s="181"/>
      <c r="BN1434" s="181"/>
      <c r="BO1434" s="181"/>
      <c r="BP1434" s="181"/>
      <c r="BQ1434" s="181"/>
      <c r="BR1434" s="181"/>
      <c r="BS1434" s="181"/>
      <c r="BT1434" s="181"/>
      <c r="BU1434" s="181"/>
      <c r="BV1434" s="181"/>
      <c r="BW1434" s="181"/>
      <c r="BX1434" s="181"/>
    </row>
    <row r="1435" spans="23:76" s="166" customFormat="1">
      <c r="W1435" s="181"/>
      <c r="X1435" s="181"/>
      <c r="Y1435" s="181"/>
      <c r="Z1435" s="181"/>
      <c r="AA1435" s="181"/>
      <c r="AB1435" s="181"/>
      <c r="AC1435" s="181"/>
      <c r="AD1435" s="181"/>
      <c r="AE1435" s="181"/>
      <c r="AF1435" s="181"/>
      <c r="AG1435" s="181"/>
      <c r="AH1435" s="181"/>
      <c r="AI1435" s="181"/>
      <c r="AJ1435" s="181"/>
      <c r="AK1435" s="181"/>
      <c r="AL1435" s="181"/>
      <c r="AM1435" s="181"/>
      <c r="AN1435" s="181"/>
      <c r="AO1435" s="181"/>
      <c r="AP1435" s="181"/>
      <c r="AQ1435" s="181"/>
      <c r="AR1435" s="181"/>
      <c r="AS1435" s="181"/>
      <c r="AT1435" s="181"/>
      <c r="AU1435" s="181"/>
      <c r="AV1435" s="181"/>
      <c r="AW1435" s="181"/>
      <c r="AX1435" s="181"/>
      <c r="AY1435" s="181"/>
      <c r="AZ1435" s="181"/>
      <c r="BA1435" s="181"/>
      <c r="BB1435" s="181"/>
      <c r="BC1435" s="181"/>
      <c r="BD1435" s="181"/>
      <c r="BE1435" s="181"/>
      <c r="BF1435" s="181"/>
      <c r="BG1435" s="181"/>
      <c r="BH1435" s="181"/>
      <c r="BI1435" s="181"/>
      <c r="BJ1435" s="181"/>
      <c r="BK1435" s="181"/>
      <c r="BL1435" s="181"/>
      <c r="BM1435" s="181"/>
      <c r="BN1435" s="181"/>
      <c r="BO1435" s="181"/>
      <c r="BP1435" s="181"/>
      <c r="BQ1435" s="181"/>
      <c r="BR1435" s="181"/>
      <c r="BS1435" s="181"/>
      <c r="BT1435" s="181"/>
      <c r="BU1435" s="181"/>
      <c r="BV1435" s="181"/>
      <c r="BW1435" s="181"/>
      <c r="BX1435" s="181"/>
    </row>
    <row r="1436" spans="23:76" s="166" customFormat="1">
      <c r="W1436" s="181"/>
      <c r="X1436" s="181"/>
      <c r="Y1436" s="181"/>
      <c r="Z1436" s="181"/>
      <c r="AA1436" s="181"/>
      <c r="AB1436" s="181"/>
      <c r="AC1436" s="181"/>
      <c r="AD1436" s="181"/>
      <c r="AE1436" s="181"/>
      <c r="AF1436" s="181"/>
      <c r="AG1436" s="181"/>
      <c r="AH1436" s="181"/>
      <c r="AI1436" s="181"/>
      <c r="AJ1436" s="181"/>
      <c r="AK1436" s="181"/>
      <c r="AL1436" s="181"/>
      <c r="AM1436" s="181"/>
      <c r="AN1436" s="181"/>
      <c r="AO1436" s="181"/>
      <c r="AP1436" s="181"/>
      <c r="AQ1436" s="181"/>
      <c r="AR1436" s="181"/>
      <c r="AS1436" s="181"/>
      <c r="AT1436" s="181"/>
      <c r="AU1436" s="181"/>
      <c r="AV1436" s="181"/>
      <c r="AW1436" s="181"/>
      <c r="AX1436" s="181"/>
      <c r="AY1436" s="181"/>
      <c r="AZ1436" s="181"/>
      <c r="BA1436" s="181"/>
      <c r="BB1436" s="181"/>
      <c r="BC1436" s="181"/>
      <c r="BD1436" s="181"/>
      <c r="BE1436" s="181"/>
      <c r="BF1436" s="181"/>
      <c r="BG1436" s="181"/>
      <c r="BH1436" s="181"/>
      <c r="BI1436" s="181"/>
      <c r="BJ1436" s="181"/>
      <c r="BK1436" s="181"/>
      <c r="BL1436" s="181"/>
      <c r="BM1436" s="181"/>
      <c r="BN1436" s="181"/>
      <c r="BO1436" s="181"/>
      <c r="BP1436" s="181"/>
      <c r="BQ1436" s="181"/>
      <c r="BR1436" s="181"/>
      <c r="BS1436" s="181"/>
      <c r="BT1436" s="181"/>
      <c r="BU1436" s="181"/>
      <c r="BV1436" s="181"/>
      <c r="BW1436" s="181"/>
      <c r="BX1436" s="181"/>
    </row>
    <row r="1437" spans="23:76" s="166" customFormat="1">
      <c r="W1437" s="181"/>
      <c r="X1437" s="181"/>
      <c r="Y1437" s="181"/>
      <c r="Z1437" s="181"/>
      <c r="AA1437" s="181"/>
      <c r="AB1437" s="181"/>
      <c r="AC1437" s="181"/>
      <c r="AD1437" s="181"/>
      <c r="AE1437" s="181"/>
      <c r="AF1437" s="181"/>
      <c r="AG1437" s="181"/>
      <c r="AH1437" s="181"/>
      <c r="AI1437" s="181"/>
      <c r="AJ1437" s="181"/>
      <c r="AK1437" s="181"/>
      <c r="AL1437" s="181"/>
      <c r="AM1437" s="181"/>
      <c r="AN1437" s="181"/>
      <c r="AO1437" s="181"/>
      <c r="AP1437" s="181"/>
      <c r="AQ1437" s="181"/>
      <c r="AR1437" s="181"/>
      <c r="AS1437" s="181"/>
      <c r="AT1437" s="181"/>
      <c r="AU1437" s="181"/>
      <c r="AV1437" s="181"/>
      <c r="AW1437" s="181"/>
      <c r="AX1437" s="181"/>
      <c r="AY1437" s="181"/>
      <c r="AZ1437" s="181"/>
      <c r="BA1437" s="181"/>
      <c r="BB1437" s="181"/>
      <c r="BC1437" s="181"/>
      <c r="BD1437" s="181"/>
      <c r="BE1437" s="181"/>
      <c r="BF1437" s="181"/>
      <c r="BG1437" s="181"/>
      <c r="BH1437" s="181"/>
      <c r="BI1437" s="181"/>
      <c r="BJ1437" s="181"/>
      <c r="BK1437" s="181"/>
      <c r="BL1437" s="181"/>
      <c r="BM1437" s="181"/>
      <c r="BN1437" s="181"/>
      <c r="BO1437" s="181"/>
      <c r="BP1437" s="181"/>
      <c r="BQ1437" s="181"/>
      <c r="BR1437" s="181"/>
      <c r="BS1437" s="181"/>
      <c r="BT1437" s="181"/>
      <c r="BU1437" s="181"/>
      <c r="BV1437" s="181"/>
      <c r="BW1437" s="181"/>
      <c r="BX1437" s="181"/>
    </row>
    <row r="1438" spans="23:76" s="166" customFormat="1">
      <c r="W1438" s="181"/>
      <c r="X1438" s="181"/>
      <c r="Y1438" s="181"/>
      <c r="Z1438" s="181"/>
      <c r="AA1438" s="181"/>
      <c r="AB1438" s="181"/>
      <c r="AC1438" s="181"/>
      <c r="AD1438" s="181"/>
      <c r="AE1438" s="181"/>
      <c r="AF1438" s="181"/>
      <c r="AG1438" s="181"/>
      <c r="AH1438" s="181"/>
      <c r="AI1438" s="181"/>
      <c r="AJ1438" s="181"/>
      <c r="AK1438" s="181"/>
      <c r="AL1438" s="181"/>
      <c r="AM1438" s="181"/>
      <c r="AN1438" s="181"/>
      <c r="AO1438" s="181"/>
      <c r="AP1438" s="181"/>
      <c r="AQ1438" s="181"/>
      <c r="AR1438" s="181"/>
      <c r="AS1438" s="181"/>
      <c r="AT1438" s="181"/>
      <c r="AU1438" s="181"/>
      <c r="AV1438" s="181"/>
      <c r="AW1438" s="181"/>
      <c r="AX1438" s="181"/>
      <c r="AY1438" s="181"/>
      <c r="AZ1438" s="181"/>
      <c r="BA1438" s="181"/>
      <c r="BB1438" s="181"/>
      <c r="BC1438" s="181"/>
      <c r="BD1438" s="181"/>
      <c r="BE1438" s="181"/>
      <c r="BF1438" s="181"/>
      <c r="BG1438" s="181"/>
      <c r="BH1438" s="181"/>
      <c r="BI1438" s="181"/>
      <c r="BJ1438" s="181"/>
      <c r="BK1438" s="181"/>
      <c r="BL1438" s="181"/>
      <c r="BM1438" s="181"/>
      <c r="BN1438" s="181"/>
      <c r="BO1438" s="181"/>
      <c r="BP1438" s="181"/>
      <c r="BQ1438" s="181"/>
      <c r="BR1438" s="181"/>
      <c r="BS1438" s="181"/>
      <c r="BT1438" s="181"/>
      <c r="BU1438" s="181"/>
      <c r="BV1438" s="181"/>
      <c r="BW1438" s="181"/>
      <c r="BX1438" s="181"/>
    </row>
    <row r="1439" spans="23:76" s="166" customFormat="1">
      <c r="W1439" s="181"/>
      <c r="X1439" s="181"/>
      <c r="Y1439" s="181"/>
      <c r="Z1439" s="181"/>
      <c r="AA1439" s="181"/>
      <c r="AB1439" s="181"/>
      <c r="AC1439" s="181"/>
      <c r="AD1439" s="181"/>
      <c r="AE1439" s="181"/>
      <c r="AF1439" s="181"/>
      <c r="AG1439" s="181"/>
      <c r="AH1439" s="181"/>
      <c r="AI1439" s="181"/>
      <c r="AJ1439" s="181"/>
      <c r="AK1439" s="181"/>
      <c r="AL1439" s="181"/>
      <c r="AM1439" s="181"/>
      <c r="AN1439" s="181"/>
      <c r="AO1439" s="181"/>
      <c r="AP1439" s="181"/>
      <c r="AQ1439" s="181"/>
      <c r="AR1439" s="181"/>
      <c r="AS1439" s="181"/>
      <c r="AT1439" s="181"/>
      <c r="AU1439" s="181"/>
      <c r="AV1439" s="181"/>
      <c r="AW1439" s="181"/>
      <c r="AX1439" s="181"/>
      <c r="AY1439" s="181"/>
      <c r="AZ1439" s="181"/>
      <c r="BA1439" s="181"/>
      <c r="BB1439" s="181"/>
      <c r="BC1439" s="181"/>
      <c r="BD1439" s="181"/>
      <c r="BE1439" s="181"/>
      <c r="BF1439" s="181"/>
      <c r="BG1439" s="181"/>
      <c r="BH1439" s="181"/>
      <c r="BI1439" s="181"/>
      <c r="BJ1439" s="181"/>
      <c r="BK1439" s="181"/>
      <c r="BL1439" s="181"/>
      <c r="BM1439" s="181"/>
      <c r="BN1439" s="181"/>
      <c r="BO1439" s="181"/>
      <c r="BP1439" s="181"/>
      <c r="BQ1439" s="181"/>
      <c r="BR1439" s="181"/>
      <c r="BS1439" s="181"/>
      <c r="BT1439" s="181"/>
      <c r="BU1439" s="181"/>
      <c r="BV1439" s="181"/>
      <c r="BW1439" s="181"/>
      <c r="BX1439" s="181"/>
    </row>
    <row r="1440" spans="23:76" s="166" customFormat="1">
      <c r="W1440" s="181"/>
      <c r="X1440" s="181"/>
      <c r="Y1440" s="181"/>
      <c r="Z1440" s="181"/>
      <c r="AA1440" s="181"/>
      <c r="AB1440" s="181"/>
      <c r="AC1440" s="181"/>
      <c r="AD1440" s="181"/>
      <c r="AE1440" s="181"/>
      <c r="AF1440" s="181"/>
      <c r="AG1440" s="181"/>
      <c r="AH1440" s="181"/>
      <c r="AI1440" s="181"/>
      <c r="AJ1440" s="181"/>
      <c r="AK1440" s="181"/>
      <c r="AL1440" s="181"/>
      <c r="AM1440" s="181"/>
      <c r="AN1440" s="181"/>
      <c r="AO1440" s="181"/>
      <c r="AP1440" s="181"/>
      <c r="AQ1440" s="181"/>
      <c r="AR1440" s="181"/>
      <c r="AS1440" s="181"/>
      <c r="AT1440" s="181"/>
      <c r="AU1440" s="181"/>
      <c r="AV1440" s="181"/>
      <c r="AW1440" s="181"/>
      <c r="AX1440" s="181"/>
      <c r="AY1440" s="181"/>
      <c r="AZ1440" s="181"/>
      <c r="BA1440" s="181"/>
      <c r="BB1440" s="181"/>
      <c r="BC1440" s="181"/>
      <c r="BD1440" s="181"/>
      <c r="BE1440" s="181"/>
      <c r="BF1440" s="181"/>
      <c r="BG1440" s="181"/>
      <c r="BH1440" s="181"/>
      <c r="BI1440" s="181"/>
      <c r="BJ1440" s="181"/>
      <c r="BK1440" s="181"/>
      <c r="BL1440" s="181"/>
      <c r="BM1440" s="181"/>
      <c r="BN1440" s="181"/>
      <c r="BO1440" s="181"/>
      <c r="BP1440" s="181"/>
      <c r="BQ1440" s="181"/>
      <c r="BR1440" s="181"/>
      <c r="BS1440" s="181"/>
      <c r="BT1440" s="181"/>
      <c r="BU1440" s="181"/>
      <c r="BV1440" s="181"/>
      <c r="BW1440" s="181"/>
      <c r="BX1440" s="181"/>
    </row>
    <row r="1441" spans="23:76" s="166" customFormat="1">
      <c r="W1441" s="181"/>
      <c r="X1441" s="181"/>
      <c r="Y1441" s="181"/>
      <c r="Z1441" s="181"/>
      <c r="AA1441" s="181"/>
      <c r="AB1441" s="181"/>
      <c r="AC1441" s="181"/>
      <c r="AD1441" s="181"/>
      <c r="AE1441" s="181"/>
      <c r="AF1441" s="181"/>
      <c r="AG1441" s="181"/>
      <c r="AH1441" s="181"/>
      <c r="AI1441" s="181"/>
      <c r="AJ1441" s="181"/>
      <c r="AK1441" s="181"/>
      <c r="AL1441" s="181"/>
      <c r="AM1441" s="181"/>
      <c r="AN1441" s="181"/>
      <c r="AO1441" s="181"/>
      <c r="AP1441" s="181"/>
      <c r="AQ1441" s="181"/>
      <c r="AR1441" s="181"/>
      <c r="AS1441" s="181"/>
      <c r="AT1441" s="181"/>
      <c r="AU1441" s="181"/>
      <c r="AV1441" s="181"/>
      <c r="AW1441" s="181"/>
      <c r="AX1441" s="181"/>
      <c r="AY1441" s="181"/>
      <c r="AZ1441" s="181"/>
      <c r="BA1441" s="181"/>
      <c r="BB1441" s="181"/>
      <c r="BC1441" s="181"/>
      <c r="BD1441" s="181"/>
      <c r="BE1441" s="181"/>
      <c r="BF1441" s="181"/>
      <c r="BG1441" s="181"/>
      <c r="BH1441" s="181"/>
      <c r="BI1441" s="181"/>
      <c r="BJ1441" s="181"/>
      <c r="BK1441" s="181"/>
      <c r="BL1441" s="181"/>
      <c r="BM1441" s="181"/>
      <c r="BN1441" s="181"/>
      <c r="BO1441" s="181"/>
      <c r="BP1441" s="181"/>
      <c r="BQ1441" s="181"/>
      <c r="BR1441" s="181"/>
      <c r="BS1441" s="181"/>
      <c r="BT1441" s="181"/>
      <c r="BU1441" s="181"/>
      <c r="BV1441" s="181"/>
      <c r="BW1441" s="181"/>
      <c r="BX1441" s="181"/>
    </row>
    <row r="1442" spans="23:76" s="166" customFormat="1">
      <c r="W1442" s="181"/>
      <c r="X1442" s="181"/>
      <c r="Y1442" s="181"/>
      <c r="Z1442" s="181"/>
      <c r="AA1442" s="181"/>
      <c r="AB1442" s="181"/>
      <c r="AC1442" s="181"/>
      <c r="AD1442" s="181"/>
      <c r="AE1442" s="181"/>
      <c r="AF1442" s="181"/>
      <c r="AG1442" s="181"/>
      <c r="AH1442" s="181"/>
      <c r="AI1442" s="181"/>
      <c r="AJ1442" s="181"/>
      <c r="AK1442" s="181"/>
      <c r="AL1442" s="181"/>
      <c r="AM1442" s="181"/>
      <c r="AN1442" s="181"/>
      <c r="AO1442" s="181"/>
      <c r="AP1442" s="181"/>
      <c r="AQ1442" s="181"/>
      <c r="AR1442" s="181"/>
      <c r="AS1442" s="181"/>
      <c r="AT1442" s="181"/>
      <c r="AU1442" s="181"/>
      <c r="AV1442" s="181"/>
      <c r="AW1442" s="181"/>
      <c r="AX1442" s="181"/>
      <c r="AY1442" s="181"/>
      <c r="AZ1442" s="181"/>
      <c r="BA1442" s="181"/>
      <c r="BB1442" s="181"/>
      <c r="BC1442" s="181"/>
      <c r="BD1442" s="181"/>
      <c r="BE1442" s="181"/>
      <c r="BF1442" s="181"/>
      <c r="BG1442" s="181"/>
      <c r="BH1442" s="181"/>
      <c r="BI1442" s="181"/>
      <c r="BJ1442" s="181"/>
      <c r="BK1442" s="181"/>
      <c r="BL1442" s="181"/>
      <c r="BM1442" s="181"/>
      <c r="BN1442" s="181"/>
      <c r="BO1442" s="181"/>
      <c r="BP1442" s="181"/>
      <c r="BQ1442" s="181"/>
      <c r="BR1442" s="181"/>
      <c r="BS1442" s="181"/>
      <c r="BT1442" s="181"/>
      <c r="BU1442" s="181"/>
      <c r="BV1442" s="181"/>
      <c r="BW1442" s="181"/>
      <c r="BX1442" s="181"/>
    </row>
    <row r="1443" spans="23:76" s="166" customFormat="1">
      <c r="W1443" s="181"/>
      <c r="X1443" s="181"/>
      <c r="Y1443" s="181"/>
      <c r="Z1443" s="181"/>
      <c r="AA1443" s="181"/>
      <c r="AB1443" s="181"/>
      <c r="AC1443" s="181"/>
      <c r="AD1443" s="181"/>
      <c r="AE1443" s="181"/>
      <c r="AF1443" s="181"/>
      <c r="AG1443" s="181"/>
      <c r="AH1443" s="181"/>
      <c r="AI1443" s="181"/>
      <c r="AJ1443" s="181"/>
      <c r="AK1443" s="181"/>
      <c r="AL1443" s="181"/>
      <c r="AM1443" s="181"/>
      <c r="AN1443" s="181"/>
      <c r="AO1443" s="181"/>
      <c r="AP1443" s="181"/>
      <c r="AQ1443" s="181"/>
      <c r="AR1443" s="181"/>
      <c r="AS1443" s="181"/>
      <c r="AT1443" s="181"/>
      <c r="AU1443" s="181"/>
      <c r="AV1443" s="181"/>
      <c r="AW1443" s="181"/>
      <c r="AX1443" s="181"/>
      <c r="AY1443" s="181"/>
      <c r="AZ1443" s="181"/>
      <c r="BA1443" s="181"/>
      <c r="BB1443" s="181"/>
      <c r="BC1443" s="181"/>
      <c r="BD1443" s="181"/>
      <c r="BE1443" s="181"/>
      <c r="BF1443" s="181"/>
      <c r="BG1443" s="181"/>
      <c r="BH1443" s="181"/>
      <c r="BI1443" s="181"/>
      <c r="BJ1443" s="181"/>
      <c r="BK1443" s="181"/>
      <c r="BL1443" s="181"/>
      <c r="BM1443" s="181"/>
      <c r="BN1443" s="181"/>
      <c r="BO1443" s="181"/>
      <c r="BP1443" s="181"/>
      <c r="BQ1443" s="181"/>
      <c r="BR1443" s="181"/>
      <c r="BS1443" s="181"/>
      <c r="BT1443" s="181"/>
      <c r="BU1443" s="181"/>
      <c r="BV1443" s="181"/>
      <c r="BW1443" s="181"/>
      <c r="BX1443" s="181"/>
    </row>
    <row r="1444" spans="23:76" s="166" customFormat="1">
      <c r="W1444" s="181"/>
      <c r="X1444" s="181"/>
      <c r="Y1444" s="181"/>
      <c r="Z1444" s="181"/>
      <c r="AA1444" s="181"/>
      <c r="AB1444" s="181"/>
      <c r="AC1444" s="181"/>
      <c r="AD1444" s="181"/>
      <c r="AE1444" s="181"/>
      <c r="AF1444" s="181"/>
      <c r="AG1444" s="181"/>
      <c r="AH1444" s="181"/>
      <c r="AI1444" s="181"/>
      <c r="AJ1444" s="181"/>
      <c r="AK1444" s="181"/>
      <c r="AL1444" s="181"/>
      <c r="AM1444" s="181"/>
      <c r="AN1444" s="181"/>
      <c r="AO1444" s="181"/>
      <c r="AP1444" s="181"/>
      <c r="AQ1444" s="181"/>
      <c r="AR1444" s="181"/>
      <c r="AS1444" s="181"/>
      <c r="AT1444" s="181"/>
      <c r="AU1444" s="181"/>
      <c r="AV1444" s="181"/>
      <c r="AW1444" s="181"/>
      <c r="AX1444" s="181"/>
      <c r="AY1444" s="181"/>
      <c r="AZ1444" s="181"/>
      <c r="BA1444" s="181"/>
      <c r="BB1444" s="181"/>
      <c r="BC1444" s="181"/>
      <c r="BD1444" s="181"/>
      <c r="BE1444" s="181"/>
      <c r="BF1444" s="181"/>
      <c r="BG1444" s="181"/>
      <c r="BH1444" s="181"/>
      <c r="BI1444" s="181"/>
      <c r="BJ1444" s="181"/>
      <c r="BK1444" s="181"/>
      <c r="BL1444" s="181"/>
      <c r="BM1444" s="181"/>
      <c r="BN1444" s="181"/>
      <c r="BO1444" s="181"/>
      <c r="BP1444" s="181"/>
      <c r="BQ1444" s="181"/>
      <c r="BR1444" s="181"/>
      <c r="BS1444" s="181"/>
      <c r="BT1444" s="181"/>
      <c r="BU1444" s="181"/>
      <c r="BV1444" s="181"/>
      <c r="BW1444" s="181"/>
      <c r="BX1444" s="181"/>
    </row>
    <row r="1445" spans="23:76" s="166" customFormat="1">
      <c r="W1445" s="181"/>
      <c r="X1445" s="181"/>
      <c r="Y1445" s="181"/>
      <c r="Z1445" s="181"/>
      <c r="AA1445" s="181"/>
      <c r="AB1445" s="181"/>
      <c r="AC1445" s="181"/>
      <c r="AD1445" s="181"/>
      <c r="AE1445" s="181"/>
      <c r="AF1445" s="181"/>
      <c r="AG1445" s="181"/>
      <c r="AH1445" s="181"/>
      <c r="AI1445" s="181"/>
      <c r="AJ1445" s="181"/>
      <c r="AK1445" s="181"/>
      <c r="AL1445" s="181"/>
      <c r="AM1445" s="181"/>
      <c r="AN1445" s="181"/>
      <c r="AO1445" s="181"/>
      <c r="AP1445" s="181"/>
      <c r="AQ1445" s="181"/>
      <c r="AR1445" s="181"/>
      <c r="AS1445" s="181"/>
      <c r="AT1445" s="181"/>
      <c r="AU1445" s="181"/>
      <c r="AV1445" s="181"/>
      <c r="AW1445" s="181"/>
      <c r="AX1445" s="181"/>
      <c r="AY1445" s="181"/>
      <c r="AZ1445" s="181"/>
      <c r="BA1445" s="181"/>
      <c r="BB1445" s="181"/>
      <c r="BC1445" s="181"/>
      <c r="BD1445" s="181"/>
      <c r="BE1445" s="181"/>
      <c r="BF1445" s="181"/>
      <c r="BG1445" s="181"/>
      <c r="BH1445" s="181"/>
      <c r="BI1445" s="181"/>
      <c r="BJ1445" s="181"/>
      <c r="BK1445" s="181"/>
      <c r="BL1445" s="181"/>
      <c r="BM1445" s="181"/>
      <c r="BN1445" s="181"/>
      <c r="BO1445" s="181"/>
      <c r="BP1445" s="181"/>
      <c r="BQ1445" s="181"/>
      <c r="BR1445" s="181"/>
      <c r="BS1445" s="181"/>
      <c r="BT1445" s="181"/>
      <c r="BU1445" s="181"/>
      <c r="BV1445" s="181"/>
      <c r="BW1445" s="181"/>
      <c r="BX1445" s="181"/>
    </row>
    <row r="1446" spans="23:76" s="166" customFormat="1">
      <c r="W1446" s="181"/>
      <c r="X1446" s="181"/>
      <c r="Y1446" s="181"/>
      <c r="Z1446" s="181"/>
      <c r="AA1446" s="181"/>
      <c r="AB1446" s="181"/>
      <c r="AC1446" s="181"/>
      <c r="AD1446" s="181"/>
      <c r="AE1446" s="181"/>
      <c r="AF1446" s="181"/>
      <c r="AG1446" s="181"/>
      <c r="AH1446" s="181"/>
      <c r="AI1446" s="181"/>
      <c r="AJ1446" s="181"/>
      <c r="AK1446" s="181"/>
      <c r="AL1446" s="181"/>
      <c r="AM1446" s="181"/>
      <c r="AN1446" s="181"/>
      <c r="AO1446" s="181"/>
      <c r="AP1446" s="181"/>
      <c r="AQ1446" s="181"/>
      <c r="AR1446" s="181"/>
      <c r="AS1446" s="181"/>
      <c r="AT1446" s="181"/>
      <c r="AU1446" s="181"/>
      <c r="AV1446" s="181"/>
      <c r="AW1446" s="181"/>
      <c r="AX1446" s="181"/>
      <c r="AY1446" s="181"/>
      <c r="AZ1446" s="181"/>
      <c r="BA1446" s="181"/>
      <c r="BB1446" s="181"/>
      <c r="BC1446" s="181"/>
      <c r="BD1446" s="181"/>
      <c r="BE1446" s="181"/>
      <c r="BF1446" s="181"/>
      <c r="BG1446" s="181"/>
      <c r="BH1446" s="181"/>
      <c r="BI1446" s="181"/>
      <c r="BJ1446" s="181"/>
      <c r="BK1446" s="181"/>
      <c r="BL1446" s="181"/>
      <c r="BM1446" s="181"/>
      <c r="BN1446" s="181"/>
      <c r="BO1446" s="181"/>
      <c r="BP1446" s="181"/>
      <c r="BQ1446" s="181"/>
      <c r="BR1446" s="181"/>
      <c r="BS1446" s="181"/>
      <c r="BT1446" s="181"/>
      <c r="BU1446" s="181"/>
      <c r="BV1446" s="181"/>
      <c r="BW1446" s="181"/>
      <c r="BX1446" s="181"/>
    </row>
    <row r="1447" spans="23:76" s="166" customFormat="1">
      <c r="W1447" s="181"/>
      <c r="X1447" s="181"/>
      <c r="Y1447" s="181"/>
      <c r="Z1447" s="181"/>
      <c r="AA1447" s="181"/>
      <c r="AB1447" s="181"/>
      <c r="AC1447" s="181"/>
      <c r="AD1447" s="181"/>
      <c r="AE1447" s="181"/>
      <c r="AF1447" s="181"/>
      <c r="AG1447" s="181"/>
      <c r="AH1447" s="181"/>
      <c r="AI1447" s="181"/>
      <c r="AJ1447" s="181"/>
      <c r="AK1447" s="181"/>
      <c r="AL1447" s="181"/>
      <c r="AM1447" s="181"/>
      <c r="AN1447" s="181"/>
      <c r="AO1447" s="181"/>
      <c r="AP1447" s="181"/>
      <c r="AQ1447" s="181"/>
      <c r="AR1447" s="181"/>
      <c r="AS1447" s="181"/>
      <c r="AT1447" s="181"/>
      <c r="AU1447" s="181"/>
      <c r="AV1447" s="181"/>
      <c r="AW1447" s="181"/>
      <c r="AX1447" s="181"/>
      <c r="AY1447" s="181"/>
      <c r="AZ1447" s="181"/>
      <c r="BA1447" s="181"/>
      <c r="BB1447" s="181"/>
      <c r="BC1447" s="181"/>
      <c r="BD1447" s="181"/>
      <c r="BE1447" s="181"/>
      <c r="BF1447" s="181"/>
      <c r="BG1447" s="181"/>
      <c r="BH1447" s="181"/>
      <c r="BI1447" s="181"/>
      <c r="BJ1447" s="181"/>
      <c r="BK1447" s="181"/>
      <c r="BL1447" s="181"/>
      <c r="BM1447" s="181"/>
      <c r="BN1447" s="181"/>
      <c r="BO1447" s="181"/>
      <c r="BP1447" s="181"/>
      <c r="BQ1447" s="181"/>
      <c r="BR1447" s="181"/>
      <c r="BS1447" s="181"/>
      <c r="BT1447" s="181"/>
      <c r="BU1447" s="181"/>
      <c r="BV1447" s="181"/>
      <c r="BW1447" s="181"/>
      <c r="BX1447" s="181"/>
    </row>
    <row r="1448" spans="23:76" s="166" customFormat="1">
      <c r="W1448" s="181"/>
      <c r="X1448" s="181"/>
      <c r="Y1448" s="181"/>
      <c r="Z1448" s="181"/>
      <c r="AA1448" s="181"/>
      <c r="AB1448" s="181"/>
      <c r="AC1448" s="181"/>
      <c r="AD1448" s="181"/>
      <c r="AE1448" s="181"/>
      <c r="AF1448" s="181"/>
      <c r="AG1448" s="181"/>
      <c r="AH1448" s="181"/>
      <c r="AI1448" s="181"/>
      <c r="AJ1448" s="181"/>
      <c r="AK1448" s="181"/>
      <c r="AL1448" s="181"/>
      <c r="AM1448" s="181"/>
      <c r="AN1448" s="181"/>
      <c r="AO1448" s="181"/>
      <c r="AP1448" s="181"/>
      <c r="AQ1448" s="181"/>
      <c r="AR1448" s="181"/>
      <c r="AS1448" s="181"/>
      <c r="AT1448" s="181"/>
      <c r="AU1448" s="181"/>
      <c r="AV1448" s="181"/>
      <c r="AW1448" s="181"/>
      <c r="AX1448" s="181"/>
      <c r="AY1448" s="181"/>
      <c r="AZ1448" s="181"/>
      <c r="BA1448" s="181"/>
      <c r="BB1448" s="181"/>
      <c r="BC1448" s="181"/>
      <c r="BD1448" s="181"/>
      <c r="BE1448" s="181"/>
      <c r="BF1448" s="181"/>
      <c r="BG1448" s="181"/>
      <c r="BH1448" s="181"/>
      <c r="BI1448" s="181"/>
      <c r="BJ1448" s="181"/>
      <c r="BK1448" s="181"/>
      <c r="BL1448" s="181"/>
      <c r="BM1448" s="181"/>
      <c r="BN1448" s="181"/>
      <c r="BO1448" s="181"/>
      <c r="BP1448" s="181"/>
      <c r="BQ1448" s="181"/>
      <c r="BR1448" s="181"/>
      <c r="BS1448" s="181"/>
      <c r="BT1448" s="181"/>
      <c r="BU1448" s="181"/>
      <c r="BV1448" s="181"/>
      <c r="BW1448" s="181"/>
      <c r="BX1448" s="181"/>
    </row>
    <row r="1449" spans="23:76" s="166" customFormat="1">
      <c r="W1449" s="181"/>
      <c r="X1449" s="181"/>
      <c r="Y1449" s="181"/>
      <c r="Z1449" s="181"/>
      <c r="AA1449" s="181"/>
      <c r="AB1449" s="181"/>
      <c r="AC1449" s="181"/>
      <c r="AD1449" s="181"/>
      <c r="AE1449" s="181"/>
      <c r="AF1449" s="181"/>
      <c r="AG1449" s="181"/>
      <c r="AH1449" s="181"/>
      <c r="AI1449" s="181"/>
      <c r="AJ1449" s="181"/>
      <c r="AK1449" s="181"/>
      <c r="AL1449" s="181"/>
      <c r="AM1449" s="181"/>
      <c r="AN1449" s="181"/>
      <c r="AO1449" s="181"/>
      <c r="AP1449" s="181"/>
      <c r="AQ1449" s="181"/>
      <c r="AR1449" s="181"/>
      <c r="AS1449" s="181"/>
      <c r="AT1449" s="181"/>
      <c r="AU1449" s="181"/>
      <c r="AV1449" s="181"/>
      <c r="AW1449" s="181"/>
      <c r="AX1449" s="181"/>
      <c r="AY1449" s="181"/>
      <c r="AZ1449" s="181"/>
      <c r="BA1449" s="181"/>
      <c r="BB1449" s="181"/>
      <c r="BC1449" s="181"/>
      <c r="BD1449" s="181"/>
      <c r="BE1449" s="181"/>
      <c r="BF1449" s="181"/>
      <c r="BG1449" s="181"/>
      <c r="BH1449" s="181"/>
      <c r="BI1449" s="181"/>
      <c r="BJ1449" s="181"/>
      <c r="BK1449" s="181"/>
      <c r="BL1449" s="181"/>
      <c r="BM1449" s="181"/>
      <c r="BN1449" s="181"/>
      <c r="BO1449" s="181"/>
      <c r="BP1449" s="181"/>
      <c r="BQ1449" s="181"/>
      <c r="BR1449" s="181"/>
      <c r="BS1449" s="181"/>
      <c r="BT1449" s="181"/>
      <c r="BU1449" s="181"/>
      <c r="BV1449" s="181"/>
      <c r="BW1449" s="181"/>
      <c r="BX1449" s="181"/>
    </row>
    <row r="1450" spans="23:76" s="166" customFormat="1">
      <c r="W1450" s="181"/>
      <c r="X1450" s="181"/>
      <c r="Y1450" s="181"/>
      <c r="Z1450" s="181"/>
      <c r="AA1450" s="181"/>
      <c r="AB1450" s="181"/>
      <c r="AC1450" s="181"/>
      <c r="AD1450" s="181"/>
      <c r="AE1450" s="181"/>
      <c r="AF1450" s="181"/>
      <c r="AG1450" s="181"/>
      <c r="AH1450" s="181"/>
      <c r="AI1450" s="181"/>
      <c r="AJ1450" s="181"/>
      <c r="AK1450" s="181"/>
      <c r="AL1450" s="181"/>
      <c r="AM1450" s="181"/>
      <c r="AN1450" s="181"/>
      <c r="AO1450" s="181"/>
      <c r="AP1450" s="181"/>
      <c r="AQ1450" s="181"/>
      <c r="AR1450" s="181"/>
      <c r="AS1450" s="181"/>
      <c r="AT1450" s="181"/>
      <c r="AU1450" s="181"/>
      <c r="AV1450" s="181"/>
      <c r="AW1450" s="181"/>
      <c r="AX1450" s="181"/>
      <c r="AY1450" s="181"/>
      <c r="AZ1450" s="181"/>
      <c r="BA1450" s="181"/>
      <c r="BB1450" s="181"/>
      <c r="BC1450" s="181"/>
      <c r="BD1450" s="181"/>
      <c r="BE1450" s="181"/>
      <c r="BF1450" s="181"/>
      <c r="BG1450" s="181"/>
      <c r="BH1450" s="181"/>
      <c r="BI1450" s="181"/>
      <c r="BJ1450" s="181"/>
      <c r="BK1450" s="181"/>
      <c r="BL1450" s="181"/>
      <c r="BM1450" s="181"/>
      <c r="BN1450" s="181"/>
      <c r="BO1450" s="181"/>
      <c r="BP1450" s="181"/>
      <c r="BQ1450" s="181"/>
      <c r="BR1450" s="181"/>
      <c r="BS1450" s="181"/>
      <c r="BT1450" s="181"/>
      <c r="BU1450" s="181"/>
      <c r="BV1450" s="181"/>
      <c r="BW1450" s="181"/>
      <c r="BX1450" s="181"/>
    </row>
    <row r="1451" spans="23:76" s="166" customFormat="1">
      <c r="W1451" s="181"/>
      <c r="X1451" s="181"/>
      <c r="Y1451" s="181"/>
      <c r="Z1451" s="181"/>
      <c r="AA1451" s="181"/>
      <c r="AB1451" s="181"/>
      <c r="AC1451" s="181"/>
      <c r="AD1451" s="181"/>
      <c r="AE1451" s="181"/>
      <c r="AF1451" s="181"/>
      <c r="AG1451" s="181"/>
      <c r="AH1451" s="181"/>
      <c r="AI1451" s="181"/>
      <c r="AJ1451" s="181"/>
      <c r="AK1451" s="181"/>
      <c r="AL1451" s="181"/>
      <c r="AM1451" s="181"/>
      <c r="AN1451" s="181"/>
      <c r="AO1451" s="181"/>
      <c r="AP1451" s="181"/>
      <c r="AQ1451" s="181"/>
      <c r="AR1451" s="181"/>
      <c r="AS1451" s="181"/>
      <c r="AT1451" s="181"/>
      <c r="AU1451" s="181"/>
      <c r="AV1451" s="181"/>
      <c r="AW1451" s="181"/>
      <c r="AX1451" s="181"/>
      <c r="AY1451" s="181"/>
      <c r="AZ1451" s="181"/>
      <c r="BA1451" s="181"/>
      <c r="BB1451" s="181"/>
      <c r="BC1451" s="181"/>
      <c r="BD1451" s="181"/>
      <c r="BE1451" s="181"/>
      <c r="BF1451" s="181"/>
      <c r="BG1451" s="181"/>
      <c r="BH1451" s="181"/>
      <c r="BI1451" s="181"/>
      <c r="BJ1451" s="181"/>
      <c r="BK1451" s="181"/>
      <c r="BL1451" s="181"/>
      <c r="BM1451" s="181"/>
      <c r="BN1451" s="181"/>
      <c r="BO1451" s="181"/>
      <c r="BP1451" s="181"/>
      <c r="BQ1451" s="181"/>
      <c r="BR1451" s="181"/>
      <c r="BS1451" s="181"/>
      <c r="BT1451" s="181"/>
      <c r="BU1451" s="181"/>
      <c r="BV1451" s="181"/>
      <c r="BW1451" s="181"/>
      <c r="BX1451" s="181"/>
    </row>
    <row r="1452" spans="23:76" s="166" customFormat="1">
      <c r="W1452" s="181"/>
      <c r="X1452" s="181"/>
      <c r="Y1452" s="181"/>
      <c r="Z1452" s="181"/>
      <c r="AA1452" s="181"/>
      <c r="AB1452" s="181"/>
      <c r="AC1452" s="181"/>
      <c r="AD1452" s="181"/>
      <c r="AE1452" s="181"/>
      <c r="AF1452" s="181"/>
      <c r="AG1452" s="181"/>
      <c r="AH1452" s="181"/>
      <c r="AI1452" s="181"/>
      <c r="AJ1452" s="181"/>
      <c r="AK1452" s="181"/>
      <c r="AL1452" s="181"/>
      <c r="AM1452" s="181"/>
      <c r="AN1452" s="181"/>
      <c r="AO1452" s="181"/>
      <c r="AP1452" s="181"/>
      <c r="AQ1452" s="181"/>
      <c r="AR1452" s="181"/>
      <c r="AS1452" s="181"/>
      <c r="AT1452" s="181"/>
      <c r="AU1452" s="181"/>
      <c r="AV1452" s="181"/>
      <c r="AW1452" s="181"/>
      <c r="AX1452" s="181"/>
      <c r="AY1452" s="181"/>
      <c r="AZ1452" s="181"/>
      <c r="BA1452" s="181"/>
      <c r="BB1452" s="181"/>
      <c r="BC1452" s="181"/>
      <c r="BD1452" s="181"/>
      <c r="BE1452" s="181"/>
      <c r="BF1452" s="181"/>
      <c r="BG1452" s="181"/>
      <c r="BH1452" s="181"/>
      <c r="BI1452" s="181"/>
      <c r="BJ1452" s="181"/>
      <c r="BK1452" s="181"/>
      <c r="BL1452" s="181"/>
      <c r="BM1452" s="181"/>
      <c r="BN1452" s="181"/>
      <c r="BO1452" s="181"/>
      <c r="BP1452" s="181"/>
      <c r="BQ1452" s="181"/>
      <c r="BR1452" s="181"/>
      <c r="BS1452" s="181"/>
      <c r="BT1452" s="181"/>
      <c r="BU1452" s="181"/>
      <c r="BV1452" s="181"/>
      <c r="BW1452" s="181"/>
      <c r="BX1452" s="181"/>
    </row>
    <row r="1453" spans="23:76" s="166" customFormat="1">
      <c r="W1453" s="181"/>
      <c r="X1453" s="181"/>
      <c r="Y1453" s="181"/>
      <c r="Z1453" s="181"/>
      <c r="AA1453" s="181"/>
      <c r="AB1453" s="181"/>
      <c r="AC1453" s="181"/>
      <c r="AD1453" s="181"/>
      <c r="AE1453" s="181"/>
      <c r="AF1453" s="181"/>
      <c r="AG1453" s="181"/>
      <c r="AH1453" s="181"/>
      <c r="AI1453" s="181"/>
      <c r="AJ1453" s="181"/>
      <c r="AK1453" s="181"/>
      <c r="AL1453" s="181"/>
      <c r="AM1453" s="181"/>
      <c r="AN1453" s="181"/>
      <c r="AO1453" s="181"/>
      <c r="AP1453" s="181"/>
      <c r="AQ1453" s="181"/>
      <c r="AR1453" s="181"/>
      <c r="AS1453" s="181"/>
      <c r="AT1453" s="181"/>
      <c r="AU1453" s="181"/>
      <c r="AV1453" s="181"/>
      <c r="AW1453" s="181"/>
      <c r="AX1453" s="181"/>
      <c r="AY1453" s="181"/>
      <c r="AZ1453" s="181"/>
      <c r="BA1453" s="181"/>
      <c r="BB1453" s="181"/>
      <c r="BC1453" s="181"/>
      <c r="BD1453" s="181"/>
      <c r="BE1453" s="181"/>
      <c r="BF1453" s="181"/>
      <c r="BG1453" s="181"/>
      <c r="BH1453" s="181"/>
      <c r="BI1453" s="181"/>
      <c r="BJ1453" s="181"/>
      <c r="BK1453" s="181"/>
      <c r="BL1453" s="181"/>
      <c r="BM1453" s="181"/>
      <c r="BN1453" s="181"/>
      <c r="BO1453" s="181"/>
      <c r="BP1453" s="181"/>
      <c r="BQ1453" s="181"/>
      <c r="BR1453" s="181"/>
      <c r="BS1453" s="181"/>
      <c r="BT1453" s="181"/>
      <c r="BU1453" s="181"/>
      <c r="BV1453" s="181"/>
      <c r="BW1453" s="181"/>
      <c r="BX1453" s="181"/>
    </row>
    <row r="1454" spans="23:76" s="166" customFormat="1">
      <c r="W1454" s="181"/>
      <c r="X1454" s="181"/>
      <c r="Y1454" s="181"/>
      <c r="Z1454" s="181"/>
      <c r="AA1454" s="181"/>
      <c r="AB1454" s="181"/>
      <c r="AC1454" s="181"/>
      <c r="AD1454" s="181"/>
      <c r="AE1454" s="181"/>
      <c r="AF1454" s="181"/>
      <c r="AG1454" s="181"/>
      <c r="AH1454" s="181"/>
      <c r="AI1454" s="181"/>
      <c r="AJ1454" s="181"/>
      <c r="AK1454" s="181"/>
      <c r="AL1454" s="181"/>
      <c r="AM1454" s="181"/>
      <c r="AN1454" s="181"/>
      <c r="AO1454" s="181"/>
      <c r="AP1454" s="181"/>
      <c r="AQ1454" s="181"/>
      <c r="AR1454" s="181"/>
      <c r="AS1454" s="181"/>
      <c r="AT1454" s="181"/>
      <c r="AU1454" s="181"/>
      <c r="AV1454" s="181"/>
      <c r="AW1454" s="181"/>
      <c r="AX1454" s="181"/>
      <c r="AY1454" s="181"/>
      <c r="AZ1454" s="181"/>
      <c r="BA1454" s="181"/>
      <c r="BB1454" s="181"/>
      <c r="BC1454" s="181"/>
      <c r="BD1454" s="181"/>
      <c r="BE1454" s="181"/>
      <c r="BF1454" s="181"/>
      <c r="BG1454" s="181"/>
      <c r="BH1454" s="181"/>
      <c r="BI1454" s="181"/>
      <c r="BJ1454" s="181"/>
      <c r="BK1454" s="181"/>
      <c r="BL1454" s="181"/>
      <c r="BM1454" s="181"/>
      <c r="BN1454" s="181"/>
      <c r="BO1454" s="181"/>
      <c r="BP1454" s="181"/>
      <c r="BQ1454" s="181"/>
      <c r="BR1454" s="181"/>
      <c r="BS1454" s="181"/>
      <c r="BT1454" s="181"/>
      <c r="BU1454" s="181"/>
      <c r="BV1454" s="181"/>
      <c r="BW1454" s="181"/>
      <c r="BX1454" s="181"/>
    </row>
    <row r="1455" spans="23:76" s="166" customFormat="1">
      <c r="W1455" s="181"/>
      <c r="X1455" s="181"/>
      <c r="Y1455" s="181"/>
      <c r="Z1455" s="181"/>
      <c r="AA1455" s="181"/>
      <c r="AB1455" s="181"/>
      <c r="AC1455" s="181"/>
      <c r="AD1455" s="181"/>
      <c r="AE1455" s="181"/>
      <c r="AF1455" s="181"/>
      <c r="AG1455" s="181"/>
      <c r="AH1455" s="181"/>
      <c r="AI1455" s="181"/>
      <c r="AJ1455" s="181"/>
      <c r="AK1455" s="181"/>
      <c r="AL1455" s="181"/>
      <c r="AM1455" s="181"/>
      <c r="AN1455" s="181"/>
      <c r="AO1455" s="181"/>
      <c r="AP1455" s="181"/>
      <c r="AQ1455" s="181"/>
      <c r="AR1455" s="181"/>
      <c r="AS1455" s="181"/>
      <c r="AT1455" s="181"/>
      <c r="AU1455" s="181"/>
      <c r="AV1455" s="181"/>
      <c r="AW1455" s="181"/>
      <c r="AX1455" s="181"/>
      <c r="AY1455" s="181"/>
      <c r="AZ1455" s="181"/>
      <c r="BA1455" s="181"/>
      <c r="BB1455" s="181"/>
      <c r="BC1455" s="181"/>
      <c r="BD1455" s="181"/>
      <c r="BE1455" s="181"/>
      <c r="BF1455" s="181"/>
      <c r="BG1455" s="181"/>
      <c r="BH1455" s="181"/>
      <c r="BI1455" s="181"/>
      <c r="BJ1455" s="181"/>
      <c r="BK1455" s="181"/>
      <c r="BL1455" s="181"/>
      <c r="BM1455" s="181"/>
      <c r="BN1455" s="181"/>
      <c r="BO1455" s="181"/>
      <c r="BP1455" s="181"/>
      <c r="BQ1455" s="181"/>
      <c r="BR1455" s="181"/>
      <c r="BS1455" s="181"/>
      <c r="BT1455" s="181"/>
      <c r="BU1455" s="181"/>
      <c r="BV1455" s="181"/>
      <c r="BW1455" s="181"/>
      <c r="BX1455" s="181"/>
    </row>
    <row r="1456" spans="23:76" s="166" customFormat="1">
      <c r="W1456" s="181"/>
      <c r="X1456" s="181"/>
      <c r="Y1456" s="181"/>
      <c r="Z1456" s="181"/>
      <c r="AA1456" s="181"/>
      <c r="AB1456" s="181"/>
      <c r="AC1456" s="181"/>
      <c r="AD1456" s="181"/>
      <c r="AE1456" s="181"/>
      <c r="AF1456" s="181"/>
      <c r="AG1456" s="181"/>
      <c r="AH1456" s="181"/>
      <c r="AI1456" s="181"/>
      <c r="AJ1456" s="181"/>
      <c r="AK1456" s="181"/>
      <c r="AL1456" s="181"/>
      <c r="AM1456" s="181"/>
      <c r="AN1456" s="181"/>
      <c r="AO1456" s="181"/>
      <c r="AP1456" s="181"/>
      <c r="AQ1456" s="181"/>
      <c r="AR1456" s="181"/>
      <c r="AS1456" s="181"/>
      <c r="AT1456" s="181"/>
      <c r="AU1456" s="181"/>
      <c r="AV1456" s="181"/>
      <c r="AW1456" s="181"/>
      <c r="AX1456" s="181"/>
      <c r="AY1456" s="181"/>
      <c r="AZ1456" s="181"/>
      <c r="BA1456" s="181"/>
      <c r="BB1456" s="181"/>
      <c r="BC1456" s="181"/>
      <c r="BD1456" s="181"/>
      <c r="BE1456" s="181"/>
      <c r="BF1456" s="181"/>
      <c r="BG1456" s="181"/>
      <c r="BH1456" s="181"/>
      <c r="BI1456" s="181"/>
      <c r="BJ1456" s="181"/>
      <c r="BK1456" s="181"/>
      <c r="BL1456" s="181"/>
      <c r="BM1456" s="181"/>
      <c r="BN1456" s="181"/>
      <c r="BO1456" s="181"/>
      <c r="BP1456" s="181"/>
      <c r="BQ1456" s="181"/>
      <c r="BR1456" s="181"/>
      <c r="BS1456" s="181"/>
      <c r="BT1456" s="181"/>
      <c r="BU1456" s="181"/>
      <c r="BV1456" s="181"/>
      <c r="BW1456" s="181"/>
      <c r="BX1456" s="181"/>
    </row>
    <row r="1457" spans="23:76" s="166" customFormat="1">
      <c r="W1457" s="181"/>
      <c r="X1457" s="181"/>
      <c r="Y1457" s="181"/>
      <c r="Z1457" s="181"/>
      <c r="AA1457" s="181"/>
      <c r="AB1457" s="181"/>
      <c r="AC1457" s="181"/>
      <c r="AD1457" s="181"/>
      <c r="AE1457" s="181"/>
      <c r="AF1457" s="181"/>
      <c r="AG1457" s="181"/>
      <c r="AH1457" s="181"/>
      <c r="AI1457" s="181"/>
      <c r="AJ1457" s="181"/>
      <c r="AK1457" s="181"/>
      <c r="AL1457" s="181"/>
      <c r="AM1457" s="181"/>
      <c r="AN1457" s="181"/>
      <c r="AO1457" s="181"/>
      <c r="AP1457" s="181"/>
      <c r="AQ1457" s="181"/>
      <c r="AR1457" s="181"/>
      <c r="AS1457" s="181"/>
      <c r="AT1457" s="181"/>
      <c r="AU1457" s="181"/>
      <c r="AV1457" s="181"/>
      <c r="AW1457" s="181"/>
      <c r="AX1457" s="181"/>
      <c r="AY1457" s="181"/>
      <c r="AZ1457" s="181"/>
      <c r="BA1457" s="181"/>
      <c r="BB1457" s="181"/>
      <c r="BC1457" s="181"/>
      <c r="BD1457" s="181"/>
      <c r="BE1457" s="181"/>
      <c r="BF1457" s="181"/>
      <c r="BG1457" s="181"/>
      <c r="BH1457" s="181"/>
      <c r="BI1457" s="181"/>
      <c r="BJ1457" s="181"/>
      <c r="BK1457" s="181"/>
      <c r="BL1457" s="181"/>
      <c r="BM1457" s="181"/>
      <c r="BN1457" s="181"/>
      <c r="BO1457" s="181"/>
      <c r="BP1457" s="181"/>
      <c r="BQ1457" s="181"/>
      <c r="BR1457" s="181"/>
      <c r="BS1457" s="181"/>
      <c r="BT1457" s="181"/>
      <c r="BU1457" s="181"/>
      <c r="BV1457" s="181"/>
      <c r="BW1457" s="181"/>
      <c r="BX1457" s="181"/>
    </row>
    <row r="1458" spans="23:76" s="166" customFormat="1">
      <c r="W1458" s="181"/>
      <c r="X1458" s="181"/>
      <c r="Y1458" s="181"/>
      <c r="Z1458" s="181"/>
      <c r="AA1458" s="181"/>
      <c r="AB1458" s="181"/>
      <c r="AC1458" s="181"/>
      <c r="AD1458" s="181"/>
      <c r="AE1458" s="181"/>
      <c r="AF1458" s="181"/>
      <c r="AG1458" s="181"/>
      <c r="AH1458" s="181"/>
      <c r="AI1458" s="181"/>
      <c r="AJ1458" s="181"/>
      <c r="AK1458" s="181"/>
      <c r="AL1458" s="181"/>
      <c r="AM1458" s="181"/>
      <c r="AN1458" s="181"/>
      <c r="AO1458" s="181"/>
      <c r="AP1458" s="181"/>
      <c r="AQ1458" s="181"/>
      <c r="AR1458" s="181"/>
      <c r="AS1458" s="181"/>
      <c r="AT1458" s="181"/>
      <c r="AU1458" s="181"/>
      <c r="AV1458" s="181"/>
      <c r="AW1458" s="181"/>
      <c r="AX1458" s="181"/>
      <c r="AY1458" s="181"/>
      <c r="AZ1458" s="181"/>
      <c r="BA1458" s="181"/>
      <c r="BB1458" s="181"/>
      <c r="BC1458" s="181"/>
      <c r="BD1458" s="181"/>
      <c r="BE1458" s="181"/>
      <c r="BF1458" s="181"/>
      <c r="BG1458" s="181"/>
      <c r="BH1458" s="181"/>
      <c r="BI1458" s="181"/>
      <c r="BJ1458" s="181"/>
      <c r="BK1458" s="181"/>
      <c r="BL1458" s="181"/>
      <c r="BM1458" s="181"/>
      <c r="BN1458" s="181"/>
      <c r="BO1458" s="181"/>
      <c r="BP1458" s="181"/>
      <c r="BQ1458" s="181"/>
      <c r="BR1458" s="181"/>
      <c r="BS1458" s="181"/>
      <c r="BT1458" s="181"/>
      <c r="BU1458" s="181"/>
      <c r="BV1458" s="181"/>
      <c r="BW1458" s="181"/>
      <c r="BX1458" s="181"/>
    </row>
    <row r="1459" spans="23:76" s="166" customFormat="1">
      <c r="W1459" s="181"/>
      <c r="X1459" s="181"/>
      <c r="Y1459" s="181"/>
      <c r="Z1459" s="181"/>
      <c r="AA1459" s="181"/>
      <c r="AB1459" s="181"/>
      <c r="AC1459" s="181"/>
      <c r="AD1459" s="181"/>
      <c r="AE1459" s="181"/>
      <c r="AF1459" s="181"/>
      <c r="AG1459" s="181"/>
      <c r="AH1459" s="181"/>
      <c r="AI1459" s="181"/>
      <c r="AJ1459" s="181"/>
      <c r="AK1459" s="181"/>
      <c r="AL1459" s="181"/>
      <c r="AM1459" s="181"/>
      <c r="AN1459" s="181"/>
      <c r="AO1459" s="181"/>
      <c r="AP1459" s="181"/>
      <c r="AQ1459" s="181"/>
      <c r="AR1459" s="181"/>
      <c r="AS1459" s="181"/>
      <c r="AT1459" s="181"/>
      <c r="AU1459" s="181"/>
      <c r="AV1459" s="181"/>
      <c r="AW1459" s="181"/>
      <c r="AX1459" s="181"/>
      <c r="AY1459" s="181"/>
      <c r="AZ1459" s="181"/>
      <c r="BA1459" s="181"/>
      <c r="BB1459" s="181"/>
      <c r="BC1459" s="181"/>
      <c r="BD1459" s="181"/>
      <c r="BE1459" s="181"/>
      <c r="BF1459" s="181"/>
      <c r="BG1459" s="181"/>
      <c r="BH1459" s="181"/>
      <c r="BI1459" s="181"/>
      <c r="BJ1459" s="181"/>
      <c r="BK1459" s="181"/>
      <c r="BL1459" s="181"/>
      <c r="BM1459" s="181"/>
      <c r="BN1459" s="181"/>
      <c r="BO1459" s="181"/>
      <c r="BP1459" s="181"/>
      <c r="BQ1459" s="181"/>
      <c r="BR1459" s="181"/>
      <c r="BS1459" s="181"/>
      <c r="BT1459" s="181"/>
      <c r="BU1459" s="181"/>
      <c r="BV1459" s="181"/>
      <c r="BW1459" s="181"/>
      <c r="BX1459" s="181"/>
    </row>
    <row r="1460" spans="23:76" s="166" customFormat="1">
      <c r="W1460" s="181"/>
      <c r="X1460" s="181"/>
      <c r="Y1460" s="181"/>
      <c r="Z1460" s="181"/>
      <c r="AA1460" s="181"/>
      <c r="AB1460" s="181"/>
      <c r="AC1460" s="181"/>
      <c r="AD1460" s="181"/>
      <c r="AE1460" s="181"/>
      <c r="AF1460" s="181"/>
      <c r="AG1460" s="181"/>
      <c r="AH1460" s="181"/>
      <c r="AI1460" s="181"/>
      <c r="AJ1460" s="181"/>
      <c r="AK1460" s="181"/>
      <c r="AL1460" s="181"/>
      <c r="AM1460" s="181"/>
      <c r="AN1460" s="181"/>
      <c r="AO1460" s="181"/>
      <c r="AP1460" s="181"/>
      <c r="AQ1460" s="181"/>
      <c r="AR1460" s="181"/>
      <c r="AS1460" s="181"/>
      <c r="AT1460" s="181"/>
      <c r="AU1460" s="181"/>
      <c r="AV1460" s="181"/>
      <c r="AW1460" s="181"/>
      <c r="AX1460" s="181"/>
      <c r="AY1460" s="181"/>
      <c r="AZ1460" s="181"/>
      <c r="BA1460" s="181"/>
      <c r="BB1460" s="181"/>
      <c r="BC1460" s="181"/>
      <c r="BD1460" s="181"/>
      <c r="BE1460" s="181"/>
      <c r="BF1460" s="181"/>
      <c r="BG1460" s="181"/>
      <c r="BH1460" s="181"/>
      <c r="BI1460" s="181"/>
      <c r="BJ1460" s="181"/>
      <c r="BK1460" s="181"/>
      <c r="BL1460" s="181"/>
      <c r="BM1460" s="181"/>
      <c r="BN1460" s="181"/>
      <c r="BO1460" s="181"/>
      <c r="BP1460" s="181"/>
      <c r="BQ1460" s="181"/>
      <c r="BR1460" s="181"/>
      <c r="BS1460" s="181"/>
      <c r="BT1460" s="181"/>
      <c r="BU1460" s="181"/>
      <c r="BV1460" s="181"/>
      <c r="BW1460" s="181"/>
      <c r="BX1460" s="181"/>
    </row>
    <row r="1461" spans="23:76" s="166" customFormat="1">
      <c r="W1461" s="181"/>
      <c r="X1461" s="181"/>
      <c r="Y1461" s="181"/>
      <c r="Z1461" s="181"/>
      <c r="AA1461" s="181"/>
      <c r="AB1461" s="181"/>
      <c r="AC1461" s="181"/>
      <c r="AD1461" s="181"/>
      <c r="AE1461" s="181"/>
      <c r="AF1461" s="181"/>
      <c r="AG1461" s="181"/>
      <c r="AH1461" s="181"/>
      <c r="AI1461" s="181"/>
      <c r="AJ1461" s="181"/>
      <c r="AK1461" s="181"/>
      <c r="AL1461" s="181"/>
      <c r="AM1461" s="181"/>
      <c r="AN1461" s="181"/>
      <c r="AO1461" s="181"/>
      <c r="AP1461" s="181"/>
      <c r="AQ1461" s="181"/>
      <c r="AR1461" s="181"/>
      <c r="AS1461" s="181"/>
      <c r="AT1461" s="181"/>
      <c r="AU1461" s="181"/>
      <c r="AV1461" s="181"/>
      <c r="AW1461" s="181"/>
      <c r="AX1461" s="181"/>
      <c r="AY1461" s="181"/>
      <c r="AZ1461" s="181"/>
      <c r="BA1461" s="181"/>
      <c r="BB1461" s="181"/>
      <c r="BC1461" s="181"/>
      <c r="BD1461" s="181"/>
      <c r="BE1461" s="181"/>
      <c r="BF1461" s="181"/>
      <c r="BG1461" s="181"/>
      <c r="BH1461" s="181"/>
      <c r="BI1461" s="181"/>
      <c r="BJ1461" s="181"/>
      <c r="BK1461" s="181"/>
      <c r="BL1461" s="181"/>
      <c r="BM1461" s="181"/>
      <c r="BN1461" s="181"/>
      <c r="BO1461" s="181"/>
      <c r="BP1461" s="181"/>
      <c r="BQ1461" s="181"/>
      <c r="BR1461" s="181"/>
      <c r="BS1461" s="181"/>
      <c r="BT1461" s="181"/>
      <c r="BU1461" s="181"/>
      <c r="BV1461" s="181"/>
      <c r="BW1461" s="181"/>
      <c r="BX1461" s="181"/>
    </row>
    <row r="1462" spans="23:76" s="166" customFormat="1">
      <c r="W1462" s="181"/>
      <c r="X1462" s="181"/>
      <c r="Y1462" s="181"/>
      <c r="Z1462" s="181"/>
      <c r="AA1462" s="181"/>
      <c r="AB1462" s="181"/>
      <c r="AC1462" s="181"/>
      <c r="AD1462" s="181"/>
      <c r="AE1462" s="181"/>
      <c r="AF1462" s="181"/>
      <c r="AG1462" s="181"/>
      <c r="AH1462" s="181"/>
      <c r="AI1462" s="181"/>
      <c r="AJ1462" s="181"/>
      <c r="AK1462" s="181"/>
      <c r="AL1462" s="181"/>
      <c r="AM1462" s="181"/>
      <c r="AN1462" s="181"/>
      <c r="AO1462" s="181"/>
      <c r="AP1462" s="181"/>
      <c r="AQ1462" s="181"/>
      <c r="AR1462" s="181"/>
      <c r="AS1462" s="181"/>
      <c r="AT1462" s="181"/>
      <c r="AU1462" s="181"/>
      <c r="AV1462" s="181"/>
      <c r="AW1462" s="181"/>
      <c r="AX1462" s="181"/>
      <c r="AY1462" s="181"/>
      <c r="AZ1462" s="181"/>
      <c r="BA1462" s="181"/>
      <c r="BB1462" s="181"/>
      <c r="BC1462" s="181"/>
      <c r="BD1462" s="181"/>
      <c r="BE1462" s="181"/>
      <c r="BF1462" s="181"/>
      <c r="BG1462" s="181"/>
      <c r="BH1462" s="181"/>
      <c r="BI1462" s="181"/>
      <c r="BJ1462" s="181"/>
      <c r="BK1462" s="181"/>
      <c r="BL1462" s="181"/>
      <c r="BM1462" s="181"/>
      <c r="BN1462" s="181"/>
      <c r="BO1462" s="181"/>
      <c r="BP1462" s="181"/>
      <c r="BQ1462" s="181"/>
      <c r="BR1462" s="181"/>
      <c r="BS1462" s="181"/>
      <c r="BT1462" s="181"/>
      <c r="BU1462" s="181"/>
      <c r="BV1462" s="181"/>
      <c r="BW1462" s="181"/>
      <c r="BX1462" s="181"/>
    </row>
    <row r="1463" spans="23:76" s="166" customFormat="1">
      <c r="W1463" s="181"/>
      <c r="X1463" s="181"/>
      <c r="Y1463" s="181"/>
      <c r="Z1463" s="181"/>
      <c r="AA1463" s="181"/>
      <c r="AB1463" s="181"/>
      <c r="AC1463" s="181"/>
      <c r="AD1463" s="181"/>
      <c r="AE1463" s="181"/>
      <c r="AF1463" s="181"/>
      <c r="AG1463" s="181"/>
      <c r="AH1463" s="181"/>
      <c r="AI1463" s="181"/>
      <c r="AJ1463" s="181"/>
      <c r="AK1463" s="181"/>
      <c r="AL1463" s="181"/>
      <c r="AM1463" s="181"/>
      <c r="AN1463" s="181"/>
      <c r="AO1463" s="181"/>
      <c r="AP1463" s="181"/>
      <c r="AQ1463" s="181"/>
      <c r="AR1463" s="181"/>
      <c r="AS1463" s="181"/>
      <c r="AT1463" s="181"/>
      <c r="AU1463" s="181"/>
      <c r="AV1463" s="181"/>
      <c r="AW1463" s="181"/>
      <c r="AX1463" s="181"/>
      <c r="AY1463" s="181"/>
      <c r="AZ1463" s="181"/>
      <c r="BA1463" s="181"/>
      <c r="BB1463" s="181"/>
      <c r="BC1463" s="181"/>
      <c r="BD1463" s="181"/>
      <c r="BE1463" s="181"/>
      <c r="BF1463" s="181"/>
      <c r="BG1463" s="181"/>
      <c r="BH1463" s="181"/>
      <c r="BI1463" s="181"/>
      <c r="BJ1463" s="181"/>
      <c r="BK1463" s="181"/>
      <c r="BL1463" s="181"/>
      <c r="BM1463" s="181"/>
      <c r="BN1463" s="181"/>
      <c r="BO1463" s="181"/>
      <c r="BP1463" s="181"/>
      <c r="BQ1463" s="181"/>
      <c r="BR1463" s="181"/>
      <c r="BS1463" s="181"/>
      <c r="BT1463" s="181"/>
      <c r="BU1463" s="181"/>
      <c r="BV1463" s="181"/>
      <c r="BW1463" s="181"/>
      <c r="BX1463" s="181"/>
    </row>
    <row r="1464" spans="23:76" s="166" customFormat="1">
      <c r="W1464" s="181"/>
      <c r="X1464" s="181"/>
      <c r="Y1464" s="181"/>
      <c r="Z1464" s="181"/>
      <c r="AA1464" s="181"/>
      <c r="AB1464" s="181"/>
      <c r="AC1464" s="181"/>
      <c r="AD1464" s="181"/>
      <c r="AE1464" s="181"/>
      <c r="AF1464" s="181"/>
      <c r="AG1464" s="181"/>
      <c r="AH1464" s="181"/>
      <c r="AI1464" s="181"/>
      <c r="AJ1464" s="181"/>
      <c r="AK1464" s="181"/>
      <c r="AL1464" s="181"/>
      <c r="AM1464" s="181"/>
      <c r="AN1464" s="181"/>
      <c r="AO1464" s="181"/>
      <c r="AP1464" s="181"/>
      <c r="AQ1464" s="181"/>
      <c r="AR1464" s="181"/>
      <c r="AS1464" s="181"/>
      <c r="AT1464" s="181"/>
      <c r="AU1464" s="181"/>
      <c r="AV1464" s="181"/>
      <c r="AW1464" s="181"/>
      <c r="AX1464" s="181"/>
      <c r="AY1464" s="181"/>
      <c r="AZ1464" s="181"/>
      <c r="BA1464" s="181"/>
      <c r="BB1464" s="181"/>
      <c r="BC1464" s="181"/>
      <c r="BD1464" s="181"/>
      <c r="BE1464" s="181"/>
      <c r="BF1464" s="181"/>
      <c r="BG1464" s="181"/>
      <c r="BH1464" s="181"/>
      <c r="BI1464" s="181"/>
      <c r="BJ1464" s="181"/>
      <c r="BK1464" s="181"/>
      <c r="BL1464" s="181"/>
      <c r="BM1464" s="181"/>
      <c r="BN1464" s="181"/>
      <c r="BO1464" s="181"/>
      <c r="BP1464" s="181"/>
      <c r="BQ1464" s="181"/>
      <c r="BR1464" s="181"/>
      <c r="BS1464" s="181"/>
      <c r="BT1464" s="181"/>
      <c r="BU1464" s="181"/>
      <c r="BV1464" s="181"/>
      <c r="BW1464" s="181"/>
      <c r="BX1464" s="181"/>
    </row>
    <row r="1465" spans="23:76" s="166" customFormat="1">
      <c r="W1465" s="181"/>
      <c r="X1465" s="181"/>
      <c r="Y1465" s="181"/>
      <c r="Z1465" s="181"/>
      <c r="AA1465" s="181"/>
      <c r="AB1465" s="181"/>
      <c r="AC1465" s="181"/>
      <c r="AD1465" s="181"/>
      <c r="AE1465" s="181"/>
      <c r="AF1465" s="181"/>
      <c r="AG1465" s="181"/>
      <c r="AH1465" s="181"/>
      <c r="AI1465" s="181"/>
      <c r="AJ1465" s="181"/>
      <c r="AK1465" s="181"/>
      <c r="AL1465" s="181"/>
      <c r="AM1465" s="181"/>
      <c r="AN1465" s="181"/>
      <c r="AO1465" s="181"/>
      <c r="AP1465" s="181"/>
      <c r="AQ1465" s="181"/>
      <c r="AR1465" s="181"/>
      <c r="AS1465" s="181"/>
      <c r="AT1465" s="181"/>
      <c r="AU1465" s="181"/>
      <c r="AV1465" s="181"/>
      <c r="AW1465" s="181"/>
      <c r="AX1465" s="181"/>
      <c r="AY1465" s="181"/>
      <c r="AZ1465" s="181"/>
      <c r="BA1465" s="181"/>
      <c r="BB1465" s="181"/>
      <c r="BC1465" s="181"/>
      <c r="BD1465" s="181"/>
      <c r="BE1465" s="181"/>
      <c r="BF1465" s="181"/>
      <c r="BG1465" s="181"/>
      <c r="BH1465" s="181"/>
      <c r="BI1465" s="181"/>
      <c r="BJ1465" s="181"/>
      <c r="BK1465" s="181"/>
      <c r="BL1465" s="181"/>
      <c r="BM1465" s="181"/>
      <c r="BN1465" s="181"/>
      <c r="BO1465" s="181"/>
      <c r="BP1465" s="181"/>
      <c r="BQ1465" s="181"/>
      <c r="BR1465" s="181"/>
      <c r="BS1465" s="181"/>
      <c r="BT1465" s="181"/>
      <c r="BU1465" s="181"/>
      <c r="BV1465" s="181"/>
      <c r="BW1465" s="181"/>
      <c r="BX1465" s="181"/>
    </row>
    <row r="1466" spans="23:76" s="166" customFormat="1">
      <c r="W1466" s="181"/>
      <c r="X1466" s="181"/>
      <c r="Y1466" s="181"/>
      <c r="Z1466" s="181"/>
      <c r="AA1466" s="181"/>
      <c r="AB1466" s="181"/>
      <c r="AC1466" s="181"/>
      <c r="AD1466" s="181"/>
      <c r="AE1466" s="181"/>
      <c r="AF1466" s="181"/>
      <c r="AG1466" s="181"/>
      <c r="AH1466" s="181"/>
      <c r="AI1466" s="181"/>
      <c r="AJ1466" s="181"/>
      <c r="AK1466" s="181"/>
      <c r="AL1466" s="181"/>
      <c r="AM1466" s="181"/>
      <c r="AN1466" s="181"/>
      <c r="AO1466" s="181"/>
      <c r="AP1466" s="181"/>
      <c r="AQ1466" s="181"/>
      <c r="AR1466" s="181"/>
      <c r="AS1466" s="181"/>
      <c r="AT1466" s="181"/>
      <c r="AU1466" s="181"/>
      <c r="AV1466" s="181"/>
      <c r="AW1466" s="181"/>
      <c r="AX1466" s="181"/>
      <c r="AY1466" s="181"/>
      <c r="AZ1466" s="181"/>
      <c r="BA1466" s="181"/>
      <c r="BB1466" s="181"/>
      <c r="BC1466" s="181"/>
      <c r="BD1466" s="181"/>
      <c r="BE1466" s="181"/>
      <c r="BF1466" s="181"/>
      <c r="BG1466" s="181"/>
      <c r="BH1466" s="181"/>
      <c r="BI1466" s="181"/>
      <c r="BJ1466" s="181"/>
      <c r="BK1466" s="181"/>
      <c r="BL1466" s="181"/>
      <c r="BM1466" s="181"/>
      <c r="BN1466" s="181"/>
      <c r="BO1466" s="181"/>
      <c r="BP1466" s="181"/>
      <c r="BQ1466" s="181"/>
      <c r="BR1466" s="181"/>
      <c r="BS1466" s="181"/>
      <c r="BT1466" s="181"/>
      <c r="BU1466" s="181"/>
      <c r="BV1466" s="181"/>
      <c r="BW1466" s="181"/>
      <c r="BX1466" s="181"/>
    </row>
    <row r="1467" spans="23:76" s="166" customFormat="1">
      <c r="W1467" s="181"/>
      <c r="X1467" s="181"/>
      <c r="Y1467" s="181"/>
      <c r="Z1467" s="181"/>
      <c r="AA1467" s="181"/>
      <c r="AB1467" s="181"/>
      <c r="AC1467" s="181"/>
      <c r="AD1467" s="181"/>
      <c r="AE1467" s="181"/>
      <c r="AF1467" s="181"/>
      <c r="AG1467" s="181"/>
      <c r="AH1467" s="181"/>
      <c r="AI1467" s="181"/>
      <c r="AJ1467" s="181"/>
      <c r="AK1467" s="181"/>
      <c r="AL1467" s="181"/>
      <c r="AM1467" s="181"/>
      <c r="AN1467" s="181"/>
      <c r="AO1467" s="181"/>
      <c r="AP1467" s="181"/>
      <c r="AQ1467" s="181"/>
      <c r="AR1467" s="181"/>
      <c r="AS1467" s="181"/>
      <c r="AT1467" s="181"/>
      <c r="AU1467" s="181"/>
      <c r="AV1467" s="181"/>
      <c r="AW1467" s="181"/>
      <c r="AX1467" s="181"/>
      <c r="AY1467" s="181"/>
      <c r="AZ1467" s="181"/>
      <c r="BA1467" s="181"/>
      <c r="BB1467" s="181"/>
      <c r="BC1467" s="181"/>
      <c r="BD1467" s="181"/>
      <c r="BE1467" s="181"/>
      <c r="BF1467" s="181"/>
      <c r="BG1467" s="181"/>
      <c r="BH1467" s="181"/>
      <c r="BI1467" s="181"/>
      <c r="BJ1467" s="181"/>
      <c r="BK1467" s="181"/>
      <c r="BL1467" s="181"/>
      <c r="BM1467" s="181"/>
      <c r="BN1467" s="181"/>
      <c r="BO1467" s="181"/>
      <c r="BP1467" s="181"/>
      <c r="BQ1467" s="181"/>
      <c r="BR1467" s="181"/>
      <c r="BS1467" s="181"/>
      <c r="BT1467" s="181"/>
      <c r="BU1467" s="181"/>
      <c r="BV1467" s="181"/>
      <c r="BW1467" s="181"/>
      <c r="BX1467" s="181"/>
    </row>
    <row r="1468" spans="23:76" s="166" customFormat="1">
      <c r="W1468" s="181"/>
      <c r="X1468" s="181"/>
      <c r="Y1468" s="181"/>
      <c r="Z1468" s="181"/>
      <c r="AA1468" s="181"/>
      <c r="AB1468" s="181"/>
      <c r="AC1468" s="181"/>
      <c r="AD1468" s="181"/>
      <c r="AE1468" s="181"/>
      <c r="AF1468" s="181"/>
      <c r="AG1468" s="181"/>
      <c r="AH1468" s="181"/>
      <c r="AI1468" s="181"/>
      <c r="AJ1468" s="181"/>
      <c r="AK1468" s="181"/>
      <c r="AL1468" s="181"/>
      <c r="AM1468" s="181"/>
      <c r="AN1468" s="181"/>
      <c r="AO1468" s="181"/>
      <c r="AP1468" s="181"/>
      <c r="AQ1468" s="181"/>
      <c r="AR1468" s="181"/>
      <c r="AS1468" s="181"/>
      <c r="AT1468" s="181"/>
      <c r="AU1468" s="181"/>
      <c r="AV1468" s="181"/>
      <c r="AW1468" s="181"/>
      <c r="AX1468" s="181"/>
      <c r="AY1468" s="181"/>
      <c r="AZ1468" s="181"/>
      <c r="BA1468" s="181"/>
      <c r="BB1468" s="181"/>
      <c r="BC1468" s="181"/>
      <c r="BD1468" s="181"/>
      <c r="BE1468" s="181"/>
      <c r="BF1468" s="181"/>
      <c r="BG1468" s="181"/>
      <c r="BH1468" s="181"/>
      <c r="BI1468" s="181"/>
      <c r="BJ1468" s="181"/>
      <c r="BK1468" s="181"/>
      <c r="BL1468" s="181"/>
      <c r="BM1468" s="181"/>
      <c r="BN1468" s="181"/>
      <c r="BO1468" s="181"/>
      <c r="BP1468" s="181"/>
      <c r="BQ1468" s="181"/>
      <c r="BR1468" s="181"/>
      <c r="BS1468" s="181"/>
      <c r="BT1468" s="181"/>
      <c r="BU1468" s="181"/>
      <c r="BV1468" s="181"/>
      <c r="BW1468" s="181"/>
      <c r="BX1468" s="181"/>
    </row>
    <row r="1469" spans="23:76" s="166" customFormat="1">
      <c r="W1469" s="181"/>
      <c r="X1469" s="181"/>
      <c r="Y1469" s="181"/>
      <c r="Z1469" s="181"/>
      <c r="AA1469" s="181"/>
      <c r="AB1469" s="181"/>
      <c r="AC1469" s="181"/>
      <c r="AD1469" s="181"/>
      <c r="AE1469" s="181"/>
      <c r="AF1469" s="181"/>
      <c r="AG1469" s="181"/>
      <c r="AH1469" s="181"/>
      <c r="AI1469" s="181"/>
      <c r="AJ1469" s="181"/>
      <c r="AK1469" s="181"/>
      <c r="AL1469" s="181"/>
      <c r="AM1469" s="181"/>
      <c r="AN1469" s="181"/>
      <c r="AO1469" s="181"/>
      <c r="AP1469" s="181"/>
      <c r="AQ1469" s="181"/>
      <c r="AR1469" s="181"/>
      <c r="AS1469" s="181"/>
      <c r="AT1469" s="181"/>
      <c r="AU1469" s="181"/>
      <c r="AV1469" s="181"/>
      <c r="AW1469" s="181"/>
      <c r="AX1469" s="181"/>
      <c r="AY1469" s="181"/>
      <c r="AZ1469" s="181"/>
      <c r="BA1469" s="181"/>
      <c r="BB1469" s="181"/>
      <c r="BC1469" s="181"/>
      <c r="BD1469" s="181"/>
      <c r="BE1469" s="181"/>
      <c r="BF1469" s="181"/>
      <c r="BG1469" s="181"/>
      <c r="BH1469" s="181"/>
      <c r="BI1469" s="181"/>
      <c r="BJ1469" s="181"/>
      <c r="BK1469" s="181"/>
      <c r="BL1469" s="181"/>
      <c r="BM1469" s="181"/>
      <c r="BN1469" s="181"/>
      <c r="BO1469" s="181"/>
      <c r="BP1469" s="181"/>
      <c r="BQ1469" s="181"/>
      <c r="BR1469" s="181"/>
      <c r="BS1469" s="181"/>
      <c r="BT1469" s="181"/>
      <c r="BU1469" s="181"/>
      <c r="BV1469" s="181"/>
      <c r="BW1469" s="181"/>
      <c r="BX1469" s="181"/>
    </row>
    <row r="1470" spans="23:76" s="166" customFormat="1">
      <c r="W1470" s="181"/>
      <c r="X1470" s="181"/>
      <c r="Y1470" s="181"/>
      <c r="Z1470" s="181"/>
      <c r="AA1470" s="181"/>
      <c r="AB1470" s="181"/>
      <c r="AC1470" s="181"/>
      <c r="AD1470" s="181"/>
      <c r="AE1470" s="181"/>
      <c r="AF1470" s="181"/>
      <c r="AG1470" s="181"/>
      <c r="AH1470" s="181"/>
      <c r="AI1470" s="181"/>
      <c r="AJ1470" s="181"/>
      <c r="AK1470" s="181"/>
      <c r="AL1470" s="181"/>
      <c r="AM1470" s="181"/>
      <c r="AN1470" s="181"/>
      <c r="AO1470" s="181"/>
      <c r="AP1470" s="181"/>
      <c r="AQ1470" s="181"/>
      <c r="AR1470" s="181"/>
      <c r="AS1470" s="181"/>
      <c r="AT1470" s="181"/>
      <c r="AU1470" s="181"/>
      <c r="AV1470" s="181"/>
      <c r="AW1470" s="181"/>
      <c r="AX1470" s="181"/>
      <c r="AY1470" s="181"/>
      <c r="AZ1470" s="181"/>
      <c r="BA1470" s="181"/>
      <c r="BB1470" s="181"/>
      <c r="BC1470" s="181"/>
      <c r="BD1470" s="181"/>
      <c r="BE1470" s="181"/>
      <c r="BF1470" s="181"/>
      <c r="BG1470" s="181"/>
      <c r="BH1470" s="181"/>
      <c r="BI1470" s="181"/>
      <c r="BJ1470" s="181"/>
      <c r="BK1470" s="181"/>
      <c r="BL1470" s="181"/>
      <c r="BM1470" s="181"/>
      <c r="BN1470" s="181"/>
      <c r="BO1470" s="181"/>
      <c r="BP1470" s="181"/>
      <c r="BQ1470" s="181"/>
      <c r="BR1470" s="181"/>
      <c r="BS1470" s="181"/>
      <c r="BT1470" s="181"/>
      <c r="BU1470" s="181"/>
      <c r="BV1470" s="181"/>
      <c r="BW1470" s="181"/>
      <c r="BX1470" s="181"/>
    </row>
    <row r="1471" spans="23:76" s="166" customFormat="1">
      <c r="W1471" s="181"/>
      <c r="X1471" s="181"/>
      <c r="Y1471" s="181"/>
      <c r="Z1471" s="181"/>
      <c r="AA1471" s="181"/>
      <c r="AB1471" s="181"/>
      <c r="AC1471" s="181"/>
      <c r="AD1471" s="181"/>
      <c r="AE1471" s="181"/>
      <c r="AF1471" s="181"/>
      <c r="AG1471" s="181"/>
      <c r="AH1471" s="181"/>
      <c r="AI1471" s="181"/>
      <c r="AJ1471" s="181"/>
      <c r="AK1471" s="181"/>
      <c r="AL1471" s="181"/>
      <c r="AM1471" s="181"/>
      <c r="AN1471" s="181"/>
      <c r="AO1471" s="181"/>
      <c r="AP1471" s="181"/>
      <c r="AQ1471" s="181"/>
      <c r="AR1471" s="181"/>
      <c r="AS1471" s="181"/>
      <c r="AT1471" s="181"/>
      <c r="AU1471" s="181"/>
      <c r="AV1471" s="181"/>
      <c r="AW1471" s="181"/>
      <c r="AX1471" s="181"/>
      <c r="AY1471" s="181"/>
      <c r="AZ1471" s="181"/>
      <c r="BA1471" s="181"/>
      <c r="BB1471" s="181"/>
      <c r="BC1471" s="181"/>
      <c r="BD1471" s="181"/>
      <c r="BE1471" s="181"/>
      <c r="BF1471" s="181"/>
      <c r="BG1471" s="181"/>
      <c r="BH1471" s="181"/>
      <c r="BI1471" s="181"/>
      <c r="BJ1471" s="181"/>
      <c r="BK1471" s="181"/>
      <c r="BL1471" s="181"/>
      <c r="BM1471" s="181"/>
      <c r="BN1471" s="181"/>
      <c r="BO1471" s="181"/>
      <c r="BP1471" s="181"/>
      <c r="BQ1471" s="181"/>
      <c r="BR1471" s="181"/>
      <c r="BS1471" s="181"/>
      <c r="BT1471" s="181"/>
      <c r="BU1471" s="181"/>
      <c r="BV1471" s="181"/>
      <c r="BW1471" s="181"/>
      <c r="BX1471" s="181"/>
    </row>
    <row r="1472" spans="23:76" s="166" customFormat="1">
      <c r="W1472" s="181"/>
      <c r="X1472" s="181"/>
      <c r="Y1472" s="181"/>
      <c r="Z1472" s="181"/>
      <c r="AA1472" s="181"/>
      <c r="AB1472" s="181"/>
      <c r="AC1472" s="181"/>
      <c r="AD1472" s="181"/>
      <c r="AE1472" s="181"/>
      <c r="AF1472" s="181"/>
      <c r="AG1472" s="181"/>
      <c r="AH1472" s="181"/>
      <c r="AI1472" s="181"/>
      <c r="AJ1472" s="181"/>
      <c r="AK1472" s="181"/>
      <c r="AL1472" s="181"/>
      <c r="AM1472" s="181"/>
      <c r="AN1472" s="181"/>
      <c r="AO1472" s="181"/>
      <c r="AP1472" s="181"/>
      <c r="AQ1472" s="181"/>
      <c r="AR1472" s="181"/>
      <c r="AS1472" s="181"/>
      <c r="AT1472" s="181"/>
      <c r="AU1472" s="181"/>
      <c r="AV1472" s="181"/>
      <c r="AW1472" s="181"/>
      <c r="AX1472" s="181"/>
      <c r="AY1472" s="181"/>
      <c r="AZ1472" s="181"/>
      <c r="BA1472" s="181"/>
      <c r="BB1472" s="181"/>
      <c r="BC1472" s="181"/>
      <c r="BD1472" s="181"/>
      <c r="BE1472" s="181"/>
      <c r="BF1472" s="181"/>
      <c r="BG1472" s="181"/>
      <c r="BH1472" s="181"/>
      <c r="BI1472" s="181"/>
      <c r="BJ1472" s="181"/>
      <c r="BK1472" s="181"/>
      <c r="BL1472" s="181"/>
      <c r="BM1472" s="181"/>
      <c r="BN1472" s="181"/>
      <c r="BO1472" s="181"/>
      <c r="BP1472" s="181"/>
      <c r="BQ1472" s="181"/>
      <c r="BR1472" s="181"/>
      <c r="BS1472" s="181"/>
      <c r="BT1472" s="181"/>
      <c r="BU1472" s="181"/>
      <c r="BV1472" s="181"/>
      <c r="BW1472" s="181"/>
      <c r="BX1472" s="181"/>
    </row>
    <row r="1473" spans="23:76" s="166" customFormat="1">
      <c r="W1473" s="181"/>
      <c r="X1473" s="181"/>
      <c r="Y1473" s="181"/>
      <c r="Z1473" s="181"/>
      <c r="AA1473" s="181"/>
      <c r="AB1473" s="181"/>
      <c r="AC1473" s="181"/>
      <c r="AD1473" s="181"/>
      <c r="AE1473" s="181"/>
      <c r="AF1473" s="181"/>
      <c r="AG1473" s="181"/>
      <c r="AH1473" s="181"/>
      <c r="AI1473" s="181"/>
      <c r="AJ1473" s="181"/>
      <c r="AK1473" s="181"/>
      <c r="AL1473" s="181"/>
      <c r="AM1473" s="181"/>
      <c r="AN1473" s="181"/>
      <c r="AO1473" s="181"/>
      <c r="AP1473" s="181"/>
      <c r="AQ1473" s="181"/>
      <c r="AR1473" s="181"/>
      <c r="AS1473" s="181"/>
      <c r="AT1473" s="181"/>
      <c r="AU1473" s="181"/>
      <c r="AV1473" s="181"/>
      <c r="AW1473" s="181"/>
      <c r="AX1473" s="181"/>
      <c r="AY1473" s="181"/>
      <c r="AZ1473" s="181"/>
      <c r="BA1473" s="181"/>
      <c r="BB1473" s="181"/>
      <c r="BC1473" s="181"/>
      <c r="BD1473" s="181"/>
      <c r="BE1473" s="181"/>
      <c r="BF1473" s="181"/>
      <c r="BG1473" s="181"/>
      <c r="BH1473" s="181"/>
      <c r="BI1473" s="181"/>
      <c r="BJ1473" s="181"/>
      <c r="BK1473" s="181"/>
      <c r="BL1473" s="181"/>
      <c r="BM1473" s="181"/>
      <c r="BN1473" s="181"/>
      <c r="BO1473" s="181"/>
      <c r="BP1473" s="181"/>
      <c r="BQ1473" s="181"/>
      <c r="BR1473" s="181"/>
      <c r="BS1473" s="181"/>
      <c r="BT1473" s="181"/>
      <c r="BU1473" s="181"/>
      <c r="BV1473" s="181"/>
      <c r="BW1473" s="181"/>
      <c r="BX1473" s="181"/>
    </row>
    <row r="1474" spans="23:76" s="166" customFormat="1">
      <c r="W1474" s="181"/>
      <c r="X1474" s="181"/>
      <c r="Y1474" s="181"/>
      <c r="Z1474" s="181"/>
      <c r="AA1474" s="181"/>
      <c r="AB1474" s="181"/>
      <c r="AC1474" s="181"/>
      <c r="AD1474" s="181"/>
      <c r="AE1474" s="181"/>
      <c r="AF1474" s="181"/>
      <c r="AG1474" s="181"/>
      <c r="AH1474" s="181"/>
      <c r="AI1474" s="181"/>
      <c r="AJ1474" s="181"/>
      <c r="AK1474" s="181"/>
      <c r="AL1474" s="181"/>
      <c r="AM1474" s="181"/>
      <c r="AN1474" s="181"/>
      <c r="AO1474" s="181"/>
      <c r="AP1474" s="181"/>
      <c r="AQ1474" s="181"/>
      <c r="AR1474" s="181"/>
      <c r="AS1474" s="181"/>
      <c r="AT1474" s="181"/>
      <c r="AU1474" s="181"/>
      <c r="AV1474" s="181"/>
      <c r="AW1474" s="181"/>
      <c r="AX1474" s="181"/>
      <c r="AY1474" s="181"/>
      <c r="AZ1474" s="181"/>
      <c r="BA1474" s="181"/>
      <c r="BB1474" s="181"/>
      <c r="BC1474" s="181"/>
      <c r="BD1474" s="181"/>
      <c r="BE1474" s="181"/>
      <c r="BF1474" s="181"/>
      <c r="BG1474" s="181"/>
      <c r="BH1474" s="181"/>
      <c r="BI1474" s="181"/>
      <c r="BJ1474" s="181"/>
      <c r="BK1474" s="181"/>
      <c r="BL1474" s="181"/>
      <c r="BM1474" s="181"/>
      <c r="BN1474" s="181"/>
      <c r="BO1474" s="181"/>
      <c r="BP1474" s="181"/>
      <c r="BQ1474" s="181"/>
      <c r="BR1474" s="181"/>
      <c r="BS1474" s="181"/>
      <c r="BT1474" s="181"/>
      <c r="BU1474" s="181"/>
      <c r="BV1474" s="181"/>
      <c r="BW1474" s="181"/>
      <c r="BX1474" s="181"/>
    </row>
    <row r="1475" spans="23:76" s="166" customFormat="1">
      <c r="W1475" s="181"/>
      <c r="X1475" s="181"/>
      <c r="Y1475" s="181"/>
      <c r="Z1475" s="181"/>
      <c r="AA1475" s="181"/>
      <c r="AB1475" s="181"/>
      <c r="AC1475" s="181"/>
      <c r="AD1475" s="181"/>
      <c r="AE1475" s="181"/>
      <c r="AF1475" s="181"/>
      <c r="AG1475" s="181"/>
      <c r="AH1475" s="181"/>
      <c r="AI1475" s="181"/>
      <c r="AJ1475" s="181"/>
      <c r="AK1475" s="181"/>
      <c r="AL1475" s="181"/>
      <c r="AM1475" s="181"/>
      <c r="AN1475" s="181"/>
      <c r="AO1475" s="181"/>
      <c r="AP1475" s="181"/>
      <c r="AQ1475" s="181"/>
      <c r="AR1475" s="181"/>
      <c r="AS1475" s="181"/>
      <c r="AT1475" s="181"/>
      <c r="AU1475" s="181"/>
      <c r="AV1475" s="181"/>
      <c r="AW1475" s="181"/>
      <c r="AX1475" s="181"/>
      <c r="AY1475" s="181"/>
      <c r="AZ1475" s="181"/>
      <c r="BA1475" s="181"/>
      <c r="BB1475" s="181"/>
      <c r="BC1475" s="181"/>
      <c r="BD1475" s="181"/>
      <c r="BE1475" s="181"/>
      <c r="BF1475" s="181"/>
      <c r="BG1475" s="181"/>
      <c r="BH1475" s="181"/>
      <c r="BI1475" s="181"/>
      <c r="BJ1475" s="181"/>
      <c r="BK1475" s="181"/>
      <c r="BL1475" s="181"/>
      <c r="BM1475" s="181"/>
      <c r="BN1475" s="181"/>
      <c r="BO1475" s="181"/>
      <c r="BP1475" s="181"/>
      <c r="BQ1475" s="181"/>
      <c r="BR1475" s="181"/>
      <c r="BS1475" s="181"/>
      <c r="BT1475" s="181"/>
      <c r="BU1475" s="181"/>
      <c r="BV1475" s="181"/>
      <c r="BW1475" s="181"/>
      <c r="BX1475" s="181"/>
    </row>
    <row r="1476" spans="23:76" s="166" customFormat="1">
      <c r="W1476" s="181"/>
      <c r="X1476" s="181"/>
      <c r="Y1476" s="181"/>
      <c r="Z1476" s="181"/>
      <c r="AA1476" s="181"/>
      <c r="AB1476" s="181"/>
      <c r="AC1476" s="181"/>
      <c r="AD1476" s="181"/>
      <c r="AE1476" s="181"/>
      <c r="AF1476" s="181"/>
      <c r="AG1476" s="181"/>
      <c r="AH1476" s="181"/>
      <c r="AI1476" s="181"/>
      <c r="AJ1476" s="181"/>
      <c r="AK1476" s="181"/>
      <c r="AL1476" s="181"/>
      <c r="AM1476" s="181"/>
      <c r="AN1476" s="181"/>
      <c r="AO1476" s="181"/>
      <c r="AP1476" s="181"/>
      <c r="AQ1476" s="181"/>
      <c r="AR1476" s="181"/>
      <c r="AS1476" s="181"/>
      <c r="AT1476" s="181"/>
      <c r="AU1476" s="181"/>
      <c r="AV1476" s="181"/>
      <c r="AW1476" s="181"/>
      <c r="AX1476" s="181"/>
      <c r="AY1476" s="181"/>
      <c r="AZ1476" s="181"/>
      <c r="BA1476" s="181"/>
      <c r="BB1476" s="181"/>
      <c r="BC1476" s="181"/>
      <c r="BD1476" s="181"/>
      <c r="BE1476" s="181"/>
      <c r="BF1476" s="181"/>
      <c r="BG1476" s="181"/>
      <c r="BH1476" s="181"/>
      <c r="BI1476" s="181"/>
      <c r="BJ1476" s="181"/>
      <c r="BK1476" s="181"/>
      <c r="BL1476" s="181"/>
      <c r="BM1476" s="181"/>
      <c r="BN1476" s="181"/>
      <c r="BO1476" s="181"/>
      <c r="BP1476" s="181"/>
      <c r="BQ1476" s="181"/>
      <c r="BR1476" s="181"/>
      <c r="BS1476" s="181"/>
      <c r="BT1476" s="181"/>
      <c r="BU1476" s="181"/>
      <c r="BV1476" s="181"/>
      <c r="BW1476" s="181"/>
      <c r="BX1476" s="181"/>
    </row>
    <row r="1477" spans="23:76" s="166" customFormat="1">
      <c r="W1477" s="181"/>
      <c r="X1477" s="181"/>
      <c r="Y1477" s="181"/>
      <c r="Z1477" s="181"/>
      <c r="AA1477" s="181"/>
      <c r="AB1477" s="181"/>
      <c r="AC1477" s="181"/>
      <c r="AD1477" s="181"/>
      <c r="AE1477" s="181"/>
      <c r="AF1477" s="181"/>
      <c r="AG1477" s="181"/>
      <c r="AH1477" s="181"/>
      <c r="AI1477" s="181"/>
      <c r="AJ1477" s="181"/>
      <c r="AK1477" s="181"/>
      <c r="AL1477" s="181"/>
      <c r="AM1477" s="181"/>
      <c r="AN1477" s="181"/>
      <c r="AO1477" s="181"/>
      <c r="AP1477" s="181"/>
      <c r="AQ1477" s="181"/>
      <c r="AR1477" s="181"/>
      <c r="AS1477" s="181"/>
      <c r="AT1477" s="181"/>
      <c r="AU1477" s="181"/>
      <c r="AV1477" s="181"/>
      <c r="AW1477" s="181"/>
      <c r="AX1477" s="181"/>
      <c r="AY1477" s="181"/>
      <c r="AZ1477" s="181"/>
      <c r="BA1477" s="181"/>
      <c r="BB1477" s="181"/>
      <c r="BC1477" s="181"/>
      <c r="BD1477" s="181"/>
      <c r="BE1477" s="181"/>
      <c r="BF1477" s="181"/>
      <c r="BG1477" s="181"/>
      <c r="BH1477" s="181"/>
      <c r="BI1477" s="181"/>
      <c r="BJ1477" s="181"/>
      <c r="BK1477" s="181"/>
      <c r="BL1477" s="181"/>
      <c r="BM1477" s="181"/>
      <c r="BN1477" s="181"/>
      <c r="BO1477" s="181"/>
      <c r="BP1477" s="181"/>
      <c r="BQ1477" s="181"/>
      <c r="BR1477" s="181"/>
      <c r="BS1477" s="181"/>
      <c r="BT1477" s="181"/>
      <c r="BU1477" s="181"/>
      <c r="BV1477" s="181"/>
      <c r="BW1477" s="181"/>
      <c r="BX1477" s="181"/>
    </row>
    <row r="1478" spans="23:76" s="166" customFormat="1">
      <c r="W1478" s="181"/>
      <c r="X1478" s="181"/>
      <c r="Y1478" s="181"/>
      <c r="Z1478" s="181"/>
      <c r="AA1478" s="181"/>
      <c r="AB1478" s="181"/>
      <c r="AC1478" s="181"/>
      <c r="AD1478" s="181"/>
      <c r="AE1478" s="181"/>
      <c r="AF1478" s="181"/>
      <c r="AG1478" s="181"/>
      <c r="AH1478" s="181"/>
      <c r="AI1478" s="181"/>
      <c r="AJ1478" s="181"/>
      <c r="AK1478" s="181"/>
      <c r="AL1478" s="181"/>
      <c r="AM1478" s="181"/>
      <c r="AN1478" s="181"/>
      <c r="AO1478" s="181"/>
      <c r="AP1478" s="181"/>
      <c r="AQ1478" s="181"/>
      <c r="AR1478" s="181"/>
      <c r="AS1478" s="181"/>
      <c r="AT1478" s="181"/>
      <c r="AU1478" s="181"/>
      <c r="AV1478" s="181"/>
      <c r="AW1478" s="181"/>
      <c r="AX1478" s="181"/>
      <c r="AY1478" s="181"/>
      <c r="AZ1478" s="181"/>
      <c r="BA1478" s="181"/>
      <c r="BB1478" s="181"/>
      <c r="BC1478" s="181"/>
      <c r="BD1478" s="181"/>
      <c r="BE1478" s="181"/>
      <c r="BF1478" s="181"/>
      <c r="BG1478" s="181"/>
      <c r="BH1478" s="181"/>
      <c r="BI1478" s="181"/>
      <c r="BJ1478" s="181"/>
      <c r="BK1478" s="181"/>
      <c r="BL1478" s="181"/>
      <c r="BM1478" s="181"/>
      <c r="BN1478" s="181"/>
      <c r="BO1478" s="181"/>
      <c r="BP1478" s="181"/>
      <c r="BQ1478" s="181"/>
      <c r="BR1478" s="181"/>
      <c r="BS1478" s="181"/>
      <c r="BT1478" s="181"/>
      <c r="BU1478" s="181"/>
      <c r="BV1478" s="181"/>
      <c r="BW1478" s="181"/>
      <c r="BX1478" s="181"/>
    </row>
    <row r="1479" spans="23:76" s="166" customFormat="1">
      <c r="W1479" s="181"/>
      <c r="X1479" s="181"/>
      <c r="Y1479" s="181"/>
      <c r="Z1479" s="181"/>
      <c r="AA1479" s="181"/>
      <c r="AB1479" s="181"/>
      <c r="AC1479" s="181"/>
      <c r="AD1479" s="181"/>
      <c r="AE1479" s="181"/>
      <c r="AF1479" s="181"/>
      <c r="AG1479" s="181"/>
      <c r="AH1479" s="181"/>
      <c r="AI1479" s="181"/>
      <c r="AJ1479" s="181"/>
      <c r="AK1479" s="181"/>
      <c r="AL1479" s="181"/>
      <c r="AM1479" s="181"/>
      <c r="AN1479" s="181"/>
      <c r="AO1479" s="181"/>
      <c r="AP1479" s="181"/>
      <c r="AQ1479" s="181"/>
      <c r="AR1479" s="181"/>
      <c r="AS1479" s="181"/>
      <c r="AT1479" s="181"/>
      <c r="AU1479" s="181"/>
      <c r="AV1479" s="181"/>
      <c r="AW1479" s="181"/>
      <c r="AX1479" s="181"/>
      <c r="AY1479" s="181"/>
      <c r="AZ1479" s="181"/>
      <c r="BA1479" s="181"/>
      <c r="BB1479" s="181"/>
      <c r="BC1479" s="181"/>
      <c r="BD1479" s="181"/>
      <c r="BE1479" s="181"/>
      <c r="BF1479" s="181"/>
      <c r="BG1479" s="181"/>
      <c r="BH1479" s="181"/>
      <c r="BI1479" s="181"/>
      <c r="BJ1479" s="181"/>
      <c r="BK1479" s="181"/>
      <c r="BL1479" s="181"/>
      <c r="BM1479" s="181"/>
      <c r="BN1479" s="181"/>
      <c r="BO1479" s="181"/>
      <c r="BP1479" s="181"/>
      <c r="BQ1479" s="181"/>
      <c r="BR1479" s="181"/>
      <c r="BS1479" s="181"/>
      <c r="BT1479" s="181"/>
      <c r="BU1479" s="181"/>
      <c r="BV1479" s="181"/>
      <c r="BW1479" s="181"/>
      <c r="BX1479" s="181"/>
    </row>
    <row r="1480" spans="23:76" s="166" customFormat="1">
      <c r="W1480" s="181"/>
      <c r="X1480" s="181"/>
      <c r="Y1480" s="181"/>
      <c r="Z1480" s="181"/>
      <c r="AA1480" s="181"/>
      <c r="AB1480" s="181"/>
      <c r="AC1480" s="181"/>
      <c r="AD1480" s="181"/>
      <c r="AE1480" s="181"/>
      <c r="AF1480" s="181"/>
      <c r="AG1480" s="181"/>
      <c r="AH1480" s="181"/>
      <c r="AI1480" s="181"/>
      <c r="AJ1480" s="181"/>
      <c r="AK1480" s="181"/>
      <c r="AL1480" s="181"/>
      <c r="AM1480" s="181"/>
      <c r="AN1480" s="181"/>
      <c r="AO1480" s="181"/>
      <c r="AP1480" s="181"/>
      <c r="AQ1480" s="181"/>
      <c r="AR1480" s="181"/>
      <c r="AS1480" s="181"/>
      <c r="AT1480" s="181"/>
      <c r="AU1480" s="181"/>
      <c r="AV1480" s="181"/>
      <c r="AW1480" s="181"/>
      <c r="AX1480" s="181"/>
      <c r="AY1480" s="181"/>
      <c r="AZ1480" s="181"/>
      <c r="BA1480" s="181"/>
      <c r="BB1480" s="181"/>
      <c r="BC1480" s="181"/>
      <c r="BD1480" s="181"/>
      <c r="BE1480" s="181"/>
      <c r="BF1480" s="181"/>
      <c r="BG1480" s="181"/>
      <c r="BH1480" s="181"/>
      <c r="BI1480" s="181"/>
      <c r="BJ1480" s="181"/>
      <c r="BK1480" s="181"/>
      <c r="BL1480" s="181"/>
      <c r="BM1480" s="181"/>
      <c r="BN1480" s="181"/>
      <c r="BO1480" s="181"/>
      <c r="BP1480" s="181"/>
      <c r="BQ1480" s="181"/>
      <c r="BR1480" s="181"/>
      <c r="BS1480" s="181"/>
      <c r="BT1480" s="181"/>
      <c r="BU1480" s="181"/>
      <c r="BV1480" s="181"/>
      <c r="BW1480" s="181"/>
      <c r="BX1480" s="181"/>
    </row>
    <row r="1481" spans="23:76" s="166" customFormat="1">
      <c r="W1481" s="181"/>
      <c r="X1481" s="181"/>
      <c r="Y1481" s="181"/>
      <c r="Z1481" s="181"/>
      <c r="AA1481" s="181"/>
      <c r="AB1481" s="181"/>
      <c r="AC1481" s="181"/>
      <c r="AD1481" s="181"/>
      <c r="AE1481" s="181"/>
      <c r="AF1481" s="181"/>
      <c r="AG1481" s="181"/>
      <c r="AH1481" s="181"/>
      <c r="AI1481" s="181"/>
      <c r="AJ1481" s="181"/>
      <c r="AK1481" s="181"/>
      <c r="AL1481" s="181"/>
      <c r="AM1481" s="181"/>
      <c r="AN1481" s="181"/>
      <c r="AO1481" s="181"/>
      <c r="AP1481" s="181"/>
      <c r="AQ1481" s="181"/>
      <c r="AR1481" s="181"/>
      <c r="AS1481" s="181"/>
      <c r="AT1481" s="181"/>
      <c r="AU1481" s="181"/>
      <c r="AV1481" s="181"/>
      <c r="AW1481" s="181"/>
      <c r="AX1481" s="181"/>
      <c r="AY1481" s="181"/>
      <c r="AZ1481" s="181"/>
      <c r="BA1481" s="181"/>
      <c r="BB1481" s="181"/>
      <c r="BC1481" s="181"/>
      <c r="BD1481" s="181"/>
      <c r="BE1481" s="181"/>
      <c r="BF1481" s="181"/>
      <c r="BG1481" s="181"/>
      <c r="BH1481" s="181"/>
      <c r="BI1481" s="181"/>
      <c r="BJ1481" s="181"/>
      <c r="BK1481" s="181"/>
      <c r="BL1481" s="181"/>
      <c r="BM1481" s="181"/>
      <c r="BN1481" s="181"/>
      <c r="BO1481" s="181"/>
      <c r="BP1481" s="181"/>
      <c r="BQ1481" s="181"/>
      <c r="BR1481" s="181"/>
      <c r="BS1481" s="181"/>
      <c r="BT1481" s="181"/>
      <c r="BU1481" s="181"/>
      <c r="BV1481" s="181"/>
      <c r="BW1481" s="181"/>
      <c r="BX1481" s="181"/>
    </row>
    <row r="1482" spans="23:76" s="166" customFormat="1">
      <c r="W1482" s="181"/>
      <c r="X1482" s="181"/>
      <c r="Y1482" s="181"/>
      <c r="Z1482" s="181"/>
      <c r="AA1482" s="181"/>
      <c r="AB1482" s="181"/>
      <c r="AC1482" s="181"/>
      <c r="AD1482" s="181"/>
      <c r="AE1482" s="181"/>
      <c r="AF1482" s="181"/>
      <c r="AG1482" s="181"/>
      <c r="AH1482" s="181"/>
      <c r="AI1482" s="181"/>
      <c r="AJ1482" s="181"/>
      <c r="AK1482" s="181"/>
      <c r="AL1482" s="181"/>
      <c r="AM1482" s="181"/>
      <c r="AN1482" s="181"/>
      <c r="AO1482" s="181"/>
      <c r="AP1482" s="181"/>
      <c r="AQ1482" s="181"/>
      <c r="AR1482" s="181"/>
      <c r="AS1482" s="181"/>
      <c r="AT1482" s="181"/>
      <c r="AU1482" s="181"/>
      <c r="AV1482" s="181"/>
      <c r="AW1482" s="181"/>
      <c r="AX1482" s="181"/>
      <c r="AY1482" s="181"/>
      <c r="AZ1482" s="181"/>
      <c r="BA1482" s="181"/>
      <c r="BB1482" s="181"/>
      <c r="BC1482" s="181"/>
      <c r="BD1482" s="181"/>
      <c r="BE1482" s="181"/>
      <c r="BF1482" s="181"/>
      <c r="BG1482" s="181"/>
      <c r="BH1482" s="181"/>
      <c r="BI1482" s="181"/>
      <c r="BJ1482" s="181"/>
      <c r="BK1482" s="181"/>
      <c r="BL1482" s="181"/>
      <c r="BM1482" s="181"/>
      <c r="BN1482" s="181"/>
      <c r="BO1482" s="181"/>
      <c r="BP1482" s="181"/>
      <c r="BQ1482" s="181"/>
      <c r="BR1482" s="181"/>
      <c r="BS1482" s="181"/>
      <c r="BT1482" s="181"/>
      <c r="BU1482" s="181"/>
      <c r="BV1482" s="181"/>
      <c r="BW1482" s="181"/>
      <c r="BX1482" s="181"/>
    </row>
    <row r="1483" spans="23:76" s="166" customFormat="1">
      <c r="W1483" s="181"/>
      <c r="X1483" s="181"/>
      <c r="Y1483" s="181"/>
      <c r="Z1483" s="181"/>
      <c r="AA1483" s="181"/>
      <c r="AB1483" s="181"/>
      <c r="AC1483" s="181"/>
      <c r="AD1483" s="181"/>
      <c r="AE1483" s="181"/>
      <c r="AF1483" s="181"/>
      <c r="AG1483" s="181"/>
      <c r="AH1483" s="181"/>
      <c r="AI1483" s="181"/>
      <c r="AJ1483" s="181"/>
      <c r="AK1483" s="181"/>
      <c r="AL1483" s="181"/>
      <c r="AM1483" s="181"/>
      <c r="AN1483" s="181"/>
      <c r="AO1483" s="181"/>
      <c r="AP1483" s="181"/>
      <c r="AQ1483" s="181"/>
      <c r="AR1483" s="181"/>
      <c r="AS1483" s="181"/>
      <c r="AT1483" s="181"/>
      <c r="AU1483" s="181"/>
      <c r="AV1483" s="181"/>
      <c r="AW1483" s="181"/>
      <c r="AX1483" s="181"/>
      <c r="AY1483" s="181"/>
      <c r="AZ1483" s="181"/>
      <c r="BA1483" s="181"/>
      <c r="BB1483" s="181"/>
      <c r="BC1483" s="181"/>
      <c r="BD1483" s="181"/>
      <c r="BE1483" s="181"/>
      <c r="BF1483" s="181"/>
      <c r="BG1483" s="181"/>
      <c r="BH1483" s="181"/>
      <c r="BI1483" s="181"/>
      <c r="BJ1483" s="181"/>
      <c r="BK1483" s="181"/>
      <c r="BL1483" s="181"/>
      <c r="BM1483" s="181"/>
      <c r="BN1483" s="181"/>
      <c r="BO1483" s="181"/>
      <c r="BP1483" s="181"/>
      <c r="BQ1483" s="181"/>
      <c r="BR1483" s="181"/>
      <c r="BS1483" s="181"/>
      <c r="BT1483" s="181"/>
      <c r="BU1483" s="181"/>
      <c r="BV1483" s="181"/>
      <c r="BW1483" s="181"/>
      <c r="BX1483" s="181"/>
    </row>
    <row r="1484" spans="23:76" s="166" customFormat="1">
      <c r="W1484" s="181"/>
      <c r="X1484" s="181"/>
      <c r="Y1484" s="181"/>
      <c r="Z1484" s="181"/>
      <c r="AA1484" s="181"/>
      <c r="AB1484" s="181"/>
      <c r="AC1484" s="181"/>
      <c r="AD1484" s="181"/>
      <c r="AE1484" s="181"/>
      <c r="AF1484" s="181"/>
      <c r="AG1484" s="181"/>
      <c r="AH1484" s="181"/>
      <c r="AI1484" s="181"/>
      <c r="AJ1484" s="181"/>
      <c r="AK1484" s="181"/>
      <c r="AL1484" s="181"/>
      <c r="AM1484" s="181"/>
      <c r="AN1484" s="181"/>
      <c r="AO1484" s="181"/>
      <c r="AP1484" s="181"/>
      <c r="AQ1484" s="181"/>
      <c r="AR1484" s="181"/>
      <c r="AS1484" s="181"/>
      <c r="AT1484" s="181"/>
      <c r="AU1484" s="181"/>
      <c r="AV1484" s="181"/>
      <c r="AW1484" s="181"/>
      <c r="AX1484" s="181"/>
      <c r="AY1484" s="181"/>
      <c r="AZ1484" s="181"/>
      <c r="BA1484" s="181"/>
      <c r="BB1484" s="181"/>
      <c r="BC1484" s="181"/>
      <c r="BD1484" s="181"/>
      <c r="BE1484" s="181"/>
      <c r="BF1484" s="181"/>
      <c r="BG1484" s="181"/>
      <c r="BH1484" s="181"/>
      <c r="BI1484" s="181"/>
      <c r="BJ1484" s="181"/>
      <c r="BK1484" s="181"/>
      <c r="BL1484" s="181"/>
      <c r="BM1484" s="181"/>
      <c r="BN1484" s="181"/>
      <c r="BO1484" s="181"/>
      <c r="BP1484" s="181"/>
      <c r="BQ1484" s="181"/>
      <c r="BR1484" s="181"/>
      <c r="BS1484" s="181"/>
      <c r="BT1484" s="181"/>
      <c r="BU1484" s="181"/>
      <c r="BV1484" s="181"/>
      <c r="BW1484" s="181"/>
      <c r="BX1484" s="181"/>
    </row>
    <row r="1485" spans="23:76" s="166" customFormat="1">
      <c r="W1485" s="181"/>
      <c r="X1485" s="181"/>
      <c r="Y1485" s="181"/>
      <c r="Z1485" s="181"/>
      <c r="AA1485" s="181"/>
      <c r="AB1485" s="181"/>
      <c r="AC1485" s="181"/>
      <c r="AD1485" s="181"/>
      <c r="AE1485" s="181"/>
      <c r="AF1485" s="181"/>
      <c r="AG1485" s="181"/>
      <c r="AH1485" s="181"/>
      <c r="AI1485" s="181"/>
      <c r="AJ1485" s="181"/>
      <c r="AK1485" s="181"/>
      <c r="AL1485" s="181"/>
      <c r="AM1485" s="181"/>
      <c r="AN1485" s="181"/>
      <c r="AO1485" s="181"/>
      <c r="AP1485" s="181"/>
      <c r="AQ1485" s="181"/>
      <c r="AR1485" s="181"/>
      <c r="AS1485" s="181"/>
      <c r="AT1485" s="181"/>
      <c r="AU1485" s="181"/>
      <c r="AV1485" s="181"/>
      <c r="AW1485" s="181"/>
      <c r="AX1485" s="181"/>
      <c r="AY1485" s="181"/>
      <c r="AZ1485" s="181"/>
      <c r="BA1485" s="181"/>
      <c r="BB1485" s="181"/>
      <c r="BC1485" s="181"/>
      <c r="BD1485" s="181"/>
      <c r="BE1485" s="181"/>
      <c r="BF1485" s="181"/>
      <c r="BG1485" s="181"/>
      <c r="BH1485" s="181"/>
      <c r="BI1485" s="181"/>
      <c r="BJ1485" s="181"/>
      <c r="BK1485" s="181"/>
      <c r="BL1485" s="181"/>
      <c r="BM1485" s="181"/>
      <c r="BN1485" s="181"/>
      <c r="BO1485" s="181"/>
      <c r="BP1485" s="181"/>
      <c r="BQ1485" s="181"/>
      <c r="BR1485" s="181"/>
      <c r="BS1485" s="181"/>
      <c r="BT1485" s="181"/>
      <c r="BU1485" s="181"/>
      <c r="BV1485" s="181"/>
      <c r="BW1485" s="181"/>
      <c r="BX1485" s="181"/>
    </row>
    <row r="1486" spans="23:76" s="166" customFormat="1">
      <c r="W1486" s="181"/>
      <c r="X1486" s="181"/>
      <c r="Y1486" s="181"/>
      <c r="Z1486" s="181"/>
      <c r="AA1486" s="181"/>
      <c r="AB1486" s="181"/>
      <c r="AC1486" s="181"/>
      <c r="AD1486" s="181"/>
      <c r="AE1486" s="181"/>
      <c r="AF1486" s="181"/>
      <c r="AG1486" s="181"/>
      <c r="AH1486" s="181"/>
      <c r="AI1486" s="181"/>
      <c r="AJ1486" s="181"/>
      <c r="AK1486" s="181"/>
      <c r="AL1486" s="181"/>
      <c r="AM1486" s="181"/>
      <c r="AN1486" s="181"/>
      <c r="AO1486" s="181"/>
      <c r="AP1486" s="181"/>
      <c r="AQ1486" s="181"/>
      <c r="AR1486" s="181"/>
      <c r="AS1486" s="181"/>
      <c r="AT1486" s="181"/>
      <c r="AU1486" s="181"/>
      <c r="AV1486" s="181"/>
      <c r="AW1486" s="181"/>
      <c r="AX1486" s="181"/>
      <c r="AY1486" s="181"/>
      <c r="AZ1486" s="181"/>
      <c r="BA1486" s="181"/>
      <c r="BB1486" s="181"/>
      <c r="BC1486" s="181"/>
      <c r="BD1486" s="181"/>
      <c r="BE1486" s="181"/>
      <c r="BF1486" s="181"/>
      <c r="BG1486" s="181"/>
      <c r="BH1486" s="181"/>
      <c r="BI1486" s="181"/>
      <c r="BJ1486" s="181"/>
      <c r="BK1486" s="181"/>
      <c r="BL1486" s="181"/>
      <c r="BM1486" s="181"/>
      <c r="BN1486" s="181"/>
      <c r="BO1486" s="181"/>
      <c r="BP1486" s="181"/>
      <c r="BQ1486" s="181"/>
      <c r="BR1486" s="181"/>
      <c r="BS1486" s="181"/>
      <c r="BT1486" s="181"/>
      <c r="BU1486" s="181"/>
      <c r="BV1486" s="181"/>
      <c r="BW1486" s="181"/>
      <c r="BX1486" s="181"/>
    </row>
    <row r="1487" spans="23:76" s="166" customFormat="1">
      <c r="W1487" s="181"/>
      <c r="X1487" s="181"/>
      <c r="Y1487" s="181"/>
      <c r="Z1487" s="181"/>
      <c r="AA1487" s="181"/>
      <c r="AB1487" s="181"/>
      <c r="AC1487" s="181"/>
      <c r="AD1487" s="181"/>
      <c r="AE1487" s="181"/>
      <c r="AF1487" s="181"/>
      <c r="AG1487" s="181"/>
      <c r="AH1487" s="181"/>
      <c r="AI1487" s="181"/>
      <c r="AJ1487" s="181"/>
      <c r="AK1487" s="181"/>
      <c r="AL1487" s="181"/>
      <c r="AM1487" s="181"/>
      <c r="AN1487" s="181"/>
      <c r="AO1487" s="181"/>
      <c r="AP1487" s="181"/>
      <c r="AQ1487" s="181"/>
      <c r="AR1487" s="181"/>
      <c r="AS1487" s="181"/>
      <c r="AT1487" s="181"/>
      <c r="AU1487" s="181"/>
      <c r="AV1487" s="181"/>
      <c r="AW1487" s="181"/>
      <c r="AX1487" s="181"/>
      <c r="AY1487" s="181"/>
      <c r="AZ1487" s="181"/>
      <c r="BA1487" s="181"/>
      <c r="BB1487" s="181"/>
      <c r="BC1487" s="181"/>
      <c r="BD1487" s="181"/>
      <c r="BE1487" s="181"/>
      <c r="BF1487" s="181"/>
      <c r="BG1487" s="181"/>
      <c r="BH1487" s="181"/>
      <c r="BI1487" s="181"/>
      <c r="BJ1487" s="181"/>
      <c r="BK1487" s="181"/>
      <c r="BL1487" s="181"/>
      <c r="BM1487" s="181"/>
      <c r="BN1487" s="181"/>
      <c r="BO1487" s="181"/>
      <c r="BP1487" s="181"/>
      <c r="BQ1487" s="181"/>
      <c r="BR1487" s="181"/>
      <c r="BS1487" s="181"/>
      <c r="BT1487" s="181"/>
      <c r="BU1487" s="181"/>
      <c r="BV1487" s="181"/>
      <c r="BW1487" s="181"/>
      <c r="BX1487" s="181"/>
    </row>
    <row r="1488" spans="23:76" s="166" customFormat="1">
      <c r="W1488" s="181"/>
      <c r="X1488" s="181"/>
      <c r="Y1488" s="181"/>
      <c r="Z1488" s="181"/>
      <c r="AA1488" s="181"/>
      <c r="AB1488" s="181"/>
      <c r="AC1488" s="181"/>
      <c r="AD1488" s="181"/>
      <c r="AE1488" s="181"/>
      <c r="AF1488" s="181"/>
      <c r="AG1488" s="181"/>
      <c r="AH1488" s="181"/>
      <c r="AI1488" s="181"/>
      <c r="AJ1488" s="181"/>
      <c r="AK1488" s="181"/>
      <c r="AL1488" s="181"/>
      <c r="AM1488" s="181"/>
      <c r="AN1488" s="181"/>
      <c r="AO1488" s="181"/>
      <c r="AP1488" s="181"/>
      <c r="AQ1488" s="181"/>
      <c r="AR1488" s="181"/>
      <c r="AS1488" s="181"/>
      <c r="AT1488" s="181"/>
      <c r="AU1488" s="181"/>
      <c r="AV1488" s="181"/>
      <c r="AW1488" s="181"/>
      <c r="AX1488" s="181"/>
      <c r="AY1488" s="181"/>
      <c r="AZ1488" s="181"/>
      <c r="BA1488" s="181"/>
      <c r="BB1488" s="181"/>
      <c r="BC1488" s="181"/>
      <c r="BD1488" s="181"/>
      <c r="BE1488" s="181"/>
      <c r="BF1488" s="181"/>
      <c r="BG1488" s="181"/>
      <c r="BH1488" s="181"/>
      <c r="BI1488" s="181"/>
      <c r="BJ1488" s="181"/>
      <c r="BK1488" s="181"/>
      <c r="BL1488" s="181"/>
      <c r="BM1488" s="181"/>
      <c r="BN1488" s="181"/>
      <c r="BO1488" s="181"/>
      <c r="BP1488" s="181"/>
      <c r="BQ1488" s="181"/>
      <c r="BR1488" s="181"/>
      <c r="BS1488" s="181"/>
      <c r="BT1488" s="181"/>
      <c r="BU1488" s="181"/>
      <c r="BV1488" s="181"/>
      <c r="BW1488" s="181"/>
      <c r="BX1488" s="181"/>
    </row>
    <row r="1489" spans="23:76" s="166" customFormat="1">
      <c r="W1489" s="181"/>
      <c r="X1489" s="181"/>
      <c r="Y1489" s="181"/>
      <c r="Z1489" s="181"/>
      <c r="AA1489" s="181"/>
      <c r="AB1489" s="181"/>
      <c r="AC1489" s="181"/>
      <c r="AD1489" s="181"/>
      <c r="AE1489" s="181"/>
      <c r="AF1489" s="181"/>
      <c r="AG1489" s="181"/>
      <c r="AH1489" s="181"/>
      <c r="AI1489" s="181"/>
      <c r="AJ1489" s="181"/>
      <c r="AK1489" s="181"/>
      <c r="AL1489" s="181"/>
      <c r="AM1489" s="181"/>
      <c r="AN1489" s="181"/>
      <c r="AO1489" s="181"/>
      <c r="AP1489" s="181"/>
      <c r="AQ1489" s="181"/>
      <c r="AR1489" s="181"/>
      <c r="AS1489" s="181"/>
      <c r="AT1489" s="181"/>
      <c r="AU1489" s="181"/>
      <c r="AV1489" s="181"/>
      <c r="AW1489" s="181"/>
      <c r="AX1489" s="181"/>
      <c r="AY1489" s="181"/>
      <c r="AZ1489" s="181"/>
      <c r="BA1489" s="181"/>
      <c r="BB1489" s="181"/>
      <c r="BC1489" s="181"/>
      <c r="BD1489" s="181"/>
      <c r="BE1489" s="181"/>
      <c r="BF1489" s="181"/>
      <c r="BG1489" s="181"/>
      <c r="BH1489" s="181"/>
      <c r="BI1489" s="181"/>
      <c r="BJ1489" s="181"/>
      <c r="BK1489" s="181"/>
      <c r="BL1489" s="181"/>
      <c r="BM1489" s="181"/>
      <c r="BN1489" s="181"/>
      <c r="BO1489" s="181"/>
      <c r="BP1489" s="181"/>
      <c r="BQ1489" s="181"/>
      <c r="BR1489" s="181"/>
      <c r="BS1489" s="181"/>
      <c r="BT1489" s="181"/>
      <c r="BU1489" s="181"/>
      <c r="BV1489" s="181"/>
      <c r="BW1489" s="181"/>
      <c r="BX1489" s="181"/>
    </row>
    <row r="1490" spans="23:76" s="166" customFormat="1">
      <c r="W1490" s="181"/>
      <c r="X1490" s="181"/>
      <c r="Y1490" s="181"/>
      <c r="Z1490" s="181"/>
      <c r="AA1490" s="181"/>
      <c r="AB1490" s="181"/>
      <c r="AC1490" s="181"/>
      <c r="AD1490" s="181"/>
      <c r="AE1490" s="181"/>
      <c r="AF1490" s="181"/>
      <c r="AG1490" s="181"/>
      <c r="AH1490" s="181"/>
      <c r="AI1490" s="181"/>
      <c r="AJ1490" s="181"/>
      <c r="AK1490" s="181"/>
      <c r="AL1490" s="181"/>
      <c r="AM1490" s="181"/>
      <c r="AN1490" s="181"/>
      <c r="AO1490" s="181"/>
      <c r="AP1490" s="181"/>
      <c r="AQ1490" s="181"/>
      <c r="AR1490" s="181"/>
      <c r="AS1490" s="181"/>
      <c r="AT1490" s="181"/>
      <c r="AU1490" s="181"/>
      <c r="AV1490" s="181"/>
      <c r="AW1490" s="181"/>
      <c r="AX1490" s="181"/>
      <c r="AY1490" s="181"/>
      <c r="AZ1490" s="181"/>
      <c r="BA1490" s="181"/>
      <c r="BB1490" s="181"/>
      <c r="BC1490" s="181"/>
      <c r="BD1490" s="181"/>
      <c r="BE1490" s="181"/>
      <c r="BF1490" s="181"/>
      <c r="BG1490" s="181"/>
      <c r="BH1490" s="181"/>
      <c r="BI1490" s="181"/>
      <c r="BJ1490" s="181"/>
      <c r="BK1490" s="181"/>
      <c r="BL1490" s="181"/>
      <c r="BM1490" s="181"/>
      <c r="BN1490" s="181"/>
      <c r="BO1490" s="181"/>
      <c r="BP1490" s="181"/>
      <c r="BQ1490" s="181"/>
      <c r="BR1490" s="181"/>
      <c r="BS1490" s="181"/>
      <c r="BT1490" s="181"/>
      <c r="BU1490" s="181"/>
      <c r="BV1490" s="181"/>
      <c r="BW1490" s="181"/>
      <c r="BX1490" s="181"/>
    </row>
    <row r="1491" spans="23:76" s="166" customFormat="1">
      <c r="W1491" s="181"/>
      <c r="X1491" s="181"/>
      <c r="Y1491" s="181"/>
      <c r="Z1491" s="181"/>
      <c r="AA1491" s="181"/>
      <c r="AB1491" s="181"/>
      <c r="AC1491" s="181"/>
      <c r="AD1491" s="181"/>
      <c r="AE1491" s="181"/>
      <c r="AF1491" s="181"/>
      <c r="AG1491" s="181"/>
      <c r="AH1491" s="181"/>
      <c r="AI1491" s="181"/>
      <c r="AJ1491" s="181"/>
      <c r="AK1491" s="181"/>
      <c r="AL1491" s="181"/>
      <c r="AM1491" s="181"/>
      <c r="AN1491" s="181"/>
      <c r="AO1491" s="181"/>
      <c r="AP1491" s="181"/>
      <c r="AQ1491" s="181"/>
      <c r="AR1491" s="181"/>
      <c r="AS1491" s="181"/>
      <c r="AT1491" s="181"/>
      <c r="AU1491" s="181"/>
      <c r="AV1491" s="181"/>
      <c r="AW1491" s="181"/>
      <c r="AX1491" s="181"/>
      <c r="AY1491" s="181"/>
      <c r="AZ1491" s="181"/>
      <c r="BA1491" s="181"/>
      <c r="BB1491" s="181"/>
      <c r="BC1491" s="181"/>
      <c r="BD1491" s="181"/>
      <c r="BE1491" s="181"/>
      <c r="BF1491" s="181"/>
      <c r="BG1491" s="181"/>
      <c r="BH1491" s="181"/>
      <c r="BI1491" s="181"/>
      <c r="BJ1491" s="181"/>
      <c r="BK1491" s="181"/>
      <c r="BL1491" s="181"/>
      <c r="BM1491" s="181"/>
      <c r="BN1491" s="181"/>
      <c r="BO1491" s="181"/>
      <c r="BP1491" s="181"/>
      <c r="BQ1491" s="181"/>
      <c r="BR1491" s="181"/>
      <c r="BS1491" s="181"/>
      <c r="BT1491" s="181"/>
      <c r="BU1491" s="181"/>
      <c r="BV1491" s="181"/>
      <c r="BW1491" s="181"/>
      <c r="BX1491" s="181"/>
    </row>
    <row r="1492" spans="23:76" s="166" customFormat="1">
      <c r="W1492" s="181"/>
      <c r="X1492" s="181"/>
      <c r="Y1492" s="181"/>
      <c r="Z1492" s="181"/>
      <c r="AA1492" s="181"/>
      <c r="AB1492" s="181"/>
      <c r="AC1492" s="181"/>
      <c r="AD1492" s="181"/>
      <c r="AE1492" s="181"/>
      <c r="AF1492" s="181"/>
      <c r="AG1492" s="181"/>
      <c r="AH1492" s="181"/>
      <c r="AI1492" s="181"/>
      <c r="AJ1492" s="181"/>
      <c r="AK1492" s="181"/>
      <c r="AL1492" s="181"/>
      <c r="AM1492" s="181"/>
      <c r="AN1492" s="181"/>
      <c r="AO1492" s="181"/>
      <c r="AP1492" s="181"/>
      <c r="AQ1492" s="181"/>
      <c r="AR1492" s="181"/>
      <c r="AS1492" s="181"/>
      <c r="AT1492" s="181"/>
      <c r="AU1492" s="181"/>
      <c r="AV1492" s="181"/>
      <c r="AW1492" s="181"/>
      <c r="AX1492" s="181"/>
      <c r="AY1492" s="181"/>
      <c r="AZ1492" s="181"/>
      <c r="BA1492" s="181"/>
      <c r="BB1492" s="181"/>
      <c r="BC1492" s="181"/>
      <c r="BD1492" s="181"/>
      <c r="BE1492" s="181"/>
      <c r="BF1492" s="181"/>
      <c r="BG1492" s="181"/>
      <c r="BH1492" s="181"/>
      <c r="BI1492" s="181"/>
      <c r="BJ1492" s="181"/>
      <c r="BK1492" s="181"/>
      <c r="BL1492" s="181"/>
      <c r="BM1492" s="181"/>
      <c r="BN1492" s="181"/>
      <c r="BO1492" s="181"/>
      <c r="BP1492" s="181"/>
      <c r="BQ1492" s="181"/>
      <c r="BR1492" s="181"/>
      <c r="BS1492" s="181"/>
      <c r="BT1492" s="181"/>
      <c r="BU1492" s="181"/>
      <c r="BV1492" s="181"/>
      <c r="BW1492" s="181"/>
      <c r="BX1492" s="181"/>
    </row>
    <row r="1493" spans="23:76" s="166" customFormat="1">
      <c r="W1493" s="181"/>
      <c r="X1493" s="181"/>
      <c r="Y1493" s="181"/>
      <c r="Z1493" s="181"/>
      <c r="AA1493" s="181"/>
      <c r="AB1493" s="181"/>
      <c r="AC1493" s="181"/>
      <c r="AD1493" s="181"/>
      <c r="AE1493" s="181"/>
      <c r="AF1493" s="181"/>
      <c r="AG1493" s="181"/>
      <c r="AH1493" s="181"/>
      <c r="AI1493" s="181"/>
      <c r="AJ1493" s="181"/>
      <c r="AK1493" s="181"/>
      <c r="AL1493" s="181"/>
      <c r="AM1493" s="181"/>
      <c r="AN1493" s="181"/>
      <c r="AO1493" s="181"/>
      <c r="AP1493" s="181"/>
      <c r="AQ1493" s="181"/>
      <c r="AR1493" s="181"/>
      <c r="AS1493" s="181"/>
      <c r="AT1493" s="181"/>
      <c r="AU1493" s="181"/>
      <c r="AV1493" s="181"/>
      <c r="AW1493" s="181"/>
      <c r="AX1493" s="181"/>
      <c r="AY1493" s="181"/>
      <c r="AZ1493" s="181"/>
      <c r="BA1493" s="181"/>
      <c r="BB1493" s="181"/>
      <c r="BC1493" s="181"/>
      <c r="BD1493" s="181"/>
      <c r="BE1493" s="181"/>
      <c r="BF1493" s="181"/>
      <c r="BG1493" s="181"/>
      <c r="BH1493" s="181"/>
      <c r="BI1493" s="181"/>
      <c r="BJ1493" s="181"/>
      <c r="BK1493" s="181"/>
      <c r="BL1493" s="181"/>
      <c r="BM1493" s="181"/>
      <c r="BN1493" s="181"/>
      <c r="BO1493" s="181"/>
      <c r="BP1493" s="181"/>
      <c r="BQ1493" s="181"/>
      <c r="BR1493" s="181"/>
      <c r="BS1493" s="181"/>
      <c r="BT1493" s="181"/>
      <c r="BU1493" s="181"/>
      <c r="BV1493" s="181"/>
      <c r="BW1493" s="181"/>
      <c r="BX1493" s="181"/>
    </row>
    <row r="1494" spans="23:76" s="166" customFormat="1">
      <c r="W1494" s="181"/>
      <c r="X1494" s="181"/>
      <c r="Y1494" s="181"/>
      <c r="Z1494" s="181"/>
      <c r="AA1494" s="181"/>
      <c r="AB1494" s="181"/>
      <c r="AC1494" s="181"/>
      <c r="AD1494" s="181"/>
      <c r="AE1494" s="181"/>
      <c r="AF1494" s="181"/>
      <c r="AG1494" s="181"/>
      <c r="AH1494" s="181"/>
      <c r="AI1494" s="181"/>
      <c r="AJ1494" s="181"/>
      <c r="AK1494" s="181"/>
      <c r="AL1494" s="181"/>
      <c r="AM1494" s="181"/>
      <c r="AN1494" s="181"/>
      <c r="AO1494" s="181"/>
      <c r="AP1494" s="181"/>
      <c r="AQ1494" s="181"/>
      <c r="AR1494" s="181"/>
      <c r="AS1494" s="181"/>
      <c r="AT1494" s="181"/>
      <c r="AU1494" s="181"/>
      <c r="AV1494" s="181"/>
      <c r="AW1494" s="181"/>
      <c r="AX1494" s="181"/>
      <c r="AY1494" s="181"/>
      <c r="AZ1494" s="181"/>
      <c r="BA1494" s="181"/>
      <c r="BB1494" s="181"/>
      <c r="BC1494" s="181"/>
      <c r="BD1494" s="181"/>
      <c r="BE1494" s="181"/>
      <c r="BF1494" s="181"/>
      <c r="BG1494" s="181"/>
      <c r="BH1494" s="181"/>
      <c r="BI1494" s="181"/>
      <c r="BJ1494" s="181"/>
      <c r="BK1494" s="181"/>
      <c r="BL1494" s="181"/>
      <c r="BM1494" s="181"/>
      <c r="BN1494" s="181"/>
      <c r="BO1494" s="181"/>
      <c r="BP1494" s="181"/>
      <c r="BQ1494" s="181"/>
      <c r="BR1494" s="181"/>
      <c r="BS1494" s="181"/>
      <c r="BT1494" s="181"/>
      <c r="BU1494" s="181"/>
      <c r="BV1494" s="181"/>
      <c r="BW1494" s="181"/>
      <c r="BX1494" s="181"/>
    </row>
    <row r="1495" spans="23:76" s="166" customFormat="1">
      <c r="W1495" s="181"/>
      <c r="X1495" s="181"/>
      <c r="Y1495" s="181"/>
      <c r="Z1495" s="181"/>
      <c r="AA1495" s="181"/>
      <c r="AB1495" s="181"/>
      <c r="AC1495" s="181"/>
      <c r="AD1495" s="181"/>
      <c r="AE1495" s="181"/>
      <c r="AF1495" s="181"/>
      <c r="AG1495" s="181"/>
      <c r="AH1495" s="181"/>
      <c r="AI1495" s="181"/>
      <c r="AJ1495" s="181"/>
      <c r="AK1495" s="181"/>
      <c r="AL1495" s="181"/>
      <c r="AM1495" s="181"/>
      <c r="AN1495" s="181"/>
      <c r="AO1495" s="181"/>
      <c r="AP1495" s="181"/>
      <c r="AQ1495" s="181"/>
      <c r="AR1495" s="181"/>
      <c r="AS1495" s="181"/>
      <c r="AT1495" s="181"/>
      <c r="AU1495" s="181"/>
      <c r="AV1495" s="181"/>
      <c r="AW1495" s="181"/>
      <c r="AX1495" s="181"/>
      <c r="AY1495" s="181"/>
      <c r="AZ1495" s="181"/>
      <c r="BA1495" s="181"/>
      <c r="BB1495" s="181"/>
      <c r="BC1495" s="181"/>
      <c r="BD1495" s="181"/>
      <c r="BE1495" s="181"/>
      <c r="BF1495" s="181"/>
      <c r="BG1495" s="181"/>
      <c r="BH1495" s="181"/>
      <c r="BI1495" s="181"/>
      <c r="BJ1495" s="181"/>
      <c r="BK1495" s="181"/>
      <c r="BL1495" s="181"/>
      <c r="BM1495" s="181"/>
      <c r="BN1495" s="181"/>
      <c r="BO1495" s="181"/>
      <c r="BP1495" s="181"/>
      <c r="BQ1495" s="181"/>
      <c r="BR1495" s="181"/>
      <c r="BS1495" s="181"/>
      <c r="BT1495" s="181"/>
      <c r="BU1495" s="181"/>
      <c r="BV1495" s="181"/>
      <c r="BW1495" s="181"/>
      <c r="BX1495" s="181"/>
    </row>
    <row r="1496" spans="23:76" s="166" customFormat="1">
      <c r="W1496" s="181"/>
      <c r="X1496" s="181"/>
      <c r="Y1496" s="181"/>
      <c r="Z1496" s="181"/>
      <c r="AA1496" s="181"/>
      <c r="AB1496" s="181"/>
      <c r="AC1496" s="181"/>
      <c r="AD1496" s="181"/>
      <c r="AE1496" s="181"/>
      <c r="AF1496" s="181"/>
      <c r="AG1496" s="181"/>
      <c r="AH1496" s="181"/>
      <c r="AI1496" s="181"/>
      <c r="AJ1496" s="181"/>
      <c r="AK1496" s="181"/>
      <c r="AL1496" s="181"/>
      <c r="AM1496" s="181"/>
      <c r="AN1496" s="181"/>
      <c r="AO1496" s="181"/>
      <c r="AP1496" s="181"/>
      <c r="AQ1496" s="181"/>
      <c r="AR1496" s="181"/>
      <c r="AS1496" s="181"/>
      <c r="AT1496" s="181"/>
      <c r="AU1496" s="181"/>
      <c r="AV1496" s="181"/>
      <c r="AW1496" s="181"/>
      <c r="AX1496" s="181"/>
      <c r="AY1496" s="181"/>
      <c r="AZ1496" s="181"/>
      <c r="BA1496" s="181"/>
      <c r="BB1496" s="181"/>
      <c r="BC1496" s="181"/>
      <c r="BD1496" s="181"/>
      <c r="BE1496" s="181"/>
      <c r="BF1496" s="181"/>
      <c r="BG1496" s="181"/>
      <c r="BH1496" s="181"/>
      <c r="BI1496" s="181"/>
      <c r="BJ1496" s="181"/>
      <c r="BK1496" s="181"/>
      <c r="BL1496" s="181"/>
      <c r="BM1496" s="181"/>
      <c r="BN1496" s="181"/>
      <c r="BO1496" s="181"/>
      <c r="BP1496" s="181"/>
      <c r="BQ1496" s="181"/>
      <c r="BR1496" s="181"/>
      <c r="BS1496" s="181"/>
      <c r="BT1496" s="181"/>
      <c r="BU1496" s="181"/>
      <c r="BV1496" s="181"/>
      <c r="BW1496" s="181"/>
      <c r="BX1496" s="181"/>
    </row>
    <row r="1497" spans="23:76" s="166" customFormat="1">
      <c r="W1497" s="181"/>
      <c r="X1497" s="181"/>
      <c r="Y1497" s="181"/>
      <c r="Z1497" s="181"/>
      <c r="AA1497" s="181"/>
      <c r="AB1497" s="181"/>
      <c r="AC1497" s="181"/>
      <c r="AD1497" s="181"/>
      <c r="AE1497" s="181"/>
      <c r="AF1497" s="181"/>
      <c r="AG1497" s="181"/>
      <c r="AH1497" s="181"/>
      <c r="AI1497" s="181"/>
      <c r="AJ1497" s="181"/>
      <c r="AK1497" s="181"/>
      <c r="AL1497" s="181"/>
      <c r="AM1497" s="181"/>
      <c r="AN1497" s="181"/>
      <c r="AO1497" s="181"/>
      <c r="AP1497" s="181"/>
      <c r="AQ1497" s="181"/>
      <c r="AR1497" s="181"/>
      <c r="AS1497" s="181"/>
      <c r="AT1497" s="181"/>
      <c r="AU1497" s="181"/>
      <c r="AV1497" s="181"/>
      <c r="AW1497" s="181"/>
      <c r="AX1497" s="181"/>
      <c r="AY1497" s="181"/>
      <c r="AZ1497" s="181"/>
      <c r="BA1497" s="181"/>
      <c r="BB1497" s="181"/>
      <c r="BC1497" s="181"/>
      <c r="BD1497" s="181"/>
      <c r="BE1497" s="181"/>
      <c r="BF1497" s="181"/>
      <c r="BG1497" s="181"/>
      <c r="BH1497" s="181"/>
      <c r="BI1497" s="181"/>
      <c r="BJ1497" s="181"/>
      <c r="BK1497" s="181"/>
      <c r="BL1497" s="181"/>
      <c r="BM1497" s="181"/>
      <c r="BN1497" s="181"/>
      <c r="BO1497" s="181"/>
      <c r="BP1497" s="181"/>
      <c r="BQ1497" s="181"/>
      <c r="BR1497" s="181"/>
      <c r="BS1497" s="181"/>
      <c r="BT1497" s="181"/>
      <c r="BU1497" s="181"/>
      <c r="BV1497" s="181"/>
      <c r="BW1497" s="181"/>
      <c r="BX1497" s="181"/>
    </row>
    <row r="1498" spans="23:76" s="166" customFormat="1">
      <c r="W1498" s="181"/>
      <c r="X1498" s="181"/>
      <c r="Y1498" s="181"/>
      <c r="Z1498" s="181"/>
      <c r="AA1498" s="181"/>
      <c r="AB1498" s="181"/>
      <c r="AC1498" s="181"/>
      <c r="AD1498" s="181"/>
      <c r="AE1498" s="181"/>
      <c r="AF1498" s="181"/>
      <c r="AG1498" s="181"/>
      <c r="AH1498" s="181"/>
      <c r="AI1498" s="181"/>
      <c r="AJ1498" s="181"/>
      <c r="AK1498" s="181"/>
      <c r="AL1498" s="181"/>
      <c r="AM1498" s="181"/>
      <c r="AN1498" s="181"/>
      <c r="AO1498" s="181"/>
      <c r="AP1498" s="181"/>
      <c r="AQ1498" s="181"/>
      <c r="AR1498" s="181"/>
      <c r="AS1498" s="181"/>
      <c r="AT1498" s="181"/>
      <c r="AU1498" s="181"/>
      <c r="AV1498" s="181"/>
      <c r="AW1498" s="181"/>
      <c r="AX1498" s="181"/>
      <c r="AY1498" s="181"/>
      <c r="AZ1498" s="181"/>
      <c r="BA1498" s="181"/>
      <c r="BB1498" s="181"/>
      <c r="BC1498" s="181"/>
      <c r="BD1498" s="181"/>
      <c r="BE1498" s="181"/>
      <c r="BF1498" s="181"/>
      <c r="BG1498" s="181"/>
      <c r="BH1498" s="181"/>
      <c r="BI1498" s="181"/>
      <c r="BJ1498" s="181"/>
      <c r="BK1498" s="181"/>
      <c r="BL1498" s="181"/>
      <c r="BM1498" s="181"/>
      <c r="BN1498" s="181"/>
      <c r="BO1498" s="181"/>
      <c r="BP1498" s="181"/>
      <c r="BQ1498" s="181"/>
      <c r="BR1498" s="181"/>
      <c r="BS1498" s="181"/>
      <c r="BT1498" s="181"/>
      <c r="BU1498" s="181"/>
      <c r="BV1498" s="181"/>
      <c r="BW1498" s="181"/>
      <c r="BX1498" s="181"/>
    </row>
    <row r="1499" spans="23:76" s="166" customFormat="1">
      <c r="W1499" s="181"/>
      <c r="X1499" s="181"/>
      <c r="Y1499" s="181"/>
      <c r="Z1499" s="181"/>
      <c r="AA1499" s="181"/>
      <c r="AB1499" s="181"/>
      <c r="AC1499" s="181"/>
      <c r="AD1499" s="181"/>
      <c r="AE1499" s="181"/>
      <c r="AF1499" s="181"/>
      <c r="AG1499" s="181"/>
      <c r="AH1499" s="181"/>
      <c r="AI1499" s="181"/>
      <c r="AJ1499" s="181"/>
      <c r="AK1499" s="181"/>
      <c r="AL1499" s="181"/>
      <c r="AM1499" s="181"/>
      <c r="AN1499" s="181"/>
      <c r="AO1499" s="181"/>
      <c r="AP1499" s="181"/>
      <c r="AQ1499" s="181"/>
      <c r="AR1499" s="181"/>
      <c r="AS1499" s="181"/>
      <c r="AT1499" s="181"/>
      <c r="AU1499" s="181"/>
      <c r="AV1499" s="181"/>
      <c r="AW1499" s="181"/>
      <c r="AX1499" s="181"/>
      <c r="AY1499" s="181"/>
      <c r="AZ1499" s="181"/>
      <c r="BA1499" s="181"/>
      <c r="BB1499" s="181"/>
      <c r="BC1499" s="181"/>
      <c r="BD1499" s="181"/>
      <c r="BE1499" s="181"/>
      <c r="BF1499" s="181"/>
      <c r="BG1499" s="181"/>
      <c r="BH1499" s="181"/>
      <c r="BI1499" s="181"/>
      <c r="BJ1499" s="181"/>
      <c r="BK1499" s="181"/>
      <c r="BL1499" s="181"/>
      <c r="BM1499" s="181"/>
      <c r="BN1499" s="181"/>
      <c r="BO1499" s="181"/>
      <c r="BP1499" s="181"/>
      <c r="BQ1499" s="181"/>
      <c r="BR1499" s="181"/>
      <c r="BS1499" s="181"/>
      <c r="BT1499" s="181"/>
      <c r="BU1499" s="181"/>
      <c r="BV1499" s="181"/>
      <c r="BW1499" s="181"/>
      <c r="BX1499" s="181"/>
    </row>
    <row r="1500" spans="23:76" s="166" customFormat="1">
      <c r="W1500" s="181"/>
      <c r="X1500" s="181"/>
      <c r="Y1500" s="181"/>
      <c r="Z1500" s="181"/>
      <c r="AA1500" s="181"/>
      <c r="AB1500" s="181"/>
      <c r="AC1500" s="181"/>
      <c r="AD1500" s="181"/>
      <c r="AE1500" s="181"/>
      <c r="AF1500" s="181"/>
      <c r="AG1500" s="181"/>
      <c r="AH1500" s="181"/>
      <c r="AI1500" s="181"/>
      <c r="AJ1500" s="181"/>
      <c r="AK1500" s="181"/>
      <c r="AL1500" s="181"/>
      <c r="AM1500" s="181"/>
      <c r="AN1500" s="181"/>
      <c r="AO1500" s="181"/>
      <c r="AP1500" s="181"/>
      <c r="AQ1500" s="181"/>
      <c r="AR1500" s="181"/>
      <c r="AS1500" s="181"/>
      <c r="AT1500" s="181"/>
      <c r="AU1500" s="181"/>
      <c r="AV1500" s="181"/>
      <c r="AW1500" s="181"/>
      <c r="AX1500" s="181"/>
      <c r="AY1500" s="181"/>
      <c r="AZ1500" s="181"/>
      <c r="BA1500" s="181"/>
      <c r="BB1500" s="181"/>
      <c r="BC1500" s="181"/>
      <c r="BD1500" s="181"/>
      <c r="BE1500" s="181"/>
      <c r="BF1500" s="181"/>
      <c r="BG1500" s="181"/>
      <c r="BH1500" s="181"/>
      <c r="BI1500" s="181"/>
      <c r="BJ1500" s="181"/>
      <c r="BK1500" s="181"/>
      <c r="BL1500" s="181"/>
      <c r="BM1500" s="181"/>
      <c r="BN1500" s="181"/>
      <c r="BO1500" s="181"/>
      <c r="BP1500" s="181"/>
      <c r="BQ1500" s="181"/>
      <c r="BR1500" s="181"/>
      <c r="BS1500" s="181"/>
      <c r="BT1500" s="181"/>
      <c r="BU1500" s="181"/>
      <c r="BV1500" s="181"/>
      <c r="BW1500" s="181"/>
      <c r="BX1500" s="181"/>
    </row>
    <row r="1501" spans="23:76" s="166" customFormat="1">
      <c r="W1501" s="181"/>
      <c r="X1501" s="181"/>
      <c r="Y1501" s="181"/>
      <c r="Z1501" s="181"/>
      <c r="AA1501" s="181"/>
      <c r="AB1501" s="181"/>
      <c r="AC1501" s="181"/>
      <c r="AD1501" s="181"/>
      <c r="AE1501" s="181"/>
      <c r="AF1501" s="181"/>
      <c r="AG1501" s="181"/>
      <c r="AH1501" s="181"/>
      <c r="AI1501" s="181"/>
      <c r="AJ1501" s="181"/>
      <c r="AK1501" s="181"/>
      <c r="AL1501" s="181"/>
      <c r="AM1501" s="181"/>
      <c r="AN1501" s="181"/>
      <c r="AO1501" s="181"/>
      <c r="AP1501" s="181"/>
      <c r="AQ1501" s="181"/>
      <c r="AR1501" s="181"/>
      <c r="AS1501" s="181"/>
      <c r="AT1501" s="181"/>
      <c r="AU1501" s="181"/>
      <c r="AV1501" s="181"/>
      <c r="AW1501" s="181"/>
      <c r="AX1501" s="181"/>
      <c r="AY1501" s="181"/>
      <c r="AZ1501" s="181"/>
      <c r="BA1501" s="181"/>
      <c r="BB1501" s="181"/>
      <c r="BC1501" s="181"/>
      <c r="BD1501" s="181"/>
      <c r="BE1501" s="181"/>
      <c r="BF1501" s="181"/>
      <c r="BG1501" s="181"/>
      <c r="BH1501" s="181"/>
      <c r="BI1501" s="181"/>
      <c r="BJ1501" s="181"/>
      <c r="BK1501" s="181"/>
      <c r="BL1501" s="181"/>
      <c r="BM1501" s="181"/>
      <c r="BN1501" s="181"/>
      <c r="BO1501" s="181"/>
      <c r="BP1501" s="181"/>
      <c r="BQ1501" s="181"/>
      <c r="BR1501" s="181"/>
      <c r="BS1501" s="181"/>
      <c r="BT1501" s="181"/>
      <c r="BU1501" s="181"/>
      <c r="BV1501" s="181"/>
      <c r="BW1501" s="181"/>
      <c r="BX1501" s="181"/>
    </row>
    <row r="1502" spans="23:76" s="166" customFormat="1">
      <c r="W1502" s="181"/>
      <c r="X1502" s="181"/>
      <c r="Y1502" s="181"/>
      <c r="Z1502" s="181"/>
      <c r="AA1502" s="181"/>
      <c r="AB1502" s="181"/>
      <c r="AC1502" s="181"/>
      <c r="AD1502" s="181"/>
      <c r="AE1502" s="181"/>
      <c r="AF1502" s="181"/>
      <c r="AG1502" s="181"/>
      <c r="AH1502" s="181"/>
      <c r="AI1502" s="181"/>
      <c r="AJ1502" s="181"/>
      <c r="AK1502" s="181"/>
      <c r="AL1502" s="181"/>
      <c r="AM1502" s="181"/>
      <c r="AN1502" s="181"/>
      <c r="AO1502" s="181"/>
      <c r="AP1502" s="181"/>
      <c r="AQ1502" s="181"/>
      <c r="AR1502" s="181"/>
      <c r="AS1502" s="181"/>
      <c r="AT1502" s="181"/>
      <c r="AU1502" s="181"/>
      <c r="AV1502" s="181"/>
      <c r="AW1502" s="181"/>
      <c r="AX1502" s="181"/>
      <c r="AY1502" s="181"/>
      <c r="AZ1502" s="181"/>
      <c r="BA1502" s="181"/>
      <c r="BB1502" s="181"/>
      <c r="BC1502" s="181"/>
      <c r="BD1502" s="181"/>
      <c r="BE1502" s="181"/>
      <c r="BF1502" s="181"/>
      <c r="BG1502" s="181"/>
      <c r="BH1502" s="181"/>
      <c r="BI1502" s="181"/>
      <c r="BJ1502" s="181"/>
      <c r="BK1502" s="181"/>
      <c r="BL1502" s="181"/>
      <c r="BM1502" s="181"/>
      <c r="BN1502" s="181"/>
      <c r="BO1502" s="181"/>
      <c r="BP1502" s="181"/>
      <c r="BQ1502" s="181"/>
      <c r="BR1502" s="181"/>
      <c r="BS1502" s="181"/>
      <c r="BT1502" s="181"/>
      <c r="BU1502" s="181"/>
      <c r="BV1502" s="181"/>
      <c r="BW1502" s="181"/>
      <c r="BX1502" s="181"/>
    </row>
    <row r="1503" spans="23:76" s="166" customFormat="1">
      <c r="W1503" s="181"/>
      <c r="X1503" s="181"/>
      <c r="Y1503" s="181"/>
      <c r="Z1503" s="181"/>
      <c r="AA1503" s="181"/>
      <c r="AB1503" s="181"/>
      <c r="AC1503" s="181"/>
      <c r="AD1503" s="181"/>
      <c r="AE1503" s="181"/>
      <c r="AF1503" s="181"/>
      <c r="AG1503" s="181"/>
      <c r="AH1503" s="181"/>
      <c r="AI1503" s="181"/>
      <c r="AJ1503" s="181"/>
      <c r="AK1503" s="181"/>
      <c r="AL1503" s="181"/>
      <c r="AM1503" s="181"/>
      <c r="AN1503" s="181"/>
      <c r="AO1503" s="181"/>
      <c r="AP1503" s="181"/>
      <c r="AQ1503" s="181"/>
      <c r="AR1503" s="181"/>
      <c r="AS1503" s="181"/>
      <c r="AT1503" s="181"/>
      <c r="AU1503" s="181"/>
      <c r="AV1503" s="181"/>
      <c r="AW1503" s="181"/>
      <c r="AX1503" s="181"/>
      <c r="AY1503" s="181"/>
      <c r="AZ1503" s="181"/>
      <c r="BA1503" s="181"/>
      <c r="BB1503" s="181"/>
      <c r="BC1503" s="181"/>
      <c r="BD1503" s="181"/>
      <c r="BE1503" s="181"/>
      <c r="BF1503" s="181"/>
      <c r="BG1503" s="181"/>
      <c r="BH1503" s="181"/>
      <c r="BI1503" s="181"/>
      <c r="BJ1503" s="181"/>
      <c r="BK1503" s="181"/>
      <c r="BL1503" s="181"/>
      <c r="BM1503" s="181"/>
      <c r="BN1503" s="181"/>
      <c r="BO1503" s="181"/>
      <c r="BP1503" s="181"/>
      <c r="BQ1503" s="181"/>
      <c r="BR1503" s="181"/>
      <c r="BS1503" s="181"/>
      <c r="BT1503" s="181"/>
      <c r="BU1503" s="181"/>
      <c r="BV1503" s="181"/>
      <c r="BW1503" s="181"/>
      <c r="BX1503" s="181"/>
    </row>
    <row r="1504" spans="23:76" s="166" customFormat="1">
      <c r="W1504" s="181"/>
      <c r="X1504" s="181"/>
      <c r="Y1504" s="181"/>
      <c r="Z1504" s="181"/>
      <c r="AA1504" s="181"/>
      <c r="AB1504" s="181"/>
      <c r="AC1504" s="181"/>
      <c r="AD1504" s="181"/>
      <c r="AE1504" s="181"/>
      <c r="AF1504" s="181"/>
      <c r="AG1504" s="181"/>
      <c r="AH1504" s="181"/>
      <c r="AI1504" s="181"/>
      <c r="AJ1504" s="181"/>
      <c r="AK1504" s="181"/>
      <c r="AL1504" s="181"/>
      <c r="AM1504" s="181"/>
      <c r="AN1504" s="181"/>
      <c r="AO1504" s="181"/>
      <c r="AP1504" s="181"/>
      <c r="AQ1504" s="181"/>
      <c r="AR1504" s="181"/>
      <c r="AS1504" s="181"/>
      <c r="AT1504" s="181"/>
      <c r="AU1504" s="181"/>
      <c r="AV1504" s="181"/>
      <c r="AW1504" s="181"/>
      <c r="AX1504" s="181"/>
      <c r="AY1504" s="181"/>
      <c r="AZ1504" s="181"/>
      <c r="BA1504" s="181"/>
      <c r="BB1504" s="181"/>
      <c r="BC1504" s="181"/>
      <c r="BD1504" s="181"/>
      <c r="BE1504" s="181"/>
      <c r="BF1504" s="181"/>
      <c r="BG1504" s="181"/>
      <c r="BH1504" s="181"/>
      <c r="BI1504" s="181"/>
      <c r="BJ1504" s="181"/>
      <c r="BK1504" s="181"/>
      <c r="BL1504" s="181"/>
      <c r="BM1504" s="181"/>
      <c r="BN1504" s="181"/>
      <c r="BO1504" s="181"/>
      <c r="BP1504" s="181"/>
      <c r="BQ1504" s="181"/>
      <c r="BR1504" s="181"/>
      <c r="BS1504" s="181"/>
      <c r="BT1504" s="181"/>
      <c r="BU1504" s="181"/>
      <c r="BV1504" s="181"/>
      <c r="BW1504" s="181"/>
      <c r="BX1504" s="181"/>
    </row>
    <row r="1505" spans="23:76" s="166" customFormat="1">
      <c r="W1505" s="181"/>
      <c r="X1505" s="181"/>
      <c r="Y1505" s="181"/>
      <c r="Z1505" s="181"/>
      <c r="AA1505" s="181"/>
      <c r="AB1505" s="181"/>
      <c r="AC1505" s="181"/>
      <c r="AD1505" s="181"/>
      <c r="AE1505" s="181"/>
      <c r="AF1505" s="181"/>
      <c r="AG1505" s="181"/>
      <c r="AH1505" s="181"/>
      <c r="AI1505" s="181"/>
      <c r="AJ1505" s="181"/>
      <c r="AK1505" s="181"/>
      <c r="AL1505" s="181"/>
      <c r="AM1505" s="181"/>
      <c r="AN1505" s="181"/>
      <c r="AO1505" s="181"/>
      <c r="AP1505" s="181"/>
      <c r="AQ1505" s="181"/>
      <c r="AR1505" s="181"/>
      <c r="AS1505" s="181"/>
      <c r="AT1505" s="181"/>
      <c r="AU1505" s="181"/>
      <c r="AV1505" s="181"/>
      <c r="AW1505" s="181"/>
      <c r="AX1505" s="181"/>
      <c r="AY1505" s="181"/>
      <c r="AZ1505" s="181"/>
      <c r="BA1505" s="181"/>
      <c r="BB1505" s="181"/>
      <c r="BC1505" s="181"/>
      <c r="BD1505" s="181"/>
      <c r="BE1505" s="181"/>
      <c r="BF1505" s="181"/>
      <c r="BG1505" s="181"/>
      <c r="BH1505" s="181"/>
      <c r="BI1505" s="181"/>
      <c r="BJ1505" s="181"/>
      <c r="BK1505" s="181"/>
      <c r="BL1505" s="181"/>
      <c r="BM1505" s="181"/>
      <c r="BN1505" s="181"/>
      <c r="BO1505" s="181"/>
      <c r="BP1505" s="181"/>
      <c r="BQ1505" s="181"/>
      <c r="BR1505" s="181"/>
      <c r="BS1505" s="181"/>
      <c r="BT1505" s="181"/>
      <c r="BU1505" s="181"/>
      <c r="BV1505" s="181"/>
      <c r="BW1505" s="181"/>
      <c r="BX1505" s="181"/>
    </row>
    <row r="1506" spans="23:76" s="166" customFormat="1">
      <c r="W1506" s="181"/>
      <c r="X1506" s="181"/>
      <c r="Y1506" s="181"/>
      <c r="Z1506" s="181"/>
      <c r="AA1506" s="181"/>
      <c r="AB1506" s="181"/>
      <c r="AC1506" s="181"/>
      <c r="AD1506" s="181"/>
      <c r="AE1506" s="181"/>
      <c r="AF1506" s="181"/>
      <c r="AG1506" s="181"/>
      <c r="AH1506" s="181"/>
      <c r="AI1506" s="181"/>
      <c r="AJ1506" s="181"/>
      <c r="AK1506" s="181"/>
      <c r="AL1506" s="181"/>
      <c r="AM1506" s="181"/>
      <c r="AN1506" s="181"/>
      <c r="AO1506" s="181"/>
      <c r="AP1506" s="181"/>
      <c r="AQ1506" s="181"/>
      <c r="AR1506" s="181"/>
      <c r="AS1506" s="181"/>
      <c r="AT1506" s="181"/>
      <c r="AU1506" s="181"/>
      <c r="AV1506" s="181"/>
      <c r="AW1506" s="181"/>
      <c r="AX1506" s="181"/>
      <c r="AY1506" s="181"/>
      <c r="AZ1506" s="181"/>
      <c r="BA1506" s="181"/>
      <c r="BB1506" s="181"/>
      <c r="BC1506" s="181"/>
      <c r="BD1506" s="181"/>
      <c r="BE1506" s="181"/>
      <c r="BF1506" s="181"/>
      <c r="BG1506" s="181"/>
      <c r="BH1506" s="181"/>
      <c r="BI1506" s="181"/>
      <c r="BJ1506" s="181"/>
      <c r="BK1506" s="181"/>
      <c r="BL1506" s="181"/>
      <c r="BM1506" s="181"/>
      <c r="BN1506" s="181"/>
      <c r="BO1506" s="181"/>
      <c r="BP1506" s="181"/>
      <c r="BQ1506" s="181"/>
      <c r="BR1506" s="181"/>
      <c r="BS1506" s="181"/>
      <c r="BT1506" s="181"/>
      <c r="BU1506" s="181"/>
      <c r="BV1506" s="181"/>
      <c r="BW1506" s="181"/>
      <c r="BX1506" s="181"/>
    </row>
    <row r="1507" spans="23:76" s="166" customFormat="1">
      <c r="W1507" s="181"/>
      <c r="X1507" s="181"/>
      <c r="Y1507" s="181"/>
      <c r="Z1507" s="181"/>
      <c r="AA1507" s="181"/>
      <c r="AB1507" s="181"/>
      <c r="AC1507" s="181"/>
      <c r="AD1507" s="181"/>
      <c r="AE1507" s="181"/>
      <c r="AF1507" s="181"/>
      <c r="AG1507" s="181"/>
      <c r="AH1507" s="181"/>
      <c r="AI1507" s="181"/>
      <c r="AJ1507" s="181"/>
      <c r="AK1507" s="181"/>
      <c r="AL1507" s="181"/>
      <c r="AM1507" s="181"/>
      <c r="AN1507" s="181"/>
      <c r="AO1507" s="181"/>
      <c r="AP1507" s="181"/>
      <c r="AQ1507" s="181"/>
      <c r="AR1507" s="181"/>
      <c r="AS1507" s="181"/>
      <c r="AT1507" s="181"/>
      <c r="AU1507" s="181"/>
      <c r="AV1507" s="181"/>
      <c r="AW1507" s="181"/>
      <c r="AX1507" s="181"/>
      <c r="AY1507" s="181"/>
      <c r="AZ1507" s="181"/>
      <c r="BA1507" s="181"/>
      <c r="BB1507" s="181"/>
      <c r="BC1507" s="181"/>
      <c r="BD1507" s="181"/>
      <c r="BE1507" s="181"/>
      <c r="BF1507" s="181"/>
      <c r="BG1507" s="181"/>
      <c r="BH1507" s="181"/>
      <c r="BI1507" s="181"/>
      <c r="BJ1507" s="181"/>
      <c r="BK1507" s="181"/>
      <c r="BL1507" s="181"/>
      <c r="BM1507" s="181"/>
      <c r="BN1507" s="181"/>
      <c r="BO1507" s="181"/>
      <c r="BP1507" s="181"/>
      <c r="BQ1507" s="181"/>
      <c r="BR1507" s="181"/>
      <c r="BS1507" s="181"/>
      <c r="BT1507" s="181"/>
      <c r="BU1507" s="181"/>
      <c r="BV1507" s="181"/>
      <c r="BW1507" s="181"/>
      <c r="BX1507" s="181"/>
    </row>
    <row r="1508" spans="23:76" s="166" customFormat="1">
      <c r="W1508" s="181"/>
      <c r="X1508" s="181"/>
      <c r="Y1508" s="181"/>
      <c r="Z1508" s="181"/>
      <c r="AA1508" s="181"/>
      <c r="AB1508" s="181"/>
      <c r="AC1508" s="181"/>
      <c r="AD1508" s="181"/>
      <c r="AE1508" s="181"/>
      <c r="AF1508" s="181"/>
      <c r="AG1508" s="181"/>
      <c r="AH1508" s="181"/>
      <c r="AI1508" s="181"/>
      <c r="AJ1508" s="181"/>
      <c r="AK1508" s="181"/>
      <c r="AL1508" s="181"/>
      <c r="AM1508" s="181"/>
      <c r="AN1508" s="181"/>
      <c r="AO1508" s="181"/>
      <c r="AP1508" s="181"/>
      <c r="AQ1508" s="181"/>
      <c r="AR1508" s="181"/>
      <c r="AS1508" s="181"/>
      <c r="AT1508" s="181"/>
      <c r="AU1508" s="181"/>
      <c r="AV1508" s="181"/>
      <c r="AW1508" s="181"/>
      <c r="AX1508" s="181"/>
      <c r="AY1508" s="181"/>
      <c r="AZ1508" s="181"/>
      <c r="BA1508" s="181"/>
      <c r="BB1508" s="181"/>
      <c r="BC1508" s="181"/>
      <c r="BD1508" s="181"/>
      <c r="BE1508" s="181"/>
      <c r="BF1508" s="181"/>
      <c r="BG1508" s="181"/>
      <c r="BH1508" s="181"/>
      <c r="BI1508" s="181"/>
      <c r="BJ1508" s="181"/>
      <c r="BK1508" s="181"/>
      <c r="BL1508" s="181"/>
      <c r="BM1508" s="181"/>
      <c r="BN1508" s="181"/>
      <c r="BO1508" s="181"/>
      <c r="BP1508" s="181"/>
      <c r="BQ1508" s="181"/>
      <c r="BR1508" s="181"/>
      <c r="BS1508" s="181"/>
      <c r="BT1508" s="181"/>
      <c r="BU1508" s="181"/>
      <c r="BV1508" s="181"/>
      <c r="BW1508" s="181"/>
      <c r="BX1508" s="181"/>
    </row>
    <row r="1509" spans="23:76" s="166" customFormat="1">
      <c r="W1509" s="181"/>
      <c r="X1509" s="181"/>
      <c r="Y1509" s="181"/>
      <c r="Z1509" s="181"/>
      <c r="AA1509" s="181"/>
      <c r="AB1509" s="181"/>
      <c r="AC1509" s="181"/>
      <c r="AD1509" s="181"/>
      <c r="AE1509" s="181"/>
      <c r="AF1509" s="181"/>
      <c r="AG1509" s="181"/>
      <c r="AH1509" s="181"/>
      <c r="AI1509" s="181"/>
      <c r="AJ1509" s="181"/>
      <c r="AK1509" s="181"/>
      <c r="AL1509" s="181"/>
      <c r="AM1509" s="181"/>
      <c r="AN1509" s="181"/>
      <c r="AO1509" s="181"/>
      <c r="AP1509" s="181"/>
      <c r="AQ1509" s="181"/>
      <c r="AR1509" s="181"/>
      <c r="AS1509" s="181"/>
      <c r="AT1509" s="181"/>
      <c r="AU1509" s="181"/>
      <c r="AV1509" s="181"/>
      <c r="AW1509" s="181"/>
      <c r="AX1509" s="181"/>
      <c r="AY1509" s="181"/>
      <c r="AZ1509" s="181"/>
      <c r="BA1509" s="181"/>
      <c r="BB1509" s="181"/>
      <c r="BC1509" s="181"/>
      <c r="BD1509" s="181"/>
      <c r="BE1509" s="181"/>
      <c r="BF1509" s="181"/>
      <c r="BG1509" s="181"/>
      <c r="BH1509" s="181"/>
      <c r="BI1509" s="181"/>
      <c r="BJ1509" s="181"/>
      <c r="BK1509" s="181"/>
      <c r="BL1509" s="181"/>
      <c r="BM1509" s="181"/>
      <c r="BN1509" s="181"/>
      <c r="BO1509" s="181"/>
      <c r="BP1509" s="181"/>
      <c r="BQ1509" s="181"/>
      <c r="BR1509" s="181"/>
      <c r="BS1509" s="181"/>
      <c r="BT1509" s="181"/>
      <c r="BU1509" s="181"/>
      <c r="BV1509" s="181"/>
      <c r="BW1509" s="181"/>
      <c r="BX1509" s="181"/>
    </row>
    <row r="1510" spans="23:76" s="166" customFormat="1">
      <c r="W1510" s="181"/>
      <c r="X1510" s="181"/>
      <c r="Y1510" s="181"/>
      <c r="Z1510" s="181"/>
      <c r="AA1510" s="181"/>
      <c r="AB1510" s="181"/>
      <c r="AC1510" s="181"/>
      <c r="AD1510" s="181"/>
      <c r="AE1510" s="181"/>
      <c r="AF1510" s="181"/>
      <c r="AG1510" s="181"/>
      <c r="AH1510" s="181"/>
      <c r="AI1510" s="181"/>
      <c r="AJ1510" s="181"/>
      <c r="AK1510" s="181"/>
      <c r="AL1510" s="181"/>
      <c r="AM1510" s="181"/>
      <c r="AN1510" s="181"/>
      <c r="AO1510" s="181"/>
      <c r="AP1510" s="181"/>
      <c r="AQ1510" s="181"/>
      <c r="AR1510" s="181"/>
      <c r="AS1510" s="181"/>
      <c r="AT1510" s="181"/>
      <c r="AU1510" s="181"/>
      <c r="AV1510" s="181"/>
      <c r="AW1510" s="181"/>
      <c r="AX1510" s="181"/>
      <c r="AY1510" s="181"/>
      <c r="AZ1510" s="181"/>
      <c r="BA1510" s="181"/>
      <c r="BB1510" s="181"/>
      <c r="BC1510" s="181"/>
      <c r="BD1510" s="181"/>
      <c r="BE1510" s="181"/>
      <c r="BF1510" s="181"/>
      <c r="BG1510" s="181"/>
      <c r="BH1510" s="181"/>
      <c r="BI1510" s="181"/>
      <c r="BJ1510" s="181"/>
      <c r="BK1510" s="181"/>
      <c r="BL1510" s="181"/>
      <c r="BM1510" s="181"/>
      <c r="BN1510" s="181"/>
      <c r="BO1510" s="181"/>
      <c r="BP1510" s="181"/>
      <c r="BQ1510" s="181"/>
      <c r="BR1510" s="181"/>
      <c r="BS1510" s="181"/>
      <c r="BT1510" s="181"/>
      <c r="BU1510" s="181"/>
      <c r="BV1510" s="181"/>
      <c r="BW1510" s="181"/>
      <c r="BX1510" s="181"/>
    </row>
    <row r="1511" spans="23:76" s="166" customFormat="1">
      <c r="W1511" s="181"/>
      <c r="X1511" s="181"/>
      <c r="Y1511" s="181"/>
      <c r="Z1511" s="181"/>
      <c r="AA1511" s="181"/>
      <c r="AB1511" s="181"/>
      <c r="AC1511" s="181"/>
      <c r="AD1511" s="181"/>
      <c r="AE1511" s="181"/>
      <c r="AF1511" s="181"/>
      <c r="AG1511" s="181"/>
      <c r="AH1511" s="181"/>
      <c r="AI1511" s="181"/>
      <c r="AJ1511" s="181"/>
      <c r="AK1511" s="181"/>
      <c r="AL1511" s="181"/>
      <c r="AM1511" s="181"/>
      <c r="AN1511" s="181"/>
      <c r="AO1511" s="181"/>
      <c r="AP1511" s="181"/>
      <c r="AQ1511" s="181"/>
      <c r="AR1511" s="181"/>
      <c r="AS1511" s="181"/>
      <c r="AT1511" s="181"/>
      <c r="AU1511" s="181"/>
      <c r="AV1511" s="181"/>
      <c r="AW1511" s="181"/>
      <c r="AX1511" s="181"/>
      <c r="AY1511" s="181"/>
      <c r="AZ1511" s="181"/>
      <c r="BA1511" s="181"/>
      <c r="BB1511" s="181"/>
      <c r="BC1511" s="181"/>
      <c r="BD1511" s="181"/>
      <c r="BE1511" s="181"/>
      <c r="BF1511" s="181"/>
      <c r="BG1511" s="181"/>
      <c r="BH1511" s="181"/>
      <c r="BI1511" s="181"/>
      <c r="BJ1511" s="181"/>
      <c r="BK1511" s="181"/>
      <c r="BL1511" s="181"/>
      <c r="BM1511" s="181"/>
      <c r="BN1511" s="181"/>
      <c r="BO1511" s="181"/>
      <c r="BP1511" s="181"/>
      <c r="BQ1511" s="181"/>
      <c r="BR1511" s="181"/>
      <c r="BS1511" s="181"/>
      <c r="BT1511" s="181"/>
      <c r="BU1511" s="181"/>
      <c r="BV1511" s="181"/>
      <c r="BW1511" s="181"/>
      <c r="BX1511" s="181"/>
    </row>
    <row r="1512" spans="23:76" s="166" customFormat="1">
      <c r="W1512" s="181"/>
      <c r="X1512" s="181"/>
      <c r="Y1512" s="181"/>
      <c r="Z1512" s="181"/>
      <c r="AA1512" s="181"/>
      <c r="AB1512" s="181"/>
      <c r="AC1512" s="181"/>
      <c r="AD1512" s="181"/>
      <c r="AE1512" s="181"/>
      <c r="AF1512" s="181"/>
      <c r="AG1512" s="181"/>
      <c r="AH1512" s="181"/>
      <c r="AI1512" s="181"/>
      <c r="AJ1512" s="181"/>
      <c r="AK1512" s="181"/>
      <c r="AL1512" s="181"/>
      <c r="AM1512" s="181"/>
      <c r="AN1512" s="181"/>
      <c r="AO1512" s="181"/>
      <c r="AP1512" s="181"/>
      <c r="AQ1512" s="181"/>
      <c r="AR1512" s="181"/>
      <c r="AS1512" s="181"/>
      <c r="AT1512" s="181"/>
      <c r="AU1512" s="181"/>
      <c r="AV1512" s="181"/>
      <c r="AW1512" s="181"/>
      <c r="AX1512" s="181"/>
      <c r="AY1512" s="181"/>
      <c r="AZ1512" s="181"/>
      <c r="BA1512" s="181"/>
      <c r="BB1512" s="181"/>
      <c r="BC1512" s="181"/>
      <c r="BD1512" s="181"/>
      <c r="BE1512" s="181"/>
      <c r="BF1512" s="181"/>
      <c r="BG1512" s="181"/>
      <c r="BH1512" s="181"/>
      <c r="BI1512" s="181"/>
      <c r="BJ1512" s="181"/>
      <c r="BK1512" s="181"/>
      <c r="BL1512" s="181"/>
      <c r="BM1512" s="181"/>
      <c r="BN1512" s="181"/>
      <c r="BO1512" s="181"/>
      <c r="BP1512" s="181"/>
      <c r="BQ1512" s="181"/>
      <c r="BR1512" s="181"/>
      <c r="BS1512" s="181"/>
      <c r="BT1512" s="181"/>
      <c r="BU1512" s="181"/>
      <c r="BV1512" s="181"/>
      <c r="BW1512" s="181"/>
      <c r="BX1512" s="181"/>
    </row>
    <row r="1513" spans="23:76" s="166" customFormat="1">
      <c r="W1513" s="181"/>
      <c r="X1513" s="181"/>
      <c r="Y1513" s="181"/>
      <c r="Z1513" s="181"/>
      <c r="AA1513" s="181"/>
      <c r="AB1513" s="181"/>
      <c r="AC1513" s="181"/>
      <c r="AD1513" s="181"/>
      <c r="AE1513" s="181"/>
      <c r="AF1513" s="181"/>
      <c r="AG1513" s="181"/>
      <c r="AH1513" s="181"/>
      <c r="AI1513" s="181"/>
      <c r="AJ1513" s="181"/>
      <c r="AK1513" s="181"/>
      <c r="AL1513" s="181"/>
      <c r="AM1513" s="181"/>
      <c r="AN1513" s="181"/>
      <c r="AO1513" s="181"/>
      <c r="AP1513" s="181"/>
      <c r="AQ1513" s="181"/>
      <c r="AR1513" s="181"/>
      <c r="AS1513" s="181"/>
      <c r="AT1513" s="181"/>
      <c r="AU1513" s="181"/>
      <c r="AV1513" s="181"/>
      <c r="AW1513" s="181"/>
      <c r="AX1513" s="181"/>
      <c r="AY1513" s="181"/>
      <c r="AZ1513" s="181"/>
      <c r="BA1513" s="181"/>
      <c r="BB1513" s="181"/>
      <c r="BC1513" s="181"/>
      <c r="BD1513" s="181"/>
      <c r="BE1513" s="181"/>
      <c r="BF1513" s="181"/>
      <c r="BG1513" s="181"/>
      <c r="BH1513" s="181"/>
      <c r="BI1513" s="181"/>
      <c r="BJ1513" s="181"/>
      <c r="BK1513" s="181"/>
      <c r="BL1513" s="181"/>
      <c r="BM1513" s="181"/>
      <c r="BN1513" s="181"/>
      <c r="BO1513" s="181"/>
      <c r="BP1513" s="181"/>
      <c r="BQ1513" s="181"/>
      <c r="BR1513" s="181"/>
      <c r="BS1513" s="181"/>
      <c r="BT1513" s="181"/>
      <c r="BU1513" s="181"/>
      <c r="BV1513" s="181"/>
      <c r="BW1513" s="181"/>
      <c r="BX1513" s="181"/>
    </row>
    <row r="1514" spans="23:76" s="166" customFormat="1">
      <c r="W1514" s="181"/>
      <c r="X1514" s="181"/>
      <c r="Y1514" s="181"/>
      <c r="Z1514" s="181"/>
      <c r="AA1514" s="181"/>
      <c r="AB1514" s="181"/>
      <c r="AC1514" s="181"/>
      <c r="AD1514" s="181"/>
      <c r="AE1514" s="181"/>
      <c r="AF1514" s="181"/>
      <c r="AG1514" s="181"/>
      <c r="AH1514" s="181"/>
      <c r="AI1514" s="181"/>
      <c r="AJ1514" s="181"/>
      <c r="AK1514" s="181"/>
      <c r="AL1514" s="181"/>
      <c r="AM1514" s="181"/>
      <c r="AN1514" s="181"/>
      <c r="AO1514" s="181"/>
      <c r="AP1514" s="181"/>
      <c r="AQ1514" s="181"/>
      <c r="AR1514" s="181"/>
      <c r="AS1514" s="181"/>
      <c r="AT1514" s="181"/>
      <c r="AU1514" s="181"/>
      <c r="AV1514" s="181"/>
      <c r="AW1514" s="181"/>
      <c r="AX1514" s="181"/>
      <c r="AY1514" s="181"/>
      <c r="AZ1514" s="181"/>
      <c r="BA1514" s="181"/>
      <c r="BB1514" s="181"/>
      <c r="BC1514" s="181"/>
      <c r="BD1514" s="181"/>
      <c r="BE1514" s="181"/>
      <c r="BF1514" s="181"/>
      <c r="BG1514" s="181"/>
      <c r="BH1514" s="181"/>
      <c r="BI1514" s="181"/>
      <c r="BJ1514" s="181"/>
      <c r="BK1514" s="181"/>
      <c r="BL1514" s="181"/>
      <c r="BM1514" s="181"/>
      <c r="BN1514" s="181"/>
      <c r="BO1514" s="181"/>
      <c r="BP1514" s="181"/>
      <c r="BQ1514" s="181"/>
      <c r="BR1514" s="181"/>
      <c r="BS1514" s="181"/>
      <c r="BT1514" s="181"/>
      <c r="BU1514" s="181"/>
      <c r="BV1514" s="181"/>
      <c r="BW1514" s="181"/>
      <c r="BX1514" s="181"/>
    </row>
    <row r="1515" spans="23:76" s="166" customFormat="1">
      <c r="W1515" s="181"/>
      <c r="X1515" s="181"/>
      <c r="Y1515" s="181"/>
      <c r="Z1515" s="181"/>
      <c r="AA1515" s="181"/>
      <c r="AB1515" s="181"/>
      <c r="AC1515" s="181"/>
      <c r="AD1515" s="181"/>
      <c r="AE1515" s="181"/>
      <c r="AF1515" s="181"/>
      <c r="AG1515" s="181"/>
      <c r="AH1515" s="181"/>
      <c r="AI1515" s="181"/>
      <c r="AJ1515" s="181"/>
      <c r="AK1515" s="181"/>
      <c r="AL1515" s="181"/>
      <c r="AM1515" s="181"/>
      <c r="AN1515" s="181"/>
      <c r="AO1515" s="181"/>
      <c r="AP1515" s="181"/>
      <c r="AQ1515" s="181"/>
      <c r="AR1515" s="181"/>
      <c r="AS1515" s="181"/>
      <c r="AT1515" s="181"/>
      <c r="AU1515" s="181"/>
      <c r="AV1515" s="181"/>
      <c r="AW1515" s="181"/>
      <c r="AX1515" s="181"/>
      <c r="AY1515" s="181"/>
      <c r="AZ1515" s="181"/>
      <c r="BA1515" s="181"/>
      <c r="BB1515" s="181"/>
      <c r="BC1515" s="181"/>
      <c r="BD1515" s="181"/>
      <c r="BE1515" s="181"/>
      <c r="BF1515" s="181"/>
      <c r="BG1515" s="181"/>
      <c r="BH1515" s="181"/>
      <c r="BI1515" s="181"/>
      <c r="BJ1515" s="181"/>
      <c r="BK1515" s="181"/>
      <c r="BL1515" s="181"/>
      <c r="BM1515" s="181"/>
      <c r="BN1515" s="181"/>
      <c r="BO1515" s="181"/>
      <c r="BP1515" s="181"/>
      <c r="BQ1515" s="181"/>
      <c r="BR1515" s="181"/>
      <c r="BS1515" s="181"/>
      <c r="BT1515" s="181"/>
      <c r="BU1515" s="181"/>
      <c r="BV1515" s="181"/>
      <c r="BW1515" s="181"/>
      <c r="BX1515" s="181"/>
    </row>
    <row r="1516" spans="23:76" s="166" customFormat="1">
      <c r="W1516" s="181"/>
      <c r="X1516" s="181"/>
      <c r="Y1516" s="181"/>
      <c r="Z1516" s="181"/>
      <c r="AA1516" s="181"/>
      <c r="AB1516" s="181"/>
      <c r="AC1516" s="181"/>
      <c r="AD1516" s="181"/>
      <c r="AE1516" s="181"/>
      <c r="AF1516" s="181"/>
      <c r="AG1516" s="181"/>
      <c r="AH1516" s="181"/>
      <c r="AI1516" s="181"/>
      <c r="AJ1516" s="181"/>
      <c r="AK1516" s="181"/>
      <c r="AL1516" s="181"/>
      <c r="AM1516" s="181"/>
      <c r="AN1516" s="181"/>
      <c r="AO1516" s="181"/>
      <c r="AP1516" s="181"/>
      <c r="AQ1516" s="181"/>
      <c r="AR1516" s="181"/>
      <c r="AS1516" s="181"/>
      <c r="AT1516" s="181"/>
      <c r="AU1516" s="181"/>
      <c r="AV1516" s="181"/>
      <c r="AW1516" s="181"/>
      <c r="AX1516" s="181"/>
      <c r="AY1516" s="181"/>
      <c r="AZ1516" s="181"/>
      <c r="BA1516" s="181"/>
      <c r="BB1516" s="181"/>
      <c r="BC1516" s="181"/>
      <c r="BD1516" s="181"/>
      <c r="BE1516" s="181"/>
      <c r="BF1516" s="181"/>
      <c r="BG1516" s="181"/>
      <c r="BH1516" s="181"/>
      <c r="BI1516" s="181"/>
      <c r="BJ1516" s="181"/>
      <c r="BK1516" s="181"/>
      <c r="BL1516" s="181"/>
      <c r="BM1516" s="181"/>
      <c r="BN1516" s="181"/>
      <c r="BO1516" s="181"/>
      <c r="BP1516" s="181"/>
      <c r="BQ1516" s="181"/>
      <c r="BR1516" s="181"/>
      <c r="BS1516" s="181"/>
      <c r="BT1516" s="181"/>
      <c r="BU1516" s="181"/>
      <c r="BV1516" s="181"/>
      <c r="BW1516" s="181"/>
      <c r="BX1516" s="181"/>
    </row>
    <row r="1517" spans="23:76" s="166" customFormat="1">
      <c r="W1517" s="181"/>
      <c r="X1517" s="181"/>
      <c r="Y1517" s="181"/>
      <c r="Z1517" s="181"/>
      <c r="AA1517" s="181"/>
      <c r="AB1517" s="181"/>
      <c r="AC1517" s="181"/>
      <c r="AD1517" s="181"/>
      <c r="AE1517" s="181"/>
      <c r="AF1517" s="181"/>
      <c r="AG1517" s="181"/>
      <c r="AH1517" s="181"/>
      <c r="AI1517" s="181"/>
      <c r="AJ1517" s="181"/>
      <c r="AK1517" s="181"/>
      <c r="AL1517" s="181"/>
      <c r="AM1517" s="181"/>
      <c r="AN1517" s="181"/>
      <c r="AO1517" s="181"/>
      <c r="AP1517" s="181"/>
      <c r="AQ1517" s="181"/>
      <c r="AR1517" s="181"/>
      <c r="AS1517" s="181"/>
      <c r="AT1517" s="181"/>
      <c r="AU1517" s="181"/>
      <c r="AV1517" s="181"/>
      <c r="AW1517" s="181"/>
      <c r="AX1517" s="181"/>
      <c r="AY1517" s="181"/>
      <c r="AZ1517" s="181"/>
      <c r="BA1517" s="181"/>
      <c r="BB1517" s="181"/>
      <c r="BC1517" s="181"/>
      <c r="BD1517" s="181"/>
      <c r="BE1517" s="181"/>
      <c r="BF1517" s="181"/>
      <c r="BG1517" s="181"/>
      <c r="BH1517" s="181"/>
      <c r="BI1517" s="181"/>
      <c r="BJ1517" s="181"/>
      <c r="BK1517" s="181"/>
      <c r="BL1517" s="181"/>
      <c r="BM1517" s="181"/>
      <c r="BN1517" s="181"/>
      <c r="BO1517" s="181"/>
      <c r="BP1517" s="181"/>
      <c r="BQ1517" s="181"/>
      <c r="BR1517" s="181"/>
      <c r="BS1517" s="181"/>
      <c r="BT1517" s="181"/>
      <c r="BU1517" s="181"/>
      <c r="BV1517" s="181"/>
      <c r="BW1517" s="181"/>
      <c r="BX1517" s="181"/>
    </row>
    <row r="1518" spans="23:76" s="166" customFormat="1">
      <c r="W1518" s="181"/>
      <c r="X1518" s="181"/>
      <c r="Y1518" s="181"/>
      <c r="Z1518" s="181"/>
      <c r="AA1518" s="181"/>
      <c r="AB1518" s="181"/>
      <c r="AC1518" s="181"/>
      <c r="AD1518" s="181"/>
      <c r="AE1518" s="181"/>
      <c r="AF1518" s="181"/>
      <c r="AG1518" s="181"/>
      <c r="AH1518" s="181"/>
      <c r="AI1518" s="181"/>
      <c r="AJ1518" s="181"/>
      <c r="AK1518" s="181"/>
      <c r="AL1518" s="181"/>
      <c r="AM1518" s="181"/>
      <c r="AN1518" s="181"/>
      <c r="AO1518" s="181"/>
      <c r="AP1518" s="181"/>
      <c r="AQ1518" s="181"/>
      <c r="AR1518" s="181"/>
      <c r="AS1518" s="181"/>
      <c r="AT1518" s="181"/>
      <c r="AU1518" s="181"/>
      <c r="AV1518" s="181"/>
      <c r="AW1518" s="181"/>
      <c r="AX1518" s="181"/>
      <c r="AY1518" s="181"/>
      <c r="AZ1518" s="181"/>
      <c r="BA1518" s="181"/>
      <c r="BB1518" s="181"/>
      <c r="BC1518" s="181"/>
      <c r="BD1518" s="181"/>
      <c r="BE1518" s="181"/>
      <c r="BF1518" s="181"/>
      <c r="BG1518" s="181"/>
      <c r="BH1518" s="181"/>
      <c r="BI1518" s="181"/>
      <c r="BJ1518" s="181"/>
      <c r="BK1518" s="181"/>
      <c r="BL1518" s="181"/>
      <c r="BM1518" s="181"/>
      <c r="BN1518" s="181"/>
      <c r="BO1518" s="181"/>
      <c r="BP1518" s="181"/>
      <c r="BQ1518" s="181"/>
      <c r="BR1518" s="181"/>
      <c r="BS1518" s="181"/>
      <c r="BT1518" s="181"/>
      <c r="BU1518" s="181"/>
      <c r="BV1518" s="181"/>
      <c r="BW1518" s="181"/>
      <c r="BX1518" s="181"/>
    </row>
    <row r="1519" spans="23:76" s="166" customFormat="1">
      <c r="W1519" s="181"/>
      <c r="X1519" s="181"/>
      <c r="Y1519" s="181"/>
      <c r="Z1519" s="181"/>
      <c r="AA1519" s="181"/>
      <c r="AB1519" s="181"/>
      <c r="AC1519" s="181"/>
      <c r="AD1519" s="181"/>
      <c r="AE1519" s="181"/>
      <c r="AF1519" s="181"/>
      <c r="AG1519" s="181"/>
      <c r="AH1519" s="181"/>
      <c r="AI1519" s="181"/>
      <c r="AJ1519" s="181"/>
      <c r="AK1519" s="181"/>
      <c r="AL1519" s="181"/>
      <c r="AM1519" s="181"/>
      <c r="AN1519" s="181"/>
      <c r="AO1519" s="181"/>
      <c r="AP1519" s="181"/>
      <c r="AQ1519" s="181"/>
      <c r="AR1519" s="181"/>
      <c r="AS1519" s="181"/>
      <c r="AT1519" s="181"/>
      <c r="AU1519" s="181"/>
      <c r="AV1519" s="181"/>
      <c r="AW1519" s="181"/>
      <c r="AX1519" s="181"/>
      <c r="AY1519" s="181"/>
      <c r="AZ1519" s="181"/>
      <c r="BA1519" s="181"/>
      <c r="BB1519" s="181"/>
      <c r="BC1519" s="181"/>
      <c r="BD1519" s="181"/>
      <c r="BE1519" s="181"/>
      <c r="BF1519" s="181"/>
      <c r="BG1519" s="181"/>
      <c r="BH1519" s="181"/>
      <c r="BI1519" s="181"/>
      <c r="BJ1519" s="181"/>
      <c r="BK1519" s="181"/>
      <c r="BL1519" s="181"/>
      <c r="BM1519" s="181"/>
      <c r="BN1519" s="181"/>
      <c r="BO1519" s="181"/>
      <c r="BP1519" s="181"/>
      <c r="BQ1519" s="181"/>
      <c r="BR1519" s="181"/>
      <c r="BS1519" s="181"/>
      <c r="BT1519" s="181"/>
      <c r="BU1519" s="181"/>
      <c r="BV1519" s="181"/>
      <c r="BW1519" s="181"/>
      <c r="BX1519" s="181"/>
    </row>
    <row r="1520" spans="23:76" s="166" customFormat="1">
      <c r="W1520" s="181"/>
      <c r="X1520" s="181"/>
      <c r="Y1520" s="181"/>
      <c r="Z1520" s="181"/>
      <c r="AA1520" s="181"/>
      <c r="AB1520" s="181"/>
      <c r="AC1520" s="181"/>
      <c r="AD1520" s="181"/>
      <c r="AE1520" s="181"/>
      <c r="AF1520" s="181"/>
      <c r="AG1520" s="181"/>
      <c r="AH1520" s="181"/>
      <c r="AI1520" s="181"/>
      <c r="AJ1520" s="181"/>
      <c r="AK1520" s="181"/>
      <c r="AL1520" s="181"/>
      <c r="AM1520" s="181"/>
      <c r="AN1520" s="181"/>
      <c r="AO1520" s="181"/>
      <c r="AP1520" s="181"/>
      <c r="AQ1520" s="181"/>
      <c r="AR1520" s="181"/>
      <c r="AS1520" s="181"/>
      <c r="AT1520" s="181"/>
      <c r="AU1520" s="181"/>
      <c r="AV1520" s="181"/>
      <c r="AW1520" s="181"/>
      <c r="AX1520" s="181"/>
      <c r="AY1520" s="181"/>
      <c r="AZ1520" s="181"/>
      <c r="BA1520" s="181"/>
      <c r="BB1520" s="181"/>
      <c r="BC1520" s="181"/>
      <c r="BD1520" s="181"/>
      <c r="BE1520" s="181"/>
      <c r="BF1520" s="181"/>
      <c r="BG1520" s="181"/>
      <c r="BH1520" s="181"/>
      <c r="BI1520" s="181"/>
      <c r="BJ1520" s="181"/>
      <c r="BK1520" s="181"/>
      <c r="BL1520" s="181"/>
      <c r="BM1520" s="181"/>
      <c r="BN1520" s="181"/>
      <c r="BO1520" s="181"/>
      <c r="BP1520" s="181"/>
      <c r="BQ1520" s="181"/>
      <c r="BR1520" s="181"/>
      <c r="BS1520" s="181"/>
      <c r="BT1520" s="181"/>
      <c r="BU1520" s="181"/>
      <c r="BV1520" s="181"/>
      <c r="BW1520" s="181"/>
      <c r="BX1520" s="181"/>
    </row>
    <row r="1521" spans="23:76" s="166" customFormat="1">
      <c r="W1521" s="181"/>
      <c r="X1521" s="181"/>
      <c r="Y1521" s="181"/>
      <c r="Z1521" s="181"/>
      <c r="AA1521" s="181"/>
      <c r="AB1521" s="181"/>
      <c r="AC1521" s="181"/>
      <c r="AD1521" s="181"/>
      <c r="AE1521" s="181"/>
      <c r="AF1521" s="181"/>
      <c r="AG1521" s="181"/>
      <c r="AH1521" s="181"/>
      <c r="AI1521" s="181"/>
      <c r="AJ1521" s="181"/>
      <c r="AK1521" s="181"/>
      <c r="AL1521" s="181"/>
      <c r="AM1521" s="181"/>
      <c r="AN1521" s="181"/>
      <c r="AO1521" s="181"/>
      <c r="AP1521" s="181"/>
      <c r="AQ1521" s="181"/>
      <c r="AR1521" s="181"/>
      <c r="AS1521" s="181"/>
      <c r="AT1521" s="181"/>
      <c r="AU1521" s="181"/>
      <c r="AV1521" s="181"/>
      <c r="AW1521" s="181"/>
      <c r="AX1521" s="181"/>
      <c r="AY1521" s="181"/>
      <c r="AZ1521" s="181"/>
      <c r="BA1521" s="181"/>
      <c r="BB1521" s="181"/>
      <c r="BC1521" s="181"/>
      <c r="BD1521" s="181"/>
      <c r="BE1521" s="181"/>
      <c r="BF1521" s="181"/>
      <c r="BG1521" s="181"/>
      <c r="BH1521" s="181"/>
      <c r="BI1521" s="181"/>
      <c r="BJ1521" s="181"/>
      <c r="BK1521" s="181"/>
      <c r="BL1521" s="181"/>
      <c r="BM1521" s="181"/>
      <c r="BN1521" s="181"/>
      <c r="BO1521" s="181"/>
      <c r="BP1521" s="181"/>
      <c r="BQ1521" s="181"/>
      <c r="BR1521" s="181"/>
      <c r="BS1521" s="181"/>
      <c r="BT1521" s="181"/>
      <c r="BU1521" s="181"/>
      <c r="BV1521" s="181"/>
      <c r="BW1521" s="181"/>
      <c r="BX1521" s="181"/>
    </row>
    <row r="1522" spans="23:76" s="166" customFormat="1">
      <c r="W1522" s="181"/>
      <c r="X1522" s="181"/>
      <c r="Y1522" s="181"/>
      <c r="Z1522" s="181"/>
      <c r="AA1522" s="181"/>
      <c r="AB1522" s="181"/>
      <c r="AC1522" s="181"/>
      <c r="AD1522" s="181"/>
      <c r="AE1522" s="181"/>
      <c r="AF1522" s="181"/>
      <c r="AG1522" s="181"/>
      <c r="AH1522" s="181"/>
      <c r="AI1522" s="181"/>
      <c r="AJ1522" s="181"/>
      <c r="AK1522" s="181"/>
      <c r="AL1522" s="181"/>
      <c r="AM1522" s="181"/>
      <c r="AN1522" s="181"/>
      <c r="AO1522" s="181"/>
      <c r="AP1522" s="181"/>
      <c r="AQ1522" s="181"/>
      <c r="AR1522" s="181"/>
      <c r="AS1522" s="181"/>
      <c r="AT1522" s="181"/>
      <c r="AU1522" s="181"/>
      <c r="AV1522" s="181"/>
      <c r="AW1522" s="181"/>
      <c r="AX1522" s="181"/>
      <c r="AY1522" s="181"/>
      <c r="AZ1522" s="181"/>
      <c r="BA1522" s="181"/>
      <c r="BB1522" s="181"/>
      <c r="BC1522" s="181"/>
      <c r="BD1522" s="181"/>
      <c r="BE1522" s="181"/>
      <c r="BF1522" s="181"/>
      <c r="BG1522" s="181"/>
      <c r="BH1522" s="181"/>
      <c r="BI1522" s="181"/>
      <c r="BJ1522" s="181"/>
      <c r="BK1522" s="181"/>
      <c r="BL1522" s="181"/>
      <c r="BM1522" s="181"/>
      <c r="BN1522" s="181"/>
      <c r="BO1522" s="181"/>
      <c r="BP1522" s="181"/>
      <c r="BQ1522" s="181"/>
      <c r="BR1522" s="181"/>
      <c r="BS1522" s="181"/>
      <c r="BT1522" s="181"/>
      <c r="BU1522" s="181"/>
      <c r="BV1522" s="181"/>
      <c r="BW1522" s="181"/>
      <c r="BX1522" s="181"/>
    </row>
    <row r="1523" spans="23:76" s="166" customFormat="1">
      <c r="W1523" s="181"/>
      <c r="X1523" s="181"/>
      <c r="Y1523" s="181"/>
      <c r="Z1523" s="181"/>
      <c r="AA1523" s="181"/>
      <c r="AB1523" s="181"/>
      <c r="AC1523" s="181"/>
      <c r="AD1523" s="181"/>
      <c r="AE1523" s="181"/>
      <c r="AF1523" s="181"/>
      <c r="AG1523" s="181"/>
      <c r="AH1523" s="181"/>
      <c r="AI1523" s="181"/>
      <c r="AJ1523" s="181"/>
      <c r="AK1523" s="181"/>
      <c r="AL1523" s="181"/>
      <c r="AM1523" s="181"/>
      <c r="AN1523" s="181"/>
      <c r="AO1523" s="181"/>
      <c r="AP1523" s="181"/>
      <c r="AQ1523" s="181"/>
      <c r="AR1523" s="181"/>
      <c r="AS1523" s="181"/>
      <c r="AT1523" s="181"/>
      <c r="AU1523" s="181"/>
      <c r="AV1523" s="181"/>
      <c r="AW1523" s="181"/>
      <c r="AX1523" s="181"/>
      <c r="AY1523" s="181"/>
      <c r="AZ1523" s="181"/>
      <c r="BA1523" s="181"/>
      <c r="BB1523" s="181"/>
      <c r="BC1523" s="181"/>
      <c r="BD1523" s="181"/>
      <c r="BE1523" s="181"/>
      <c r="BF1523" s="181"/>
      <c r="BG1523" s="181"/>
      <c r="BH1523" s="181"/>
      <c r="BI1523" s="181"/>
      <c r="BJ1523" s="181"/>
      <c r="BK1523" s="181"/>
      <c r="BL1523" s="181"/>
      <c r="BM1523" s="181"/>
      <c r="BN1523" s="181"/>
      <c r="BO1523" s="181"/>
      <c r="BP1523" s="181"/>
      <c r="BQ1523" s="181"/>
      <c r="BR1523" s="181"/>
      <c r="BS1523" s="181"/>
      <c r="BT1523" s="181"/>
      <c r="BU1523" s="181"/>
      <c r="BV1523" s="181"/>
      <c r="BW1523" s="181"/>
      <c r="BX1523" s="181"/>
    </row>
    <row r="1524" spans="23:76" s="166" customFormat="1">
      <c r="W1524" s="181"/>
      <c r="X1524" s="181"/>
      <c r="Y1524" s="181"/>
      <c r="Z1524" s="181"/>
      <c r="AA1524" s="181"/>
      <c r="AB1524" s="181"/>
      <c r="AC1524" s="181"/>
      <c r="AD1524" s="181"/>
      <c r="AE1524" s="181"/>
      <c r="AF1524" s="181"/>
      <c r="AG1524" s="181"/>
      <c r="AH1524" s="181"/>
      <c r="AI1524" s="181"/>
      <c r="AJ1524" s="181"/>
      <c r="AK1524" s="181"/>
      <c r="AL1524" s="181"/>
      <c r="AM1524" s="181"/>
      <c r="AN1524" s="181"/>
      <c r="AO1524" s="181"/>
      <c r="AP1524" s="181"/>
      <c r="AQ1524" s="181"/>
      <c r="AR1524" s="181"/>
      <c r="AS1524" s="181"/>
      <c r="AT1524" s="181"/>
      <c r="AU1524" s="181"/>
      <c r="AV1524" s="181"/>
      <c r="AW1524" s="181"/>
      <c r="AX1524" s="181"/>
      <c r="AY1524" s="181"/>
      <c r="AZ1524" s="181"/>
      <c r="BA1524" s="181"/>
      <c r="BB1524" s="181"/>
      <c r="BC1524" s="181"/>
      <c r="BD1524" s="181"/>
      <c r="BE1524" s="181"/>
      <c r="BF1524" s="181"/>
      <c r="BG1524" s="181"/>
      <c r="BH1524" s="181"/>
      <c r="BI1524" s="181"/>
      <c r="BJ1524" s="181"/>
      <c r="BK1524" s="181"/>
      <c r="BL1524" s="181"/>
      <c r="BM1524" s="181"/>
      <c r="BN1524" s="181"/>
      <c r="BO1524" s="181"/>
      <c r="BP1524" s="181"/>
      <c r="BQ1524" s="181"/>
      <c r="BR1524" s="181"/>
      <c r="BS1524" s="181"/>
      <c r="BT1524" s="181"/>
      <c r="BU1524" s="181"/>
      <c r="BV1524" s="181"/>
      <c r="BW1524" s="181"/>
      <c r="BX1524" s="181"/>
    </row>
    <row r="1525" spans="23:76" s="166" customFormat="1">
      <c r="W1525" s="181"/>
      <c r="X1525" s="181"/>
      <c r="Y1525" s="181"/>
      <c r="Z1525" s="181"/>
      <c r="AA1525" s="181"/>
      <c r="AB1525" s="181"/>
      <c r="AC1525" s="181"/>
      <c r="AD1525" s="181"/>
      <c r="AE1525" s="181"/>
      <c r="AF1525" s="181"/>
      <c r="AG1525" s="181"/>
      <c r="AH1525" s="181"/>
      <c r="AI1525" s="181"/>
      <c r="AJ1525" s="181"/>
      <c r="AK1525" s="181"/>
      <c r="AL1525" s="181"/>
      <c r="AM1525" s="181"/>
      <c r="AN1525" s="181"/>
      <c r="AO1525" s="181"/>
      <c r="AP1525" s="181"/>
      <c r="AQ1525" s="181"/>
      <c r="AR1525" s="181"/>
      <c r="AS1525" s="181"/>
      <c r="AT1525" s="181"/>
      <c r="AU1525" s="181"/>
      <c r="AV1525" s="181"/>
      <c r="AW1525" s="181"/>
      <c r="AX1525" s="181"/>
      <c r="AY1525" s="181"/>
      <c r="AZ1525" s="181"/>
      <c r="BA1525" s="181"/>
      <c r="BB1525" s="181"/>
      <c r="BC1525" s="181"/>
      <c r="BD1525" s="181"/>
      <c r="BE1525" s="181"/>
      <c r="BF1525" s="181"/>
      <c r="BG1525" s="181"/>
      <c r="BH1525" s="181"/>
      <c r="BI1525" s="181"/>
      <c r="BJ1525" s="181"/>
      <c r="BK1525" s="181"/>
      <c r="BL1525" s="181"/>
      <c r="BM1525" s="181"/>
      <c r="BN1525" s="181"/>
      <c r="BO1525" s="181"/>
      <c r="BP1525" s="181"/>
      <c r="BQ1525" s="181"/>
      <c r="BR1525" s="181"/>
      <c r="BS1525" s="181"/>
      <c r="BT1525" s="181"/>
      <c r="BU1525" s="181"/>
      <c r="BV1525" s="181"/>
      <c r="BW1525" s="181"/>
      <c r="BX1525" s="181"/>
    </row>
    <row r="1526" spans="23:76" s="166" customFormat="1">
      <c r="W1526" s="181"/>
      <c r="X1526" s="181"/>
      <c r="Y1526" s="181"/>
      <c r="Z1526" s="181"/>
      <c r="AA1526" s="181"/>
      <c r="AB1526" s="181"/>
      <c r="AC1526" s="181"/>
      <c r="AD1526" s="181"/>
      <c r="AE1526" s="181"/>
      <c r="AF1526" s="181"/>
      <c r="AG1526" s="181"/>
      <c r="AH1526" s="181"/>
      <c r="AI1526" s="181"/>
      <c r="AJ1526" s="181"/>
      <c r="AK1526" s="181"/>
      <c r="AL1526" s="181"/>
      <c r="AM1526" s="181"/>
      <c r="AN1526" s="181"/>
      <c r="AO1526" s="181"/>
      <c r="AP1526" s="181"/>
      <c r="AQ1526" s="181"/>
      <c r="AR1526" s="181"/>
      <c r="AS1526" s="181"/>
      <c r="AT1526" s="181"/>
      <c r="AU1526" s="181"/>
      <c r="AV1526" s="181"/>
      <c r="AW1526" s="181"/>
      <c r="AX1526" s="181"/>
      <c r="AY1526" s="181"/>
      <c r="AZ1526" s="181"/>
      <c r="BA1526" s="181"/>
      <c r="BB1526" s="181"/>
      <c r="BC1526" s="181"/>
      <c r="BD1526" s="181"/>
      <c r="BE1526" s="181"/>
      <c r="BF1526" s="181"/>
      <c r="BG1526" s="181"/>
      <c r="BH1526" s="181"/>
      <c r="BI1526" s="181"/>
      <c r="BJ1526" s="181"/>
      <c r="BK1526" s="181"/>
      <c r="BL1526" s="181"/>
      <c r="BM1526" s="181"/>
      <c r="BN1526" s="181"/>
      <c r="BO1526" s="181"/>
      <c r="BP1526" s="181"/>
      <c r="BQ1526" s="181"/>
      <c r="BR1526" s="181"/>
      <c r="BS1526" s="181"/>
      <c r="BT1526" s="181"/>
      <c r="BU1526" s="181"/>
      <c r="BV1526" s="181"/>
      <c r="BW1526" s="181"/>
      <c r="BX1526" s="181"/>
    </row>
    <row r="1527" spans="23:76" s="166" customFormat="1">
      <c r="W1527" s="181"/>
      <c r="X1527" s="181"/>
      <c r="Y1527" s="181"/>
      <c r="Z1527" s="181"/>
      <c r="AA1527" s="181"/>
      <c r="AB1527" s="181"/>
      <c r="AC1527" s="181"/>
      <c r="AD1527" s="181"/>
      <c r="AE1527" s="181"/>
      <c r="AF1527" s="181"/>
      <c r="AG1527" s="181"/>
      <c r="AH1527" s="181"/>
      <c r="AI1527" s="181"/>
      <c r="AJ1527" s="181"/>
      <c r="AK1527" s="181"/>
      <c r="AL1527" s="181"/>
      <c r="AM1527" s="181"/>
      <c r="AN1527" s="181"/>
      <c r="AO1527" s="181"/>
      <c r="AP1527" s="181"/>
      <c r="AQ1527" s="181"/>
      <c r="AR1527" s="181"/>
      <c r="AS1527" s="181"/>
      <c r="AT1527" s="181"/>
      <c r="AU1527" s="181"/>
      <c r="AV1527" s="181"/>
      <c r="AW1527" s="181"/>
      <c r="AX1527" s="181"/>
      <c r="AY1527" s="181"/>
      <c r="AZ1527" s="181"/>
      <c r="BA1527" s="181"/>
      <c r="BB1527" s="181"/>
      <c r="BC1527" s="181"/>
      <c r="BD1527" s="181"/>
      <c r="BE1527" s="181"/>
      <c r="BF1527" s="181"/>
      <c r="BG1527" s="181"/>
      <c r="BH1527" s="181"/>
      <c r="BI1527" s="181"/>
      <c r="BJ1527" s="181"/>
      <c r="BK1527" s="181"/>
      <c r="BL1527" s="181"/>
      <c r="BM1527" s="181"/>
      <c r="BN1527" s="181"/>
      <c r="BO1527" s="181"/>
      <c r="BP1527" s="181"/>
      <c r="BQ1527" s="181"/>
      <c r="BR1527" s="181"/>
      <c r="BS1527" s="181"/>
      <c r="BT1527" s="181"/>
      <c r="BU1527" s="181"/>
      <c r="BV1527" s="181"/>
      <c r="BW1527" s="181"/>
      <c r="BX1527" s="181"/>
    </row>
    <row r="1528" spans="23:76" s="166" customFormat="1">
      <c r="W1528" s="181"/>
      <c r="X1528" s="181"/>
      <c r="Y1528" s="181"/>
      <c r="Z1528" s="181"/>
      <c r="AA1528" s="181"/>
      <c r="AB1528" s="181"/>
      <c r="AC1528" s="181"/>
      <c r="AD1528" s="181"/>
      <c r="AE1528" s="181"/>
      <c r="AF1528" s="181"/>
      <c r="AG1528" s="181"/>
      <c r="AH1528" s="181"/>
      <c r="AI1528" s="181"/>
      <c r="AJ1528" s="181"/>
      <c r="AK1528" s="181"/>
      <c r="AL1528" s="181"/>
      <c r="AM1528" s="181"/>
      <c r="AN1528" s="181"/>
      <c r="AO1528" s="181"/>
      <c r="AP1528" s="181"/>
      <c r="AQ1528" s="181"/>
      <c r="AR1528" s="181"/>
      <c r="AS1528" s="181"/>
      <c r="AT1528" s="181"/>
      <c r="AU1528" s="181"/>
      <c r="AV1528" s="181"/>
      <c r="AW1528" s="181"/>
      <c r="AX1528" s="181"/>
      <c r="AY1528" s="181"/>
      <c r="AZ1528" s="181"/>
      <c r="BA1528" s="181"/>
      <c r="BB1528" s="181"/>
      <c r="BC1528" s="181"/>
      <c r="BD1528" s="181"/>
      <c r="BE1528" s="181"/>
      <c r="BF1528" s="181"/>
      <c r="BG1528" s="181"/>
      <c r="BH1528" s="181"/>
      <c r="BI1528" s="181"/>
      <c r="BJ1528" s="181"/>
      <c r="BK1528" s="181"/>
      <c r="BL1528" s="181"/>
      <c r="BM1528" s="181"/>
      <c r="BN1528" s="181"/>
      <c r="BO1528" s="181"/>
      <c r="BP1528" s="181"/>
      <c r="BQ1528" s="181"/>
      <c r="BR1528" s="181"/>
      <c r="BS1528" s="181"/>
      <c r="BT1528" s="181"/>
      <c r="BU1528" s="181"/>
      <c r="BV1528" s="181"/>
      <c r="BW1528" s="181"/>
      <c r="BX1528" s="181"/>
    </row>
    <row r="1529" spans="23:76" s="166" customFormat="1">
      <c r="W1529" s="181"/>
      <c r="X1529" s="181"/>
      <c r="Y1529" s="181"/>
      <c r="Z1529" s="181"/>
      <c r="AA1529" s="181"/>
      <c r="AB1529" s="181"/>
      <c r="AC1529" s="181"/>
      <c r="AD1529" s="181"/>
      <c r="AE1529" s="181"/>
      <c r="AF1529" s="181"/>
      <c r="AG1529" s="181"/>
      <c r="AH1529" s="181"/>
      <c r="AI1529" s="181"/>
      <c r="AJ1529" s="181"/>
      <c r="AK1529" s="181"/>
      <c r="AL1529" s="181"/>
      <c r="AM1529" s="181"/>
      <c r="AN1529" s="181"/>
      <c r="AO1529" s="181"/>
      <c r="AP1529" s="181"/>
      <c r="AQ1529" s="181"/>
      <c r="AR1529" s="181"/>
      <c r="AS1529" s="181"/>
      <c r="AT1529" s="181"/>
      <c r="AU1529" s="181"/>
      <c r="AV1529" s="181"/>
      <c r="AW1529" s="181"/>
      <c r="AX1529" s="181"/>
      <c r="AY1529" s="181"/>
      <c r="AZ1529" s="181"/>
      <c r="BA1529" s="181"/>
      <c r="BB1529" s="181"/>
      <c r="BC1529" s="181"/>
      <c r="BD1529" s="181"/>
      <c r="BE1529" s="181"/>
      <c r="BF1529" s="181"/>
      <c r="BG1529" s="181"/>
      <c r="BH1529" s="181"/>
      <c r="BI1529" s="181"/>
      <c r="BJ1529" s="181"/>
      <c r="BK1529" s="181"/>
      <c r="BL1529" s="181"/>
      <c r="BM1529" s="181"/>
      <c r="BN1529" s="181"/>
      <c r="BO1529" s="181"/>
      <c r="BP1529" s="181"/>
      <c r="BQ1529" s="181"/>
      <c r="BR1529" s="181"/>
      <c r="BS1529" s="181"/>
      <c r="BT1529" s="181"/>
      <c r="BU1529" s="181"/>
      <c r="BV1529" s="181"/>
      <c r="BW1529" s="181"/>
      <c r="BX1529" s="181"/>
    </row>
    <row r="1530" spans="23:76" s="166" customFormat="1">
      <c r="W1530" s="181"/>
      <c r="X1530" s="181"/>
      <c r="Y1530" s="181"/>
      <c r="Z1530" s="181"/>
      <c r="AA1530" s="181"/>
      <c r="AB1530" s="181"/>
      <c r="AC1530" s="181"/>
      <c r="AD1530" s="181"/>
      <c r="AE1530" s="181"/>
      <c r="AF1530" s="181"/>
      <c r="AG1530" s="181"/>
      <c r="AH1530" s="181"/>
      <c r="AI1530" s="181"/>
      <c r="AJ1530" s="181"/>
      <c r="AK1530" s="181"/>
      <c r="AL1530" s="181"/>
      <c r="AM1530" s="181"/>
      <c r="AN1530" s="181"/>
      <c r="AO1530" s="181"/>
      <c r="AP1530" s="181"/>
      <c r="AQ1530" s="181"/>
      <c r="AR1530" s="181"/>
      <c r="AS1530" s="181"/>
      <c r="AT1530" s="181"/>
      <c r="AU1530" s="181"/>
      <c r="AV1530" s="181"/>
      <c r="AW1530" s="181"/>
      <c r="AX1530" s="181"/>
      <c r="AY1530" s="181"/>
      <c r="AZ1530" s="181"/>
      <c r="BA1530" s="181"/>
      <c r="BB1530" s="181"/>
      <c r="BC1530" s="181"/>
      <c r="BD1530" s="181"/>
      <c r="BE1530" s="181"/>
      <c r="BF1530" s="181"/>
      <c r="BG1530" s="181"/>
      <c r="BH1530" s="181"/>
      <c r="BI1530" s="181"/>
      <c r="BJ1530" s="181"/>
      <c r="BK1530" s="181"/>
      <c r="BL1530" s="181"/>
      <c r="BM1530" s="181"/>
      <c r="BN1530" s="181"/>
      <c r="BO1530" s="181"/>
      <c r="BP1530" s="181"/>
      <c r="BQ1530" s="181"/>
      <c r="BR1530" s="181"/>
      <c r="BS1530" s="181"/>
      <c r="BT1530" s="181"/>
      <c r="BU1530" s="181"/>
      <c r="BV1530" s="181"/>
      <c r="BW1530" s="181"/>
      <c r="BX1530" s="181"/>
    </row>
    <row r="1531" spans="23:76" s="166" customFormat="1">
      <c r="W1531" s="181"/>
      <c r="X1531" s="181"/>
      <c r="Y1531" s="181"/>
      <c r="Z1531" s="181"/>
      <c r="AA1531" s="181"/>
      <c r="AB1531" s="181"/>
      <c r="AC1531" s="181"/>
      <c r="AD1531" s="181"/>
      <c r="AE1531" s="181"/>
      <c r="AF1531" s="181"/>
      <c r="AG1531" s="181"/>
      <c r="AH1531" s="181"/>
      <c r="AI1531" s="181"/>
      <c r="AJ1531" s="181"/>
      <c r="AK1531" s="181"/>
      <c r="AL1531" s="181"/>
      <c r="AM1531" s="181"/>
      <c r="AN1531" s="181"/>
      <c r="AO1531" s="181"/>
      <c r="AP1531" s="181"/>
      <c r="AQ1531" s="181"/>
      <c r="AR1531" s="181"/>
      <c r="AS1531" s="181"/>
      <c r="AT1531" s="181"/>
      <c r="AU1531" s="181"/>
      <c r="AV1531" s="181"/>
      <c r="AW1531" s="181"/>
      <c r="AX1531" s="181"/>
      <c r="AY1531" s="181"/>
      <c r="AZ1531" s="181"/>
      <c r="BA1531" s="181"/>
      <c r="BB1531" s="181"/>
      <c r="BC1531" s="181"/>
      <c r="BD1531" s="181"/>
      <c r="BE1531" s="181"/>
      <c r="BF1531" s="181"/>
      <c r="BG1531" s="181"/>
      <c r="BH1531" s="181"/>
      <c r="BI1531" s="181"/>
      <c r="BJ1531" s="181"/>
      <c r="BK1531" s="181"/>
      <c r="BL1531" s="181"/>
      <c r="BM1531" s="181"/>
      <c r="BN1531" s="181"/>
      <c r="BO1531" s="181"/>
      <c r="BP1531" s="181"/>
      <c r="BQ1531" s="181"/>
      <c r="BR1531" s="181"/>
      <c r="BS1531" s="181"/>
      <c r="BT1531" s="181"/>
      <c r="BU1531" s="181"/>
      <c r="BV1531" s="181"/>
      <c r="BW1531" s="181"/>
      <c r="BX1531" s="181"/>
    </row>
    <row r="1532" spans="23:76" s="166" customFormat="1">
      <c r="W1532" s="181"/>
      <c r="X1532" s="181"/>
      <c r="Y1532" s="181"/>
      <c r="Z1532" s="181"/>
      <c r="AA1532" s="181"/>
      <c r="AB1532" s="181"/>
      <c r="AC1532" s="181"/>
      <c r="AD1532" s="181"/>
      <c r="AE1532" s="181"/>
      <c r="AF1532" s="181"/>
      <c r="AG1532" s="181"/>
      <c r="AH1532" s="181"/>
      <c r="AI1532" s="181"/>
      <c r="AJ1532" s="181"/>
      <c r="AK1532" s="181"/>
      <c r="AL1532" s="181"/>
      <c r="AM1532" s="181"/>
      <c r="AN1532" s="181"/>
      <c r="AO1532" s="181"/>
      <c r="AP1532" s="181"/>
      <c r="AQ1532" s="181"/>
      <c r="AR1532" s="181"/>
      <c r="AS1532" s="181"/>
      <c r="AT1532" s="181"/>
      <c r="AU1532" s="181"/>
      <c r="AV1532" s="181"/>
      <c r="AW1532" s="181"/>
      <c r="AX1532" s="181"/>
      <c r="AY1532" s="181"/>
      <c r="AZ1532" s="181"/>
      <c r="BA1532" s="181"/>
      <c r="BB1532" s="181"/>
      <c r="BC1532" s="181"/>
      <c r="BD1532" s="181"/>
      <c r="BE1532" s="181"/>
      <c r="BF1532" s="181"/>
      <c r="BG1532" s="181"/>
      <c r="BH1532" s="181"/>
      <c r="BI1532" s="181"/>
      <c r="BJ1532" s="181"/>
      <c r="BK1532" s="181"/>
      <c r="BL1532" s="181"/>
      <c r="BM1532" s="181"/>
      <c r="BN1532" s="181"/>
      <c r="BO1532" s="181"/>
      <c r="BP1532" s="181"/>
      <c r="BQ1532" s="181"/>
      <c r="BR1532" s="181"/>
      <c r="BS1532" s="181"/>
      <c r="BT1532" s="181"/>
      <c r="BU1532" s="181"/>
      <c r="BV1532" s="181"/>
      <c r="BW1532" s="181"/>
      <c r="BX1532" s="181"/>
    </row>
    <row r="1533" spans="23:76" s="166" customFormat="1">
      <c r="W1533" s="181"/>
      <c r="X1533" s="181"/>
      <c r="Y1533" s="181"/>
      <c r="Z1533" s="181"/>
      <c r="AA1533" s="181"/>
      <c r="AB1533" s="181"/>
      <c r="AC1533" s="181"/>
      <c r="AD1533" s="181"/>
      <c r="AE1533" s="181"/>
      <c r="AF1533" s="181"/>
      <c r="AG1533" s="181"/>
      <c r="AH1533" s="181"/>
      <c r="AI1533" s="181"/>
      <c r="AJ1533" s="181"/>
      <c r="AK1533" s="181"/>
      <c r="AL1533" s="181"/>
      <c r="AM1533" s="181"/>
      <c r="AN1533" s="181"/>
      <c r="AO1533" s="181"/>
      <c r="AP1533" s="181"/>
      <c r="AQ1533" s="181"/>
      <c r="AR1533" s="181"/>
      <c r="AS1533" s="181"/>
      <c r="AT1533" s="181"/>
      <c r="AU1533" s="181"/>
      <c r="AV1533" s="181"/>
      <c r="AW1533" s="181"/>
      <c r="AX1533" s="181"/>
      <c r="AY1533" s="181"/>
      <c r="AZ1533" s="181"/>
      <c r="BA1533" s="181"/>
      <c r="BB1533" s="181"/>
      <c r="BC1533" s="181"/>
      <c r="BD1533" s="181"/>
      <c r="BE1533" s="181"/>
      <c r="BF1533" s="181"/>
      <c r="BG1533" s="181"/>
      <c r="BH1533" s="181"/>
      <c r="BI1533" s="181"/>
      <c r="BJ1533" s="181"/>
      <c r="BK1533" s="181"/>
      <c r="BL1533" s="181"/>
      <c r="BM1533" s="181"/>
      <c r="BN1533" s="181"/>
      <c r="BO1533" s="181"/>
      <c r="BP1533" s="181"/>
      <c r="BQ1533" s="181"/>
      <c r="BR1533" s="181"/>
      <c r="BS1533" s="181"/>
      <c r="BT1533" s="181"/>
      <c r="BU1533" s="181"/>
      <c r="BV1533" s="181"/>
      <c r="BW1533" s="181"/>
      <c r="BX1533" s="181"/>
    </row>
    <row r="1534" spans="23:76" s="166" customFormat="1">
      <c r="W1534" s="181"/>
      <c r="X1534" s="181"/>
      <c r="Y1534" s="181"/>
      <c r="Z1534" s="181"/>
      <c r="AA1534" s="181"/>
      <c r="AB1534" s="181"/>
      <c r="AC1534" s="181"/>
      <c r="AD1534" s="181"/>
      <c r="AE1534" s="181"/>
      <c r="AF1534" s="181"/>
      <c r="AG1534" s="181"/>
      <c r="AH1534" s="181"/>
      <c r="AI1534" s="181"/>
      <c r="AJ1534" s="181"/>
      <c r="AK1534" s="181"/>
      <c r="AL1534" s="181"/>
      <c r="AM1534" s="181"/>
      <c r="AN1534" s="181"/>
      <c r="AO1534" s="181"/>
      <c r="AP1534" s="181"/>
      <c r="AQ1534" s="181"/>
      <c r="AR1534" s="181"/>
      <c r="AS1534" s="181"/>
      <c r="AT1534" s="181"/>
      <c r="AU1534" s="181"/>
      <c r="AV1534" s="181"/>
      <c r="AW1534" s="181"/>
      <c r="AX1534" s="181"/>
      <c r="AY1534" s="181"/>
      <c r="AZ1534" s="181"/>
      <c r="BA1534" s="181"/>
      <c r="BB1534" s="181"/>
      <c r="BC1534" s="181"/>
      <c r="BD1534" s="181"/>
      <c r="BE1534" s="181"/>
      <c r="BF1534" s="181"/>
      <c r="BG1534" s="181"/>
      <c r="BH1534" s="181"/>
      <c r="BI1534" s="181"/>
      <c r="BJ1534" s="181"/>
      <c r="BK1534" s="181"/>
      <c r="BL1534" s="181"/>
      <c r="BM1534" s="181"/>
      <c r="BN1534" s="181"/>
      <c r="BO1534" s="181"/>
      <c r="BP1534" s="181"/>
      <c r="BQ1534" s="181"/>
      <c r="BR1534" s="181"/>
      <c r="BS1534" s="181"/>
      <c r="BT1534" s="181"/>
      <c r="BU1534" s="181"/>
      <c r="BV1534" s="181"/>
      <c r="BW1534" s="181"/>
      <c r="BX1534" s="181"/>
    </row>
    <row r="1535" spans="23:76" s="166" customFormat="1">
      <c r="W1535" s="181"/>
      <c r="X1535" s="181"/>
      <c r="Y1535" s="181"/>
      <c r="Z1535" s="181"/>
      <c r="AA1535" s="181"/>
      <c r="AB1535" s="181"/>
      <c r="AC1535" s="181"/>
      <c r="AD1535" s="181"/>
      <c r="AE1535" s="181"/>
      <c r="AF1535" s="181"/>
      <c r="AG1535" s="181"/>
      <c r="AH1535" s="181"/>
      <c r="AI1535" s="181"/>
      <c r="AJ1535" s="181"/>
      <c r="AK1535" s="181"/>
      <c r="AL1535" s="181"/>
      <c r="AM1535" s="181"/>
      <c r="AN1535" s="181"/>
      <c r="AO1535" s="181"/>
      <c r="AP1535" s="181"/>
      <c r="AQ1535" s="181"/>
      <c r="AR1535" s="181"/>
      <c r="AS1535" s="181"/>
      <c r="AT1535" s="181"/>
      <c r="AU1535" s="181"/>
      <c r="AV1535" s="181"/>
      <c r="AW1535" s="181"/>
      <c r="AX1535" s="181"/>
      <c r="AY1535" s="181"/>
      <c r="AZ1535" s="181"/>
      <c r="BA1535" s="181"/>
      <c r="BB1535" s="181"/>
      <c r="BC1535" s="181"/>
      <c r="BD1535" s="181"/>
      <c r="BE1535" s="181"/>
      <c r="BF1535" s="181"/>
      <c r="BG1535" s="181"/>
      <c r="BH1535" s="181"/>
      <c r="BI1535" s="181"/>
      <c r="BJ1535" s="181"/>
      <c r="BK1535" s="181"/>
      <c r="BL1535" s="181"/>
      <c r="BM1535" s="181"/>
      <c r="BN1535" s="181"/>
      <c r="BO1535" s="181"/>
      <c r="BP1535" s="181"/>
      <c r="BQ1535" s="181"/>
      <c r="BR1535" s="181"/>
      <c r="BS1535" s="181"/>
      <c r="BT1535" s="181"/>
      <c r="BU1535" s="181"/>
      <c r="BV1535" s="181"/>
      <c r="BW1535" s="181"/>
      <c r="BX1535" s="181"/>
    </row>
    <row r="1536" spans="23:76" s="166" customFormat="1">
      <c r="W1536" s="181"/>
      <c r="X1536" s="181"/>
      <c r="Y1536" s="181"/>
      <c r="Z1536" s="181"/>
      <c r="AA1536" s="181"/>
      <c r="AB1536" s="181"/>
      <c r="AC1536" s="181"/>
      <c r="AD1536" s="181"/>
      <c r="AE1536" s="181"/>
      <c r="AF1536" s="181"/>
      <c r="AG1536" s="181"/>
      <c r="AH1536" s="181"/>
      <c r="AI1536" s="181"/>
      <c r="AJ1536" s="181"/>
      <c r="AK1536" s="181"/>
      <c r="AL1536" s="181"/>
      <c r="AM1536" s="181"/>
      <c r="AN1536" s="181"/>
      <c r="AO1536" s="181"/>
      <c r="AP1536" s="181"/>
      <c r="AQ1536" s="181"/>
      <c r="AR1536" s="181"/>
      <c r="AS1536" s="181"/>
      <c r="AT1536" s="181"/>
      <c r="AU1536" s="181"/>
      <c r="AV1536" s="181"/>
      <c r="AW1536" s="181"/>
      <c r="AX1536" s="181"/>
      <c r="AY1536" s="181"/>
      <c r="AZ1536" s="181"/>
      <c r="BA1536" s="181"/>
      <c r="BB1536" s="181"/>
      <c r="BC1536" s="181"/>
      <c r="BD1536" s="181"/>
      <c r="BE1536" s="181"/>
      <c r="BF1536" s="181"/>
      <c r="BG1536" s="181"/>
      <c r="BH1536" s="181"/>
      <c r="BI1536" s="181"/>
      <c r="BJ1536" s="181"/>
      <c r="BK1536" s="181"/>
      <c r="BL1536" s="181"/>
      <c r="BM1536" s="181"/>
      <c r="BN1536" s="181"/>
      <c r="BO1536" s="181"/>
      <c r="BP1536" s="181"/>
      <c r="BQ1536" s="181"/>
      <c r="BR1536" s="181"/>
      <c r="BS1536" s="181"/>
      <c r="BT1536" s="181"/>
      <c r="BU1536" s="181"/>
      <c r="BV1536" s="181"/>
      <c r="BW1536" s="181"/>
      <c r="BX1536" s="181"/>
    </row>
    <row r="1537" spans="23:76" s="166" customFormat="1">
      <c r="W1537" s="181"/>
      <c r="X1537" s="181"/>
      <c r="Y1537" s="181"/>
      <c r="Z1537" s="181"/>
      <c r="AA1537" s="181"/>
      <c r="AB1537" s="181"/>
      <c r="AC1537" s="181"/>
      <c r="AD1537" s="181"/>
      <c r="AE1537" s="181"/>
      <c r="AF1537" s="181"/>
      <c r="AG1537" s="181"/>
      <c r="AH1537" s="181"/>
      <c r="AI1537" s="181"/>
      <c r="AJ1537" s="181"/>
      <c r="AK1537" s="181"/>
      <c r="AL1537" s="181"/>
      <c r="AM1537" s="181"/>
      <c r="AN1537" s="181"/>
      <c r="AO1537" s="181"/>
      <c r="AP1537" s="181"/>
      <c r="AQ1537" s="181"/>
      <c r="AR1537" s="181"/>
      <c r="AS1537" s="181"/>
      <c r="AT1537" s="181"/>
      <c r="AU1537" s="181"/>
      <c r="AV1537" s="181"/>
      <c r="AW1537" s="181"/>
      <c r="AX1537" s="181"/>
      <c r="AY1537" s="181"/>
      <c r="AZ1537" s="181"/>
      <c r="BA1537" s="181"/>
      <c r="BB1537" s="181"/>
      <c r="BC1537" s="181"/>
      <c r="BD1537" s="181"/>
      <c r="BE1537" s="181"/>
      <c r="BF1537" s="181"/>
      <c r="BG1537" s="181"/>
      <c r="BH1537" s="181"/>
      <c r="BI1537" s="181"/>
      <c r="BJ1537" s="181"/>
      <c r="BK1537" s="181"/>
      <c r="BL1537" s="181"/>
      <c r="BM1537" s="181"/>
      <c r="BN1537" s="181"/>
      <c r="BO1537" s="181"/>
      <c r="BP1537" s="181"/>
      <c r="BQ1537" s="181"/>
      <c r="BR1537" s="181"/>
      <c r="BS1537" s="181"/>
      <c r="BT1537" s="181"/>
      <c r="BU1537" s="181"/>
      <c r="BV1537" s="181"/>
      <c r="BW1537" s="181"/>
      <c r="BX1537" s="181"/>
    </row>
    <row r="1538" spans="23:76" s="166" customFormat="1">
      <c r="W1538" s="181"/>
      <c r="X1538" s="181"/>
      <c r="Y1538" s="181"/>
      <c r="Z1538" s="181"/>
      <c r="AA1538" s="181"/>
      <c r="AB1538" s="181"/>
      <c r="AC1538" s="181"/>
      <c r="AD1538" s="181"/>
      <c r="AE1538" s="181"/>
      <c r="AF1538" s="181"/>
      <c r="AG1538" s="181"/>
      <c r="AH1538" s="181"/>
      <c r="AI1538" s="181"/>
      <c r="AJ1538" s="181"/>
      <c r="AK1538" s="181"/>
      <c r="AL1538" s="181"/>
      <c r="AM1538" s="181"/>
      <c r="AN1538" s="181"/>
      <c r="AO1538" s="181"/>
      <c r="AP1538" s="181"/>
      <c r="AQ1538" s="181"/>
      <c r="AR1538" s="181"/>
      <c r="AS1538" s="181"/>
      <c r="AT1538" s="181"/>
      <c r="AU1538" s="181"/>
      <c r="AV1538" s="181"/>
      <c r="AW1538" s="181"/>
      <c r="AX1538" s="181"/>
      <c r="AY1538" s="181"/>
      <c r="AZ1538" s="181"/>
      <c r="BA1538" s="181"/>
      <c r="BB1538" s="181"/>
      <c r="BC1538" s="181"/>
      <c r="BD1538" s="181"/>
      <c r="BE1538" s="181"/>
      <c r="BF1538" s="181"/>
      <c r="BG1538" s="181"/>
      <c r="BH1538" s="181"/>
      <c r="BI1538" s="181"/>
      <c r="BJ1538" s="181"/>
      <c r="BK1538" s="181"/>
      <c r="BL1538" s="181"/>
      <c r="BM1538" s="181"/>
      <c r="BN1538" s="181"/>
      <c r="BO1538" s="181"/>
      <c r="BP1538" s="181"/>
      <c r="BQ1538" s="181"/>
      <c r="BR1538" s="181"/>
      <c r="BS1538" s="181"/>
      <c r="BT1538" s="181"/>
      <c r="BU1538" s="181"/>
      <c r="BV1538" s="181"/>
      <c r="BW1538" s="181"/>
      <c r="BX1538" s="181"/>
    </row>
    <row r="1539" spans="23:76" s="166" customFormat="1">
      <c r="W1539" s="181"/>
      <c r="X1539" s="181"/>
      <c r="Y1539" s="181"/>
      <c r="Z1539" s="181"/>
      <c r="AA1539" s="181"/>
      <c r="AB1539" s="181"/>
      <c r="AC1539" s="181"/>
      <c r="AD1539" s="181"/>
      <c r="AE1539" s="181"/>
      <c r="AF1539" s="181"/>
      <c r="AG1539" s="181"/>
      <c r="AH1539" s="181"/>
      <c r="AI1539" s="181"/>
      <c r="AJ1539" s="181"/>
      <c r="AK1539" s="181"/>
      <c r="AL1539" s="181"/>
      <c r="AM1539" s="181"/>
      <c r="AN1539" s="181"/>
      <c r="AO1539" s="181"/>
      <c r="AP1539" s="181"/>
      <c r="AQ1539" s="181"/>
      <c r="AR1539" s="181"/>
      <c r="AS1539" s="181"/>
      <c r="AT1539" s="181"/>
      <c r="AU1539" s="181"/>
      <c r="AV1539" s="181"/>
      <c r="AW1539" s="181"/>
      <c r="AX1539" s="181"/>
      <c r="AY1539" s="181"/>
      <c r="AZ1539" s="181"/>
      <c r="BA1539" s="181"/>
      <c r="BB1539" s="181"/>
      <c r="BC1539" s="181"/>
      <c r="BD1539" s="181"/>
      <c r="BE1539" s="181"/>
      <c r="BF1539" s="181"/>
      <c r="BG1539" s="181"/>
      <c r="BH1539" s="181"/>
      <c r="BI1539" s="181"/>
      <c r="BJ1539" s="181"/>
      <c r="BK1539" s="181"/>
      <c r="BL1539" s="181"/>
      <c r="BM1539" s="181"/>
      <c r="BN1539" s="181"/>
      <c r="BO1539" s="181"/>
      <c r="BP1539" s="181"/>
      <c r="BQ1539" s="181"/>
      <c r="BR1539" s="181"/>
      <c r="BS1539" s="181"/>
      <c r="BT1539" s="181"/>
      <c r="BU1539" s="181"/>
      <c r="BV1539" s="181"/>
      <c r="BW1539" s="181"/>
      <c r="BX1539" s="181"/>
    </row>
    <row r="1540" spans="23:76" s="166" customFormat="1">
      <c r="W1540" s="181"/>
      <c r="X1540" s="181"/>
      <c r="Y1540" s="181"/>
      <c r="Z1540" s="181"/>
      <c r="AA1540" s="181"/>
      <c r="AB1540" s="181"/>
      <c r="AC1540" s="181"/>
      <c r="AD1540" s="181"/>
      <c r="AE1540" s="181"/>
      <c r="AF1540" s="181"/>
      <c r="AG1540" s="181"/>
      <c r="AH1540" s="181"/>
      <c r="AI1540" s="181"/>
      <c r="AJ1540" s="181"/>
      <c r="AK1540" s="181"/>
      <c r="AL1540" s="181"/>
      <c r="AM1540" s="181"/>
      <c r="AN1540" s="181"/>
      <c r="AO1540" s="181"/>
      <c r="AP1540" s="181"/>
      <c r="AQ1540" s="181"/>
      <c r="AR1540" s="181"/>
      <c r="AS1540" s="181"/>
      <c r="AT1540" s="181"/>
      <c r="AU1540" s="181"/>
      <c r="AV1540" s="181"/>
      <c r="AW1540" s="181"/>
      <c r="AX1540" s="181"/>
      <c r="AY1540" s="181"/>
      <c r="AZ1540" s="181"/>
      <c r="BA1540" s="181"/>
      <c r="BB1540" s="181"/>
      <c r="BC1540" s="181"/>
      <c r="BD1540" s="181"/>
      <c r="BE1540" s="181"/>
      <c r="BF1540" s="181"/>
      <c r="BG1540" s="181"/>
      <c r="BH1540" s="181"/>
      <c r="BI1540" s="181"/>
      <c r="BJ1540" s="181"/>
      <c r="BK1540" s="181"/>
      <c r="BL1540" s="181"/>
      <c r="BM1540" s="181"/>
      <c r="BN1540" s="181"/>
      <c r="BO1540" s="181"/>
      <c r="BP1540" s="181"/>
      <c r="BQ1540" s="181"/>
      <c r="BR1540" s="181"/>
      <c r="BS1540" s="181"/>
      <c r="BT1540" s="181"/>
      <c r="BU1540" s="181"/>
      <c r="BV1540" s="181"/>
      <c r="BW1540" s="181"/>
      <c r="BX1540" s="181"/>
    </row>
    <row r="1541" spans="23:76" s="166" customFormat="1">
      <c r="W1541" s="181"/>
      <c r="X1541" s="181"/>
      <c r="Y1541" s="181"/>
      <c r="Z1541" s="181"/>
      <c r="AA1541" s="181"/>
      <c r="AB1541" s="181"/>
      <c r="AC1541" s="181"/>
      <c r="AD1541" s="181"/>
      <c r="AE1541" s="181"/>
      <c r="AF1541" s="181"/>
      <c r="AG1541" s="181"/>
      <c r="AH1541" s="181"/>
      <c r="AI1541" s="181"/>
      <c r="AJ1541" s="181"/>
      <c r="AK1541" s="181"/>
      <c r="AL1541" s="181"/>
      <c r="AM1541" s="181"/>
      <c r="AN1541" s="181"/>
      <c r="AO1541" s="181"/>
      <c r="AP1541" s="181"/>
      <c r="AQ1541" s="181"/>
      <c r="AR1541" s="181"/>
      <c r="AS1541" s="181"/>
      <c r="AT1541" s="181"/>
      <c r="AU1541" s="181"/>
      <c r="AV1541" s="181"/>
      <c r="AW1541" s="181"/>
      <c r="AX1541" s="181"/>
      <c r="AY1541" s="181"/>
      <c r="AZ1541" s="181"/>
      <c r="BA1541" s="181"/>
      <c r="BB1541" s="181"/>
      <c r="BC1541" s="181"/>
      <c r="BD1541" s="181"/>
      <c r="BE1541" s="181"/>
      <c r="BF1541" s="181"/>
      <c r="BG1541" s="181"/>
      <c r="BH1541" s="181"/>
      <c r="BI1541" s="181"/>
      <c r="BJ1541" s="181"/>
      <c r="BK1541" s="181"/>
      <c r="BL1541" s="181"/>
      <c r="BM1541" s="181"/>
      <c r="BN1541" s="181"/>
      <c r="BO1541" s="181"/>
      <c r="BP1541" s="181"/>
      <c r="BQ1541" s="181"/>
      <c r="BR1541" s="181"/>
      <c r="BS1541" s="181"/>
      <c r="BT1541" s="181"/>
      <c r="BU1541" s="181"/>
      <c r="BV1541" s="181"/>
      <c r="BW1541" s="181"/>
      <c r="BX1541" s="181"/>
    </row>
    <row r="1542" spans="23:76" s="166" customFormat="1">
      <c r="W1542" s="181"/>
      <c r="X1542" s="181"/>
      <c r="Y1542" s="181"/>
      <c r="Z1542" s="181"/>
      <c r="AA1542" s="181"/>
      <c r="AB1542" s="181"/>
      <c r="AC1542" s="181"/>
      <c r="AD1542" s="181"/>
      <c r="AE1542" s="181"/>
      <c r="AF1542" s="181"/>
      <c r="AG1542" s="181"/>
      <c r="AH1542" s="181"/>
      <c r="AI1542" s="181"/>
      <c r="AJ1542" s="181"/>
      <c r="AK1542" s="181"/>
      <c r="AL1542" s="181"/>
      <c r="AM1542" s="181"/>
      <c r="AN1542" s="181"/>
      <c r="AO1542" s="181"/>
      <c r="AP1542" s="181"/>
      <c r="AQ1542" s="181"/>
      <c r="AR1542" s="181"/>
      <c r="AS1542" s="181"/>
      <c r="AT1542" s="181"/>
      <c r="AU1542" s="181"/>
      <c r="AV1542" s="181"/>
      <c r="AW1542" s="181"/>
      <c r="AX1542" s="181"/>
      <c r="AY1542" s="181"/>
      <c r="AZ1542" s="181"/>
      <c r="BA1542" s="181"/>
      <c r="BB1542" s="181"/>
      <c r="BC1542" s="181"/>
      <c r="BD1542" s="181"/>
      <c r="BE1542" s="181"/>
      <c r="BF1542" s="181"/>
      <c r="BG1542" s="181"/>
      <c r="BH1542" s="181"/>
      <c r="BI1542" s="181"/>
      <c r="BJ1542" s="181"/>
      <c r="BK1542" s="181"/>
      <c r="BL1542" s="181"/>
      <c r="BM1542" s="181"/>
      <c r="BN1542" s="181"/>
      <c r="BO1542" s="181"/>
      <c r="BP1542" s="181"/>
      <c r="BQ1542" s="181"/>
      <c r="BR1542" s="181"/>
      <c r="BS1542" s="181"/>
      <c r="BT1542" s="181"/>
      <c r="BU1542" s="181"/>
      <c r="BV1542" s="181"/>
      <c r="BW1542" s="181"/>
      <c r="BX1542" s="181"/>
    </row>
    <row r="1543" spans="23:76" s="166" customFormat="1">
      <c r="W1543" s="181"/>
      <c r="X1543" s="181"/>
      <c r="Y1543" s="181"/>
      <c r="Z1543" s="181"/>
      <c r="AA1543" s="181"/>
      <c r="AB1543" s="181"/>
      <c r="AC1543" s="181"/>
      <c r="AD1543" s="181"/>
      <c r="AE1543" s="181"/>
      <c r="AF1543" s="181"/>
      <c r="AG1543" s="181"/>
      <c r="AH1543" s="181"/>
      <c r="AI1543" s="181"/>
      <c r="AJ1543" s="181"/>
      <c r="AK1543" s="181"/>
      <c r="AL1543" s="181"/>
      <c r="AM1543" s="181"/>
      <c r="AN1543" s="181"/>
      <c r="AO1543" s="181"/>
      <c r="AP1543" s="181"/>
      <c r="AQ1543" s="181"/>
      <c r="AR1543" s="181"/>
      <c r="AS1543" s="181"/>
      <c r="AT1543" s="181"/>
      <c r="AU1543" s="181"/>
      <c r="AV1543" s="181"/>
      <c r="AW1543" s="181"/>
      <c r="AX1543" s="181"/>
      <c r="AY1543" s="181"/>
      <c r="AZ1543" s="181"/>
      <c r="BA1543" s="181"/>
      <c r="BB1543" s="181"/>
      <c r="BC1543" s="181"/>
      <c r="BD1543" s="181"/>
      <c r="BE1543" s="181"/>
      <c r="BF1543" s="181"/>
      <c r="BG1543" s="181"/>
      <c r="BH1543" s="181"/>
      <c r="BI1543" s="181"/>
      <c r="BJ1543" s="181"/>
      <c r="BK1543" s="181"/>
      <c r="BL1543" s="181"/>
      <c r="BM1543" s="181"/>
      <c r="BN1543" s="181"/>
      <c r="BO1543" s="181"/>
      <c r="BP1543" s="181"/>
      <c r="BQ1543" s="181"/>
      <c r="BR1543" s="181"/>
      <c r="BS1543" s="181"/>
      <c r="BT1543" s="181"/>
      <c r="BU1543" s="181"/>
      <c r="BV1543" s="181"/>
      <c r="BW1543" s="181"/>
      <c r="BX1543" s="181"/>
    </row>
    <row r="1544" spans="23:76" s="166" customFormat="1">
      <c r="W1544" s="181"/>
      <c r="X1544" s="181"/>
      <c r="Y1544" s="181"/>
      <c r="Z1544" s="181"/>
      <c r="AA1544" s="181"/>
      <c r="AB1544" s="181"/>
      <c r="AC1544" s="181"/>
      <c r="AD1544" s="181"/>
      <c r="AE1544" s="181"/>
      <c r="AF1544" s="181"/>
      <c r="AG1544" s="181"/>
      <c r="AH1544" s="181"/>
      <c r="AI1544" s="181"/>
      <c r="AJ1544" s="181"/>
      <c r="AK1544" s="181"/>
      <c r="AL1544" s="181"/>
      <c r="AM1544" s="181"/>
      <c r="AN1544" s="181"/>
      <c r="AO1544" s="181"/>
      <c r="AP1544" s="181"/>
      <c r="AQ1544" s="181"/>
      <c r="AR1544" s="181"/>
      <c r="AS1544" s="181"/>
      <c r="AT1544" s="181"/>
      <c r="AU1544" s="181"/>
      <c r="AV1544" s="181"/>
      <c r="AW1544" s="181"/>
      <c r="AX1544" s="181"/>
      <c r="AY1544" s="181"/>
      <c r="AZ1544" s="181"/>
      <c r="BA1544" s="181"/>
      <c r="BB1544" s="181"/>
      <c r="BC1544" s="181"/>
      <c r="BD1544" s="181"/>
      <c r="BE1544" s="181"/>
      <c r="BF1544" s="181"/>
      <c r="BG1544" s="181"/>
      <c r="BH1544" s="181"/>
      <c r="BI1544" s="181"/>
      <c r="BJ1544" s="181"/>
      <c r="BK1544" s="181"/>
      <c r="BL1544" s="181"/>
      <c r="BM1544" s="181"/>
      <c r="BN1544" s="181"/>
      <c r="BO1544" s="181"/>
      <c r="BP1544" s="181"/>
      <c r="BQ1544" s="181"/>
      <c r="BR1544" s="181"/>
      <c r="BS1544" s="181"/>
      <c r="BT1544" s="181"/>
      <c r="BU1544" s="181"/>
      <c r="BV1544" s="181"/>
      <c r="BW1544" s="181"/>
      <c r="BX1544" s="181"/>
    </row>
    <row r="1545" spans="23:76" s="166" customFormat="1">
      <c r="W1545" s="181"/>
      <c r="X1545" s="181"/>
      <c r="Y1545" s="181"/>
      <c r="Z1545" s="181"/>
      <c r="AA1545" s="181"/>
      <c r="AB1545" s="181"/>
      <c r="AC1545" s="181"/>
      <c r="AD1545" s="181"/>
      <c r="AE1545" s="181"/>
      <c r="AF1545" s="181"/>
      <c r="AG1545" s="181"/>
      <c r="AH1545" s="181"/>
      <c r="AI1545" s="181"/>
      <c r="AJ1545" s="181"/>
      <c r="AK1545" s="181"/>
      <c r="AL1545" s="181"/>
      <c r="AM1545" s="181"/>
      <c r="AN1545" s="181"/>
      <c r="AO1545" s="181"/>
      <c r="AP1545" s="181"/>
      <c r="AQ1545" s="181"/>
      <c r="AR1545" s="181"/>
      <c r="AS1545" s="181"/>
      <c r="AT1545" s="181"/>
      <c r="AU1545" s="181"/>
      <c r="AV1545" s="181"/>
      <c r="AW1545" s="181"/>
      <c r="AX1545" s="181"/>
      <c r="AY1545" s="181"/>
      <c r="AZ1545" s="181"/>
      <c r="BA1545" s="181"/>
      <c r="BB1545" s="181"/>
      <c r="BC1545" s="181"/>
      <c r="BD1545" s="181"/>
      <c r="BE1545" s="181"/>
      <c r="BF1545" s="181"/>
      <c r="BG1545" s="181"/>
      <c r="BH1545" s="181"/>
      <c r="BI1545" s="181"/>
      <c r="BJ1545" s="181"/>
      <c r="BK1545" s="181"/>
      <c r="BL1545" s="181"/>
      <c r="BM1545" s="181"/>
      <c r="BN1545" s="181"/>
      <c r="BO1545" s="181"/>
      <c r="BP1545" s="181"/>
      <c r="BQ1545" s="181"/>
      <c r="BR1545" s="181"/>
      <c r="BS1545" s="181"/>
      <c r="BT1545" s="181"/>
      <c r="BU1545" s="181"/>
      <c r="BV1545" s="181"/>
      <c r="BW1545" s="181"/>
      <c r="BX1545" s="181"/>
    </row>
    <row r="1546" spans="23:76" s="166" customFormat="1">
      <c r="W1546" s="181"/>
      <c r="X1546" s="181"/>
      <c r="Y1546" s="181"/>
      <c r="Z1546" s="181"/>
      <c r="AA1546" s="181"/>
      <c r="AB1546" s="181"/>
      <c r="AC1546" s="181"/>
      <c r="AD1546" s="181"/>
      <c r="AE1546" s="181"/>
      <c r="AF1546" s="181"/>
      <c r="AG1546" s="181"/>
      <c r="AH1546" s="181"/>
      <c r="AI1546" s="181"/>
      <c r="AJ1546" s="181"/>
      <c r="AK1546" s="181"/>
      <c r="AL1546" s="181"/>
      <c r="AM1546" s="181"/>
      <c r="AN1546" s="181"/>
      <c r="AO1546" s="181"/>
      <c r="AP1546" s="181"/>
      <c r="AQ1546" s="181"/>
      <c r="AR1546" s="181"/>
      <c r="AS1546" s="181"/>
      <c r="AT1546" s="181"/>
      <c r="AU1546" s="181"/>
      <c r="AV1546" s="181"/>
      <c r="AW1546" s="181"/>
      <c r="AX1546" s="181"/>
      <c r="AY1546" s="181"/>
      <c r="AZ1546" s="181"/>
      <c r="BA1546" s="181"/>
      <c r="BB1546" s="181"/>
      <c r="BC1546" s="181"/>
      <c r="BD1546" s="181"/>
      <c r="BE1546" s="181"/>
      <c r="BF1546" s="181"/>
      <c r="BG1546" s="181"/>
      <c r="BH1546" s="181"/>
      <c r="BI1546" s="181"/>
      <c r="BJ1546" s="181"/>
      <c r="BK1546" s="181"/>
      <c r="BL1546" s="181"/>
      <c r="BM1546" s="181"/>
      <c r="BN1546" s="181"/>
      <c r="BO1546" s="181"/>
      <c r="BP1546" s="181"/>
      <c r="BQ1546" s="181"/>
      <c r="BR1546" s="181"/>
      <c r="BS1546" s="181"/>
      <c r="BT1546" s="181"/>
      <c r="BU1546" s="181"/>
      <c r="BV1546" s="181"/>
      <c r="BW1546" s="181"/>
      <c r="BX1546" s="181"/>
    </row>
    <row r="1547" spans="23:76" s="166" customFormat="1">
      <c r="W1547" s="181"/>
      <c r="X1547" s="181"/>
      <c r="Y1547" s="181"/>
      <c r="Z1547" s="181"/>
      <c r="AA1547" s="181"/>
      <c r="AB1547" s="181"/>
      <c r="AC1547" s="181"/>
      <c r="AD1547" s="181"/>
      <c r="AE1547" s="181"/>
      <c r="AF1547" s="181"/>
      <c r="AG1547" s="181"/>
      <c r="AH1547" s="181"/>
      <c r="AI1547" s="181"/>
      <c r="AJ1547" s="181"/>
      <c r="AK1547" s="181"/>
      <c r="AL1547" s="181"/>
      <c r="AM1547" s="181"/>
      <c r="AN1547" s="181"/>
      <c r="AO1547" s="181"/>
      <c r="AP1547" s="181"/>
      <c r="AQ1547" s="181"/>
      <c r="AR1547" s="181"/>
      <c r="AS1547" s="181"/>
      <c r="AT1547" s="181"/>
      <c r="AU1547" s="181"/>
      <c r="AV1547" s="181"/>
      <c r="AW1547" s="181"/>
      <c r="AX1547" s="181"/>
      <c r="AY1547" s="181"/>
      <c r="AZ1547" s="181"/>
      <c r="BA1547" s="181"/>
      <c r="BB1547" s="181"/>
      <c r="BC1547" s="181"/>
      <c r="BD1547" s="181"/>
      <c r="BE1547" s="181"/>
      <c r="BF1547" s="181"/>
      <c r="BG1547" s="181"/>
      <c r="BH1547" s="181"/>
      <c r="BI1547" s="181"/>
      <c r="BJ1547" s="181"/>
      <c r="BK1547" s="181"/>
      <c r="BL1547" s="181"/>
      <c r="BM1547" s="181"/>
      <c r="BN1547" s="181"/>
      <c r="BO1547" s="181"/>
      <c r="BP1547" s="181"/>
      <c r="BQ1547" s="181"/>
      <c r="BR1547" s="181"/>
      <c r="BS1547" s="181"/>
      <c r="BT1547" s="181"/>
      <c r="BU1547" s="181"/>
      <c r="BV1547" s="181"/>
      <c r="BW1547" s="181"/>
      <c r="BX1547" s="181"/>
    </row>
    <row r="1548" spans="23:76" s="166" customFormat="1">
      <c r="W1548" s="181"/>
      <c r="X1548" s="181"/>
      <c r="Y1548" s="181"/>
      <c r="Z1548" s="181"/>
      <c r="AA1548" s="181"/>
      <c r="AB1548" s="181"/>
      <c r="AC1548" s="181"/>
      <c r="AD1548" s="181"/>
      <c r="AE1548" s="181"/>
      <c r="AF1548" s="181"/>
      <c r="AG1548" s="181"/>
      <c r="AH1548" s="181"/>
      <c r="AI1548" s="181"/>
      <c r="AJ1548" s="181"/>
      <c r="AK1548" s="181"/>
      <c r="AL1548" s="181"/>
      <c r="AM1548" s="181"/>
      <c r="AN1548" s="181"/>
      <c r="AO1548" s="181"/>
      <c r="AP1548" s="181"/>
      <c r="AQ1548" s="181"/>
      <c r="AR1548" s="181"/>
      <c r="AS1548" s="181"/>
      <c r="AT1548" s="181"/>
      <c r="AU1548" s="181"/>
      <c r="AV1548" s="181"/>
      <c r="AW1548" s="181"/>
      <c r="AX1548" s="181"/>
      <c r="AY1548" s="181"/>
      <c r="AZ1548" s="181"/>
      <c r="BA1548" s="181"/>
      <c r="BB1548" s="181"/>
      <c r="BC1548" s="181"/>
      <c r="BD1548" s="181"/>
      <c r="BE1548" s="181"/>
      <c r="BF1548" s="181"/>
      <c r="BG1548" s="181"/>
      <c r="BH1548" s="181"/>
      <c r="BI1548" s="181"/>
      <c r="BJ1548" s="181"/>
      <c r="BK1548" s="181"/>
      <c r="BL1548" s="181"/>
      <c r="BM1548" s="181"/>
      <c r="BN1548" s="181"/>
      <c r="BO1548" s="181"/>
      <c r="BP1548" s="181"/>
      <c r="BQ1548" s="181"/>
      <c r="BR1548" s="181"/>
      <c r="BS1548" s="181"/>
      <c r="BT1548" s="181"/>
      <c r="BU1548" s="181"/>
      <c r="BV1548" s="181"/>
      <c r="BW1548" s="181"/>
      <c r="BX1548" s="181"/>
    </row>
    <row r="1549" spans="23:76" s="166" customFormat="1">
      <c r="W1549" s="181"/>
      <c r="X1549" s="181"/>
      <c r="Y1549" s="181"/>
      <c r="Z1549" s="181"/>
      <c r="AA1549" s="181"/>
      <c r="AB1549" s="181"/>
      <c r="AC1549" s="181"/>
      <c r="AD1549" s="181"/>
      <c r="AE1549" s="181"/>
      <c r="AF1549" s="181"/>
      <c r="AG1549" s="181"/>
      <c r="AH1549" s="181"/>
      <c r="AI1549" s="181"/>
      <c r="AJ1549" s="181"/>
      <c r="AK1549" s="181"/>
      <c r="AL1549" s="181"/>
      <c r="AM1549" s="181"/>
      <c r="AN1549" s="181"/>
      <c r="AO1549" s="181"/>
      <c r="AP1549" s="181"/>
      <c r="AQ1549" s="181"/>
      <c r="AR1549" s="181"/>
      <c r="AS1549" s="181"/>
      <c r="AT1549" s="181"/>
      <c r="AU1549" s="181"/>
      <c r="AV1549" s="181"/>
      <c r="AW1549" s="181"/>
      <c r="AX1549" s="181"/>
      <c r="AY1549" s="181"/>
      <c r="AZ1549" s="181"/>
      <c r="BA1549" s="181"/>
      <c r="BB1549" s="181"/>
      <c r="BC1549" s="181"/>
      <c r="BD1549" s="181"/>
      <c r="BE1549" s="181"/>
      <c r="BF1549" s="181"/>
      <c r="BG1549" s="181"/>
      <c r="BH1549" s="181"/>
      <c r="BI1549" s="181"/>
      <c r="BJ1549" s="181"/>
      <c r="BK1549" s="181"/>
      <c r="BL1549" s="181"/>
      <c r="BM1549" s="181"/>
      <c r="BN1549" s="181"/>
      <c r="BO1549" s="181"/>
      <c r="BP1549" s="181"/>
      <c r="BQ1549" s="181"/>
      <c r="BR1549" s="181"/>
      <c r="BS1549" s="181"/>
      <c r="BT1549" s="181"/>
      <c r="BU1549" s="181"/>
      <c r="BV1549" s="181"/>
      <c r="BW1549" s="181"/>
      <c r="BX1549" s="181"/>
    </row>
    <row r="1550" spans="23:76" s="166" customFormat="1">
      <c r="W1550" s="181"/>
      <c r="X1550" s="181"/>
      <c r="Y1550" s="181"/>
      <c r="Z1550" s="181"/>
      <c r="AA1550" s="181"/>
      <c r="AB1550" s="181"/>
      <c r="AC1550" s="181"/>
      <c r="AD1550" s="181"/>
      <c r="AE1550" s="181"/>
      <c r="AF1550" s="181"/>
      <c r="AG1550" s="181"/>
      <c r="AH1550" s="181"/>
      <c r="AI1550" s="181"/>
      <c r="AJ1550" s="181"/>
      <c r="AK1550" s="181"/>
      <c r="AL1550" s="181"/>
      <c r="AM1550" s="181"/>
      <c r="AN1550" s="181"/>
      <c r="AO1550" s="181"/>
      <c r="AP1550" s="181"/>
      <c r="AQ1550" s="181"/>
      <c r="AR1550" s="181"/>
      <c r="AS1550" s="181"/>
      <c r="AT1550" s="181"/>
      <c r="AU1550" s="181"/>
      <c r="AV1550" s="181"/>
      <c r="AW1550" s="181"/>
      <c r="AX1550" s="181"/>
      <c r="AY1550" s="181"/>
      <c r="AZ1550" s="181"/>
      <c r="BA1550" s="181"/>
      <c r="BB1550" s="181"/>
      <c r="BC1550" s="181"/>
      <c r="BD1550" s="181"/>
      <c r="BE1550" s="181"/>
      <c r="BF1550" s="181"/>
      <c r="BG1550" s="181"/>
      <c r="BH1550" s="181"/>
      <c r="BI1550" s="181"/>
      <c r="BJ1550" s="181"/>
      <c r="BK1550" s="181"/>
      <c r="BL1550" s="181"/>
      <c r="BM1550" s="181"/>
      <c r="BN1550" s="181"/>
      <c r="BO1550" s="181"/>
      <c r="BP1550" s="181"/>
      <c r="BQ1550" s="181"/>
      <c r="BR1550" s="181"/>
      <c r="BS1550" s="181"/>
      <c r="BT1550" s="181"/>
      <c r="BU1550" s="181"/>
      <c r="BV1550" s="181"/>
      <c r="BW1550" s="181"/>
      <c r="BX1550" s="181"/>
    </row>
    <row r="1551" spans="23:76" s="166" customFormat="1">
      <c r="W1551" s="181"/>
      <c r="X1551" s="181"/>
      <c r="Y1551" s="181"/>
      <c r="Z1551" s="181"/>
      <c r="AA1551" s="181"/>
      <c r="AB1551" s="181"/>
      <c r="AC1551" s="181"/>
      <c r="AD1551" s="181"/>
      <c r="AE1551" s="181"/>
      <c r="AF1551" s="181"/>
      <c r="AG1551" s="181"/>
      <c r="AH1551" s="181"/>
      <c r="AI1551" s="181"/>
      <c r="AJ1551" s="181"/>
      <c r="AK1551" s="181"/>
      <c r="AL1551" s="181"/>
      <c r="AM1551" s="181"/>
      <c r="AN1551" s="181"/>
      <c r="AO1551" s="181"/>
      <c r="AP1551" s="181"/>
      <c r="AQ1551" s="181"/>
      <c r="AR1551" s="181"/>
      <c r="AS1551" s="181"/>
      <c r="AT1551" s="181"/>
      <c r="AU1551" s="181"/>
      <c r="AV1551" s="181"/>
      <c r="AW1551" s="181"/>
      <c r="AX1551" s="181"/>
      <c r="AY1551" s="181"/>
      <c r="AZ1551" s="181"/>
      <c r="BA1551" s="181"/>
      <c r="BB1551" s="181"/>
      <c r="BC1551" s="181"/>
      <c r="BD1551" s="181"/>
      <c r="BE1551" s="181"/>
      <c r="BF1551" s="181"/>
      <c r="BG1551" s="181"/>
      <c r="BH1551" s="181"/>
      <c r="BI1551" s="181"/>
      <c r="BJ1551" s="181"/>
      <c r="BK1551" s="181"/>
      <c r="BL1551" s="181"/>
      <c r="BM1551" s="181"/>
      <c r="BN1551" s="181"/>
      <c r="BO1551" s="181"/>
      <c r="BP1551" s="181"/>
      <c r="BQ1551" s="181"/>
      <c r="BR1551" s="181"/>
      <c r="BS1551" s="181"/>
      <c r="BT1551" s="181"/>
      <c r="BU1551" s="181"/>
      <c r="BV1551" s="181"/>
      <c r="BW1551" s="181"/>
      <c r="BX1551" s="181"/>
    </row>
    <row r="1552" spans="23:76" s="166" customFormat="1">
      <c r="W1552" s="181"/>
      <c r="X1552" s="181"/>
      <c r="Y1552" s="181"/>
      <c r="Z1552" s="181"/>
      <c r="AA1552" s="181"/>
      <c r="AB1552" s="181"/>
      <c r="AC1552" s="181"/>
      <c r="AD1552" s="181"/>
      <c r="AE1552" s="181"/>
      <c r="AF1552" s="181"/>
      <c r="AG1552" s="181"/>
      <c r="AH1552" s="181"/>
      <c r="AI1552" s="181"/>
      <c r="AJ1552" s="181"/>
      <c r="AK1552" s="181"/>
      <c r="AL1552" s="181"/>
      <c r="AM1552" s="181"/>
      <c r="AN1552" s="181"/>
      <c r="AO1552" s="181"/>
      <c r="AP1552" s="181"/>
      <c r="AQ1552" s="181"/>
      <c r="AR1552" s="181"/>
      <c r="AS1552" s="181"/>
      <c r="AT1552" s="181"/>
      <c r="AU1552" s="181"/>
      <c r="AV1552" s="181"/>
      <c r="AW1552" s="181"/>
      <c r="AX1552" s="181"/>
      <c r="AY1552" s="181"/>
      <c r="AZ1552" s="181"/>
      <c r="BA1552" s="181"/>
      <c r="BB1552" s="181"/>
      <c r="BC1552" s="181"/>
      <c r="BD1552" s="181"/>
      <c r="BE1552" s="181"/>
      <c r="BF1552" s="181"/>
      <c r="BG1552" s="181"/>
      <c r="BH1552" s="181"/>
      <c r="BI1552" s="181"/>
      <c r="BJ1552" s="181"/>
      <c r="BK1552" s="181"/>
      <c r="BL1552" s="181"/>
      <c r="BM1552" s="181"/>
      <c r="BN1552" s="181"/>
      <c r="BO1552" s="181"/>
      <c r="BP1552" s="181"/>
      <c r="BQ1552" s="181"/>
      <c r="BR1552" s="181"/>
      <c r="BS1552" s="181"/>
      <c r="BT1552" s="181"/>
      <c r="BU1552" s="181"/>
      <c r="BV1552" s="181"/>
      <c r="BW1552" s="181"/>
      <c r="BX1552" s="181"/>
    </row>
    <row r="1553" spans="23:76" s="166" customFormat="1">
      <c r="W1553" s="181"/>
      <c r="X1553" s="181"/>
      <c r="Y1553" s="181"/>
      <c r="Z1553" s="181"/>
      <c r="AA1553" s="181"/>
      <c r="AB1553" s="181"/>
      <c r="AC1553" s="181"/>
      <c r="AD1553" s="181"/>
      <c r="AE1553" s="181"/>
      <c r="AF1553" s="181"/>
      <c r="AG1553" s="181"/>
      <c r="AH1553" s="181"/>
      <c r="AI1553" s="181"/>
      <c r="AJ1553" s="181"/>
      <c r="AK1553" s="181"/>
      <c r="AL1553" s="181"/>
      <c r="AM1553" s="181"/>
      <c r="AN1553" s="181"/>
      <c r="AO1553" s="181"/>
      <c r="AP1553" s="181"/>
      <c r="AQ1553" s="181"/>
      <c r="AR1553" s="181"/>
      <c r="AS1553" s="181"/>
      <c r="AT1553" s="181"/>
      <c r="AU1553" s="181"/>
      <c r="AV1553" s="181"/>
      <c r="AW1553" s="181"/>
      <c r="AX1553" s="181"/>
      <c r="AY1553" s="181"/>
      <c r="AZ1553" s="181"/>
      <c r="BA1553" s="181"/>
      <c r="BB1553" s="181"/>
      <c r="BC1553" s="181"/>
      <c r="BD1553" s="181"/>
      <c r="BE1553" s="181"/>
      <c r="BF1553" s="181"/>
      <c r="BG1553" s="181"/>
      <c r="BH1553" s="181"/>
      <c r="BI1553" s="181"/>
      <c r="BJ1553" s="181"/>
      <c r="BK1553" s="181"/>
      <c r="BL1553" s="181"/>
      <c r="BM1553" s="181"/>
      <c r="BN1553" s="181"/>
      <c r="BO1553" s="181"/>
      <c r="BP1553" s="181"/>
      <c r="BQ1553" s="181"/>
      <c r="BR1553" s="181"/>
      <c r="BS1553" s="181"/>
      <c r="BT1553" s="181"/>
      <c r="BU1553" s="181"/>
      <c r="BV1553" s="181"/>
      <c r="BW1553" s="181"/>
      <c r="BX1553" s="181"/>
    </row>
    <row r="1554" spans="23:76" s="166" customFormat="1">
      <c r="W1554" s="181"/>
      <c r="X1554" s="181"/>
      <c r="Y1554" s="181"/>
      <c r="Z1554" s="181"/>
      <c r="AA1554" s="181"/>
      <c r="AB1554" s="181"/>
      <c r="AC1554" s="181"/>
      <c r="AD1554" s="181"/>
      <c r="AE1554" s="181"/>
      <c r="AF1554" s="181"/>
      <c r="AG1554" s="181"/>
      <c r="AH1554" s="181"/>
      <c r="AI1554" s="181"/>
      <c r="AJ1554" s="181"/>
      <c r="AK1554" s="181"/>
      <c r="AL1554" s="181"/>
      <c r="AM1554" s="181"/>
      <c r="AN1554" s="181"/>
      <c r="AO1554" s="181"/>
      <c r="AP1554" s="181"/>
      <c r="AQ1554" s="181"/>
      <c r="AR1554" s="181"/>
      <c r="AS1554" s="181"/>
      <c r="AT1554" s="181"/>
      <c r="AU1554" s="181"/>
      <c r="AV1554" s="181"/>
      <c r="AW1554" s="181"/>
      <c r="AX1554" s="181"/>
      <c r="AY1554" s="181"/>
      <c r="AZ1554" s="181"/>
      <c r="BA1554" s="181"/>
      <c r="BB1554" s="181"/>
      <c r="BC1554" s="181"/>
      <c r="BD1554" s="181"/>
      <c r="BE1554" s="181"/>
      <c r="BF1554" s="181"/>
      <c r="BG1554" s="181"/>
      <c r="BH1554" s="181"/>
      <c r="BI1554" s="181"/>
      <c r="BJ1554" s="181"/>
      <c r="BK1554" s="181"/>
      <c r="BL1554" s="181"/>
      <c r="BM1554" s="181"/>
      <c r="BN1554" s="181"/>
      <c r="BO1554" s="181"/>
      <c r="BP1554" s="181"/>
      <c r="BQ1554" s="181"/>
      <c r="BR1554" s="181"/>
      <c r="BS1554" s="181"/>
      <c r="BT1554" s="181"/>
      <c r="BU1554" s="181"/>
      <c r="BV1554" s="181"/>
      <c r="BW1554" s="181"/>
      <c r="BX1554" s="181"/>
    </row>
    <row r="1555" spans="23:76" s="166" customFormat="1">
      <c r="W1555" s="181"/>
      <c r="X1555" s="181"/>
      <c r="Y1555" s="181"/>
      <c r="Z1555" s="181"/>
      <c r="AA1555" s="181"/>
      <c r="AB1555" s="181"/>
      <c r="AC1555" s="181"/>
      <c r="AD1555" s="181"/>
      <c r="AE1555" s="181"/>
      <c r="AF1555" s="181"/>
      <c r="AG1555" s="181"/>
      <c r="AH1555" s="181"/>
      <c r="AI1555" s="181"/>
      <c r="AJ1555" s="181"/>
      <c r="AK1555" s="181"/>
      <c r="AL1555" s="181"/>
      <c r="AM1555" s="181"/>
      <c r="AN1555" s="181"/>
      <c r="AO1555" s="181"/>
      <c r="AP1555" s="181"/>
      <c r="AQ1555" s="181"/>
      <c r="AR1555" s="181"/>
      <c r="AS1555" s="181"/>
      <c r="AT1555" s="181"/>
      <c r="AU1555" s="181"/>
      <c r="AV1555" s="181"/>
      <c r="AW1555" s="181"/>
      <c r="AX1555" s="181"/>
      <c r="AY1555" s="181"/>
      <c r="AZ1555" s="181"/>
      <c r="BA1555" s="181"/>
      <c r="BB1555" s="181"/>
      <c r="BC1555" s="181"/>
      <c r="BD1555" s="181"/>
      <c r="BE1555" s="181"/>
      <c r="BF1555" s="181"/>
      <c r="BG1555" s="181"/>
      <c r="BH1555" s="181"/>
      <c r="BI1555" s="181"/>
      <c r="BJ1555" s="181"/>
      <c r="BK1555" s="181"/>
      <c r="BL1555" s="181"/>
      <c r="BM1555" s="181"/>
      <c r="BN1555" s="181"/>
      <c r="BO1555" s="181"/>
      <c r="BP1555" s="181"/>
      <c r="BQ1555" s="181"/>
      <c r="BR1555" s="181"/>
      <c r="BS1555" s="181"/>
      <c r="BT1555" s="181"/>
      <c r="BU1555" s="181"/>
      <c r="BV1555" s="181"/>
      <c r="BW1555" s="181"/>
      <c r="BX1555" s="181"/>
    </row>
    <row r="1556" spans="23:76" s="166" customFormat="1">
      <c r="W1556" s="181"/>
      <c r="X1556" s="181"/>
      <c r="Y1556" s="181"/>
      <c r="Z1556" s="181"/>
      <c r="AA1556" s="181"/>
      <c r="AB1556" s="181"/>
      <c r="AC1556" s="181"/>
      <c r="AD1556" s="181"/>
      <c r="AE1556" s="181"/>
      <c r="AF1556" s="181"/>
      <c r="AG1556" s="181"/>
      <c r="AH1556" s="181"/>
      <c r="AI1556" s="181"/>
      <c r="AJ1556" s="181"/>
      <c r="AK1556" s="181"/>
      <c r="AL1556" s="181"/>
      <c r="AM1556" s="181"/>
      <c r="AN1556" s="181"/>
      <c r="AO1556" s="181"/>
      <c r="AP1556" s="181"/>
      <c r="AQ1556" s="181"/>
      <c r="AR1556" s="181"/>
      <c r="AS1556" s="181"/>
      <c r="AT1556" s="181"/>
      <c r="AU1556" s="181"/>
      <c r="AV1556" s="181"/>
      <c r="AW1556" s="181"/>
      <c r="AX1556" s="181"/>
      <c r="AY1556" s="181"/>
      <c r="AZ1556" s="181"/>
      <c r="BA1556" s="181"/>
      <c r="BB1556" s="181"/>
      <c r="BC1556" s="181"/>
      <c r="BD1556" s="181"/>
      <c r="BE1556" s="181"/>
      <c r="BF1556" s="181"/>
      <c r="BG1556" s="181"/>
      <c r="BH1556" s="181"/>
      <c r="BI1556" s="181"/>
      <c r="BJ1556" s="181"/>
      <c r="BK1556" s="181"/>
      <c r="BL1556" s="181"/>
      <c r="BM1556" s="181"/>
      <c r="BN1556" s="181"/>
      <c r="BO1556" s="181"/>
      <c r="BP1556" s="181"/>
      <c r="BQ1556" s="181"/>
      <c r="BR1556" s="181"/>
      <c r="BS1556" s="181"/>
      <c r="BT1556" s="181"/>
      <c r="BU1556" s="181"/>
      <c r="BV1556" s="181"/>
      <c r="BW1556" s="181"/>
      <c r="BX1556" s="181"/>
    </row>
    <row r="1557" spans="23:76" s="166" customFormat="1">
      <c r="W1557" s="181"/>
      <c r="X1557" s="181"/>
      <c r="Y1557" s="181"/>
      <c r="Z1557" s="181"/>
      <c r="AA1557" s="181"/>
      <c r="AB1557" s="181"/>
      <c r="AC1557" s="181"/>
      <c r="AD1557" s="181"/>
      <c r="AE1557" s="181"/>
      <c r="AF1557" s="181"/>
      <c r="AG1557" s="181"/>
      <c r="AH1557" s="181"/>
      <c r="AI1557" s="181"/>
      <c r="AJ1557" s="181"/>
      <c r="AK1557" s="181"/>
      <c r="AL1557" s="181"/>
      <c r="AM1557" s="181"/>
      <c r="AN1557" s="181"/>
      <c r="AO1557" s="181"/>
      <c r="AP1557" s="181"/>
      <c r="AQ1557" s="181"/>
      <c r="AR1557" s="181"/>
      <c r="AS1557" s="181"/>
      <c r="AT1557" s="181"/>
      <c r="AU1557" s="181"/>
      <c r="AV1557" s="181"/>
      <c r="AW1557" s="181"/>
      <c r="AX1557" s="181"/>
      <c r="AY1557" s="181"/>
      <c r="AZ1557" s="181"/>
      <c r="BA1557" s="181"/>
      <c r="BB1557" s="181"/>
      <c r="BC1557" s="181"/>
      <c r="BD1557" s="181"/>
      <c r="BE1557" s="181"/>
      <c r="BF1557" s="181"/>
      <c r="BG1557" s="181"/>
      <c r="BH1557" s="181"/>
      <c r="BI1557" s="181"/>
      <c r="BJ1557" s="181"/>
      <c r="BK1557" s="181"/>
      <c r="BL1557" s="181"/>
      <c r="BM1557" s="181"/>
      <c r="BN1557" s="181"/>
      <c r="BO1557" s="181"/>
      <c r="BP1557" s="181"/>
      <c r="BQ1557" s="181"/>
      <c r="BR1557" s="181"/>
      <c r="BS1557" s="181"/>
      <c r="BT1557" s="181"/>
      <c r="BU1557" s="181"/>
      <c r="BV1557" s="181"/>
      <c r="BW1557" s="181"/>
      <c r="BX1557" s="181"/>
    </row>
    <row r="1558" spans="23:76" s="166" customFormat="1">
      <c r="W1558" s="181"/>
      <c r="X1558" s="181"/>
      <c r="Y1558" s="181"/>
      <c r="Z1558" s="181"/>
      <c r="AA1558" s="181"/>
      <c r="AB1558" s="181"/>
      <c r="AC1558" s="181"/>
      <c r="AD1558" s="181"/>
      <c r="AE1558" s="181"/>
      <c r="AF1558" s="181"/>
      <c r="AG1558" s="181"/>
      <c r="AH1558" s="181"/>
      <c r="AI1558" s="181"/>
      <c r="AJ1558" s="181"/>
      <c r="AK1558" s="181"/>
      <c r="AL1558" s="181"/>
      <c r="AM1558" s="181"/>
      <c r="AN1558" s="181"/>
      <c r="AO1558" s="181"/>
      <c r="AP1558" s="181"/>
      <c r="AQ1558" s="181"/>
      <c r="AR1558" s="181"/>
      <c r="AS1558" s="181"/>
      <c r="AT1558" s="181"/>
      <c r="AU1558" s="181"/>
      <c r="AV1558" s="181"/>
      <c r="AW1558" s="181"/>
      <c r="AX1558" s="181"/>
      <c r="AY1558" s="181"/>
      <c r="AZ1558" s="181"/>
      <c r="BA1558" s="181"/>
      <c r="BB1558" s="181"/>
      <c r="BC1558" s="181"/>
      <c r="BD1558" s="181"/>
      <c r="BE1558" s="181"/>
      <c r="BF1558" s="181"/>
      <c r="BG1558" s="181"/>
      <c r="BH1558" s="181"/>
      <c r="BI1558" s="181"/>
      <c r="BJ1558" s="181"/>
      <c r="BK1558" s="181"/>
      <c r="BL1558" s="181"/>
      <c r="BM1558" s="181"/>
      <c r="BN1558" s="181"/>
      <c r="BO1558" s="181"/>
      <c r="BP1558" s="181"/>
      <c r="BQ1558" s="181"/>
      <c r="BR1558" s="181"/>
      <c r="BS1558" s="181"/>
      <c r="BT1558" s="181"/>
      <c r="BU1558" s="181"/>
      <c r="BV1558" s="181"/>
      <c r="BW1558" s="181"/>
      <c r="BX1558" s="181"/>
    </row>
    <row r="1559" spans="23:76" s="166" customFormat="1">
      <c r="W1559" s="181"/>
      <c r="X1559" s="181"/>
      <c r="Y1559" s="181"/>
      <c r="Z1559" s="181"/>
      <c r="AA1559" s="181"/>
      <c r="AB1559" s="181"/>
      <c r="AC1559" s="181"/>
      <c r="AD1559" s="181"/>
      <c r="AE1559" s="181"/>
      <c r="AF1559" s="181"/>
      <c r="AG1559" s="181"/>
      <c r="AH1559" s="181"/>
      <c r="AI1559" s="181"/>
      <c r="AJ1559" s="181"/>
      <c r="AK1559" s="181"/>
      <c r="AL1559" s="181"/>
      <c r="AM1559" s="181"/>
      <c r="AN1559" s="181"/>
      <c r="AO1559" s="181"/>
      <c r="AP1559" s="181"/>
      <c r="AQ1559" s="181"/>
      <c r="AR1559" s="181"/>
      <c r="AS1559" s="181"/>
      <c r="AT1559" s="181"/>
      <c r="AU1559" s="181"/>
      <c r="AV1559" s="181"/>
      <c r="AW1559" s="181"/>
      <c r="AX1559" s="181"/>
      <c r="AY1559" s="181"/>
      <c r="AZ1559" s="181"/>
      <c r="BA1559" s="181"/>
      <c r="BB1559" s="181"/>
      <c r="BC1559" s="181"/>
      <c r="BD1559" s="181"/>
      <c r="BE1559" s="181"/>
      <c r="BF1559" s="181"/>
      <c r="BG1559" s="181"/>
      <c r="BH1559" s="181"/>
      <c r="BI1559" s="181"/>
      <c r="BJ1559" s="181"/>
      <c r="BK1559" s="181"/>
      <c r="BL1559" s="181"/>
      <c r="BM1559" s="181"/>
      <c r="BN1559" s="181"/>
      <c r="BO1559" s="181"/>
      <c r="BP1559" s="181"/>
      <c r="BQ1559" s="181"/>
      <c r="BR1559" s="181"/>
      <c r="BS1559" s="181"/>
      <c r="BT1559" s="181"/>
      <c r="BU1559" s="181"/>
      <c r="BV1559" s="181"/>
      <c r="BW1559" s="181"/>
      <c r="BX1559" s="181"/>
    </row>
    <row r="1560" spans="23:76" s="166" customFormat="1">
      <c r="W1560" s="181"/>
      <c r="X1560" s="181"/>
      <c r="Y1560" s="181"/>
      <c r="Z1560" s="181"/>
      <c r="AA1560" s="181"/>
      <c r="AB1560" s="181"/>
      <c r="AC1560" s="181"/>
      <c r="AD1560" s="181"/>
      <c r="AE1560" s="181"/>
      <c r="AF1560" s="181"/>
      <c r="AG1560" s="181"/>
      <c r="AH1560" s="181"/>
      <c r="AI1560" s="181"/>
      <c r="AJ1560" s="181"/>
      <c r="AK1560" s="181"/>
      <c r="AL1560" s="181"/>
      <c r="AM1560" s="181"/>
      <c r="AN1560" s="181"/>
      <c r="AO1560" s="181"/>
      <c r="AP1560" s="181"/>
      <c r="AQ1560" s="181"/>
      <c r="AR1560" s="181"/>
      <c r="AS1560" s="181"/>
      <c r="AT1560" s="181"/>
      <c r="AU1560" s="181"/>
      <c r="AV1560" s="181"/>
      <c r="AW1560" s="181"/>
      <c r="AX1560" s="181"/>
      <c r="AY1560" s="181"/>
      <c r="AZ1560" s="181"/>
      <c r="BA1560" s="181"/>
      <c r="BB1560" s="181"/>
      <c r="BC1560" s="181"/>
      <c r="BD1560" s="181"/>
      <c r="BE1560" s="181"/>
      <c r="BF1560" s="181"/>
      <c r="BG1560" s="181"/>
      <c r="BH1560" s="181"/>
      <c r="BI1560" s="181"/>
      <c r="BJ1560" s="181"/>
      <c r="BK1560" s="181"/>
      <c r="BL1560" s="181"/>
      <c r="BM1560" s="181"/>
      <c r="BN1560" s="181"/>
      <c r="BO1560" s="181"/>
      <c r="BP1560" s="181"/>
      <c r="BQ1560" s="181"/>
      <c r="BR1560" s="181"/>
      <c r="BS1560" s="181"/>
      <c r="BT1560" s="181"/>
      <c r="BU1560" s="181"/>
      <c r="BV1560" s="181"/>
      <c r="BW1560" s="181"/>
      <c r="BX1560" s="181"/>
    </row>
    <row r="1561" spans="23:76" s="166" customFormat="1">
      <c r="W1561" s="181"/>
      <c r="X1561" s="181"/>
      <c r="Y1561" s="181"/>
      <c r="Z1561" s="181"/>
      <c r="AA1561" s="181"/>
      <c r="AB1561" s="181"/>
      <c r="AC1561" s="181"/>
      <c r="AD1561" s="181"/>
      <c r="AE1561" s="181"/>
      <c r="AF1561" s="181"/>
      <c r="AG1561" s="181"/>
      <c r="AH1561" s="181"/>
      <c r="AI1561" s="181"/>
      <c r="AJ1561" s="181"/>
      <c r="AK1561" s="181"/>
      <c r="AL1561" s="181"/>
      <c r="AM1561" s="181"/>
      <c r="AN1561" s="181"/>
      <c r="AO1561" s="181"/>
      <c r="AP1561" s="181"/>
      <c r="AQ1561" s="181"/>
      <c r="AR1561" s="181"/>
      <c r="AS1561" s="181"/>
      <c r="AT1561" s="181"/>
      <c r="AU1561" s="181"/>
      <c r="AV1561" s="181"/>
      <c r="AW1561" s="181"/>
      <c r="AX1561" s="181"/>
      <c r="AY1561" s="181"/>
      <c r="AZ1561" s="181"/>
      <c r="BA1561" s="181"/>
      <c r="BB1561" s="181"/>
      <c r="BC1561" s="181"/>
      <c r="BD1561" s="181"/>
      <c r="BE1561" s="181"/>
      <c r="BF1561" s="181"/>
      <c r="BG1561" s="181"/>
      <c r="BH1561" s="181"/>
      <c r="BI1561" s="181"/>
      <c r="BJ1561" s="181"/>
      <c r="BK1561" s="181"/>
      <c r="BL1561" s="181"/>
      <c r="BM1561" s="181"/>
      <c r="BN1561" s="181"/>
      <c r="BO1561" s="181"/>
      <c r="BP1561" s="181"/>
      <c r="BQ1561" s="181"/>
      <c r="BR1561" s="181"/>
      <c r="BS1561" s="181"/>
      <c r="BT1561" s="181"/>
      <c r="BU1561" s="181"/>
      <c r="BV1561" s="181"/>
      <c r="BW1561" s="181"/>
      <c r="BX1561" s="181"/>
    </row>
    <row r="1562" spans="23:76" s="166" customFormat="1">
      <c r="W1562" s="181"/>
      <c r="X1562" s="181"/>
      <c r="Y1562" s="181"/>
      <c r="Z1562" s="181"/>
      <c r="AA1562" s="181"/>
      <c r="AB1562" s="181"/>
      <c r="AC1562" s="181"/>
      <c r="AD1562" s="181"/>
      <c r="AE1562" s="181"/>
      <c r="AF1562" s="181"/>
      <c r="AG1562" s="181"/>
      <c r="AH1562" s="181"/>
      <c r="AI1562" s="181"/>
      <c r="AJ1562" s="181"/>
      <c r="AK1562" s="181"/>
      <c r="AL1562" s="181"/>
      <c r="AM1562" s="181"/>
      <c r="AN1562" s="181"/>
      <c r="AO1562" s="181"/>
      <c r="AP1562" s="181"/>
      <c r="AQ1562" s="181"/>
      <c r="AR1562" s="181"/>
      <c r="AS1562" s="181"/>
      <c r="AT1562" s="181"/>
      <c r="AU1562" s="181"/>
      <c r="AV1562" s="181"/>
      <c r="AW1562" s="181"/>
      <c r="AX1562" s="181"/>
      <c r="AY1562" s="181"/>
      <c r="AZ1562" s="181"/>
      <c r="BA1562" s="181"/>
      <c r="BB1562" s="181"/>
      <c r="BC1562" s="181"/>
      <c r="BD1562" s="181"/>
      <c r="BE1562" s="181"/>
      <c r="BF1562" s="181"/>
      <c r="BG1562" s="181"/>
      <c r="BH1562" s="181"/>
      <c r="BI1562" s="181"/>
      <c r="BJ1562" s="181"/>
      <c r="BK1562" s="181"/>
      <c r="BL1562" s="181"/>
      <c r="BM1562" s="181"/>
      <c r="BN1562" s="181"/>
      <c r="BO1562" s="181"/>
      <c r="BP1562" s="181"/>
      <c r="BQ1562" s="181"/>
      <c r="BR1562" s="181"/>
      <c r="BS1562" s="181"/>
      <c r="BT1562" s="181"/>
      <c r="BU1562" s="181"/>
      <c r="BV1562" s="181"/>
      <c r="BW1562" s="181"/>
      <c r="BX1562" s="181"/>
    </row>
    <row r="1563" spans="23:76" s="166" customFormat="1">
      <c r="W1563" s="181"/>
      <c r="X1563" s="181"/>
      <c r="Y1563" s="181"/>
      <c r="Z1563" s="181"/>
      <c r="AA1563" s="181"/>
      <c r="AB1563" s="181"/>
      <c r="AC1563" s="181"/>
      <c r="AD1563" s="181"/>
      <c r="AE1563" s="181"/>
      <c r="AF1563" s="181"/>
      <c r="AG1563" s="181"/>
      <c r="AH1563" s="181"/>
      <c r="AI1563" s="181"/>
      <c r="AJ1563" s="181"/>
      <c r="AK1563" s="181"/>
      <c r="AL1563" s="181"/>
      <c r="AM1563" s="181"/>
      <c r="AN1563" s="181"/>
      <c r="AO1563" s="181"/>
      <c r="AP1563" s="181"/>
      <c r="AQ1563" s="181"/>
      <c r="AR1563" s="181"/>
      <c r="AS1563" s="181"/>
      <c r="AT1563" s="181"/>
      <c r="AU1563" s="181"/>
      <c r="AV1563" s="181"/>
      <c r="AW1563" s="181"/>
      <c r="AX1563" s="181"/>
      <c r="AY1563" s="181"/>
      <c r="AZ1563" s="181"/>
      <c r="BA1563" s="181"/>
      <c r="BB1563" s="181"/>
      <c r="BC1563" s="181"/>
      <c r="BD1563" s="181"/>
      <c r="BE1563" s="181"/>
      <c r="BF1563" s="181"/>
      <c r="BG1563" s="181"/>
      <c r="BH1563" s="181"/>
      <c r="BI1563" s="181"/>
      <c r="BJ1563" s="181"/>
      <c r="BK1563" s="181"/>
      <c r="BL1563" s="181"/>
      <c r="BM1563" s="181"/>
      <c r="BN1563" s="181"/>
      <c r="BO1563" s="181"/>
      <c r="BP1563" s="181"/>
      <c r="BQ1563" s="181"/>
      <c r="BR1563" s="181"/>
      <c r="BS1563" s="181"/>
      <c r="BT1563" s="181"/>
      <c r="BU1563" s="181"/>
      <c r="BV1563" s="181"/>
      <c r="BW1563" s="181"/>
      <c r="BX1563" s="181"/>
    </row>
    <row r="1564" spans="23:76" s="166" customFormat="1">
      <c r="W1564" s="181"/>
      <c r="X1564" s="181"/>
      <c r="Y1564" s="181"/>
      <c r="Z1564" s="181"/>
      <c r="AA1564" s="181"/>
      <c r="AB1564" s="181"/>
      <c r="AC1564" s="181"/>
      <c r="AD1564" s="181"/>
      <c r="AE1564" s="181"/>
      <c r="AF1564" s="181"/>
      <c r="AG1564" s="181"/>
      <c r="AH1564" s="181"/>
      <c r="AI1564" s="181"/>
      <c r="AJ1564" s="181"/>
      <c r="AK1564" s="181"/>
      <c r="AL1564" s="181"/>
      <c r="AM1564" s="181"/>
      <c r="AN1564" s="181"/>
      <c r="AO1564" s="181"/>
      <c r="AP1564" s="181"/>
      <c r="AQ1564" s="181"/>
      <c r="AR1564" s="181"/>
      <c r="AS1564" s="181"/>
      <c r="AT1564" s="181"/>
      <c r="AU1564" s="181"/>
      <c r="AV1564" s="181"/>
      <c r="AW1564" s="181"/>
      <c r="AX1564" s="181"/>
      <c r="AY1564" s="181"/>
      <c r="AZ1564" s="181"/>
      <c r="BA1564" s="181"/>
      <c r="BB1564" s="181"/>
      <c r="BC1564" s="181"/>
      <c r="BD1564" s="181"/>
      <c r="BE1564" s="181"/>
      <c r="BF1564" s="181"/>
      <c r="BG1564" s="181"/>
      <c r="BH1564" s="181"/>
      <c r="BI1564" s="181"/>
      <c r="BJ1564" s="181"/>
      <c r="BK1564" s="181"/>
      <c r="BL1564" s="181"/>
      <c r="BM1564" s="181"/>
      <c r="BN1564" s="181"/>
      <c r="BO1564" s="181"/>
      <c r="BP1564" s="181"/>
      <c r="BQ1564" s="181"/>
      <c r="BR1564" s="181"/>
      <c r="BS1564" s="181"/>
      <c r="BT1564" s="181"/>
      <c r="BU1564" s="181"/>
      <c r="BV1564" s="181"/>
      <c r="BW1564" s="181"/>
      <c r="BX1564" s="181"/>
    </row>
    <row r="1565" spans="23:76" s="166" customFormat="1">
      <c r="W1565" s="181"/>
      <c r="X1565" s="181"/>
      <c r="Y1565" s="181"/>
      <c r="Z1565" s="181"/>
      <c r="AA1565" s="181"/>
      <c r="AB1565" s="181"/>
      <c r="AC1565" s="181"/>
      <c r="AD1565" s="181"/>
      <c r="AE1565" s="181"/>
      <c r="AF1565" s="181"/>
      <c r="AG1565" s="181"/>
      <c r="AH1565" s="181"/>
      <c r="AI1565" s="181"/>
      <c r="AJ1565" s="181"/>
      <c r="AK1565" s="181"/>
      <c r="AL1565" s="181"/>
      <c r="AM1565" s="181"/>
      <c r="AN1565" s="181"/>
      <c r="AO1565" s="181"/>
      <c r="AP1565" s="181"/>
      <c r="AQ1565" s="181"/>
      <c r="AR1565" s="181"/>
      <c r="AS1565" s="181"/>
      <c r="AT1565" s="181"/>
      <c r="AU1565" s="181"/>
      <c r="AV1565" s="181"/>
      <c r="AW1565" s="181"/>
      <c r="AX1565" s="181"/>
      <c r="AY1565" s="181"/>
      <c r="AZ1565" s="181"/>
      <c r="BA1565" s="181"/>
      <c r="BB1565" s="181"/>
      <c r="BC1565" s="181"/>
      <c r="BD1565" s="181"/>
      <c r="BE1565" s="181"/>
      <c r="BF1565" s="181"/>
      <c r="BG1565" s="181"/>
      <c r="BH1565" s="181"/>
      <c r="BI1565" s="181"/>
      <c r="BJ1565" s="181"/>
      <c r="BK1565" s="181"/>
      <c r="BL1565" s="181"/>
      <c r="BM1565" s="181"/>
      <c r="BN1565" s="181"/>
      <c r="BO1565" s="181"/>
      <c r="BP1565" s="181"/>
      <c r="BQ1565" s="181"/>
      <c r="BR1565" s="181"/>
      <c r="BS1565" s="181"/>
      <c r="BT1565" s="181"/>
      <c r="BU1565" s="181"/>
      <c r="BV1565" s="181"/>
      <c r="BW1565" s="181"/>
      <c r="BX1565" s="181"/>
    </row>
    <row r="1566" spans="23:76" s="166" customFormat="1">
      <c r="W1566" s="181"/>
      <c r="X1566" s="181"/>
      <c r="Y1566" s="181"/>
      <c r="Z1566" s="181"/>
      <c r="AA1566" s="181"/>
      <c r="AB1566" s="181"/>
      <c r="AC1566" s="181"/>
      <c r="AD1566" s="181"/>
      <c r="AE1566" s="181"/>
      <c r="AF1566" s="181"/>
      <c r="AG1566" s="181"/>
      <c r="AH1566" s="181"/>
      <c r="AI1566" s="181"/>
      <c r="AJ1566" s="181"/>
      <c r="AK1566" s="181"/>
      <c r="AL1566" s="181"/>
      <c r="AM1566" s="181"/>
      <c r="AN1566" s="181"/>
      <c r="AO1566" s="181"/>
      <c r="AP1566" s="181"/>
      <c r="AQ1566" s="181"/>
      <c r="AR1566" s="181"/>
      <c r="AS1566" s="181"/>
      <c r="AT1566" s="181"/>
      <c r="AU1566" s="181"/>
      <c r="AV1566" s="181"/>
      <c r="AW1566" s="181"/>
      <c r="AX1566" s="181"/>
      <c r="AY1566" s="181"/>
      <c r="AZ1566" s="181"/>
      <c r="BA1566" s="181"/>
      <c r="BB1566" s="181"/>
      <c r="BC1566" s="181"/>
      <c r="BD1566" s="181"/>
      <c r="BE1566" s="181"/>
      <c r="BF1566" s="181"/>
      <c r="BG1566" s="181"/>
      <c r="BH1566" s="181"/>
      <c r="BI1566" s="181"/>
      <c r="BJ1566" s="181"/>
      <c r="BK1566" s="181"/>
      <c r="BL1566" s="181"/>
      <c r="BM1566" s="181"/>
      <c r="BN1566" s="181"/>
      <c r="BO1566" s="181"/>
      <c r="BP1566" s="181"/>
      <c r="BQ1566" s="181"/>
      <c r="BR1566" s="181"/>
      <c r="BS1566" s="181"/>
      <c r="BT1566" s="181"/>
      <c r="BU1566" s="181"/>
      <c r="BV1566" s="181"/>
      <c r="BW1566" s="181"/>
      <c r="BX1566" s="181"/>
    </row>
    <row r="1567" spans="23:76" s="166" customFormat="1">
      <c r="W1567" s="181"/>
      <c r="X1567" s="181"/>
      <c r="Y1567" s="181"/>
      <c r="Z1567" s="181"/>
      <c r="AA1567" s="181"/>
      <c r="AB1567" s="181"/>
      <c r="AC1567" s="181"/>
      <c r="AD1567" s="181"/>
      <c r="AE1567" s="181"/>
      <c r="AF1567" s="181"/>
      <c r="AG1567" s="181"/>
      <c r="AH1567" s="181"/>
      <c r="AI1567" s="181"/>
      <c r="AJ1567" s="181"/>
      <c r="AK1567" s="181"/>
      <c r="AL1567" s="181"/>
      <c r="AM1567" s="181"/>
      <c r="AN1567" s="181"/>
      <c r="AO1567" s="181"/>
      <c r="AP1567" s="181"/>
      <c r="AQ1567" s="181"/>
      <c r="AR1567" s="181"/>
      <c r="AS1567" s="181"/>
      <c r="AT1567" s="181"/>
      <c r="AU1567" s="181"/>
      <c r="AV1567" s="181"/>
      <c r="AW1567" s="181"/>
      <c r="AX1567" s="181"/>
      <c r="AY1567" s="181"/>
      <c r="AZ1567" s="181"/>
      <c r="BA1567" s="181"/>
      <c r="BB1567" s="181"/>
      <c r="BC1567" s="181"/>
      <c r="BD1567" s="181"/>
      <c r="BE1567" s="181"/>
      <c r="BF1567" s="181"/>
      <c r="BG1567" s="181"/>
      <c r="BH1567" s="181"/>
      <c r="BI1567" s="181"/>
      <c r="BJ1567" s="181"/>
      <c r="BK1567" s="181"/>
      <c r="BL1567" s="181"/>
      <c r="BM1567" s="181"/>
      <c r="BN1567" s="181"/>
      <c r="BO1567" s="181"/>
      <c r="BP1567" s="181"/>
      <c r="BQ1567" s="181"/>
      <c r="BR1567" s="181"/>
      <c r="BS1567" s="181"/>
      <c r="BT1567" s="181"/>
      <c r="BU1567" s="181"/>
      <c r="BV1567" s="181"/>
      <c r="BW1567" s="181"/>
      <c r="BX1567" s="181"/>
    </row>
    <row r="1568" spans="23:76" s="166" customFormat="1">
      <c r="W1568" s="181"/>
      <c r="X1568" s="181"/>
      <c r="Y1568" s="181"/>
      <c r="Z1568" s="181"/>
      <c r="AA1568" s="181"/>
      <c r="AB1568" s="181"/>
      <c r="AC1568" s="181"/>
      <c r="AD1568" s="181"/>
      <c r="AE1568" s="181"/>
      <c r="AF1568" s="181"/>
      <c r="AG1568" s="181"/>
      <c r="AH1568" s="181"/>
      <c r="AI1568" s="181"/>
      <c r="AJ1568" s="181"/>
      <c r="AK1568" s="181"/>
      <c r="AL1568" s="181"/>
      <c r="AM1568" s="181"/>
      <c r="AN1568" s="181"/>
      <c r="AO1568" s="181"/>
      <c r="AP1568" s="181"/>
      <c r="AQ1568" s="181"/>
      <c r="AR1568" s="181"/>
      <c r="AS1568" s="181"/>
      <c r="AT1568" s="181"/>
      <c r="AU1568" s="181"/>
      <c r="AV1568" s="181"/>
      <c r="AW1568" s="181"/>
      <c r="AX1568" s="181"/>
      <c r="AY1568" s="181"/>
      <c r="AZ1568" s="181"/>
      <c r="BA1568" s="181"/>
      <c r="BB1568" s="181"/>
      <c r="BC1568" s="181"/>
      <c r="BD1568" s="181"/>
      <c r="BE1568" s="181"/>
      <c r="BF1568" s="181"/>
      <c r="BG1568" s="181"/>
      <c r="BH1568" s="181"/>
      <c r="BI1568" s="181"/>
      <c r="BJ1568" s="181"/>
      <c r="BK1568" s="181"/>
      <c r="BL1568" s="181"/>
      <c r="BM1568" s="181"/>
      <c r="BN1568" s="181"/>
      <c r="BO1568" s="181"/>
      <c r="BP1568" s="181"/>
      <c r="BQ1568" s="181"/>
      <c r="BR1568" s="181"/>
      <c r="BS1568" s="181"/>
      <c r="BT1568" s="181"/>
      <c r="BU1568" s="181"/>
      <c r="BV1568" s="181"/>
      <c r="BW1568" s="181"/>
      <c r="BX1568" s="181"/>
    </row>
    <row r="1569" spans="23:76" s="166" customFormat="1">
      <c r="W1569" s="181"/>
      <c r="X1569" s="181"/>
      <c r="Y1569" s="181"/>
      <c r="Z1569" s="181"/>
      <c r="AA1569" s="181"/>
      <c r="AB1569" s="181"/>
      <c r="AC1569" s="181"/>
      <c r="AD1569" s="181"/>
      <c r="AE1569" s="181"/>
      <c r="AF1569" s="181"/>
      <c r="AG1569" s="181"/>
      <c r="AH1569" s="181"/>
      <c r="AI1569" s="181"/>
      <c r="AJ1569" s="181"/>
      <c r="AK1569" s="181"/>
      <c r="AL1569" s="181"/>
      <c r="AM1569" s="181"/>
      <c r="AN1569" s="181"/>
      <c r="AO1569" s="181"/>
      <c r="AP1569" s="181"/>
      <c r="AQ1569" s="181"/>
      <c r="AR1569" s="181"/>
      <c r="AS1569" s="181"/>
      <c r="AT1569" s="181"/>
      <c r="AU1569" s="181"/>
      <c r="AV1569" s="181"/>
      <c r="AW1569" s="181"/>
      <c r="AX1569" s="181"/>
      <c r="AY1569" s="181"/>
      <c r="AZ1569" s="181"/>
      <c r="BA1569" s="181"/>
      <c r="BB1569" s="181"/>
      <c r="BC1569" s="181"/>
      <c r="BD1569" s="181"/>
      <c r="BE1569" s="181"/>
      <c r="BF1569" s="181"/>
      <c r="BG1569" s="181"/>
      <c r="BH1569" s="181"/>
      <c r="BI1569" s="181"/>
      <c r="BJ1569" s="181"/>
      <c r="BK1569" s="181"/>
      <c r="BL1569" s="181"/>
      <c r="BM1569" s="181"/>
      <c r="BN1569" s="181"/>
      <c r="BO1569" s="181"/>
      <c r="BP1569" s="181"/>
      <c r="BQ1569" s="181"/>
      <c r="BR1569" s="181"/>
      <c r="BS1569" s="181"/>
      <c r="BT1569" s="181"/>
      <c r="BU1569" s="181"/>
      <c r="BV1569" s="181"/>
      <c r="BW1569" s="181"/>
      <c r="BX1569" s="181"/>
    </row>
    <row r="1570" spans="23:76" s="166" customFormat="1">
      <c r="W1570" s="181"/>
      <c r="X1570" s="181"/>
      <c r="Y1570" s="181"/>
      <c r="Z1570" s="181"/>
      <c r="AA1570" s="181"/>
      <c r="AB1570" s="181"/>
      <c r="AC1570" s="181"/>
      <c r="AD1570" s="181"/>
      <c r="AE1570" s="181"/>
      <c r="AF1570" s="181"/>
      <c r="AG1570" s="181"/>
      <c r="AH1570" s="181"/>
      <c r="AI1570" s="181"/>
      <c r="AJ1570" s="181"/>
      <c r="AK1570" s="181"/>
      <c r="AL1570" s="181"/>
      <c r="AM1570" s="181"/>
      <c r="AN1570" s="181"/>
      <c r="AO1570" s="181"/>
      <c r="AP1570" s="181"/>
      <c r="AQ1570" s="181"/>
      <c r="AR1570" s="181"/>
      <c r="AS1570" s="181"/>
      <c r="AT1570" s="181"/>
      <c r="AU1570" s="181"/>
      <c r="AV1570" s="181"/>
      <c r="AW1570" s="181"/>
      <c r="AX1570" s="181"/>
      <c r="AY1570" s="181"/>
      <c r="AZ1570" s="181"/>
      <c r="BA1570" s="181"/>
      <c r="BB1570" s="181"/>
      <c r="BC1570" s="181"/>
      <c r="BD1570" s="181"/>
      <c r="BE1570" s="181"/>
      <c r="BF1570" s="181"/>
      <c r="BG1570" s="181"/>
      <c r="BH1570" s="181"/>
      <c r="BI1570" s="181"/>
      <c r="BJ1570" s="181"/>
      <c r="BK1570" s="181"/>
      <c r="BL1570" s="181"/>
      <c r="BM1570" s="181"/>
      <c r="BN1570" s="181"/>
      <c r="BO1570" s="181"/>
      <c r="BP1570" s="181"/>
      <c r="BQ1570" s="181"/>
      <c r="BR1570" s="181"/>
      <c r="BS1570" s="181"/>
      <c r="BT1570" s="181"/>
      <c r="BU1570" s="181"/>
      <c r="BV1570" s="181"/>
      <c r="BW1570" s="181"/>
      <c r="BX1570" s="181"/>
    </row>
    <row r="1571" spans="23:76" s="166" customFormat="1">
      <c r="W1571" s="181"/>
      <c r="X1571" s="181"/>
      <c r="Y1571" s="181"/>
      <c r="Z1571" s="181"/>
      <c r="AA1571" s="181"/>
      <c r="AB1571" s="181"/>
      <c r="AC1571" s="181"/>
      <c r="AD1571" s="181"/>
      <c r="AE1571" s="181"/>
      <c r="AF1571" s="181"/>
      <c r="AG1571" s="181"/>
      <c r="AH1571" s="181"/>
      <c r="AI1571" s="181"/>
      <c r="AJ1571" s="181"/>
      <c r="AK1571" s="181"/>
      <c r="AL1571" s="181"/>
      <c r="AM1571" s="181"/>
      <c r="AN1571" s="181"/>
      <c r="AO1571" s="181"/>
      <c r="AP1571" s="181"/>
      <c r="AQ1571" s="181"/>
      <c r="AR1571" s="181"/>
      <c r="AS1571" s="181"/>
      <c r="AT1571" s="181"/>
      <c r="AU1571" s="181"/>
      <c r="AV1571" s="181"/>
      <c r="AW1571" s="181"/>
      <c r="AX1571" s="181"/>
      <c r="AY1571" s="181"/>
      <c r="AZ1571" s="181"/>
      <c r="BA1571" s="181"/>
      <c r="BB1571" s="181"/>
      <c r="BC1571" s="181"/>
      <c r="BD1571" s="181"/>
      <c r="BE1571" s="181"/>
      <c r="BF1571" s="181"/>
      <c r="BG1571" s="181"/>
      <c r="BH1571" s="181"/>
      <c r="BI1571" s="181"/>
      <c r="BJ1571" s="181"/>
      <c r="BK1571" s="181"/>
      <c r="BL1571" s="181"/>
      <c r="BM1571" s="181"/>
      <c r="BN1571" s="181"/>
      <c r="BO1571" s="181"/>
      <c r="BP1571" s="181"/>
      <c r="BQ1571" s="181"/>
      <c r="BR1571" s="181"/>
      <c r="BS1571" s="181"/>
      <c r="BT1571" s="181"/>
      <c r="BU1571" s="181"/>
      <c r="BV1571" s="181"/>
      <c r="BW1571" s="181"/>
      <c r="BX1571" s="181"/>
    </row>
    <row r="1572" spans="23:76" s="166" customFormat="1">
      <c r="W1572" s="181"/>
      <c r="X1572" s="181"/>
      <c r="Y1572" s="181"/>
      <c r="Z1572" s="181"/>
      <c r="AA1572" s="181"/>
      <c r="AB1572" s="181"/>
      <c r="AC1572" s="181"/>
      <c r="AD1572" s="181"/>
      <c r="AE1572" s="181"/>
      <c r="AF1572" s="181"/>
      <c r="AG1572" s="181"/>
      <c r="AH1572" s="181"/>
      <c r="AI1572" s="181"/>
      <c r="AJ1572" s="181"/>
      <c r="AK1572" s="181"/>
      <c r="AL1572" s="181"/>
      <c r="AM1572" s="181"/>
      <c r="AN1572" s="181"/>
      <c r="AO1572" s="181"/>
      <c r="AP1572" s="181"/>
      <c r="AQ1572" s="181"/>
      <c r="AR1572" s="181"/>
      <c r="AS1572" s="181"/>
      <c r="AT1572" s="181"/>
      <c r="AU1572" s="181"/>
      <c r="AV1572" s="181"/>
      <c r="AW1572" s="181"/>
      <c r="AX1572" s="181"/>
      <c r="AY1572" s="181"/>
      <c r="AZ1572" s="181"/>
      <c r="BA1572" s="181"/>
      <c r="BB1572" s="181"/>
      <c r="BC1572" s="181"/>
      <c r="BD1572" s="181"/>
      <c r="BE1572" s="181"/>
      <c r="BF1572" s="181"/>
      <c r="BG1572" s="181"/>
      <c r="BH1572" s="181"/>
      <c r="BI1572" s="181"/>
      <c r="BJ1572" s="181"/>
      <c r="BK1572" s="181"/>
      <c r="BL1572" s="181"/>
      <c r="BM1572" s="181"/>
      <c r="BN1572" s="181"/>
      <c r="BO1572" s="181"/>
      <c r="BP1572" s="181"/>
      <c r="BQ1572" s="181"/>
      <c r="BR1572" s="181"/>
      <c r="BS1572" s="181"/>
      <c r="BT1572" s="181"/>
      <c r="BU1572" s="181"/>
      <c r="BV1572" s="181"/>
      <c r="BW1572" s="181"/>
      <c r="BX1572" s="181"/>
    </row>
    <row r="1573" spans="23:76" s="166" customFormat="1">
      <c r="W1573" s="181"/>
      <c r="X1573" s="181"/>
      <c r="Y1573" s="181"/>
      <c r="Z1573" s="181"/>
      <c r="AA1573" s="181"/>
      <c r="AB1573" s="181"/>
      <c r="AC1573" s="181"/>
      <c r="AD1573" s="181"/>
      <c r="AE1573" s="181"/>
      <c r="AF1573" s="181"/>
      <c r="AG1573" s="181"/>
      <c r="AH1573" s="181"/>
      <c r="AI1573" s="181"/>
      <c r="AJ1573" s="181"/>
      <c r="AK1573" s="181"/>
      <c r="AL1573" s="181"/>
      <c r="AM1573" s="181"/>
      <c r="AN1573" s="181"/>
      <c r="AO1573" s="181"/>
      <c r="AP1573" s="181"/>
      <c r="AQ1573" s="181"/>
      <c r="AR1573" s="181"/>
      <c r="AS1573" s="181"/>
      <c r="AT1573" s="181"/>
      <c r="AU1573" s="181"/>
      <c r="AV1573" s="181"/>
      <c r="AW1573" s="181"/>
      <c r="AX1573" s="181"/>
      <c r="AY1573" s="181"/>
      <c r="AZ1573" s="181"/>
      <c r="BA1573" s="181"/>
      <c r="BB1573" s="181"/>
      <c r="BC1573" s="181"/>
      <c r="BD1573" s="181"/>
      <c r="BE1573" s="181"/>
      <c r="BF1573" s="181"/>
      <c r="BG1573" s="181"/>
      <c r="BH1573" s="181"/>
      <c r="BI1573" s="181"/>
      <c r="BJ1573" s="181"/>
      <c r="BK1573" s="181"/>
      <c r="BL1573" s="181"/>
      <c r="BM1573" s="181"/>
      <c r="BN1573" s="181"/>
      <c r="BO1573" s="181"/>
      <c r="BP1573" s="181"/>
      <c r="BQ1573" s="181"/>
      <c r="BR1573" s="181"/>
      <c r="BS1573" s="181"/>
      <c r="BT1573" s="181"/>
      <c r="BU1573" s="181"/>
      <c r="BV1573" s="181"/>
      <c r="BW1573" s="181"/>
      <c r="BX1573" s="181"/>
    </row>
    <row r="1574" spans="23:76" s="166" customFormat="1">
      <c r="W1574" s="181"/>
      <c r="X1574" s="181"/>
      <c r="Y1574" s="181"/>
      <c r="Z1574" s="181"/>
      <c r="AA1574" s="181"/>
      <c r="AB1574" s="181"/>
      <c r="AC1574" s="181"/>
      <c r="AD1574" s="181"/>
      <c r="AE1574" s="181"/>
      <c r="AF1574" s="181"/>
      <c r="AG1574" s="181"/>
      <c r="AH1574" s="181"/>
      <c r="AI1574" s="181"/>
      <c r="AJ1574" s="181"/>
      <c r="AK1574" s="181"/>
      <c r="AL1574" s="181"/>
      <c r="AM1574" s="181"/>
      <c r="AN1574" s="181"/>
      <c r="AO1574" s="181"/>
      <c r="AP1574" s="181"/>
      <c r="AQ1574" s="181"/>
      <c r="AR1574" s="181"/>
      <c r="AS1574" s="181"/>
      <c r="AT1574" s="181"/>
      <c r="AU1574" s="181"/>
      <c r="AV1574" s="181"/>
      <c r="AW1574" s="181"/>
      <c r="AX1574" s="181"/>
      <c r="AY1574" s="181"/>
      <c r="AZ1574" s="181"/>
      <c r="BA1574" s="181"/>
      <c r="BB1574" s="181"/>
      <c r="BC1574" s="181"/>
      <c r="BD1574" s="181"/>
      <c r="BE1574" s="181"/>
      <c r="BF1574" s="181"/>
      <c r="BG1574" s="181"/>
      <c r="BH1574" s="181"/>
      <c r="BI1574" s="181"/>
      <c r="BJ1574" s="181"/>
      <c r="BK1574" s="181"/>
      <c r="BL1574" s="181"/>
      <c r="BM1574" s="181"/>
      <c r="BN1574" s="181"/>
      <c r="BO1574" s="181"/>
      <c r="BP1574" s="181"/>
      <c r="BQ1574" s="181"/>
      <c r="BR1574" s="181"/>
      <c r="BS1574" s="181"/>
      <c r="BT1574" s="181"/>
      <c r="BU1574" s="181"/>
      <c r="BV1574" s="181"/>
      <c r="BW1574" s="181"/>
      <c r="BX1574" s="181"/>
    </row>
    <row r="1575" spans="23:76" s="166" customFormat="1">
      <c r="W1575" s="181"/>
      <c r="X1575" s="181"/>
      <c r="Y1575" s="181"/>
      <c r="Z1575" s="181"/>
      <c r="AA1575" s="181"/>
      <c r="AB1575" s="181"/>
      <c r="AC1575" s="181"/>
      <c r="AD1575" s="181"/>
      <c r="AE1575" s="181"/>
      <c r="AF1575" s="181"/>
      <c r="AG1575" s="181"/>
      <c r="AH1575" s="181"/>
      <c r="AI1575" s="181"/>
      <c r="AJ1575" s="181"/>
      <c r="AK1575" s="181"/>
      <c r="AL1575" s="181"/>
      <c r="AM1575" s="181"/>
      <c r="AN1575" s="181"/>
      <c r="AO1575" s="181"/>
      <c r="AP1575" s="181"/>
      <c r="AQ1575" s="181"/>
      <c r="AR1575" s="181"/>
      <c r="AS1575" s="181"/>
      <c r="AT1575" s="181"/>
      <c r="AU1575" s="181"/>
      <c r="AV1575" s="181"/>
      <c r="AW1575" s="181"/>
      <c r="AX1575" s="181"/>
      <c r="AY1575" s="181"/>
      <c r="AZ1575" s="181"/>
      <c r="BA1575" s="181"/>
      <c r="BB1575" s="181"/>
      <c r="BC1575" s="181"/>
      <c r="BD1575" s="181"/>
      <c r="BE1575" s="181"/>
      <c r="BF1575" s="181"/>
      <c r="BG1575" s="181"/>
      <c r="BH1575" s="181"/>
      <c r="BI1575" s="181"/>
      <c r="BJ1575" s="181"/>
      <c r="BK1575" s="181"/>
      <c r="BL1575" s="181"/>
      <c r="BM1575" s="181"/>
      <c r="BN1575" s="181"/>
      <c r="BO1575" s="181"/>
      <c r="BP1575" s="181"/>
      <c r="BQ1575" s="181"/>
      <c r="BR1575" s="181"/>
      <c r="BS1575" s="181"/>
      <c r="BT1575" s="181"/>
      <c r="BU1575" s="181"/>
      <c r="BV1575" s="181"/>
      <c r="BW1575" s="181"/>
      <c r="BX1575" s="181"/>
    </row>
    <row r="1576" spans="23:76" s="166" customFormat="1">
      <c r="W1576" s="181"/>
      <c r="X1576" s="181"/>
      <c r="Y1576" s="181"/>
      <c r="Z1576" s="181"/>
      <c r="AA1576" s="181"/>
      <c r="AB1576" s="181"/>
      <c r="AC1576" s="181"/>
      <c r="AD1576" s="181"/>
      <c r="AE1576" s="181"/>
      <c r="AF1576" s="181"/>
      <c r="AG1576" s="181"/>
      <c r="AH1576" s="181"/>
      <c r="AI1576" s="181"/>
      <c r="AJ1576" s="181"/>
      <c r="AK1576" s="181"/>
      <c r="AL1576" s="181"/>
      <c r="AM1576" s="181"/>
      <c r="AN1576" s="181"/>
      <c r="AO1576" s="181"/>
      <c r="AP1576" s="181"/>
      <c r="AQ1576" s="181"/>
      <c r="AR1576" s="181"/>
      <c r="AS1576" s="181"/>
      <c r="AT1576" s="181"/>
      <c r="AU1576" s="181"/>
      <c r="AV1576" s="181"/>
      <c r="AW1576" s="181"/>
      <c r="AX1576" s="181"/>
      <c r="AY1576" s="181"/>
      <c r="AZ1576" s="181"/>
      <c r="BA1576" s="181"/>
      <c r="BB1576" s="181"/>
      <c r="BC1576" s="181"/>
      <c r="BD1576" s="181"/>
      <c r="BE1576" s="181"/>
      <c r="BF1576" s="181"/>
      <c r="BG1576" s="181"/>
      <c r="BH1576" s="181"/>
      <c r="BI1576" s="181"/>
      <c r="BJ1576" s="181"/>
      <c r="BK1576" s="181"/>
      <c r="BL1576" s="181"/>
      <c r="BM1576" s="181"/>
      <c r="BN1576" s="181"/>
      <c r="BO1576" s="181"/>
      <c r="BP1576" s="181"/>
      <c r="BQ1576" s="181"/>
      <c r="BR1576" s="181"/>
      <c r="BS1576" s="181"/>
      <c r="BT1576" s="181"/>
      <c r="BU1576" s="181"/>
      <c r="BV1576" s="181"/>
      <c r="BW1576" s="181"/>
      <c r="BX1576" s="181"/>
    </row>
    <row r="1577" spans="23:76" s="166" customFormat="1">
      <c r="W1577" s="181"/>
      <c r="X1577" s="181"/>
      <c r="Y1577" s="181"/>
      <c r="Z1577" s="181"/>
      <c r="AA1577" s="181"/>
      <c r="AB1577" s="181"/>
      <c r="AC1577" s="181"/>
      <c r="AD1577" s="181"/>
      <c r="AE1577" s="181"/>
      <c r="AF1577" s="181"/>
      <c r="AG1577" s="181"/>
      <c r="AH1577" s="181"/>
      <c r="AI1577" s="181"/>
      <c r="AJ1577" s="181"/>
      <c r="AK1577" s="181"/>
      <c r="AL1577" s="181"/>
      <c r="AM1577" s="181"/>
      <c r="AN1577" s="181"/>
      <c r="AO1577" s="181"/>
      <c r="AP1577" s="181"/>
      <c r="AQ1577" s="181"/>
      <c r="AR1577" s="181"/>
      <c r="AS1577" s="181"/>
      <c r="AT1577" s="181"/>
      <c r="AU1577" s="181"/>
      <c r="AV1577" s="181"/>
      <c r="AW1577" s="181"/>
      <c r="AX1577" s="181"/>
      <c r="AY1577" s="181"/>
      <c r="AZ1577" s="181"/>
      <c r="BA1577" s="181"/>
      <c r="BB1577" s="181"/>
      <c r="BC1577" s="181"/>
      <c r="BD1577" s="181"/>
      <c r="BE1577" s="181"/>
      <c r="BF1577" s="181"/>
      <c r="BG1577" s="181"/>
      <c r="BH1577" s="181"/>
      <c r="BI1577" s="181"/>
      <c r="BJ1577" s="181"/>
      <c r="BK1577" s="181"/>
      <c r="BL1577" s="181"/>
      <c r="BM1577" s="181"/>
      <c r="BN1577" s="181"/>
      <c r="BO1577" s="181"/>
      <c r="BP1577" s="181"/>
      <c r="BQ1577" s="181"/>
      <c r="BR1577" s="181"/>
      <c r="BS1577" s="181"/>
      <c r="BT1577" s="181"/>
      <c r="BU1577" s="181"/>
      <c r="BV1577" s="181"/>
      <c r="BW1577" s="181"/>
      <c r="BX1577" s="181"/>
    </row>
    <row r="1578" spans="23:76" s="166" customFormat="1">
      <c r="W1578" s="181"/>
      <c r="X1578" s="181"/>
      <c r="Y1578" s="181"/>
      <c r="Z1578" s="181"/>
      <c r="AA1578" s="181"/>
      <c r="AB1578" s="181"/>
      <c r="AC1578" s="181"/>
      <c r="AD1578" s="181"/>
      <c r="AE1578" s="181"/>
      <c r="AF1578" s="181"/>
      <c r="AG1578" s="181"/>
      <c r="AH1578" s="181"/>
      <c r="AI1578" s="181"/>
      <c r="AJ1578" s="181"/>
      <c r="AK1578" s="181"/>
      <c r="AL1578" s="181"/>
      <c r="AM1578" s="181"/>
      <c r="AN1578" s="181"/>
      <c r="AO1578" s="181"/>
      <c r="AP1578" s="181"/>
      <c r="AQ1578" s="181"/>
      <c r="AR1578" s="181"/>
      <c r="AS1578" s="181"/>
      <c r="AT1578" s="181"/>
      <c r="AU1578" s="181"/>
      <c r="AV1578" s="181"/>
      <c r="AW1578" s="181"/>
      <c r="AX1578" s="181"/>
      <c r="AY1578" s="181"/>
      <c r="AZ1578" s="181"/>
      <c r="BA1578" s="181"/>
      <c r="BB1578" s="181"/>
      <c r="BC1578" s="181"/>
      <c r="BD1578" s="181"/>
      <c r="BE1578" s="181"/>
      <c r="BF1578" s="181"/>
      <c r="BG1578" s="181"/>
      <c r="BH1578" s="181"/>
      <c r="BI1578" s="181"/>
      <c r="BJ1578" s="181"/>
      <c r="BK1578" s="181"/>
      <c r="BL1578" s="181"/>
      <c r="BM1578" s="181"/>
      <c r="BN1578" s="181"/>
      <c r="BO1578" s="181"/>
      <c r="BP1578" s="181"/>
      <c r="BQ1578" s="181"/>
      <c r="BR1578" s="181"/>
      <c r="BS1578" s="181"/>
      <c r="BT1578" s="181"/>
      <c r="BU1578" s="181"/>
      <c r="BV1578" s="181"/>
      <c r="BW1578" s="181"/>
      <c r="BX1578" s="181"/>
    </row>
    <row r="1579" spans="23:76" s="166" customFormat="1">
      <c r="W1579" s="181"/>
      <c r="X1579" s="181"/>
      <c r="Y1579" s="181"/>
      <c r="Z1579" s="181"/>
      <c r="AA1579" s="181"/>
      <c r="AB1579" s="181"/>
      <c r="AC1579" s="181"/>
      <c r="AD1579" s="181"/>
      <c r="AE1579" s="181"/>
      <c r="AF1579" s="181"/>
      <c r="AG1579" s="181"/>
      <c r="AH1579" s="181"/>
      <c r="AI1579" s="181"/>
      <c r="AJ1579" s="181"/>
      <c r="AK1579" s="181"/>
      <c r="AL1579" s="181"/>
      <c r="AM1579" s="181"/>
      <c r="AN1579" s="181"/>
      <c r="AO1579" s="181"/>
      <c r="AP1579" s="181"/>
      <c r="AQ1579" s="181"/>
      <c r="AR1579" s="181"/>
      <c r="AS1579" s="181"/>
      <c r="AT1579" s="181"/>
      <c r="AU1579" s="181"/>
      <c r="AV1579" s="181"/>
      <c r="AW1579" s="181"/>
      <c r="AX1579" s="181"/>
      <c r="AY1579" s="181"/>
      <c r="AZ1579" s="181"/>
      <c r="BA1579" s="181"/>
      <c r="BB1579" s="181"/>
      <c r="BC1579" s="181"/>
      <c r="BD1579" s="181"/>
      <c r="BE1579" s="181"/>
      <c r="BF1579" s="181"/>
      <c r="BG1579" s="181"/>
      <c r="BH1579" s="181"/>
      <c r="BI1579" s="181"/>
      <c r="BJ1579" s="181"/>
      <c r="BK1579" s="181"/>
      <c r="BL1579" s="181"/>
      <c r="BM1579" s="181"/>
      <c r="BN1579" s="181"/>
      <c r="BO1579" s="181"/>
      <c r="BP1579" s="181"/>
      <c r="BQ1579" s="181"/>
      <c r="BR1579" s="181"/>
      <c r="BS1579" s="181"/>
      <c r="BT1579" s="181"/>
      <c r="BU1579" s="181"/>
      <c r="BV1579" s="181"/>
      <c r="BW1579" s="181"/>
      <c r="BX1579" s="181"/>
    </row>
    <row r="1580" spans="23:76" s="166" customFormat="1">
      <c r="W1580" s="181"/>
      <c r="X1580" s="181"/>
      <c r="Y1580" s="181"/>
      <c r="Z1580" s="181"/>
      <c r="AA1580" s="181"/>
      <c r="AB1580" s="181"/>
      <c r="AC1580" s="181"/>
      <c r="AD1580" s="181"/>
      <c r="AE1580" s="181"/>
      <c r="AF1580" s="181"/>
      <c r="AG1580" s="181"/>
      <c r="AH1580" s="181"/>
      <c r="AI1580" s="181"/>
      <c r="AJ1580" s="181"/>
      <c r="AK1580" s="181"/>
      <c r="AL1580" s="181"/>
      <c r="AM1580" s="181"/>
      <c r="AN1580" s="181"/>
      <c r="AO1580" s="181"/>
      <c r="AP1580" s="181"/>
      <c r="AQ1580" s="181"/>
      <c r="AR1580" s="181"/>
      <c r="AS1580" s="181"/>
      <c r="AT1580" s="181"/>
      <c r="AU1580" s="181"/>
      <c r="AV1580" s="181"/>
      <c r="AW1580" s="181"/>
      <c r="AX1580" s="181"/>
      <c r="AY1580" s="181"/>
      <c r="AZ1580" s="181"/>
      <c r="BA1580" s="181"/>
      <c r="BB1580" s="181"/>
      <c r="BC1580" s="181"/>
      <c r="BD1580" s="181"/>
      <c r="BE1580" s="181"/>
      <c r="BF1580" s="181"/>
      <c r="BG1580" s="181"/>
      <c r="BH1580" s="181"/>
      <c r="BI1580" s="181"/>
      <c r="BJ1580" s="181"/>
      <c r="BK1580" s="181"/>
      <c r="BL1580" s="181"/>
      <c r="BM1580" s="181"/>
      <c r="BN1580" s="181"/>
      <c r="BO1580" s="181"/>
      <c r="BP1580" s="181"/>
      <c r="BQ1580" s="181"/>
      <c r="BR1580" s="181"/>
      <c r="BS1580" s="181"/>
      <c r="BT1580" s="181"/>
      <c r="BU1580" s="181"/>
      <c r="BV1580" s="181"/>
      <c r="BW1580" s="181"/>
      <c r="BX1580" s="181"/>
    </row>
    <row r="1581" spans="23:76" s="166" customFormat="1">
      <c r="W1581" s="181"/>
      <c r="X1581" s="181"/>
      <c r="Y1581" s="181"/>
      <c r="Z1581" s="181"/>
      <c r="AA1581" s="181"/>
      <c r="AB1581" s="181"/>
      <c r="AC1581" s="181"/>
      <c r="AD1581" s="181"/>
      <c r="AE1581" s="181"/>
      <c r="AF1581" s="181"/>
      <c r="AG1581" s="181"/>
      <c r="AH1581" s="181"/>
      <c r="AI1581" s="181"/>
      <c r="AJ1581" s="181"/>
      <c r="AK1581" s="181"/>
      <c r="AL1581" s="181"/>
      <c r="AM1581" s="181"/>
      <c r="AN1581" s="181"/>
      <c r="AO1581" s="181"/>
      <c r="AP1581" s="181"/>
      <c r="AQ1581" s="181"/>
      <c r="AR1581" s="181"/>
      <c r="AS1581" s="181"/>
      <c r="AT1581" s="181"/>
      <c r="AU1581" s="181"/>
      <c r="AV1581" s="181"/>
      <c r="AW1581" s="181"/>
      <c r="AX1581" s="181"/>
      <c r="AY1581" s="181"/>
      <c r="AZ1581" s="181"/>
      <c r="BA1581" s="181"/>
      <c r="BB1581" s="181"/>
      <c r="BC1581" s="181"/>
      <c r="BD1581" s="181"/>
      <c r="BE1581" s="181"/>
      <c r="BF1581" s="181"/>
      <c r="BG1581" s="181"/>
      <c r="BH1581" s="181"/>
      <c r="BI1581" s="181"/>
      <c r="BJ1581" s="181"/>
      <c r="BK1581" s="181"/>
      <c r="BL1581" s="181"/>
      <c r="BM1581" s="181"/>
      <c r="BN1581" s="181"/>
      <c r="BO1581" s="181"/>
      <c r="BP1581" s="181"/>
      <c r="BQ1581" s="181"/>
      <c r="BR1581" s="181"/>
      <c r="BS1581" s="181"/>
      <c r="BT1581" s="181"/>
      <c r="BU1581" s="181"/>
      <c r="BV1581" s="181"/>
      <c r="BW1581" s="181"/>
      <c r="BX1581" s="181"/>
    </row>
    <row r="1582" spans="23:76" s="166" customFormat="1">
      <c r="W1582" s="181"/>
      <c r="X1582" s="181"/>
      <c r="Y1582" s="181"/>
      <c r="Z1582" s="181"/>
      <c r="AA1582" s="181"/>
      <c r="AB1582" s="181"/>
      <c r="AC1582" s="181"/>
      <c r="AD1582" s="181"/>
      <c r="AE1582" s="181"/>
      <c r="AF1582" s="181"/>
      <c r="AG1582" s="181"/>
      <c r="AH1582" s="181"/>
      <c r="AI1582" s="181"/>
      <c r="AJ1582" s="181"/>
      <c r="AK1582" s="181"/>
      <c r="AL1582" s="181"/>
      <c r="AM1582" s="181"/>
      <c r="AN1582" s="181"/>
      <c r="AO1582" s="181"/>
      <c r="AP1582" s="181"/>
      <c r="AQ1582" s="181"/>
      <c r="AR1582" s="181"/>
      <c r="AS1582" s="181"/>
      <c r="AT1582" s="181"/>
      <c r="AU1582" s="181"/>
      <c r="AV1582" s="181"/>
      <c r="AW1582" s="181"/>
      <c r="AX1582" s="181"/>
      <c r="AY1582" s="181"/>
      <c r="AZ1582" s="181"/>
      <c r="BA1582" s="181"/>
      <c r="BB1582" s="181"/>
      <c r="BC1582" s="181"/>
      <c r="BD1582" s="181"/>
      <c r="BE1582" s="181"/>
      <c r="BF1582" s="181"/>
      <c r="BG1582" s="181"/>
      <c r="BH1582" s="181"/>
      <c r="BI1582" s="181"/>
      <c r="BJ1582" s="181"/>
      <c r="BK1582" s="181"/>
      <c r="BL1582" s="181"/>
      <c r="BM1582" s="181"/>
      <c r="BN1582" s="181"/>
      <c r="BO1582" s="181"/>
      <c r="BP1582" s="181"/>
      <c r="BQ1582" s="181"/>
      <c r="BR1582" s="181"/>
      <c r="BS1582" s="181"/>
      <c r="BT1582" s="181"/>
      <c r="BU1582" s="181"/>
      <c r="BV1582" s="181"/>
      <c r="BW1582" s="181"/>
      <c r="BX1582" s="181"/>
    </row>
    <row r="1583" spans="23:76" s="166" customFormat="1">
      <c r="W1583" s="181"/>
      <c r="X1583" s="181"/>
      <c r="Y1583" s="181"/>
      <c r="Z1583" s="181"/>
      <c r="AA1583" s="181"/>
      <c r="AB1583" s="181"/>
      <c r="AC1583" s="181"/>
      <c r="AD1583" s="181"/>
      <c r="AE1583" s="181"/>
      <c r="AF1583" s="181"/>
      <c r="AG1583" s="181"/>
      <c r="AH1583" s="181"/>
      <c r="AI1583" s="181"/>
      <c r="AJ1583" s="181"/>
      <c r="AK1583" s="181"/>
      <c r="AL1583" s="181"/>
      <c r="AM1583" s="181"/>
      <c r="AN1583" s="181"/>
      <c r="AO1583" s="181"/>
      <c r="AP1583" s="181"/>
      <c r="AQ1583" s="181"/>
      <c r="AR1583" s="181"/>
      <c r="AS1583" s="181"/>
      <c r="AT1583" s="181"/>
      <c r="AU1583" s="181"/>
      <c r="AV1583" s="181"/>
      <c r="AW1583" s="181"/>
      <c r="AX1583" s="181"/>
      <c r="AY1583" s="181"/>
      <c r="AZ1583" s="181"/>
      <c r="BA1583" s="181"/>
      <c r="BB1583" s="181"/>
      <c r="BC1583" s="181"/>
      <c r="BD1583" s="181"/>
      <c r="BE1583" s="181"/>
      <c r="BF1583" s="181"/>
      <c r="BG1583" s="181"/>
      <c r="BH1583" s="181"/>
      <c r="BI1583" s="181"/>
      <c r="BJ1583" s="181"/>
      <c r="BK1583" s="181"/>
      <c r="BL1583" s="181"/>
      <c r="BM1583" s="181"/>
      <c r="BN1583" s="181"/>
      <c r="BO1583" s="181"/>
      <c r="BP1583" s="181"/>
      <c r="BQ1583" s="181"/>
      <c r="BR1583" s="181"/>
      <c r="BS1583" s="181"/>
      <c r="BT1583" s="181"/>
      <c r="BU1583" s="181"/>
      <c r="BV1583" s="181"/>
      <c r="BW1583" s="181"/>
      <c r="BX1583" s="181"/>
    </row>
    <row r="1584" spans="23:76" s="166" customFormat="1">
      <c r="W1584" s="181"/>
      <c r="X1584" s="181"/>
      <c r="Y1584" s="181"/>
      <c r="Z1584" s="181"/>
      <c r="AA1584" s="181"/>
      <c r="AB1584" s="181"/>
      <c r="AC1584" s="181"/>
      <c r="AD1584" s="181"/>
      <c r="AE1584" s="181"/>
      <c r="AF1584" s="181"/>
      <c r="AG1584" s="181"/>
      <c r="AH1584" s="181"/>
      <c r="AI1584" s="181"/>
      <c r="AJ1584" s="181"/>
      <c r="AK1584" s="181"/>
      <c r="AL1584" s="181"/>
      <c r="AM1584" s="181"/>
      <c r="AN1584" s="181"/>
      <c r="AO1584" s="181"/>
      <c r="AP1584" s="181"/>
      <c r="AQ1584" s="181"/>
      <c r="AR1584" s="181"/>
      <c r="AS1584" s="181"/>
      <c r="AT1584" s="181"/>
      <c r="AU1584" s="181"/>
      <c r="AV1584" s="181"/>
      <c r="AW1584" s="181"/>
      <c r="AX1584" s="181"/>
      <c r="AY1584" s="181"/>
      <c r="AZ1584" s="181"/>
      <c r="BA1584" s="181"/>
      <c r="BB1584" s="181"/>
      <c r="BC1584" s="181"/>
      <c r="BD1584" s="181"/>
      <c r="BE1584" s="181"/>
      <c r="BF1584" s="181"/>
      <c r="BG1584" s="181"/>
      <c r="BH1584" s="181"/>
      <c r="BI1584" s="181"/>
      <c r="BJ1584" s="181"/>
      <c r="BK1584" s="181"/>
      <c r="BL1584" s="181"/>
      <c r="BM1584" s="181"/>
      <c r="BN1584" s="181"/>
      <c r="BO1584" s="181"/>
      <c r="BP1584" s="181"/>
      <c r="BQ1584" s="181"/>
      <c r="BR1584" s="181"/>
      <c r="BS1584" s="181"/>
      <c r="BT1584" s="181"/>
      <c r="BU1584" s="181"/>
      <c r="BV1584" s="181"/>
      <c r="BW1584" s="181"/>
      <c r="BX1584" s="181"/>
    </row>
    <row r="1585" spans="23:76" s="166" customFormat="1">
      <c r="W1585" s="181"/>
      <c r="X1585" s="181"/>
      <c r="Y1585" s="181"/>
      <c r="Z1585" s="181"/>
      <c r="AA1585" s="181"/>
      <c r="AB1585" s="181"/>
      <c r="AC1585" s="181"/>
      <c r="AD1585" s="181"/>
      <c r="AE1585" s="181"/>
      <c r="AF1585" s="181"/>
      <c r="AG1585" s="181"/>
      <c r="AH1585" s="181"/>
      <c r="AI1585" s="181"/>
      <c r="AJ1585" s="181"/>
      <c r="AK1585" s="181"/>
      <c r="AL1585" s="181"/>
      <c r="AM1585" s="181"/>
      <c r="AN1585" s="181"/>
      <c r="AO1585" s="181"/>
      <c r="AP1585" s="181"/>
      <c r="AQ1585" s="181"/>
      <c r="AR1585" s="181"/>
      <c r="AS1585" s="181"/>
      <c r="AT1585" s="181"/>
      <c r="AU1585" s="181"/>
      <c r="AV1585" s="181"/>
      <c r="AW1585" s="181"/>
      <c r="AX1585" s="181"/>
      <c r="AY1585" s="181"/>
      <c r="AZ1585" s="181"/>
      <c r="BA1585" s="181"/>
      <c r="BB1585" s="181"/>
      <c r="BC1585" s="181"/>
      <c r="BD1585" s="181"/>
      <c r="BE1585" s="181"/>
      <c r="BF1585" s="181"/>
      <c r="BG1585" s="181"/>
      <c r="BH1585" s="181"/>
      <c r="BI1585" s="181"/>
      <c r="BJ1585" s="181"/>
      <c r="BK1585" s="181"/>
      <c r="BL1585" s="181"/>
      <c r="BM1585" s="181"/>
      <c r="BN1585" s="181"/>
      <c r="BO1585" s="181"/>
      <c r="BP1585" s="181"/>
      <c r="BQ1585" s="181"/>
      <c r="BR1585" s="181"/>
      <c r="BS1585" s="181"/>
      <c r="BT1585" s="181"/>
      <c r="BU1585" s="181"/>
      <c r="BV1585" s="181"/>
      <c r="BW1585" s="181"/>
      <c r="BX1585" s="181"/>
    </row>
    <row r="1586" spans="23:76" s="166" customFormat="1">
      <c r="W1586" s="181"/>
      <c r="X1586" s="181"/>
      <c r="Y1586" s="181"/>
      <c r="Z1586" s="181"/>
      <c r="AA1586" s="181"/>
      <c r="AB1586" s="181"/>
      <c r="AC1586" s="181"/>
      <c r="AD1586" s="181"/>
      <c r="AE1586" s="181"/>
      <c r="AF1586" s="181"/>
      <c r="AG1586" s="181"/>
      <c r="AH1586" s="181"/>
      <c r="AI1586" s="181"/>
      <c r="AJ1586" s="181"/>
      <c r="AK1586" s="181"/>
      <c r="AL1586" s="181"/>
      <c r="AM1586" s="181"/>
      <c r="AN1586" s="181"/>
      <c r="AO1586" s="181"/>
      <c r="AP1586" s="181"/>
      <c r="AQ1586" s="181"/>
      <c r="AR1586" s="181"/>
      <c r="AS1586" s="181"/>
      <c r="AT1586" s="181"/>
      <c r="AU1586" s="181"/>
      <c r="AV1586" s="181"/>
      <c r="AW1586" s="181"/>
      <c r="AX1586" s="181"/>
      <c r="AY1586" s="181"/>
      <c r="AZ1586" s="181"/>
      <c r="BA1586" s="181"/>
      <c r="BB1586" s="181"/>
      <c r="BC1586" s="181"/>
      <c r="BD1586" s="181"/>
      <c r="BE1586" s="181"/>
      <c r="BF1586" s="181"/>
      <c r="BG1586" s="181"/>
      <c r="BH1586" s="181"/>
      <c r="BI1586" s="181"/>
      <c r="BJ1586" s="181"/>
      <c r="BK1586" s="181"/>
      <c r="BL1586" s="181"/>
      <c r="BM1586" s="181"/>
      <c r="BN1586" s="181"/>
      <c r="BO1586" s="181"/>
      <c r="BP1586" s="181"/>
      <c r="BQ1586" s="181"/>
      <c r="BR1586" s="181"/>
      <c r="BS1586" s="181"/>
      <c r="BT1586" s="181"/>
      <c r="BU1586" s="181"/>
      <c r="BV1586" s="181"/>
      <c r="BW1586" s="181"/>
      <c r="BX1586" s="181"/>
    </row>
    <row r="1587" spans="23:76" s="166" customFormat="1">
      <c r="W1587" s="181"/>
      <c r="X1587" s="181"/>
      <c r="Y1587" s="181"/>
      <c r="Z1587" s="181"/>
      <c r="AA1587" s="181"/>
      <c r="AB1587" s="181"/>
      <c r="AC1587" s="181"/>
      <c r="AD1587" s="181"/>
      <c r="AE1587" s="181"/>
      <c r="AF1587" s="181"/>
      <c r="AG1587" s="181"/>
      <c r="AH1587" s="181"/>
      <c r="AI1587" s="181"/>
      <c r="AJ1587" s="181"/>
      <c r="AK1587" s="181"/>
      <c r="AL1587" s="181"/>
      <c r="AM1587" s="181"/>
      <c r="AN1587" s="181"/>
      <c r="AO1587" s="181"/>
      <c r="AP1587" s="181"/>
      <c r="AQ1587" s="181"/>
      <c r="AR1587" s="181"/>
      <c r="AS1587" s="181"/>
      <c r="AT1587" s="181"/>
      <c r="AU1587" s="181"/>
      <c r="AV1587" s="181"/>
      <c r="AW1587" s="181"/>
      <c r="AX1587" s="181"/>
      <c r="AY1587" s="181"/>
      <c r="AZ1587" s="181"/>
      <c r="BA1587" s="181"/>
      <c r="BB1587" s="181"/>
      <c r="BC1587" s="181"/>
      <c r="BD1587" s="181"/>
      <c r="BE1587" s="181"/>
      <c r="BF1587" s="181"/>
      <c r="BG1587" s="181"/>
      <c r="BH1587" s="181"/>
      <c r="BI1587" s="181"/>
      <c r="BJ1587" s="181"/>
      <c r="BK1587" s="181"/>
      <c r="BL1587" s="181"/>
      <c r="BM1587" s="181"/>
      <c r="BN1587" s="181"/>
      <c r="BO1587" s="181"/>
      <c r="BP1587" s="181"/>
      <c r="BQ1587" s="181"/>
      <c r="BR1587" s="181"/>
      <c r="BS1587" s="181"/>
      <c r="BT1587" s="181"/>
      <c r="BU1587" s="181"/>
      <c r="BV1587" s="181"/>
      <c r="BW1587" s="181"/>
      <c r="BX1587" s="181"/>
    </row>
    <row r="1588" spans="23:76" s="166" customFormat="1">
      <c r="W1588" s="181"/>
      <c r="X1588" s="181"/>
      <c r="Y1588" s="181"/>
      <c r="Z1588" s="181"/>
      <c r="AA1588" s="181"/>
      <c r="AB1588" s="181"/>
      <c r="AC1588" s="181"/>
      <c r="AD1588" s="181"/>
      <c r="AE1588" s="181"/>
      <c r="AF1588" s="181"/>
      <c r="AG1588" s="181"/>
      <c r="AH1588" s="181"/>
      <c r="AI1588" s="181"/>
      <c r="AJ1588" s="181"/>
      <c r="AK1588" s="181"/>
      <c r="AL1588" s="181"/>
      <c r="AM1588" s="181"/>
      <c r="AN1588" s="181"/>
      <c r="AO1588" s="181"/>
      <c r="AP1588" s="181"/>
      <c r="AQ1588" s="181"/>
      <c r="AR1588" s="181"/>
      <c r="AS1588" s="181"/>
      <c r="AT1588" s="181"/>
      <c r="AU1588" s="181"/>
      <c r="AV1588" s="181"/>
      <c r="AW1588" s="181"/>
      <c r="AX1588" s="181"/>
      <c r="AY1588" s="181"/>
      <c r="AZ1588" s="181"/>
      <c r="BA1588" s="181"/>
      <c r="BB1588" s="181"/>
      <c r="BC1588" s="181"/>
      <c r="BD1588" s="181"/>
      <c r="BE1588" s="181"/>
      <c r="BF1588" s="181"/>
      <c r="BG1588" s="181"/>
      <c r="BH1588" s="181"/>
      <c r="BI1588" s="181"/>
      <c r="BJ1588" s="181"/>
      <c r="BK1588" s="181"/>
      <c r="BL1588" s="181"/>
      <c r="BM1588" s="181"/>
      <c r="BN1588" s="181"/>
      <c r="BO1588" s="181"/>
      <c r="BP1588" s="181"/>
      <c r="BQ1588" s="181"/>
      <c r="BR1588" s="181"/>
      <c r="BS1588" s="181"/>
      <c r="BT1588" s="181"/>
      <c r="BU1588" s="181"/>
      <c r="BV1588" s="181"/>
      <c r="BW1588" s="181"/>
      <c r="BX1588" s="181"/>
    </row>
    <row r="1589" spans="23:76" s="166" customFormat="1">
      <c r="W1589" s="181"/>
      <c r="X1589" s="181"/>
      <c r="Y1589" s="181"/>
      <c r="Z1589" s="181"/>
      <c r="AA1589" s="181"/>
      <c r="AB1589" s="181"/>
      <c r="AC1589" s="181"/>
      <c r="AD1589" s="181"/>
      <c r="AE1589" s="181"/>
      <c r="AF1589" s="181"/>
      <c r="AG1589" s="181"/>
      <c r="AH1589" s="181"/>
      <c r="AI1589" s="181"/>
      <c r="AJ1589" s="181"/>
      <c r="AK1589" s="181"/>
      <c r="AL1589" s="181"/>
      <c r="AM1589" s="181"/>
      <c r="AN1589" s="181"/>
      <c r="AO1589" s="181"/>
      <c r="AP1589" s="181"/>
      <c r="AQ1589" s="181"/>
      <c r="AR1589" s="181"/>
      <c r="AS1589" s="181"/>
      <c r="AT1589" s="181"/>
      <c r="AU1589" s="181"/>
      <c r="AV1589" s="181"/>
      <c r="AW1589" s="181"/>
      <c r="AX1589" s="181"/>
      <c r="AY1589" s="181"/>
      <c r="AZ1589" s="181"/>
      <c r="BA1589" s="181"/>
      <c r="BB1589" s="181"/>
      <c r="BC1589" s="181"/>
      <c r="BD1589" s="181"/>
      <c r="BE1589" s="181"/>
      <c r="BF1589" s="181"/>
      <c r="BG1589" s="181"/>
      <c r="BH1589" s="181"/>
      <c r="BI1589" s="181"/>
      <c r="BJ1589" s="181"/>
      <c r="BK1589" s="181"/>
      <c r="BL1589" s="181"/>
      <c r="BM1589" s="181"/>
      <c r="BN1589" s="181"/>
      <c r="BO1589" s="181"/>
      <c r="BP1589" s="181"/>
      <c r="BQ1589" s="181"/>
      <c r="BR1589" s="181"/>
      <c r="BS1589" s="181"/>
      <c r="BT1589" s="181"/>
      <c r="BU1589" s="181"/>
      <c r="BV1589" s="181"/>
      <c r="BW1589" s="181"/>
      <c r="BX1589" s="181"/>
    </row>
    <row r="1590" spans="23:76" s="166" customFormat="1">
      <c r="W1590" s="181"/>
      <c r="X1590" s="181"/>
      <c r="Y1590" s="181"/>
      <c r="Z1590" s="181"/>
      <c r="AA1590" s="181"/>
      <c r="AB1590" s="181"/>
      <c r="AC1590" s="181"/>
      <c r="AD1590" s="181"/>
      <c r="AE1590" s="181"/>
      <c r="AF1590" s="181"/>
      <c r="AG1590" s="181"/>
      <c r="AH1590" s="181"/>
      <c r="AI1590" s="181"/>
      <c r="AJ1590" s="181"/>
      <c r="AK1590" s="181"/>
      <c r="AL1590" s="181"/>
      <c r="AM1590" s="181"/>
      <c r="AN1590" s="181"/>
      <c r="AO1590" s="181"/>
      <c r="AP1590" s="181"/>
      <c r="AQ1590" s="181"/>
      <c r="AR1590" s="181"/>
      <c r="AS1590" s="181"/>
      <c r="AT1590" s="181"/>
      <c r="AU1590" s="181"/>
      <c r="AV1590" s="181"/>
      <c r="AW1590" s="181"/>
      <c r="AX1590" s="181"/>
      <c r="AY1590" s="181"/>
      <c r="AZ1590" s="181"/>
      <c r="BA1590" s="181"/>
      <c r="BB1590" s="181"/>
      <c r="BC1590" s="181"/>
      <c r="BD1590" s="181"/>
      <c r="BE1590" s="181"/>
      <c r="BF1590" s="181"/>
      <c r="BG1590" s="181"/>
      <c r="BH1590" s="181"/>
      <c r="BI1590" s="181"/>
      <c r="BJ1590" s="181"/>
      <c r="BK1590" s="181"/>
      <c r="BL1590" s="181"/>
      <c r="BM1590" s="181"/>
      <c r="BN1590" s="181"/>
      <c r="BO1590" s="181"/>
      <c r="BP1590" s="181"/>
      <c r="BQ1590" s="181"/>
      <c r="BR1590" s="181"/>
      <c r="BS1590" s="181"/>
      <c r="BT1590" s="181"/>
      <c r="BU1590" s="181"/>
      <c r="BV1590" s="181"/>
      <c r="BW1590" s="181"/>
      <c r="BX1590" s="181"/>
    </row>
    <row r="1591" spans="23:76" s="166" customFormat="1">
      <c r="W1591" s="181"/>
      <c r="X1591" s="181"/>
      <c r="Y1591" s="181"/>
      <c r="Z1591" s="181"/>
      <c r="AA1591" s="181"/>
      <c r="AB1591" s="181"/>
      <c r="AC1591" s="181"/>
      <c r="AD1591" s="181"/>
      <c r="AE1591" s="181"/>
      <c r="AF1591" s="181"/>
      <c r="AG1591" s="181"/>
      <c r="AH1591" s="181"/>
      <c r="AI1591" s="181"/>
      <c r="AJ1591" s="181"/>
      <c r="AK1591" s="181"/>
      <c r="AL1591" s="181"/>
      <c r="AM1591" s="181"/>
      <c r="AN1591" s="181"/>
      <c r="AO1591" s="181"/>
      <c r="AP1591" s="181"/>
      <c r="AQ1591" s="181"/>
      <c r="AR1591" s="181"/>
      <c r="AS1591" s="181"/>
      <c r="AT1591" s="181"/>
      <c r="AU1591" s="181"/>
      <c r="AV1591" s="181"/>
      <c r="AW1591" s="181"/>
      <c r="AX1591" s="181"/>
      <c r="AY1591" s="181"/>
      <c r="AZ1591" s="181"/>
      <c r="BA1591" s="181"/>
      <c r="BB1591" s="181"/>
      <c r="BC1591" s="181"/>
      <c r="BD1591" s="181"/>
      <c r="BE1591" s="181"/>
      <c r="BF1591" s="181"/>
      <c r="BG1591" s="181"/>
      <c r="BH1591" s="181"/>
      <c r="BI1591" s="181"/>
      <c r="BJ1591" s="181"/>
      <c r="BK1591" s="181"/>
      <c r="BL1591" s="181"/>
      <c r="BM1591" s="181"/>
      <c r="BN1591" s="181"/>
      <c r="BO1591" s="181"/>
      <c r="BP1591" s="181"/>
      <c r="BQ1591" s="181"/>
      <c r="BR1591" s="181"/>
      <c r="BS1591" s="181"/>
      <c r="BT1591" s="181"/>
      <c r="BU1591" s="181"/>
      <c r="BV1591" s="181"/>
      <c r="BW1591" s="181"/>
      <c r="BX1591" s="181"/>
    </row>
    <row r="1592" spans="23:76" s="166" customFormat="1">
      <c r="W1592" s="181"/>
      <c r="X1592" s="181"/>
      <c r="Y1592" s="181"/>
      <c r="Z1592" s="181"/>
      <c r="AA1592" s="181"/>
      <c r="AB1592" s="181"/>
      <c r="AC1592" s="181"/>
      <c r="AD1592" s="181"/>
      <c r="AE1592" s="181"/>
      <c r="AF1592" s="181"/>
      <c r="AG1592" s="181"/>
      <c r="AH1592" s="181"/>
      <c r="AI1592" s="181"/>
      <c r="AJ1592" s="181"/>
      <c r="AK1592" s="181"/>
      <c r="AL1592" s="181"/>
      <c r="AM1592" s="181"/>
      <c r="AN1592" s="181"/>
      <c r="AO1592" s="181"/>
      <c r="AP1592" s="181"/>
      <c r="AQ1592" s="181"/>
      <c r="AR1592" s="181"/>
      <c r="AS1592" s="181"/>
      <c r="AT1592" s="181"/>
      <c r="AU1592" s="181"/>
      <c r="AV1592" s="181"/>
      <c r="AW1592" s="181"/>
      <c r="AX1592" s="181"/>
      <c r="AY1592" s="181"/>
      <c r="AZ1592" s="181"/>
      <c r="BA1592" s="181"/>
      <c r="BB1592" s="181"/>
      <c r="BC1592" s="181"/>
      <c r="BD1592" s="181"/>
      <c r="BE1592" s="181"/>
      <c r="BF1592" s="181"/>
      <c r="BG1592" s="181"/>
      <c r="BH1592" s="181"/>
      <c r="BI1592" s="181"/>
      <c r="BJ1592" s="181"/>
      <c r="BK1592" s="181"/>
      <c r="BL1592" s="181"/>
      <c r="BM1592" s="181"/>
      <c r="BN1592" s="181"/>
      <c r="BO1592" s="181"/>
      <c r="BP1592" s="181"/>
      <c r="BQ1592" s="181"/>
      <c r="BR1592" s="181"/>
      <c r="BS1592" s="181"/>
      <c r="BT1592" s="181"/>
      <c r="BU1592" s="181"/>
      <c r="BV1592" s="181"/>
      <c r="BW1592" s="181"/>
      <c r="BX1592" s="181"/>
    </row>
    <row r="1593" spans="23:76" s="166" customFormat="1">
      <c r="W1593" s="181"/>
      <c r="X1593" s="181"/>
      <c r="Y1593" s="181"/>
      <c r="Z1593" s="181"/>
      <c r="AA1593" s="181"/>
      <c r="AB1593" s="181"/>
      <c r="AC1593" s="181"/>
      <c r="AD1593" s="181"/>
      <c r="AE1593" s="181"/>
      <c r="AF1593" s="181"/>
      <c r="AG1593" s="181"/>
      <c r="AH1593" s="181"/>
      <c r="AI1593" s="181"/>
      <c r="AJ1593" s="181"/>
      <c r="AK1593" s="181"/>
      <c r="AL1593" s="181"/>
      <c r="AM1593" s="181"/>
      <c r="AN1593" s="181"/>
      <c r="AO1593" s="181"/>
      <c r="AP1593" s="181"/>
      <c r="AQ1593" s="181"/>
      <c r="AR1593" s="181"/>
      <c r="AS1593" s="181"/>
      <c r="AT1593" s="181"/>
      <c r="AU1593" s="181"/>
      <c r="AV1593" s="181"/>
      <c r="AW1593" s="181"/>
      <c r="AX1593" s="181"/>
      <c r="AY1593" s="181"/>
      <c r="AZ1593" s="181"/>
      <c r="BA1593" s="181"/>
      <c r="BB1593" s="181"/>
      <c r="BC1593" s="181"/>
      <c r="BD1593" s="181"/>
      <c r="BE1593" s="181"/>
      <c r="BF1593" s="181"/>
      <c r="BG1593" s="181"/>
      <c r="BH1593" s="181"/>
      <c r="BI1593" s="181"/>
      <c r="BJ1593" s="181"/>
      <c r="BK1593" s="181"/>
      <c r="BL1593" s="181"/>
      <c r="BM1593" s="181"/>
      <c r="BN1593" s="181"/>
      <c r="BO1593" s="181"/>
      <c r="BP1593" s="181"/>
      <c r="BQ1593" s="181"/>
      <c r="BR1593" s="181"/>
      <c r="BS1593" s="181"/>
      <c r="BT1593" s="181"/>
      <c r="BU1593" s="181"/>
      <c r="BV1593" s="181"/>
      <c r="BW1593" s="181"/>
      <c r="BX1593" s="181"/>
    </row>
    <row r="1594" spans="23:76" s="166" customFormat="1">
      <c r="W1594" s="181"/>
      <c r="X1594" s="181"/>
      <c r="Y1594" s="181"/>
      <c r="Z1594" s="181"/>
      <c r="AA1594" s="181"/>
      <c r="AB1594" s="181"/>
      <c r="AC1594" s="181"/>
      <c r="AD1594" s="181"/>
      <c r="AE1594" s="181"/>
      <c r="AF1594" s="181"/>
      <c r="AG1594" s="181"/>
      <c r="AH1594" s="181"/>
      <c r="AI1594" s="181"/>
      <c r="AJ1594" s="181"/>
      <c r="AK1594" s="181"/>
      <c r="AL1594" s="181"/>
      <c r="AM1594" s="181"/>
      <c r="AN1594" s="181"/>
      <c r="AO1594" s="181"/>
      <c r="AP1594" s="181"/>
      <c r="AQ1594" s="181"/>
      <c r="AR1594" s="181"/>
      <c r="AS1594" s="181"/>
      <c r="AT1594" s="181"/>
      <c r="AU1594" s="181"/>
      <c r="AV1594" s="181"/>
      <c r="AW1594" s="181"/>
      <c r="AX1594" s="181"/>
      <c r="AY1594" s="181"/>
      <c r="AZ1594" s="181"/>
      <c r="BA1594" s="181"/>
      <c r="BB1594" s="181"/>
      <c r="BC1594" s="181"/>
      <c r="BD1594" s="181"/>
      <c r="BE1594" s="181"/>
      <c r="BF1594" s="181"/>
      <c r="BG1594" s="181"/>
      <c r="BH1594" s="181"/>
      <c r="BI1594" s="181"/>
      <c r="BJ1594" s="181"/>
      <c r="BK1594" s="181"/>
      <c r="BL1594" s="181"/>
      <c r="BM1594" s="181"/>
      <c r="BN1594" s="181"/>
      <c r="BO1594" s="181"/>
      <c r="BP1594" s="181"/>
      <c r="BQ1594" s="181"/>
      <c r="BR1594" s="181"/>
      <c r="BS1594" s="181"/>
      <c r="BT1594" s="181"/>
      <c r="BU1594" s="181"/>
      <c r="BV1594" s="181"/>
      <c r="BW1594" s="181"/>
      <c r="BX1594" s="181"/>
    </row>
    <row r="1595" spans="23:76" s="166" customFormat="1">
      <c r="W1595" s="181"/>
      <c r="X1595" s="181"/>
      <c r="Y1595" s="181"/>
      <c r="Z1595" s="181"/>
      <c r="AA1595" s="181"/>
      <c r="AB1595" s="181"/>
      <c r="AC1595" s="181"/>
      <c r="AD1595" s="181"/>
      <c r="AE1595" s="181"/>
      <c r="AF1595" s="181"/>
      <c r="AG1595" s="181"/>
      <c r="AH1595" s="181"/>
      <c r="AI1595" s="181"/>
      <c r="AJ1595" s="181"/>
      <c r="AK1595" s="181"/>
      <c r="AL1595" s="181"/>
      <c r="AM1595" s="181"/>
      <c r="AN1595" s="181"/>
      <c r="AO1595" s="181"/>
      <c r="AP1595" s="181"/>
      <c r="AQ1595" s="181"/>
      <c r="AR1595" s="181"/>
      <c r="AS1595" s="181"/>
      <c r="AT1595" s="181"/>
      <c r="AU1595" s="181"/>
      <c r="AV1595" s="181"/>
      <c r="AW1595" s="181"/>
      <c r="AX1595" s="181"/>
      <c r="AY1595" s="181"/>
      <c r="AZ1595" s="181"/>
      <c r="BA1595" s="181"/>
      <c r="BB1595" s="181"/>
      <c r="BC1595" s="181"/>
      <c r="BD1595" s="181"/>
      <c r="BE1595" s="181"/>
      <c r="BF1595" s="181"/>
      <c r="BG1595" s="181"/>
      <c r="BH1595" s="181"/>
      <c r="BI1595" s="181"/>
      <c r="BJ1595" s="181"/>
      <c r="BK1595" s="181"/>
      <c r="BL1595" s="181"/>
      <c r="BM1595" s="181"/>
      <c r="BN1595" s="181"/>
      <c r="BO1595" s="181"/>
      <c r="BP1595" s="181"/>
      <c r="BQ1595" s="181"/>
      <c r="BR1595" s="181"/>
      <c r="BS1595" s="181"/>
      <c r="BT1595" s="181"/>
      <c r="BU1595" s="181"/>
      <c r="BV1595" s="181"/>
      <c r="BW1595" s="181"/>
      <c r="BX1595" s="181"/>
    </row>
    <row r="1596" spans="23:76" s="166" customFormat="1">
      <c r="W1596" s="181"/>
      <c r="X1596" s="181"/>
      <c r="Y1596" s="181"/>
      <c r="Z1596" s="181"/>
      <c r="AA1596" s="181"/>
      <c r="AB1596" s="181"/>
      <c r="AC1596" s="181"/>
      <c r="AD1596" s="181"/>
      <c r="AE1596" s="181"/>
      <c r="AF1596" s="181"/>
      <c r="AG1596" s="181"/>
      <c r="AH1596" s="181"/>
      <c r="AI1596" s="181"/>
      <c r="AJ1596" s="181"/>
      <c r="AK1596" s="181"/>
      <c r="AL1596" s="181"/>
      <c r="AM1596" s="181"/>
      <c r="AN1596" s="181"/>
      <c r="AO1596" s="181"/>
      <c r="AP1596" s="181"/>
      <c r="AQ1596" s="181"/>
      <c r="AR1596" s="181"/>
      <c r="AS1596" s="181"/>
      <c r="AT1596" s="181"/>
      <c r="AU1596" s="181"/>
      <c r="AV1596" s="181"/>
      <c r="AW1596" s="181"/>
      <c r="AX1596" s="181"/>
      <c r="AY1596" s="181"/>
      <c r="AZ1596" s="181"/>
      <c r="BA1596" s="181"/>
      <c r="BB1596" s="181"/>
      <c r="BC1596" s="181"/>
      <c r="BD1596" s="181"/>
      <c r="BE1596" s="181"/>
      <c r="BF1596" s="181"/>
      <c r="BG1596" s="181"/>
      <c r="BH1596" s="181"/>
      <c r="BI1596" s="181"/>
      <c r="BJ1596" s="181"/>
      <c r="BK1596" s="181"/>
      <c r="BL1596" s="181"/>
      <c r="BM1596" s="181"/>
      <c r="BN1596" s="181"/>
      <c r="BO1596" s="181"/>
      <c r="BP1596" s="181"/>
      <c r="BQ1596" s="181"/>
      <c r="BR1596" s="181"/>
      <c r="BS1596" s="181"/>
      <c r="BT1596" s="181"/>
      <c r="BU1596" s="181"/>
      <c r="BV1596" s="181"/>
      <c r="BW1596" s="181"/>
      <c r="BX1596" s="181"/>
    </row>
    <row r="1597" spans="23:76" s="166" customFormat="1">
      <c r="W1597" s="181"/>
      <c r="X1597" s="181"/>
      <c r="Y1597" s="181"/>
      <c r="Z1597" s="181"/>
      <c r="AA1597" s="181"/>
      <c r="AB1597" s="181"/>
      <c r="AC1597" s="181"/>
      <c r="AD1597" s="181"/>
      <c r="AE1597" s="181"/>
      <c r="AF1597" s="181"/>
      <c r="AG1597" s="181"/>
      <c r="AH1597" s="181"/>
      <c r="AI1597" s="181"/>
      <c r="AJ1597" s="181"/>
      <c r="AK1597" s="181"/>
      <c r="AL1597" s="181"/>
      <c r="AM1597" s="181"/>
      <c r="AN1597" s="181"/>
      <c r="AO1597" s="181"/>
      <c r="AP1597" s="181"/>
      <c r="AQ1597" s="181"/>
      <c r="AR1597" s="181"/>
      <c r="AS1597" s="181"/>
      <c r="AT1597" s="181"/>
      <c r="AU1597" s="181"/>
      <c r="AV1597" s="181"/>
      <c r="AW1597" s="181"/>
      <c r="AX1597" s="181"/>
      <c r="AY1597" s="181"/>
      <c r="AZ1597" s="181"/>
      <c r="BA1597" s="181"/>
      <c r="BB1597" s="181"/>
      <c r="BC1597" s="181"/>
      <c r="BD1597" s="181"/>
      <c r="BE1597" s="181"/>
      <c r="BF1597" s="181"/>
      <c r="BG1597" s="181"/>
      <c r="BH1597" s="181"/>
      <c r="BI1597" s="181"/>
      <c r="BJ1597" s="181"/>
      <c r="BK1597" s="181"/>
      <c r="BL1597" s="181"/>
      <c r="BM1597" s="181"/>
      <c r="BN1597" s="181"/>
      <c r="BO1597" s="181"/>
      <c r="BP1597" s="181"/>
      <c r="BQ1597" s="181"/>
      <c r="BR1597" s="181"/>
      <c r="BS1597" s="181"/>
      <c r="BT1597" s="181"/>
      <c r="BU1597" s="181"/>
      <c r="BV1597" s="181"/>
      <c r="BW1597" s="181"/>
      <c r="BX1597" s="181"/>
    </row>
    <row r="1598" spans="23:76" s="166" customFormat="1">
      <c r="W1598" s="181"/>
      <c r="X1598" s="181"/>
      <c r="Y1598" s="181"/>
      <c r="Z1598" s="181"/>
      <c r="AA1598" s="181"/>
      <c r="AB1598" s="181"/>
      <c r="AC1598" s="181"/>
      <c r="AD1598" s="181"/>
      <c r="AE1598" s="181"/>
      <c r="AF1598" s="181"/>
      <c r="AG1598" s="181"/>
      <c r="AH1598" s="181"/>
      <c r="AI1598" s="181"/>
      <c r="AJ1598" s="181"/>
      <c r="AK1598" s="181"/>
      <c r="AL1598" s="181"/>
      <c r="AM1598" s="181"/>
      <c r="AN1598" s="181"/>
      <c r="AO1598" s="181"/>
      <c r="AP1598" s="181"/>
      <c r="AQ1598" s="181"/>
      <c r="AR1598" s="181"/>
      <c r="AS1598" s="181"/>
      <c r="AT1598" s="181"/>
      <c r="AU1598" s="181"/>
      <c r="AV1598" s="181"/>
      <c r="AW1598" s="181"/>
      <c r="AX1598" s="181"/>
      <c r="AY1598" s="181"/>
      <c r="AZ1598" s="181"/>
      <c r="BA1598" s="181"/>
      <c r="BB1598" s="181"/>
      <c r="BC1598" s="181"/>
      <c r="BD1598" s="181"/>
      <c r="BE1598" s="181"/>
      <c r="BF1598" s="181"/>
      <c r="BG1598" s="181"/>
      <c r="BH1598" s="181"/>
      <c r="BI1598" s="181"/>
      <c r="BJ1598" s="181"/>
      <c r="BK1598" s="181"/>
      <c r="BL1598" s="181"/>
      <c r="BM1598" s="181"/>
      <c r="BN1598" s="181"/>
      <c r="BO1598" s="181"/>
      <c r="BP1598" s="181"/>
      <c r="BQ1598" s="181"/>
      <c r="BR1598" s="181"/>
      <c r="BS1598" s="181"/>
      <c r="BT1598" s="181"/>
      <c r="BU1598" s="181"/>
      <c r="BV1598" s="181"/>
      <c r="BW1598" s="181"/>
      <c r="BX1598" s="181"/>
    </row>
    <row r="1599" spans="23:76" s="166" customFormat="1">
      <c r="W1599" s="181"/>
      <c r="X1599" s="181"/>
      <c r="Y1599" s="181"/>
      <c r="Z1599" s="181"/>
      <c r="AA1599" s="181"/>
      <c r="AB1599" s="181"/>
      <c r="AC1599" s="181"/>
      <c r="AD1599" s="181"/>
      <c r="AE1599" s="181"/>
      <c r="AF1599" s="181"/>
      <c r="AG1599" s="181"/>
      <c r="AH1599" s="181"/>
      <c r="AI1599" s="181"/>
      <c r="AJ1599" s="181"/>
      <c r="AK1599" s="181"/>
      <c r="AL1599" s="181"/>
      <c r="AM1599" s="181"/>
      <c r="AN1599" s="181"/>
      <c r="AO1599" s="181"/>
      <c r="AP1599" s="181"/>
      <c r="AQ1599" s="181"/>
      <c r="AR1599" s="181"/>
      <c r="AS1599" s="181"/>
      <c r="AT1599" s="181"/>
      <c r="AU1599" s="181"/>
      <c r="AV1599" s="181"/>
      <c r="AW1599" s="181"/>
      <c r="AX1599" s="181"/>
      <c r="AY1599" s="181"/>
      <c r="AZ1599" s="181"/>
      <c r="BA1599" s="181"/>
      <c r="BB1599" s="181"/>
      <c r="BC1599" s="181"/>
      <c r="BD1599" s="181"/>
      <c r="BE1599" s="181"/>
      <c r="BF1599" s="181"/>
      <c r="BG1599" s="181"/>
      <c r="BH1599" s="181"/>
      <c r="BI1599" s="181"/>
      <c r="BJ1599" s="181"/>
      <c r="BK1599" s="181"/>
      <c r="BL1599" s="181"/>
      <c r="BM1599" s="181"/>
      <c r="BN1599" s="181"/>
      <c r="BO1599" s="181"/>
      <c r="BP1599" s="181"/>
      <c r="BQ1599" s="181"/>
      <c r="BR1599" s="181"/>
      <c r="BS1599" s="181"/>
      <c r="BT1599" s="181"/>
      <c r="BU1599" s="181"/>
      <c r="BV1599" s="181"/>
      <c r="BW1599" s="181"/>
      <c r="BX1599" s="181"/>
    </row>
    <row r="1600" spans="23:76" s="166" customFormat="1">
      <c r="W1600" s="181"/>
      <c r="X1600" s="181"/>
      <c r="Y1600" s="181"/>
      <c r="Z1600" s="181"/>
      <c r="AA1600" s="181"/>
      <c r="AB1600" s="181"/>
      <c r="AC1600" s="181"/>
      <c r="AD1600" s="181"/>
      <c r="AE1600" s="181"/>
      <c r="AF1600" s="181"/>
      <c r="AG1600" s="181"/>
      <c r="AH1600" s="181"/>
      <c r="AI1600" s="181"/>
      <c r="AJ1600" s="181"/>
      <c r="AK1600" s="181"/>
      <c r="AL1600" s="181"/>
      <c r="AM1600" s="181"/>
      <c r="AN1600" s="181"/>
      <c r="AO1600" s="181"/>
      <c r="AP1600" s="181"/>
      <c r="AQ1600" s="181"/>
      <c r="AR1600" s="181"/>
      <c r="AS1600" s="181"/>
      <c r="AT1600" s="181"/>
      <c r="AU1600" s="181"/>
      <c r="AV1600" s="181"/>
      <c r="AW1600" s="181"/>
      <c r="AX1600" s="181"/>
      <c r="AY1600" s="181"/>
      <c r="AZ1600" s="181"/>
      <c r="BA1600" s="181"/>
      <c r="BB1600" s="181"/>
      <c r="BC1600" s="181"/>
      <c r="BD1600" s="181"/>
      <c r="BE1600" s="181"/>
      <c r="BF1600" s="181"/>
      <c r="BG1600" s="181"/>
      <c r="BH1600" s="181"/>
      <c r="BI1600" s="181"/>
      <c r="BJ1600" s="181"/>
      <c r="BK1600" s="181"/>
      <c r="BL1600" s="181"/>
      <c r="BM1600" s="181"/>
      <c r="BN1600" s="181"/>
      <c r="BO1600" s="181"/>
      <c r="BP1600" s="181"/>
      <c r="BQ1600" s="181"/>
      <c r="BR1600" s="181"/>
      <c r="BS1600" s="181"/>
      <c r="BT1600" s="181"/>
      <c r="BU1600" s="181"/>
      <c r="BV1600" s="181"/>
      <c r="BW1600" s="181"/>
      <c r="BX1600" s="181"/>
    </row>
    <row r="1601" spans="23:76" s="166" customFormat="1">
      <c r="W1601" s="181"/>
      <c r="X1601" s="181"/>
      <c r="Y1601" s="181"/>
      <c r="Z1601" s="181"/>
      <c r="AA1601" s="181"/>
      <c r="AB1601" s="181"/>
      <c r="AC1601" s="181"/>
      <c r="AD1601" s="181"/>
      <c r="AE1601" s="181"/>
      <c r="AF1601" s="181"/>
      <c r="AG1601" s="181"/>
      <c r="AH1601" s="181"/>
      <c r="AI1601" s="181"/>
      <c r="AJ1601" s="181"/>
      <c r="AK1601" s="181"/>
      <c r="AL1601" s="181"/>
      <c r="AM1601" s="181"/>
      <c r="AN1601" s="181"/>
      <c r="AO1601" s="181"/>
      <c r="AP1601" s="181"/>
      <c r="AQ1601" s="181"/>
      <c r="AR1601" s="181"/>
      <c r="AS1601" s="181"/>
      <c r="AT1601" s="181"/>
      <c r="AU1601" s="181"/>
      <c r="AV1601" s="181"/>
      <c r="AW1601" s="181"/>
      <c r="AX1601" s="181"/>
      <c r="AY1601" s="181"/>
      <c r="AZ1601" s="181"/>
      <c r="BA1601" s="181"/>
      <c r="BB1601" s="181"/>
      <c r="BC1601" s="181"/>
      <c r="BD1601" s="181"/>
      <c r="BE1601" s="181"/>
      <c r="BF1601" s="181"/>
      <c r="BG1601" s="181"/>
      <c r="BH1601" s="181"/>
      <c r="BI1601" s="181"/>
      <c r="BJ1601" s="181"/>
      <c r="BK1601" s="181"/>
      <c r="BL1601" s="181"/>
      <c r="BM1601" s="181"/>
      <c r="BN1601" s="181"/>
      <c r="BO1601" s="181"/>
      <c r="BP1601" s="181"/>
      <c r="BQ1601" s="181"/>
      <c r="BR1601" s="181"/>
      <c r="BS1601" s="181"/>
      <c r="BT1601" s="181"/>
      <c r="BU1601" s="181"/>
      <c r="BV1601" s="181"/>
      <c r="BW1601" s="181"/>
      <c r="BX1601" s="181"/>
    </row>
    <row r="1602" spans="23:76" s="166" customFormat="1">
      <c r="W1602" s="181"/>
      <c r="X1602" s="181"/>
      <c r="Y1602" s="181"/>
      <c r="Z1602" s="181"/>
      <c r="AA1602" s="181"/>
      <c r="AB1602" s="181"/>
      <c r="AC1602" s="181"/>
      <c r="AD1602" s="181"/>
      <c r="AE1602" s="181"/>
      <c r="AF1602" s="181"/>
      <c r="AG1602" s="181"/>
      <c r="AH1602" s="181"/>
      <c r="AI1602" s="181"/>
      <c r="AJ1602" s="181"/>
      <c r="AK1602" s="181"/>
      <c r="AL1602" s="181"/>
      <c r="AM1602" s="181"/>
      <c r="AN1602" s="181"/>
      <c r="AO1602" s="181"/>
      <c r="AP1602" s="181"/>
      <c r="AQ1602" s="181"/>
      <c r="AR1602" s="181"/>
      <c r="AS1602" s="181"/>
      <c r="AT1602" s="181"/>
      <c r="AU1602" s="181"/>
      <c r="AV1602" s="181"/>
      <c r="AW1602" s="181"/>
      <c r="AX1602" s="181"/>
      <c r="AY1602" s="181"/>
      <c r="AZ1602" s="181"/>
      <c r="BA1602" s="181"/>
      <c r="BB1602" s="181"/>
      <c r="BC1602" s="181"/>
      <c r="BD1602" s="181"/>
      <c r="BE1602" s="181"/>
      <c r="BF1602" s="181"/>
      <c r="BG1602" s="181"/>
      <c r="BH1602" s="181"/>
      <c r="BI1602" s="181"/>
      <c r="BJ1602" s="181"/>
      <c r="BK1602" s="181"/>
      <c r="BL1602" s="181"/>
      <c r="BM1602" s="181"/>
      <c r="BN1602" s="181"/>
      <c r="BO1602" s="181"/>
      <c r="BP1602" s="181"/>
      <c r="BQ1602" s="181"/>
      <c r="BR1602" s="181"/>
      <c r="BS1602" s="181"/>
      <c r="BT1602" s="181"/>
      <c r="BU1602" s="181"/>
      <c r="BV1602" s="181"/>
      <c r="BW1602" s="181"/>
      <c r="BX1602" s="181"/>
    </row>
    <row r="1603" spans="23:76" s="166" customFormat="1">
      <c r="W1603" s="181"/>
      <c r="X1603" s="181"/>
      <c r="Y1603" s="181"/>
      <c r="Z1603" s="181"/>
      <c r="AA1603" s="181"/>
      <c r="AB1603" s="181"/>
      <c r="AC1603" s="181"/>
      <c r="AD1603" s="181"/>
      <c r="AE1603" s="181"/>
      <c r="AF1603" s="181"/>
      <c r="AG1603" s="181"/>
      <c r="AH1603" s="181"/>
      <c r="AI1603" s="181"/>
      <c r="AJ1603" s="181"/>
      <c r="AK1603" s="181"/>
      <c r="AL1603" s="181"/>
      <c r="AM1603" s="181"/>
      <c r="AN1603" s="181"/>
      <c r="AO1603" s="181"/>
      <c r="AP1603" s="181"/>
      <c r="AQ1603" s="181"/>
      <c r="AR1603" s="181"/>
      <c r="AS1603" s="181"/>
      <c r="AT1603" s="181"/>
      <c r="AU1603" s="181"/>
      <c r="AV1603" s="181"/>
      <c r="AW1603" s="181"/>
      <c r="AX1603" s="181"/>
      <c r="AY1603" s="181"/>
      <c r="AZ1603" s="181"/>
      <c r="BA1603" s="181"/>
      <c r="BB1603" s="181"/>
      <c r="BC1603" s="181"/>
      <c r="BD1603" s="181"/>
      <c r="BE1603" s="181"/>
      <c r="BF1603" s="181"/>
      <c r="BG1603" s="181"/>
      <c r="BH1603" s="181"/>
      <c r="BI1603" s="181"/>
      <c r="BJ1603" s="181"/>
      <c r="BK1603" s="181"/>
      <c r="BL1603" s="181"/>
      <c r="BM1603" s="181"/>
      <c r="BN1603" s="181"/>
      <c r="BO1603" s="181"/>
      <c r="BP1603" s="181"/>
      <c r="BQ1603" s="181"/>
      <c r="BR1603" s="181"/>
      <c r="BS1603" s="181"/>
      <c r="BT1603" s="181"/>
      <c r="BU1603" s="181"/>
      <c r="BV1603" s="181"/>
      <c r="BW1603" s="181"/>
      <c r="BX1603" s="181"/>
    </row>
    <row r="1604" spans="23:76" s="166" customFormat="1">
      <c r="W1604" s="181"/>
      <c r="X1604" s="181"/>
      <c r="Y1604" s="181"/>
      <c r="Z1604" s="181"/>
      <c r="AA1604" s="181"/>
      <c r="AB1604" s="181"/>
      <c r="AC1604" s="181"/>
      <c r="AD1604" s="181"/>
      <c r="AE1604" s="181"/>
      <c r="AF1604" s="181"/>
      <c r="AG1604" s="181"/>
      <c r="AH1604" s="181"/>
      <c r="AI1604" s="181"/>
      <c r="AJ1604" s="181"/>
      <c r="AK1604" s="181"/>
      <c r="AL1604" s="181"/>
      <c r="AM1604" s="181"/>
      <c r="AN1604" s="181"/>
      <c r="AO1604" s="181"/>
      <c r="AP1604" s="181"/>
      <c r="AQ1604" s="181"/>
      <c r="AR1604" s="181"/>
      <c r="AS1604" s="181"/>
      <c r="AT1604" s="181"/>
      <c r="AU1604" s="181"/>
      <c r="AV1604" s="181"/>
      <c r="AW1604" s="181"/>
      <c r="AX1604" s="181"/>
      <c r="AY1604" s="181"/>
      <c r="AZ1604" s="181"/>
      <c r="BA1604" s="181"/>
      <c r="BB1604" s="181"/>
      <c r="BC1604" s="181"/>
      <c r="BD1604" s="181"/>
      <c r="BE1604" s="181"/>
      <c r="BF1604" s="181"/>
      <c r="BG1604" s="181"/>
      <c r="BH1604" s="181"/>
      <c r="BI1604" s="181"/>
      <c r="BJ1604" s="181"/>
      <c r="BK1604" s="181"/>
      <c r="BL1604" s="181"/>
      <c r="BM1604" s="181"/>
      <c r="BN1604" s="181"/>
      <c r="BO1604" s="181"/>
      <c r="BP1604" s="181"/>
      <c r="BQ1604" s="181"/>
      <c r="BR1604" s="181"/>
      <c r="BS1604" s="181"/>
      <c r="BT1604" s="181"/>
      <c r="BU1604" s="181"/>
      <c r="BV1604" s="181"/>
      <c r="BW1604" s="181"/>
      <c r="BX1604" s="181"/>
    </row>
    <row r="1605" spans="23:76" s="166" customFormat="1">
      <c r="W1605" s="181"/>
      <c r="X1605" s="181"/>
      <c r="Y1605" s="181"/>
      <c r="Z1605" s="181"/>
      <c r="AA1605" s="181"/>
      <c r="AB1605" s="181"/>
      <c r="AC1605" s="181"/>
      <c r="AD1605" s="181"/>
      <c r="AE1605" s="181"/>
      <c r="AF1605" s="181"/>
      <c r="AG1605" s="181"/>
      <c r="AH1605" s="181"/>
      <c r="AI1605" s="181"/>
      <c r="AJ1605" s="181"/>
      <c r="AK1605" s="181"/>
      <c r="AL1605" s="181"/>
      <c r="AM1605" s="181"/>
      <c r="AN1605" s="181"/>
      <c r="AO1605" s="181"/>
      <c r="AP1605" s="181"/>
      <c r="AQ1605" s="181"/>
      <c r="AR1605" s="181"/>
      <c r="AS1605" s="181"/>
      <c r="AT1605" s="181"/>
      <c r="AU1605" s="181"/>
      <c r="AV1605" s="181"/>
      <c r="AW1605" s="181"/>
      <c r="AX1605" s="181"/>
      <c r="AY1605" s="181"/>
      <c r="AZ1605" s="181"/>
      <c r="BA1605" s="181"/>
      <c r="BB1605" s="181"/>
      <c r="BC1605" s="181"/>
      <c r="BD1605" s="181"/>
      <c r="BE1605" s="181"/>
      <c r="BF1605" s="181"/>
      <c r="BG1605" s="181"/>
      <c r="BH1605" s="181"/>
      <c r="BI1605" s="181"/>
      <c r="BJ1605" s="181"/>
      <c r="BK1605" s="181"/>
      <c r="BL1605" s="181"/>
      <c r="BM1605" s="181"/>
      <c r="BN1605" s="181"/>
      <c r="BO1605" s="181"/>
      <c r="BP1605" s="181"/>
      <c r="BQ1605" s="181"/>
      <c r="BR1605" s="181"/>
      <c r="BS1605" s="181"/>
      <c r="BT1605" s="181"/>
      <c r="BU1605" s="181"/>
      <c r="BV1605" s="181"/>
      <c r="BW1605" s="181"/>
      <c r="BX1605" s="181"/>
    </row>
    <row r="1606" spans="23:76" s="166" customFormat="1">
      <c r="W1606" s="181"/>
      <c r="X1606" s="181"/>
      <c r="Y1606" s="181"/>
      <c r="Z1606" s="181"/>
      <c r="AA1606" s="181"/>
      <c r="AB1606" s="181"/>
      <c r="AC1606" s="181"/>
      <c r="AD1606" s="181"/>
      <c r="AE1606" s="181"/>
      <c r="AF1606" s="181"/>
      <c r="AG1606" s="181"/>
      <c r="AH1606" s="181"/>
      <c r="AI1606" s="181"/>
      <c r="AJ1606" s="181"/>
      <c r="AK1606" s="181"/>
      <c r="AL1606" s="181"/>
      <c r="AM1606" s="181"/>
      <c r="AN1606" s="181"/>
      <c r="AO1606" s="181"/>
      <c r="AP1606" s="181"/>
      <c r="AQ1606" s="181"/>
      <c r="AR1606" s="181"/>
      <c r="AS1606" s="181"/>
      <c r="AT1606" s="181"/>
      <c r="AU1606" s="181"/>
      <c r="AV1606" s="181"/>
      <c r="AW1606" s="181"/>
      <c r="AX1606" s="181"/>
      <c r="AY1606" s="181"/>
      <c r="AZ1606" s="181"/>
      <c r="BA1606" s="181"/>
      <c r="BB1606" s="181"/>
      <c r="BC1606" s="181"/>
      <c r="BD1606" s="181"/>
      <c r="BE1606" s="181"/>
      <c r="BF1606" s="181"/>
      <c r="BG1606" s="181"/>
      <c r="BH1606" s="181"/>
      <c r="BI1606" s="181"/>
      <c r="BJ1606" s="181"/>
      <c r="BK1606" s="181"/>
      <c r="BL1606" s="181"/>
      <c r="BM1606" s="181"/>
      <c r="BN1606" s="181"/>
      <c r="BO1606" s="181"/>
      <c r="BP1606" s="181"/>
      <c r="BQ1606" s="181"/>
      <c r="BR1606" s="181"/>
      <c r="BS1606" s="181"/>
      <c r="BT1606" s="181"/>
      <c r="BU1606" s="181"/>
      <c r="BV1606" s="181"/>
      <c r="BW1606" s="181"/>
      <c r="BX1606" s="181"/>
    </row>
    <row r="1607" spans="23:76" s="166" customFormat="1">
      <c r="W1607" s="181"/>
      <c r="X1607" s="181"/>
      <c r="Y1607" s="181"/>
      <c r="Z1607" s="181"/>
      <c r="AA1607" s="181"/>
      <c r="AB1607" s="181"/>
      <c r="AC1607" s="181"/>
      <c r="AD1607" s="181"/>
      <c r="AE1607" s="181"/>
      <c r="AF1607" s="181"/>
      <c r="AG1607" s="181"/>
      <c r="AH1607" s="181"/>
      <c r="AI1607" s="181"/>
      <c r="AJ1607" s="181"/>
      <c r="AK1607" s="181"/>
      <c r="AL1607" s="181"/>
      <c r="AM1607" s="181"/>
      <c r="AN1607" s="181"/>
      <c r="AO1607" s="181"/>
      <c r="AP1607" s="181"/>
      <c r="AQ1607" s="181"/>
      <c r="AR1607" s="181"/>
      <c r="AS1607" s="181"/>
      <c r="AT1607" s="181"/>
      <c r="AU1607" s="181"/>
      <c r="AV1607" s="181"/>
      <c r="AW1607" s="181"/>
      <c r="AX1607" s="181"/>
      <c r="AY1607" s="181"/>
      <c r="AZ1607" s="181"/>
      <c r="BA1607" s="181"/>
      <c r="BB1607" s="181"/>
      <c r="BC1607" s="181"/>
      <c r="BD1607" s="181"/>
      <c r="BE1607" s="181"/>
      <c r="BF1607" s="181"/>
      <c r="BG1607" s="181"/>
      <c r="BH1607" s="181"/>
      <c r="BI1607" s="181"/>
      <c r="BJ1607" s="181"/>
      <c r="BK1607" s="181"/>
      <c r="BL1607" s="181"/>
      <c r="BM1607" s="181"/>
      <c r="BN1607" s="181"/>
      <c r="BO1607" s="181"/>
      <c r="BP1607" s="181"/>
      <c r="BQ1607" s="181"/>
      <c r="BR1607" s="181"/>
      <c r="BS1607" s="181"/>
      <c r="BT1607" s="181"/>
      <c r="BU1607" s="181"/>
      <c r="BV1607" s="181"/>
      <c r="BW1607" s="181"/>
      <c r="BX1607" s="181"/>
    </row>
    <row r="1608" spans="23:76" s="166" customFormat="1">
      <c r="W1608" s="181"/>
      <c r="X1608" s="181"/>
      <c r="Y1608" s="181"/>
      <c r="Z1608" s="181"/>
      <c r="AA1608" s="181"/>
      <c r="AB1608" s="181"/>
      <c r="AC1608" s="181"/>
      <c r="AD1608" s="181"/>
      <c r="AE1608" s="181"/>
      <c r="AF1608" s="181"/>
      <c r="AG1608" s="181"/>
      <c r="AH1608" s="181"/>
      <c r="AI1608" s="181"/>
      <c r="AJ1608" s="181"/>
      <c r="AK1608" s="181"/>
      <c r="AL1608" s="181"/>
      <c r="AM1608" s="181"/>
      <c r="AN1608" s="181"/>
      <c r="AO1608" s="181"/>
      <c r="AP1608" s="181"/>
      <c r="AQ1608" s="181"/>
      <c r="AR1608" s="181"/>
      <c r="AS1608" s="181"/>
      <c r="AT1608" s="181"/>
      <c r="AU1608" s="181"/>
      <c r="AV1608" s="181"/>
      <c r="AW1608" s="181"/>
      <c r="AX1608" s="181"/>
      <c r="AY1608" s="181"/>
      <c r="AZ1608" s="181"/>
      <c r="BA1608" s="181"/>
      <c r="BB1608" s="181"/>
      <c r="BC1608" s="181"/>
      <c r="BD1608" s="181"/>
      <c r="BE1608" s="181"/>
      <c r="BF1608" s="181"/>
      <c r="BG1608" s="181"/>
      <c r="BH1608" s="181"/>
      <c r="BI1608" s="181"/>
      <c r="BJ1608" s="181"/>
      <c r="BK1608" s="181"/>
      <c r="BL1608" s="181"/>
      <c r="BM1608" s="181"/>
      <c r="BN1608" s="181"/>
      <c r="BO1608" s="181"/>
      <c r="BP1608" s="181"/>
      <c r="BQ1608" s="181"/>
      <c r="BR1608" s="181"/>
      <c r="BS1608" s="181"/>
      <c r="BT1608" s="181"/>
      <c r="BU1608" s="181"/>
      <c r="BV1608" s="181"/>
      <c r="BW1608" s="181"/>
      <c r="BX1608" s="181"/>
    </row>
    <row r="1609" spans="23:76" s="166" customFormat="1">
      <c r="W1609" s="181"/>
      <c r="X1609" s="181"/>
      <c r="Y1609" s="181"/>
      <c r="Z1609" s="181"/>
      <c r="AA1609" s="181"/>
      <c r="AB1609" s="181"/>
      <c r="AC1609" s="181"/>
      <c r="AD1609" s="181"/>
      <c r="AE1609" s="181"/>
      <c r="AF1609" s="181"/>
      <c r="AG1609" s="181"/>
      <c r="AH1609" s="181"/>
      <c r="AI1609" s="181"/>
      <c r="AJ1609" s="181"/>
      <c r="AK1609" s="181"/>
      <c r="AL1609" s="181"/>
      <c r="AM1609" s="181"/>
      <c r="AN1609" s="181"/>
      <c r="AO1609" s="181"/>
      <c r="AP1609" s="181"/>
      <c r="AQ1609" s="181"/>
      <c r="AR1609" s="181"/>
      <c r="AS1609" s="181"/>
      <c r="AT1609" s="181"/>
      <c r="AU1609" s="181"/>
      <c r="AV1609" s="181"/>
      <c r="AW1609" s="181"/>
      <c r="AX1609" s="181"/>
      <c r="AY1609" s="181"/>
      <c r="AZ1609" s="181"/>
      <c r="BA1609" s="181"/>
      <c r="BB1609" s="181"/>
      <c r="BC1609" s="181"/>
      <c r="BD1609" s="181"/>
      <c r="BE1609" s="181"/>
      <c r="BF1609" s="181"/>
      <c r="BG1609" s="181"/>
      <c r="BH1609" s="181"/>
      <c r="BI1609" s="181"/>
      <c r="BJ1609" s="181"/>
      <c r="BK1609" s="181"/>
      <c r="BL1609" s="181"/>
      <c r="BM1609" s="181"/>
      <c r="BN1609" s="181"/>
      <c r="BO1609" s="181"/>
      <c r="BP1609" s="181"/>
      <c r="BQ1609" s="181"/>
      <c r="BR1609" s="181"/>
      <c r="BS1609" s="181"/>
      <c r="BT1609" s="181"/>
      <c r="BU1609" s="181"/>
      <c r="BV1609" s="181"/>
      <c r="BW1609" s="181"/>
      <c r="BX1609" s="181"/>
    </row>
    <row r="1610" spans="23:76" s="166" customFormat="1">
      <c r="W1610" s="181"/>
      <c r="X1610" s="181"/>
      <c r="Y1610" s="181"/>
      <c r="Z1610" s="181"/>
      <c r="AA1610" s="181"/>
      <c r="AB1610" s="181"/>
      <c r="AC1610" s="181"/>
      <c r="AD1610" s="181"/>
      <c r="AE1610" s="181"/>
      <c r="AF1610" s="181"/>
      <c r="AG1610" s="181"/>
      <c r="AH1610" s="181"/>
      <c r="AI1610" s="181"/>
      <c r="AJ1610" s="181"/>
      <c r="AK1610" s="181"/>
      <c r="AL1610" s="181"/>
      <c r="AM1610" s="181"/>
      <c r="AN1610" s="181"/>
      <c r="AO1610" s="181"/>
      <c r="AP1610" s="181"/>
      <c r="AQ1610" s="181"/>
      <c r="AR1610" s="181"/>
      <c r="AS1610" s="181"/>
      <c r="AT1610" s="181"/>
      <c r="AU1610" s="181"/>
      <c r="AV1610" s="181"/>
      <c r="AW1610" s="181"/>
      <c r="AX1610" s="181"/>
      <c r="AY1610" s="181"/>
      <c r="AZ1610" s="181"/>
      <c r="BA1610" s="181"/>
      <c r="BB1610" s="181"/>
      <c r="BC1610" s="181"/>
      <c r="BD1610" s="181"/>
      <c r="BE1610" s="181"/>
      <c r="BF1610" s="181"/>
      <c r="BG1610" s="181"/>
      <c r="BH1610" s="181"/>
      <c r="BI1610" s="181"/>
      <c r="BJ1610" s="181"/>
      <c r="BK1610" s="181"/>
      <c r="BL1610" s="181"/>
      <c r="BM1610" s="181"/>
      <c r="BN1610" s="181"/>
      <c r="BO1610" s="181"/>
      <c r="BP1610" s="181"/>
      <c r="BQ1610" s="181"/>
      <c r="BR1610" s="181"/>
      <c r="BS1610" s="181"/>
      <c r="BT1610" s="181"/>
      <c r="BU1610" s="181"/>
      <c r="BV1610" s="181"/>
      <c r="BW1610" s="181"/>
      <c r="BX1610" s="181"/>
    </row>
    <row r="1611" spans="23:76" s="166" customFormat="1">
      <c r="W1611" s="181"/>
      <c r="X1611" s="181"/>
      <c r="Y1611" s="181"/>
      <c r="Z1611" s="181"/>
      <c r="AA1611" s="181"/>
      <c r="AB1611" s="181"/>
      <c r="AC1611" s="181"/>
      <c r="AD1611" s="181"/>
      <c r="AE1611" s="181"/>
      <c r="AF1611" s="181"/>
      <c r="AG1611" s="181"/>
      <c r="AH1611" s="181"/>
      <c r="AI1611" s="181"/>
      <c r="AJ1611" s="181"/>
      <c r="AK1611" s="181"/>
      <c r="AL1611" s="181"/>
      <c r="AM1611" s="181"/>
      <c r="AN1611" s="181"/>
      <c r="AO1611" s="181"/>
      <c r="AP1611" s="181"/>
      <c r="AQ1611" s="181"/>
      <c r="AR1611" s="181"/>
      <c r="AS1611" s="181"/>
      <c r="AT1611" s="181"/>
      <c r="AU1611" s="181"/>
      <c r="AV1611" s="181"/>
      <c r="AW1611" s="181"/>
      <c r="AX1611" s="181"/>
      <c r="AY1611" s="181"/>
      <c r="AZ1611" s="181"/>
      <c r="BA1611" s="181"/>
      <c r="BB1611" s="181"/>
      <c r="BC1611" s="181"/>
      <c r="BD1611" s="181"/>
      <c r="BE1611" s="181"/>
      <c r="BF1611" s="181"/>
      <c r="BG1611" s="181"/>
      <c r="BH1611" s="181"/>
      <c r="BI1611" s="181"/>
      <c r="BJ1611" s="181"/>
      <c r="BK1611" s="181"/>
      <c r="BL1611" s="181"/>
      <c r="BM1611" s="181"/>
      <c r="BN1611" s="181"/>
      <c r="BO1611" s="181"/>
      <c r="BP1611" s="181"/>
      <c r="BQ1611" s="181"/>
      <c r="BR1611" s="181"/>
      <c r="BS1611" s="181"/>
      <c r="BT1611" s="181"/>
      <c r="BU1611" s="181"/>
      <c r="BV1611" s="181"/>
      <c r="BW1611" s="181"/>
      <c r="BX1611" s="181"/>
    </row>
    <row r="1612" spans="23:76" s="166" customFormat="1">
      <c r="W1612" s="181"/>
      <c r="X1612" s="181"/>
      <c r="Y1612" s="181"/>
      <c r="Z1612" s="181"/>
      <c r="AA1612" s="181"/>
      <c r="AB1612" s="181"/>
      <c r="AC1612" s="181"/>
      <c r="AD1612" s="181"/>
      <c r="AE1612" s="181"/>
      <c r="AF1612" s="181"/>
      <c r="AG1612" s="181"/>
      <c r="AH1612" s="181"/>
      <c r="AI1612" s="181"/>
      <c r="AJ1612" s="181"/>
      <c r="AK1612" s="181"/>
      <c r="AL1612" s="181"/>
      <c r="AM1612" s="181"/>
      <c r="AN1612" s="181"/>
      <c r="AO1612" s="181"/>
      <c r="AP1612" s="181"/>
      <c r="AQ1612" s="181"/>
      <c r="AR1612" s="181"/>
      <c r="AS1612" s="181"/>
      <c r="AT1612" s="181"/>
      <c r="AU1612" s="181"/>
      <c r="AV1612" s="181"/>
      <c r="AW1612" s="181"/>
      <c r="AX1612" s="181"/>
      <c r="AY1612" s="181"/>
      <c r="AZ1612" s="181"/>
      <c r="BA1612" s="181"/>
      <c r="BB1612" s="181"/>
      <c r="BC1612" s="181"/>
      <c r="BD1612" s="181"/>
      <c r="BE1612" s="181"/>
      <c r="BF1612" s="181"/>
      <c r="BG1612" s="181"/>
      <c r="BH1612" s="181"/>
      <c r="BI1612" s="181"/>
      <c r="BJ1612" s="181"/>
      <c r="BK1612" s="181"/>
      <c r="BL1612" s="181"/>
      <c r="BM1612" s="181"/>
      <c r="BN1612" s="181"/>
      <c r="BO1612" s="181"/>
      <c r="BP1612" s="181"/>
      <c r="BQ1612" s="181"/>
      <c r="BR1612" s="181"/>
      <c r="BS1612" s="181"/>
      <c r="BT1612" s="181"/>
      <c r="BU1612" s="181"/>
      <c r="BV1612" s="181"/>
      <c r="BW1612" s="181"/>
      <c r="BX1612" s="181"/>
    </row>
    <row r="1613" spans="23:76" s="166" customFormat="1">
      <c r="W1613" s="181"/>
      <c r="X1613" s="181"/>
      <c r="Y1613" s="181"/>
      <c r="Z1613" s="181"/>
      <c r="AA1613" s="181"/>
      <c r="AB1613" s="181"/>
      <c r="AC1613" s="181"/>
      <c r="AD1613" s="181"/>
      <c r="AE1613" s="181"/>
      <c r="AF1613" s="181"/>
      <c r="AG1613" s="181"/>
      <c r="AH1613" s="181"/>
      <c r="AI1613" s="181"/>
      <c r="AJ1613" s="181"/>
      <c r="AK1613" s="181"/>
      <c r="AL1613" s="181"/>
      <c r="AM1613" s="181"/>
      <c r="AN1613" s="181"/>
      <c r="AO1613" s="181"/>
      <c r="AP1613" s="181"/>
      <c r="AQ1613" s="181"/>
      <c r="AR1613" s="181"/>
      <c r="AS1613" s="181"/>
      <c r="AT1613" s="181"/>
      <c r="AU1613" s="181"/>
      <c r="AV1613" s="181"/>
      <c r="AW1613" s="181"/>
      <c r="AX1613" s="181"/>
      <c r="AY1613" s="181"/>
      <c r="AZ1613" s="181"/>
      <c r="BA1613" s="181"/>
      <c r="BB1613" s="181"/>
      <c r="BC1613" s="181"/>
      <c r="BD1613" s="181"/>
      <c r="BE1613" s="181"/>
      <c r="BF1613" s="181"/>
      <c r="BG1613" s="181"/>
      <c r="BH1613" s="181"/>
      <c r="BI1613" s="181"/>
      <c r="BJ1613" s="181"/>
      <c r="BK1613" s="181"/>
      <c r="BL1613" s="181"/>
      <c r="BM1613" s="181"/>
      <c r="BN1613" s="181"/>
      <c r="BO1613" s="181"/>
      <c r="BP1613" s="181"/>
      <c r="BQ1613" s="181"/>
      <c r="BR1613" s="181"/>
      <c r="BS1613" s="181"/>
      <c r="BT1613" s="181"/>
      <c r="BU1613" s="181"/>
      <c r="BV1613" s="181"/>
      <c r="BW1613" s="181"/>
      <c r="BX1613" s="181"/>
    </row>
    <row r="1614" spans="23:76" s="166" customFormat="1">
      <c r="W1614" s="181"/>
      <c r="X1614" s="181"/>
      <c r="Y1614" s="181"/>
      <c r="Z1614" s="181"/>
      <c r="AA1614" s="181"/>
      <c r="AB1614" s="181"/>
      <c r="AC1614" s="181"/>
      <c r="AD1614" s="181"/>
      <c r="AE1614" s="181"/>
      <c r="AF1614" s="181"/>
      <c r="AG1614" s="181"/>
      <c r="AH1614" s="181"/>
      <c r="AI1614" s="181"/>
      <c r="AJ1614" s="181"/>
      <c r="AK1614" s="181"/>
      <c r="AL1614" s="181"/>
      <c r="AM1614" s="181"/>
      <c r="AN1614" s="181"/>
      <c r="AO1614" s="181"/>
      <c r="AP1614" s="181"/>
      <c r="AQ1614" s="181"/>
      <c r="AR1614" s="181"/>
      <c r="AS1614" s="181"/>
      <c r="AT1614" s="181"/>
      <c r="AU1614" s="181"/>
      <c r="AV1614" s="181"/>
      <c r="AW1614" s="181"/>
      <c r="AX1614" s="181"/>
      <c r="AY1614" s="181"/>
      <c r="AZ1614" s="181"/>
      <c r="BA1614" s="181"/>
      <c r="BB1614" s="181"/>
      <c r="BC1614" s="181"/>
      <c r="BD1614" s="181"/>
      <c r="BE1614" s="181"/>
      <c r="BF1614" s="181"/>
      <c r="BG1614" s="181"/>
      <c r="BH1614" s="181"/>
      <c r="BI1614" s="181"/>
      <c r="BJ1614" s="181"/>
      <c r="BK1614" s="181"/>
      <c r="BL1614" s="181"/>
      <c r="BM1614" s="181"/>
      <c r="BN1614" s="181"/>
      <c r="BO1614" s="181"/>
      <c r="BP1614" s="181"/>
      <c r="BQ1614" s="181"/>
      <c r="BR1614" s="181"/>
      <c r="BS1614" s="181"/>
      <c r="BT1614" s="181"/>
      <c r="BU1614" s="181"/>
      <c r="BV1614" s="181"/>
      <c r="BW1614" s="181"/>
      <c r="BX1614" s="181"/>
    </row>
    <row r="1615" spans="23:76" s="166" customFormat="1">
      <c r="W1615" s="181"/>
      <c r="X1615" s="181"/>
      <c r="Y1615" s="181"/>
      <c r="Z1615" s="181"/>
      <c r="AA1615" s="181"/>
      <c r="AB1615" s="181"/>
      <c r="AC1615" s="181"/>
      <c r="AD1615" s="181"/>
      <c r="AE1615" s="181"/>
      <c r="AF1615" s="181"/>
      <c r="AG1615" s="181"/>
      <c r="AH1615" s="181"/>
      <c r="AI1615" s="181"/>
      <c r="AJ1615" s="181"/>
      <c r="AK1615" s="181"/>
      <c r="AL1615" s="181"/>
      <c r="AM1615" s="181"/>
      <c r="AN1615" s="181"/>
      <c r="AO1615" s="181"/>
      <c r="AP1615" s="181"/>
      <c r="AQ1615" s="181"/>
      <c r="AR1615" s="181"/>
      <c r="AS1615" s="181"/>
      <c r="AT1615" s="181"/>
      <c r="AU1615" s="181"/>
      <c r="AV1615" s="181"/>
      <c r="AW1615" s="181"/>
      <c r="AX1615" s="181"/>
      <c r="AY1615" s="181"/>
      <c r="AZ1615" s="181"/>
      <c r="BA1615" s="181"/>
      <c r="BB1615" s="181"/>
      <c r="BC1615" s="181"/>
      <c r="BD1615" s="181"/>
      <c r="BE1615" s="181"/>
      <c r="BF1615" s="181"/>
      <c r="BG1615" s="181"/>
      <c r="BH1615" s="181"/>
      <c r="BI1615" s="181"/>
      <c r="BJ1615" s="181"/>
      <c r="BK1615" s="181"/>
      <c r="BL1615" s="181"/>
      <c r="BM1615" s="181"/>
      <c r="BN1615" s="181"/>
      <c r="BO1615" s="181"/>
      <c r="BP1615" s="181"/>
      <c r="BQ1615" s="181"/>
      <c r="BR1615" s="181"/>
      <c r="BS1615" s="181"/>
      <c r="BT1615" s="181"/>
      <c r="BU1615" s="181"/>
      <c r="BV1615" s="181"/>
      <c r="BW1615" s="181"/>
      <c r="BX1615" s="181"/>
    </row>
    <row r="1616" spans="23:76" s="166" customFormat="1">
      <c r="W1616" s="181"/>
      <c r="X1616" s="181"/>
      <c r="Y1616" s="181"/>
      <c r="Z1616" s="181"/>
      <c r="AA1616" s="181"/>
      <c r="AB1616" s="181"/>
      <c r="AC1616" s="181"/>
      <c r="AD1616" s="181"/>
      <c r="AE1616" s="181"/>
      <c r="AF1616" s="181"/>
      <c r="AG1616" s="181"/>
      <c r="AH1616" s="181"/>
      <c r="AI1616" s="181"/>
      <c r="AJ1616" s="181"/>
      <c r="AK1616" s="181"/>
      <c r="AL1616" s="181"/>
      <c r="AM1616" s="181"/>
      <c r="AN1616" s="181"/>
      <c r="AO1616" s="181"/>
      <c r="AP1616" s="181"/>
      <c r="AQ1616" s="181"/>
      <c r="AR1616" s="181"/>
      <c r="AS1616" s="181"/>
      <c r="AT1616" s="181"/>
      <c r="AU1616" s="181"/>
      <c r="AV1616" s="181"/>
      <c r="AW1616" s="181"/>
      <c r="AX1616" s="181"/>
      <c r="AY1616" s="181"/>
      <c r="AZ1616" s="181"/>
      <c r="BA1616" s="181"/>
      <c r="BB1616" s="181"/>
      <c r="BC1616" s="181"/>
      <c r="BD1616" s="181"/>
      <c r="BE1616" s="181"/>
      <c r="BF1616" s="181"/>
      <c r="BG1616" s="181"/>
      <c r="BH1616" s="181"/>
      <c r="BI1616" s="181"/>
      <c r="BJ1616" s="181"/>
      <c r="BK1616" s="181"/>
      <c r="BL1616" s="181"/>
      <c r="BM1616" s="181"/>
      <c r="BN1616" s="181"/>
      <c r="BO1616" s="181"/>
      <c r="BP1616" s="181"/>
      <c r="BQ1616" s="181"/>
      <c r="BR1616" s="181"/>
      <c r="BS1616" s="181"/>
      <c r="BT1616" s="181"/>
      <c r="BU1616" s="181"/>
      <c r="BV1616" s="181"/>
      <c r="BW1616" s="181"/>
      <c r="BX1616" s="181"/>
    </row>
    <row r="1617" spans="23:76" s="166" customFormat="1">
      <c r="W1617" s="181"/>
      <c r="X1617" s="181"/>
      <c r="Y1617" s="181"/>
      <c r="Z1617" s="181"/>
      <c r="AA1617" s="181"/>
      <c r="AB1617" s="181"/>
      <c r="AC1617" s="181"/>
      <c r="AD1617" s="181"/>
      <c r="AE1617" s="181"/>
      <c r="AF1617" s="181"/>
      <c r="AG1617" s="181"/>
      <c r="AH1617" s="181"/>
      <c r="AI1617" s="181"/>
      <c r="AJ1617" s="181"/>
      <c r="AK1617" s="181"/>
      <c r="AL1617" s="181"/>
      <c r="AM1617" s="181"/>
      <c r="AN1617" s="181"/>
      <c r="AO1617" s="181"/>
      <c r="AP1617" s="181"/>
      <c r="AQ1617" s="181"/>
      <c r="AR1617" s="181"/>
      <c r="AS1617" s="181"/>
      <c r="AT1617" s="181"/>
      <c r="AU1617" s="181"/>
      <c r="AV1617" s="181"/>
      <c r="AW1617" s="181"/>
      <c r="AX1617" s="181"/>
      <c r="AY1617" s="181"/>
      <c r="AZ1617" s="181"/>
      <c r="BA1617" s="181"/>
      <c r="BB1617" s="181"/>
      <c r="BC1617" s="181"/>
      <c r="BD1617" s="181"/>
      <c r="BE1617" s="181"/>
      <c r="BF1617" s="181"/>
      <c r="BG1617" s="181"/>
      <c r="BH1617" s="181"/>
      <c r="BI1617" s="181"/>
      <c r="BJ1617" s="181"/>
      <c r="BK1617" s="181"/>
      <c r="BL1617" s="181"/>
      <c r="BM1617" s="181"/>
      <c r="BN1617" s="181"/>
      <c r="BO1617" s="181"/>
      <c r="BP1617" s="181"/>
      <c r="BQ1617" s="181"/>
      <c r="BR1617" s="181"/>
      <c r="BS1617" s="181"/>
      <c r="BT1617" s="181"/>
      <c r="BU1617" s="181"/>
      <c r="BV1617" s="181"/>
      <c r="BW1617" s="181"/>
      <c r="BX1617" s="181"/>
    </row>
    <row r="1618" spans="23:76" s="166" customFormat="1">
      <c r="W1618" s="181"/>
      <c r="X1618" s="181"/>
      <c r="Y1618" s="181"/>
      <c r="Z1618" s="181"/>
      <c r="AA1618" s="181"/>
      <c r="AB1618" s="181"/>
      <c r="AC1618" s="181"/>
      <c r="AD1618" s="181"/>
      <c r="AE1618" s="181"/>
      <c r="AF1618" s="181"/>
      <c r="AG1618" s="181"/>
      <c r="AH1618" s="181"/>
      <c r="AI1618" s="181"/>
      <c r="AJ1618" s="181"/>
      <c r="AK1618" s="181"/>
      <c r="AL1618" s="181"/>
      <c r="AM1618" s="181"/>
      <c r="AN1618" s="181"/>
      <c r="AO1618" s="181"/>
      <c r="AP1618" s="181"/>
      <c r="AQ1618" s="181"/>
      <c r="AR1618" s="181"/>
      <c r="AS1618" s="181"/>
      <c r="AT1618" s="181"/>
      <c r="AU1618" s="181"/>
      <c r="AV1618" s="181"/>
      <c r="AW1618" s="181"/>
      <c r="AX1618" s="181"/>
      <c r="AY1618" s="181"/>
      <c r="AZ1618" s="181"/>
      <c r="BA1618" s="181"/>
      <c r="BB1618" s="181"/>
      <c r="BC1618" s="181"/>
      <c r="BD1618" s="181"/>
      <c r="BE1618" s="181"/>
      <c r="BF1618" s="181"/>
      <c r="BG1618" s="181"/>
      <c r="BH1618" s="181"/>
      <c r="BI1618" s="181"/>
      <c r="BJ1618" s="181"/>
      <c r="BK1618" s="181"/>
      <c r="BL1618" s="181"/>
      <c r="BM1618" s="181"/>
      <c r="BN1618" s="181"/>
      <c r="BO1618" s="181"/>
      <c r="BP1618" s="181"/>
      <c r="BQ1618" s="181"/>
      <c r="BR1618" s="181"/>
      <c r="BS1618" s="181"/>
      <c r="BT1618" s="181"/>
      <c r="BU1618" s="181"/>
      <c r="BV1618" s="181"/>
      <c r="BW1618" s="181"/>
      <c r="BX1618" s="181"/>
    </row>
    <row r="1619" spans="23:76" s="166" customFormat="1">
      <c r="W1619" s="181"/>
      <c r="X1619" s="181"/>
      <c r="Y1619" s="181"/>
      <c r="Z1619" s="181"/>
      <c r="AA1619" s="181"/>
      <c r="AB1619" s="181"/>
      <c r="AC1619" s="181"/>
      <c r="AD1619" s="181"/>
      <c r="AE1619" s="181"/>
      <c r="AF1619" s="181"/>
      <c r="AG1619" s="181"/>
      <c r="AH1619" s="181"/>
      <c r="AI1619" s="181"/>
      <c r="AJ1619" s="181"/>
      <c r="AK1619" s="181"/>
      <c r="AL1619" s="181"/>
      <c r="AM1619" s="181"/>
      <c r="AN1619" s="181"/>
      <c r="AO1619" s="181"/>
      <c r="AP1619" s="181"/>
      <c r="AQ1619" s="181"/>
      <c r="AR1619" s="181"/>
      <c r="AS1619" s="181"/>
      <c r="AT1619" s="181"/>
      <c r="AU1619" s="181"/>
      <c r="AV1619" s="181"/>
      <c r="AW1619" s="181"/>
      <c r="AX1619" s="181"/>
      <c r="AY1619" s="181"/>
      <c r="AZ1619" s="181"/>
      <c r="BA1619" s="181"/>
      <c r="BB1619" s="181"/>
      <c r="BC1619" s="181"/>
      <c r="BD1619" s="181"/>
      <c r="BE1619" s="181"/>
      <c r="BF1619" s="181"/>
      <c r="BG1619" s="181"/>
      <c r="BH1619" s="181"/>
      <c r="BI1619" s="181"/>
      <c r="BJ1619" s="181"/>
      <c r="BK1619" s="181"/>
      <c r="BL1619" s="181"/>
      <c r="BM1619" s="181"/>
      <c r="BN1619" s="181"/>
      <c r="BO1619" s="181"/>
      <c r="BP1619" s="181"/>
      <c r="BQ1619" s="181"/>
      <c r="BR1619" s="181"/>
      <c r="BS1619" s="181"/>
      <c r="BT1619" s="181"/>
      <c r="BU1619" s="181"/>
      <c r="BV1619" s="181"/>
      <c r="BW1619" s="181"/>
      <c r="BX1619" s="181"/>
    </row>
    <row r="1620" spans="23:76" s="166" customFormat="1">
      <c r="W1620" s="181"/>
      <c r="X1620" s="181"/>
      <c r="Y1620" s="181"/>
      <c r="Z1620" s="181"/>
      <c r="AA1620" s="181"/>
      <c r="AB1620" s="181"/>
      <c r="AC1620" s="181"/>
      <c r="AD1620" s="181"/>
      <c r="AE1620" s="181"/>
      <c r="AF1620" s="181"/>
      <c r="AG1620" s="181"/>
      <c r="AH1620" s="181"/>
      <c r="AI1620" s="181"/>
      <c r="AJ1620" s="181"/>
      <c r="AK1620" s="181"/>
      <c r="AL1620" s="181"/>
      <c r="AM1620" s="181"/>
      <c r="AN1620" s="181"/>
      <c r="AO1620" s="181"/>
      <c r="AP1620" s="181"/>
      <c r="AQ1620" s="181"/>
      <c r="AR1620" s="181"/>
      <c r="AS1620" s="181"/>
      <c r="AT1620" s="181"/>
      <c r="AU1620" s="181"/>
      <c r="AV1620" s="181"/>
      <c r="AW1620" s="181"/>
      <c r="AX1620" s="181"/>
      <c r="AY1620" s="181"/>
      <c r="AZ1620" s="181"/>
      <c r="BA1620" s="181"/>
      <c r="BB1620" s="181"/>
      <c r="BC1620" s="181"/>
      <c r="BD1620" s="181"/>
      <c r="BE1620" s="181"/>
      <c r="BF1620" s="181"/>
      <c r="BG1620" s="181"/>
      <c r="BH1620" s="181"/>
      <c r="BI1620" s="181"/>
      <c r="BJ1620" s="181"/>
      <c r="BK1620" s="181"/>
      <c r="BL1620" s="181"/>
      <c r="BM1620" s="181"/>
      <c r="BN1620" s="181"/>
      <c r="BO1620" s="181"/>
      <c r="BP1620" s="181"/>
      <c r="BQ1620" s="181"/>
      <c r="BR1620" s="181"/>
      <c r="BS1620" s="181"/>
      <c r="BT1620" s="181"/>
      <c r="BU1620" s="181"/>
      <c r="BV1620" s="181"/>
      <c r="BW1620" s="181"/>
      <c r="BX1620" s="181"/>
    </row>
    <row r="1621" spans="23:76" s="166" customFormat="1">
      <c r="W1621" s="181"/>
      <c r="X1621" s="181"/>
      <c r="Y1621" s="181"/>
      <c r="Z1621" s="181"/>
      <c r="AA1621" s="181"/>
      <c r="AB1621" s="181"/>
      <c r="AC1621" s="181"/>
      <c r="AD1621" s="181"/>
      <c r="AE1621" s="181"/>
      <c r="AF1621" s="181"/>
      <c r="AG1621" s="181"/>
      <c r="AH1621" s="181"/>
      <c r="AI1621" s="181"/>
      <c r="AJ1621" s="181"/>
      <c r="AK1621" s="181"/>
      <c r="AL1621" s="181"/>
      <c r="AM1621" s="181"/>
      <c r="AN1621" s="181"/>
      <c r="AO1621" s="181"/>
      <c r="AP1621" s="181"/>
      <c r="AQ1621" s="181"/>
      <c r="AR1621" s="181"/>
      <c r="AS1621" s="181"/>
      <c r="AT1621" s="181"/>
      <c r="AU1621" s="181"/>
      <c r="AV1621" s="181"/>
      <c r="AW1621" s="181"/>
      <c r="AX1621" s="181"/>
      <c r="AY1621" s="181"/>
      <c r="AZ1621" s="181"/>
      <c r="BA1621" s="181"/>
      <c r="BB1621" s="181"/>
      <c r="BC1621" s="181"/>
      <c r="BD1621" s="181"/>
      <c r="BE1621" s="181"/>
      <c r="BF1621" s="181"/>
      <c r="BG1621" s="181"/>
      <c r="BH1621" s="181"/>
      <c r="BI1621" s="181"/>
      <c r="BJ1621" s="181"/>
      <c r="BK1621" s="181"/>
      <c r="BL1621" s="181"/>
      <c r="BM1621" s="181"/>
      <c r="BN1621" s="181"/>
      <c r="BO1621" s="181"/>
      <c r="BP1621" s="181"/>
      <c r="BQ1621" s="181"/>
      <c r="BR1621" s="181"/>
      <c r="BS1621" s="181"/>
      <c r="BT1621" s="181"/>
      <c r="BU1621" s="181"/>
      <c r="BV1621" s="181"/>
      <c r="BW1621" s="181"/>
      <c r="BX1621" s="181"/>
    </row>
    <row r="1622" spans="23:76" s="166" customFormat="1">
      <c r="W1622" s="181"/>
      <c r="X1622" s="181"/>
      <c r="Y1622" s="181"/>
      <c r="Z1622" s="181"/>
      <c r="AA1622" s="181"/>
      <c r="AB1622" s="181"/>
      <c r="AC1622" s="181"/>
      <c r="AD1622" s="181"/>
      <c r="AE1622" s="181"/>
      <c r="AF1622" s="181"/>
      <c r="AG1622" s="181"/>
      <c r="AH1622" s="181"/>
      <c r="AI1622" s="181"/>
      <c r="AJ1622" s="181"/>
      <c r="AK1622" s="181"/>
      <c r="AL1622" s="181"/>
      <c r="AM1622" s="181"/>
      <c r="AN1622" s="181"/>
      <c r="AO1622" s="181"/>
      <c r="AP1622" s="181"/>
      <c r="AQ1622" s="181"/>
      <c r="AR1622" s="181"/>
      <c r="AS1622" s="181"/>
      <c r="AT1622" s="181"/>
      <c r="AU1622" s="181"/>
      <c r="AV1622" s="181"/>
      <c r="AW1622" s="181"/>
      <c r="AX1622" s="181"/>
      <c r="AY1622" s="181"/>
      <c r="AZ1622" s="181"/>
      <c r="BA1622" s="181"/>
      <c r="BB1622" s="181"/>
      <c r="BC1622" s="181"/>
      <c r="BD1622" s="181"/>
      <c r="BE1622" s="181"/>
      <c r="BF1622" s="181"/>
      <c r="BG1622" s="181"/>
      <c r="BH1622" s="181"/>
      <c r="BI1622" s="181"/>
      <c r="BJ1622" s="181"/>
      <c r="BK1622" s="181"/>
      <c r="BL1622" s="181"/>
      <c r="BM1622" s="181"/>
      <c r="BN1622" s="181"/>
      <c r="BO1622" s="181"/>
      <c r="BP1622" s="181"/>
      <c r="BQ1622" s="181"/>
      <c r="BR1622" s="181"/>
      <c r="BS1622" s="181"/>
      <c r="BT1622" s="181"/>
      <c r="BU1622" s="181"/>
      <c r="BV1622" s="181"/>
      <c r="BW1622" s="181"/>
      <c r="BX1622" s="181"/>
    </row>
    <row r="1623" spans="23:76" s="166" customFormat="1">
      <c r="W1623" s="181"/>
      <c r="X1623" s="181"/>
      <c r="Y1623" s="181"/>
      <c r="Z1623" s="181"/>
      <c r="AA1623" s="181"/>
      <c r="AB1623" s="181"/>
      <c r="AC1623" s="181"/>
      <c r="AD1623" s="181"/>
      <c r="AE1623" s="181"/>
      <c r="AF1623" s="181"/>
      <c r="AG1623" s="181"/>
      <c r="AH1623" s="181"/>
      <c r="AI1623" s="181"/>
      <c r="AJ1623" s="181"/>
      <c r="AK1623" s="181"/>
      <c r="AL1623" s="181"/>
      <c r="AM1623" s="181"/>
      <c r="AN1623" s="181"/>
      <c r="AO1623" s="181"/>
      <c r="AP1623" s="181"/>
      <c r="AQ1623" s="181"/>
      <c r="AR1623" s="181"/>
      <c r="AS1623" s="181"/>
      <c r="AT1623" s="181"/>
      <c r="AU1623" s="181"/>
      <c r="AV1623" s="181"/>
      <c r="AW1623" s="181"/>
      <c r="AX1623" s="181"/>
      <c r="AY1623" s="181"/>
      <c r="AZ1623" s="181"/>
      <c r="BA1623" s="181"/>
      <c r="BB1623" s="181"/>
      <c r="BC1623" s="181"/>
      <c r="BD1623" s="181"/>
      <c r="BE1623" s="181"/>
      <c r="BF1623" s="181"/>
      <c r="BG1623" s="181"/>
      <c r="BH1623" s="181"/>
      <c r="BI1623" s="181"/>
      <c r="BJ1623" s="181"/>
      <c r="BK1623" s="181"/>
      <c r="BL1623" s="181"/>
      <c r="BM1623" s="181"/>
      <c r="BN1623" s="181"/>
      <c r="BO1623" s="181"/>
      <c r="BP1623" s="181"/>
      <c r="BQ1623" s="181"/>
      <c r="BR1623" s="181"/>
      <c r="BS1623" s="181"/>
      <c r="BT1623" s="181"/>
      <c r="BU1623" s="181"/>
      <c r="BV1623" s="181"/>
      <c r="BW1623" s="181"/>
      <c r="BX1623" s="181"/>
    </row>
    <row r="1624" spans="23:76" s="166" customFormat="1">
      <c r="W1624" s="181"/>
      <c r="X1624" s="181"/>
      <c r="Y1624" s="181"/>
      <c r="Z1624" s="181"/>
      <c r="AA1624" s="181"/>
      <c r="AB1624" s="181"/>
      <c r="AC1624" s="181"/>
      <c r="AD1624" s="181"/>
      <c r="AE1624" s="181"/>
      <c r="AF1624" s="181"/>
      <c r="AG1624" s="181"/>
      <c r="AH1624" s="181"/>
      <c r="AI1624" s="181"/>
      <c r="AJ1624" s="181"/>
      <c r="AK1624" s="181"/>
      <c r="AL1624" s="181"/>
      <c r="AM1624" s="181"/>
      <c r="AN1624" s="181"/>
      <c r="AO1624" s="181"/>
      <c r="AP1624" s="181"/>
      <c r="AQ1624" s="181"/>
      <c r="AR1624" s="181"/>
      <c r="AS1624" s="181"/>
      <c r="AT1624" s="181"/>
      <c r="AU1624" s="181"/>
      <c r="AV1624" s="181"/>
      <c r="AW1624" s="181"/>
      <c r="AX1624" s="181"/>
      <c r="AY1624" s="181"/>
      <c r="AZ1624" s="181"/>
      <c r="BA1624" s="181"/>
      <c r="BB1624" s="181"/>
      <c r="BC1624" s="181"/>
      <c r="BD1624" s="181"/>
      <c r="BE1624" s="181"/>
      <c r="BF1624" s="181"/>
      <c r="BG1624" s="181"/>
      <c r="BH1624" s="181"/>
      <c r="BI1624" s="181"/>
      <c r="BJ1624" s="181"/>
      <c r="BK1624" s="181"/>
      <c r="BL1624" s="181"/>
      <c r="BM1624" s="181"/>
      <c r="BN1624" s="181"/>
      <c r="BO1624" s="181"/>
      <c r="BP1624" s="181"/>
      <c r="BQ1624" s="181"/>
      <c r="BR1624" s="181"/>
      <c r="BS1624" s="181"/>
      <c r="BT1624" s="181"/>
      <c r="BU1624" s="181"/>
      <c r="BV1624" s="181"/>
      <c r="BW1624" s="181"/>
      <c r="BX1624" s="181"/>
    </row>
    <row r="1625" spans="23:76" s="166" customFormat="1">
      <c r="W1625" s="181"/>
      <c r="X1625" s="181"/>
      <c r="Y1625" s="181"/>
      <c r="Z1625" s="181"/>
      <c r="AA1625" s="181"/>
      <c r="AB1625" s="181"/>
      <c r="AC1625" s="181"/>
      <c r="AD1625" s="181"/>
      <c r="AE1625" s="181"/>
      <c r="AF1625" s="181"/>
      <c r="AG1625" s="181"/>
      <c r="AH1625" s="181"/>
      <c r="AI1625" s="181"/>
      <c r="AJ1625" s="181"/>
      <c r="AK1625" s="181"/>
      <c r="AL1625" s="181"/>
      <c r="AM1625" s="181"/>
      <c r="AN1625" s="181"/>
      <c r="AO1625" s="181"/>
      <c r="AP1625" s="181"/>
      <c r="AQ1625" s="181"/>
      <c r="AR1625" s="181"/>
      <c r="AS1625" s="181"/>
      <c r="AT1625" s="181"/>
      <c r="AU1625" s="181"/>
      <c r="AV1625" s="181"/>
      <c r="AW1625" s="181"/>
      <c r="AX1625" s="181"/>
      <c r="AY1625" s="181"/>
      <c r="AZ1625" s="181"/>
      <c r="BA1625" s="181"/>
      <c r="BB1625" s="181"/>
      <c r="BC1625" s="181"/>
      <c r="BD1625" s="181"/>
      <c r="BE1625" s="181"/>
      <c r="BF1625" s="181"/>
      <c r="BG1625" s="181"/>
      <c r="BH1625" s="181"/>
      <c r="BI1625" s="181"/>
      <c r="BJ1625" s="181"/>
      <c r="BK1625" s="181"/>
      <c r="BL1625" s="181"/>
      <c r="BM1625" s="181"/>
      <c r="BN1625" s="181"/>
      <c r="BO1625" s="181"/>
      <c r="BP1625" s="181"/>
      <c r="BQ1625" s="181"/>
      <c r="BR1625" s="181"/>
      <c r="BS1625" s="181"/>
      <c r="BT1625" s="181"/>
      <c r="BU1625" s="181"/>
      <c r="BV1625" s="181"/>
      <c r="BW1625" s="181"/>
      <c r="BX1625" s="181"/>
    </row>
    <row r="1626" spans="23:76" s="166" customFormat="1">
      <c r="W1626" s="181"/>
      <c r="X1626" s="181"/>
      <c r="Y1626" s="181"/>
      <c r="Z1626" s="181"/>
      <c r="AA1626" s="181"/>
      <c r="AB1626" s="181"/>
      <c r="AC1626" s="181"/>
      <c r="AD1626" s="181"/>
      <c r="AE1626" s="181"/>
      <c r="AF1626" s="181"/>
      <c r="AG1626" s="181"/>
      <c r="AH1626" s="181"/>
      <c r="AI1626" s="181"/>
      <c r="AJ1626" s="181"/>
      <c r="AK1626" s="181"/>
      <c r="AL1626" s="181"/>
      <c r="AM1626" s="181"/>
      <c r="AN1626" s="181"/>
      <c r="AO1626" s="181"/>
      <c r="AP1626" s="181"/>
      <c r="AQ1626" s="181"/>
      <c r="AR1626" s="181"/>
      <c r="AS1626" s="181"/>
      <c r="AT1626" s="181"/>
      <c r="AU1626" s="181"/>
      <c r="AV1626" s="181"/>
      <c r="AW1626" s="181"/>
      <c r="AX1626" s="181"/>
      <c r="AY1626" s="181"/>
      <c r="AZ1626" s="181"/>
      <c r="BA1626" s="181"/>
      <c r="BB1626" s="181"/>
      <c r="BC1626" s="181"/>
      <c r="BD1626" s="181"/>
      <c r="BE1626" s="181"/>
      <c r="BF1626" s="181"/>
      <c r="BG1626" s="181"/>
      <c r="BH1626" s="181"/>
      <c r="BI1626" s="181"/>
      <c r="BJ1626" s="181"/>
      <c r="BK1626" s="181"/>
      <c r="BL1626" s="181"/>
      <c r="BM1626" s="181"/>
      <c r="BN1626" s="181"/>
      <c r="BO1626" s="181"/>
      <c r="BP1626" s="181"/>
      <c r="BQ1626" s="181"/>
      <c r="BR1626" s="181"/>
      <c r="BS1626" s="181"/>
      <c r="BT1626" s="181"/>
      <c r="BU1626" s="181"/>
      <c r="BV1626" s="181"/>
      <c r="BW1626" s="181"/>
      <c r="BX1626" s="181"/>
    </row>
    <row r="1627" spans="23:76" s="166" customFormat="1">
      <c r="W1627" s="181"/>
      <c r="X1627" s="181"/>
      <c r="Y1627" s="181"/>
      <c r="Z1627" s="181"/>
      <c r="AA1627" s="181"/>
      <c r="AB1627" s="181"/>
      <c r="AC1627" s="181"/>
      <c r="AD1627" s="181"/>
      <c r="AE1627" s="181"/>
      <c r="AF1627" s="181"/>
      <c r="AG1627" s="181"/>
      <c r="AH1627" s="181"/>
      <c r="AI1627" s="181"/>
      <c r="AJ1627" s="181"/>
      <c r="AK1627" s="181"/>
      <c r="AL1627" s="181"/>
      <c r="AM1627" s="181"/>
      <c r="AN1627" s="181"/>
      <c r="AO1627" s="181"/>
      <c r="AP1627" s="181"/>
      <c r="AQ1627" s="181"/>
      <c r="AR1627" s="181"/>
      <c r="AS1627" s="181"/>
      <c r="AT1627" s="181"/>
      <c r="AU1627" s="181"/>
      <c r="AV1627" s="181"/>
      <c r="AW1627" s="181"/>
      <c r="AX1627" s="181"/>
      <c r="AY1627" s="181"/>
      <c r="AZ1627" s="181"/>
      <c r="BA1627" s="181"/>
      <c r="BB1627" s="181"/>
      <c r="BC1627" s="181"/>
      <c r="BD1627" s="181"/>
      <c r="BE1627" s="181"/>
      <c r="BF1627" s="181"/>
      <c r="BG1627" s="181"/>
      <c r="BH1627" s="181"/>
      <c r="BI1627" s="181"/>
      <c r="BJ1627" s="181"/>
      <c r="BK1627" s="181"/>
      <c r="BL1627" s="181"/>
      <c r="BM1627" s="181"/>
      <c r="BN1627" s="181"/>
      <c r="BO1627" s="181"/>
      <c r="BP1627" s="181"/>
      <c r="BQ1627" s="181"/>
      <c r="BR1627" s="181"/>
      <c r="BS1627" s="181"/>
      <c r="BT1627" s="181"/>
      <c r="BU1627" s="181"/>
      <c r="BV1627" s="181"/>
      <c r="BW1627" s="181"/>
      <c r="BX1627" s="181"/>
    </row>
    <row r="1628" spans="23:76" s="166" customFormat="1">
      <c r="W1628" s="181"/>
      <c r="X1628" s="181"/>
      <c r="Y1628" s="181"/>
      <c r="Z1628" s="181"/>
      <c r="AA1628" s="181"/>
      <c r="AB1628" s="181"/>
      <c r="AC1628" s="181"/>
      <c r="AD1628" s="181"/>
      <c r="AE1628" s="181"/>
      <c r="AF1628" s="181"/>
      <c r="AG1628" s="181"/>
      <c r="AH1628" s="181"/>
      <c r="AI1628" s="181"/>
      <c r="AJ1628" s="181"/>
      <c r="AK1628" s="181"/>
      <c r="AL1628" s="181"/>
      <c r="AM1628" s="181"/>
      <c r="AN1628" s="181"/>
      <c r="AO1628" s="181"/>
      <c r="AP1628" s="181"/>
      <c r="AQ1628" s="181"/>
      <c r="AR1628" s="181"/>
      <c r="AS1628" s="181"/>
      <c r="AT1628" s="181"/>
      <c r="AU1628" s="181"/>
      <c r="AV1628" s="181"/>
      <c r="AW1628" s="181"/>
      <c r="AX1628" s="181"/>
      <c r="AY1628" s="181"/>
      <c r="AZ1628" s="181"/>
      <c r="BA1628" s="181"/>
      <c r="BB1628" s="181"/>
      <c r="BC1628" s="181"/>
      <c r="BD1628" s="181"/>
      <c r="BE1628" s="181"/>
      <c r="BF1628" s="181"/>
      <c r="BG1628" s="181"/>
      <c r="BH1628" s="181"/>
      <c r="BI1628" s="181"/>
      <c r="BJ1628" s="181"/>
      <c r="BK1628" s="181"/>
      <c r="BL1628" s="181"/>
      <c r="BM1628" s="181"/>
      <c r="BN1628" s="181"/>
      <c r="BO1628" s="181"/>
      <c r="BP1628" s="181"/>
      <c r="BQ1628" s="181"/>
      <c r="BR1628" s="181"/>
      <c r="BS1628" s="181"/>
      <c r="BT1628" s="181"/>
      <c r="BU1628" s="181"/>
      <c r="BV1628" s="181"/>
      <c r="BW1628" s="181"/>
      <c r="BX1628" s="181"/>
    </row>
    <row r="1629" spans="23:76" s="166" customFormat="1">
      <c r="W1629" s="181"/>
      <c r="X1629" s="181"/>
      <c r="Y1629" s="181"/>
      <c r="Z1629" s="181"/>
      <c r="AA1629" s="181"/>
      <c r="AB1629" s="181"/>
      <c r="AC1629" s="181"/>
      <c r="AD1629" s="181"/>
      <c r="AE1629" s="181"/>
      <c r="AF1629" s="181"/>
      <c r="AG1629" s="181"/>
      <c r="AH1629" s="181"/>
      <c r="AI1629" s="181"/>
      <c r="AJ1629" s="181"/>
      <c r="AK1629" s="181"/>
      <c r="AL1629" s="181"/>
      <c r="AM1629" s="181"/>
      <c r="AN1629" s="181"/>
      <c r="AO1629" s="181"/>
      <c r="AP1629" s="181"/>
      <c r="AQ1629" s="181"/>
      <c r="AR1629" s="181"/>
      <c r="AS1629" s="181"/>
      <c r="AT1629" s="181"/>
      <c r="AU1629" s="181"/>
      <c r="AV1629" s="181"/>
      <c r="AW1629" s="181"/>
      <c r="AX1629" s="181"/>
      <c r="AY1629" s="181"/>
      <c r="AZ1629" s="181"/>
      <c r="BA1629" s="181"/>
      <c r="BB1629" s="181"/>
      <c r="BC1629" s="181"/>
      <c r="BD1629" s="181"/>
      <c r="BE1629" s="181"/>
      <c r="BF1629" s="181"/>
      <c r="BG1629" s="181"/>
      <c r="BH1629" s="181"/>
      <c r="BI1629" s="181"/>
      <c r="BJ1629" s="181"/>
      <c r="BK1629" s="181"/>
      <c r="BL1629" s="181"/>
      <c r="BM1629" s="181"/>
      <c r="BN1629" s="181"/>
      <c r="BO1629" s="181"/>
      <c r="BP1629" s="181"/>
      <c r="BQ1629" s="181"/>
      <c r="BR1629" s="181"/>
      <c r="BS1629" s="181"/>
      <c r="BT1629" s="181"/>
      <c r="BU1629" s="181"/>
      <c r="BV1629" s="181"/>
      <c r="BW1629" s="181"/>
      <c r="BX1629" s="181"/>
    </row>
    <row r="1630" spans="23:76" s="166" customFormat="1">
      <c r="W1630" s="181"/>
      <c r="X1630" s="181"/>
      <c r="Y1630" s="181"/>
      <c r="Z1630" s="181"/>
      <c r="AA1630" s="181"/>
      <c r="AB1630" s="181"/>
      <c r="AC1630" s="181"/>
      <c r="AD1630" s="181"/>
      <c r="AE1630" s="181"/>
      <c r="AF1630" s="181"/>
      <c r="AG1630" s="181"/>
      <c r="AH1630" s="181"/>
      <c r="AI1630" s="181"/>
      <c r="AJ1630" s="181"/>
      <c r="AK1630" s="181"/>
      <c r="AL1630" s="181"/>
      <c r="AM1630" s="181"/>
      <c r="AN1630" s="181"/>
      <c r="AO1630" s="181"/>
      <c r="AP1630" s="181"/>
      <c r="AQ1630" s="181"/>
      <c r="AR1630" s="181"/>
      <c r="AS1630" s="181"/>
      <c r="AT1630" s="181"/>
      <c r="AU1630" s="181"/>
      <c r="AV1630" s="181"/>
      <c r="AW1630" s="181"/>
      <c r="AX1630" s="181"/>
      <c r="AY1630" s="181"/>
      <c r="AZ1630" s="181"/>
      <c r="BA1630" s="181"/>
      <c r="BB1630" s="181"/>
      <c r="BC1630" s="181"/>
      <c r="BD1630" s="181"/>
      <c r="BE1630" s="181"/>
      <c r="BF1630" s="181"/>
      <c r="BG1630" s="181"/>
      <c r="BH1630" s="181"/>
      <c r="BI1630" s="181"/>
      <c r="BJ1630" s="181"/>
      <c r="BK1630" s="181"/>
      <c r="BL1630" s="181"/>
      <c r="BM1630" s="181"/>
      <c r="BN1630" s="181"/>
      <c r="BO1630" s="181"/>
      <c r="BP1630" s="181"/>
      <c r="BQ1630" s="181"/>
      <c r="BR1630" s="181"/>
      <c r="BS1630" s="181"/>
      <c r="BT1630" s="181"/>
      <c r="BU1630" s="181"/>
      <c r="BV1630" s="181"/>
      <c r="BW1630" s="181"/>
      <c r="BX1630" s="181"/>
    </row>
    <row r="1631" spans="23:76" s="166" customFormat="1">
      <c r="W1631" s="181"/>
      <c r="X1631" s="181"/>
      <c r="Y1631" s="181"/>
      <c r="Z1631" s="181"/>
      <c r="AA1631" s="181"/>
      <c r="AB1631" s="181"/>
      <c r="AC1631" s="181"/>
      <c r="AD1631" s="181"/>
      <c r="AE1631" s="181"/>
      <c r="AF1631" s="181"/>
      <c r="AG1631" s="181"/>
      <c r="AH1631" s="181"/>
      <c r="AI1631" s="181"/>
      <c r="AJ1631" s="181"/>
      <c r="AK1631" s="181"/>
      <c r="AL1631" s="181"/>
      <c r="AM1631" s="181"/>
      <c r="AN1631" s="181"/>
      <c r="AO1631" s="181"/>
      <c r="AP1631" s="181"/>
      <c r="AQ1631" s="181"/>
      <c r="AR1631" s="181"/>
      <c r="AS1631" s="181"/>
      <c r="AT1631" s="181"/>
      <c r="AU1631" s="181"/>
      <c r="AV1631" s="181"/>
      <c r="AW1631" s="181"/>
      <c r="AX1631" s="181"/>
      <c r="AY1631" s="181"/>
      <c r="AZ1631" s="181"/>
      <c r="BA1631" s="181"/>
      <c r="BB1631" s="181"/>
      <c r="BC1631" s="181"/>
      <c r="BD1631" s="181"/>
      <c r="BE1631" s="181"/>
      <c r="BF1631" s="181"/>
      <c r="BG1631" s="181"/>
      <c r="BH1631" s="181"/>
      <c r="BI1631" s="181"/>
      <c r="BJ1631" s="181"/>
      <c r="BK1631" s="181"/>
      <c r="BL1631" s="181"/>
      <c r="BM1631" s="181"/>
      <c r="BN1631" s="181"/>
      <c r="BO1631" s="181"/>
      <c r="BP1631" s="181"/>
      <c r="BQ1631" s="181"/>
      <c r="BR1631" s="181"/>
      <c r="BS1631" s="181"/>
      <c r="BT1631" s="181"/>
      <c r="BU1631" s="181"/>
      <c r="BV1631" s="181"/>
      <c r="BW1631" s="181"/>
      <c r="BX1631" s="181"/>
    </row>
    <row r="1632" spans="23:76" s="166" customFormat="1">
      <c r="W1632" s="181"/>
      <c r="X1632" s="181"/>
      <c r="Y1632" s="181"/>
      <c r="Z1632" s="181"/>
      <c r="AA1632" s="181"/>
      <c r="AB1632" s="181"/>
      <c r="AC1632" s="181"/>
      <c r="AD1632" s="181"/>
      <c r="AE1632" s="181"/>
      <c r="AF1632" s="181"/>
      <c r="AG1632" s="181"/>
      <c r="AH1632" s="181"/>
      <c r="AI1632" s="181"/>
      <c r="AJ1632" s="181"/>
      <c r="AK1632" s="181"/>
      <c r="AL1632" s="181"/>
      <c r="AM1632" s="181"/>
      <c r="AN1632" s="181"/>
      <c r="AO1632" s="181"/>
      <c r="AP1632" s="181"/>
      <c r="AQ1632" s="181"/>
      <c r="AR1632" s="181"/>
      <c r="AS1632" s="181"/>
      <c r="AT1632" s="181"/>
      <c r="AU1632" s="181"/>
      <c r="AV1632" s="181"/>
      <c r="AW1632" s="181"/>
      <c r="AX1632" s="181"/>
      <c r="AY1632" s="181"/>
      <c r="AZ1632" s="181"/>
      <c r="BA1632" s="181"/>
      <c r="BB1632" s="181"/>
      <c r="BC1632" s="181"/>
      <c r="BD1632" s="181"/>
      <c r="BE1632" s="181"/>
      <c r="BF1632" s="181"/>
      <c r="BG1632" s="181"/>
      <c r="BH1632" s="181"/>
      <c r="BI1632" s="181"/>
      <c r="BJ1632" s="181"/>
      <c r="BK1632" s="181"/>
      <c r="BL1632" s="181"/>
      <c r="BM1632" s="181"/>
      <c r="BN1632" s="181"/>
      <c r="BO1632" s="181"/>
      <c r="BP1632" s="181"/>
      <c r="BQ1632" s="181"/>
      <c r="BR1632" s="181"/>
      <c r="BS1632" s="181"/>
      <c r="BT1632" s="181"/>
      <c r="BU1632" s="181"/>
      <c r="BV1632" s="181"/>
      <c r="BW1632" s="181"/>
      <c r="BX1632" s="181"/>
    </row>
    <row r="1633" spans="23:76" s="166" customFormat="1">
      <c r="W1633" s="181"/>
      <c r="X1633" s="181"/>
      <c r="Y1633" s="181"/>
      <c r="Z1633" s="181"/>
      <c r="AA1633" s="181"/>
      <c r="AB1633" s="181"/>
      <c r="AC1633" s="181"/>
      <c r="AD1633" s="181"/>
      <c r="AE1633" s="181"/>
      <c r="AF1633" s="181"/>
      <c r="AG1633" s="181"/>
      <c r="AH1633" s="181"/>
      <c r="AI1633" s="181"/>
      <c r="AJ1633" s="181"/>
      <c r="AK1633" s="181"/>
      <c r="AL1633" s="181"/>
      <c r="AM1633" s="181"/>
      <c r="AN1633" s="181"/>
      <c r="AO1633" s="181"/>
      <c r="AP1633" s="181"/>
      <c r="AQ1633" s="181"/>
      <c r="AR1633" s="181"/>
      <c r="AS1633" s="181"/>
      <c r="AT1633" s="181"/>
      <c r="AU1633" s="181"/>
      <c r="AV1633" s="181"/>
      <c r="AW1633" s="181"/>
      <c r="AX1633" s="181"/>
      <c r="AY1633" s="181"/>
      <c r="AZ1633" s="181"/>
      <c r="BA1633" s="181"/>
      <c r="BB1633" s="181"/>
      <c r="BC1633" s="181"/>
      <c r="BD1633" s="181"/>
      <c r="BE1633" s="181"/>
      <c r="BF1633" s="181"/>
      <c r="BG1633" s="181"/>
      <c r="BH1633" s="181"/>
      <c r="BI1633" s="181"/>
      <c r="BJ1633" s="181"/>
      <c r="BK1633" s="181"/>
      <c r="BL1633" s="181"/>
      <c r="BM1633" s="181"/>
      <c r="BN1633" s="181"/>
      <c r="BO1633" s="181"/>
      <c r="BP1633" s="181"/>
      <c r="BQ1633" s="181"/>
      <c r="BR1633" s="181"/>
      <c r="BS1633" s="181"/>
      <c r="BT1633" s="181"/>
      <c r="BU1633" s="181"/>
      <c r="BV1633" s="181"/>
      <c r="BW1633" s="181"/>
      <c r="BX1633" s="181"/>
    </row>
    <row r="1634" spans="23:76" s="166" customFormat="1">
      <c r="W1634" s="181"/>
      <c r="X1634" s="181"/>
      <c r="Y1634" s="181"/>
      <c r="Z1634" s="181"/>
      <c r="AA1634" s="181"/>
      <c r="AB1634" s="181"/>
      <c r="AC1634" s="181"/>
      <c r="AD1634" s="181"/>
      <c r="AE1634" s="181"/>
      <c r="AF1634" s="181"/>
      <c r="AG1634" s="181"/>
      <c r="AH1634" s="181"/>
      <c r="AI1634" s="181"/>
      <c r="AJ1634" s="181"/>
      <c r="AK1634" s="181"/>
      <c r="AL1634" s="181"/>
      <c r="AM1634" s="181"/>
      <c r="AN1634" s="181"/>
      <c r="AO1634" s="181"/>
      <c r="AP1634" s="181"/>
      <c r="AQ1634" s="181"/>
      <c r="AR1634" s="181"/>
      <c r="AS1634" s="181"/>
      <c r="AT1634" s="181"/>
      <c r="AU1634" s="181"/>
      <c r="AV1634" s="181"/>
      <c r="AW1634" s="181"/>
      <c r="AX1634" s="181"/>
      <c r="AY1634" s="181"/>
      <c r="AZ1634" s="181"/>
      <c r="BA1634" s="181"/>
      <c r="BB1634" s="181"/>
      <c r="BC1634" s="181"/>
      <c r="BD1634" s="181"/>
      <c r="BE1634" s="181"/>
      <c r="BF1634" s="181"/>
      <c r="BG1634" s="181"/>
      <c r="BH1634" s="181"/>
      <c r="BI1634" s="181"/>
      <c r="BJ1634" s="181"/>
      <c r="BK1634" s="181"/>
      <c r="BL1634" s="181"/>
      <c r="BM1634" s="181"/>
      <c r="BN1634" s="181"/>
      <c r="BO1634" s="181"/>
      <c r="BP1634" s="181"/>
      <c r="BQ1634" s="181"/>
      <c r="BR1634" s="181"/>
      <c r="BS1634" s="181"/>
      <c r="BT1634" s="181"/>
      <c r="BU1634" s="181"/>
      <c r="BV1634" s="181"/>
      <c r="BW1634" s="181"/>
      <c r="BX1634" s="181"/>
    </row>
    <row r="1635" spans="23:76" s="166" customFormat="1">
      <c r="W1635" s="181"/>
      <c r="X1635" s="181"/>
      <c r="Y1635" s="181"/>
      <c r="Z1635" s="181"/>
      <c r="AA1635" s="181"/>
      <c r="AB1635" s="181"/>
      <c r="AC1635" s="181"/>
      <c r="AD1635" s="181"/>
      <c r="AE1635" s="181"/>
      <c r="AF1635" s="181"/>
      <c r="AG1635" s="181"/>
      <c r="AH1635" s="181"/>
      <c r="AI1635" s="181"/>
      <c r="AJ1635" s="181"/>
      <c r="AK1635" s="181"/>
      <c r="AL1635" s="181"/>
      <c r="AM1635" s="181"/>
      <c r="AN1635" s="181"/>
      <c r="AO1635" s="181"/>
      <c r="AP1635" s="181"/>
      <c r="AQ1635" s="181"/>
      <c r="AR1635" s="181"/>
      <c r="AS1635" s="181"/>
      <c r="AT1635" s="181"/>
      <c r="AU1635" s="181"/>
      <c r="AV1635" s="181"/>
      <c r="AW1635" s="181"/>
      <c r="AX1635" s="181"/>
      <c r="AY1635" s="181"/>
      <c r="AZ1635" s="181"/>
      <c r="BA1635" s="181"/>
      <c r="BB1635" s="181"/>
      <c r="BC1635" s="181"/>
      <c r="BD1635" s="181"/>
      <c r="BE1635" s="181"/>
      <c r="BF1635" s="181"/>
      <c r="BG1635" s="181"/>
      <c r="BH1635" s="181"/>
      <c r="BI1635" s="181"/>
      <c r="BJ1635" s="181"/>
      <c r="BK1635" s="181"/>
      <c r="BL1635" s="181"/>
      <c r="BM1635" s="181"/>
      <c r="BN1635" s="181"/>
      <c r="BO1635" s="181"/>
      <c r="BP1635" s="181"/>
      <c r="BQ1635" s="181"/>
      <c r="BR1635" s="181"/>
      <c r="BS1635" s="181"/>
      <c r="BT1635" s="181"/>
      <c r="BU1635" s="181"/>
      <c r="BV1635" s="181"/>
      <c r="BW1635" s="181"/>
      <c r="BX1635" s="181"/>
    </row>
    <row r="1636" spans="23:76" s="166" customFormat="1">
      <c r="W1636" s="181"/>
      <c r="X1636" s="181"/>
      <c r="Y1636" s="181"/>
      <c r="Z1636" s="181"/>
      <c r="AA1636" s="181"/>
      <c r="AB1636" s="181"/>
      <c r="AC1636" s="181"/>
      <c r="AD1636" s="181"/>
      <c r="AE1636" s="181"/>
      <c r="AF1636" s="181"/>
      <c r="AG1636" s="181"/>
      <c r="AH1636" s="181"/>
      <c r="AI1636" s="181"/>
      <c r="AJ1636" s="181"/>
      <c r="AK1636" s="181"/>
      <c r="AL1636" s="181"/>
      <c r="AM1636" s="181"/>
      <c r="AN1636" s="181"/>
      <c r="AO1636" s="181"/>
      <c r="AP1636" s="181"/>
      <c r="AQ1636" s="181"/>
      <c r="AR1636" s="181"/>
      <c r="AS1636" s="181"/>
      <c r="AT1636" s="181"/>
      <c r="AU1636" s="181"/>
      <c r="AV1636" s="181"/>
      <c r="AW1636" s="181"/>
      <c r="AX1636" s="181"/>
      <c r="AY1636" s="181"/>
      <c r="AZ1636" s="181"/>
      <c r="BA1636" s="181"/>
      <c r="BB1636" s="181"/>
      <c r="BC1636" s="181"/>
      <c r="BD1636" s="181"/>
      <c r="BE1636" s="181"/>
      <c r="BF1636" s="181"/>
      <c r="BG1636" s="181"/>
      <c r="BH1636" s="181"/>
      <c r="BI1636" s="181"/>
      <c r="BJ1636" s="181"/>
      <c r="BK1636" s="181"/>
      <c r="BL1636" s="181"/>
      <c r="BM1636" s="181"/>
      <c r="BN1636" s="181"/>
      <c r="BO1636" s="181"/>
      <c r="BP1636" s="181"/>
      <c r="BQ1636" s="181"/>
      <c r="BR1636" s="181"/>
      <c r="BS1636" s="181"/>
      <c r="BT1636" s="181"/>
      <c r="BU1636" s="181"/>
      <c r="BV1636" s="181"/>
      <c r="BW1636" s="181"/>
      <c r="BX1636" s="181"/>
    </row>
    <row r="1637" spans="23:76" s="166" customFormat="1">
      <c r="W1637" s="181"/>
      <c r="X1637" s="181"/>
      <c r="Y1637" s="181"/>
      <c r="Z1637" s="181"/>
      <c r="AA1637" s="181"/>
      <c r="AB1637" s="181"/>
      <c r="AC1637" s="181"/>
      <c r="AD1637" s="181"/>
      <c r="AE1637" s="181"/>
      <c r="AF1637" s="181"/>
      <c r="AG1637" s="181"/>
      <c r="AH1637" s="181"/>
      <c r="AI1637" s="181"/>
      <c r="AJ1637" s="181"/>
      <c r="AK1637" s="181"/>
      <c r="AL1637" s="181"/>
      <c r="AM1637" s="181"/>
      <c r="AN1637" s="181"/>
      <c r="AO1637" s="181"/>
      <c r="AP1637" s="181"/>
      <c r="AQ1637" s="181"/>
      <c r="AR1637" s="181"/>
      <c r="AS1637" s="181"/>
      <c r="AT1637" s="181"/>
      <c r="AU1637" s="181"/>
      <c r="AV1637" s="181"/>
      <c r="AW1637" s="181"/>
      <c r="AX1637" s="181"/>
      <c r="AY1637" s="181"/>
      <c r="AZ1637" s="181"/>
      <c r="BA1637" s="181"/>
      <c r="BB1637" s="181"/>
      <c r="BC1637" s="181"/>
      <c r="BD1637" s="181"/>
      <c r="BE1637" s="181"/>
      <c r="BF1637" s="181"/>
      <c r="BG1637" s="181"/>
      <c r="BH1637" s="181"/>
      <c r="BI1637" s="181"/>
      <c r="BJ1637" s="181"/>
      <c r="BK1637" s="181"/>
      <c r="BL1637" s="181"/>
      <c r="BM1637" s="181"/>
      <c r="BN1637" s="181"/>
      <c r="BO1637" s="181"/>
      <c r="BP1637" s="181"/>
      <c r="BQ1637" s="181"/>
      <c r="BR1637" s="181"/>
      <c r="BS1637" s="181"/>
      <c r="BT1637" s="181"/>
      <c r="BU1637" s="181"/>
      <c r="BV1637" s="181"/>
      <c r="BW1637" s="181"/>
      <c r="BX1637" s="181"/>
    </row>
    <row r="1638" spans="23:76" s="166" customFormat="1">
      <c r="W1638" s="181"/>
      <c r="X1638" s="181"/>
      <c r="Y1638" s="181"/>
      <c r="Z1638" s="181"/>
      <c r="AA1638" s="181"/>
      <c r="AB1638" s="181"/>
      <c r="AC1638" s="181"/>
      <c r="AD1638" s="181"/>
      <c r="AE1638" s="181"/>
      <c r="AF1638" s="181"/>
      <c r="AG1638" s="181"/>
      <c r="AH1638" s="181"/>
      <c r="AI1638" s="181"/>
      <c r="AJ1638" s="181"/>
      <c r="AK1638" s="181"/>
      <c r="AL1638" s="181"/>
      <c r="AM1638" s="181"/>
      <c r="AN1638" s="181"/>
      <c r="AO1638" s="181"/>
      <c r="AP1638" s="181"/>
      <c r="AQ1638" s="181"/>
      <c r="AR1638" s="181"/>
      <c r="AS1638" s="181"/>
      <c r="AT1638" s="181"/>
      <c r="AU1638" s="181"/>
      <c r="AV1638" s="181"/>
      <c r="AW1638" s="181"/>
      <c r="AX1638" s="181"/>
      <c r="AY1638" s="181"/>
      <c r="AZ1638" s="181"/>
      <c r="BA1638" s="181"/>
      <c r="BB1638" s="181"/>
      <c r="BC1638" s="181"/>
      <c r="BD1638" s="181"/>
      <c r="BE1638" s="181"/>
      <c r="BF1638" s="181"/>
      <c r="BG1638" s="181"/>
      <c r="BH1638" s="181"/>
      <c r="BI1638" s="181"/>
      <c r="BJ1638" s="181"/>
      <c r="BK1638" s="181"/>
      <c r="BL1638" s="181"/>
      <c r="BM1638" s="181"/>
      <c r="BN1638" s="181"/>
      <c r="BO1638" s="181"/>
      <c r="BP1638" s="181"/>
      <c r="BQ1638" s="181"/>
      <c r="BR1638" s="181"/>
      <c r="BS1638" s="181"/>
      <c r="BT1638" s="181"/>
      <c r="BU1638" s="181"/>
      <c r="BV1638" s="181"/>
      <c r="BW1638" s="181"/>
      <c r="BX1638" s="181"/>
    </row>
    <row r="1639" spans="23:76" s="166" customFormat="1">
      <c r="W1639" s="181"/>
      <c r="X1639" s="181"/>
      <c r="Y1639" s="181"/>
      <c r="Z1639" s="181"/>
      <c r="AA1639" s="181"/>
      <c r="AB1639" s="181"/>
      <c r="AC1639" s="181"/>
      <c r="AD1639" s="181"/>
      <c r="AE1639" s="181"/>
      <c r="AF1639" s="181"/>
      <c r="AG1639" s="181"/>
      <c r="AH1639" s="181"/>
      <c r="AI1639" s="181"/>
      <c r="AJ1639" s="181"/>
      <c r="AK1639" s="181"/>
      <c r="AL1639" s="181"/>
      <c r="AM1639" s="181"/>
      <c r="AN1639" s="181"/>
      <c r="AO1639" s="181"/>
      <c r="AP1639" s="181"/>
      <c r="AQ1639" s="181"/>
      <c r="AR1639" s="181"/>
      <c r="AS1639" s="181"/>
      <c r="AT1639" s="181"/>
      <c r="AU1639" s="181"/>
      <c r="AV1639" s="181"/>
      <c r="AW1639" s="181"/>
      <c r="AX1639" s="181"/>
      <c r="AY1639" s="181"/>
      <c r="AZ1639" s="181"/>
      <c r="BA1639" s="181"/>
      <c r="BB1639" s="181"/>
      <c r="BC1639" s="181"/>
      <c r="BD1639" s="181"/>
      <c r="BE1639" s="181"/>
      <c r="BF1639" s="181"/>
      <c r="BG1639" s="181"/>
      <c r="BH1639" s="181"/>
      <c r="BI1639" s="181"/>
      <c r="BJ1639" s="181"/>
      <c r="BK1639" s="181"/>
      <c r="BL1639" s="181"/>
      <c r="BM1639" s="181"/>
      <c r="BN1639" s="181"/>
      <c r="BO1639" s="181"/>
      <c r="BP1639" s="181"/>
      <c r="BQ1639" s="181"/>
      <c r="BR1639" s="181"/>
      <c r="BS1639" s="181"/>
      <c r="BT1639" s="181"/>
      <c r="BU1639" s="181"/>
      <c r="BV1639" s="181"/>
      <c r="BW1639" s="181"/>
      <c r="BX1639" s="181"/>
    </row>
    <row r="1640" spans="23:76" s="166" customFormat="1">
      <c r="W1640" s="181"/>
      <c r="X1640" s="181"/>
      <c r="Y1640" s="181"/>
      <c r="Z1640" s="181"/>
      <c r="AA1640" s="181"/>
      <c r="AB1640" s="181"/>
      <c r="AC1640" s="181"/>
      <c r="AD1640" s="181"/>
      <c r="AE1640" s="181"/>
      <c r="AF1640" s="181"/>
      <c r="AG1640" s="181"/>
      <c r="AH1640" s="181"/>
      <c r="AI1640" s="181"/>
      <c r="AJ1640" s="181"/>
      <c r="AK1640" s="181"/>
      <c r="AL1640" s="181"/>
      <c r="AM1640" s="181"/>
      <c r="AN1640" s="181"/>
      <c r="AO1640" s="181"/>
      <c r="AP1640" s="181"/>
      <c r="AQ1640" s="181"/>
      <c r="AR1640" s="181"/>
      <c r="AS1640" s="181"/>
      <c r="AT1640" s="181"/>
      <c r="AU1640" s="181"/>
      <c r="AV1640" s="181"/>
      <c r="AW1640" s="181"/>
      <c r="AX1640" s="181"/>
      <c r="AY1640" s="181"/>
      <c r="AZ1640" s="181"/>
      <c r="BA1640" s="181"/>
      <c r="BB1640" s="181"/>
      <c r="BC1640" s="181"/>
      <c r="BD1640" s="181"/>
      <c r="BE1640" s="181"/>
      <c r="BF1640" s="181"/>
      <c r="BG1640" s="181"/>
      <c r="BH1640" s="181"/>
      <c r="BI1640" s="181"/>
      <c r="BJ1640" s="181"/>
      <c r="BK1640" s="181"/>
      <c r="BL1640" s="181"/>
      <c r="BM1640" s="181"/>
      <c r="BN1640" s="181"/>
      <c r="BO1640" s="181"/>
      <c r="BP1640" s="181"/>
      <c r="BQ1640" s="181"/>
      <c r="BR1640" s="181"/>
      <c r="BS1640" s="181"/>
      <c r="BT1640" s="181"/>
      <c r="BU1640" s="181"/>
      <c r="BV1640" s="181"/>
      <c r="BW1640" s="181"/>
      <c r="BX1640" s="181"/>
    </row>
    <row r="1641" spans="23:76" s="166" customFormat="1">
      <c r="W1641" s="181"/>
      <c r="X1641" s="181"/>
      <c r="Y1641" s="181"/>
      <c r="Z1641" s="181"/>
      <c r="AA1641" s="181"/>
      <c r="AB1641" s="181"/>
      <c r="AC1641" s="181"/>
      <c r="AD1641" s="181"/>
      <c r="AE1641" s="181"/>
      <c r="AF1641" s="181"/>
      <c r="AG1641" s="181"/>
      <c r="AH1641" s="181"/>
      <c r="AI1641" s="181"/>
      <c r="AJ1641" s="181"/>
      <c r="AK1641" s="181"/>
      <c r="AL1641" s="181"/>
      <c r="AM1641" s="181"/>
      <c r="AN1641" s="181"/>
      <c r="AO1641" s="181"/>
      <c r="AP1641" s="181"/>
      <c r="AQ1641" s="181"/>
      <c r="AR1641" s="181"/>
      <c r="AS1641" s="181"/>
      <c r="AT1641" s="181"/>
      <c r="AU1641" s="181"/>
      <c r="AV1641" s="181"/>
      <c r="AW1641" s="181"/>
      <c r="AX1641" s="181"/>
      <c r="AY1641" s="181"/>
      <c r="AZ1641" s="181"/>
      <c r="BA1641" s="181"/>
      <c r="BB1641" s="181"/>
      <c r="BC1641" s="181"/>
      <c r="BD1641" s="181"/>
      <c r="BE1641" s="181"/>
      <c r="BF1641" s="181"/>
      <c r="BG1641" s="181"/>
      <c r="BH1641" s="181"/>
      <c r="BI1641" s="181"/>
      <c r="BJ1641" s="181"/>
      <c r="BK1641" s="181"/>
      <c r="BL1641" s="181"/>
      <c r="BM1641" s="181"/>
      <c r="BN1641" s="181"/>
      <c r="BO1641" s="181"/>
      <c r="BP1641" s="181"/>
      <c r="BQ1641" s="181"/>
      <c r="BR1641" s="181"/>
      <c r="BS1641" s="181"/>
      <c r="BT1641" s="181"/>
      <c r="BU1641" s="181"/>
      <c r="BV1641" s="181"/>
      <c r="BW1641" s="181"/>
      <c r="BX1641" s="181"/>
    </row>
    <row r="1642" spans="23:76" s="166" customFormat="1">
      <c r="W1642" s="181"/>
      <c r="X1642" s="181"/>
      <c r="Y1642" s="181"/>
      <c r="Z1642" s="181"/>
      <c r="AA1642" s="181"/>
      <c r="AB1642" s="181"/>
      <c r="AC1642" s="181"/>
      <c r="AD1642" s="181"/>
      <c r="AE1642" s="181"/>
      <c r="AF1642" s="181"/>
      <c r="AG1642" s="181"/>
      <c r="AH1642" s="181"/>
      <c r="AI1642" s="181"/>
      <c r="AJ1642" s="181"/>
      <c r="AK1642" s="181"/>
      <c r="AL1642" s="181"/>
      <c r="AM1642" s="181"/>
      <c r="AN1642" s="181"/>
      <c r="AO1642" s="181"/>
      <c r="AP1642" s="181"/>
      <c r="AQ1642" s="181"/>
      <c r="AR1642" s="181"/>
      <c r="AS1642" s="181"/>
      <c r="AT1642" s="181"/>
      <c r="AU1642" s="181"/>
      <c r="AV1642" s="181"/>
      <c r="AW1642" s="181"/>
      <c r="AX1642" s="181"/>
      <c r="AY1642" s="181"/>
      <c r="AZ1642" s="181"/>
      <c r="BA1642" s="181"/>
      <c r="BB1642" s="181"/>
      <c r="BC1642" s="181"/>
      <c r="BD1642" s="181"/>
      <c r="BE1642" s="181"/>
      <c r="BF1642" s="181"/>
      <c r="BG1642" s="181"/>
      <c r="BH1642" s="181"/>
      <c r="BI1642" s="181"/>
      <c r="BJ1642" s="181"/>
      <c r="BK1642" s="181"/>
      <c r="BL1642" s="181"/>
      <c r="BM1642" s="181"/>
      <c r="BN1642" s="181"/>
      <c r="BO1642" s="181"/>
      <c r="BP1642" s="181"/>
      <c r="BQ1642" s="181"/>
      <c r="BR1642" s="181"/>
      <c r="BS1642" s="181"/>
      <c r="BT1642" s="181"/>
      <c r="BU1642" s="181"/>
      <c r="BV1642" s="181"/>
      <c r="BW1642" s="181"/>
      <c r="BX1642" s="181"/>
    </row>
    <row r="1643" spans="23:76" s="166" customFormat="1">
      <c r="W1643" s="181"/>
      <c r="X1643" s="181"/>
      <c r="Y1643" s="181"/>
      <c r="Z1643" s="181"/>
      <c r="AA1643" s="181"/>
      <c r="AB1643" s="181"/>
      <c r="AC1643" s="181"/>
      <c r="AD1643" s="181"/>
      <c r="AE1643" s="181"/>
      <c r="AF1643" s="181"/>
      <c r="AG1643" s="181"/>
      <c r="AH1643" s="181"/>
      <c r="AI1643" s="181"/>
      <c r="AJ1643" s="181"/>
      <c r="AK1643" s="181"/>
      <c r="AL1643" s="181"/>
      <c r="AM1643" s="181"/>
      <c r="AN1643" s="181"/>
      <c r="AO1643" s="181"/>
      <c r="AP1643" s="181"/>
      <c r="AQ1643" s="181"/>
      <c r="AR1643" s="181"/>
      <c r="AS1643" s="181"/>
      <c r="AT1643" s="181"/>
      <c r="AU1643" s="181"/>
      <c r="AV1643" s="181"/>
      <c r="AW1643" s="181"/>
      <c r="AX1643" s="181"/>
      <c r="AY1643" s="181"/>
      <c r="AZ1643" s="181"/>
      <c r="BA1643" s="181"/>
      <c r="BB1643" s="181"/>
      <c r="BC1643" s="181"/>
      <c r="BD1643" s="181"/>
      <c r="BE1643" s="181"/>
      <c r="BF1643" s="181"/>
      <c r="BG1643" s="181"/>
      <c r="BH1643" s="181"/>
      <c r="BI1643" s="181"/>
      <c r="BJ1643" s="181"/>
      <c r="BK1643" s="181"/>
      <c r="BL1643" s="181"/>
      <c r="BM1643" s="181"/>
      <c r="BN1643" s="181"/>
      <c r="BO1643" s="181"/>
      <c r="BP1643" s="181"/>
      <c r="BQ1643" s="181"/>
      <c r="BR1643" s="181"/>
      <c r="BS1643" s="181"/>
      <c r="BT1643" s="181"/>
      <c r="BU1643" s="181"/>
      <c r="BV1643" s="181"/>
      <c r="BW1643" s="181"/>
      <c r="BX1643" s="181"/>
    </row>
    <row r="1644" spans="23:76" s="166" customFormat="1">
      <c r="W1644" s="181"/>
      <c r="X1644" s="181"/>
      <c r="Y1644" s="181"/>
      <c r="Z1644" s="181"/>
      <c r="AA1644" s="181"/>
      <c r="AB1644" s="181"/>
      <c r="AC1644" s="181"/>
      <c r="AD1644" s="181"/>
      <c r="AE1644" s="181"/>
      <c r="AF1644" s="181"/>
      <c r="AG1644" s="181"/>
      <c r="AH1644" s="181"/>
      <c r="AI1644" s="181"/>
      <c r="AJ1644" s="181"/>
      <c r="AK1644" s="181"/>
      <c r="AL1644" s="181"/>
      <c r="AM1644" s="181"/>
      <c r="AN1644" s="181"/>
      <c r="AO1644" s="181"/>
      <c r="AP1644" s="181"/>
      <c r="AQ1644" s="181"/>
      <c r="AR1644" s="181"/>
      <c r="AS1644" s="181"/>
      <c r="AT1644" s="181"/>
      <c r="AU1644" s="181"/>
      <c r="AV1644" s="181"/>
      <c r="AW1644" s="181"/>
      <c r="AX1644" s="181"/>
      <c r="AY1644" s="181"/>
      <c r="AZ1644" s="181"/>
      <c r="BA1644" s="181"/>
      <c r="BB1644" s="181"/>
      <c r="BC1644" s="181"/>
      <c r="BD1644" s="181"/>
      <c r="BE1644" s="181"/>
      <c r="BF1644" s="181"/>
      <c r="BG1644" s="181"/>
      <c r="BH1644" s="181"/>
      <c r="BI1644" s="181"/>
      <c r="BJ1644" s="181"/>
      <c r="BK1644" s="181"/>
      <c r="BL1644" s="181"/>
      <c r="BM1644" s="181"/>
      <c r="BN1644" s="181"/>
      <c r="BO1644" s="181"/>
      <c r="BP1644" s="181"/>
      <c r="BQ1644" s="181"/>
      <c r="BR1644" s="181"/>
      <c r="BS1644" s="181"/>
      <c r="BT1644" s="181"/>
      <c r="BU1644" s="181"/>
      <c r="BV1644" s="181"/>
      <c r="BW1644" s="181"/>
      <c r="BX1644" s="181"/>
    </row>
    <row r="1645" spans="23:76" s="166" customFormat="1">
      <c r="W1645" s="181"/>
      <c r="X1645" s="181"/>
      <c r="Y1645" s="181"/>
      <c r="Z1645" s="181"/>
      <c r="AA1645" s="181"/>
      <c r="AB1645" s="181"/>
      <c r="AC1645" s="181"/>
      <c r="AD1645" s="181"/>
      <c r="AE1645" s="181"/>
      <c r="AF1645" s="181"/>
      <c r="AG1645" s="181"/>
      <c r="AH1645" s="181"/>
      <c r="AI1645" s="181"/>
      <c r="AJ1645" s="181"/>
      <c r="AK1645" s="181"/>
      <c r="AL1645" s="181"/>
      <c r="AM1645" s="181"/>
      <c r="AN1645" s="181"/>
      <c r="AO1645" s="181"/>
      <c r="AP1645" s="181"/>
      <c r="AQ1645" s="181"/>
      <c r="AR1645" s="181"/>
      <c r="AS1645" s="181"/>
      <c r="AT1645" s="181"/>
      <c r="AU1645" s="181"/>
      <c r="AV1645" s="181"/>
      <c r="AW1645" s="181"/>
      <c r="AX1645" s="181"/>
      <c r="AY1645" s="181"/>
      <c r="AZ1645" s="181"/>
      <c r="BA1645" s="181"/>
      <c r="BB1645" s="181"/>
      <c r="BC1645" s="181"/>
      <c r="BD1645" s="181"/>
      <c r="BE1645" s="181"/>
      <c r="BF1645" s="181"/>
      <c r="BG1645" s="181"/>
      <c r="BH1645" s="181"/>
      <c r="BI1645" s="181"/>
      <c r="BJ1645" s="181"/>
      <c r="BK1645" s="181"/>
      <c r="BL1645" s="181"/>
      <c r="BM1645" s="181"/>
      <c r="BN1645" s="181"/>
      <c r="BO1645" s="181"/>
      <c r="BP1645" s="181"/>
      <c r="BQ1645" s="181"/>
      <c r="BR1645" s="181"/>
      <c r="BS1645" s="181"/>
      <c r="BT1645" s="181"/>
      <c r="BU1645" s="181"/>
      <c r="BV1645" s="181"/>
      <c r="BW1645" s="181"/>
      <c r="BX1645" s="181"/>
    </row>
    <row r="1646" spans="23:76" s="166" customFormat="1">
      <c r="W1646" s="181"/>
      <c r="X1646" s="181"/>
      <c r="Y1646" s="181"/>
      <c r="Z1646" s="181"/>
      <c r="AA1646" s="181"/>
      <c r="AB1646" s="181"/>
      <c r="AC1646" s="181"/>
      <c r="AD1646" s="181"/>
      <c r="AE1646" s="181"/>
      <c r="AF1646" s="181"/>
      <c r="AG1646" s="181"/>
      <c r="AH1646" s="181"/>
      <c r="AI1646" s="181"/>
      <c r="AJ1646" s="181"/>
      <c r="AK1646" s="181"/>
      <c r="AL1646" s="181"/>
      <c r="AM1646" s="181"/>
      <c r="AN1646" s="181"/>
      <c r="AO1646" s="181"/>
      <c r="AP1646" s="181"/>
      <c r="AQ1646" s="181"/>
      <c r="AR1646" s="181"/>
      <c r="AS1646" s="181"/>
      <c r="AT1646" s="181"/>
      <c r="AU1646" s="181"/>
      <c r="AV1646" s="181"/>
      <c r="AW1646" s="181"/>
      <c r="AX1646" s="181"/>
      <c r="AY1646" s="181"/>
      <c r="AZ1646" s="181"/>
      <c r="BA1646" s="181"/>
      <c r="BB1646" s="181"/>
      <c r="BC1646" s="181"/>
      <c r="BD1646" s="181"/>
      <c r="BE1646" s="181"/>
      <c r="BF1646" s="181"/>
      <c r="BG1646" s="181"/>
      <c r="BH1646" s="181"/>
      <c r="BI1646" s="181"/>
      <c r="BJ1646" s="181"/>
      <c r="BK1646" s="181"/>
      <c r="BL1646" s="181"/>
      <c r="BM1646" s="181"/>
      <c r="BN1646" s="181"/>
      <c r="BO1646" s="181"/>
      <c r="BP1646" s="181"/>
      <c r="BQ1646" s="181"/>
      <c r="BR1646" s="181"/>
      <c r="BS1646" s="181"/>
      <c r="BT1646" s="181"/>
      <c r="BU1646" s="181"/>
      <c r="BV1646" s="181"/>
      <c r="BW1646" s="181"/>
      <c r="BX1646" s="181"/>
    </row>
    <row r="1647" spans="23:76" s="166" customFormat="1">
      <c r="W1647" s="181"/>
      <c r="X1647" s="181"/>
      <c r="Y1647" s="181"/>
      <c r="Z1647" s="181"/>
      <c r="AA1647" s="181"/>
      <c r="AB1647" s="181"/>
      <c r="AC1647" s="181"/>
      <c r="AD1647" s="181"/>
      <c r="AE1647" s="181"/>
      <c r="AF1647" s="181"/>
      <c r="AG1647" s="181"/>
      <c r="AH1647" s="181"/>
      <c r="AI1647" s="181"/>
      <c r="AJ1647" s="181"/>
      <c r="AK1647" s="181"/>
      <c r="AL1647" s="181"/>
      <c r="AM1647" s="181"/>
      <c r="AN1647" s="181"/>
      <c r="AO1647" s="181"/>
      <c r="AP1647" s="181"/>
      <c r="AQ1647" s="181"/>
      <c r="AR1647" s="181"/>
      <c r="AS1647" s="181"/>
      <c r="AT1647" s="181"/>
      <c r="AU1647" s="181"/>
      <c r="AV1647" s="181"/>
      <c r="AW1647" s="181"/>
      <c r="AX1647" s="181"/>
      <c r="AY1647" s="181"/>
      <c r="AZ1647" s="181"/>
      <c r="BA1647" s="181"/>
      <c r="BB1647" s="181"/>
      <c r="BC1647" s="181"/>
      <c r="BD1647" s="181"/>
      <c r="BE1647" s="181"/>
      <c r="BF1647" s="181"/>
      <c r="BG1647" s="181"/>
      <c r="BH1647" s="181"/>
      <c r="BI1647" s="181"/>
      <c r="BJ1647" s="181"/>
      <c r="BK1647" s="181"/>
      <c r="BL1647" s="181"/>
      <c r="BM1647" s="181"/>
      <c r="BN1647" s="181"/>
      <c r="BO1647" s="181"/>
      <c r="BP1647" s="181"/>
      <c r="BQ1647" s="181"/>
      <c r="BR1647" s="181"/>
      <c r="BS1647" s="181"/>
      <c r="BT1647" s="181"/>
      <c r="BU1647" s="181"/>
      <c r="BV1647" s="181"/>
      <c r="BW1647" s="181"/>
      <c r="BX1647" s="181"/>
    </row>
    <row r="1648" spans="23:76" s="166" customFormat="1">
      <c r="W1648" s="181"/>
      <c r="X1648" s="181"/>
      <c r="Y1648" s="181"/>
      <c r="Z1648" s="181"/>
      <c r="AA1648" s="181"/>
      <c r="AB1648" s="181"/>
      <c r="AC1648" s="181"/>
      <c r="AD1648" s="181"/>
      <c r="AE1648" s="181"/>
      <c r="AF1648" s="181"/>
      <c r="AG1648" s="181"/>
      <c r="AH1648" s="181"/>
      <c r="AI1648" s="181"/>
      <c r="AJ1648" s="181"/>
      <c r="AK1648" s="181"/>
      <c r="AL1648" s="181"/>
      <c r="AM1648" s="181"/>
      <c r="AN1648" s="181"/>
      <c r="AO1648" s="181"/>
      <c r="AP1648" s="181"/>
      <c r="AQ1648" s="181"/>
      <c r="AR1648" s="181"/>
      <c r="AS1648" s="181"/>
      <c r="AT1648" s="181"/>
      <c r="AU1648" s="181"/>
      <c r="AV1648" s="181"/>
      <c r="AW1648" s="181"/>
      <c r="AX1648" s="181"/>
      <c r="AY1648" s="181"/>
      <c r="AZ1648" s="181"/>
      <c r="BA1648" s="181"/>
      <c r="BB1648" s="181"/>
      <c r="BC1648" s="181"/>
      <c r="BD1648" s="181"/>
      <c r="BE1648" s="181"/>
      <c r="BF1648" s="181"/>
      <c r="BG1648" s="181"/>
      <c r="BH1648" s="181"/>
      <c r="BI1648" s="181"/>
      <c r="BJ1648" s="181"/>
      <c r="BK1648" s="181"/>
      <c r="BL1648" s="181"/>
      <c r="BM1648" s="181"/>
      <c r="BN1648" s="181"/>
      <c r="BO1648" s="181"/>
      <c r="BP1648" s="181"/>
      <c r="BQ1648" s="181"/>
      <c r="BR1648" s="181"/>
      <c r="BS1648" s="181"/>
      <c r="BT1648" s="181"/>
      <c r="BU1648" s="181"/>
      <c r="BV1648" s="181"/>
      <c r="BW1648" s="181"/>
      <c r="BX1648" s="181"/>
    </row>
    <row r="1649" spans="23:76" s="166" customFormat="1">
      <c r="W1649" s="181"/>
      <c r="X1649" s="181"/>
      <c r="Y1649" s="181"/>
      <c r="Z1649" s="181"/>
      <c r="AA1649" s="181"/>
      <c r="AB1649" s="181"/>
      <c r="AC1649" s="181"/>
      <c r="AD1649" s="181"/>
      <c r="AE1649" s="181"/>
      <c r="AF1649" s="181"/>
      <c r="AG1649" s="181"/>
      <c r="AH1649" s="181"/>
      <c r="AI1649" s="181"/>
      <c r="AJ1649" s="181"/>
      <c r="AK1649" s="181"/>
      <c r="AL1649" s="181"/>
      <c r="AM1649" s="181"/>
      <c r="AN1649" s="181"/>
      <c r="AO1649" s="181"/>
      <c r="AP1649" s="181"/>
      <c r="AQ1649" s="181"/>
      <c r="AR1649" s="181"/>
      <c r="AS1649" s="181"/>
      <c r="AT1649" s="181"/>
      <c r="AU1649" s="181"/>
      <c r="AV1649" s="181"/>
      <c r="AW1649" s="181"/>
      <c r="AX1649" s="181"/>
      <c r="AY1649" s="181"/>
      <c r="AZ1649" s="181"/>
      <c r="BA1649" s="181"/>
      <c r="BB1649" s="181"/>
      <c r="BC1649" s="181"/>
      <c r="BD1649" s="181"/>
      <c r="BE1649" s="181"/>
      <c r="BF1649" s="181"/>
      <c r="BG1649" s="181"/>
      <c r="BH1649" s="181"/>
      <c r="BI1649" s="181"/>
      <c r="BJ1649" s="181"/>
      <c r="BK1649" s="181"/>
      <c r="BL1649" s="181"/>
      <c r="BM1649" s="181"/>
      <c r="BN1649" s="181"/>
      <c r="BO1649" s="181"/>
      <c r="BP1649" s="181"/>
      <c r="BQ1649" s="181"/>
      <c r="BR1649" s="181"/>
      <c r="BS1649" s="181"/>
      <c r="BT1649" s="181"/>
      <c r="BU1649" s="181"/>
      <c r="BV1649" s="181"/>
      <c r="BW1649" s="181"/>
      <c r="BX1649" s="181"/>
    </row>
    <row r="1650" spans="23:76" s="166" customFormat="1">
      <c r="W1650" s="181"/>
      <c r="X1650" s="181"/>
      <c r="Y1650" s="181"/>
      <c r="Z1650" s="181"/>
      <c r="AA1650" s="181"/>
      <c r="AB1650" s="181"/>
      <c r="AC1650" s="181"/>
      <c r="AD1650" s="181"/>
      <c r="AE1650" s="181"/>
      <c r="AF1650" s="181"/>
      <c r="AG1650" s="181"/>
      <c r="AH1650" s="181"/>
      <c r="AI1650" s="181"/>
      <c r="AJ1650" s="181"/>
      <c r="AK1650" s="181"/>
      <c r="AL1650" s="181"/>
      <c r="AM1650" s="181"/>
      <c r="AN1650" s="181"/>
      <c r="AO1650" s="181"/>
      <c r="AP1650" s="181"/>
      <c r="AQ1650" s="181"/>
      <c r="AR1650" s="181"/>
      <c r="AS1650" s="181"/>
      <c r="AT1650" s="181"/>
      <c r="AU1650" s="181"/>
      <c r="AV1650" s="181"/>
      <c r="AW1650" s="181"/>
      <c r="AX1650" s="181"/>
      <c r="AY1650" s="181"/>
      <c r="AZ1650" s="181"/>
      <c r="BA1650" s="181"/>
      <c r="BB1650" s="181"/>
      <c r="BC1650" s="181"/>
      <c r="BD1650" s="181"/>
      <c r="BE1650" s="181"/>
      <c r="BF1650" s="181"/>
      <c r="BG1650" s="181"/>
      <c r="BH1650" s="181"/>
      <c r="BI1650" s="181"/>
      <c r="BJ1650" s="181"/>
      <c r="BK1650" s="181"/>
      <c r="BL1650" s="181"/>
      <c r="BM1650" s="181"/>
      <c r="BN1650" s="181"/>
      <c r="BO1650" s="181"/>
      <c r="BP1650" s="181"/>
      <c r="BQ1650" s="181"/>
      <c r="BR1650" s="181"/>
      <c r="BS1650" s="181"/>
      <c r="BT1650" s="181"/>
      <c r="BU1650" s="181"/>
      <c r="BV1650" s="181"/>
      <c r="BW1650" s="181"/>
      <c r="BX1650" s="181"/>
    </row>
    <row r="1651" spans="23:76" s="166" customFormat="1">
      <c r="W1651" s="181"/>
      <c r="X1651" s="181"/>
      <c r="Y1651" s="181"/>
      <c r="Z1651" s="181"/>
      <c r="AA1651" s="181"/>
      <c r="AB1651" s="181"/>
      <c r="AC1651" s="181"/>
      <c r="AD1651" s="181"/>
      <c r="AE1651" s="181"/>
      <c r="AF1651" s="181"/>
      <c r="AG1651" s="181"/>
      <c r="AH1651" s="181"/>
      <c r="AI1651" s="181"/>
      <c r="AJ1651" s="181"/>
      <c r="AK1651" s="181"/>
      <c r="AL1651" s="181"/>
      <c r="AM1651" s="181"/>
      <c r="AN1651" s="181"/>
      <c r="AO1651" s="181"/>
      <c r="AP1651" s="181"/>
      <c r="AQ1651" s="181"/>
      <c r="AR1651" s="181"/>
      <c r="AS1651" s="181"/>
      <c r="AT1651" s="181"/>
      <c r="AU1651" s="181"/>
      <c r="AV1651" s="181"/>
      <c r="AW1651" s="181"/>
      <c r="AX1651" s="181"/>
      <c r="AY1651" s="181"/>
      <c r="AZ1651" s="181"/>
      <c r="BA1651" s="181"/>
      <c r="BB1651" s="181"/>
      <c r="BC1651" s="181"/>
      <c r="BD1651" s="181"/>
      <c r="BE1651" s="181"/>
      <c r="BF1651" s="181"/>
      <c r="BG1651" s="181"/>
      <c r="BH1651" s="181"/>
      <c r="BI1651" s="181"/>
      <c r="BJ1651" s="181"/>
      <c r="BK1651" s="181"/>
      <c r="BL1651" s="181"/>
      <c r="BM1651" s="181"/>
      <c r="BN1651" s="181"/>
      <c r="BO1651" s="181"/>
      <c r="BP1651" s="181"/>
      <c r="BQ1651" s="181"/>
      <c r="BR1651" s="181"/>
      <c r="BS1651" s="181"/>
      <c r="BT1651" s="181"/>
      <c r="BU1651" s="181"/>
      <c r="BV1651" s="181"/>
      <c r="BW1651" s="181"/>
      <c r="BX1651" s="181"/>
    </row>
    <row r="1652" spans="23:76" s="166" customFormat="1">
      <c r="W1652" s="181"/>
      <c r="X1652" s="181"/>
      <c r="Y1652" s="181"/>
      <c r="Z1652" s="181"/>
      <c r="AA1652" s="181"/>
      <c r="AB1652" s="181"/>
      <c r="AC1652" s="181"/>
      <c r="AD1652" s="181"/>
      <c r="AE1652" s="181"/>
      <c r="AF1652" s="181"/>
      <c r="AG1652" s="181"/>
      <c r="AH1652" s="181"/>
      <c r="AI1652" s="181"/>
      <c r="AJ1652" s="181"/>
      <c r="AK1652" s="181"/>
      <c r="AL1652" s="181"/>
      <c r="AM1652" s="181"/>
      <c r="AN1652" s="181"/>
      <c r="AO1652" s="181"/>
      <c r="AP1652" s="181"/>
      <c r="AQ1652" s="181"/>
      <c r="AR1652" s="181"/>
      <c r="AS1652" s="181"/>
      <c r="AT1652" s="181"/>
      <c r="AU1652" s="181"/>
      <c r="AV1652" s="181"/>
      <c r="AW1652" s="181"/>
      <c r="AX1652" s="181"/>
      <c r="AY1652" s="181"/>
      <c r="AZ1652" s="181"/>
      <c r="BA1652" s="181"/>
      <c r="BB1652" s="181"/>
      <c r="BC1652" s="181"/>
      <c r="BD1652" s="181"/>
      <c r="BE1652" s="181"/>
      <c r="BF1652" s="181"/>
      <c r="BG1652" s="181"/>
      <c r="BH1652" s="181"/>
      <c r="BI1652" s="181"/>
      <c r="BJ1652" s="181"/>
      <c r="BK1652" s="181"/>
      <c r="BL1652" s="181"/>
      <c r="BM1652" s="181"/>
      <c r="BN1652" s="181"/>
      <c r="BO1652" s="181"/>
      <c r="BP1652" s="181"/>
      <c r="BQ1652" s="181"/>
      <c r="BR1652" s="181"/>
      <c r="BS1652" s="181"/>
      <c r="BT1652" s="181"/>
      <c r="BU1652" s="181"/>
      <c r="BV1652" s="181"/>
      <c r="BW1652" s="181"/>
      <c r="BX1652" s="181"/>
    </row>
    <row r="1653" spans="23:76" s="166" customFormat="1">
      <c r="W1653" s="181"/>
      <c r="X1653" s="181"/>
      <c r="Y1653" s="181"/>
      <c r="Z1653" s="181"/>
      <c r="AA1653" s="181"/>
      <c r="AB1653" s="181"/>
      <c r="AC1653" s="181"/>
      <c r="AD1653" s="181"/>
      <c r="AE1653" s="181"/>
      <c r="AF1653" s="181"/>
      <c r="AG1653" s="181"/>
      <c r="AH1653" s="181"/>
      <c r="AI1653" s="181"/>
      <c r="AJ1653" s="181"/>
      <c r="AK1653" s="181"/>
      <c r="AL1653" s="181"/>
      <c r="AM1653" s="181"/>
      <c r="AN1653" s="181"/>
      <c r="AO1653" s="181"/>
      <c r="AP1653" s="181"/>
      <c r="AQ1653" s="181"/>
      <c r="AR1653" s="181"/>
      <c r="AS1653" s="181"/>
      <c r="AT1653" s="181"/>
      <c r="AU1653" s="181"/>
      <c r="AV1653" s="181"/>
      <c r="AW1653" s="181"/>
      <c r="AX1653" s="181"/>
      <c r="AY1653" s="181"/>
      <c r="AZ1653" s="181"/>
      <c r="BA1653" s="181"/>
      <c r="BB1653" s="181"/>
      <c r="BC1653" s="181"/>
      <c r="BD1653" s="181"/>
      <c r="BE1653" s="181"/>
      <c r="BF1653" s="181"/>
      <c r="BG1653" s="181"/>
      <c r="BH1653" s="181"/>
      <c r="BI1653" s="181"/>
      <c r="BJ1653" s="181"/>
      <c r="BK1653" s="181"/>
      <c r="BL1653" s="181"/>
      <c r="BM1653" s="181"/>
      <c r="BN1653" s="181"/>
      <c r="BO1653" s="181"/>
      <c r="BP1653" s="181"/>
      <c r="BQ1653" s="181"/>
      <c r="BR1653" s="181"/>
      <c r="BS1653" s="181"/>
      <c r="BT1653" s="181"/>
      <c r="BU1653" s="181"/>
      <c r="BV1653" s="181"/>
      <c r="BW1653" s="181"/>
      <c r="BX1653" s="181"/>
    </row>
    <row r="1654" spans="23:76" s="166" customFormat="1">
      <c r="W1654" s="181"/>
      <c r="X1654" s="181"/>
      <c r="Y1654" s="181"/>
      <c r="Z1654" s="181"/>
      <c r="AA1654" s="181"/>
      <c r="AB1654" s="181"/>
      <c r="AC1654" s="181"/>
      <c r="AD1654" s="181"/>
      <c r="AE1654" s="181"/>
      <c r="AF1654" s="181"/>
      <c r="AG1654" s="181"/>
      <c r="AH1654" s="181"/>
      <c r="AI1654" s="181"/>
      <c r="AJ1654" s="181"/>
      <c r="AK1654" s="181"/>
      <c r="AL1654" s="181"/>
      <c r="AM1654" s="181"/>
      <c r="AN1654" s="181"/>
      <c r="AO1654" s="181"/>
      <c r="AP1654" s="181"/>
      <c r="AQ1654" s="181"/>
      <c r="AR1654" s="181"/>
      <c r="AS1654" s="181"/>
      <c r="AT1654" s="181"/>
      <c r="AU1654" s="181"/>
      <c r="AV1654" s="181"/>
      <c r="AW1654" s="181"/>
      <c r="AX1654" s="181"/>
      <c r="AY1654" s="181"/>
      <c r="AZ1654" s="181"/>
      <c r="BA1654" s="181"/>
      <c r="BB1654" s="181"/>
      <c r="BC1654" s="181"/>
      <c r="BD1654" s="181"/>
      <c r="BE1654" s="181"/>
      <c r="BF1654" s="181"/>
      <c r="BG1654" s="181"/>
      <c r="BH1654" s="181"/>
      <c r="BI1654" s="181"/>
      <c r="BJ1654" s="181"/>
      <c r="BK1654" s="181"/>
      <c r="BL1654" s="181"/>
      <c r="BM1654" s="181"/>
      <c r="BN1654" s="181"/>
      <c r="BO1654" s="181"/>
      <c r="BP1654" s="181"/>
      <c r="BQ1654" s="181"/>
      <c r="BR1654" s="181"/>
      <c r="BS1654" s="181"/>
      <c r="BT1654" s="181"/>
      <c r="BU1654" s="181"/>
      <c r="BV1654" s="181"/>
      <c r="BW1654" s="181"/>
      <c r="BX1654" s="181"/>
    </row>
    <row r="1655" spans="23:76" s="166" customFormat="1">
      <c r="W1655" s="181"/>
      <c r="X1655" s="181"/>
      <c r="Y1655" s="181"/>
      <c r="Z1655" s="181"/>
      <c r="AA1655" s="181"/>
      <c r="AB1655" s="181"/>
      <c r="AC1655" s="181"/>
      <c r="AD1655" s="181"/>
      <c r="AE1655" s="181"/>
      <c r="AF1655" s="181"/>
      <c r="AG1655" s="181"/>
      <c r="AH1655" s="181"/>
      <c r="AI1655" s="181"/>
      <c r="AJ1655" s="181"/>
      <c r="AK1655" s="181"/>
      <c r="AL1655" s="181"/>
      <c r="AM1655" s="181"/>
      <c r="AN1655" s="181"/>
      <c r="AO1655" s="181"/>
      <c r="AP1655" s="181"/>
      <c r="AQ1655" s="181"/>
      <c r="AR1655" s="181"/>
      <c r="AS1655" s="181"/>
      <c r="AT1655" s="181"/>
      <c r="AU1655" s="181"/>
      <c r="AV1655" s="181"/>
      <c r="AW1655" s="181"/>
      <c r="AX1655" s="181"/>
      <c r="AY1655" s="181"/>
      <c r="AZ1655" s="181"/>
      <c r="BA1655" s="181"/>
      <c r="BB1655" s="181"/>
      <c r="BC1655" s="181"/>
      <c r="BD1655" s="181"/>
      <c r="BE1655" s="181"/>
      <c r="BF1655" s="181"/>
      <c r="BG1655" s="181"/>
      <c r="BH1655" s="181"/>
      <c r="BI1655" s="181"/>
      <c r="BJ1655" s="181"/>
      <c r="BK1655" s="181"/>
      <c r="BL1655" s="181"/>
      <c r="BM1655" s="181"/>
      <c r="BN1655" s="181"/>
      <c r="BO1655" s="181"/>
      <c r="BP1655" s="181"/>
      <c r="BQ1655" s="181"/>
      <c r="BR1655" s="181"/>
      <c r="BS1655" s="181"/>
      <c r="BT1655" s="181"/>
      <c r="BU1655" s="181"/>
      <c r="BV1655" s="181"/>
      <c r="BW1655" s="181"/>
      <c r="BX1655" s="181"/>
    </row>
    <row r="1656" spans="23:76" s="166" customFormat="1">
      <c r="W1656" s="181"/>
      <c r="X1656" s="181"/>
      <c r="Y1656" s="181"/>
      <c r="Z1656" s="181"/>
      <c r="AA1656" s="181"/>
      <c r="AB1656" s="181"/>
      <c r="AC1656" s="181"/>
      <c r="AD1656" s="181"/>
      <c r="AE1656" s="181"/>
      <c r="AF1656" s="181"/>
      <c r="AG1656" s="181"/>
      <c r="AH1656" s="181"/>
      <c r="AI1656" s="181"/>
      <c r="AJ1656" s="181"/>
      <c r="AK1656" s="181"/>
      <c r="AL1656" s="181"/>
      <c r="AM1656" s="181"/>
      <c r="AN1656" s="181"/>
      <c r="AO1656" s="181"/>
      <c r="AP1656" s="181"/>
      <c r="AQ1656" s="181"/>
      <c r="AR1656" s="181"/>
      <c r="AS1656" s="181"/>
      <c r="AT1656" s="181"/>
      <c r="AU1656" s="181"/>
      <c r="AV1656" s="181"/>
      <c r="AW1656" s="181"/>
      <c r="AX1656" s="181"/>
      <c r="AY1656" s="181"/>
      <c r="AZ1656" s="181"/>
      <c r="BA1656" s="181"/>
      <c r="BB1656" s="181"/>
      <c r="BC1656" s="181"/>
      <c r="BD1656" s="181"/>
      <c r="BE1656" s="181"/>
      <c r="BF1656" s="181"/>
      <c r="BG1656" s="181"/>
      <c r="BH1656" s="181"/>
      <c r="BI1656" s="181"/>
      <c r="BJ1656" s="181"/>
      <c r="BK1656" s="181"/>
      <c r="BL1656" s="181"/>
      <c r="BM1656" s="181"/>
      <c r="BN1656" s="181"/>
      <c r="BO1656" s="181"/>
      <c r="BP1656" s="181"/>
      <c r="BQ1656" s="181"/>
      <c r="BR1656" s="181"/>
      <c r="BS1656" s="181"/>
      <c r="BT1656" s="181"/>
      <c r="BU1656" s="181"/>
      <c r="BV1656" s="181"/>
      <c r="BW1656" s="181"/>
      <c r="BX1656" s="181"/>
    </row>
    <row r="1657" spans="23:76" s="166" customFormat="1">
      <c r="W1657" s="181"/>
      <c r="X1657" s="181"/>
      <c r="Y1657" s="181"/>
      <c r="Z1657" s="181"/>
      <c r="AA1657" s="181"/>
      <c r="AB1657" s="181"/>
      <c r="AC1657" s="181"/>
      <c r="AD1657" s="181"/>
      <c r="AE1657" s="181"/>
      <c r="AF1657" s="181"/>
      <c r="AG1657" s="181"/>
      <c r="AH1657" s="181"/>
      <c r="AI1657" s="181"/>
      <c r="AJ1657" s="181"/>
      <c r="AK1657" s="181"/>
      <c r="AL1657" s="181"/>
      <c r="AM1657" s="181"/>
      <c r="AN1657" s="181"/>
      <c r="AO1657" s="181"/>
      <c r="AP1657" s="181"/>
      <c r="AQ1657" s="181"/>
      <c r="AR1657" s="181"/>
      <c r="AS1657" s="181"/>
      <c r="AT1657" s="181"/>
      <c r="AU1657" s="181"/>
      <c r="AV1657" s="181"/>
      <c r="AW1657" s="181"/>
      <c r="AX1657" s="181"/>
      <c r="AY1657" s="181"/>
      <c r="AZ1657" s="181"/>
      <c r="BA1657" s="181"/>
      <c r="BB1657" s="181"/>
      <c r="BC1657" s="181"/>
      <c r="BD1657" s="181"/>
      <c r="BE1657" s="181"/>
      <c r="BF1657" s="181"/>
      <c r="BG1657" s="181"/>
      <c r="BH1657" s="181"/>
      <c r="BI1657" s="181"/>
      <c r="BJ1657" s="181"/>
      <c r="BK1657" s="181"/>
      <c r="BL1657" s="181"/>
      <c r="BM1657" s="181"/>
      <c r="BN1657" s="181"/>
      <c r="BO1657" s="181"/>
      <c r="BP1657" s="181"/>
      <c r="BQ1657" s="181"/>
      <c r="BR1657" s="181"/>
      <c r="BS1657" s="181"/>
      <c r="BT1657" s="181"/>
      <c r="BU1657" s="181"/>
      <c r="BV1657" s="181"/>
      <c r="BW1657" s="181"/>
      <c r="BX1657" s="181"/>
    </row>
    <row r="1658" spans="23:76" s="166" customFormat="1">
      <c r="W1658" s="181"/>
      <c r="X1658" s="181"/>
      <c r="Y1658" s="181"/>
      <c r="Z1658" s="181"/>
      <c r="AA1658" s="181"/>
      <c r="AB1658" s="181"/>
      <c r="AC1658" s="181"/>
      <c r="AD1658" s="181"/>
      <c r="AE1658" s="181"/>
      <c r="AF1658" s="181"/>
      <c r="AG1658" s="181"/>
      <c r="AH1658" s="181"/>
      <c r="AI1658" s="181"/>
      <c r="AJ1658" s="181"/>
      <c r="AK1658" s="181"/>
      <c r="AL1658" s="181"/>
      <c r="AM1658" s="181"/>
      <c r="AN1658" s="181"/>
      <c r="AO1658" s="181"/>
      <c r="AP1658" s="181"/>
      <c r="AQ1658" s="181"/>
      <c r="AR1658" s="181"/>
      <c r="AS1658" s="181"/>
      <c r="AT1658" s="181"/>
      <c r="AU1658" s="181"/>
      <c r="AV1658" s="181"/>
      <c r="AW1658" s="181"/>
      <c r="AX1658" s="181"/>
      <c r="AY1658" s="181"/>
      <c r="AZ1658" s="181"/>
      <c r="BA1658" s="181"/>
      <c r="BB1658" s="181"/>
      <c r="BC1658" s="181"/>
      <c r="BD1658" s="181"/>
      <c r="BE1658" s="181"/>
      <c r="BF1658" s="181"/>
      <c r="BG1658" s="181"/>
      <c r="BH1658" s="181"/>
      <c r="BI1658" s="181"/>
      <c r="BJ1658" s="181"/>
      <c r="BK1658" s="181"/>
      <c r="BL1658" s="181"/>
      <c r="BM1658" s="181"/>
      <c r="BN1658" s="181"/>
      <c r="BO1658" s="181"/>
      <c r="BP1658" s="181"/>
      <c r="BQ1658" s="181"/>
      <c r="BR1658" s="181"/>
      <c r="BS1658" s="181"/>
      <c r="BT1658" s="181"/>
      <c r="BU1658" s="181"/>
      <c r="BV1658" s="181"/>
      <c r="BW1658" s="181"/>
      <c r="BX1658" s="181"/>
    </row>
    <row r="1659" spans="23:76" s="166" customFormat="1">
      <c r="W1659" s="181"/>
      <c r="X1659" s="181"/>
      <c r="Y1659" s="181"/>
      <c r="Z1659" s="181"/>
      <c r="AA1659" s="181"/>
      <c r="AB1659" s="181"/>
      <c r="AC1659" s="181"/>
      <c r="AD1659" s="181"/>
      <c r="AE1659" s="181"/>
      <c r="AF1659" s="181"/>
      <c r="AG1659" s="181"/>
      <c r="AH1659" s="181"/>
      <c r="AI1659" s="181"/>
      <c r="AJ1659" s="181"/>
      <c r="AK1659" s="181"/>
      <c r="AL1659" s="181"/>
      <c r="AM1659" s="181"/>
      <c r="AN1659" s="181"/>
      <c r="AO1659" s="181"/>
      <c r="AP1659" s="181"/>
      <c r="AQ1659" s="181"/>
      <c r="AR1659" s="181"/>
      <c r="AS1659" s="181"/>
      <c r="AT1659" s="181"/>
      <c r="AU1659" s="181"/>
      <c r="AV1659" s="181"/>
      <c r="AW1659" s="181"/>
      <c r="AX1659" s="181"/>
      <c r="AY1659" s="181"/>
      <c r="AZ1659" s="181"/>
      <c r="BA1659" s="181"/>
      <c r="BB1659" s="181"/>
      <c r="BC1659" s="181"/>
      <c r="BD1659" s="181"/>
      <c r="BE1659" s="181"/>
      <c r="BF1659" s="181"/>
      <c r="BG1659" s="181"/>
      <c r="BH1659" s="181"/>
      <c r="BI1659" s="181"/>
      <c r="BJ1659" s="181"/>
      <c r="BK1659" s="181"/>
      <c r="BL1659" s="181"/>
      <c r="BM1659" s="181"/>
      <c r="BN1659" s="181"/>
      <c r="BO1659" s="181"/>
      <c r="BP1659" s="181"/>
      <c r="BQ1659" s="181"/>
      <c r="BR1659" s="181"/>
      <c r="BS1659" s="181"/>
      <c r="BT1659" s="181"/>
      <c r="BU1659" s="181"/>
      <c r="BV1659" s="181"/>
      <c r="BW1659" s="181"/>
      <c r="BX1659" s="181"/>
    </row>
    <row r="1660" spans="23:76" s="166" customFormat="1">
      <c r="W1660" s="181"/>
      <c r="X1660" s="181"/>
      <c r="Y1660" s="181"/>
      <c r="Z1660" s="181"/>
      <c r="AA1660" s="181"/>
      <c r="AB1660" s="181"/>
      <c r="AC1660" s="181"/>
      <c r="AD1660" s="181"/>
      <c r="AE1660" s="181"/>
      <c r="AF1660" s="181"/>
      <c r="AG1660" s="181"/>
      <c r="AH1660" s="181"/>
      <c r="AI1660" s="181"/>
      <c r="AJ1660" s="181"/>
      <c r="AK1660" s="181"/>
      <c r="AL1660" s="181"/>
      <c r="AM1660" s="181"/>
      <c r="AN1660" s="181"/>
      <c r="AO1660" s="181"/>
      <c r="AP1660" s="181"/>
      <c r="AQ1660" s="181"/>
      <c r="AR1660" s="181"/>
      <c r="AS1660" s="181"/>
      <c r="AT1660" s="181"/>
      <c r="AU1660" s="181"/>
      <c r="AV1660" s="181"/>
      <c r="AW1660" s="181"/>
      <c r="AX1660" s="181"/>
      <c r="AY1660" s="181"/>
      <c r="AZ1660" s="181"/>
      <c r="BA1660" s="181"/>
      <c r="BB1660" s="181"/>
      <c r="BC1660" s="181"/>
      <c r="BD1660" s="181"/>
      <c r="BE1660" s="181"/>
      <c r="BF1660" s="181"/>
      <c r="BG1660" s="181"/>
      <c r="BH1660" s="181"/>
      <c r="BI1660" s="181"/>
      <c r="BJ1660" s="181"/>
      <c r="BK1660" s="181"/>
      <c r="BL1660" s="181"/>
      <c r="BM1660" s="181"/>
      <c r="BN1660" s="181"/>
      <c r="BO1660" s="181"/>
      <c r="BP1660" s="181"/>
      <c r="BQ1660" s="181"/>
      <c r="BR1660" s="181"/>
      <c r="BS1660" s="181"/>
      <c r="BT1660" s="181"/>
      <c r="BU1660" s="181"/>
      <c r="BV1660" s="181"/>
      <c r="BW1660" s="181"/>
      <c r="BX1660" s="181"/>
    </row>
    <row r="1661" spans="23:76" s="166" customFormat="1">
      <c r="W1661" s="181"/>
      <c r="X1661" s="181"/>
      <c r="Y1661" s="181"/>
      <c r="Z1661" s="181"/>
      <c r="AA1661" s="181"/>
      <c r="AB1661" s="181"/>
      <c r="AC1661" s="181"/>
      <c r="AD1661" s="181"/>
      <c r="AE1661" s="181"/>
      <c r="AF1661" s="181"/>
      <c r="AG1661" s="181"/>
      <c r="AH1661" s="181"/>
      <c r="AI1661" s="181"/>
      <c r="AJ1661" s="181"/>
      <c r="AK1661" s="181"/>
      <c r="AL1661" s="181"/>
      <c r="AM1661" s="181"/>
      <c r="AN1661" s="181"/>
      <c r="AO1661" s="181"/>
      <c r="AP1661" s="181"/>
      <c r="AQ1661" s="181"/>
      <c r="AR1661" s="181"/>
      <c r="AS1661" s="181"/>
      <c r="AT1661" s="181"/>
      <c r="AU1661" s="181"/>
      <c r="AV1661" s="181"/>
      <c r="AW1661" s="181"/>
      <c r="AX1661" s="181"/>
      <c r="AY1661" s="181"/>
      <c r="AZ1661" s="181"/>
      <c r="BA1661" s="181"/>
      <c r="BB1661" s="181"/>
      <c r="BC1661" s="181"/>
      <c r="BD1661" s="181"/>
      <c r="BE1661" s="181"/>
      <c r="BF1661" s="181"/>
      <c r="BG1661" s="181"/>
      <c r="BH1661" s="181"/>
      <c r="BI1661" s="181"/>
      <c r="BJ1661" s="181"/>
      <c r="BK1661" s="181"/>
      <c r="BL1661" s="181"/>
      <c r="BM1661" s="181"/>
      <c r="BN1661" s="181"/>
      <c r="BO1661" s="181"/>
      <c r="BP1661" s="181"/>
      <c r="BQ1661" s="181"/>
      <c r="BR1661" s="181"/>
      <c r="BS1661" s="181"/>
      <c r="BT1661" s="181"/>
      <c r="BU1661" s="181"/>
      <c r="BV1661" s="181"/>
      <c r="BW1661" s="181"/>
      <c r="BX1661" s="181"/>
    </row>
    <row r="1662" spans="23:76" s="166" customFormat="1">
      <c r="W1662" s="181"/>
      <c r="X1662" s="181"/>
      <c r="Y1662" s="181"/>
      <c r="Z1662" s="181"/>
      <c r="AA1662" s="181"/>
      <c r="AB1662" s="181"/>
      <c r="AC1662" s="181"/>
      <c r="AD1662" s="181"/>
      <c r="AE1662" s="181"/>
      <c r="AF1662" s="181"/>
      <c r="AG1662" s="181"/>
      <c r="AH1662" s="181"/>
      <c r="AI1662" s="181"/>
      <c r="AJ1662" s="181"/>
      <c r="AK1662" s="181"/>
      <c r="AL1662" s="181"/>
      <c r="AM1662" s="181"/>
      <c r="AN1662" s="181"/>
      <c r="AO1662" s="181"/>
      <c r="AP1662" s="181"/>
      <c r="AQ1662" s="181"/>
      <c r="AR1662" s="181"/>
      <c r="AS1662" s="181"/>
      <c r="AT1662" s="181"/>
      <c r="AU1662" s="181"/>
      <c r="AV1662" s="181"/>
      <c r="AW1662" s="181"/>
      <c r="AX1662" s="181"/>
      <c r="AY1662" s="181"/>
      <c r="AZ1662" s="181"/>
      <c r="BA1662" s="181"/>
      <c r="BB1662" s="181"/>
      <c r="BC1662" s="181"/>
      <c r="BD1662" s="181"/>
      <c r="BE1662" s="181"/>
      <c r="BF1662" s="181"/>
      <c r="BG1662" s="181"/>
      <c r="BH1662" s="181"/>
      <c r="BI1662" s="181"/>
      <c r="BJ1662" s="181"/>
      <c r="BK1662" s="181"/>
      <c r="BL1662" s="181"/>
      <c r="BM1662" s="181"/>
      <c r="BN1662" s="181"/>
      <c r="BO1662" s="181"/>
      <c r="BP1662" s="181"/>
      <c r="BQ1662" s="181"/>
      <c r="BR1662" s="181"/>
      <c r="BS1662" s="181"/>
      <c r="BT1662" s="181"/>
      <c r="BU1662" s="181"/>
      <c r="BV1662" s="181"/>
      <c r="BW1662" s="181"/>
      <c r="BX1662" s="181"/>
    </row>
    <row r="1663" spans="23:76" s="166" customFormat="1">
      <c r="W1663" s="181"/>
      <c r="X1663" s="181"/>
      <c r="Y1663" s="181"/>
      <c r="Z1663" s="181"/>
      <c r="AA1663" s="181"/>
      <c r="AB1663" s="181"/>
      <c r="AC1663" s="181"/>
      <c r="AD1663" s="181"/>
      <c r="AE1663" s="181"/>
      <c r="AF1663" s="181"/>
      <c r="AG1663" s="181"/>
      <c r="AH1663" s="181"/>
      <c r="AI1663" s="181"/>
      <c r="AJ1663" s="181"/>
      <c r="AK1663" s="181"/>
      <c r="AL1663" s="181"/>
      <c r="AM1663" s="181"/>
      <c r="AN1663" s="181"/>
      <c r="AO1663" s="181"/>
      <c r="AP1663" s="181"/>
      <c r="AQ1663" s="181"/>
      <c r="AR1663" s="181"/>
      <c r="AS1663" s="181"/>
      <c r="AT1663" s="181"/>
      <c r="AU1663" s="181"/>
      <c r="AV1663" s="181"/>
      <c r="AW1663" s="181"/>
      <c r="AX1663" s="181"/>
      <c r="AY1663" s="181"/>
      <c r="AZ1663" s="181"/>
      <c r="BA1663" s="181"/>
      <c r="BB1663" s="181"/>
      <c r="BC1663" s="181"/>
      <c r="BD1663" s="181"/>
      <c r="BE1663" s="181"/>
      <c r="BF1663" s="181"/>
      <c r="BG1663" s="181"/>
      <c r="BH1663" s="181"/>
      <c r="BI1663" s="181"/>
      <c r="BJ1663" s="181"/>
      <c r="BK1663" s="181"/>
      <c r="BL1663" s="181"/>
      <c r="BM1663" s="181"/>
      <c r="BN1663" s="181"/>
      <c r="BO1663" s="181"/>
      <c r="BP1663" s="181"/>
      <c r="BQ1663" s="181"/>
      <c r="BR1663" s="181"/>
      <c r="BS1663" s="181"/>
      <c r="BT1663" s="181"/>
      <c r="BU1663" s="181"/>
      <c r="BV1663" s="181"/>
      <c r="BW1663" s="181"/>
      <c r="BX1663" s="181"/>
    </row>
    <row r="1664" spans="23:76" s="166" customFormat="1">
      <c r="W1664" s="181"/>
      <c r="X1664" s="181"/>
      <c r="Y1664" s="181"/>
      <c r="Z1664" s="181"/>
      <c r="AA1664" s="181"/>
      <c r="AB1664" s="181"/>
      <c r="AC1664" s="181"/>
      <c r="AD1664" s="181"/>
      <c r="AE1664" s="181"/>
      <c r="AF1664" s="181"/>
      <c r="AG1664" s="181"/>
      <c r="AH1664" s="181"/>
      <c r="AI1664" s="181"/>
      <c r="AJ1664" s="181"/>
      <c r="AK1664" s="181"/>
      <c r="AL1664" s="181"/>
      <c r="AM1664" s="181"/>
      <c r="AN1664" s="181"/>
      <c r="AO1664" s="181"/>
      <c r="AP1664" s="181"/>
      <c r="AQ1664" s="181"/>
      <c r="AR1664" s="181"/>
      <c r="AS1664" s="181"/>
      <c r="AT1664" s="181"/>
      <c r="AU1664" s="181"/>
      <c r="AV1664" s="181"/>
      <c r="AW1664" s="181"/>
      <c r="AX1664" s="181"/>
      <c r="AY1664" s="181"/>
      <c r="AZ1664" s="181"/>
      <c r="BA1664" s="181"/>
      <c r="BB1664" s="181"/>
      <c r="BC1664" s="181"/>
      <c r="BD1664" s="181"/>
      <c r="BE1664" s="181"/>
      <c r="BF1664" s="181"/>
      <c r="BG1664" s="181"/>
      <c r="BH1664" s="181"/>
      <c r="BI1664" s="181"/>
      <c r="BJ1664" s="181"/>
      <c r="BK1664" s="181"/>
      <c r="BL1664" s="181"/>
      <c r="BM1664" s="181"/>
      <c r="BN1664" s="181"/>
      <c r="BO1664" s="181"/>
      <c r="BP1664" s="181"/>
      <c r="BQ1664" s="181"/>
      <c r="BR1664" s="181"/>
      <c r="BS1664" s="181"/>
      <c r="BT1664" s="181"/>
      <c r="BU1664" s="181"/>
      <c r="BV1664" s="181"/>
      <c r="BW1664" s="181"/>
      <c r="BX1664" s="181"/>
    </row>
    <row r="1665" spans="23:76" s="166" customFormat="1">
      <c r="W1665" s="181"/>
      <c r="X1665" s="181"/>
      <c r="Y1665" s="181"/>
      <c r="Z1665" s="181"/>
      <c r="AA1665" s="181"/>
      <c r="AB1665" s="181"/>
      <c r="AC1665" s="181"/>
      <c r="AD1665" s="181"/>
      <c r="AE1665" s="181"/>
      <c r="AF1665" s="181"/>
      <c r="AG1665" s="181"/>
      <c r="AH1665" s="181"/>
      <c r="AI1665" s="181"/>
      <c r="AJ1665" s="181"/>
      <c r="AK1665" s="181"/>
      <c r="AL1665" s="181"/>
      <c r="AM1665" s="181"/>
      <c r="AN1665" s="181"/>
      <c r="AO1665" s="181"/>
      <c r="AP1665" s="181"/>
      <c r="AQ1665" s="181"/>
      <c r="AR1665" s="181"/>
      <c r="AS1665" s="181"/>
      <c r="AT1665" s="181"/>
      <c r="AU1665" s="181"/>
      <c r="AV1665" s="181"/>
      <c r="AW1665" s="181"/>
      <c r="AX1665" s="181"/>
      <c r="AY1665" s="181"/>
      <c r="AZ1665" s="181"/>
      <c r="BA1665" s="181"/>
      <c r="BB1665" s="181"/>
      <c r="BC1665" s="181"/>
      <c r="BD1665" s="181"/>
      <c r="BE1665" s="181"/>
      <c r="BF1665" s="181"/>
      <c r="BG1665" s="181"/>
      <c r="BH1665" s="181"/>
      <c r="BI1665" s="181"/>
      <c r="BJ1665" s="181"/>
      <c r="BK1665" s="181"/>
      <c r="BL1665" s="181"/>
      <c r="BM1665" s="181"/>
      <c r="BN1665" s="181"/>
      <c r="BO1665" s="181"/>
      <c r="BP1665" s="181"/>
      <c r="BQ1665" s="181"/>
      <c r="BR1665" s="181"/>
      <c r="BS1665" s="181"/>
      <c r="BT1665" s="181"/>
      <c r="BU1665" s="181"/>
      <c r="BV1665" s="181"/>
      <c r="BW1665" s="181"/>
      <c r="BX1665" s="181"/>
    </row>
    <row r="1666" spans="23:76" s="166" customFormat="1">
      <c r="W1666" s="181"/>
      <c r="X1666" s="181"/>
      <c r="Y1666" s="181"/>
      <c r="Z1666" s="181"/>
      <c r="AA1666" s="181"/>
      <c r="AB1666" s="181"/>
      <c r="AC1666" s="181"/>
      <c r="AD1666" s="181"/>
      <c r="AE1666" s="181"/>
      <c r="AF1666" s="181"/>
      <c r="AG1666" s="181"/>
      <c r="AH1666" s="181"/>
      <c r="AI1666" s="181"/>
      <c r="AJ1666" s="181"/>
      <c r="AK1666" s="181"/>
      <c r="AL1666" s="181"/>
      <c r="AM1666" s="181"/>
      <c r="AN1666" s="181"/>
      <c r="AO1666" s="181"/>
      <c r="AP1666" s="181"/>
      <c r="AQ1666" s="181"/>
      <c r="AR1666" s="181"/>
      <c r="AS1666" s="181"/>
      <c r="AT1666" s="181"/>
      <c r="AU1666" s="181"/>
      <c r="AV1666" s="181"/>
      <c r="AW1666" s="181"/>
      <c r="AX1666" s="181"/>
      <c r="AY1666" s="181"/>
      <c r="AZ1666" s="181"/>
      <c r="BA1666" s="181"/>
      <c r="BB1666" s="181"/>
      <c r="BC1666" s="181"/>
      <c r="BD1666" s="181"/>
      <c r="BE1666" s="181"/>
      <c r="BF1666" s="181"/>
      <c r="BG1666" s="181"/>
      <c r="BH1666" s="181"/>
      <c r="BI1666" s="181"/>
      <c r="BJ1666" s="181"/>
      <c r="BK1666" s="181"/>
      <c r="BL1666" s="181"/>
      <c r="BM1666" s="181"/>
      <c r="BN1666" s="181"/>
      <c r="BO1666" s="181"/>
      <c r="BP1666" s="181"/>
      <c r="BQ1666" s="181"/>
      <c r="BR1666" s="181"/>
      <c r="BS1666" s="181"/>
      <c r="BT1666" s="181"/>
      <c r="BU1666" s="181"/>
      <c r="BV1666" s="181"/>
      <c r="BW1666" s="181"/>
      <c r="BX1666" s="181"/>
    </row>
    <row r="1667" spans="23:76" s="166" customFormat="1">
      <c r="W1667" s="181"/>
      <c r="X1667" s="181"/>
      <c r="Y1667" s="181"/>
      <c r="Z1667" s="181"/>
      <c r="AA1667" s="181"/>
      <c r="AB1667" s="181"/>
      <c r="AC1667" s="181"/>
      <c r="AD1667" s="181"/>
      <c r="AE1667" s="181"/>
      <c r="AF1667" s="181"/>
      <c r="AG1667" s="181"/>
      <c r="AH1667" s="181"/>
      <c r="AI1667" s="181"/>
      <c r="AJ1667" s="181"/>
      <c r="AK1667" s="181"/>
      <c r="AL1667" s="181"/>
      <c r="AM1667" s="181"/>
      <c r="AN1667" s="181"/>
      <c r="AO1667" s="181"/>
      <c r="AP1667" s="181"/>
      <c r="AQ1667" s="181"/>
      <c r="AR1667" s="181"/>
      <c r="AS1667" s="181"/>
      <c r="AT1667" s="181"/>
      <c r="AU1667" s="181"/>
      <c r="AV1667" s="181"/>
      <c r="AW1667" s="181"/>
      <c r="AX1667" s="181"/>
      <c r="AY1667" s="181"/>
      <c r="AZ1667" s="181"/>
      <c r="BA1667" s="181"/>
      <c r="BB1667" s="181"/>
      <c r="BC1667" s="181"/>
      <c r="BD1667" s="181"/>
      <c r="BE1667" s="181"/>
      <c r="BF1667" s="181"/>
      <c r="BG1667" s="181"/>
      <c r="BH1667" s="181"/>
      <c r="BI1667" s="181"/>
      <c r="BJ1667" s="181"/>
      <c r="BK1667" s="181"/>
      <c r="BL1667" s="181"/>
      <c r="BM1667" s="181"/>
      <c r="BN1667" s="181"/>
      <c r="BO1667" s="181"/>
      <c r="BP1667" s="181"/>
      <c r="BQ1667" s="181"/>
      <c r="BR1667" s="181"/>
      <c r="BS1667" s="181"/>
      <c r="BT1667" s="181"/>
      <c r="BU1667" s="181"/>
      <c r="BV1667" s="181"/>
      <c r="BW1667" s="181"/>
      <c r="BX1667" s="181"/>
    </row>
    <row r="1668" spans="23:76" s="166" customFormat="1">
      <c r="W1668" s="181"/>
      <c r="X1668" s="181"/>
      <c r="Y1668" s="181"/>
      <c r="Z1668" s="181"/>
      <c r="AA1668" s="181"/>
      <c r="AB1668" s="181"/>
      <c r="AC1668" s="181"/>
      <c r="AD1668" s="181"/>
      <c r="AE1668" s="181"/>
      <c r="AF1668" s="181"/>
      <c r="AG1668" s="181"/>
      <c r="AH1668" s="181"/>
      <c r="AI1668" s="181"/>
      <c r="AJ1668" s="181"/>
      <c r="AK1668" s="181"/>
      <c r="AL1668" s="181"/>
      <c r="AM1668" s="181"/>
      <c r="AN1668" s="181"/>
      <c r="AO1668" s="181"/>
      <c r="AP1668" s="181"/>
      <c r="AQ1668" s="181"/>
      <c r="AR1668" s="181"/>
      <c r="AS1668" s="181"/>
      <c r="AT1668" s="181"/>
      <c r="AU1668" s="181"/>
      <c r="AV1668" s="181"/>
      <c r="AW1668" s="181"/>
      <c r="AX1668" s="181"/>
      <c r="AY1668" s="181"/>
      <c r="AZ1668" s="181"/>
      <c r="BA1668" s="181"/>
      <c r="BB1668" s="181"/>
      <c r="BC1668" s="181"/>
      <c r="BD1668" s="181"/>
      <c r="BE1668" s="181"/>
      <c r="BF1668" s="181"/>
      <c r="BG1668" s="181"/>
      <c r="BH1668" s="181"/>
      <c r="BI1668" s="181"/>
      <c r="BJ1668" s="181"/>
      <c r="BK1668" s="181"/>
      <c r="BL1668" s="181"/>
      <c r="BM1668" s="181"/>
      <c r="BN1668" s="181"/>
      <c r="BO1668" s="181"/>
      <c r="BP1668" s="181"/>
      <c r="BQ1668" s="181"/>
      <c r="BR1668" s="181"/>
      <c r="BS1668" s="181"/>
      <c r="BT1668" s="181"/>
      <c r="BU1668" s="181"/>
      <c r="BV1668" s="181"/>
      <c r="BW1668" s="181"/>
      <c r="BX1668" s="181"/>
    </row>
    <row r="1669" spans="23:76" s="166" customFormat="1">
      <c r="W1669" s="181"/>
      <c r="X1669" s="181"/>
      <c r="Y1669" s="181"/>
      <c r="Z1669" s="181"/>
      <c r="AA1669" s="181"/>
      <c r="AB1669" s="181"/>
      <c r="AC1669" s="181"/>
      <c r="AD1669" s="181"/>
      <c r="AE1669" s="181"/>
      <c r="AF1669" s="181"/>
      <c r="AG1669" s="181"/>
      <c r="AH1669" s="181"/>
      <c r="AI1669" s="181"/>
      <c r="AJ1669" s="181"/>
      <c r="AK1669" s="181"/>
      <c r="AL1669" s="181"/>
      <c r="AM1669" s="181"/>
      <c r="AN1669" s="181"/>
      <c r="AO1669" s="181"/>
      <c r="AP1669" s="181"/>
      <c r="AQ1669" s="181"/>
      <c r="AR1669" s="181"/>
      <c r="AS1669" s="181"/>
      <c r="AT1669" s="181"/>
      <c r="AU1669" s="181"/>
      <c r="AV1669" s="181"/>
      <c r="AW1669" s="181"/>
      <c r="AX1669" s="181"/>
      <c r="AY1669" s="181"/>
      <c r="AZ1669" s="181"/>
      <c r="BA1669" s="181"/>
      <c r="BB1669" s="181"/>
      <c r="BC1669" s="181"/>
      <c r="BD1669" s="181"/>
      <c r="BE1669" s="181"/>
      <c r="BF1669" s="181"/>
      <c r="BG1669" s="181"/>
      <c r="BH1669" s="181"/>
      <c r="BI1669" s="181"/>
      <c r="BJ1669" s="181"/>
      <c r="BK1669" s="181"/>
      <c r="BL1669" s="181"/>
      <c r="BM1669" s="181"/>
      <c r="BN1669" s="181"/>
      <c r="BO1669" s="181"/>
      <c r="BP1669" s="181"/>
      <c r="BQ1669" s="181"/>
      <c r="BR1669" s="181"/>
      <c r="BS1669" s="181"/>
      <c r="BT1669" s="181"/>
      <c r="BU1669" s="181"/>
      <c r="BV1669" s="181"/>
      <c r="BW1669" s="181"/>
      <c r="BX1669" s="181"/>
    </row>
    <row r="1670" spans="23:76" s="166" customFormat="1">
      <c r="W1670" s="181"/>
      <c r="X1670" s="181"/>
      <c r="Y1670" s="181"/>
      <c r="Z1670" s="181"/>
      <c r="AA1670" s="181"/>
      <c r="AB1670" s="181"/>
      <c r="AC1670" s="181"/>
      <c r="AD1670" s="181"/>
      <c r="AE1670" s="181"/>
      <c r="AF1670" s="181"/>
      <c r="AG1670" s="181"/>
      <c r="AH1670" s="181"/>
      <c r="AI1670" s="181"/>
      <c r="AJ1670" s="181"/>
      <c r="AK1670" s="181"/>
      <c r="AL1670" s="181"/>
      <c r="AM1670" s="181"/>
      <c r="AN1670" s="181"/>
      <c r="AO1670" s="181"/>
      <c r="AP1670" s="181"/>
      <c r="AQ1670" s="181"/>
      <c r="AR1670" s="181"/>
      <c r="AS1670" s="181"/>
      <c r="AT1670" s="181"/>
      <c r="AU1670" s="181"/>
      <c r="AV1670" s="181"/>
      <c r="AW1670" s="181"/>
      <c r="AX1670" s="181"/>
      <c r="AY1670" s="181"/>
      <c r="AZ1670" s="181"/>
      <c r="BA1670" s="181"/>
      <c r="BB1670" s="181"/>
      <c r="BC1670" s="181"/>
      <c r="BD1670" s="181"/>
      <c r="BE1670" s="181"/>
      <c r="BF1670" s="181"/>
      <c r="BG1670" s="181"/>
      <c r="BH1670" s="181"/>
      <c r="BI1670" s="181"/>
      <c r="BJ1670" s="181"/>
      <c r="BK1670" s="181"/>
      <c r="BL1670" s="181"/>
      <c r="BM1670" s="181"/>
      <c r="BN1670" s="181"/>
      <c r="BO1670" s="181"/>
      <c r="BP1670" s="181"/>
      <c r="BQ1670" s="181"/>
      <c r="BR1670" s="181"/>
      <c r="BS1670" s="181"/>
      <c r="BT1670" s="181"/>
      <c r="BU1670" s="181"/>
      <c r="BV1670" s="181"/>
      <c r="BW1670" s="181"/>
      <c r="BX1670" s="181"/>
    </row>
    <row r="1671" spans="23:76" s="166" customFormat="1">
      <c r="W1671" s="181"/>
      <c r="X1671" s="181"/>
      <c r="Y1671" s="181"/>
      <c r="Z1671" s="181"/>
      <c r="AA1671" s="181"/>
      <c r="AB1671" s="181"/>
      <c r="AC1671" s="181"/>
      <c r="AD1671" s="181"/>
      <c r="AE1671" s="181"/>
      <c r="AF1671" s="181"/>
      <c r="AG1671" s="181"/>
      <c r="AH1671" s="181"/>
      <c r="AI1671" s="181"/>
      <c r="AJ1671" s="181"/>
      <c r="AK1671" s="181"/>
      <c r="AL1671" s="181"/>
      <c r="AM1671" s="181"/>
      <c r="AN1671" s="181"/>
      <c r="AO1671" s="181"/>
      <c r="AP1671" s="181"/>
      <c r="AQ1671" s="181"/>
      <c r="AR1671" s="181"/>
      <c r="AS1671" s="181"/>
      <c r="AT1671" s="181"/>
      <c r="AU1671" s="181"/>
      <c r="AV1671" s="181"/>
      <c r="AW1671" s="181"/>
      <c r="AX1671" s="181"/>
      <c r="AY1671" s="181"/>
      <c r="AZ1671" s="181"/>
      <c r="BA1671" s="181"/>
      <c r="BB1671" s="181"/>
      <c r="BC1671" s="181"/>
      <c r="BD1671" s="181"/>
      <c r="BE1671" s="181"/>
      <c r="BF1671" s="181"/>
      <c r="BG1671" s="181"/>
      <c r="BH1671" s="181"/>
      <c r="BI1671" s="181"/>
      <c r="BJ1671" s="181"/>
      <c r="BK1671" s="181"/>
      <c r="BL1671" s="181"/>
      <c r="BM1671" s="181"/>
      <c r="BN1671" s="181"/>
      <c r="BO1671" s="181"/>
      <c r="BP1671" s="181"/>
      <c r="BQ1671" s="181"/>
      <c r="BR1671" s="181"/>
      <c r="BS1671" s="181"/>
      <c r="BT1671" s="181"/>
      <c r="BU1671" s="181"/>
      <c r="BV1671" s="181"/>
      <c r="BW1671" s="181"/>
      <c r="BX1671" s="181"/>
    </row>
    <row r="1672" spans="23:76" s="166" customFormat="1">
      <c r="W1672" s="181"/>
      <c r="X1672" s="181"/>
      <c r="Y1672" s="181"/>
      <c r="Z1672" s="181"/>
      <c r="AA1672" s="181"/>
      <c r="AB1672" s="181"/>
      <c r="AC1672" s="181"/>
      <c r="AD1672" s="181"/>
      <c r="AE1672" s="181"/>
      <c r="AF1672" s="181"/>
      <c r="AG1672" s="181"/>
      <c r="AH1672" s="181"/>
      <c r="AI1672" s="181"/>
      <c r="AJ1672" s="181"/>
      <c r="AK1672" s="181"/>
      <c r="AL1672" s="181"/>
      <c r="AM1672" s="181"/>
      <c r="AN1672" s="181"/>
      <c r="AO1672" s="181"/>
      <c r="AP1672" s="181"/>
      <c r="AQ1672" s="181"/>
      <c r="AR1672" s="181"/>
      <c r="AS1672" s="181"/>
      <c r="AT1672" s="181"/>
      <c r="AU1672" s="181"/>
      <c r="AV1672" s="181"/>
      <c r="AW1672" s="181"/>
      <c r="AX1672" s="181"/>
      <c r="AY1672" s="181"/>
      <c r="AZ1672" s="181"/>
      <c r="BA1672" s="181"/>
      <c r="BB1672" s="181"/>
      <c r="BC1672" s="181"/>
      <c r="BD1672" s="181"/>
      <c r="BE1672" s="181"/>
      <c r="BF1672" s="181"/>
      <c r="BG1672" s="181"/>
      <c r="BH1672" s="181"/>
      <c r="BI1672" s="181"/>
      <c r="BJ1672" s="181"/>
      <c r="BK1672" s="181"/>
      <c r="BL1672" s="181"/>
      <c r="BM1672" s="181"/>
      <c r="BN1672" s="181"/>
      <c r="BO1672" s="181"/>
      <c r="BP1672" s="181"/>
      <c r="BQ1672" s="181"/>
      <c r="BR1672" s="181"/>
      <c r="BS1672" s="181"/>
      <c r="BT1672" s="181"/>
      <c r="BU1672" s="181"/>
      <c r="BV1672" s="181"/>
      <c r="BW1672" s="181"/>
      <c r="BX1672" s="181"/>
    </row>
    <row r="1673" spans="23:76" s="166" customFormat="1">
      <c r="W1673" s="181"/>
      <c r="X1673" s="181"/>
      <c r="Y1673" s="181"/>
      <c r="Z1673" s="181"/>
      <c r="AA1673" s="181"/>
      <c r="AB1673" s="181"/>
      <c r="AC1673" s="181"/>
      <c r="AD1673" s="181"/>
      <c r="AE1673" s="181"/>
      <c r="AF1673" s="181"/>
      <c r="AG1673" s="181"/>
      <c r="AH1673" s="181"/>
      <c r="AI1673" s="181"/>
      <c r="AJ1673" s="181"/>
      <c r="AK1673" s="181"/>
      <c r="AL1673" s="181"/>
      <c r="AM1673" s="181"/>
      <c r="AN1673" s="181"/>
      <c r="AO1673" s="181"/>
      <c r="AP1673" s="181"/>
      <c r="AQ1673" s="181"/>
      <c r="AR1673" s="181"/>
      <c r="AS1673" s="181"/>
      <c r="AT1673" s="181"/>
      <c r="AU1673" s="181"/>
      <c r="AV1673" s="181"/>
      <c r="AW1673" s="181"/>
      <c r="AX1673" s="181"/>
      <c r="AY1673" s="181"/>
      <c r="AZ1673" s="181"/>
      <c r="BA1673" s="181"/>
      <c r="BB1673" s="181"/>
      <c r="BC1673" s="181"/>
      <c r="BD1673" s="181"/>
      <c r="BE1673" s="181"/>
      <c r="BF1673" s="181"/>
      <c r="BG1673" s="181"/>
      <c r="BH1673" s="181"/>
      <c r="BI1673" s="181"/>
      <c r="BJ1673" s="181"/>
      <c r="BK1673" s="181"/>
      <c r="BL1673" s="181"/>
      <c r="BM1673" s="181"/>
      <c r="BN1673" s="181"/>
      <c r="BO1673" s="181"/>
      <c r="BP1673" s="181"/>
      <c r="BQ1673" s="181"/>
      <c r="BR1673" s="181"/>
      <c r="BS1673" s="181"/>
      <c r="BT1673" s="181"/>
      <c r="BU1673" s="181"/>
      <c r="BV1673" s="181"/>
      <c r="BW1673" s="181"/>
      <c r="BX1673" s="181"/>
    </row>
    <row r="1674" spans="23:76" s="166" customFormat="1">
      <c r="W1674" s="181"/>
      <c r="X1674" s="181"/>
      <c r="Y1674" s="181"/>
      <c r="Z1674" s="181"/>
      <c r="AA1674" s="181"/>
      <c r="AB1674" s="181"/>
      <c r="AC1674" s="181"/>
      <c r="AD1674" s="181"/>
      <c r="AE1674" s="181"/>
      <c r="AF1674" s="181"/>
      <c r="AG1674" s="181"/>
      <c r="AH1674" s="181"/>
      <c r="AI1674" s="181"/>
      <c r="AJ1674" s="181"/>
      <c r="AK1674" s="181"/>
      <c r="AL1674" s="181"/>
      <c r="AM1674" s="181"/>
      <c r="AN1674" s="181"/>
      <c r="AO1674" s="181"/>
      <c r="AP1674" s="181"/>
      <c r="AQ1674" s="181"/>
      <c r="AR1674" s="181"/>
      <c r="AS1674" s="181"/>
      <c r="AT1674" s="181"/>
      <c r="AU1674" s="181"/>
      <c r="AV1674" s="181"/>
      <c r="AW1674" s="181"/>
      <c r="AX1674" s="181"/>
      <c r="AY1674" s="181"/>
      <c r="AZ1674" s="181"/>
      <c r="BA1674" s="181"/>
      <c r="BB1674" s="181"/>
      <c r="BC1674" s="181"/>
      <c r="BD1674" s="181"/>
      <c r="BE1674" s="181"/>
      <c r="BF1674" s="181"/>
      <c r="BG1674" s="181"/>
      <c r="BH1674" s="181"/>
      <c r="BI1674" s="181"/>
      <c r="BJ1674" s="181"/>
      <c r="BK1674" s="181"/>
      <c r="BL1674" s="181"/>
      <c r="BM1674" s="181"/>
      <c r="BN1674" s="181"/>
      <c r="BO1674" s="181"/>
      <c r="BP1674" s="181"/>
      <c r="BQ1674" s="181"/>
      <c r="BR1674" s="181"/>
      <c r="BS1674" s="181"/>
      <c r="BT1674" s="181"/>
      <c r="BU1674" s="181"/>
      <c r="BV1674" s="181"/>
      <c r="BW1674" s="181"/>
      <c r="BX1674" s="181"/>
    </row>
    <row r="1675" spans="23:76" s="166" customFormat="1">
      <c r="W1675" s="181"/>
      <c r="X1675" s="181"/>
      <c r="Y1675" s="181"/>
      <c r="Z1675" s="181"/>
      <c r="AA1675" s="181"/>
      <c r="AB1675" s="181"/>
      <c r="AC1675" s="181"/>
      <c r="AD1675" s="181"/>
      <c r="AE1675" s="181"/>
      <c r="AF1675" s="181"/>
      <c r="AG1675" s="181"/>
      <c r="AH1675" s="181"/>
      <c r="AI1675" s="181"/>
      <c r="AJ1675" s="181"/>
      <c r="AK1675" s="181"/>
      <c r="AL1675" s="181"/>
      <c r="AM1675" s="181"/>
      <c r="AN1675" s="181"/>
      <c r="AO1675" s="181"/>
      <c r="AP1675" s="181"/>
      <c r="AQ1675" s="181"/>
      <c r="AR1675" s="181"/>
      <c r="AS1675" s="181"/>
      <c r="AT1675" s="181"/>
      <c r="AU1675" s="181"/>
      <c r="AV1675" s="181"/>
      <c r="AW1675" s="181"/>
      <c r="AX1675" s="181"/>
      <c r="AY1675" s="181"/>
      <c r="AZ1675" s="181"/>
      <c r="BA1675" s="181"/>
      <c r="BB1675" s="181"/>
      <c r="BC1675" s="181"/>
      <c r="BD1675" s="181"/>
      <c r="BE1675" s="181"/>
      <c r="BF1675" s="181"/>
      <c r="BG1675" s="181"/>
      <c r="BH1675" s="181"/>
      <c r="BI1675" s="181"/>
      <c r="BJ1675" s="181"/>
      <c r="BK1675" s="181"/>
      <c r="BL1675" s="181"/>
      <c r="BM1675" s="181"/>
      <c r="BN1675" s="181"/>
      <c r="BO1675" s="181"/>
      <c r="BP1675" s="181"/>
      <c r="BQ1675" s="181"/>
      <c r="BR1675" s="181"/>
      <c r="BS1675" s="181"/>
      <c r="BT1675" s="181"/>
      <c r="BU1675" s="181"/>
      <c r="BV1675" s="181"/>
      <c r="BW1675" s="181"/>
      <c r="BX1675" s="181"/>
    </row>
    <row r="1676" spans="23:76" s="166" customFormat="1">
      <c r="W1676" s="181"/>
      <c r="X1676" s="181"/>
      <c r="Y1676" s="181"/>
      <c r="Z1676" s="181"/>
      <c r="AA1676" s="181"/>
      <c r="AB1676" s="181"/>
      <c r="AC1676" s="181"/>
      <c r="AD1676" s="181"/>
      <c r="AE1676" s="181"/>
      <c r="AF1676" s="181"/>
      <c r="AG1676" s="181"/>
      <c r="AH1676" s="181"/>
      <c r="AI1676" s="181"/>
      <c r="AJ1676" s="181"/>
      <c r="AK1676" s="181"/>
      <c r="AL1676" s="181"/>
      <c r="AM1676" s="181"/>
      <c r="AN1676" s="181"/>
      <c r="AO1676" s="181"/>
      <c r="AP1676" s="181"/>
      <c r="AQ1676" s="181"/>
      <c r="AR1676" s="181"/>
      <c r="AS1676" s="181"/>
      <c r="AT1676" s="181"/>
      <c r="AU1676" s="181"/>
      <c r="AV1676" s="181"/>
      <c r="AW1676" s="181"/>
      <c r="AX1676" s="181"/>
      <c r="AY1676" s="181"/>
      <c r="AZ1676" s="181"/>
      <c r="BA1676" s="181"/>
      <c r="BB1676" s="181"/>
      <c r="BC1676" s="181"/>
      <c r="BD1676" s="181"/>
      <c r="BE1676" s="181"/>
      <c r="BF1676" s="181"/>
      <c r="BG1676" s="181"/>
      <c r="BH1676" s="181"/>
      <c r="BI1676" s="181"/>
      <c r="BJ1676" s="181"/>
      <c r="BK1676" s="181"/>
      <c r="BL1676" s="181"/>
      <c r="BM1676" s="181"/>
      <c r="BN1676" s="181"/>
      <c r="BO1676" s="181"/>
      <c r="BP1676" s="181"/>
      <c r="BQ1676" s="181"/>
      <c r="BR1676" s="181"/>
      <c r="BS1676" s="181"/>
      <c r="BT1676" s="181"/>
      <c r="BU1676" s="181"/>
      <c r="BV1676" s="181"/>
      <c r="BW1676" s="181"/>
      <c r="BX1676" s="181"/>
    </row>
    <row r="1677" spans="23:76" s="166" customFormat="1">
      <c r="W1677" s="181"/>
      <c r="X1677" s="181"/>
      <c r="Y1677" s="181"/>
      <c r="Z1677" s="181"/>
      <c r="AA1677" s="181"/>
      <c r="AB1677" s="181"/>
      <c r="AC1677" s="181"/>
      <c r="AD1677" s="181"/>
      <c r="AE1677" s="181"/>
      <c r="AF1677" s="181"/>
      <c r="AG1677" s="181"/>
      <c r="AH1677" s="181"/>
      <c r="AI1677" s="181"/>
      <c r="AJ1677" s="181"/>
      <c r="AK1677" s="181"/>
      <c r="AL1677" s="181"/>
      <c r="AM1677" s="181"/>
      <c r="AN1677" s="181"/>
      <c r="AO1677" s="181"/>
      <c r="AP1677" s="181"/>
      <c r="AQ1677" s="181"/>
      <c r="AR1677" s="181"/>
      <c r="AS1677" s="181"/>
      <c r="AT1677" s="181"/>
      <c r="AU1677" s="181"/>
      <c r="AV1677" s="181"/>
      <c r="AW1677" s="181"/>
      <c r="AX1677" s="181"/>
      <c r="AY1677" s="181"/>
      <c r="AZ1677" s="181"/>
      <c r="BA1677" s="181"/>
      <c r="BB1677" s="181"/>
      <c r="BC1677" s="181"/>
      <c r="BD1677" s="181"/>
      <c r="BE1677" s="181"/>
      <c r="BF1677" s="181"/>
      <c r="BG1677" s="181"/>
      <c r="BH1677" s="181"/>
      <c r="BI1677" s="181"/>
      <c r="BJ1677" s="181"/>
      <c r="BK1677" s="181"/>
      <c r="BL1677" s="181"/>
      <c r="BM1677" s="181"/>
      <c r="BN1677" s="181"/>
      <c r="BO1677" s="181"/>
      <c r="BP1677" s="181"/>
      <c r="BQ1677" s="181"/>
      <c r="BR1677" s="181"/>
      <c r="BS1677" s="181"/>
      <c r="BT1677" s="181"/>
      <c r="BU1677" s="181"/>
      <c r="BV1677" s="181"/>
      <c r="BW1677" s="181"/>
      <c r="BX1677" s="181"/>
    </row>
    <row r="1678" spans="23:76" s="166" customFormat="1">
      <c r="W1678" s="181"/>
      <c r="X1678" s="181"/>
      <c r="Y1678" s="181"/>
      <c r="Z1678" s="181"/>
      <c r="AA1678" s="181"/>
      <c r="AB1678" s="181"/>
      <c r="AC1678" s="181"/>
      <c r="AD1678" s="181"/>
      <c r="AE1678" s="181"/>
      <c r="AF1678" s="181"/>
      <c r="AG1678" s="181"/>
      <c r="AH1678" s="181"/>
      <c r="AI1678" s="181"/>
      <c r="AJ1678" s="181"/>
      <c r="AK1678" s="181"/>
      <c r="AL1678" s="181"/>
      <c r="AM1678" s="181"/>
      <c r="AN1678" s="181"/>
      <c r="AO1678" s="181"/>
      <c r="AP1678" s="181"/>
      <c r="AQ1678" s="181"/>
      <c r="AR1678" s="181"/>
      <c r="AS1678" s="181"/>
      <c r="AT1678" s="181"/>
      <c r="AU1678" s="181"/>
      <c r="AV1678" s="181"/>
      <c r="AW1678" s="181"/>
      <c r="AX1678" s="181"/>
      <c r="AY1678" s="181"/>
      <c r="AZ1678" s="181"/>
      <c r="BA1678" s="181"/>
      <c r="BB1678" s="181"/>
      <c r="BC1678" s="181"/>
      <c r="BD1678" s="181"/>
      <c r="BE1678" s="181"/>
      <c r="BF1678" s="181"/>
      <c r="BG1678" s="181"/>
      <c r="BH1678" s="181"/>
      <c r="BI1678" s="181"/>
      <c r="BJ1678" s="181"/>
      <c r="BK1678" s="181"/>
      <c r="BL1678" s="181"/>
      <c r="BM1678" s="181"/>
      <c r="BN1678" s="181"/>
      <c r="BO1678" s="181"/>
      <c r="BP1678" s="181"/>
      <c r="BQ1678" s="181"/>
      <c r="BR1678" s="181"/>
      <c r="BS1678" s="181"/>
      <c r="BT1678" s="181"/>
      <c r="BU1678" s="181"/>
      <c r="BV1678" s="181"/>
      <c r="BW1678" s="181"/>
      <c r="BX1678" s="181"/>
    </row>
    <row r="1679" spans="23:76" s="166" customFormat="1">
      <c r="W1679" s="181"/>
      <c r="X1679" s="181"/>
      <c r="Y1679" s="181"/>
      <c r="Z1679" s="181"/>
      <c r="AA1679" s="181"/>
      <c r="AB1679" s="181"/>
      <c r="AC1679" s="181"/>
      <c r="AD1679" s="181"/>
      <c r="AE1679" s="181"/>
      <c r="AF1679" s="181"/>
      <c r="AG1679" s="181"/>
      <c r="AH1679" s="181"/>
      <c r="AI1679" s="181"/>
      <c r="AJ1679" s="181"/>
      <c r="AK1679" s="181"/>
      <c r="AL1679" s="181"/>
      <c r="AM1679" s="181"/>
      <c r="AN1679" s="181"/>
      <c r="AO1679" s="181"/>
      <c r="AP1679" s="181"/>
      <c r="AQ1679" s="181"/>
      <c r="AR1679" s="181"/>
      <c r="AS1679" s="181"/>
      <c r="AT1679" s="181"/>
      <c r="AU1679" s="181"/>
      <c r="AV1679" s="181"/>
      <c r="AW1679" s="181"/>
      <c r="AX1679" s="181"/>
      <c r="AY1679" s="181"/>
      <c r="AZ1679" s="181"/>
      <c r="BA1679" s="181"/>
      <c r="BB1679" s="181"/>
      <c r="BC1679" s="181"/>
      <c r="BD1679" s="181"/>
      <c r="BE1679" s="181"/>
      <c r="BF1679" s="181"/>
      <c r="BG1679" s="181"/>
      <c r="BH1679" s="181"/>
      <c r="BI1679" s="181"/>
      <c r="BJ1679" s="181"/>
      <c r="BK1679" s="181"/>
      <c r="BL1679" s="181"/>
      <c r="BM1679" s="181"/>
      <c r="BN1679" s="181"/>
      <c r="BO1679" s="181"/>
      <c r="BP1679" s="181"/>
      <c r="BQ1679" s="181"/>
      <c r="BR1679" s="181"/>
      <c r="BS1679" s="181"/>
      <c r="BT1679" s="181"/>
      <c r="BU1679" s="181"/>
      <c r="BV1679" s="181"/>
      <c r="BW1679" s="181"/>
      <c r="BX1679" s="181"/>
    </row>
    <row r="1680" spans="23:76" s="166" customFormat="1">
      <c r="W1680" s="181"/>
      <c r="X1680" s="181"/>
      <c r="Y1680" s="181"/>
      <c r="Z1680" s="181"/>
      <c r="AA1680" s="181"/>
      <c r="AB1680" s="181"/>
      <c r="AC1680" s="181"/>
      <c r="AD1680" s="181"/>
      <c r="AE1680" s="181"/>
      <c r="AF1680" s="181"/>
      <c r="AG1680" s="181"/>
      <c r="AH1680" s="181"/>
      <c r="AI1680" s="181"/>
      <c r="AJ1680" s="181"/>
      <c r="AK1680" s="181"/>
      <c r="AL1680" s="181"/>
      <c r="AM1680" s="181"/>
      <c r="AN1680" s="181"/>
      <c r="AO1680" s="181"/>
      <c r="AP1680" s="181"/>
      <c r="AQ1680" s="181"/>
      <c r="AR1680" s="181"/>
      <c r="AS1680" s="181"/>
      <c r="AT1680" s="181"/>
      <c r="AU1680" s="181"/>
      <c r="AV1680" s="181"/>
      <c r="AW1680" s="181"/>
      <c r="AX1680" s="181"/>
      <c r="AY1680" s="181"/>
      <c r="AZ1680" s="181"/>
      <c r="BA1680" s="181"/>
      <c r="BB1680" s="181"/>
      <c r="BC1680" s="181"/>
      <c r="BD1680" s="181"/>
      <c r="BE1680" s="181"/>
      <c r="BF1680" s="181"/>
      <c r="BG1680" s="181"/>
      <c r="BH1680" s="181"/>
      <c r="BI1680" s="181"/>
      <c r="BJ1680" s="181"/>
      <c r="BK1680" s="181"/>
      <c r="BL1680" s="181"/>
      <c r="BM1680" s="181"/>
      <c r="BN1680" s="181"/>
      <c r="BO1680" s="181"/>
      <c r="BP1680" s="181"/>
      <c r="BQ1680" s="181"/>
      <c r="BR1680" s="181"/>
      <c r="BS1680" s="181"/>
      <c r="BT1680" s="181"/>
      <c r="BU1680" s="181"/>
      <c r="BV1680" s="181"/>
      <c r="BW1680" s="181"/>
      <c r="BX1680" s="181"/>
    </row>
    <row r="1681" spans="23:76" s="166" customFormat="1">
      <c r="W1681" s="181"/>
      <c r="X1681" s="181"/>
      <c r="Y1681" s="181"/>
      <c r="Z1681" s="181"/>
      <c r="AA1681" s="181"/>
      <c r="AB1681" s="181"/>
      <c r="AC1681" s="181"/>
      <c r="AD1681" s="181"/>
      <c r="AE1681" s="181"/>
      <c r="AF1681" s="181"/>
      <c r="AG1681" s="181"/>
      <c r="AH1681" s="181"/>
      <c r="AI1681" s="181"/>
      <c r="AJ1681" s="181"/>
      <c r="AK1681" s="181"/>
      <c r="AL1681" s="181"/>
      <c r="AM1681" s="181"/>
      <c r="AN1681" s="181"/>
      <c r="AO1681" s="181"/>
      <c r="AP1681" s="181"/>
      <c r="AQ1681" s="181"/>
      <c r="AR1681" s="181"/>
      <c r="AS1681" s="181"/>
      <c r="AT1681" s="181"/>
      <c r="AU1681" s="181"/>
      <c r="AV1681" s="181"/>
      <c r="AW1681" s="181"/>
      <c r="AX1681" s="181"/>
      <c r="AY1681" s="181"/>
      <c r="AZ1681" s="181"/>
      <c r="BA1681" s="181"/>
      <c r="BB1681" s="181"/>
      <c r="BC1681" s="181"/>
      <c r="BD1681" s="181"/>
      <c r="BE1681" s="181"/>
      <c r="BF1681" s="181"/>
      <c r="BG1681" s="181"/>
      <c r="BH1681" s="181"/>
      <c r="BI1681" s="181"/>
      <c r="BJ1681" s="181"/>
      <c r="BK1681" s="181"/>
      <c r="BL1681" s="181"/>
      <c r="BM1681" s="181"/>
      <c r="BN1681" s="181"/>
      <c r="BO1681" s="181"/>
      <c r="BP1681" s="181"/>
      <c r="BQ1681" s="181"/>
      <c r="BR1681" s="181"/>
      <c r="BS1681" s="181"/>
      <c r="BT1681" s="181"/>
      <c r="BU1681" s="181"/>
      <c r="BV1681" s="181"/>
      <c r="BW1681" s="181"/>
      <c r="BX1681" s="181"/>
    </row>
    <row r="1682" spans="23:76" s="166" customFormat="1">
      <c r="W1682" s="181"/>
      <c r="X1682" s="181"/>
      <c r="Y1682" s="181"/>
      <c r="Z1682" s="181"/>
      <c r="AA1682" s="181"/>
      <c r="AB1682" s="181"/>
      <c r="AC1682" s="181"/>
      <c r="AD1682" s="181"/>
      <c r="AE1682" s="181"/>
      <c r="AF1682" s="181"/>
      <c r="AG1682" s="181"/>
      <c r="AH1682" s="181"/>
      <c r="AI1682" s="181"/>
      <c r="AJ1682" s="181"/>
      <c r="AK1682" s="181"/>
      <c r="AL1682" s="181"/>
      <c r="AM1682" s="181"/>
      <c r="AN1682" s="181"/>
      <c r="AO1682" s="181"/>
      <c r="AP1682" s="181"/>
      <c r="AQ1682" s="181"/>
      <c r="AR1682" s="181"/>
      <c r="AS1682" s="181"/>
      <c r="AT1682" s="181"/>
      <c r="AU1682" s="181"/>
      <c r="AV1682" s="181"/>
      <c r="AW1682" s="181"/>
      <c r="AX1682" s="181"/>
      <c r="AY1682" s="181"/>
      <c r="AZ1682" s="181"/>
      <c r="BA1682" s="181"/>
      <c r="BB1682" s="181"/>
      <c r="BC1682" s="181"/>
      <c r="BD1682" s="181"/>
      <c r="BE1682" s="181"/>
      <c r="BF1682" s="181"/>
      <c r="BG1682" s="181"/>
      <c r="BH1682" s="181"/>
      <c r="BI1682" s="181"/>
      <c r="BJ1682" s="181"/>
      <c r="BK1682" s="181"/>
      <c r="BL1682" s="181"/>
      <c r="BM1682" s="181"/>
      <c r="BN1682" s="181"/>
      <c r="BO1682" s="181"/>
      <c r="BP1682" s="181"/>
      <c r="BQ1682" s="181"/>
      <c r="BR1682" s="181"/>
      <c r="BS1682" s="181"/>
      <c r="BT1682" s="181"/>
      <c r="BU1682" s="181"/>
      <c r="BV1682" s="181"/>
      <c r="BW1682" s="181"/>
      <c r="BX1682" s="181"/>
    </row>
    <row r="1683" spans="23:76" s="166" customFormat="1">
      <c r="W1683" s="181"/>
      <c r="X1683" s="181"/>
      <c r="Y1683" s="181"/>
      <c r="Z1683" s="181"/>
      <c r="AA1683" s="181"/>
      <c r="AB1683" s="181"/>
      <c r="AC1683" s="181"/>
      <c r="AD1683" s="181"/>
      <c r="AE1683" s="181"/>
      <c r="AF1683" s="181"/>
      <c r="AG1683" s="181"/>
      <c r="AH1683" s="181"/>
      <c r="AI1683" s="181"/>
      <c r="AJ1683" s="181"/>
      <c r="AK1683" s="181"/>
      <c r="AL1683" s="181"/>
      <c r="AM1683" s="181"/>
      <c r="AN1683" s="181"/>
      <c r="AO1683" s="181"/>
      <c r="AP1683" s="181"/>
      <c r="AQ1683" s="181"/>
      <c r="AR1683" s="181"/>
      <c r="AS1683" s="181"/>
      <c r="AT1683" s="181"/>
      <c r="AU1683" s="181"/>
      <c r="AV1683" s="181"/>
      <c r="AW1683" s="181"/>
      <c r="AX1683" s="181"/>
      <c r="AY1683" s="181"/>
      <c r="AZ1683" s="181"/>
      <c r="BA1683" s="181"/>
      <c r="BB1683" s="181"/>
      <c r="BC1683" s="181"/>
      <c r="BD1683" s="181"/>
      <c r="BE1683" s="181"/>
      <c r="BF1683" s="181"/>
      <c r="BG1683" s="181"/>
      <c r="BH1683" s="181"/>
      <c r="BI1683" s="181"/>
      <c r="BJ1683" s="181"/>
      <c r="BK1683" s="181"/>
      <c r="BL1683" s="181"/>
      <c r="BM1683" s="181"/>
      <c r="BN1683" s="181"/>
      <c r="BO1683" s="181"/>
      <c r="BP1683" s="181"/>
      <c r="BQ1683" s="181"/>
      <c r="BR1683" s="181"/>
      <c r="BS1683" s="181"/>
      <c r="BT1683" s="181"/>
      <c r="BU1683" s="181"/>
      <c r="BV1683" s="181"/>
      <c r="BW1683" s="181"/>
      <c r="BX1683" s="181"/>
    </row>
    <row r="1684" spans="23:76" s="166" customFormat="1">
      <c r="W1684" s="181"/>
      <c r="X1684" s="181"/>
      <c r="Y1684" s="181"/>
      <c r="Z1684" s="181"/>
      <c r="AA1684" s="181"/>
      <c r="AB1684" s="181"/>
      <c r="AC1684" s="181"/>
      <c r="AD1684" s="181"/>
      <c r="AE1684" s="181"/>
      <c r="AF1684" s="181"/>
      <c r="AG1684" s="181"/>
      <c r="AH1684" s="181"/>
      <c r="AI1684" s="181"/>
      <c r="AJ1684" s="181"/>
      <c r="AK1684" s="181"/>
      <c r="AL1684" s="181"/>
      <c r="AM1684" s="181"/>
      <c r="AN1684" s="181"/>
      <c r="AO1684" s="181"/>
      <c r="AP1684" s="181"/>
      <c r="AQ1684" s="181"/>
      <c r="AR1684" s="181"/>
      <c r="AS1684" s="181"/>
      <c r="AT1684" s="181"/>
      <c r="AU1684" s="181"/>
      <c r="AV1684" s="181"/>
      <c r="AW1684" s="181"/>
      <c r="AX1684" s="181"/>
      <c r="AY1684" s="181"/>
      <c r="AZ1684" s="181"/>
      <c r="BA1684" s="181"/>
      <c r="BB1684" s="181"/>
      <c r="BC1684" s="181"/>
      <c r="BD1684" s="181"/>
      <c r="BE1684" s="181"/>
      <c r="BF1684" s="181"/>
      <c r="BG1684" s="181"/>
      <c r="BH1684" s="181"/>
      <c r="BI1684" s="181"/>
      <c r="BJ1684" s="181"/>
      <c r="BK1684" s="181"/>
      <c r="BL1684" s="181"/>
      <c r="BM1684" s="181"/>
      <c r="BN1684" s="181"/>
      <c r="BO1684" s="181"/>
      <c r="BP1684" s="181"/>
      <c r="BQ1684" s="181"/>
      <c r="BR1684" s="181"/>
      <c r="BS1684" s="181"/>
      <c r="BT1684" s="181"/>
      <c r="BU1684" s="181"/>
      <c r="BV1684" s="181"/>
      <c r="BW1684" s="181"/>
      <c r="BX1684" s="181"/>
    </row>
    <row r="1685" spans="23:76" s="166" customFormat="1">
      <c r="W1685" s="181"/>
      <c r="X1685" s="181"/>
      <c r="Y1685" s="181"/>
      <c r="Z1685" s="181"/>
      <c r="AA1685" s="181"/>
      <c r="AB1685" s="181"/>
      <c r="AC1685" s="181"/>
      <c r="AD1685" s="181"/>
      <c r="AE1685" s="181"/>
      <c r="AF1685" s="181"/>
      <c r="AG1685" s="181"/>
      <c r="AH1685" s="181"/>
      <c r="AI1685" s="181"/>
      <c r="AJ1685" s="181"/>
      <c r="AK1685" s="181"/>
      <c r="AL1685" s="181"/>
      <c r="AM1685" s="181"/>
      <c r="AN1685" s="181"/>
      <c r="AO1685" s="181"/>
      <c r="AP1685" s="181"/>
      <c r="AQ1685" s="181"/>
      <c r="AR1685" s="181"/>
      <c r="AS1685" s="181"/>
      <c r="AT1685" s="181"/>
      <c r="AU1685" s="181"/>
      <c r="AV1685" s="181"/>
      <c r="AW1685" s="181"/>
      <c r="AX1685" s="181"/>
      <c r="AY1685" s="181"/>
      <c r="AZ1685" s="181"/>
      <c r="BA1685" s="181"/>
      <c r="BB1685" s="181"/>
      <c r="BC1685" s="181"/>
      <c r="BD1685" s="181"/>
      <c r="BE1685" s="181"/>
      <c r="BF1685" s="181"/>
      <c r="BG1685" s="181"/>
      <c r="BH1685" s="181"/>
      <c r="BI1685" s="181"/>
      <c r="BJ1685" s="181"/>
      <c r="BK1685" s="181"/>
      <c r="BL1685" s="181"/>
      <c r="BM1685" s="181"/>
      <c r="BN1685" s="181"/>
      <c r="BO1685" s="181"/>
      <c r="BP1685" s="181"/>
      <c r="BQ1685" s="181"/>
      <c r="BR1685" s="181"/>
      <c r="BS1685" s="181"/>
      <c r="BT1685" s="181"/>
      <c r="BU1685" s="181"/>
      <c r="BV1685" s="181"/>
      <c r="BW1685" s="181"/>
      <c r="BX1685" s="181"/>
    </row>
    <row r="1686" spans="23:76" s="166" customFormat="1">
      <c r="W1686" s="181"/>
      <c r="X1686" s="181"/>
      <c r="Y1686" s="181"/>
      <c r="Z1686" s="181"/>
      <c r="AA1686" s="181"/>
      <c r="AB1686" s="181"/>
      <c r="AC1686" s="181"/>
      <c r="AD1686" s="181"/>
      <c r="AE1686" s="181"/>
      <c r="AF1686" s="181"/>
      <c r="AG1686" s="181"/>
      <c r="AH1686" s="181"/>
      <c r="AI1686" s="181"/>
      <c r="AJ1686" s="181"/>
      <c r="AK1686" s="181"/>
      <c r="AL1686" s="181"/>
      <c r="AM1686" s="181"/>
      <c r="AN1686" s="181"/>
      <c r="AO1686" s="181"/>
      <c r="AP1686" s="181"/>
      <c r="AQ1686" s="181"/>
      <c r="AR1686" s="181"/>
      <c r="AS1686" s="181"/>
      <c r="AT1686" s="181"/>
      <c r="AU1686" s="181"/>
      <c r="AV1686" s="181"/>
      <c r="AW1686" s="181"/>
      <c r="AX1686" s="181"/>
      <c r="AY1686" s="181"/>
      <c r="AZ1686" s="181"/>
      <c r="BA1686" s="181"/>
      <c r="BB1686" s="181"/>
      <c r="BC1686" s="181"/>
      <c r="BD1686" s="181"/>
      <c r="BE1686" s="181"/>
      <c r="BF1686" s="181"/>
      <c r="BG1686" s="181"/>
      <c r="BH1686" s="181"/>
      <c r="BI1686" s="181"/>
      <c r="BJ1686" s="181"/>
      <c r="BK1686" s="181"/>
      <c r="BL1686" s="181"/>
      <c r="BM1686" s="181"/>
      <c r="BN1686" s="181"/>
      <c r="BO1686" s="181"/>
      <c r="BP1686" s="181"/>
      <c r="BQ1686" s="181"/>
      <c r="BR1686" s="181"/>
      <c r="BS1686" s="181"/>
      <c r="BT1686" s="181"/>
      <c r="BU1686" s="181"/>
      <c r="BV1686" s="181"/>
      <c r="BW1686" s="181"/>
      <c r="BX1686" s="181"/>
    </row>
    <row r="1687" spans="23:76" s="166" customFormat="1">
      <c r="W1687" s="181"/>
      <c r="X1687" s="181"/>
      <c r="Y1687" s="181"/>
      <c r="Z1687" s="181"/>
      <c r="AA1687" s="181"/>
      <c r="AB1687" s="181"/>
      <c r="AC1687" s="181"/>
      <c r="AD1687" s="181"/>
      <c r="AE1687" s="181"/>
      <c r="AF1687" s="181"/>
      <c r="AG1687" s="181"/>
      <c r="AH1687" s="181"/>
      <c r="AI1687" s="181"/>
      <c r="AJ1687" s="181"/>
      <c r="AK1687" s="181"/>
      <c r="AL1687" s="181"/>
      <c r="AM1687" s="181"/>
      <c r="AN1687" s="181"/>
      <c r="AO1687" s="181"/>
      <c r="AP1687" s="181"/>
      <c r="AQ1687" s="181"/>
      <c r="AR1687" s="181"/>
      <c r="AS1687" s="181"/>
      <c r="AT1687" s="181"/>
      <c r="AU1687" s="181"/>
      <c r="AV1687" s="181"/>
      <c r="AW1687" s="181"/>
      <c r="AX1687" s="181"/>
      <c r="AY1687" s="181"/>
      <c r="AZ1687" s="181"/>
      <c r="BA1687" s="181"/>
      <c r="BB1687" s="181"/>
      <c r="BC1687" s="181"/>
      <c r="BD1687" s="181"/>
      <c r="BE1687" s="181"/>
      <c r="BF1687" s="181"/>
      <c r="BG1687" s="181"/>
      <c r="BH1687" s="181"/>
      <c r="BI1687" s="181"/>
      <c r="BJ1687" s="181"/>
      <c r="BK1687" s="181"/>
      <c r="BL1687" s="181"/>
      <c r="BM1687" s="181"/>
      <c r="BN1687" s="181"/>
      <c r="BO1687" s="181"/>
      <c r="BP1687" s="181"/>
      <c r="BQ1687" s="181"/>
      <c r="BR1687" s="181"/>
      <c r="BS1687" s="181"/>
      <c r="BT1687" s="181"/>
      <c r="BU1687" s="181"/>
      <c r="BV1687" s="181"/>
      <c r="BW1687" s="181"/>
      <c r="BX1687" s="181"/>
    </row>
    <row r="1688" spans="23:76" s="166" customFormat="1">
      <c r="W1688" s="181"/>
      <c r="X1688" s="181"/>
      <c r="Y1688" s="181"/>
      <c r="Z1688" s="181"/>
      <c r="AA1688" s="181"/>
      <c r="AB1688" s="181"/>
      <c r="AC1688" s="181"/>
      <c r="AD1688" s="181"/>
      <c r="AE1688" s="181"/>
      <c r="AF1688" s="181"/>
      <c r="AG1688" s="181"/>
      <c r="AH1688" s="181"/>
      <c r="AI1688" s="181"/>
      <c r="AJ1688" s="181"/>
      <c r="AK1688" s="181"/>
      <c r="AL1688" s="181"/>
      <c r="AM1688" s="181"/>
      <c r="AN1688" s="181"/>
      <c r="AO1688" s="181"/>
      <c r="AP1688" s="181"/>
      <c r="AQ1688" s="181"/>
      <c r="AR1688" s="181"/>
      <c r="AS1688" s="181"/>
      <c r="AT1688" s="181"/>
      <c r="AU1688" s="181"/>
      <c r="AV1688" s="181"/>
      <c r="AW1688" s="181"/>
      <c r="AX1688" s="181"/>
      <c r="AY1688" s="181"/>
      <c r="AZ1688" s="181"/>
      <c r="BA1688" s="181"/>
      <c r="BB1688" s="181"/>
      <c r="BC1688" s="181"/>
      <c r="BD1688" s="181"/>
      <c r="BE1688" s="181"/>
      <c r="BF1688" s="181"/>
      <c r="BG1688" s="181"/>
      <c r="BH1688" s="181"/>
      <c r="BI1688" s="181"/>
      <c r="BJ1688" s="181"/>
      <c r="BK1688" s="181"/>
      <c r="BL1688" s="181"/>
      <c r="BM1688" s="181"/>
      <c r="BN1688" s="181"/>
      <c r="BO1688" s="181"/>
      <c r="BP1688" s="181"/>
      <c r="BQ1688" s="181"/>
      <c r="BR1688" s="181"/>
      <c r="BS1688" s="181"/>
      <c r="BT1688" s="181"/>
      <c r="BU1688" s="181"/>
      <c r="BV1688" s="181"/>
      <c r="BW1688" s="181"/>
      <c r="BX1688" s="181"/>
    </row>
    <row r="1689" spans="23:76" s="166" customFormat="1">
      <c r="W1689" s="181"/>
      <c r="X1689" s="181"/>
      <c r="Y1689" s="181"/>
      <c r="Z1689" s="181"/>
      <c r="AA1689" s="181"/>
      <c r="AB1689" s="181"/>
      <c r="AC1689" s="181"/>
      <c r="AD1689" s="181"/>
      <c r="AE1689" s="181"/>
      <c r="AF1689" s="181"/>
      <c r="AG1689" s="181"/>
      <c r="AH1689" s="181"/>
      <c r="AI1689" s="181"/>
      <c r="AJ1689" s="181"/>
      <c r="AK1689" s="181"/>
      <c r="AL1689" s="181"/>
      <c r="AM1689" s="181"/>
      <c r="AN1689" s="181"/>
      <c r="AO1689" s="181"/>
      <c r="AP1689" s="181"/>
      <c r="AQ1689" s="181"/>
      <c r="AR1689" s="181"/>
      <c r="AS1689" s="181"/>
      <c r="AT1689" s="181"/>
      <c r="AU1689" s="181"/>
      <c r="AV1689" s="181"/>
      <c r="AW1689" s="181"/>
      <c r="AX1689" s="181"/>
      <c r="AY1689" s="181"/>
      <c r="AZ1689" s="181"/>
      <c r="BA1689" s="181"/>
      <c r="BB1689" s="181"/>
      <c r="BC1689" s="181"/>
      <c r="BD1689" s="181"/>
      <c r="BE1689" s="181"/>
      <c r="BF1689" s="181"/>
      <c r="BG1689" s="181"/>
      <c r="BH1689" s="181"/>
      <c r="BI1689" s="181"/>
      <c r="BJ1689" s="181"/>
      <c r="BK1689" s="181"/>
      <c r="BL1689" s="181"/>
      <c r="BM1689" s="181"/>
      <c r="BN1689" s="181"/>
      <c r="BO1689" s="181"/>
      <c r="BP1689" s="181"/>
      <c r="BQ1689" s="181"/>
      <c r="BR1689" s="181"/>
      <c r="BS1689" s="181"/>
      <c r="BT1689" s="181"/>
      <c r="BU1689" s="181"/>
      <c r="BV1689" s="181"/>
      <c r="BW1689" s="181"/>
      <c r="BX1689" s="181"/>
    </row>
    <row r="1690" spans="23:76" s="166" customFormat="1">
      <c r="W1690" s="181"/>
      <c r="X1690" s="181"/>
      <c r="Y1690" s="181"/>
      <c r="Z1690" s="181"/>
      <c r="AA1690" s="181"/>
      <c r="AB1690" s="181"/>
      <c r="AC1690" s="181"/>
      <c r="AD1690" s="181"/>
      <c r="AE1690" s="181"/>
      <c r="AF1690" s="181"/>
      <c r="AG1690" s="181"/>
      <c r="AH1690" s="181"/>
      <c r="AI1690" s="181"/>
      <c r="AJ1690" s="181"/>
      <c r="AK1690" s="181"/>
      <c r="AL1690" s="181"/>
      <c r="AM1690" s="181"/>
      <c r="AN1690" s="181"/>
      <c r="AO1690" s="181"/>
      <c r="AP1690" s="181"/>
      <c r="AQ1690" s="181"/>
      <c r="AR1690" s="181"/>
      <c r="AS1690" s="181"/>
      <c r="AT1690" s="181"/>
      <c r="AU1690" s="181"/>
      <c r="AV1690" s="181"/>
      <c r="AW1690" s="181"/>
      <c r="AX1690" s="181"/>
      <c r="AY1690" s="181"/>
      <c r="AZ1690" s="181"/>
      <c r="BA1690" s="181"/>
      <c r="BB1690" s="181"/>
      <c r="BC1690" s="181"/>
      <c r="BD1690" s="181"/>
      <c r="BE1690" s="181"/>
      <c r="BF1690" s="181"/>
      <c r="BG1690" s="181"/>
      <c r="BH1690" s="181"/>
      <c r="BI1690" s="181"/>
      <c r="BJ1690" s="181"/>
      <c r="BK1690" s="181"/>
      <c r="BL1690" s="181"/>
      <c r="BM1690" s="181"/>
      <c r="BN1690" s="181"/>
      <c r="BO1690" s="181"/>
      <c r="BP1690" s="181"/>
      <c r="BQ1690" s="181"/>
      <c r="BR1690" s="181"/>
      <c r="BS1690" s="181"/>
      <c r="BT1690" s="181"/>
      <c r="BU1690" s="181"/>
      <c r="BV1690" s="181"/>
      <c r="BW1690" s="181"/>
      <c r="BX1690" s="181"/>
    </row>
    <row r="1691" spans="23:76" s="166" customFormat="1">
      <c r="W1691" s="181"/>
      <c r="X1691" s="181"/>
      <c r="Y1691" s="181"/>
      <c r="Z1691" s="181"/>
      <c r="AA1691" s="181"/>
      <c r="AB1691" s="181"/>
      <c r="AC1691" s="181"/>
      <c r="AD1691" s="181"/>
      <c r="AE1691" s="181"/>
      <c r="AF1691" s="181"/>
      <c r="AG1691" s="181"/>
      <c r="AH1691" s="181"/>
      <c r="AI1691" s="181"/>
      <c r="AJ1691" s="181"/>
      <c r="AK1691" s="181"/>
      <c r="AL1691" s="181"/>
      <c r="AM1691" s="181"/>
      <c r="AN1691" s="181"/>
      <c r="AO1691" s="181"/>
      <c r="AP1691" s="181"/>
      <c r="AQ1691" s="181"/>
      <c r="AR1691" s="181"/>
      <c r="AS1691" s="181"/>
      <c r="AT1691" s="181"/>
      <c r="AU1691" s="181"/>
      <c r="AV1691" s="181"/>
      <c r="AW1691" s="181"/>
      <c r="AX1691" s="181"/>
      <c r="AY1691" s="181"/>
      <c r="AZ1691" s="181"/>
      <c r="BA1691" s="181"/>
      <c r="BB1691" s="181"/>
      <c r="BC1691" s="181"/>
      <c r="BD1691" s="181"/>
      <c r="BE1691" s="181"/>
      <c r="BF1691" s="181"/>
      <c r="BG1691" s="181"/>
      <c r="BH1691" s="181"/>
      <c r="BI1691" s="181"/>
      <c r="BJ1691" s="181"/>
      <c r="BK1691" s="181"/>
      <c r="BL1691" s="181"/>
      <c r="BM1691" s="181"/>
      <c r="BN1691" s="181"/>
      <c r="BO1691" s="181"/>
      <c r="BP1691" s="181"/>
      <c r="BQ1691" s="181"/>
      <c r="BR1691" s="181"/>
      <c r="BS1691" s="181"/>
      <c r="BT1691" s="181"/>
      <c r="BU1691" s="181"/>
      <c r="BV1691" s="181"/>
      <c r="BW1691" s="181"/>
      <c r="BX1691" s="181"/>
    </row>
    <row r="1692" spans="23:76" s="166" customFormat="1">
      <c r="W1692" s="181"/>
      <c r="X1692" s="181"/>
      <c r="Y1692" s="181"/>
      <c r="Z1692" s="181"/>
      <c r="AA1692" s="181"/>
      <c r="AB1692" s="181"/>
      <c r="AC1692" s="181"/>
      <c r="AD1692" s="181"/>
      <c r="AE1692" s="181"/>
      <c r="AF1692" s="181"/>
      <c r="AG1692" s="181"/>
      <c r="AH1692" s="181"/>
      <c r="AI1692" s="181"/>
      <c r="AJ1692" s="181"/>
      <c r="AK1692" s="181"/>
      <c r="AL1692" s="181"/>
      <c r="AM1692" s="181"/>
      <c r="AN1692" s="181"/>
      <c r="AO1692" s="181"/>
      <c r="AP1692" s="181"/>
      <c r="AQ1692" s="181"/>
      <c r="AR1692" s="181"/>
      <c r="AS1692" s="181"/>
      <c r="AT1692" s="181"/>
      <c r="AU1692" s="181"/>
      <c r="AV1692" s="181"/>
      <c r="AW1692" s="181"/>
      <c r="AX1692" s="181"/>
      <c r="AY1692" s="181"/>
      <c r="AZ1692" s="181"/>
      <c r="BA1692" s="181"/>
      <c r="BB1692" s="181"/>
      <c r="BC1692" s="181"/>
      <c r="BD1692" s="181"/>
      <c r="BE1692" s="181"/>
      <c r="BF1692" s="181"/>
      <c r="BG1692" s="181"/>
      <c r="BH1692" s="181"/>
      <c r="BI1692" s="181"/>
      <c r="BJ1692" s="181"/>
      <c r="BK1692" s="181"/>
      <c r="BL1692" s="181"/>
      <c r="BM1692" s="181"/>
      <c r="BN1692" s="181"/>
      <c r="BO1692" s="181"/>
      <c r="BP1692" s="181"/>
      <c r="BQ1692" s="181"/>
      <c r="BR1692" s="181"/>
      <c r="BS1692" s="181"/>
      <c r="BT1692" s="181"/>
      <c r="BU1692" s="181"/>
      <c r="BV1692" s="181"/>
      <c r="BW1692" s="181"/>
      <c r="BX1692" s="181"/>
    </row>
    <row r="1693" spans="23:76" s="166" customFormat="1">
      <c r="W1693" s="181"/>
      <c r="X1693" s="181"/>
      <c r="Y1693" s="181"/>
      <c r="Z1693" s="181"/>
      <c r="AA1693" s="181"/>
      <c r="AB1693" s="181"/>
      <c r="AC1693" s="181"/>
      <c r="AD1693" s="181"/>
      <c r="AE1693" s="181"/>
      <c r="AF1693" s="181"/>
      <c r="AG1693" s="181"/>
      <c r="AH1693" s="181"/>
      <c r="AI1693" s="181"/>
      <c r="AJ1693" s="181"/>
      <c r="AK1693" s="181"/>
      <c r="AL1693" s="181"/>
      <c r="AM1693" s="181"/>
      <c r="AN1693" s="181"/>
      <c r="AO1693" s="181"/>
      <c r="AP1693" s="181"/>
      <c r="AQ1693" s="181"/>
      <c r="AR1693" s="181"/>
      <c r="AS1693" s="181"/>
      <c r="AT1693" s="181"/>
      <c r="AU1693" s="181"/>
      <c r="AV1693" s="181"/>
      <c r="AW1693" s="181"/>
      <c r="AX1693" s="181"/>
      <c r="AY1693" s="181"/>
      <c r="AZ1693" s="181"/>
      <c r="BA1693" s="181"/>
      <c r="BB1693" s="181"/>
      <c r="BC1693" s="181"/>
      <c r="BD1693" s="181"/>
      <c r="BE1693" s="181"/>
      <c r="BF1693" s="181"/>
      <c r="BG1693" s="181"/>
      <c r="BH1693" s="181"/>
      <c r="BI1693" s="181"/>
      <c r="BJ1693" s="181"/>
      <c r="BK1693" s="181"/>
      <c r="BL1693" s="181"/>
      <c r="BM1693" s="181"/>
      <c r="BN1693" s="181"/>
      <c r="BO1693" s="181"/>
      <c r="BP1693" s="181"/>
      <c r="BQ1693" s="181"/>
      <c r="BR1693" s="181"/>
      <c r="BS1693" s="181"/>
      <c r="BT1693" s="181"/>
      <c r="BU1693" s="181"/>
      <c r="BV1693" s="181"/>
      <c r="BW1693" s="181"/>
      <c r="BX1693" s="181"/>
    </row>
    <row r="1694" spans="23:76" s="166" customFormat="1">
      <c r="W1694" s="181"/>
      <c r="X1694" s="181"/>
      <c r="Y1694" s="181"/>
      <c r="Z1694" s="181"/>
      <c r="AA1694" s="181"/>
      <c r="AB1694" s="181"/>
      <c r="AC1694" s="181"/>
      <c r="AD1694" s="181"/>
      <c r="AE1694" s="181"/>
      <c r="AF1694" s="181"/>
      <c r="AG1694" s="181"/>
      <c r="AH1694" s="181"/>
      <c r="AI1694" s="181"/>
      <c r="AJ1694" s="181"/>
      <c r="AK1694" s="181"/>
      <c r="AL1694" s="181"/>
      <c r="AM1694" s="181"/>
      <c r="AN1694" s="181"/>
      <c r="AO1694" s="181"/>
      <c r="AP1694" s="181"/>
      <c r="AQ1694" s="181"/>
      <c r="AR1694" s="181"/>
      <c r="AS1694" s="181"/>
      <c r="AT1694" s="181"/>
      <c r="AU1694" s="181"/>
      <c r="AV1694" s="181"/>
      <c r="AW1694" s="181"/>
      <c r="AX1694" s="181"/>
      <c r="AY1694" s="181"/>
      <c r="AZ1694" s="181"/>
      <c r="BA1694" s="181"/>
      <c r="BB1694" s="181"/>
      <c r="BC1694" s="181"/>
      <c r="BD1694" s="181"/>
      <c r="BE1694" s="181"/>
      <c r="BF1694" s="181"/>
      <c r="BG1694" s="181"/>
      <c r="BH1694" s="181"/>
      <c r="BI1694" s="181"/>
      <c r="BJ1694" s="181"/>
      <c r="BK1694" s="181"/>
      <c r="BL1694" s="181"/>
      <c r="BM1694" s="181"/>
      <c r="BN1694" s="181"/>
      <c r="BO1694" s="181"/>
      <c r="BP1694" s="181"/>
      <c r="BQ1694" s="181"/>
      <c r="BR1694" s="181"/>
      <c r="BS1694" s="181"/>
      <c r="BT1694" s="181"/>
      <c r="BU1694" s="181"/>
      <c r="BV1694" s="181"/>
      <c r="BW1694" s="181"/>
      <c r="BX1694" s="181"/>
    </row>
    <row r="1695" spans="23:76" s="166" customFormat="1">
      <c r="W1695" s="181"/>
      <c r="X1695" s="181"/>
      <c r="Y1695" s="181"/>
      <c r="Z1695" s="181"/>
      <c r="AA1695" s="181"/>
      <c r="AB1695" s="181"/>
      <c r="AC1695" s="181"/>
      <c r="AD1695" s="181"/>
      <c r="AE1695" s="181"/>
      <c r="AF1695" s="181"/>
      <c r="AG1695" s="181"/>
      <c r="AH1695" s="181"/>
      <c r="AI1695" s="181"/>
      <c r="AJ1695" s="181"/>
      <c r="AK1695" s="181"/>
      <c r="AL1695" s="181"/>
      <c r="AM1695" s="181"/>
      <c r="AN1695" s="181"/>
      <c r="AO1695" s="181"/>
      <c r="AP1695" s="181"/>
      <c r="AQ1695" s="181"/>
      <c r="AR1695" s="181"/>
      <c r="AS1695" s="181"/>
      <c r="AT1695" s="181"/>
      <c r="AU1695" s="181"/>
      <c r="AV1695" s="181"/>
      <c r="AW1695" s="181"/>
      <c r="AX1695" s="181"/>
      <c r="AY1695" s="181"/>
      <c r="AZ1695" s="181"/>
      <c r="BA1695" s="181"/>
      <c r="BB1695" s="181"/>
      <c r="BC1695" s="181"/>
      <c r="BD1695" s="181"/>
      <c r="BE1695" s="181"/>
      <c r="BF1695" s="181"/>
      <c r="BG1695" s="181"/>
      <c r="BH1695" s="181"/>
      <c r="BI1695" s="181"/>
      <c r="BJ1695" s="181"/>
      <c r="BK1695" s="181"/>
      <c r="BL1695" s="181"/>
      <c r="BM1695" s="181"/>
      <c r="BN1695" s="181"/>
      <c r="BO1695" s="181"/>
      <c r="BP1695" s="181"/>
      <c r="BQ1695" s="181"/>
      <c r="BR1695" s="181"/>
      <c r="BS1695" s="181"/>
      <c r="BT1695" s="181"/>
      <c r="BU1695" s="181"/>
      <c r="BV1695" s="181"/>
      <c r="BW1695" s="181"/>
      <c r="BX1695" s="181"/>
    </row>
    <row r="1696" spans="23:76" s="166" customFormat="1">
      <c r="W1696" s="181"/>
      <c r="X1696" s="181"/>
      <c r="Y1696" s="181"/>
      <c r="Z1696" s="181"/>
      <c r="AA1696" s="181"/>
      <c r="AB1696" s="181"/>
      <c r="AC1696" s="181"/>
      <c r="AD1696" s="181"/>
      <c r="AE1696" s="181"/>
      <c r="AF1696" s="181"/>
      <c r="AG1696" s="181"/>
      <c r="AH1696" s="181"/>
      <c r="AI1696" s="181"/>
      <c r="AJ1696" s="181"/>
      <c r="AK1696" s="181"/>
      <c r="AL1696" s="181"/>
      <c r="AM1696" s="181"/>
      <c r="AN1696" s="181"/>
      <c r="AO1696" s="181"/>
      <c r="AP1696" s="181"/>
      <c r="AQ1696" s="181"/>
      <c r="AR1696" s="181"/>
      <c r="AS1696" s="181"/>
      <c r="AT1696" s="181"/>
      <c r="AU1696" s="181"/>
      <c r="AV1696" s="181"/>
      <c r="AW1696" s="181"/>
      <c r="AX1696" s="181"/>
      <c r="AY1696" s="181"/>
      <c r="AZ1696" s="181"/>
      <c r="BA1696" s="181"/>
      <c r="BB1696" s="181"/>
      <c r="BC1696" s="181"/>
      <c r="BD1696" s="181"/>
      <c r="BE1696" s="181"/>
      <c r="BF1696" s="181"/>
      <c r="BG1696" s="181"/>
      <c r="BH1696" s="181"/>
      <c r="BI1696" s="181"/>
      <c r="BJ1696" s="181"/>
      <c r="BK1696" s="181"/>
      <c r="BL1696" s="181"/>
      <c r="BM1696" s="181"/>
      <c r="BN1696" s="181"/>
      <c r="BO1696" s="181"/>
      <c r="BP1696" s="181"/>
      <c r="BQ1696" s="181"/>
      <c r="BR1696" s="181"/>
      <c r="BS1696" s="181"/>
      <c r="BT1696" s="181"/>
      <c r="BU1696" s="181"/>
      <c r="BV1696" s="181"/>
      <c r="BW1696" s="181"/>
      <c r="BX1696" s="181"/>
    </row>
    <row r="1697" spans="23:76" s="166" customFormat="1">
      <c r="W1697" s="181"/>
      <c r="X1697" s="181"/>
      <c r="Y1697" s="181"/>
      <c r="Z1697" s="181"/>
      <c r="AA1697" s="181"/>
      <c r="AB1697" s="181"/>
      <c r="AC1697" s="181"/>
      <c r="AD1697" s="181"/>
      <c r="AE1697" s="181"/>
      <c r="AF1697" s="181"/>
      <c r="AG1697" s="181"/>
      <c r="AH1697" s="181"/>
      <c r="AI1697" s="181"/>
      <c r="AJ1697" s="181"/>
      <c r="AK1697" s="181"/>
      <c r="AL1697" s="181"/>
      <c r="AM1697" s="181"/>
      <c r="AN1697" s="181"/>
      <c r="AO1697" s="181"/>
      <c r="AP1697" s="181"/>
      <c r="AQ1697" s="181"/>
      <c r="AR1697" s="181"/>
      <c r="AS1697" s="181"/>
      <c r="AT1697" s="181"/>
      <c r="AU1697" s="181"/>
      <c r="AV1697" s="181"/>
      <c r="AW1697" s="181"/>
      <c r="AX1697" s="181"/>
      <c r="AY1697" s="181"/>
      <c r="AZ1697" s="181"/>
      <c r="BA1697" s="181"/>
      <c r="BB1697" s="181"/>
      <c r="BC1697" s="181"/>
      <c r="BD1697" s="181"/>
      <c r="BE1697" s="181"/>
      <c r="BF1697" s="181"/>
      <c r="BG1697" s="181"/>
      <c r="BH1697" s="181"/>
      <c r="BI1697" s="181"/>
      <c r="BJ1697" s="181"/>
      <c r="BK1697" s="181"/>
      <c r="BL1697" s="181"/>
      <c r="BM1697" s="181"/>
      <c r="BN1697" s="181"/>
      <c r="BO1697" s="181"/>
      <c r="BP1697" s="181"/>
      <c r="BQ1697" s="181"/>
      <c r="BR1697" s="181"/>
      <c r="BS1697" s="181"/>
      <c r="BT1697" s="181"/>
      <c r="BU1697" s="181"/>
      <c r="BV1697" s="181"/>
      <c r="BW1697" s="181"/>
      <c r="BX1697" s="181"/>
    </row>
    <row r="1698" spans="23:76" s="166" customFormat="1">
      <c r="W1698" s="181"/>
      <c r="X1698" s="181"/>
      <c r="Y1698" s="181"/>
      <c r="Z1698" s="181"/>
      <c r="AA1698" s="181"/>
      <c r="AB1698" s="181"/>
      <c r="AC1698" s="181"/>
      <c r="AD1698" s="181"/>
      <c r="AE1698" s="181"/>
      <c r="AF1698" s="181"/>
      <c r="AG1698" s="181"/>
      <c r="AH1698" s="181"/>
      <c r="AI1698" s="181"/>
      <c r="AJ1698" s="181"/>
      <c r="AK1698" s="181"/>
      <c r="AL1698" s="181"/>
      <c r="AM1698" s="181"/>
      <c r="AN1698" s="181"/>
      <c r="AO1698" s="181"/>
      <c r="AP1698" s="181"/>
      <c r="AQ1698" s="181"/>
      <c r="AR1698" s="181"/>
      <c r="AS1698" s="181"/>
      <c r="AT1698" s="181"/>
      <c r="AU1698" s="181"/>
      <c r="AV1698" s="181"/>
      <c r="AW1698" s="181"/>
      <c r="AX1698" s="181"/>
      <c r="AY1698" s="181"/>
      <c r="AZ1698" s="181"/>
      <c r="BA1698" s="181"/>
      <c r="BB1698" s="181"/>
      <c r="BC1698" s="181"/>
      <c r="BD1698" s="181"/>
      <c r="BE1698" s="181"/>
      <c r="BF1698" s="181"/>
      <c r="BG1698" s="181"/>
      <c r="BH1698" s="181"/>
      <c r="BI1698" s="181"/>
      <c r="BJ1698" s="181"/>
      <c r="BK1698" s="181"/>
      <c r="BL1698" s="181"/>
      <c r="BM1698" s="181"/>
      <c r="BN1698" s="181"/>
      <c r="BO1698" s="181"/>
      <c r="BP1698" s="181"/>
      <c r="BQ1698" s="181"/>
      <c r="BR1698" s="181"/>
      <c r="BS1698" s="181"/>
      <c r="BT1698" s="181"/>
      <c r="BU1698" s="181"/>
      <c r="BV1698" s="181"/>
      <c r="BW1698" s="181"/>
      <c r="BX1698" s="181"/>
    </row>
    <row r="1699" spans="23:76" s="166" customFormat="1">
      <c r="W1699" s="181"/>
      <c r="X1699" s="181"/>
      <c r="Y1699" s="181"/>
      <c r="Z1699" s="181"/>
      <c r="AA1699" s="181"/>
      <c r="AB1699" s="181"/>
      <c r="AC1699" s="181"/>
      <c r="AD1699" s="181"/>
      <c r="AE1699" s="181"/>
      <c r="AF1699" s="181"/>
      <c r="AG1699" s="181"/>
      <c r="AH1699" s="181"/>
      <c r="AI1699" s="181"/>
      <c r="AJ1699" s="181"/>
      <c r="AK1699" s="181"/>
      <c r="AL1699" s="181"/>
      <c r="AM1699" s="181"/>
      <c r="AN1699" s="181"/>
      <c r="AO1699" s="181"/>
      <c r="AP1699" s="181"/>
      <c r="AQ1699" s="181"/>
      <c r="AR1699" s="181"/>
      <c r="AS1699" s="181"/>
      <c r="AT1699" s="181"/>
      <c r="AU1699" s="181"/>
      <c r="AV1699" s="181"/>
      <c r="AW1699" s="181"/>
      <c r="AX1699" s="181"/>
      <c r="AY1699" s="181"/>
      <c r="AZ1699" s="181"/>
      <c r="BA1699" s="181"/>
      <c r="BB1699" s="181"/>
      <c r="BC1699" s="181"/>
      <c r="BD1699" s="181"/>
      <c r="BE1699" s="181"/>
      <c r="BF1699" s="181"/>
      <c r="BG1699" s="181"/>
      <c r="BH1699" s="181"/>
      <c r="BI1699" s="181"/>
      <c r="BJ1699" s="181"/>
      <c r="BK1699" s="181"/>
      <c r="BL1699" s="181"/>
      <c r="BM1699" s="181"/>
      <c r="BN1699" s="181"/>
      <c r="BO1699" s="181"/>
      <c r="BP1699" s="181"/>
      <c r="BQ1699" s="181"/>
      <c r="BR1699" s="181"/>
      <c r="BS1699" s="181"/>
      <c r="BT1699" s="181"/>
      <c r="BU1699" s="181"/>
      <c r="BV1699" s="181"/>
      <c r="BW1699" s="181"/>
      <c r="BX1699" s="181"/>
    </row>
    <row r="1700" spans="23:76" s="166" customFormat="1">
      <c r="W1700" s="181"/>
      <c r="X1700" s="181"/>
      <c r="Y1700" s="181"/>
      <c r="Z1700" s="181"/>
      <c r="AA1700" s="181"/>
      <c r="AB1700" s="181"/>
      <c r="AC1700" s="181"/>
      <c r="AD1700" s="181"/>
      <c r="AE1700" s="181"/>
      <c r="AF1700" s="181"/>
      <c r="AG1700" s="181"/>
      <c r="AH1700" s="181"/>
      <c r="AI1700" s="181"/>
      <c r="AJ1700" s="181"/>
      <c r="AK1700" s="181"/>
      <c r="AL1700" s="181"/>
      <c r="AM1700" s="181"/>
      <c r="AN1700" s="181"/>
      <c r="AO1700" s="181"/>
      <c r="AP1700" s="181"/>
      <c r="AQ1700" s="181"/>
      <c r="AR1700" s="181"/>
      <c r="AS1700" s="181"/>
      <c r="AT1700" s="181"/>
      <c r="AU1700" s="181"/>
      <c r="AV1700" s="181"/>
      <c r="AW1700" s="181"/>
      <c r="AX1700" s="181"/>
      <c r="AY1700" s="181"/>
      <c r="AZ1700" s="181"/>
      <c r="BA1700" s="181"/>
      <c r="BB1700" s="181"/>
      <c r="BC1700" s="181"/>
      <c r="BD1700" s="181"/>
      <c r="BE1700" s="181"/>
      <c r="BF1700" s="181"/>
      <c r="BG1700" s="181"/>
      <c r="BH1700" s="181"/>
      <c r="BI1700" s="181"/>
      <c r="BJ1700" s="181"/>
      <c r="BK1700" s="181"/>
      <c r="BL1700" s="181"/>
      <c r="BM1700" s="181"/>
      <c r="BN1700" s="181"/>
      <c r="BO1700" s="181"/>
      <c r="BP1700" s="181"/>
      <c r="BQ1700" s="181"/>
      <c r="BR1700" s="181"/>
      <c r="BS1700" s="181"/>
      <c r="BT1700" s="181"/>
      <c r="BU1700" s="181"/>
      <c r="BV1700" s="181"/>
      <c r="BW1700" s="181"/>
      <c r="BX1700" s="181"/>
    </row>
    <row r="1701" spans="23:76" s="166" customFormat="1">
      <c r="W1701" s="181"/>
      <c r="X1701" s="181"/>
      <c r="Y1701" s="181"/>
      <c r="Z1701" s="181"/>
      <c r="AA1701" s="181"/>
      <c r="AB1701" s="181"/>
      <c r="AC1701" s="181"/>
      <c r="AD1701" s="181"/>
      <c r="AE1701" s="181"/>
      <c r="AF1701" s="181"/>
      <c r="AG1701" s="181"/>
      <c r="AH1701" s="181"/>
      <c r="AI1701" s="181"/>
      <c r="AJ1701" s="181"/>
      <c r="AK1701" s="181"/>
      <c r="AL1701" s="181"/>
      <c r="AM1701" s="181"/>
      <c r="AN1701" s="181"/>
      <c r="AO1701" s="181"/>
      <c r="AP1701" s="181"/>
      <c r="AQ1701" s="181"/>
      <c r="AR1701" s="181"/>
      <c r="AS1701" s="181"/>
      <c r="AT1701" s="181"/>
      <c r="AU1701" s="181"/>
      <c r="AV1701" s="181"/>
      <c r="AW1701" s="181"/>
      <c r="AX1701" s="181"/>
      <c r="AY1701" s="181"/>
      <c r="AZ1701" s="181"/>
      <c r="BA1701" s="181"/>
      <c r="BB1701" s="181"/>
      <c r="BC1701" s="181"/>
      <c r="BD1701" s="181"/>
      <c r="BE1701" s="181"/>
      <c r="BF1701" s="181"/>
      <c r="BG1701" s="181"/>
      <c r="BH1701" s="181"/>
      <c r="BI1701" s="181"/>
      <c r="BJ1701" s="181"/>
      <c r="BK1701" s="181"/>
      <c r="BL1701" s="181"/>
      <c r="BM1701" s="181"/>
      <c r="BN1701" s="181"/>
      <c r="BO1701" s="181"/>
      <c r="BP1701" s="181"/>
      <c r="BQ1701" s="181"/>
      <c r="BR1701" s="181"/>
      <c r="BS1701" s="181"/>
      <c r="BT1701" s="181"/>
      <c r="BU1701" s="181"/>
      <c r="BV1701" s="181"/>
      <c r="BW1701" s="181"/>
      <c r="BX1701" s="181"/>
    </row>
    <row r="1702" spans="23:76" s="166" customFormat="1">
      <c r="W1702" s="181"/>
      <c r="X1702" s="181"/>
      <c r="Y1702" s="181"/>
      <c r="Z1702" s="181"/>
      <c r="AA1702" s="181"/>
      <c r="AB1702" s="181"/>
      <c r="AC1702" s="181"/>
      <c r="AD1702" s="181"/>
      <c r="AE1702" s="181"/>
      <c r="AF1702" s="181"/>
      <c r="AG1702" s="181"/>
      <c r="AH1702" s="181"/>
      <c r="AI1702" s="181"/>
      <c r="AJ1702" s="181"/>
      <c r="AK1702" s="181"/>
      <c r="AL1702" s="181"/>
      <c r="AM1702" s="181"/>
      <c r="AN1702" s="181"/>
      <c r="AO1702" s="181"/>
      <c r="AP1702" s="181"/>
      <c r="AQ1702" s="181"/>
      <c r="AR1702" s="181"/>
      <c r="AS1702" s="181"/>
      <c r="AT1702" s="181"/>
      <c r="AU1702" s="181"/>
      <c r="AV1702" s="181"/>
      <c r="AW1702" s="181"/>
      <c r="AX1702" s="181"/>
      <c r="AY1702" s="181"/>
      <c r="AZ1702" s="181"/>
      <c r="BA1702" s="181"/>
      <c r="BB1702" s="181"/>
      <c r="BC1702" s="181"/>
      <c r="BD1702" s="181"/>
      <c r="BE1702" s="181"/>
      <c r="BF1702" s="181"/>
      <c r="BG1702" s="181"/>
      <c r="BH1702" s="181"/>
      <c r="BI1702" s="181"/>
      <c r="BJ1702" s="181"/>
      <c r="BK1702" s="181"/>
      <c r="BL1702" s="181"/>
      <c r="BM1702" s="181"/>
      <c r="BN1702" s="181"/>
      <c r="BO1702" s="181"/>
      <c r="BP1702" s="181"/>
      <c r="BQ1702" s="181"/>
      <c r="BR1702" s="181"/>
      <c r="BS1702" s="181"/>
      <c r="BT1702" s="181"/>
      <c r="BU1702" s="181"/>
      <c r="BV1702" s="181"/>
      <c r="BW1702" s="181"/>
      <c r="BX1702" s="181"/>
    </row>
    <row r="1703" spans="23:76" s="166" customFormat="1">
      <c r="W1703" s="181"/>
      <c r="X1703" s="181"/>
      <c r="Y1703" s="181"/>
      <c r="Z1703" s="181"/>
      <c r="AA1703" s="181"/>
      <c r="AB1703" s="181"/>
      <c r="AC1703" s="181"/>
      <c r="AD1703" s="181"/>
      <c r="AE1703" s="181"/>
      <c r="AF1703" s="181"/>
      <c r="AG1703" s="181"/>
      <c r="AH1703" s="181"/>
      <c r="AI1703" s="181"/>
      <c r="AJ1703" s="181"/>
      <c r="AK1703" s="181"/>
      <c r="AL1703" s="181"/>
      <c r="AM1703" s="181"/>
      <c r="AN1703" s="181"/>
      <c r="AO1703" s="181"/>
      <c r="AP1703" s="181"/>
      <c r="AQ1703" s="181"/>
      <c r="AR1703" s="181"/>
      <c r="AS1703" s="181"/>
      <c r="AT1703" s="181"/>
      <c r="AU1703" s="181"/>
      <c r="AV1703" s="181"/>
      <c r="AW1703" s="181"/>
      <c r="AX1703" s="181"/>
      <c r="AY1703" s="181"/>
      <c r="AZ1703" s="181"/>
      <c r="BA1703" s="181"/>
      <c r="BB1703" s="181"/>
      <c r="BC1703" s="181"/>
      <c r="BD1703" s="181"/>
      <c r="BE1703" s="181"/>
      <c r="BF1703" s="181"/>
      <c r="BG1703" s="181"/>
      <c r="BH1703" s="181"/>
      <c r="BI1703" s="181"/>
      <c r="BJ1703" s="181"/>
      <c r="BK1703" s="181"/>
      <c r="BL1703" s="181"/>
      <c r="BM1703" s="181"/>
      <c r="BN1703" s="181"/>
      <c r="BO1703" s="181"/>
      <c r="BP1703" s="181"/>
      <c r="BQ1703" s="181"/>
      <c r="BR1703" s="181"/>
      <c r="BS1703" s="181"/>
      <c r="BT1703" s="181"/>
      <c r="BU1703" s="181"/>
      <c r="BV1703" s="181"/>
      <c r="BW1703" s="181"/>
      <c r="BX1703" s="181"/>
    </row>
    <row r="1704" spans="23:76" s="166" customFormat="1">
      <c r="W1704" s="181"/>
      <c r="X1704" s="181"/>
      <c r="Y1704" s="181"/>
      <c r="Z1704" s="181"/>
      <c r="AA1704" s="181"/>
      <c r="AB1704" s="181"/>
      <c r="AC1704" s="181"/>
      <c r="AD1704" s="181"/>
      <c r="AE1704" s="181"/>
      <c r="AF1704" s="181"/>
      <c r="AG1704" s="181"/>
      <c r="AH1704" s="181"/>
      <c r="AI1704" s="181"/>
      <c r="AJ1704" s="181"/>
      <c r="AK1704" s="181"/>
      <c r="AL1704" s="181"/>
      <c r="AM1704" s="181"/>
      <c r="AN1704" s="181"/>
      <c r="AO1704" s="181"/>
      <c r="AP1704" s="181"/>
      <c r="AQ1704" s="181"/>
      <c r="AR1704" s="181"/>
      <c r="AS1704" s="181"/>
      <c r="AT1704" s="181"/>
      <c r="AU1704" s="181"/>
      <c r="AV1704" s="181"/>
      <c r="AW1704" s="181"/>
      <c r="AX1704" s="181"/>
      <c r="AY1704" s="181"/>
      <c r="AZ1704" s="181"/>
      <c r="BA1704" s="181"/>
      <c r="BB1704" s="181"/>
      <c r="BC1704" s="181"/>
      <c r="BD1704" s="181"/>
      <c r="BE1704" s="181"/>
      <c r="BF1704" s="181"/>
      <c r="BG1704" s="181"/>
      <c r="BH1704" s="181"/>
      <c r="BI1704" s="181"/>
      <c r="BJ1704" s="181"/>
      <c r="BK1704" s="181"/>
      <c r="BL1704" s="181"/>
      <c r="BM1704" s="181"/>
      <c r="BN1704" s="181"/>
      <c r="BO1704" s="181"/>
      <c r="BP1704" s="181"/>
      <c r="BQ1704" s="181"/>
      <c r="BR1704" s="181"/>
      <c r="BS1704" s="181"/>
      <c r="BT1704" s="181"/>
      <c r="BU1704" s="181"/>
      <c r="BV1704" s="181"/>
      <c r="BW1704" s="181"/>
      <c r="BX1704" s="181"/>
    </row>
    <row r="1705" spans="23:76" s="166" customFormat="1">
      <c r="W1705" s="181"/>
      <c r="X1705" s="181"/>
      <c r="Y1705" s="181"/>
      <c r="Z1705" s="181"/>
      <c r="AA1705" s="181"/>
      <c r="AB1705" s="181"/>
      <c r="AC1705" s="181"/>
      <c r="AD1705" s="181"/>
      <c r="AE1705" s="181"/>
      <c r="AF1705" s="181"/>
      <c r="AG1705" s="181"/>
      <c r="AH1705" s="181"/>
      <c r="AI1705" s="181"/>
      <c r="AJ1705" s="181"/>
      <c r="AK1705" s="181"/>
      <c r="AL1705" s="181"/>
      <c r="AM1705" s="181"/>
      <c r="AN1705" s="181"/>
      <c r="AO1705" s="181"/>
      <c r="AP1705" s="181"/>
      <c r="AQ1705" s="181"/>
      <c r="AR1705" s="181"/>
      <c r="AS1705" s="181"/>
      <c r="AT1705" s="181"/>
      <c r="AU1705" s="181"/>
      <c r="AV1705" s="181"/>
      <c r="AW1705" s="181"/>
      <c r="AX1705" s="181"/>
      <c r="AY1705" s="181"/>
      <c r="AZ1705" s="181"/>
      <c r="BA1705" s="181"/>
      <c r="BB1705" s="181"/>
      <c r="BC1705" s="181"/>
      <c r="BD1705" s="181"/>
      <c r="BE1705" s="181"/>
      <c r="BF1705" s="181"/>
      <c r="BG1705" s="181"/>
      <c r="BH1705" s="181"/>
      <c r="BI1705" s="181"/>
      <c r="BJ1705" s="181"/>
      <c r="BK1705" s="181"/>
      <c r="BL1705" s="181"/>
      <c r="BM1705" s="181"/>
      <c r="BN1705" s="181"/>
      <c r="BO1705" s="181"/>
      <c r="BP1705" s="181"/>
      <c r="BQ1705" s="181"/>
      <c r="BR1705" s="181"/>
      <c r="BS1705" s="181"/>
      <c r="BT1705" s="181"/>
      <c r="BU1705" s="181"/>
      <c r="BV1705" s="181"/>
      <c r="BW1705" s="181"/>
      <c r="BX1705" s="181"/>
    </row>
    <row r="1706" spans="23:76" s="166" customFormat="1">
      <c r="W1706" s="181"/>
      <c r="X1706" s="181"/>
      <c r="Y1706" s="181"/>
      <c r="Z1706" s="181"/>
      <c r="AA1706" s="181"/>
      <c r="AB1706" s="181"/>
      <c r="AC1706" s="181"/>
      <c r="AD1706" s="181"/>
      <c r="AE1706" s="181"/>
      <c r="AF1706" s="181"/>
      <c r="AG1706" s="181"/>
      <c r="AH1706" s="181"/>
      <c r="AI1706" s="181"/>
      <c r="AJ1706" s="181"/>
      <c r="AK1706" s="181"/>
      <c r="AL1706" s="181"/>
      <c r="AM1706" s="181"/>
      <c r="AN1706" s="181"/>
      <c r="AO1706" s="181"/>
      <c r="AP1706" s="181"/>
      <c r="AQ1706" s="181"/>
      <c r="AR1706" s="181"/>
      <c r="AS1706" s="181"/>
      <c r="AT1706" s="181"/>
      <c r="AU1706" s="181"/>
      <c r="AV1706" s="181"/>
      <c r="AW1706" s="181"/>
      <c r="AX1706" s="181"/>
      <c r="AY1706" s="181"/>
      <c r="AZ1706" s="181"/>
      <c r="BA1706" s="181"/>
      <c r="BB1706" s="181"/>
      <c r="BC1706" s="181"/>
      <c r="BD1706" s="181"/>
      <c r="BE1706" s="181"/>
      <c r="BF1706" s="181"/>
      <c r="BG1706" s="181"/>
      <c r="BH1706" s="181"/>
      <c r="BI1706" s="181"/>
      <c r="BJ1706" s="181"/>
      <c r="BK1706" s="181"/>
      <c r="BL1706" s="181"/>
      <c r="BM1706" s="181"/>
      <c r="BN1706" s="181"/>
      <c r="BO1706" s="181"/>
      <c r="BP1706" s="181"/>
      <c r="BQ1706" s="181"/>
      <c r="BR1706" s="181"/>
      <c r="BS1706" s="181"/>
      <c r="BT1706" s="181"/>
      <c r="BU1706" s="181"/>
      <c r="BV1706" s="181"/>
      <c r="BW1706" s="181"/>
      <c r="BX1706" s="181"/>
    </row>
    <row r="1707" spans="23:76" s="166" customFormat="1">
      <c r="W1707" s="181"/>
      <c r="X1707" s="181"/>
      <c r="Y1707" s="181"/>
      <c r="Z1707" s="181"/>
      <c r="AA1707" s="181"/>
      <c r="AB1707" s="181"/>
      <c r="AC1707" s="181"/>
      <c r="AD1707" s="181"/>
      <c r="AE1707" s="181"/>
      <c r="AF1707" s="181"/>
      <c r="AG1707" s="181"/>
      <c r="AH1707" s="181"/>
      <c r="AI1707" s="181"/>
      <c r="AJ1707" s="181"/>
      <c r="AK1707" s="181"/>
      <c r="AL1707" s="181"/>
      <c r="AM1707" s="181"/>
      <c r="AN1707" s="181"/>
      <c r="AO1707" s="181"/>
      <c r="AP1707" s="181"/>
      <c r="AQ1707" s="181"/>
      <c r="AR1707" s="181"/>
      <c r="AS1707" s="181"/>
      <c r="AT1707" s="181"/>
      <c r="AU1707" s="181"/>
      <c r="AV1707" s="181"/>
      <c r="AW1707" s="181"/>
      <c r="AX1707" s="181"/>
      <c r="AY1707" s="181"/>
      <c r="AZ1707" s="181"/>
      <c r="BA1707" s="181"/>
      <c r="BB1707" s="181"/>
      <c r="BC1707" s="181"/>
      <c r="BD1707" s="181"/>
      <c r="BE1707" s="181"/>
      <c r="BF1707" s="181"/>
      <c r="BG1707" s="181"/>
      <c r="BH1707" s="181"/>
      <c r="BI1707" s="181"/>
      <c r="BJ1707" s="181"/>
      <c r="BK1707" s="181"/>
      <c r="BL1707" s="181"/>
      <c r="BM1707" s="181"/>
      <c r="BN1707" s="181"/>
      <c r="BO1707" s="181"/>
      <c r="BP1707" s="181"/>
      <c r="BQ1707" s="181"/>
      <c r="BR1707" s="181"/>
      <c r="BS1707" s="181"/>
      <c r="BT1707" s="181"/>
      <c r="BU1707" s="181"/>
      <c r="BV1707" s="181"/>
      <c r="BW1707" s="181"/>
      <c r="BX1707" s="181"/>
    </row>
    <row r="1708" spans="23:76" s="166" customFormat="1">
      <c r="W1708" s="181"/>
      <c r="X1708" s="181"/>
      <c r="Y1708" s="181"/>
      <c r="Z1708" s="181"/>
      <c r="AA1708" s="181"/>
      <c r="AB1708" s="181"/>
      <c r="AC1708" s="181"/>
      <c r="AD1708" s="181"/>
      <c r="AE1708" s="181"/>
      <c r="AF1708" s="181"/>
      <c r="AG1708" s="181"/>
      <c r="AH1708" s="181"/>
      <c r="AI1708" s="181"/>
      <c r="AJ1708" s="181"/>
      <c r="AK1708" s="181"/>
      <c r="AL1708" s="181"/>
      <c r="AM1708" s="181"/>
      <c r="AN1708" s="181"/>
      <c r="AO1708" s="181"/>
      <c r="AP1708" s="181"/>
      <c r="AQ1708" s="181"/>
      <c r="AR1708" s="181"/>
      <c r="AS1708" s="181"/>
      <c r="AT1708" s="181"/>
      <c r="AU1708" s="181"/>
      <c r="AV1708" s="181"/>
      <c r="AW1708" s="181"/>
      <c r="AX1708" s="181"/>
      <c r="AY1708" s="181"/>
      <c r="AZ1708" s="181"/>
      <c r="BA1708" s="181"/>
      <c r="BB1708" s="181"/>
      <c r="BC1708" s="181"/>
      <c r="BD1708" s="181"/>
      <c r="BE1708" s="181"/>
      <c r="BF1708" s="181"/>
      <c r="BG1708" s="181"/>
      <c r="BH1708" s="181"/>
      <c r="BI1708" s="181"/>
      <c r="BJ1708" s="181"/>
      <c r="BK1708" s="181"/>
      <c r="BL1708" s="181"/>
      <c r="BM1708" s="181"/>
      <c r="BN1708" s="181"/>
      <c r="BO1708" s="181"/>
      <c r="BP1708" s="181"/>
      <c r="BQ1708" s="181"/>
      <c r="BR1708" s="181"/>
      <c r="BS1708" s="181"/>
      <c r="BT1708" s="181"/>
      <c r="BU1708" s="181"/>
      <c r="BV1708" s="181"/>
      <c r="BW1708" s="181"/>
      <c r="BX1708" s="181"/>
    </row>
    <row r="1709" spans="23:76" s="166" customFormat="1">
      <c r="W1709" s="181"/>
      <c r="X1709" s="181"/>
      <c r="Y1709" s="181"/>
      <c r="Z1709" s="181"/>
      <c r="AA1709" s="181"/>
      <c r="AB1709" s="181"/>
      <c r="AC1709" s="181"/>
      <c r="AD1709" s="181"/>
      <c r="AE1709" s="181"/>
      <c r="AF1709" s="181"/>
      <c r="AG1709" s="181"/>
      <c r="AH1709" s="181"/>
      <c r="AI1709" s="181"/>
      <c r="AJ1709" s="181"/>
      <c r="AK1709" s="181"/>
      <c r="AL1709" s="181"/>
      <c r="AM1709" s="181"/>
      <c r="AN1709" s="181"/>
      <c r="AO1709" s="181"/>
      <c r="AP1709" s="181"/>
      <c r="AQ1709" s="181"/>
      <c r="AR1709" s="181"/>
      <c r="AS1709" s="181"/>
      <c r="AT1709" s="181"/>
      <c r="AU1709" s="181"/>
      <c r="AV1709" s="181"/>
      <c r="AW1709" s="181"/>
      <c r="AX1709" s="181"/>
      <c r="AY1709" s="181"/>
      <c r="AZ1709" s="181"/>
      <c r="BA1709" s="181"/>
      <c r="BB1709" s="181"/>
      <c r="BC1709" s="181"/>
      <c r="BD1709" s="181"/>
      <c r="BE1709" s="181"/>
      <c r="BF1709" s="181"/>
      <c r="BG1709" s="181"/>
      <c r="BH1709" s="181"/>
      <c r="BI1709" s="181"/>
      <c r="BJ1709" s="181"/>
      <c r="BK1709" s="181"/>
      <c r="BL1709" s="181"/>
      <c r="BM1709" s="181"/>
      <c r="BN1709" s="181"/>
      <c r="BO1709" s="181"/>
      <c r="BP1709" s="181"/>
      <c r="BQ1709" s="181"/>
      <c r="BR1709" s="181"/>
      <c r="BS1709" s="181"/>
      <c r="BT1709" s="181"/>
      <c r="BU1709" s="181"/>
      <c r="BV1709" s="181"/>
      <c r="BW1709" s="181"/>
      <c r="BX1709" s="181"/>
    </row>
    <row r="1710" spans="23:76" s="166" customFormat="1">
      <c r="W1710" s="181"/>
      <c r="X1710" s="181"/>
      <c r="Y1710" s="181"/>
      <c r="Z1710" s="181"/>
      <c r="AA1710" s="181"/>
      <c r="AB1710" s="181"/>
      <c r="AC1710" s="181"/>
      <c r="AD1710" s="181"/>
      <c r="AE1710" s="181"/>
      <c r="AF1710" s="181"/>
      <c r="AG1710" s="181"/>
      <c r="AH1710" s="181"/>
      <c r="AI1710" s="181"/>
      <c r="AJ1710" s="181"/>
      <c r="AK1710" s="181"/>
      <c r="AL1710" s="181"/>
      <c r="AM1710" s="181"/>
      <c r="AN1710" s="181"/>
      <c r="AO1710" s="181"/>
      <c r="AP1710" s="181"/>
      <c r="AQ1710" s="181"/>
      <c r="AR1710" s="181"/>
      <c r="AS1710" s="181"/>
      <c r="AT1710" s="181"/>
      <c r="AU1710" s="181"/>
      <c r="AV1710" s="181"/>
      <c r="AW1710" s="181"/>
      <c r="AX1710" s="181"/>
      <c r="AY1710" s="181"/>
      <c r="AZ1710" s="181"/>
      <c r="BA1710" s="181"/>
      <c r="BB1710" s="181"/>
      <c r="BC1710" s="181"/>
      <c r="BD1710" s="181"/>
      <c r="BE1710" s="181"/>
      <c r="BF1710" s="181"/>
      <c r="BG1710" s="181"/>
      <c r="BH1710" s="181"/>
      <c r="BI1710" s="181"/>
      <c r="BJ1710" s="181"/>
      <c r="BK1710" s="181"/>
      <c r="BL1710" s="181"/>
      <c r="BM1710" s="181"/>
      <c r="BN1710" s="181"/>
      <c r="BO1710" s="181"/>
      <c r="BP1710" s="181"/>
      <c r="BQ1710" s="181"/>
      <c r="BR1710" s="181"/>
      <c r="BS1710" s="181"/>
      <c r="BT1710" s="181"/>
      <c r="BU1710" s="181"/>
      <c r="BV1710" s="181"/>
      <c r="BW1710" s="181"/>
      <c r="BX1710" s="181"/>
    </row>
    <row r="1711" spans="23:76" s="166" customFormat="1">
      <c r="W1711" s="181"/>
      <c r="X1711" s="181"/>
      <c r="Y1711" s="181"/>
      <c r="Z1711" s="181"/>
      <c r="AA1711" s="181"/>
      <c r="AB1711" s="181"/>
      <c r="AC1711" s="181"/>
      <c r="AD1711" s="181"/>
      <c r="AE1711" s="181"/>
      <c r="AF1711" s="181"/>
      <c r="AG1711" s="181"/>
      <c r="AH1711" s="181"/>
      <c r="AI1711" s="181"/>
      <c r="AJ1711" s="181"/>
      <c r="AK1711" s="181"/>
      <c r="AL1711" s="181"/>
      <c r="AM1711" s="181"/>
      <c r="AN1711" s="181"/>
      <c r="AO1711" s="181"/>
      <c r="AP1711" s="181"/>
      <c r="AQ1711" s="181"/>
      <c r="AR1711" s="181"/>
      <c r="AS1711" s="181"/>
      <c r="AT1711" s="181"/>
      <c r="AU1711" s="181"/>
      <c r="AV1711" s="181"/>
      <c r="AW1711" s="181"/>
      <c r="AX1711" s="181"/>
      <c r="AY1711" s="181"/>
      <c r="AZ1711" s="181"/>
      <c r="BA1711" s="181"/>
      <c r="BB1711" s="181"/>
      <c r="BC1711" s="181"/>
      <c r="BD1711" s="181"/>
      <c r="BE1711" s="181"/>
      <c r="BF1711" s="181"/>
      <c r="BG1711" s="181"/>
      <c r="BH1711" s="181"/>
      <c r="BI1711" s="181"/>
      <c r="BJ1711" s="181"/>
      <c r="BK1711" s="181"/>
      <c r="BL1711" s="181"/>
      <c r="BM1711" s="181"/>
      <c r="BN1711" s="181"/>
      <c r="BO1711" s="181"/>
      <c r="BP1711" s="181"/>
      <c r="BQ1711" s="181"/>
      <c r="BR1711" s="181"/>
      <c r="BS1711" s="181"/>
      <c r="BT1711" s="181"/>
      <c r="BU1711" s="181"/>
      <c r="BV1711" s="181"/>
      <c r="BW1711" s="181"/>
      <c r="BX1711" s="181"/>
    </row>
    <row r="1712" spans="23:76" s="166" customFormat="1">
      <c r="W1712" s="181"/>
      <c r="X1712" s="181"/>
      <c r="Y1712" s="181"/>
      <c r="Z1712" s="181"/>
      <c r="AA1712" s="181"/>
      <c r="AB1712" s="181"/>
      <c r="AC1712" s="181"/>
      <c r="AD1712" s="181"/>
      <c r="AE1712" s="181"/>
      <c r="AF1712" s="181"/>
      <c r="AG1712" s="181"/>
      <c r="AH1712" s="181"/>
      <c r="AI1712" s="181"/>
      <c r="AJ1712" s="181"/>
      <c r="AK1712" s="181"/>
      <c r="AL1712" s="181"/>
      <c r="AM1712" s="181"/>
      <c r="AN1712" s="181"/>
      <c r="AO1712" s="181"/>
      <c r="AP1712" s="181"/>
      <c r="AQ1712" s="181"/>
      <c r="AR1712" s="181"/>
      <c r="AS1712" s="181"/>
      <c r="AT1712" s="181"/>
      <c r="AU1712" s="181"/>
      <c r="AV1712" s="181"/>
      <c r="AW1712" s="181"/>
      <c r="AX1712" s="181"/>
      <c r="AY1712" s="181"/>
      <c r="AZ1712" s="181"/>
      <c r="BA1712" s="181"/>
      <c r="BB1712" s="181"/>
      <c r="BC1712" s="181"/>
      <c r="BD1712" s="181"/>
      <c r="BE1712" s="181"/>
      <c r="BF1712" s="181"/>
      <c r="BG1712" s="181"/>
      <c r="BH1712" s="181"/>
      <c r="BI1712" s="181"/>
      <c r="BJ1712" s="181"/>
      <c r="BK1712" s="181"/>
      <c r="BL1712" s="181"/>
      <c r="BM1712" s="181"/>
      <c r="BN1712" s="181"/>
      <c r="BO1712" s="181"/>
      <c r="BP1712" s="181"/>
      <c r="BQ1712" s="181"/>
      <c r="BR1712" s="181"/>
      <c r="BS1712" s="181"/>
      <c r="BT1712" s="181"/>
      <c r="BU1712" s="181"/>
      <c r="BV1712" s="181"/>
      <c r="BW1712" s="181"/>
      <c r="BX1712" s="181"/>
    </row>
    <row r="1713" spans="23:76" s="166" customFormat="1">
      <c r="W1713" s="181"/>
      <c r="X1713" s="181"/>
      <c r="Y1713" s="181"/>
      <c r="Z1713" s="181"/>
      <c r="AA1713" s="181"/>
      <c r="AB1713" s="181"/>
      <c r="AC1713" s="181"/>
      <c r="AD1713" s="181"/>
      <c r="AE1713" s="181"/>
      <c r="AF1713" s="181"/>
      <c r="AG1713" s="181"/>
      <c r="AH1713" s="181"/>
      <c r="AI1713" s="181"/>
      <c r="AJ1713" s="181"/>
      <c r="AK1713" s="181"/>
      <c r="AL1713" s="181"/>
      <c r="AM1713" s="181"/>
      <c r="AN1713" s="181"/>
      <c r="AO1713" s="181"/>
      <c r="AP1713" s="181"/>
      <c r="AQ1713" s="181"/>
      <c r="AR1713" s="181"/>
      <c r="AS1713" s="181"/>
      <c r="AT1713" s="181"/>
      <c r="AU1713" s="181"/>
      <c r="AV1713" s="181"/>
      <c r="AW1713" s="181"/>
      <c r="AX1713" s="181"/>
      <c r="AY1713" s="181"/>
      <c r="AZ1713" s="181"/>
      <c r="BA1713" s="181"/>
      <c r="BB1713" s="181"/>
      <c r="BC1713" s="181"/>
      <c r="BD1713" s="181"/>
      <c r="BE1713" s="181"/>
      <c r="BF1713" s="181"/>
      <c r="BG1713" s="181"/>
      <c r="BH1713" s="181"/>
      <c r="BI1713" s="181"/>
      <c r="BJ1713" s="181"/>
      <c r="BK1713" s="181"/>
      <c r="BL1713" s="181"/>
      <c r="BM1713" s="181"/>
      <c r="BN1713" s="181"/>
      <c r="BO1713" s="181"/>
      <c r="BP1713" s="181"/>
      <c r="BQ1713" s="181"/>
      <c r="BR1713" s="181"/>
      <c r="BS1713" s="181"/>
      <c r="BT1713" s="181"/>
      <c r="BU1713" s="181"/>
      <c r="BV1713" s="181"/>
      <c r="BW1713" s="181"/>
      <c r="BX1713" s="181"/>
    </row>
    <row r="1714" spans="23:76" s="166" customFormat="1">
      <c r="W1714" s="181"/>
      <c r="X1714" s="181"/>
      <c r="Y1714" s="181"/>
      <c r="Z1714" s="181"/>
      <c r="AA1714" s="181"/>
      <c r="AB1714" s="181"/>
      <c r="AC1714" s="181"/>
      <c r="AD1714" s="181"/>
      <c r="AE1714" s="181"/>
      <c r="AF1714" s="181"/>
      <c r="AG1714" s="181"/>
      <c r="AH1714" s="181"/>
      <c r="AI1714" s="181"/>
      <c r="AJ1714" s="181"/>
      <c r="AK1714" s="181"/>
      <c r="AL1714" s="181"/>
      <c r="AM1714" s="181"/>
      <c r="AN1714" s="181"/>
      <c r="AO1714" s="181"/>
      <c r="AP1714" s="181"/>
      <c r="AQ1714" s="181"/>
      <c r="AR1714" s="181"/>
      <c r="AS1714" s="181"/>
      <c r="AT1714" s="181"/>
      <c r="AU1714" s="181"/>
      <c r="AV1714" s="181"/>
      <c r="AW1714" s="181"/>
      <c r="AX1714" s="181"/>
      <c r="AY1714" s="181"/>
      <c r="AZ1714" s="181"/>
      <c r="BA1714" s="181"/>
      <c r="BB1714" s="181"/>
      <c r="BC1714" s="181"/>
      <c r="BD1714" s="181"/>
      <c r="BE1714" s="181"/>
      <c r="BF1714" s="181"/>
      <c r="BG1714" s="181"/>
      <c r="BH1714" s="181"/>
      <c r="BI1714" s="181"/>
      <c r="BJ1714" s="181"/>
      <c r="BK1714" s="181"/>
      <c r="BL1714" s="181"/>
      <c r="BM1714" s="181"/>
      <c r="BN1714" s="181"/>
      <c r="BO1714" s="181"/>
      <c r="BP1714" s="181"/>
      <c r="BQ1714" s="181"/>
      <c r="BR1714" s="181"/>
      <c r="BS1714" s="181"/>
      <c r="BT1714" s="181"/>
      <c r="BU1714" s="181"/>
      <c r="BV1714" s="181"/>
      <c r="BW1714" s="181"/>
      <c r="BX1714" s="181"/>
    </row>
    <row r="1715" spans="23:76" s="166" customFormat="1">
      <c r="W1715" s="181"/>
      <c r="X1715" s="181"/>
      <c r="Y1715" s="181"/>
      <c r="Z1715" s="181"/>
      <c r="AA1715" s="181"/>
      <c r="AB1715" s="181"/>
      <c r="AC1715" s="181"/>
      <c r="AD1715" s="181"/>
      <c r="AE1715" s="181"/>
      <c r="AF1715" s="181"/>
      <c r="AG1715" s="181"/>
      <c r="AH1715" s="181"/>
      <c r="AI1715" s="181"/>
      <c r="AJ1715" s="181"/>
      <c r="AK1715" s="181"/>
      <c r="AL1715" s="181"/>
      <c r="AM1715" s="181"/>
      <c r="AN1715" s="181"/>
      <c r="AO1715" s="181"/>
      <c r="AP1715" s="181"/>
      <c r="AQ1715" s="181"/>
      <c r="AR1715" s="181"/>
      <c r="AS1715" s="181"/>
      <c r="AT1715" s="181"/>
      <c r="AU1715" s="181"/>
      <c r="AV1715" s="181"/>
      <c r="AW1715" s="181"/>
      <c r="AX1715" s="181"/>
      <c r="AY1715" s="181"/>
      <c r="AZ1715" s="181"/>
      <c r="BA1715" s="181"/>
      <c r="BB1715" s="181"/>
      <c r="BC1715" s="181"/>
      <c r="BD1715" s="181"/>
      <c r="BE1715" s="181"/>
      <c r="BF1715" s="181"/>
      <c r="BG1715" s="181"/>
      <c r="BH1715" s="181"/>
      <c r="BI1715" s="181"/>
      <c r="BJ1715" s="181"/>
      <c r="BK1715" s="181"/>
      <c r="BL1715" s="181"/>
      <c r="BM1715" s="181"/>
      <c r="BN1715" s="181"/>
      <c r="BO1715" s="181"/>
      <c r="BP1715" s="181"/>
      <c r="BQ1715" s="181"/>
      <c r="BR1715" s="181"/>
      <c r="BS1715" s="181"/>
      <c r="BT1715" s="181"/>
      <c r="BU1715" s="181"/>
      <c r="BV1715" s="181"/>
      <c r="BW1715" s="181"/>
      <c r="BX1715" s="181"/>
    </row>
    <row r="1716" spans="23:76" s="166" customFormat="1">
      <c r="W1716" s="181"/>
      <c r="X1716" s="181"/>
      <c r="Y1716" s="181"/>
      <c r="Z1716" s="181"/>
      <c r="AA1716" s="181"/>
      <c r="AB1716" s="181"/>
      <c r="AC1716" s="181"/>
      <c r="AD1716" s="181"/>
      <c r="AE1716" s="181"/>
      <c r="AF1716" s="181"/>
      <c r="AG1716" s="181"/>
      <c r="AH1716" s="181"/>
      <c r="AI1716" s="181"/>
      <c r="AJ1716" s="181"/>
      <c r="AK1716" s="181"/>
      <c r="AL1716" s="181"/>
      <c r="AM1716" s="181"/>
      <c r="AN1716" s="181"/>
      <c r="AO1716" s="181"/>
      <c r="AP1716" s="181"/>
      <c r="AQ1716" s="181"/>
      <c r="AR1716" s="181"/>
      <c r="AS1716" s="181"/>
      <c r="AT1716" s="181"/>
      <c r="AU1716" s="181"/>
      <c r="AV1716" s="181"/>
      <c r="AW1716" s="181"/>
      <c r="AX1716" s="181"/>
      <c r="AY1716" s="181"/>
      <c r="AZ1716" s="181"/>
      <c r="BA1716" s="181"/>
      <c r="BB1716" s="181"/>
      <c r="BC1716" s="181"/>
      <c r="BD1716" s="181"/>
      <c r="BE1716" s="181"/>
      <c r="BF1716" s="181"/>
      <c r="BG1716" s="181"/>
      <c r="BH1716" s="181"/>
      <c r="BI1716" s="181"/>
      <c r="BJ1716" s="181"/>
      <c r="BK1716" s="181"/>
      <c r="BL1716" s="181"/>
      <c r="BM1716" s="181"/>
      <c r="BN1716" s="181"/>
      <c r="BO1716" s="181"/>
      <c r="BP1716" s="181"/>
      <c r="BQ1716" s="181"/>
      <c r="BR1716" s="181"/>
      <c r="BS1716" s="181"/>
      <c r="BT1716" s="181"/>
      <c r="BU1716" s="181"/>
      <c r="BV1716" s="181"/>
      <c r="BW1716" s="181"/>
      <c r="BX1716" s="181"/>
    </row>
    <row r="1717" spans="23:76" s="166" customFormat="1">
      <c r="W1717" s="181"/>
      <c r="X1717" s="181"/>
      <c r="Y1717" s="181"/>
      <c r="Z1717" s="181"/>
      <c r="AA1717" s="181"/>
      <c r="AB1717" s="181"/>
      <c r="AC1717" s="181"/>
      <c r="AD1717" s="181"/>
      <c r="AE1717" s="181"/>
      <c r="AF1717" s="181"/>
      <c r="AG1717" s="181"/>
      <c r="AH1717" s="181"/>
      <c r="AI1717" s="181"/>
      <c r="AJ1717" s="181"/>
      <c r="AK1717" s="181"/>
      <c r="AL1717" s="181"/>
      <c r="AM1717" s="181"/>
      <c r="AN1717" s="181"/>
      <c r="AO1717" s="181"/>
      <c r="AP1717" s="181"/>
      <c r="AQ1717" s="181"/>
      <c r="AR1717" s="181"/>
      <c r="AS1717" s="181"/>
      <c r="AT1717" s="181"/>
      <c r="AU1717" s="181"/>
      <c r="AV1717" s="181"/>
      <c r="AW1717" s="181"/>
      <c r="AX1717" s="181"/>
      <c r="AY1717" s="181"/>
      <c r="AZ1717" s="181"/>
      <c r="BA1717" s="181"/>
      <c r="BB1717" s="181"/>
      <c r="BC1717" s="181"/>
      <c r="BD1717" s="181"/>
      <c r="BE1717" s="181"/>
      <c r="BF1717" s="181"/>
      <c r="BG1717" s="181"/>
      <c r="BH1717" s="181"/>
      <c r="BI1717" s="181"/>
      <c r="BJ1717" s="181"/>
      <c r="BK1717" s="181"/>
      <c r="BL1717" s="181"/>
      <c r="BM1717" s="181"/>
      <c r="BN1717" s="181"/>
      <c r="BO1717" s="181"/>
      <c r="BP1717" s="181"/>
      <c r="BQ1717" s="181"/>
      <c r="BR1717" s="181"/>
      <c r="BS1717" s="181"/>
      <c r="BT1717" s="181"/>
      <c r="BU1717" s="181"/>
      <c r="BV1717" s="181"/>
      <c r="BW1717" s="181"/>
      <c r="BX1717" s="181"/>
    </row>
    <row r="1718" spans="23:76" s="166" customFormat="1">
      <c r="W1718" s="181"/>
      <c r="X1718" s="181"/>
      <c r="Y1718" s="181"/>
      <c r="Z1718" s="181"/>
      <c r="AA1718" s="181"/>
      <c r="AB1718" s="181"/>
      <c r="AC1718" s="181"/>
      <c r="AD1718" s="181"/>
      <c r="AE1718" s="181"/>
      <c r="AF1718" s="181"/>
      <c r="AG1718" s="181"/>
      <c r="AH1718" s="181"/>
      <c r="AI1718" s="181"/>
      <c r="AJ1718" s="181"/>
      <c r="AK1718" s="181"/>
      <c r="AL1718" s="181"/>
      <c r="AM1718" s="181"/>
      <c r="AN1718" s="181"/>
      <c r="AO1718" s="181"/>
      <c r="AP1718" s="181"/>
      <c r="AQ1718" s="181"/>
      <c r="AR1718" s="181"/>
      <c r="AS1718" s="181"/>
      <c r="AT1718" s="181"/>
      <c r="AU1718" s="181"/>
      <c r="AV1718" s="181"/>
      <c r="AW1718" s="181"/>
      <c r="AX1718" s="181"/>
      <c r="AY1718" s="181"/>
      <c r="AZ1718" s="181"/>
      <c r="BA1718" s="181"/>
      <c r="BB1718" s="181"/>
      <c r="BC1718" s="181"/>
      <c r="BD1718" s="181"/>
      <c r="BE1718" s="181"/>
      <c r="BF1718" s="181"/>
      <c r="BG1718" s="181"/>
      <c r="BH1718" s="181"/>
      <c r="BI1718" s="181"/>
      <c r="BJ1718" s="181"/>
      <c r="BK1718" s="181"/>
      <c r="BL1718" s="181"/>
      <c r="BM1718" s="181"/>
      <c r="BN1718" s="181"/>
      <c r="BO1718" s="181"/>
      <c r="BP1718" s="181"/>
      <c r="BQ1718" s="181"/>
      <c r="BR1718" s="181"/>
      <c r="BS1718" s="181"/>
      <c r="BT1718" s="181"/>
      <c r="BU1718" s="181"/>
      <c r="BV1718" s="181"/>
      <c r="BW1718" s="181"/>
      <c r="BX1718" s="181"/>
    </row>
    <row r="1719" spans="23:76" s="166" customFormat="1">
      <c r="W1719" s="181"/>
      <c r="X1719" s="181"/>
      <c r="Y1719" s="181"/>
      <c r="Z1719" s="181"/>
      <c r="AA1719" s="181"/>
      <c r="AB1719" s="181"/>
      <c r="AC1719" s="181"/>
      <c r="AD1719" s="181"/>
      <c r="AE1719" s="181"/>
      <c r="AF1719" s="181"/>
      <c r="AG1719" s="181"/>
      <c r="AH1719" s="181"/>
      <c r="AI1719" s="181"/>
      <c r="AJ1719" s="181"/>
      <c r="AK1719" s="181"/>
      <c r="AL1719" s="181"/>
      <c r="AM1719" s="181"/>
      <c r="AN1719" s="181"/>
      <c r="AO1719" s="181"/>
      <c r="AP1719" s="181"/>
      <c r="AQ1719" s="181"/>
      <c r="AR1719" s="181"/>
      <c r="AS1719" s="181"/>
      <c r="AT1719" s="181"/>
      <c r="AU1719" s="181"/>
      <c r="AV1719" s="181"/>
      <c r="AW1719" s="181"/>
      <c r="AX1719" s="181"/>
      <c r="AY1719" s="181"/>
      <c r="AZ1719" s="181"/>
      <c r="BA1719" s="181"/>
      <c r="BB1719" s="181"/>
      <c r="BC1719" s="181"/>
      <c r="BD1719" s="181"/>
      <c r="BE1719" s="181"/>
      <c r="BF1719" s="181"/>
      <c r="BG1719" s="181"/>
      <c r="BH1719" s="181"/>
      <c r="BI1719" s="181"/>
      <c r="BJ1719" s="181"/>
      <c r="BK1719" s="181"/>
      <c r="BL1719" s="181"/>
      <c r="BM1719" s="181"/>
      <c r="BN1719" s="181"/>
      <c r="BO1719" s="181"/>
      <c r="BP1719" s="181"/>
      <c r="BQ1719" s="181"/>
      <c r="BR1719" s="181"/>
      <c r="BS1719" s="181"/>
      <c r="BT1719" s="181"/>
      <c r="BU1719" s="181"/>
      <c r="BV1719" s="181"/>
      <c r="BW1719" s="181"/>
      <c r="BX1719" s="181"/>
    </row>
    <row r="1720" spans="23:76" s="166" customFormat="1">
      <c r="W1720" s="181"/>
      <c r="X1720" s="181"/>
      <c r="Y1720" s="181"/>
      <c r="Z1720" s="181"/>
      <c r="AA1720" s="181"/>
      <c r="AB1720" s="181"/>
      <c r="AC1720" s="181"/>
      <c r="AD1720" s="181"/>
      <c r="AE1720" s="181"/>
      <c r="AF1720" s="181"/>
      <c r="AG1720" s="181"/>
      <c r="AH1720" s="181"/>
      <c r="AI1720" s="181"/>
      <c r="AJ1720" s="181"/>
      <c r="AK1720" s="181"/>
      <c r="AL1720" s="181"/>
      <c r="AM1720" s="181"/>
      <c r="AN1720" s="181"/>
      <c r="AO1720" s="181"/>
      <c r="AP1720" s="181"/>
      <c r="AQ1720" s="181"/>
      <c r="AR1720" s="181"/>
      <c r="AS1720" s="181"/>
      <c r="AT1720" s="181"/>
      <c r="AU1720" s="181"/>
      <c r="AV1720" s="181"/>
      <c r="AW1720" s="181"/>
      <c r="AX1720" s="181"/>
      <c r="AY1720" s="181"/>
      <c r="AZ1720" s="181"/>
      <c r="BA1720" s="181"/>
      <c r="BB1720" s="181"/>
      <c r="BC1720" s="181"/>
      <c r="BD1720" s="181"/>
      <c r="BE1720" s="181"/>
      <c r="BF1720" s="181"/>
      <c r="BG1720" s="181"/>
      <c r="BH1720" s="181"/>
      <c r="BI1720" s="181"/>
      <c r="BJ1720" s="181"/>
      <c r="BK1720" s="181"/>
      <c r="BL1720" s="181"/>
      <c r="BM1720" s="181"/>
      <c r="BN1720" s="181"/>
      <c r="BO1720" s="181"/>
      <c r="BP1720" s="181"/>
      <c r="BQ1720" s="181"/>
      <c r="BR1720" s="181"/>
      <c r="BS1720" s="181"/>
      <c r="BT1720" s="181"/>
      <c r="BU1720" s="181"/>
      <c r="BV1720" s="181"/>
      <c r="BW1720" s="181"/>
      <c r="BX1720" s="181"/>
    </row>
    <row r="1721" spans="23:76" s="166" customFormat="1">
      <c r="W1721" s="181"/>
      <c r="X1721" s="181"/>
      <c r="Y1721" s="181"/>
      <c r="Z1721" s="181"/>
      <c r="AA1721" s="181"/>
      <c r="AB1721" s="181"/>
      <c r="AC1721" s="181"/>
      <c r="AD1721" s="181"/>
      <c r="AE1721" s="181"/>
      <c r="AF1721" s="181"/>
      <c r="AG1721" s="181"/>
      <c r="AH1721" s="181"/>
      <c r="AI1721" s="181"/>
      <c r="AJ1721" s="181"/>
      <c r="AK1721" s="181"/>
      <c r="AL1721" s="181"/>
      <c r="AM1721" s="181"/>
      <c r="AN1721" s="181"/>
      <c r="AO1721" s="181"/>
      <c r="AP1721" s="181"/>
      <c r="AQ1721" s="181"/>
      <c r="AR1721" s="181"/>
      <c r="AS1721" s="181"/>
      <c r="AT1721" s="181"/>
      <c r="AU1721" s="181"/>
      <c r="AV1721" s="181"/>
      <c r="AW1721" s="181"/>
      <c r="AX1721" s="181"/>
      <c r="AY1721" s="181"/>
      <c r="AZ1721" s="181"/>
      <c r="BA1721" s="181"/>
      <c r="BB1721" s="181"/>
      <c r="BC1721" s="181"/>
      <c r="BD1721" s="181"/>
      <c r="BE1721" s="181"/>
      <c r="BF1721" s="181"/>
      <c r="BG1721" s="181"/>
      <c r="BH1721" s="181"/>
      <c r="BI1721" s="181"/>
      <c r="BJ1721" s="181"/>
      <c r="BK1721" s="181"/>
      <c r="BL1721" s="181"/>
      <c r="BM1721" s="181"/>
      <c r="BN1721" s="181"/>
      <c r="BO1721" s="181"/>
      <c r="BP1721" s="181"/>
      <c r="BQ1721" s="181"/>
      <c r="BR1721" s="181"/>
      <c r="BS1721" s="181"/>
      <c r="BT1721" s="181"/>
      <c r="BU1721" s="181"/>
      <c r="BV1721" s="181"/>
      <c r="BW1721" s="181"/>
      <c r="BX1721" s="181"/>
    </row>
    <row r="1722" spans="23:76" s="166" customFormat="1">
      <c r="W1722" s="181"/>
      <c r="X1722" s="181"/>
      <c r="Y1722" s="181"/>
      <c r="Z1722" s="181"/>
      <c r="AA1722" s="181"/>
      <c r="AB1722" s="181"/>
      <c r="AC1722" s="181"/>
      <c r="AD1722" s="181"/>
      <c r="AE1722" s="181"/>
      <c r="AF1722" s="181"/>
      <c r="AG1722" s="181"/>
      <c r="AH1722" s="181"/>
      <c r="AI1722" s="181"/>
      <c r="AJ1722" s="181"/>
      <c r="AK1722" s="181"/>
      <c r="AL1722" s="181"/>
      <c r="AM1722" s="181"/>
      <c r="AN1722" s="181"/>
      <c r="AO1722" s="181"/>
      <c r="AP1722" s="181"/>
      <c r="AQ1722" s="181"/>
      <c r="AR1722" s="181"/>
      <c r="AS1722" s="181"/>
      <c r="AT1722" s="181"/>
      <c r="AU1722" s="181"/>
      <c r="AV1722" s="181"/>
      <c r="AW1722" s="181"/>
      <c r="AX1722" s="181"/>
      <c r="AY1722" s="181"/>
      <c r="AZ1722" s="181"/>
      <c r="BA1722" s="181"/>
      <c r="BB1722" s="181"/>
      <c r="BC1722" s="181"/>
      <c r="BD1722" s="181"/>
      <c r="BE1722" s="181"/>
      <c r="BF1722" s="181"/>
      <c r="BG1722" s="181"/>
      <c r="BH1722" s="181"/>
      <c r="BI1722" s="181"/>
      <c r="BJ1722" s="181"/>
      <c r="BK1722" s="181"/>
      <c r="BL1722" s="181"/>
      <c r="BM1722" s="181"/>
      <c r="BN1722" s="181"/>
      <c r="BO1722" s="181"/>
      <c r="BP1722" s="181"/>
      <c r="BQ1722" s="181"/>
      <c r="BR1722" s="181"/>
      <c r="BS1722" s="181"/>
      <c r="BT1722" s="181"/>
      <c r="BU1722" s="181"/>
      <c r="BV1722" s="181"/>
      <c r="BW1722" s="181"/>
      <c r="BX1722" s="181"/>
    </row>
    <row r="1723" spans="23:76" s="166" customFormat="1">
      <c r="W1723" s="181"/>
      <c r="X1723" s="181"/>
      <c r="Y1723" s="181"/>
      <c r="Z1723" s="181"/>
      <c r="AA1723" s="181"/>
      <c r="AB1723" s="181"/>
      <c r="AC1723" s="181"/>
      <c r="AD1723" s="181"/>
      <c r="AE1723" s="181"/>
      <c r="AF1723" s="181"/>
      <c r="AG1723" s="181"/>
      <c r="AH1723" s="181"/>
      <c r="AI1723" s="181"/>
      <c r="AJ1723" s="181"/>
      <c r="AK1723" s="181"/>
      <c r="AL1723" s="181"/>
      <c r="AM1723" s="181"/>
      <c r="AN1723" s="181"/>
      <c r="AO1723" s="181"/>
      <c r="AP1723" s="181"/>
      <c r="AQ1723" s="181"/>
      <c r="AR1723" s="181"/>
      <c r="AS1723" s="181"/>
      <c r="AT1723" s="181"/>
      <c r="AU1723" s="181"/>
      <c r="AV1723" s="181"/>
      <c r="AW1723" s="181"/>
      <c r="AX1723" s="181"/>
      <c r="AY1723" s="181"/>
      <c r="AZ1723" s="181"/>
      <c r="BA1723" s="181"/>
      <c r="BB1723" s="181"/>
      <c r="BC1723" s="181"/>
      <c r="BD1723" s="181"/>
      <c r="BE1723" s="181"/>
      <c r="BF1723" s="181"/>
      <c r="BG1723" s="181"/>
      <c r="BH1723" s="181"/>
      <c r="BI1723" s="181"/>
      <c r="BJ1723" s="181"/>
      <c r="BK1723" s="181"/>
      <c r="BL1723" s="181"/>
      <c r="BM1723" s="181"/>
      <c r="BN1723" s="181"/>
      <c r="BO1723" s="181"/>
      <c r="BP1723" s="181"/>
      <c r="BQ1723" s="181"/>
      <c r="BR1723" s="181"/>
      <c r="BS1723" s="181"/>
      <c r="BT1723" s="181"/>
      <c r="BU1723" s="181"/>
      <c r="BV1723" s="181"/>
      <c r="BW1723" s="181"/>
      <c r="BX1723" s="181"/>
    </row>
    <row r="1724" spans="23:76" s="166" customFormat="1">
      <c r="W1724" s="181"/>
      <c r="X1724" s="181"/>
      <c r="Y1724" s="181"/>
      <c r="Z1724" s="181"/>
      <c r="AA1724" s="181"/>
      <c r="AB1724" s="181"/>
      <c r="AC1724" s="181"/>
      <c r="AD1724" s="181"/>
      <c r="AE1724" s="181"/>
      <c r="AF1724" s="181"/>
      <c r="AG1724" s="181"/>
      <c r="AH1724" s="181"/>
      <c r="AI1724" s="181"/>
      <c r="AJ1724" s="181"/>
      <c r="AK1724" s="181"/>
      <c r="AL1724" s="181"/>
      <c r="AM1724" s="181"/>
      <c r="AN1724" s="181"/>
      <c r="AO1724" s="181"/>
      <c r="AP1724" s="181"/>
      <c r="AQ1724" s="181"/>
      <c r="AR1724" s="181"/>
      <c r="AS1724" s="181"/>
      <c r="AT1724" s="181"/>
      <c r="AU1724" s="181"/>
      <c r="AV1724" s="181"/>
      <c r="AW1724" s="181"/>
      <c r="AX1724" s="181"/>
      <c r="AY1724" s="181"/>
      <c r="AZ1724" s="181"/>
      <c r="BA1724" s="181"/>
      <c r="BB1724" s="181"/>
      <c r="BC1724" s="181"/>
      <c r="BD1724" s="181"/>
      <c r="BE1724" s="181"/>
      <c r="BF1724" s="181"/>
      <c r="BG1724" s="181"/>
      <c r="BH1724" s="181"/>
      <c r="BI1724" s="181"/>
      <c r="BJ1724" s="181"/>
      <c r="BK1724" s="181"/>
      <c r="BL1724" s="181"/>
      <c r="BM1724" s="181"/>
      <c r="BN1724" s="181"/>
      <c r="BO1724" s="181"/>
      <c r="BP1724" s="181"/>
      <c r="BQ1724" s="181"/>
      <c r="BR1724" s="181"/>
      <c r="BS1724" s="181"/>
      <c r="BT1724" s="181"/>
      <c r="BU1724" s="181"/>
      <c r="BV1724" s="181"/>
      <c r="BW1724" s="181"/>
      <c r="BX1724" s="181"/>
    </row>
    <row r="1725" spans="23:76" s="166" customFormat="1">
      <c r="W1725" s="181"/>
      <c r="X1725" s="181"/>
      <c r="Y1725" s="181"/>
      <c r="Z1725" s="181"/>
      <c r="AA1725" s="181"/>
      <c r="AB1725" s="181"/>
      <c r="AC1725" s="181"/>
      <c r="AD1725" s="181"/>
      <c r="AE1725" s="181"/>
      <c r="AF1725" s="181"/>
      <c r="AG1725" s="181"/>
      <c r="AH1725" s="181"/>
      <c r="AI1725" s="181"/>
      <c r="AJ1725" s="181"/>
      <c r="AK1725" s="181"/>
      <c r="AL1725" s="181"/>
      <c r="AM1725" s="181"/>
      <c r="AN1725" s="181"/>
      <c r="AO1725" s="181"/>
      <c r="AP1725" s="181"/>
      <c r="AQ1725" s="181"/>
      <c r="AR1725" s="181"/>
      <c r="AS1725" s="181"/>
      <c r="AT1725" s="181"/>
      <c r="AU1725" s="181"/>
      <c r="AV1725" s="181"/>
      <c r="AW1725" s="181"/>
      <c r="AX1725" s="181"/>
      <c r="AY1725" s="181"/>
      <c r="AZ1725" s="181"/>
      <c r="BA1725" s="181"/>
      <c r="BB1725" s="181"/>
      <c r="BC1725" s="181"/>
      <c r="BD1725" s="181"/>
      <c r="BE1725" s="181"/>
      <c r="BF1725" s="181"/>
      <c r="BG1725" s="181"/>
      <c r="BH1725" s="181"/>
      <c r="BI1725" s="181"/>
      <c r="BJ1725" s="181"/>
      <c r="BK1725" s="181"/>
      <c r="BL1725" s="181"/>
      <c r="BM1725" s="181"/>
      <c r="BN1725" s="181"/>
      <c r="BO1725" s="181"/>
      <c r="BP1725" s="181"/>
      <c r="BQ1725" s="181"/>
      <c r="BR1725" s="181"/>
      <c r="BS1725" s="181"/>
      <c r="BT1725" s="181"/>
      <c r="BU1725" s="181"/>
      <c r="BV1725" s="181"/>
      <c r="BW1725" s="181"/>
      <c r="BX1725" s="181"/>
    </row>
    <row r="1726" spans="23:76" s="166" customFormat="1">
      <c r="W1726" s="181"/>
      <c r="X1726" s="181"/>
      <c r="Y1726" s="181"/>
      <c r="Z1726" s="181"/>
      <c r="AA1726" s="181"/>
      <c r="AB1726" s="181"/>
      <c r="AC1726" s="181"/>
      <c r="AD1726" s="181"/>
      <c r="AE1726" s="181"/>
      <c r="AF1726" s="181"/>
      <c r="AG1726" s="181"/>
      <c r="AH1726" s="181"/>
      <c r="AI1726" s="181"/>
      <c r="AJ1726" s="181"/>
      <c r="AK1726" s="181"/>
      <c r="AL1726" s="181"/>
      <c r="AM1726" s="181"/>
      <c r="AN1726" s="181"/>
      <c r="AO1726" s="181"/>
      <c r="AP1726" s="181"/>
      <c r="AQ1726" s="181"/>
      <c r="AR1726" s="181"/>
      <c r="AS1726" s="181"/>
      <c r="AT1726" s="181"/>
      <c r="AU1726" s="181"/>
      <c r="AV1726" s="181"/>
      <c r="AW1726" s="181"/>
      <c r="AX1726" s="181"/>
      <c r="AY1726" s="181"/>
      <c r="AZ1726" s="181"/>
      <c r="BA1726" s="181"/>
      <c r="BB1726" s="181"/>
      <c r="BC1726" s="181"/>
      <c r="BD1726" s="181"/>
      <c r="BE1726" s="181"/>
      <c r="BF1726" s="181"/>
      <c r="BG1726" s="181"/>
      <c r="BH1726" s="181"/>
      <c r="BI1726" s="181"/>
      <c r="BJ1726" s="181"/>
      <c r="BK1726" s="181"/>
      <c r="BL1726" s="181"/>
      <c r="BM1726" s="181"/>
      <c r="BN1726" s="181"/>
      <c r="BO1726" s="181"/>
      <c r="BP1726" s="181"/>
      <c r="BQ1726" s="181"/>
      <c r="BR1726" s="181"/>
      <c r="BS1726" s="181"/>
      <c r="BT1726" s="181"/>
      <c r="BU1726" s="181"/>
      <c r="BV1726" s="181"/>
      <c r="BW1726" s="181"/>
      <c r="BX1726" s="181"/>
    </row>
    <row r="1727" spans="23:76" s="166" customFormat="1">
      <c r="W1727" s="181"/>
      <c r="X1727" s="181"/>
      <c r="Y1727" s="181"/>
      <c r="Z1727" s="181"/>
      <c r="AA1727" s="181"/>
      <c r="AB1727" s="181"/>
      <c r="AC1727" s="181"/>
      <c r="AD1727" s="181"/>
      <c r="AE1727" s="181"/>
      <c r="AF1727" s="181"/>
      <c r="AG1727" s="181"/>
      <c r="AH1727" s="181"/>
      <c r="AI1727" s="181"/>
      <c r="AJ1727" s="181"/>
      <c r="AK1727" s="181"/>
      <c r="AL1727" s="181"/>
      <c r="AM1727" s="181"/>
      <c r="AN1727" s="181"/>
      <c r="AO1727" s="181"/>
      <c r="AP1727" s="181"/>
      <c r="AQ1727" s="181"/>
      <c r="AR1727" s="181"/>
      <c r="AS1727" s="181"/>
      <c r="AT1727" s="181"/>
      <c r="AU1727" s="181"/>
      <c r="AV1727" s="181"/>
      <c r="AW1727" s="181"/>
      <c r="AX1727" s="181"/>
      <c r="AY1727" s="181"/>
      <c r="AZ1727" s="181"/>
      <c r="BA1727" s="181"/>
      <c r="BB1727" s="181"/>
      <c r="BC1727" s="181"/>
      <c r="BD1727" s="181"/>
      <c r="BE1727" s="181"/>
      <c r="BF1727" s="181"/>
      <c r="BG1727" s="181"/>
      <c r="BH1727" s="181"/>
      <c r="BI1727" s="181"/>
      <c r="BJ1727" s="181"/>
      <c r="BK1727" s="181"/>
      <c r="BL1727" s="181"/>
      <c r="BM1727" s="181"/>
      <c r="BN1727" s="181"/>
      <c r="BO1727" s="181"/>
      <c r="BP1727" s="181"/>
      <c r="BQ1727" s="181"/>
      <c r="BR1727" s="181"/>
      <c r="BS1727" s="181"/>
      <c r="BT1727" s="181"/>
      <c r="BU1727" s="181"/>
      <c r="BV1727" s="181"/>
      <c r="BW1727" s="181"/>
      <c r="BX1727" s="181"/>
    </row>
    <row r="1728" spans="23:76" s="166" customFormat="1">
      <c r="W1728" s="181"/>
      <c r="X1728" s="181"/>
      <c r="Y1728" s="181"/>
      <c r="Z1728" s="181"/>
      <c r="AA1728" s="181"/>
      <c r="AB1728" s="181"/>
      <c r="AC1728" s="181"/>
      <c r="AD1728" s="181"/>
      <c r="AE1728" s="181"/>
      <c r="AF1728" s="181"/>
      <c r="AG1728" s="181"/>
      <c r="AH1728" s="181"/>
      <c r="AI1728" s="181"/>
      <c r="AJ1728" s="181"/>
      <c r="AK1728" s="181"/>
      <c r="AL1728" s="181"/>
      <c r="AM1728" s="181"/>
      <c r="AN1728" s="181"/>
      <c r="AO1728" s="181"/>
      <c r="AP1728" s="181"/>
      <c r="AQ1728" s="181"/>
      <c r="AR1728" s="181"/>
      <c r="AS1728" s="181"/>
      <c r="AT1728" s="181"/>
      <c r="AU1728" s="181"/>
      <c r="AV1728" s="181"/>
      <c r="AW1728" s="181"/>
      <c r="AX1728" s="181"/>
      <c r="AY1728" s="181"/>
      <c r="AZ1728" s="181"/>
      <c r="BA1728" s="181"/>
      <c r="BB1728" s="181"/>
      <c r="BC1728" s="181"/>
      <c r="BD1728" s="181"/>
      <c r="BE1728" s="181"/>
      <c r="BF1728" s="181"/>
      <c r="BG1728" s="181"/>
      <c r="BH1728" s="181"/>
      <c r="BI1728" s="181"/>
      <c r="BJ1728" s="181"/>
      <c r="BK1728" s="181"/>
      <c r="BL1728" s="181"/>
      <c r="BM1728" s="181"/>
      <c r="BN1728" s="181"/>
      <c r="BO1728" s="181"/>
      <c r="BP1728" s="181"/>
      <c r="BQ1728" s="181"/>
      <c r="BR1728" s="181"/>
      <c r="BS1728" s="181"/>
      <c r="BT1728" s="181"/>
      <c r="BU1728" s="181"/>
      <c r="BV1728" s="181"/>
      <c r="BW1728" s="181"/>
      <c r="BX1728" s="181"/>
    </row>
    <row r="1729" spans="23:76" s="166" customFormat="1">
      <c r="W1729" s="181"/>
      <c r="X1729" s="181"/>
      <c r="Y1729" s="181"/>
      <c r="Z1729" s="181"/>
      <c r="AA1729" s="181"/>
      <c r="AB1729" s="181"/>
      <c r="AC1729" s="181"/>
      <c r="AD1729" s="181"/>
      <c r="AE1729" s="181"/>
      <c r="AF1729" s="181"/>
      <c r="AG1729" s="181"/>
      <c r="AH1729" s="181"/>
      <c r="AI1729" s="181"/>
      <c r="AJ1729" s="181"/>
      <c r="AK1729" s="181"/>
      <c r="AL1729" s="181"/>
      <c r="AM1729" s="181"/>
      <c r="AN1729" s="181"/>
      <c r="AO1729" s="181"/>
      <c r="AP1729" s="181"/>
      <c r="AQ1729" s="181"/>
      <c r="AR1729" s="181"/>
      <c r="AS1729" s="181"/>
      <c r="AT1729" s="181"/>
      <c r="AU1729" s="181"/>
      <c r="AV1729" s="181"/>
      <c r="AW1729" s="181"/>
      <c r="AX1729" s="181"/>
      <c r="AY1729" s="181"/>
      <c r="AZ1729" s="181"/>
      <c r="BA1729" s="181"/>
      <c r="BB1729" s="181"/>
      <c r="BC1729" s="181"/>
      <c r="BD1729" s="181"/>
      <c r="BE1729" s="181"/>
      <c r="BF1729" s="181"/>
      <c r="BG1729" s="181"/>
      <c r="BH1729" s="181"/>
      <c r="BI1729" s="181"/>
      <c r="BJ1729" s="181"/>
      <c r="BK1729" s="181"/>
      <c r="BL1729" s="181"/>
      <c r="BM1729" s="181"/>
      <c r="BN1729" s="181"/>
      <c r="BO1729" s="181"/>
      <c r="BP1729" s="181"/>
      <c r="BQ1729" s="181"/>
      <c r="BR1729" s="181"/>
      <c r="BS1729" s="181"/>
      <c r="BT1729" s="181"/>
      <c r="BU1729" s="181"/>
      <c r="BV1729" s="181"/>
      <c r="BW1729" s="181"/>
      <c r="BX1729" s="181"/>
    </row>
    <row r="1730" spans="23:76" s="166" customFormat="1">
      <c r="W1730" s="181"/>
      <c r="X1730" s="181"/>
      <c r="Y1730" s="181"/>
      <c r="Z1730" s="181"/>
      <c r="AA1730" s="181"/>
      <c r="AB1730" s="181"/>
      <c r="AC1730" s="181"/>
      <c r="AD1730" s="181"/>
      <c r="AE1730" s="181"/>
      <c r="AF1730" s="181"/>
      <c r="AG1730" s="181"/>
      <c r="AH1730" s="181"/>
      <c r="AI1730" s="181"/>
      <c r="AJ1730" s="181"/>
      <c r="AK1730" s="181"/>
      <c r="AL1730" s="181"/>
      <c r="AM1730" s="181"/>
      <c r="AN1730" s="181"/>
      <c r="AO1730" s="181"/>
      <c r="AP1730" s="181"/>
      <c r="AQ1730" s="181"/>
      <c r="AR1730" s="181"/>
      <c r="AS1730" s="181"/>
      <c r="AT1730" s="181"/>
      <c r="AU1730" s="181"/>
      <c r="AV1730" s="181"/>
      <c r="AW1730" s="181"/>
      <c r="AX1730" s="181"/>
      <c r="AY1730" s="181"/>
      <c r="AZ1730" s="181"/>
      <c r="BA1730" s="181"/>
      <c r="BB1730" s="181"/>
      <c r="BC1730" s="181"/>
      <c r="BD1730" s="181"/>
      <c r="BE1730" s="181"/>
      <c r="BF1730" s="181"/>
      <c r="BG1730" s="181"/>
      <c r="BH1730" s="181"/>
      <c r="BI1730" s="181"/>
      <c r="BJ1730" s="181"/>
      <c r="BK1730" s="181"/>
      <c r="BL1730" s="181"/>
      <c r="BM1730" s="181"/>
      <c r="BN1730" s="181"/>
      <c r="BO1730" s="181"/>
      <c r="BP1730" s="181"/>
      <c r="BQ1730" s="181"/>
      <c r="BR1730" s="181"/>
      <c r="BS1730" s="181"/>
      <c r="BT1730" s="181"/>
      <c r="BU1730" s="181"/>
      <c r="BV1730" s="181"/>
      <c r="BW1730" s="181"/>
      <c r="BX1730" s="181"/>
    </row>
    <row r="1731" spans="23:76" s="166" customFormat="1">
      <c r="W1731" s="181"/>
      <c r="X1731" s="181"/>
      <c r="Y1731" s="181"/>
      <c r="Z1731" s="181"/>
      <c r="AA1731" s="181"/>
      <c r="AB1731" s="181"/>
      <c r="AC1731" s="181"/>
      <c r="AD1731" s="181"/>
      <c r="AE1731" s="181"/>
      <c r="AF1731" s="181"/>
      <c r="AG1731" s="181"/>
      <c r="AH1731" s="181"/>
      <c r="AI1731" s="181"/>
      <c r="AJ1731" s="181"/>
      <c r="AK1731" s="181"/>
      <c r="AL1731" s="181"/>
      <c r="AM1731" s="181"/>
      <c r="AN1731" s="181"/>
      <c r="AO1731" s="181"/>
      <c r="AP1731" s="181"/>
      <c r="AQ1731" s="181"/>
      <c r="AR1731" s="181"/>
      <c r="AS1731" s="181"/>
      <c r="AT1731" s="181"/>
      <c r="AU1731" s="181"/>
      <c r="AV1731" s="181"/>
      <c r="AW1731" s="181"/>
      <c r="AX1731" s="181"/>
      <c r="AY1731" s="181"/>
      <c r="AZ1731" s="181"/>
      <c r="BA1731" s="181"/>
      <c r="BB1731" s="181"/>
      <c r="BC1731" s="181"/>
      <c r="BD1731" s="181"/>
      <c r="BE1731" s="181"/>
      <c r="BF1731" s="181"/>
      <c r="BG1731" s="181"/>
      <c r="BH1731" s="181"/>
      <c r="BI1731" s="181"/>
      <c r="BJ1731" s="181"/>
      <c r="BK1731" s="181"/>
      <c r="BL1731" s="181"/>
      <c r="BM1731" s="181"/>
      <c r="BN1731" s="181"/>
      <c r="BO1731" s="181"/>
      <c r="BP1731" s="181"/>
      <c r="BQ1731" s="181"/>
      <c r="BR1731" s="181"/>
      <c r="BS1731" s="181"/>
      <c r="BT1731" s="181"/>
      <c r="BU1731" s="181"/>
      <c r="BV1731" s="181"/>
      <c r="BW1731" s="181"/>
      <c r="BX1731" s="181"/>
    </row>
    <row r="1732" spans="23:76" s="166" customFormat="1">
      <c r="W1732" s="181"/>
      <c r="X1732" s="181"/>
      <c r="Y1732" s="181"/>
      <c r="Z1732" s="181"/>
      <c r="AA1732" s="181"/>
      <c r="AB1732" s="181"/>
      <c r="AC1732" s="181"/>
      <c r="AD1732" s="181"/>
      <c r="AE1732" s="181"/>
      <c r="AF1732" s="181"/>
      <c r="AG1732" s="181"/>
      <c r="AH1732" s="181"/>
      <c r="AI1732" s="181"/>
      <c r="AJ1732" s="181"/>
      <c r="AK1732" s="181"/>
      <c r="AL1732" s="181"/>
      <c r="AM1732" s="181"/>
      <c r="AN1732" s="181"/>
      <c r="AO1732" s="181"/>
      <c r="AP1732" s="181"/>
      <c r="AQ1732" s="181"/>
      <c r="AR1732" s="181"/>
      <c r="AS1732" s="181"/>
      <c r="AT1732" s="181"/>
      <c r="AU1732" s="181"/>
      <c r="AV1732" s="181"/>
      <c r="AW1732" s="181"/>
      <c r="AX1732" s="181"/>
      <c r="AY1732" s="181"/>
      <c r="AZ1732" s="181"/>
      <c r="BA1732" s="181"/>
      <c r="BB1732" s="181"/>
      <c r="BC1732" s="181"/>
      <c r="BD1732" s="181"/>
      <c r="BE1732" s="181"/>
      <c r="BF1732" s="181"/>
      <c r="BG1732" s="181"/>
      <c r="BH1732" s="181"/>
      <c r="BI1732" s="181"/>
      <c r="BJ1732" s="181"/>
      <c r="BK1732" s="181"/>
      <c r="BL1732" s="181"/>
      <c r="BM1732" s="181"/>
      <c r="BN1732" s="181"/>
      <c r="BO1732" s="181"/>
      <c r="BP1732" s="181"/>
      <c r="BQ1732" s="181"/>
      <c r="BR1732" s="181"/>
      <c r="BS1732" s="181"/>
      <c r="BT1732" s="181"/>
      <c r="BU1732" s="181"/>
      <c r="BV1732" s="181"/>
      <c r="BW1732" s="181"/>
      <c r="BX1732" s="181"/>
    </row>
    <row r="1733" spans="23:76" s="166" customFormat="1">
      <c r="W1733" s="181"/>
      <c r="X1733" s="181"/>
      <c r="Y1733" s="181"/>
      <c r="Z1733" s="181"/>
      <c r="AA1733" s="181"/>
      <c r="AB1733" s="181"/>
      <c r="AC1733" s="181"/>
      <c r="AD1733" s="181"/>
      <c r="AE1733" s="181"/>
      <c r="AF1733" s="181"/>
      <c r="AG1733" s="181"/>
      <c r="AH1733" s="181"/>
      <c r="AI1733" s="181"/>
      <c r="AJ1733" s="181"/>
      <c r="AK1733" s="181"/>
      <c r="AL1733" s="181"/>
      <c r="AM1733" s="181"/>
      <c r="AN1733" s="181"/>
      <c r="AO1733" s="181"/>
      <c r="AP1733" s="181"/>
      <c r="AQ1733" s="181"/>
      <c r="AR1733" s="181"/>
      <c r="AS1733" s="181"/>
      <c r="AT1733" s="181"/>
      <c r="AU1733" s="181"/>
      <c r="AV1733" s="181"/>
      <c r="AW1733" s="181"/>
      <c r="AX1733" s="181"/>
      <c r="AY1733" s="181"/>
      <c r="AZ1733" s="181"/>
      <c r="BA1733" s="181"/>
      <c r="BB1733" s="181"/>
      <c r="BC1733" s="181"/>
      <c r="BD1733" s="181"/>
      <c r="BE1733" s="181"/>
      <c r="BF1733" s="181"/>
      <c r="BG1733" s="181"/>
      <c r="BH1733" s="181"/>
      <c r="BI1733" s="181"/>
      <c r="BJ1733" s="181"/>
      <c r="BK1733" s="181"/>
      <c r="BL1733" s="181"/>
      <c r="BM1733" s="181"/>
      <c r="BN1733" s="181"/>
      <c r="BO1733" s="181"/>
      <c r="BP1733" s="181"/>
      <c r="BQ1733" s="181"/>
      <c r="BR1733" s="181"/>
      <c r="BS1733" s="181"/>
      <c r="BT1733" s="181"/>
      <c r="BU1733" s="181"/>
      <c r="BV1733" s="181"/>
      <c r="BW1733" s="181"/>
      <c r="BX1733" s="181"/>
    </row>
    <row r="1734" spans="23:76" s="166" customFormat="1">
      <c r="W1734" s="181"/>
      <c r="X1734" s="181"/>
      <c r="Y1734" s="181"/>
      <c r="Z1734" s="181"/>
      <c r="AA1734" s="181"/>
      <c r="AB1734" s="181"/>
      <c r="AC1734" s="181"/>
      <c r="AD1734" s="181"/>
      <c r="AE1734" s="181"/>
      <c r="AF1734" s="181"/>
      <c r="AG1734" s="181"/>
      <c r="AH1734" s="181"/>
      <c r="AI1734" s="181"/>
      <c r="AJ1734" s="181"/>
      <c r="AK1734" s="181"/>
      <c r="AL1734" s="181"/>
      <c r="AM1734" s="181"/>
      <c r="AN1734" s="181"/>
      <c r="AO1734" s="181"/>
      <c r="AP1734" s="181"/>
      <c r="AQ1734" s="181"/>
      <c r="AR1734" s="181"/>
      <c r="AS1734" s="181"/>
      <c r="AT1734" s="181"/>
      <c r="AU1734" s="181"/>
      <c r="AV1734" s="181"/>
      <c r="AW1734" s="181"/>
      <c r="AX1734" s="181"/>
      <c r="AY1734" s="181"/>
      <c r="AZ1734" s="181"/>
      <c r="BA1734" s="181"/>
      <c r="BB1734" s="181"/>
      <c r="BC1734" s="181"/>
      <c r="BD1734" s="181"/>
      <c r="BE1734" s="181"/>
      <c r="BF1734" s="181"/>
      <c r="BG1734" s="181"/>
      <c r="BH1734" s="181"/>
      <c r="BI1734" s="181"/>
      <c r="BJ1734" s="181"/>
      <c r="BK1734" s="181"/>
      <c r="BL1734" s="181"/>
      <c r="BM1734" s="181"/>
      <c r="BN1734" s="181"/>
      <c r="BO1734" s="181"/>
      <c r="BP1734" s="181"/>
      <c r="BQ1734" s="181"/>
      <c r="BR1734" s="181"/>
      <c r="BS1734" s="181"/>
      <c r="BT1734" s="181"/>
      <c r="BU1734" s="181"/>
      <c r="BV1734" s="181"/>
      <c r="BW1734" s="181"/>
      <c r="BX1734" s="181"/>
    </row>
    <row r="1735" spans="23:76" s="166" customFormat="1">
      <c r="W1735" s="181"/>
      <c r="X1735" s="181"/>
      <c r="Y1735" s="181"/>
      <c r="Z1735" s="181"/>
      <c r="AA1735" s="181"/>
      <c r="AB1735" s="181"/>
      <c r="AC1735" s="181"/>
      <c r="AD1735" s="181"/>
      <c r="AE1735" s="181"/>
      <c r="AF1735" s="181"/>
      <c r="AG1735" s="181"/>
      <c r="AH1735" s="181"/>
      <c r="AI1735" s="181"/>
      <c r="AJ1735" s="181"/>
      <c r="AK1735" s="181"/>
      <c r="AL1735" s="181"/>
      <c r="AM1735" s="181"/>
      <c r="AN1735" s="181"/>
      <c r="AO1735" s="181"/>
      <c r="AP1735" s="181"/>
      <c r="AQ1735" s="181"/>
      <c r="AR1735" s="181"/>
      <c r="AS1735" s="181"/>
      <c r="AT1735" s="181"/>
      <c r="AU1735" s="181"/>
      <c r="AV1735" s="181"/>
      <c r="AW1735" s="181"/>
      <c r="AX1735" s="181"/>
      <c r="AY1735" s="181"/>
      <c r="AZ1735" s="181"/>
      <c r="BA1735" s="181"/>
      <c r="BB1735" s="181"/>
      <c r="BC1735" s="181"/>
      <c r="BD1735" s="181"/>
      <c r="BE1735" s="181"/>
      <c r="BF1735" s="181"/>
      <c r="BG1735" s="181"/>
      <c r="BH1735" s="181"/>
      <c r="BI1735" s="181"/>
      <c r="BJ1735" s="181"/>
      <c r="BK1735" s="181"/>
      <c r="BL1735" s="181"/>
      <c r="BM1735" s="181"/>
      <c r="BN1735" s="181"/>
      <c r="BO1735" s="181"/>
      <c r="BP1735" s="181"/>
      <c r="BQ1735" s="181"/>
      <c r="BR1735" s="181"/>
      <c r="BS1735" s="181"/>
      <c r="BT1735" s="181"/>
      <c r="BU1735" s="181"/>
      <c r="BV1735" s="181"/>
      <c r="BW1735" s="181"/>
      <c r="BX1735" s="181"/>
    </row>
    <row r="1736" spans="23:76" s="166" customFormat="1">
      <c r="W1736" s="181"/>
      <c r="X1736" s="181"/>
      <c r="Y1736" s="181"/>
      <c r="Z1736" s="181"/>
      <c r="AA1736" s="181"/>
      <c r="AB1736" s="181"/>
      <c r="AC1736" s="181"/>
      <c r="AD1736" s="181"/>
      <c r="AE1736" s="181"/>
      <c r="AF1736" s="181"/>
      <c r="AG1736" s="181"/>
      <c r="AH1736" s="181"/>
      <c r="AI1736" s="181"/>
      <c r="AJ1736" s="181"/>
      <c r="AK1736" s="181"/>
      <c r="AL1736" s="181"/>
      <c r="AM1736" s="181"/>
      <c r="AN1736" s="181"/>
      <c r="AO1736" s="181"/>
      <c r="AP1736" s="181"/>
      <c r="AQ1736" s="181"/>
      <c r="AR1736" s="181"/>
      <c r="AS1736" s="181"/>
      <c r="AT1736" s="181"/>
      <c r="AU1736" s="181"/>
      <c r="AV1736" s="181"/>
      <c r="AW1736" s="181"/>
      <c r="AX1736" s="181"/>
      <c r="AY1736" s="181"/>
      <c r="AZ1736" s="181"/>
      <c r="BA1736" s="181"/>
      <c r="BB1736" s="181"/>
      <c r="BC1736" s="181"/>
      <c r="BD1736" s="181"/>
      <c r="BE1736" s="181"/>
      <c r="BF1736" s="181"/>
      <c r="BG1736" s="181"/>
      <c r="BH1736" s="181"/>
      <c r="BI1736" s="181"/>
      <c r="BJ1736" s="181"/>
      <c r="BK1736" s="181"/>
      <c r="BL1736" s="181"/>
      <c r="BM1736" s="181"/>
      <c r="BN1736" s="181"/>
      <c r="BO1736" s="181"/>
      <c r="BP1736" s="181"/>
      <c r="BQ1736" s="181"/>
      <c r="BR1736" s="181"/>
      <c r="BS1736" s="181"/>
      <c r="BT1736" s="181"/>
      <c r="BU1736" s="181"/>
      <c r="BV1736" s="181"/>
      <c r="BW1736" s="181"/>
      <c r="BX1736" s="181"/>
    </row>
    <row r="1737" spans="23:76" s="166" customFormat="1">
      <c r="W1737" s="181"/>
      <c r="X1737" s="181"/>
      <c r="Y1737" s="181"/>
      <c r="Z1737" s="181"/>
      <c r="AA1737" s="181"/>
      <c r="AB1737" s="181"/>
      <c r="AC1737" s="181"/>
      <c r="AD1737" s="181"/>
      <c r="AE1737" s="181"/>
      <c r="AF1737" s="181"/>
      <c r="AG1737" s="181"/>
      <c r="AH1737" s="181"/>
      <c r="AI1737" s="181"/>
      <c r="AJ1737" s="181"/>
      <c r="AK1737" s="181"/>
      <c r="AL1737" s="181"/>
      <c r="AM1737" s="181"/>
      <c r="AN1737" s="181"/>
      <c r="AO1737" s="181"/>
      <c r="AP1737" s="181"/>
      <c r="AQ1737" s="181"/>
      <c r="AR1737" s="181"/>
      <c r="AS1737" s="181"/>
      <c r="AT1737" s="181"/>
      <c r="AU1737" s="181"/>
      <c r="AV1737" s="181"/>
      <c r="AW1737" s="181"/>
      <c r="AX1737" s="181"/>
      <c r="AY1737" s="181"/>
      <c r="AZ1737" s="181"/>
      <c r="BA1737" s="181"/>
      <c r="BB1737" s="181"/>
      <c r="BC1737" s="181"/>
      <c r="BD1737" s="181"/>
      <c r="BE1737" s="181"/>
      <c r="BF1737" s="181"/>
      <c r="BG1737" s="181"/>
      <c r="BH1737" s="181"/>
      <c r="BI1737" s="181"/>
      <c r="BJ1737" s="181"/>
      <c r="BK1737" s="181"/>
      <c r="BL1737" s="181"/>
      <c r="BM1737" s="181"/>
      <c r="BN1737" s="181"/>
      <c r="BO1737" s="181"/>
      <c r="BP1737" s="181"/>
      <c r="BQ1737" s="181"/>
      <c r="BR1737" s="181"/>
      <c r="BS1737" s="181"/>
      <c r="BT1737" s="181"/>
      <c r="BU1737" s="181"/>
      <c r="BV1737" s="181"/>
      <c r="BW1737" s="181"/>
      <c r="BX1737" s="181"/>
    </row>
    <row r="1738" spans="23:76" s="166" customFormat="1">
      <c r="W1738" s="181"/>
      <c r="X1738" s="181"/>
      <c r="Y1738" s="181"/>
      <c r="Z1738" s="181"/>
      <c r="AA1738" s="181"/>
      <c r="AB1738" s="181"/>
      <c r="AC1738" s="181"/>
      <c r="AD1738" s="181"/>
      <c r="AE1738" s="181"/>
      <c r="AF1738" s="181"/>
      <c r="AG1738" s="181"/>
      <c r="AH1738" s="181"/>
      <c r="AI1738" s="181"/>
      <c r="AJ1738" s="181"/>
      <c r="AK1738" s="181"/>
      <c r="AL1738" s="181"/>
      <c r="AM1738" s="181"/>
      <c r="AN1738" s="181"/>
      <c r="AO1738" s="181"/>
      <c r="AP1738" s="181"/>
      <c r="AQ1738" s="181"/>
      <c r="AR1738" s="181"/>
      <c r="AS1738" s="181"/>
      <c r="AT1738" s="181"/>
      <c r="AU1738" s="181"/>
      <c r="AV1738" s="181"/>
      <c r="AW1738" s="181"/>
      <c r="AX1738" s="181"/>
      <c r="AY1738" s="181"/>
      <c r="AZ1738" s="181"/>
      <c r="BA1738" s="181"/>
      <c r="BB1738" s="181"/>
      <c r="BC1738" s="181"/>
      <c r="BD1738" s="181"/>
      <c r="BE1738" s="181"/>
      <c r="BF1738" s="181"/>
      <c r="BG1738" s="181"/>
      <c r="BH1738" s="181"/>
      <c r="BI1738" s="181"/>
      <c r="BJ1738" s="181"/>
      <c r="BK1738" s="181"/>
      <c r="BL1738" s="181"/>
      <c r="BM1738" s="181"/>
      <c r="BN1738" s="181"/>
      <c r="BO1738" s="181"/>
      <c r="BP1738" s="181"/>
      <c r="BQ1738" s="181"/>
      <c r="BR1738" s="181"/>
      <c r="BS1738" s="181"/>
      <c r="BT1738" s="181"/>
      <c r="BU1738" s="181"/>
      <c r="BV1738" s="181"/>
      <c r="BW1738" s="181"/>
      <c r="BX1738" s="181"/>
    </row>
    <row r="1739" spans="23:76" s="166" customFormat="1">
      <c r="W1739" s="181"/>
      <c r="X1739" s="181"/>
      <c r="Y1739" s="181"/>
      <c r="Z1739" s="181"/>
      <c r="AA1739" s="181"/>
      <c r="AB1739" s="181"/>
      <c r="AC1739" s="181"/>
      <c r="AD1739" s="181"/>
      <c r="AE1739" s="181"/>
      <c r="AF1739" s="181"/>
      <c r="AG1739" s="181"/>
      <c r="AH1739" s="181"/>
      <c r="AI1739" s="181"/>
      <c r="AJ1739" s="181"/>
      <c r="AK1739" s="181"/>
      <c r="AL1739" s="181"/>
      <c r="AM1739" s="181"/>
      <c r="AN1739" s="181"/>
      <c r="AO1739" s="181"/>
      <c r="AP1739" s="181"/>
      <c r="AQ1739" s="181"/>
      <c r="AR1739" s="181"/>
      <c r="AS1739" s="181"/>
      <c r="AT1739" s="181"/>
      <c r="AU1739" s="181"/>
      <c r="AV1739" s="181"/>
      <c r="AW1739" s="181"/>
      <c r="AX1739" s="181"/>
      <c r="AY1739" s="181"/>
      <c r="AZ1739" s="181"/>
      <c r="BA1739" s="181"/>
      <c r="BB1739" s="181"/>
      <c r="BC1739" s="181"/>
      <c r="BD1739" s="181"/>
      <c r="BE1739" s="181"/>
      <c r="BF1739" s="181"/>
      <c r="BG1739" s="181"/>
      <c r="BH1739" s="181"/>
      <c r="BI1739" s="181"/>
      <c r="BJ1739" s="181"/>
      <c r="BK1739" s="181"/>
      <c r="BL1739" s="181"/>
      <c r="BM1739" s="181"/>
      <c r="BN1739" s="181"/>
      <c r="BO1739" s="181"/>
      <c r="BP1739" s="181"/>
      <c r="BQ1739" s="181"/>
      <c r="BR1739" s="181"/>
      <c r="BS1739" s="181"/>
      <c r="BT1739" s="181"/>
      <c r="BU1739" s="181"/>
      <c r="BV1739" s="181"/>
      <c r="BW1739" s="181"/>
      <c r="BX1739" s="181"/>
    </row>
    <row r="1740" spans="23:76" s="166" customFormat="1">
      <c r="W1740" s="181"/>
      <c r="X1740" s="181"/>
      <c r="Y1740" s="181"/>
      <c r="Z1740" s="181"/>
      <c r="AA1740" s="181"/>
      <c r="AB1740" s="181"/>
      <c r="AC1740" s="181"/>
      <c r="AD1740" s="181"/>
      <c r="AE1740" s="181"/>
      <c r="AF1740" s="181"/>
      <c r="AG1740" s="181"/>
      <c r="AH1740" s="181"/>
      <c r="AI1740" s="181"/>
      <c r="AJ1740" s="181"/>
      <c r="AK1740" s="181"/>
      <c r="AL1740" s="181"/>
      <c r="AM1740" s="181"/>
      <c r="AN1740" s="181"/>
      <c r="AO1740" s="181"/>
      <c r="AP1740" s="181"/>
      <c r="AQ1740" s="181"/>
      <c r="AR1740" s="181"/>
      <c r="AS1740" s="181"/>
      <c r="AT1740" s="181"/>
      <c r="AU1740" s="181"/>
      <c r="AV1740" s="181"/>
      <c r="AW1740" s="181"/>
      <c r="AX1740" s="181"/>
      <c r="AY1740" s="181"/>
      <c r="AZ1740" s="181"/>
      <c r="BA1740" s="181"/>
      <c r="BB1740" s="181"/>
      <c r="BC1740" s="181"/>
      <c r="BD1740" s="181"/>
      <c r="BE1740" s="181"/>
      <c r="BF1740" s="181"/>
      <c r="BG1740" s="181"/>
      <c r="BH1740" s="181"/>
      <c r="BI1740" s="181"/>
      <c r="BJ1740" s="181"/>
      <c r="BK1740" s="181"/>
      <c r="BL1740" s="181"/>
      <c r="BM1740" s="181"/>
      <c r="BN1740" s="181"/>
      <c r="BO1740" s="181"/>
      <c r="BP1740" s="181"/>
      <c r="BQ1740" s="181"/>
      <c r="BR1740" s="181"/>
      <c r="BS1740" s="181"/>
      <c r="BT1740" s="181"/>
      <c r="BU1740" s="181"/>
      <c r="BV1740" s="181"/>
      <c r="BW1740" s="181"/>
      <c r="BX1740" s="181"/>
    </row>
    <row r="1741" spans="23:76" s="166" customFormat="1">
      <c r="W1741" s="181"/>
      <c r="X1741" s="181"/>
      <c r="Y1741" s="181"/>
      <c r="Z1741" s="181"/>
      <c r="AA1741" s="181"/>
      <c r="AB1741" s="181"/>
      <c r="AC1741" s="181"/>
      <c r="AD1741" s="181"/>
      <c r="AE1741" s="181"/>
      <c r="AF1741" s="181"/>
      <c r="AG1741" s="181"/>
      <c r="AH1741" s="181"/>
      <c r="AI1741" s="181"/>
      <c r="AJ1741" s="181"/>
      <c r="AK1741" s="181"/>
      <c r="AL1741" s="181"/>
      <c r="AM1741" s="181"/>
      <c r="AN1741" s="181"/>
      <c r="AO1741" s="181"/>
      <c r="AP1741" s="181"/>
      <c r="AQ1741" s="181"/>
      <c r="AR1741" s="181"/>
      <c r="AS1741" s="181"/>
      <c r="AT1741" s="181"/>
      <c r="AU1741" s="181"/>
      <c r="AV1741" s="181"/>
      <c r="AW1741" s="181"/>
      <c r="AX1741" s="181"/>
      <c r="AY1741" s="181"/>
      <c r="AZ1741" s="181"/>
      <c r="BA1741" s="181"/>
      <c r="BB1741" s="181"/>
      <c r="BC1741" s="181"/>
      <c r="BD1741" s="181"/>
      <c r="BE1741" s="181"/>
      <c r="BF1741" s="181"/>
      <c r="BG1741" s="181"/>
      <c r="BH1741" s="181"/>
      <c r="BI1741" s="181"/>
      <c r="BJ1741" s="181"/>
      <c r="BK1741" s="181"/>
      <c r="BL1741" s="181"/>
      <c r="BM1741" s="181"/>
      <c r="BN1741" s="181"/>
      <c r="BO1741" s="181"/>
      <c r="BP1741" s="181"/>
      <c r="BQ1741" s="181"/>
      <c r="BR1741" s="181"/>
      <c r="BS1741" s="181"/>
      <c r="BT1741" s="181"/>
      <c r="BU1741" s="181"/>
      <c r="BV1741" s="181"/>
      <c r="BW1741" s="181"/>
      <c r="BX1741" s="181"/>
    </row>
    <row r="1742" spans="23:76" s="166" customFormat="1">
      <c r="W1742" s="181"/>
      <c r="X1742" s="181"/>
      <c r="Y1742" s="181"/>
      <c r="Z1742" s="181"/>
      <c r="AA1742" s="181"/>
      <c r="AB1742" s="181"/>
      <c r="AC1742" s="181"/>
      <c r="AD1742" s="181"/>
      <c r="AE1742" s="181"/>
      <c r="AF1742" s="181"/>
      <c r="AG1742" s="181"/>
      <c r="AH1742" s="181"/>
      <c r="AI1742" s="181"/>
      <c r="AJ1742" s="181"/>
      <c r="AK1742" s="181"/>
      <c r="AL1742" s="181"/>
      <c r="AM1742" s="181"/>
      <c r="AN1742" s="181"/>
      <c r="AO1742" s="181"/>
      <c r="AP1742" s="181"/>
      <c r="AQ1742" s="181"/>
      <c r="AR1742" s="181"/>
      <c r="AS1742" s="181"/>
      <c r="AT1742" s="181"/>
      <c r="AU1742" s="181"/>
      <c r="AV1742" s="181"/>
      <c r="AW1742" s="181"/>
      <c r="AX1742" s="181"/>
      <c r="AY1742" s="181"/>
      <c r="AZ1742" s="181"/>
      <c r="BA1742" s="181"/>
      <c r="BB1742" s="181"/>
      <c r="BC1742" s="181"/>
      <c r="BD1742" s="181"/>
      <c r="BE1742" s="181"/>
      <c r="BF1742" s="181"/>
      <c r="BG1742" s="181"/>
      <c r="BH1742" s="181"/>
      <c r="BI1742" s="181"/>
      <c r="BJ1742" s="181"/>
      <c r="BK1742" s="181"/>
      <c r="BL1742" s="181"/>
      <c r="BM1742" s="181"/>
      <c r="BN1742" s="181"/>
      <c r="BO1742" s="181"/>
      <c r="BP1742" s="181"/>
      <c r="BQ1742" s="181"/>
      <c r="BR1742" s="181"/>
      <c r="BS1742" s="181"/>
      <c r="BT1742" s="181"/>
      <c r="BU1742" s="181"/>
      <c r="BV1742" s="181"/>
      <c r="BW1742" s="181"/>
      <c r="BX1742" s="181"/>
    </row>
    <row r="1743" spans="23:76" s="166" customFormat="1">
      <c r="W1743" s="181"/>
      <c r="X1743" s="181"/>
      <c r="Y1743" s="181"/>
      <c r="Z1743" s="181"/>
      <c r="AA1743" s="181"/>
      <c r="AB1743" s="181"/>
      <c r="AC1743" s="181"/>
      <c r="AD1743" s="181"/>
      <c r="AE1743" s="181"/>
      <c r="AF1743" s="181"/>
      <c r="AG1743" s="181"/>
      <c r="AH1743" s="181"/>
      <c r="AI1743" s="181"/>
      <c r="AJ1743" s="181"/>
      <c r="AK1743" s="181"/>
      <c r="AL1743" s="181"/>
      <c r="AM1743" s="181"/>
      <c r="AN1743" s="181"/>
      <c r="AO1743" s="181"/>
      <c r="AP1743" s="181"/>
      <c r="AQ1743" s="181"/>
      <c r="AR1743" s="181"/>
      <c r="AS1743" s="181"/>
      <c r="AT1743" s="181"/>
      <c r="AU1743" s="181"/>
      <c r="AV1743" s="181"/>
      <c r="AW1743" s="181"/>
      <c r="AX1743" s="181"/>
      <c r="AY1743" s="181"/>
      <c r="AZ1743" s="181"/>
      <c r="BA1743" s="181"/>
      <c r="BB1743" s="181"/>
      <c r="BC1743" s="181"/>
      <c r="BD1743" s="181"/>
      <c r="BE1743" s="181"/>
      <c r="BF1743" s="181"/>
      <c r="BG1743" s="181"/>
      <c r="BH1743" s="181"/>
      <c r="BI1743" s="181"/>
      <c r="BJ1743" s="181"/>
      <c r="BK1743" s="181"/>
      <c r="BL1743" s="181"/>
      <c r="BM1743" s="181"/>
      <c r="BN1743" s="181"/>
      <c r="BO1743" s="181"/>
      <c r="BP1743" s="181"/>
      <c r="BQ1743" s="181"/>
      <c r="BR1743" s="181"/>
      <c r="BS1743" s="181"/>
      <c r="BT1743" s="181"/>
      <c r="BU1743" s="181"/>
      <c r="BV1743" s="181"/>
      <c r="BW1743" s="181"/>
      <c r="BX1743" s="181"/>
    </row>
    <row r="1744" spans="23:76" s="166" customFormat="1">
      <c r="W1744" s="181"/>
      <c r="X1744" s="181"/>
      <c r="Y1744" s="181"/>
      <c r="Z1744" s="181"/>
      <c r="AA1744" s="181"/>
      <c r="AB1744" s="181"/>
      <c r="AC1744" s="181"/>
      <c r="AD1744" s="181"/>
      <c r="AE1744" s="181"/>
      <c r="AF1744" s="181"/>
      <c r="AG1744" s="181"/>
      <c r="AH1744" s="181"/>
      <c r="AI1744" s="181"/>
      <c r="AJ1744" s="181"/>
      <c r="AK1744" s="181"/>
      <c r="AL1744" s="181"/>
      <c r="AM1744" s="181"/>
      <c r="AN1744" s="181"/>
      <c r="AO1744" s="181"/>
      <c r="AP1744" s="181"/>
      <c r="AQ1744" s="181"/>
      <c r="AR1744" s="181"/>
      <c r="AS1744" s="181"/>
      <c r="AT1744" s="181"/>
      <c r="AU1744" s="181"/>
      <c r="AV1744" s="181"/>
      <c r="AW1744" s="181"/>
      <c r="AX1744" s="181"/>
      <c r="AY1744" s="181"/>
      <c r="AZ1744" s="181"/>
      <c r="BA1744" s="181"/>
      <c r="BB1744" s="181"/>
      <c r="BC1744" s="181"/>
      <c r="BD1744" s="181"/>
      <c r="BE1744" s="181"/>
      <c r="BF1744" s="181"/>
      <c r="BG1744" s="181"/>
      <c r="BH1744" s="181"/>
      <c r="BI1744" s="181"/>
      <c r="BJ1744" s="181"/>
      <c r="BK1744" s="181"/>
      <c r="BL1744" s="181"/>
      <c r="BM1744" s="181"/>
      <c r="BN1744" s="181"/>
      <c r="BO1744" s="181"/>
      <c r="BP1744" s="181"/>
      <c r="BQ1744" s="181"/>
      <c r="BR1744" s="181"/>
      <c r="BS1744" s="181"/>
      <c r="BT1744" s="181"/>
      <c r="BU1744" s="181"/>
      <c r="BV1744" s="181"/>
      <c r="BW1744" s="181"/>
      <c r="BX1744" s="181"/>
    </row>
    <row r="1745" spans="23:76" s="166" customFormat="1">
      <c r="W1745" s="181"/>
      <c r="X1745" s="181"/>
      <c r="Y1745" s="181"/>
      <c r="Z1745" s="181"/>
      <c r="AA1745" s="181"/>
      <c r="AB1745" s="181"/>
      <c r="AC1745" s="181"/>
      <c r="AD1745" s="181"/>
      <c r="AE1745" s="181"/>
      <c r="AF1745" s="181"/>
      <c r="AG1745" s="181"/>
      <c r="AH1745" s="181"/>
      <c r="AI1745" s="181"/>
      <c r="AJ1745" s="181"/>
      <c r="AK1745" s="181"/>
      <c r="AL1745" s="181"/>
      <c r="AM1745" s="181"/>
      <c r="AN1745" s="181"/>
      <c r="AO1745" s="181"/>
      <c r="AP1745" s="181"/>
      <c r="AQ1745" s="181"/>
      <c r="AR1745" s="181"/>
      <c r="AS1745" s="181"/>
      <c r="AT1745" s="181"/>
      <c r="AU1745" s="181"/>
      <c r="AV1745" s="181"/>
      <c r="AW1745" s="181"/>
      <c r="AX1745" s="181"/>
      <c r="AY1745" s="181"/>
      <c r="AZ1745" s="181"/>
      <c r="BA1745" s="181"/>
      <c r="BB1745" s="181"/>
      <c r="BC1745" s="181"/>
      <c r="BD1745" s="181"/>
      <c r="BE1745" s="181"/>
      <c r="BF1745" s="181"/>
      <c r="BG1745" s="181"/>
      <c r="BH1745" s="181"/>
      <c r="BI1745" s="181"/>
      <c r="BJ1745" s="181"/>
      <c r="BK1745" s="181"/>
      <c r="BL1745" s="181"/>
      <c r="BM1745" s="181"/>
      <c r="BN1745" s="181"/>
      <c r="BO1745" s="181"/>
      <c r="BP1745" s="181"/>
      <c r="BQ1745" s="181"/>
      <c r="BR1745" s="181"/>
      <c r="BS1745" s="181"/>
      <c r="BT1745" s="181"/>
      <c r="BU1745" s="181"/>
      <c r="BV1745" s="181"/>
      <c r="BW1745" s="181"/>
      <c r="BX1745" s="181"/>
    </row>
    <row r="1746" spans="23:76" s="166" customFormat="1">
      <c r="W1746" s="181"/>
      <c r="X1746" s="181"/>
      <c r="Y1746" s="181"/>
      <c r="Z1746" s="181"/>
      <c r="AA1746" s="181"/>
      <c r="AB1746" s="181"/>
      <c r="AC1746" s="181"/>
      <c r="AD1746" s="181"/>
      <c r="AE1746" s="181"/>
      <c r="AF1746" s="181"/>
      <c r="AG1746" s="181"/>
      <c r="AH1746" s="181"/>
      <c r="AI1746" s="181"/>
      <c r="AJ1746" s="181"/>
      <c r="AK1746" s="181"/>
      <c r="AL1746" s="181"/>
      <c r="AM1746" s="181"/>
      <c r="AN1746" s="181"/>
      <c r="AO1746" s="181"/>
      <c r="AP1746" s="181"/>
      <c r="AQ1746" s="181"/>
      <c r="AR1746" s="181"/>
      <c r="AS1746" s="181"/>
      <c r="AT1746" s="181"/>
      <c r="AU1746" s="181"/>
      <c r="AV1746" s="181"/>
      <c r="AW1746" s="181"/>
      <c r="AX1746" s="181"/>
      <c r="AY1746" s="181"/>
      <c r="AZ1746" s="181"/>
      <c r="BA1746" s="181"/>
      <c r="BB1746" s="181"/>
      <c r="BC1746" s="181"/>
      <c r="BD1746" s="181"/>
      <c r="BE1746" s="181"/>
      <c r="BF1746" s="181"/>
      <c r="BG1746" s="181"/>
      <c r="BH1746" s="181"/>
      <c r="BI1746" s="181"/>
      <c r="BJ1746" s="181"/>
      <c r="BK1746" s="181"/>
      <c r="BL1746" s="181"/>
      <c r="BM1746" s="181"/>
      <c r="BN1746" s="181"/>
      <c r="BO1746" s="181"/>
      <c r="BP1746" s="181"/>
      <c r="BQ1746" s="181"/>
      <c r="BR1746" s="181"/>
      <c r="BS1746" s="181"/>
      <c r="BT1746" s="181"/>
      <c r="BU1746" s="181"/>
      <c r="BV1746" s="181"/>
      <c r="BW1746" s="181"/>
      <c r="BX1746" s="181"/>
    </row>
    <row r="1747" spans="23:76" s="166" customFormat="1">
      <c r="W1747" s="181"/>
      <c r="X1747" s="181"/>
      <c r="Y1747" s="181"/>
      <c r="Z1747" s="181"/>
      <c r="AA1747" s="181"/>
      <c r="AB1747" s="181"/>
      <c r="AC1747" s="181"/>
      <c r="AD1747" s="181"/>
      <c r="AE1747" s="181"/>
      <c r="AF1747" s="181"/>
      <c r="AG1747" s="181"/>
      <c r="AH1747" s="181"/>
      <c r="AI1747" s="181"/>
      <c r="AJ1747" s="181"/>
      <c r="AK1747" s="181"/>
      <c r="AL1747" s="181"/>
      <c r="AM1747" s="181"/>
      <c r="AN1747" s="181"/>
      <c r="AO1747" s="181"/>
      <c r="AP1747" s="181"/>
      <c r="AQ1747" s="181"/>
      <c r="AR1747" s="181"/>
      <c r="AS1747" s="181"/>
      <c r="AT1747" s="181"/>
      <c r="AU1747" s="181"/>
      <c r="AV1747" s="181"/>
      <c r="AW1747" s="181"/>
      <c r="AX1747" s="181"/>
      <c r="AY1747" s="181"/>
      <c r="AZ1747" s="181"/>
      <c r="BA1747" s="181"/>
      <c r="BB1747" s="181"/>
      <c r="BC1747" s="181"/>
      <c r="BD1747" s="181"/>
      <c r="BE1747" s="181"/>
      <c r="BF1747" s="181"/>
      <c r="BG1747" s="181"/>
      <c r="BH1747" s="181"/>
      <c r="BI1747" s="181"/>
      <c r="BJ1747" s="181"/>
      <c r="BK1747" s="181"/>
      <c r="BL1747" s="181"/>
      <c r="BM1747" s="181"/>
      <c r="BN1747" s="181"/>
      <c r="BO1747" s="181"/>
      <c r="BP1747" s="181"/>
      <c r="BQ1747" s="181"/>
      <c r="BR1747" s="181"/>
      <c r="BS1747" s="181"/>
      <c r="BT1747" s="181"/>
      <c r="BU1747" s="181"/>
      <c r="BV1747" s="181"/>
      <c r="BW1747" s="181"/>
      <c r="BX1747" s="181"/>
    </row>
    <row r="1748" spans="23:76" s="166" customFormat="1">
      <c r="W1748" s="181"/>
      <c r="X1748" s="181"/>
      <c r="Y1748" s="181"/>
      <c r="Z1748" s="181"/>
      <c r="AA1748" s="181"/>
      <c r="AB1748" s="181"/>
      <c r="AC1748" s="181"/>
      <c r="AD1748" s="181"/>
      <c r="AE1748" s="181"/>
      <c r="AF1748" s="181"/>
      <c r="AG1748" s="181"/>
      <c r="AH1748" s="181"/>
      <c r="AI1748" s="181"/>
      <c r="AJ1748" s="181"/>
      <c r="AK1748" s="181"/>
      <c r="AL1748" s="181"/>
      <c r="AM1748" s="181"/>
      <c r="AN1748" s="181"/>
      <c r="AO1748" s="181"/>
      <c r="AP1748" s="181"/>
      <c r="AQ1748" s="181"/>
      <c r="AR1748" s="181"/>
      <c r="AS1748" s="181"/>
      <c r="AT1748" s="181"/>
      <c r="AU1748" s="181"/>
      <c r="AV1748" s="181"/>
      <c r="AW1748" s="181"/>
      <c r="AX1748" s="181"/>
      <c r="AY1748" s="181"/>
      <c r="AZ1748" s="181"/>
      <c r="BA1748" s="181"/>
      <c r="BB1748" s="181"/>
      <c r="BC1748" s="181"/>
      <c r="BD1748" s="181"/>
      <c r="BE1748" s="181"/>
      <c r="BF1748" s="181"/>
      <c r="BG1748" s="181"/>
      <c r="BH1748" s="181"/>
      <c r="BI1748" s="181"/>
      <c r="BJ1748" s="181"/>
      <c r="BK1748" s="181"/>
      <c r="BL1748" s="181"/>
      <c r="BM1748" s="181"/>
      <c r="BN1748" s="181"/>
      <c r="BO1748" s="181"/>
      <c r="BP1748" s="181"/>
      <c r="BQ1748" s="181"/>
      <c r="BR1748" s="181"/>
      <c r="BS1748" s="181"/>
      <c r="BT1748" s="181"/>
      <c r="BU1748" s="181"/>
      <c r="BV1748" s="181"/>
      <c r="BW1748" s="181"/>
      <c r="BX1748" s="181"/>
    </row>
    <row r="1749" spans="23:76" s="166" customFormat="1">
      <c r="W1749" s="181"/>
      <c r="X1749" s="181"/>
      <c r="Y1749" s="181"/>
      <c r="Z1749" s="181"/>
      <c r="AA1749" s="181"/>
      <c r="AB1749" s="181"/>
      <c r="AC1749" s="181"/>
      <c r="AD1749" s="181"/>
      <c r="AE1749" s="181"/>
      <c r="AF1749" s="181"/>
      <c r="AG1749" s="181"/>
      <c r="AH1749" s="181"/>
      <c r="AI1749" s="181"/>
      <c r="AJ1749" s="181"/>
      <c r="AK1749" s="181"/>
      <c r="AL1749" s="181"/>
      <c r="AM1749" s="181"/>
      <c r="AN1749" s="181"/>
      <c r="AO1749" s="181"/>
      <c r="AP1749" s="181"/>
      <c r="AQ1749" s="181"/>
      <c r="AR1749" s="181"/>
      <c r="AS1749" s="181"/>
      <c r="AT1749" s="181"/>
      <c r="AU1749" s="181"/>
      <c r="AV1749" s="181"/>
      <c r="AW1749" s="181"/>
      <c r="AX1749" s="181"/>
      <c r="AY1749" s="181"/>
      <c r="AZ1749" s="181"/>
      <c r="BA1749" s="181"/>
      <c r="BB1749" s="181"/>
      <c r="BC1749" s="181"/>
      <c r="BD1749" s="181"/>
      <c r="BE1749" s="181"/>
      <c r="BF1749" s="181"/>
      <c r="BG1749" s="181"/>
      <c r="BH1749" s="181"/>
      <c r="BI1749" s="181"/>
      <c r="BJ1749" s="181"/>
      <c r="BK1749" s="181"/>
      <c r="BL1749" s="181"/>
      <c r="BM1749" s="181"/>
      <c r="BN1749" s="181"/>
      <c r="BO1749" s="181"/>
      <c r="BP1749" s="181"/>
      <c r="BQ1749" s="181"/>
      <c r="BR1749" s="181"/>
      <c r="BS1749" s="181"/>
      <c r="BT1749" s="181"/>
      <c r="BU1749" s="181"/>
      <c r="BV1749" s="181"/>
      <c r="BW1749" s="181"/>
      <c r="BX1749" s="181"/>
    </row>
    <row r="1750" spans="23:76" s="166" customFormat="1">
      <c r="W1750" s="181"/>
      <c r="X1750" s="181"/>
      <c r="Y1750" s="181"/>
      <c r="Z1750" s="181"/>
      <c r="AA1750" s="181"/>
      <c r="AB1750" s="181"/>
      <c r="AC1750" s="181"/>
      <c r="AD1750" s="181"/>
      <c r="AE1750" s="181"/>
      <c r="AF1750" s="181"/>
      <c r="AG1750" s="181"/>
      <c r="AH1750" s="181"/>
      <c r="AI1750" s="181"/>
      <c r="AJ1750" s="181"/>
      <c r="AK1750" s="181"/>
      <c r="AL1750" s="181"/>
      <c r="AM1750" s="181"/>
      <c r="AN1750" s="181"/>
      <c r="AO1750" s="181"/>
      <c r="AP1750" s="181"/>
      <c r="AQ1750" s="181"/>
      <c r="AR1750" s="181"/>
      <c r="AS1750" s="181"/>
      <c r="AT1750" s="181"/>
      <c r="AU1750" s="181"/>
      <c r="AV1750" s="181"/>
      <c r="AW1750" s="181"/>
      <c r="AX1750" s="181"/>
      <c r="AY1750" s="181"/>
      <c r="AZ1750" s="181"/>
      <c r="BA1750" s="181"/>
      <c r="BB1750" s="181"/>
      <c r="BC1750" s="181"/>
      <c r="BD1750" s="181"/>
      <c r="BE1750" s="181"/>
      <c r="BF1750" s="181"/>
      <c r="BG1750" s="181"/>
      <c r="BH1750" s="181"/>
      <c r="BI1750" s="181"/>
      <c r="BJ1750" s="181"/>
      <c r="BK1750" s="181"/>
      <c r="BL1750" s="181"/>
      <c r="BM1750" s="181"/>
      <c r="BN1750" s="181"/>
      <c r="BO1750" s="181"/>
      <c r="BP1750" s="181"/>
      <c r="BQ1750" s="181"/>
      <c r="BR1750" s="181"/>
      <c r="BS1750" s="181"/>
      <c r="BT1750" s="181"/>
      <c r="BU1750" s="181"/>
      <c r="BV1750" s="181"/>
      <c r="BW1750" s="181"/>
      <c r="BX1750" s="181"/>
    </row>
    <row r="1751" spans="23:76" s="166" customFormat="1">
      <c r="W1751" s="181"/>
      <c r="X1751" s="181"/>
      <c r="Y1751" s="181"/>
      <c r="Z1751" s="181"/>
      <c r="AA1751" s="181"/>
      <c r="AB1751" s="181"/>
      <c r="AC1751" s="181"/>
      <c r="AD1751" s="181"/>
      <c r="AE1751" s="181"/>
      <c r="AF1751" s="181"/>
      <c r="AG1751" s="181"/>
      <c r="AH1751" s="181"/>
      <c r="AI1751" s="181"/>
      <c r="AJ1751" s="181"/>
      <c r="AK1751" s="181"/>
      <c r="AL1751" s="181"/>
      <c r="AM1751" s="181"/>
      <c r="AN1751" s="181"/>
      <c r="AO1751" s="181"/>
      <c r="AP1751" s="181"/>
      <c r="AQ1751" s="181"/>
      <c r="AR1751" s="181"/>
      <c r="AS1751" s="181"/>
      <c r="AT1751" s="181"/>
      <c r="AU1751" s="181"/>
      <c r="AV1751" s="181"/>
      <c r="AW1751" s="181"/>
      <c r="AX1751" s="181"/>
      <c r="AY1751" s="181"/>
      <c r="AZ1751" s="181"/>
      <c r="BA1751" s="181"/>
      <c r="BB1751" s="181"/>
      <c r="BC1751" s="181"/>
      <c r="BD1751" s="181"/>
      <c r="BE1751" s="181"/>
      <c r="BF1751" s="181"/>
      <c r="BG1751" s="181"/>
      <c r="BH1751" s="181"/>
      <c r="BI1751" s="181"/>
      <c r="BJ1751" s="181"/>
      <c r="BK1751" s="181"/>
      <c r="BL1751" s="181"/>
      <c r="BM1751" s="181"/>
      <c r="BN1751" s="181"/>
      <c r="BO1751" s="181"/>
      <c r="BP1751" s="181"/>
      <c r="BQ1751" s="181"/>
      <c r="BR1751" s="181"/>
      <c r="BS1751" s="181"/>
      <c r="BT1751" s="181"/>
      <c r="BU1751" s="181"/>
      <c r="BV1751" s="181"/>
      <c r="BW1751" s="181"/>
      <c r="BX1751" s="181"/>
    </row>
    <row r="1752" spans="23:76" s="166" customFormat="1">
      <c r="W1752" s="181"/>
      <c r="X1752" s="181"/>
      <c r="Y1752" s="181"/>
      <c r="Z1752" s="181"/>
      <c r="AA1752" s="181"/>
      <c r="AB1752" s="181"/>
      <c r="AC1752" s="181"/>
      <c r="AD1752" s="181"/>
      <c r="AE1752" s="181"/>
      <c r="AF1752" s="181"/>
      <c r="AG1752" s="181"/>
      <c r="AH1752" s="181"/>
      <c r="AI1752" s="181"/>
      <c r="AJ1752" s="181"/>
      <c r="AK1752" s="181"/>
      <c r="AL1752" s="181"/>
      <c r="AM1752" s="181"/>
      <c r="AN1752" s="181"/>
      <c r="AO1752" s="181"/>
      <c r="AP1752" s="181"/>
      <c r="AQ1752" s="181"/>
      <c r="AR1752" s="181"/>
      <c r="AS1752" s="181"/>
      <c r="AT1752" s="181"/>
      <c r="AU1752" s="181"/>
      <c r="AV1752" s="181"/>
      <c r="AW1752" s="181"/>
      <c r="AX1752" s="181"/>
      <c r="AY1752" s="181"/>
      <c r="AZ1752" s="181"/>
      <c r="BA1752" s="181"/>
      <c r="BB1752" s="181"/>
      <c r="BC1752" s="181"/>
      <c r="BD1752" s="181"/>
      <c r="BE1752" s="181"/>
      <c r="BF1752" s="181"/>
      <c r="BG1752" s="181"/>
      <c r="BH1752" s="181"/>
      <c r="BI1752" s="181"/>
      <c r="BJ1752" s="181"/>
      <c r="BK1752" s="181"/>
      <c r="BL1752" s="181"/>
      <c r="BM1752" s="181"/>
      <c r="BN1752" s="181"/>
      <c r="BO1752" s="181"/>
      <c r="BP1752" s="181"/>
      <c r="BQ1752" s="181"/>
      <c r="BR1752" s="181"/>
      <c r="BS1752" s="181"/>
      <c r="BT1752" s="181"/>
      <c r="BU1752" s="181"/>
      <c r="BV1752" s="181"/>
      <c r="BW1752" s="181"/>
      <c r="BX1752" s="181"/>
    </row>
    <row r="1753" spans="23:76" s="166" customFormat="1">
      <c r="W1753" s="181"/>
      <c r="X1753" s="181"/>
      <c r="Y1753" s="181"/>
      <c r="Z1753" s="181"/>
      <c r="AA1753" s="181"/>
      <c r="AB1753" s="181"/>
      <c r="AC1753" s="181"/>
      <c r="AD1753" s="181"/>
      <c r="AE1753" s="181"/>
      <c r="AF1753" s="181"/>
      <c r="AG1753" s="181"/>
      <c r="AH1753" s="181"/>
      <c r="AI1753" s="181"/>
      <c r="AJ1753" s="181"/>
      <c r="AK1753" s="181"/>
      <c r="AL1753" s="181"/>
      <c r="AM1753" s="181"/>
      <c r="AN1753" s="181"/>
      <c r="AO1753" s="181"/>
      <c r="AP1753" s="181"/>
      <c r="AQ1753" s="181"/>
      <c r="AR1753" s="181"/>
      <c r="AS1753" s="181"/>
      <c r="AT1753" s="181"/>
      <c r="AU1753" s="181"/>
      <c r="AV1753" s="181"/>
      <c r="AW1753" s="181"/>
      <c r="AX1753" s="181"/>
      <c r="AY1753" s="181"/>
      <c r="AZ1753" s="181"/>
      <c r="BA1753" s="181"/>
      <c r="BB1753" s="181"/>
      <c r="BC1753" s="181"/>
      <c r="BD1753" s="181"/>
      <c r="BE1753" s="181"/>
      <c r="BF1753" s="181"/>
      <c r="BG1753" s="181"/>
      <c r="BH1753" s="181"/>
      <c r="BI1753" s="181"/>
      <c r="BJ1753" s="181"/>
      <c r="BK1753" s="181"/>
      <c r="BL1753" s="181"/>
      <c r="BM1753" s="181"/>
      <c r="BN1753" s="181"/>
      <c r="BO1753" s="181"/>
      <c r="BP1753" s="181"/>
      <c r="BQ1753" s="181"/>
      <c r="BR1753" s="181"/>
      <c r="BS1753" s="181"/>
      <c r="BT1753" s="181"/>
      <c r="BU1753" s="181"/>
      <c r="BV1753" s="181"/>
      <c r="BW1753" s="181"/>
      <c r="BX1753" s="181"/>
    </row>
    <row r="1754" spans="23:76" s="166" customFormat="1">
      <c r="W1754" s="181"/>
      <c r="X1754" s="181"/>
      <c r="Y1754" s="181"/>
      <c r="Z1754" s="181"/>
      <c r="AA1754" s="181"/>
      <c r="AB1754" s="181"/>
      <c r="AC1754" s="181"/>
      <c r="AD1754" s="181"/>
      <c r="AE1754" s="181"/>
      <c r="AF1754" s="181"/>
      <c r="AG1754" s="181"/>
      <c r="AH1754" s="181"/>
      <c r="AI1754" s="181"/>
      <c r="AJ1754" s="181"/>
      <c r="AK1754" s="181"/>
      <c r="AL1754" s="181"/>
      <c r="AM1754" s="181"/>
      <c r="AN1754" s="181"/>
      <c r="AO1754" s="181"/>
      <c r="AP1754" s="181"/>
      <c r="AQ1754" s="181"/>
      <c r="AR1754" s="181"/>
      <c r="AS1754" s="181"/>
      <c r="AT1754" s="181"/>
      <c r="AU1754" s="181"/>
      <c r="AV1754" s="181"/>
      <c r="AW1754" s="181"/>
      <c r="AX1754" s="181"/>
      <c r="AY1754" s="181"/>
      <c r="AZ1754" s="181"/>
      <c r="BA1754" s="181"/>
      <c r="BB1754" s="181"/>
      <c r="BC1754" s="181"/>
      <c r="BD1754" s="181"/>
      <c r="BE1754" s="181"/>
      <c r="BF1754" s="181"/>
      <c r="BG1754" s="181"/>
      <c r="BH1754" s="181"/>
      <c r="BI1754" s="181"/>
      <c r="BJ1754" s="181"/>
      <c r="BK1754" s="181"/>
      <c r="BL1754" s="181"/>
      <c r="BM1754" s="181"/>
      <c r="BN1754" s="181"/>
      <c r="BO1754" s="181"/>
      <c r="BP1754" s="181"/>
      <c r="BQ1754" s="181"/>
      <c r="BR1754" s="181"/>
      <c r="BS1754" s="181"/>
      <c r="BT1754" s="181"/>
      <c r="BU1754" s="181"/>
      <c r="BV1754" s="181"/>
      <c r="BW1754" s="181"/>
      <c r="BX1754" s="181"/>
    </row>
    <row r="1755" spans="23:76" s="166" customFormat="1">
      <c r="W1755" s="181"/>
      <c r="X1755" s="181"/>
      <c r="Y1755" s="181"/>
      <c r="Z1755" s="181"/>
      <c r="AA1755" s="181"/>
      <c r="AB1755" s="181"/>
      <c r="AC1755" s="181"/>
      <c r="AD1755" s="181"/>
      <c r="AE1755" s="181"/>
      <c r="AF1755" s="181"/>
      <c r="AG1755" s="181"/>
      <c r="AH1755" s="181"/>
      <c r="AI1755" s="181"/>
      <c r="AJ1755" s="181"/>
      <c r="AK1755" s="181"/>
      <c r="AL1755" s="181"/>
      <c r="AM1755" s="181"/>
      <c r="AN1755" s="181"/>
      <c r="AO1755" s="181"/>
      <c r="AP1755" s="181"/>
      <c r="AQ1755" s="181"/>
      <c r="AR1755" s="181"/>
      <c r="AS1755" s="181"/>
      <c r="AT1755" s="181"/>
      <c r="AU1755" s="181"/>
      <c r="AV1755" s="181"/>
      <c r="AW1755" s="181"/>
      <c r="AX1755" s="181"/>
      <c r="AY1755" s="181"/>
      <c r="AZ1755" s="181"/>
      <c r="BA1755" s="181"/>
      <c r="BB1755" s="181"/>
      <c r="BC1755" s="181"/>
      <c r="BD1755" s="181"/>
      <c r="BE1755" s="181"/>
      <c r="BF1755" s="181"/>
      <c r="BG1755" s="181"/>
      <c r="BH1755" s="181"/>
      <c r="BI1755" s="181"/>
      <c r="BJ1755" s="181"/>
      <c r="BK1755" s="181"/>
      <c r="BL1755" s="181"/>
      <c r="BM1755" s="181"/>
      <c r="BN1755" s="181"/>
      <c r="BO1755" s="181"/>
      <c r="BP1755" s="181"/>
      <c r="BQ1755" s="181"/>
      <c r="BR1755" s="181"/>
      <c r="BS1755" s="181"/>
      <c r="BT1755" s="181"/>
      <c r="BU1755" s="181"/>
      <c r="BV1755" s="181"/>
      <c r="BW1755" s="181"/>
      <c r="BX1755" s="181"/>
    </row>
    <row r="1756" spans="23:76" s="166" customFormat="1">
      <c r="W1756" s="181"/>
      <c r="X1756" s="181"/>
      <c r="Y1756" s="181"/>
      <c r="Z1756" s="181"/>
      <c r="AA1756" s="181"/>
      <c r="AB1756" s="181"/>
      <c r="AC1756" s="181"/>
      <c r="AD1756" s="181"/>
      <c r="AE1756" s="181"/>
      <c r="AF1756" s="181"/>
      <c r="AG1756" s="181"/>
      <c r="AH1756" s="181"/>
      <c r="AI1756" s="181"/>
      <c r="AJ1756" s="181"/>
      <c r="AK1756" s="181"/>
      <c r="AL1756" s="181"/>
      <c r="AM1756" s="181"/>
      <c r="AN1756" s="181"/>
      <c r="AO1756" s="181"/>
      <c r="AP1756" s="181"/>
      <c r="AQ1756" s="181"/>
      <c r="AR1756" s="181"/>
      <c r="AS1756" s="181"/>
      <c r="AT1756" s="181"/>
      <c r="AU1756" s="181"/>
      <c r="AV1756" s="181"/>
      <c r="AW1756" s="181"/>
      <c r="AX1756" s="181"/>
      <c r="AY1756" s="181"/>
      <c r="AZ1756" s="181"/>
      <c r="BA1756" s="181"/>
      <c r="BB1756" s="181"/>
      <c r="BC1756" s="181"/>
      <c r="BD1756" s="181"/>
      <c r="BE1756" s="181"/>
      <c r="BF1756" s="181"/>
      <c r="BG1756" s="181"/>
      <c r="BH1756" s="181"/>
      <c r="BI1756" s="181"/>
      <c r="BJ1756" s="181"/>
      <c r="BK1756" s="181"/>
      <c r="BL1756" s="181"/>
      <c r="BM1756" s="181"/>
      <c r="BN1756" s="181"/>
      <c r="BO1756" s="181"/>
      <c r="BP1756" s="181"/>
      <c r="BQ1756" s="181"/>
      <c r="BR1756" s="181"/>
      <c r="BS1756" s="181"/>
      <c r="BT1756" s="181"/>
      <c r="BU1756" s="181"/>
      <c r="BV1756" s="181"/>
      <c r="BW1756" s="181"/>
      <c r="BX1756" s="181"/>
    </row>
    <row r="1757" spans="23:76" s="166" customFormat="1">
      <c r="W1757" s="181"/>
      <c r="X1757" s="181"/>
      <c r="Y1757" s="181"/>
      <c r="Z1757" s="181"/>
      <c r="AA1757" s="181"/>
      <c r="AB1757" s="181"/>
      <c r="AC1757" s="181"/>
      <c r="AD1757" s="181"/>
      <c r="AE1757" s="181"/>
      <c r="AF1757" s="181"/>
      <c r="AG1757" s="181"/>
      <c r="AH1757" s="181"/>
      <c r="AI1757" s="181"/>
      <c r="AJ1757" s="181"/>
      <c r="AK1757" s="181"/>
      <c r="AL1757" s="181"/>
      <c r="AM1757" s="181"/>
      <c r="AN1757" s="181"/>
      <c r="AO1757" s="181"/>
      <c r="AP1757" s="181"/>
      <c r="AQ1757" s="181"/>
      <c r="AR1757" s="181"/>
      <c r="AS1757" s="181"/>
      <c r="AT1757" s="181"/>
      <c r="AU1757" s="181"/>
      <c r="AV1757" s="181"/>
      <c r="AW1757" s="181"/>
      <c r="AX1757" s="181"/>
      <c r="AY1757" s="181"/>
      <c r="AZ1757" s="181"/>
      <c r="BA1757" s="181"/>
      <c r="BB1757" s="181"/>
      <c r="BC1757" s="181"/>
      <c r="BD1757" s="181"/>
      <c r="BE1757" s="181"/>
      <c r="BF1757" s="181"/>
      <c r="BG1757" s="181"/>
      <c r="BH1757" s="181"/>
      <c r="BI1757" s="181"/>
      <c r="BJ1757" s="181"/>
      <c r="BK1757" s="181"/>
      <c r="BL1757" s="181"/>
      <c r="BM1757" s="181"/>
      <c r="BN1757" s="181"/>
      <c r="BO1757" s="181"/>
      <c r="BP1757" s="181"/>
      <c r="BQ1757" s="181"/>
      <c r="BR1757" s="181"/>
      <c r="BS1757" s="181"/>
      <c r="BT1757" s="181"/>
      <c r="BU1757" s="181"/>
      <c r="BV1757" s="181"/>
      <c r="BW1757" s="181"/>
      <c r="BX1757" s="181"/>
    </row>
    <row r="1758" spans="23:76" s="166" customFormat="1">
      <c r="W1758" s="181"/>
      <c r="X1758" s="181"/>
      <c r="Y1758" s="181"/>
      <c r="Z1758" s="181"/>
      <c r="AA1758" s="181"/>
      <c r="AB1758" s="181"/>
      <c r="AC1758" s="181"/>
      <c r="AD1758" s="181"/>
      <c r="AE1758" s="181"/>
      <c r="AF1758" s="181"/>
      <c r="AG1758" s="181"/>
      <c r="AH1758" s="181"/>
      <c r="AI1758" s="181"/>
      <c r="AJ1758" s="181"/>
      <c r="AK1758" s="181"/>
      <c r="AL1758" s="181"/>
      <c r="AM1758" s="181"/>
      <c r="AN1758" s="181"/>
      <c r="AO1758" s="181"/>
      <c r="AP1758" s="181"/>
      <c r="AQ1758" s="181"/>
      <c r="AR1758" s="181"/>
      <c r="AS1758" s="181"/>
      <c r="AT1758" s="181"/>
      <c r="AU1758" s="181"/>
      <c r="AV1758" s="181"/>
      <c r="AW1758" s="181"/>
      <c r="AX1758" s="181"/>
      <c r="AY1758" s="181"/>
      <c r="AZ1758" s="181"/>
      <c r="BA1758" s="181"/>
      <c r="BB1758" s="181"/>
      <c r="BC1758" s="181"/>
      <c r="BD1758" s="181"/>
      <c r="BE1758" s="181"/>
      <c r="BF1758" s="181"/>
      <c r="BG1758" s="181"/>
      <c r="BH1758" s="181"/>
      <c r="BI1758" s="181"/>
      <c r="BJ1758" s="181"/>
      <c r="BK1758" s="181"/>
      <c r="BL1758" s="181"/>
      <c r="BM1758" s="181"/>
      <c r="BN1758" s="181"/>
      <c r="BO1758" s="181"/>
      <c r="BP1758" s="181"/>
      <c r="BQ1758" s="181"/>
      <c r="BR1758" s="181"/>
      <c r="BS1758" s="181"/>
      <c r="BT1758" s="181"/>
      <c r="BU1758" s="181"/>
      <c r="BV1758" s="181"/>
      <c r="BW1758" s="181"/>
      <c r="BX1758" s="181"/>
    </row>
    <row r="1759" spans="23:76" s="166" customFormat="1">
      <c r="W1759" s="181"/>
      <c r="X1759" s="181"/>
      <c r="Y1759" s="181"/>
      <c r="Z1759" s="181"/>
      <c r="AA1759" s="181"/>
      <c r="AB1759" s="181"/>
      <c r="AC1759" s="181"/>
      <c r="AD1759" s="181"/>
      <c r="AE1759" s="181"/>
      <c r="AF1759" s="181"/>
      <c r="AG1759" s="181"/>
      <c r="AH1759" s="181"/>
      <c r="AI1759" s="181"/>
      <c r="AJ1759" s="181"/>
      <c r="AK1759" s="181"/>
      <c r="AL1759" s="181"/>
      <c r="AM1759" s="181"/>
      <c r="AN1759" s="181"/>
      <c r="AO1759" s="181"/>
      <c r="AP1759" s="181"/>
      <c r="AQ1759" s="181"/>
      <c r="AR1759" s="181"/>
      <c r="AS1759" s="181"/>
      <c r="AT1759" s="181"/>
      <c r="AU1759" s="181"/>
      <c r="AV1759" s="181"/>
      <c r="AW1759" s="181"/>
      <c r="AX1759" s="181"/>
      <c r="AY1759" s="181"/>
      <c r="AZ1759" s="181"/>
      <c r="BA1759" s="181"/>
      <c r="BB1759" s="181"/>
      <c r="BC1759" s="181"/>
      <c r="BD1759" s="181"/>
      <c r="BE1759" s="181"/>
      <c r="BF1759" s="181"/>
      <c r="BG1759" s="181"/>
      <c r="BH1759" s="181"/>
      <c r="BI1759" s="181"/>
      <c r="BJ1759" s="181"/>
      <c r="BK1759" s="181"/>
      <c r="BL1759" s="181"/>
      <c r="BM1759" s="181"/>
      <c r="BN1759" s="181"/>
      <c r="BO1759" s="181"/>
      <c r="BP1759" s="181"/>
      <c r="BQ1759" s="181"/>
      <c r="BR1759" s="181"/>
      <c r="BS1759" s="181"/>
      <c r="BT1759" s="181"/>
      <c r="BU1759" s="181"/>
      <c r="BV1759" s="181"/>
      <c r="BW1759" s="181"/>
      <c r="BX1759" s="181"/>
    </row>
    <row r="1760" spans="23:76" s="166" customFormat="1">
      <c r="W1760" s="181"/>
      <c r="X1760" s="181"/>
      <c r="Y1760" s="181"/>
      <c r="Z1760" s="181"/>
      <c r="AA1760" s="181"/>
      <c r="AB1760" s="181"/>
      <c r="AC1760" s="181"/>
      <c r="AD1760" s="181"/>
      <c r="AE1760" s="181"/>
      <c r="AF1760" s="181"/>
      <c r="AG1760" s="181"/>
      <c r="AH1760" s="181"/>
      <c r="AI1760" s="181"/>
      <c r="AJ1760" s="181"/>
      <c r="AK1760" s="181"/>
      <c r="AL1760" s="181"/>
      <c r="AM1760" s="181"/>
      <c r="AN1760" s="181"/>
      <c r="AO1760" s="181"/>
      <c r="AP1760" s="181"/>
      <c r="AQ1760" s="181"/>
      <c r="AR1760" s="181"/>
      <c r="AS1760" s="181"/>
      <c r="AT1760" s="181"/>
      <c r="AU1760" s="181"/>
      <c r="AV1760" s="181"/>
      <c r="AW1760" s="181"/>
      <c r="AX1760" s="181"/>
      <c r="AY1760" s="181"/>
      <c r="AZ1760" s="181"/>
      <c r="BA1760" s="181"/>
      <c r="BB1760" s="181"/>
      <c r="BC1760" s="181"/>
      <c r="BD1760" s="181"/>
      <c r="BE1760" s="181"/>
      <c r="BF1760" s="181"/>
      <c r="BG1760" s="181"/>
      <c r="BH1760" s="181"/>
      <c r="BI1760" s="181"/>
      <c r="BJ1760" s="181"/>
      <c r="BK1760" s="181"/>
      <c r="BL1760" s="181"/>
      <c r="BM1760" s="181"/>
      <c r="BN1760" s="181"/>
      <c r="BO1760" s="181"/>
      <c r="BP1760" s="181"/>
      <c r="BQ1760" s="181"/>
      <c r="BR1760" s="181"/>
      <c r="BS1760" s="181"/>
      <c r="BT1760" s="181"/>
      <c r="BU1760" s="181"/>
      <c r="BV1760" s="181"/>
      <c r="BW1760" s="181"/>
      <c r="BX1760" s="181"/>
    </row>
    <row r="1761" spans="23:76" s="166" customFormat="1">
      <c r="W1761" s="181"/>
      <c r="X1761" s="181"/>
      <c r="Y1761" s="181"/>
      <c r="Z1761" s="181"/>
      <c r="AA1761" s="181"/>
      <c r="AB1761" s="181"/>
      <c r="AC1761" s="181"/>
      <c r="AD1761" s="181"/>
      <c r="AE1761" s="181"/>
      <c r="AF1761" s="181"/>
      <c r="AG1761" s="181"/>
      <c r="AH1761" s="181"/>
      <c r="AI1761" s="181"/>
      <c r="AJ1761" s="181"/>
      <c r="AK1761" s="181"/>
      <c r="AL1761" s="181"/>
      <c r="AM1761" s="181"/>
      <c r="AN1761" s="181"/>
      <c r="AO1761" s="181"/>
      <c r="AP1761" s="181"/>
      <c r="AQ1761" s="181"/>
      <c r="AR1761" s="181"/>
      <c r="AS1761" s="181"/>
      <c r="AT1761" s="181"/>
      <c r="AU1761" s="181"/>
      <c r="AV1761" s="181"/>
      <c r="AW1761" s="181"/>
      <c r="AX1761" s="181"/>
      <c r="AY1761" s="181"/>
      <c r="AZ1761" s="181"/>
      <c r="BA1761" s="181"/>
      <c r="BB1761" s="181"/>
      <c r="BC1761" s="181"/>
      <c r="BD1761" s="181"/>
      <c r="BE1761" s="181"/>
      <c r="BF1761" s="181"/>
      <c r="BG1761" s="181"/>
      <c r="BH1761" s="181"/>
      <c r="BI1761" s="181"/>
      <c r="BJ1761" s="181"/>
      <c r="BK1761" s="181"/>
      <c r="BL1761" s="181"/>
      <c r="BM1761" s="181"/>
      <c r="BN1761" s="181"/>
      <c r="BO1761" s="181"/>
      <c r="BP1761" s="181"/>
      <c r="BQ1761" s="181"/>
      <c r="BR1761" s="181"/>
      <c r="BS1761" s="181"/>
      <c r="BT1761" s="181"/>
      <c r="BU1761" s="181"/>
      <c r="BV1761" s="181"/>
      <c r="BW1761" s="181"/>
      <c r="BX1761" s="181"/>
    </row>
    <row r="1762" spans="23:76" s="166" customFormat="1">
      <c r="W1762" s="181"/>
      <c r="X1762" s="181"/>
      <c r="Y1762" s="181"/>
      <c r="Z1762" s="181"/>
      <c r="AA1762" s="181"/>
      <c r="AB1762" s="181"/>
      <c r="AC1762" s="181"/>
      <c r="AD1762" s="181"/>
      <c r="AE1762" s="181"/>
      <c r="AF1762" s="181"/>
      <c r="AG1762" s="181"/>
      <c r="AH1762" s="181"/>
      <c r="AI1762" s="181"/>
      <c r="AJ1762" s="181"/>
      <c r="AK1762" s="181"/>
      <c r="AL1762" s="181"/>
      <c r="AM1762" s="181"/>
      <c r="AN1762" s="181"/>
      <c r="AO1762" s="181"/>
      <c r="AP1762" s="181"/>
      <c r="AQ1762" s="181"/>
      <c r="AR1762" s="181"/>
      <c r="AS1762" s="181"/>
      <c r="AT1762" s="181"/>
      <c r="AU1762" s="181"/>
      <c r="AV1762" s="181"/>
      <c r="AW1762" s="181"/>
      <c r="AX1762" s="181"/>
      <c r="AY1762" s="181"/>
      <c r="AZ1762" s="181"/>
      <c r="BA1762" s="181"/>
      <c r="BB1762" s="181"/>
      <c r="BC1762" s="181"/>
      <c r="BD1762" s="181"/>
      <c r="BE1762" s="181"/>
      <c r="BF1762" s="181"/>
      <c r="BG1762" s="181"/>
      <c r="BH1762" s="181"/>
      <c r="BI1762" s="181"/>
      <c r="BJ1762" s="181"/>
      <c r="BK1762" s="181"/>
      <c r="BL1762" s="181"/>
      <c r="BM1762" s="181"/>
      <c r="BN1762" s="181"/>
      <c r="BO1762" s="181"/>
      <c r="BP1762" s="181"/>
      <c r="BQ1762" s="181"/>
      <c r="BR1762" s="181"/>
      <c r="BS1762" s="181"/>
      <c r="BT1762" s="181"/>
      <c r="BU1762" s="181"/>
      <c r="BV1762" s="181"/>
      <c r="BW1762" s="181"/>
      <c r="BX1762" s="181"/>
    </row>
    <row r="1763" spans="23:76" s="166" customFormat="1">
      <c r="W1763" s="181"/>
      <c r="X1763" s="181"/>
      <c r="Y1763" s="181"/>
      <c r="Z1763" s="181"/>
      <c r="AA1763" s="181"/>
      <c r="AB1763" s="181"/>
      <c r="AC1763" s="181"/>
      <c r="AD1763" s="181"/>
      <c r="AE1763" s="181"/>
      <c r="AF1763" s="181"/>
      <c r="AG1763" s="181"/>
      <c r="AH1763" s="181"/>
      <c r="AI1763" s="181"/>
      <c r="AJ1763" s="181"/>
      <c r="AK1763" s="181"/>
      <c r="AL1763" s="181"/>
      <c r="AM1763" s="181"/>
      <c r="AN1763" s="181"/>
      <c r="AO1763" s="181"/>
      <c r="AP1763" s="181"/>
      <c r="AQ1763" s="181"/>
      <c r="AR1763" s="181"/>
      <c r="AS1763" s="181"/>
      <c r="AT1763" s="181"/>
      <c r="AU1763" s="181"/>
      <c r="AV1763" s="181"/>
      <c r="AW1763" s="181"/>
      <c r="AX1763" s="181"/>
      <c r="AY1763" s="181"/>
      <c r="AZ1763" s="181"/>
      <c r="BA1763" s="181"/>
      <c r="BB1763" s="181"/>
      <c r="BC1763" s="181"/>
      <c r="BD1763" s="181"/>
      <c r="BE1763" s="181"/>
      <c r="BF1763" s="181"/>
      <c r="BG1763" s="181"/>
      <c r="BH1763" s="181"/>
      <c r="BI1763" s="181"/>
      <c r="BJ1763" s="181"/>
      <c r="BK1763" s="181"/>
      <c r="BL1763" s="181"/>
      <c r="BM1763" s="181"/>
      <c r="BN1763" s="181"/>
      <c r="BO1763" s="181"/>
      <c r="BP1763" s="181"/>
      <c r="BQ1763" s="181"/>
      <c r="BR1763" s="181"/>
      <c r="BS1763" s="181"/>
      <c r="BT1763" s="181"/>
      <c r="BU1763" s="181"/>
      <c r="BV1763" s="181"/>
      <c r="BW1763" s="181"/>
      <c r="BX1763" s="181"/>
    </row>
    <row r="1764" spans="23:76" s="166" customFormat="1">
      <c r="W1764" s="181"/>
      <c r="X1764" s="181"/>
      <c r="Y1764" s="181"/>
      <c r="Z1764" s="181"/>
      <c r="AA1764" s="181"/>
      <c r="AB1764" s="181"/>
      <c r="AC1764" s="181"/>
      <c r="AD1764" s="181"/>
      <c r="AE1764" s="181"/>
      <c r="AF1764" s="181"/>
      <c r="AG1764" s="181"/>
      <c r="AH1764" s="181"/>
      <c r="AI1764" s="181"/>
      <c r="AJ1764" s="181"/>
      <c r="AK1764" s="181"/>
      <c r="AL1764" s="181"/>
      <c r="AM1764" s="181"/>
      <c r="AN1764" s="181"/>
      <c r="AO1764" s="181"/>
      <c r="AP1764" s="181"/>
      <c r="AQ1764" s="181"/>
      <c r="AR1764" s="181"/>
      <c r="AS1764" s="181"/>
      <c r="AT1764" s="181"/>
      <c r="AU1764" s="181"/>
      <c r="AV1764" s="181"/>
      <c r="AW1764" s="181"/>
      <c r="AX1764" s="181"/>
      <c r="AY1764" s="181"/>
      <c r="AZ1764" s="181"/>
      <c r="BA1764" s="181"/>
      <c r="BB1764" s="181"/>
      <c r="BC1764" s="181"/>
      <c r="BD1764" s="181"/>
      <c r="BE1764" s="181"/>
      <c r="BF1764" s="181"/>
      <c r="BG1764" s="181"/>
      <c r="BH1764" s="181"/>
      <c r="BI1764" s="181"/>
      <c r="BJ1764" s="181"/>
      <c r="BK1764" s="181"/>
      <c r="BL1764" s="181"/>
      <c r="BM1764" s="181"/>
      <c r="BN1764" s="181"/>
      <c r="BO1764" s="181"/>
      <c r="BP1764" s="181"/>
      <c r="BQ1764" s="181"/>
      <c r="BR1764" s="181"/>
      <c r="BS1764" s="181"/>
      <c r="BT1764" s="181"/>
      <c r="BU1764" s="181"/>
      <c r="BV1764" s="181"/>
      <c r="BW1764" s="181"/>
      <c r="BX1764" s="181"/>
    </row>
    <row r="1765" spans="23:76" s="166" customFormat="1">
      <c r="W1765" s="181"/>
      <c r="X1765" s="181"/>
      <c r="Y1765" s="181"/>
      <c r="Z1765" s="181"/>
      <c r="AA1765" s="181"/>
      <c r="AB1765" s="181"/>
      <c r="AC1765" s="181"/>
      <c r="AD1765" s="181"/>
      <c r="AE1765" s="181"/>
      <c r="AF1765" s="181"/>
      <c r="AG1765" s="181"/>
      <c r="AH1765" s="181"/>
      <c r="AI1765" s="181"/>
      <c r="AJ1765" s="181"/>
      <c r="AK1765" s="181"/>
      <c r="AL1765" s="181"/>
      <c r="AM1765" s="181"/>
      <c r="AN1765" s="181"/>
      <c r="AO1765" s="181"/>
      <c r="AP1765" s="181"/>
      <c r="AQ1765" s="181"/>
      <c r="AR1765" s="181"/>
      <c r="AS1765" s="181"/>
      <c r="AT1765" s="181"/>
      <c r="AU1765" s="181"/>
      <c r="AV1765" s="181"/>
      <c r="AW1765" s="181"/>
      <c r="AX1765" s="181"/>
      <c r="AY1765" s="181"/>
      <c r="AZ1765" s="181"/>
      <c r="BA1765" s="181"/>
      <c r="BB1765" s="181"/>
      <c r="BC1765" s="181"/>
      <c r="BD1765" s="181"/>
      <c r="BE1765" s="181"/>
      <c r="BF1765" s="181"/>
      <c r="BG1765" s="181"/>
      <c r="BH1765" s="181"/>
      <c r="BI1765" s="181"/>
      <c r="BJ1765" s="181"/>
      <c r="BK1765" s="181"/>
      <c r="BL1765" s="181"/>
      <c r="BM1765" s="181"/>
      <c r="BN1765" s="181"/>
      <c r="BO1765" s="181"/>
      <c r="BP1765" s="181"/>
      <c r="BQ1765" s="181"/>
      <c r="BR1765" s="181"/>
      <c r="BS1765" s="181"/>
      <c r="BT1765" s="181"/>
      <c r="BU1765" s="181"/>
      <c r="BV1765" s="181"/>
      <c r="BW1765" s="181"/>
      <c r="BX1765" s="181"/>
    </row>
    <row r="1766" spans="23:76" s="166" customFormat="1">
      <c r="W1766" s="181"/>
      <c r="X1766" s="181"/>
      <c r="Y1766" s="181"/>
      <c r="Z1766" s="181"/>
      <c r="AA1766" s="181"/>
      <c r="AB1766" s="181"/>
      <c r="AC1766" s="181"/>
      <c r="AD1766" s="181"/>
      <c r="AE1766" s="181"/>
      <c r="AF1766" s="181"/>
      <c r="AG1766" s="181"/>
      <c r="AH1766" s="181"/>
      <c r="AI1766" s="181"/>
      <c r="AJ1766" s="181"/>
      <c r="AK1766" s="181"/>
      <c r="AL1766" s="181"/>
      <c r="AM1766" s="181"/>
      <c r="AN1766" s="181"/>
      <c r="AO1766" s="181"/>
      <c r="AP1766" s="181"/>
      <c r="AQ1766" s="181"/>
      <c r="AR1766" s="181"/>
      <c r="AS1766" s="181"/>
      <c r="AT1766" s="181"/>
      <c r="AU1766" s="181"/>
      <c r="AV1766" s="181"/>
      <c r="AW1766" s="181"/>
      <c r="AX1766" s="181"/>
      <c r="AY1766" s="181"/>
      <c r="AZ1766" s="181"/>
      <c r="BA1766" s="181"/>
      <c r="BB1766" s="181"/>
      <c r="BC1766" s="181"/>
      <c r="BD1766" s="181"/>
      <c r="BE1766" s="181"/>
      <c r="BF1766" s="181"/>
      <c r="BG1766" s="181"/>
      <c r="BH1766" s="181"/>
      <c r="BI1766" s="181"/>
      <c r="BJ1766" s="181"/>
      <c r="BK1766" s="181"/>
      <c r="BL1766" s="181"/>
      <c r="BM1766" s="181"/>
      <c r="BN1766" s="181"/>
      <c r="BO1766" s="181"/>
      <c r="BP1766" s="181"/>
      <c r="BQ1766" s="181"/>
      <c r="BR1766" s="181"/>
      <c r="BS1766" s="181"/>
      <c r="BT1766" s="181"/>
      <c r="BU1766" s="181"/>
      <c r="BV1766" s="181"/>
      <c r="BW1766" s="181"/>
      <c r="BX1766" s="181"/>
    </row>
    <row r="1767" spans="23:76" s="166" customFormat="1">
      <c r="W1767" s="181"/>
      <c r="X1767" s="181"/>
      <c r="Y1767" s="181"/>
      <c r="Z1767" s="181"/>
      <c r="AA1767" s="181"/>
      <c r="AB1767" s="181"/>
      <c r="AC1767" s="181"/>
      <c r="AD1767" s="181"/>
      <c r="AE1767" s="181"/>
      <c r="AF1767" s="181"/>
      <c r="AG1767" s="181"/>
      <c r="AH1767" s="181"/>
      <c r="AI1767" s="181"/>
      <c r="AJ1767" s="181"/>
      <c r="AK1767" s="181"/>
      <c r="AL1767" s="181"/>
      <c r="AM1767" s="181"/>
      <c r="AN1767" s="181"/>
      <c r="AO1767" s="181"/>
      <c r="AP1767" s="181"/>
      <c r="AQ1767" s="181"/>
      <c r="AR1767" s="181"/>
      <c r="AS1767" s="181"/>
      <c r="AT1767" s="181"/>
      <c r="AU1767" s="181"/>
      <c r="AV1767" s="181"/>
      <c r="AW1767" s="181"/>
      <c r="AX1767" s="181"/>
      <c r="AY1767" s="181"/>
      <c r="AZ1767" s="181"/>
      <c r="BA1767" s="181"/>
      <c r="BB1767" s="181"/>
      <c r="BC1767" s="181"/>
      <c r="BD1767" s="181"/>
      <c r="BE1767" s="181"/>
      <c r="BF1767" s="181"/>
      <c r="BG1767" s="181"/>
      <c r="BH1767" s="181"/>
      <c r="BI1767" s="181"/>
      <c r="BJ1767" s="181"/>
      <c r="BK1767" s="181"/>
      <c r="BL1767" s="181"/>
      <c r="BM1767" s="181"/>
      <c r="BN1767" s="181"/>
      <c r="BO1767" s="181"/>
      <c r="BP1767" s="181"/>
      <c r="BQ1767" s="181"/>
      <c r="BR1767" s="181"/>
      <c r="BS1767" s="181"/>
      <c r="BT1767" s="181"/>
      <c r="BU1767" s="181"/>
      <c r="BV1767" s="181"/>
      <c r="BW1767" s="181"/>
      <c r="BX1767" s="181"/>
    </row>
    <row r="1768" spans="23:76" s="166" customFormat="1">
      <c r="W1768" s="181"/>
      <c r="X1768" s="181"/>
      <c r="Y1768" s="181"/>
      <c r="Z1768" s="181"/>
      <c r="AA1768" s="181"/>
      <c r="AB1768" s="181"/>
      <c r="AC1768" s="181"/>
      <c r="AD1768" s="181"/>
      <c r="AE1768" s="181"/>
      <c r="AF1768" s="181"/>
      <c r="AG1768" s="181"/>
      <c r="AH1768" s="181"/>
      <c r="AI1768" s="181"/>
      <c r="AJ1768" s="181"/>
      <c r="AK1768" s="181"/>
      <c r="AL1768" s="181"/>
      <c r="AM1768" s="181"/>
      <c r="AN1768" s="181"/>
      <c r="AO1768" s="181"/>
      <c r="AP1768" s="181"/>
      <c r="AQ1768" s="181"/>
      <c r="AR1768" s="181"/>
      <c r="AS1768" s="181"/>
      <c r="AT1768" s="181"/>
      <c r="AU1768" s="181"/>
      <c r="AV1768" s="181"/>
      <c r="AW1768" s="181"/>
      <c r="AX1768" s="181"/>
      <c r="AY1768" s="181"/>
      <c r="AZ1768" s="181"/>
      <c r="BA1768" s="181"/>
      <c r="BB1768" s="181"/>
      <c r="BC1768" s="181"/>
      <c r="BD1768" s="181"/>
      <c r="BE1768" s="181"/>
      <c r="BF1768" s="181"/>
      <c r="BG1768" s="181"/>
      <c r="BH1768" s="181"/>
      <c r="BI1768" s="181"/>
      <c r="BJ1768" s="181"/>
      <c r="BK1768" s="181"/>
      <c r="BL1768" s="181"/>
      <c r="BM1768" s="181"/>
      <c r="BN1768" s="181"/>
      <c r="BO1768" s="181"/>
      <c r="BP1768" s="181"/>
      <c r="BQ1768" s="181"/>
      <c r="BR1768" s="181"/>
      <c r="BS1768" s="181"/>
      <c r="BT1768" s="181"/>
      <c r="BU1768" s="181"/>
      <c r="BV1768" s="181"/>
      <c r="BW1768" s="181"/>
      <c r="BX1768" s="181"/>
    </row>
    <row r="1769" spans="23:76" s="166" customFormat="1">
      <c r="W1769" s="181"/>
      <c r="X1769" s="181"/>
      <c r="Y1769" s="181"/>
      <c r="Z1769" s="181"/>
      <c r="AA1769" s="181"/>
      <c r="AB1769" s="181"/>
      <c r="AC1769" s="181"/>
      <c r="AD1769" s="181"/>
      <c r="AE1769" s="181"/>
      <c r="AF1769" s="181"/>
      <c r="AG1769" s="181"/>
      <c r="AH1769" s="181"/>
      <c r="AI1769" s="181"/>
      <c r="AJ1769" s="181"/>
      <c r="AK1769" s="181"/>
      <c r="AL1769" s="181"/>
      <c r="AM1769" s="181"/>
      <c r="AN1769" s="181"/>
      <c r="AO1769" s="181"/>
      <c r="AP1769" s="181"/>
      <c r="AQ1769" s="181"/>
      <c r="AR1769" s="181"/>
      <c r="AS1769" s="181"/>
      <c r="AT1769" s="181"/>
      <c r="AU1769" s="181"/>
      <c r="AV1769" s="181"/>
      <c r="AW1769" s="181"/>
      <c r="AX1769" s="181"/>
      <c r="AY1769" s="181"/>
      <c r="AZ1769" s="181"/>
      <c r="BA1769" s="181"/>
      <c r="BB1769" s="181"/>
      <c r="BC1769" s="181"/>
      <c r="BD1769" s="181"/>
      <c r="BE1769" s="181"/>
      <c r="BF1769" s="181"/>
      <c r="BG1769" s="181"/>
      <c r="BH1769" s="181"/>
      <c r="BI1769" s="181"/>
      <c r="BJ1769" s="181"/>
      <c r="BK1769" s="181"/>
      <c r="BL1769" s="181"/>
      <c r="BM1769" s="181"/>
      <c r="BN1769" s="181"/>
      <c r="BO1769" s="181"/>
      <c r="BP1769" s="181"/>
      <c r="BQ1769" s="181"/>
      <c r="BR1769" s="181"/>
      <c r="BS1769" s="181"/>
      <c r="BT1769" s="181"/>
      <c r="BU1769" s="181"/>
      <c r="BV1769" s="181"/>
      <c r="BW1769" s="181"/>
      <c r="BX1769" s="181"/>
    </row>
    <row r="1770" spans="23:76" s="166" customFormat="1">
      <c r="W1770" s="181"/>
      <c r="X1770" s="181"/>
      <c r="Y1770" s="181"/>
      <c r="Z1770" s="181"/>
      <c r="AA1770" s="181"/>
      <c r="AB1770" s="181"/>
      <c r="AC1770" s="181"/>
      <c r="AD1770" s="181"/>
      <c r="AE1770" s="181"/>
      <c r="AF1770" s="181"/>
      <c r="AG1770" s="181"/>
      <c r="AH1770" s="181"/>
      <c r="AI1770" s="181"/>
      <c r="AJ1770" s="181"/>
      <c r="AK1770" s="181"/>
      <c r="AL1770" s="181"/>
      <c r="AM1770" s="181"/>
      <c r="AN1770" s="181"/>
      <c r="AO1770" s="181"/>
      <c r="AP1770" s="181"/>
      <c r="AQ1770" s="181"/>
      <c r="AR1770" s="181"/>
      <c r="AS1770" s="181"/>
      <c r="AT1770" s="181"/>
      <c r="AU1770" s="181"/>
      <c r="AV1770" s="181"/>
      <c r="AW1770" s="181"/>
      <c r="AX1770" s="181"/>
      <c r="AY1770" s="181"/>
      <c r="AZ1770" s="181"/>
      <c r="BA1770" s="181"/>
      <c r="BB1770" s="181"/>
      <c r="BC1770" s="181"/>
      <c r="BD1770" s="181"/>
      <c r="BE1770" s="181"/>
      <c r="BF1770" s="181"/>
      <c r="BG1770" s="181"/>
      <c r="BH1770" s="181"/>
      <c r="BI1770" s="181"/>
      <c r="BJ1770" s="181"/>
      <c r="BK1770" s="181"/>
      <c r="BL1770" s="181"/>
      <c r="BM1770" s="181"/>
      <c r="BN1770" s="181"/>
      <c r="BO1770" s="181"/>
      <c r="BP1770" s="181"/>
      <c r="BQ1770" s="181"/>
      <c r="BR1770" s="181"/>
      <c r="BS1770" s="181"/>
      <c r="BT1770" s="181"/>
      <c r="BU1770" s="181"/>
      <c r="BV1770" s="181"/>
      <c r="BW1770" s="181"/>
      <c r="BX1770" s="181"/>
    </row>
    <row r="1771" spans="23:76" s="166" customFormat="1">
      <c r="W1771" s="181"/>
      <c r="X1771" s="181"/>
      <c r="Y1771" s="181"/>
      <c r="Z1771" s="181"/>
      <c r="AA1771" s="181"/>
      <c r="AB1771" s="181"/>
      <c r="AC1771" s="181"/>
      <c r="AD1771" s="181"/>
      <c r="AE1771" s="181"/>
      <c r="AF1771" s="181"/>
      <c r="AG1771" s="181"/>
      <c r="AH1771" s="181"/>
      <c r="AI1771" s="181"/>
      <c r="AJ1771" s="181"/>
      <c r="AK1771" s="181"/>
      <c r="AL1771" s="181"/>
      <c r="AM1771" s="181"/>
      <c r="AN1771" s="181"/>
      <c r="AO1771" s="181"/>
      <c r="AP1771" s="181"/>
      <c r="AQ1771" s="181"/>
      <c r="AR1771" s="181"/>
      <c r="AS1771" s="181"/>
      <c r="AT1771" s="181"/>
      <c r="AU1771" s="181"/>
      <c r="AV1771" s="181"/>
      <c r="AW1771" s="181"/>
      <c r="AX1771" s="181"/>
      <c r="AY1771" s="181"/>
      <c r="AZ1771" s="181"/>
      <c r="BA1771" s="181"/>
      <c r="BB1771" s="181"/>
      <c r="BC1771" s="181"/>
      <c r="BD1771" s="181"/>
      <c r="BE1771" s="181"/>
      <c r="BF1771" s="181"/>
      <c r="BG1771" s="181"/>
      <c r="BH1771" s="181"/>
      <c r="BI1771" s="181"/>
      <c r="BJ1771" s="181"/>
      <c r="BK1771" s="181"/>
      <c r="BL1771" s="181"/>
      <c r="BM1771" s="181"/>
      <c r="BN1771" s="181"/>
      <c r="BO1771" s="181"/>
      <c r="BP1771" s="181"/>
      <c r="BQ1771" s="181"/>
      <c r="BR1771" s="181"/>
      <c r="BS1771" s="181"/>
      <c r="BT1771" s="181"/>
      <c r="BU1771" s="181"/>
      <c r="BV1771" s="181"/>
      <c r="BW1771" s="181"/>
      <c r="BX1771" s="181"/>
    </row>
    <row r="1772" spans="23:76" s="166" customFormat="1">
      <c r="W1772" s="181"/>
      <c r="X1772" s="181"/>
      <c r="Y1772" s="181"/>
      <c r="Z1772" s="181"/>
      <c r="AA1772" s="181"/>
      <c r="AB1772" s="181"/>
      <c r="AC1772" s="181"/>
      <c r="AD1772" s="181"/>
      <c r="AE1772" s="181"/>
      <c r="AF1772" s="181"/>
      <c r="AG1772" s="181"/>
      <c r="AH1772" s="181"/>
      <c r="AI1772" s="181"/>
      <c r="AJ1772" s="181"/>
      <c r="AK1772" s="181"/>
      <c r="AL1772" s="181"/>
      <c r="AM1772" s="181"/>
      <c r="AN1772" s="181"/>
      <c r="AO1772" s="181"/>
      <c r="AP1772" s="181"/>
      <c r="AQ1772" s="181"/>
      <c r="AR1772" s="181"/>
      <c r="AS1772" s="181"/>
      <c r="AT1772" s="181"/>
      <c r="AU1772" s="181"/>
      <c r="AV1772" s="181"/>
      <c r="AW1772" s="181"/>
      <c r="AX1772" s="181"/>
      <c r="AY1772" s="181"/>
      <c r="AZ1772" s="181"/>
      <c r="BA1772" s="181"/>
      <c r="BB1772" s="181"/>
      <c r="BC1772" s="181"/>
      <c r="BD1772" s="181"/>
      <c r="BE1772" s="181"/>
      <c r="BF1772" s="181"/>
      <c r="BG1772" s="181"/>
      <c r="BH1772" s="181"/>
      <c r="BI1772" s="181"/>
      <c r="BJ1772" s="181"/>
      <c r="BK1772" s="181"/>
      <c r="BL1772" s="181"/>
      <c r="BM1772" s="181"/>
      <c r="BN1772" s="181"/>
      <c r="BO1772" s="181"/>
      <c r="BP1772" s="181"/>
      <c r="BQ1772" s="181"/>
      <c r="BR1772" s="181"/>
      <c r="BS1772" s="181"/>
      <c r="BT1772" s="181"/>
      <c r="BU1772" s="181"/>
      <c r="BV1772" s="181"/>
      <c r="BW1772" s="181"/>
      <c r="BX1772" s="181"/>
    </row>
    <row r="1773" spans="23:76" s="166" customFormat="1">
      <c r="W1773" s="181"/>
      <c r="X1773" s="181"/>
      <c r="Y1773" s="181"/>
      <c r="Z1773" s="181"/>
      <c r="AA1773" s="181"/>
      <c r="AB1773" s="181"/>
      <c r="AC1773" s="181"/>
      <c r="AD1773" s="181"/>
      <c r="AE1773" s="181"/>
      <c r="AF1773" s="181"/>
      <c r="AG1773" s="181"/>
      <c r="AH1773" s="181"/>
      <c r="AI1773" s="181"/>
      <c r="AJ1773" s="181"/>
      <c r="AK1773" s="181"/>
      <c r="AL1773" s="181"/>
      <c r="AM1773" s="181"/>
      <c r="AN1773" s="181"/>
      <c r="AO1773" s="181"/>
      <c r="AP1773" s="181"/>
      <c r="AQ1773" s="181"/>
      <c r="AR1773" s="181"/>
      <c r="AS1773" s="181"/>
      <c r="AT1773" s="181"/>
      <c r="AU1773" s="181"/>
      <c r="AV1773" s="181"/>
      <c r="AW1773" s="181"/>
      <c r="AX1773" s="181"/>
      <c r="AY1773" s="181"/>
      <c r="AZ1773" s="181"/>
      <c r="BA1773" s="181"/>
      <c r="BB1773" s="181"/>
      <c r="BC1773" s="181"/>
      <c r="BD1773" s="181"/>
      <c r="BE1773" s="181"/>
      <c r="BF1773" s="181"/>
      <c r="BG1773" s="181"/>
      <c r="BH1773" s="181"/>
      <c r="BI1773" s="181"/>
      <c r="BJ1773" s="181"/>
      <c r="BK1773" s="181"/>
      <c r="BL1773" s="181"/>
      <c r="BM1773" s="181"/>
      <c r="BN1773" s="181"/>
      <c r="BO1773" s="181"/>
      <c r="BP1773" s="181"/>
      <c r="BQ1773" s="181"/>
      <c r="BR1773" s="181"/>
      <c r="BS1773" s="181"/>
      <c r="BT1773" s="181"/>
      <c r="BU1773" s="181"/>
      <c r="BV1773" s="181"/>
      <c r="BW1773" s="181"/>
      <c r="BX1773" s="181"/>
    </row>
    <row r="1774" spans="23:76" s="166" customFormat="1">
      <c r="W1774" s="181"/>
      <c r="X1774" s="181"/>
      <c r="Y1774" s="181"/>
      <c r="Z1774" s="181"/>
      <c r="AA1774" s="181"/>
      <c r="AB1774" s="181"/>
      <c r="AC1774" s="181"/>
      <c r="AD1774" s="181"/>
      <c r="AE1774" s="181"/>
      <c r="AF1774" s="181"/>
      <c r="AG1774" s="181"/>
      <c r="AH1774" s="181"/>
      <c r="AI1774" s="181"/>
      <c r="AJ1774" s="181"/>
      <c r="AK1774" s="181"/>
      <c r="AL1774" s="181"/>
      <c r="AM1774" s="181"/>
      <c r="AN1774" s="181"/>
      <c r="AO1774" s="181"/>
      <c r="AP1774" s="181"/>
      <c r="AQ1774" s="181"/>
      <c r="AR1774" s="181"/>
      <c r="AS1774" s="181"/>
      <c r="AT1774" s="181"/>
      <c r="AU1774" s="181"/>
      <c r="AV1774" s="181"/>
      <c r="AW1774" s="181"/>
      <c r="AX1774" s="181"/>
      <c r="AY1774" s="181"/>
      <c r="AZ1774" s="181"/>
      <c r="BA1774" s="181"/>
      <c r="BB1774" s="181"/>
      <c r="BC1774" s="181"/>
      <c r="BD1774" s="181"/>
      <c r="BE1774" s="181"/>
      <c r="BF1774" s="181"/>
      <c r="BG1774" s="181"/>
      <c r="BH1774" s="181"/>
      <c r="BI1774" s="181"/>
      <c r="BJ1774" s="181"/>
      <c r="BK1774" s="181"/>
      <c r="BL1774" s="181"/>
      <c r="BM1774" s="181"/>
      <c r="BN1774" s="181"/>
      <c r="BO1774" s="181"/>
      <c r="BP1774" s="181"/>
      <c r="BQ1774" s="181"/>
      <c r="BR1774" s="181"/>
      <c r="BS1774" s="181"/>
      <c r="BT1774" s="181"/>
      <c r="BU1774" s="181"/>
      <c r="BV1774" s="181"/>
      <c r="BW1774" s="181"/>
      <c r="BX1774" s="181"/>
    </row>
    <row r="1775" spans="23:76" s="166" customFormat="1">
      <c r="W1775" s="181"/>
      <c r="X1775" s="181"/>
      <c r="Y1775" s="181"/>
      <c r="Z1775" s="181"/>
      <c r="AA1775" s="181"/>
      <c r="AB1775" s="181"/>
      <c r="AC1775" s="181"/>
      <c r="AD1775" s="181"/>
      <c r="AE1775" s="181"/>
      <c r="AF1775" s="181"/>
      <c r="AG1775" s="181"/>
      <c r="AH1775" s="181"/>
      <c r="AI1775" s="181"/>
      <c r="AJ1775" s="181"/>
      <c r="AK1775" s="181"/>
      <c r="AL1775" s="181"/>
      <c r="AM1775" s="181"/>
      <c r="AN1775" s="181"/>
      <c r="AO1775" s="181"/>
      <c r="AP1775" s="181"/>
      <c r="AQ1775" s="181"/>
      <c r="AR1775" s="181"/>
      <c r="AS1775" s="181"/>
      <c r="AT1775" s="181"/>
      <c r="AU1775" s="181"/>
      <c r="AV1775" s="181"/>
      <c r="AW1775" s="181"/>
      <c r="AX1775" s="181"/>
      <c r="AY1775" s="181"/>
      <c r="AZ1775" s="181"/>
      <c r="BA1775" s="181"/>
      <c r="BB1775" s="181"/>
      <c r="BC1775" s="181"/>
      <c r="BD1775" s="181"/>
      <c r="BE1775" s="181"/>
      <c r="BF1775" s="181"/>
      <c r="BG1775" s="181"/>
      <c r="BH1775" s="181"/>
      <c r="BI1775" s="181"/>
      <c r="BJ1775" s="181"/>
      <c r="BK1775" s="181"/>
      <c r="BL1775" s="181"/>
      <c r="BM1775" s="181"/>
      <c r="BN1775" s="181"/>
      <c r="BO1775" s="181"/>
      <c r="BP1775" s="181"/>
      <c r="BQ1775" s="181"/>
      <c r="BR1775" s="181"/>
      <c r="BS1775" s="181"/>
      <c r="BT1775" s="181"/>
      <c r="BU1775" s="181"/>
      <c r="BV1775" s="181"/>
      <c r="BW1775" s="181"/>
      <c r="BX1775" s="181"/>
    </row>
    <row r="1776" spans="23:76" s="166" customFormat="1">
      <c r="W1776" s="181"/>
      <c r="X1776" s="181"/>
      <c r="Y1776" s="181"/>
      <c r="Z1776" s="181"/>
      <c r="AA1776" s="181"/>
      <c r="AB1776" s="181"/>
      <c r="AC1776" s="181"/>
      <c r="AD1776" s="181"/>
      <c r="AE1776" s="181"/>
      <c r="AF1776" s="181"/>
      <c r="AG1776" s="181"/>
      <c r="AH1776" s="181"/>
      <c r="AI1776" s="181"/>
      <c r="AJ1776" s="181"/>
      <c r="AK1776" s="181"/>
      <c r="AL1776" s="181"/>
      <c r="AM1776" s="181"/>
      <c r="AN1776" s="181"/>
      <c r="AO1776" s="181"/>
      <c r="AP1776" s="181"/>
      <c r="AQ1776" s="181"/>
      <c r="AR1776" s="181"/>
      <c r="AS1776" s="181"/>
      <c r="AT1776" s="181"/>
      <c r="AU1776" s="181"/>
      <c r="AV1776" s="181"/>
      <c r="AW1776" s="181"/>
      <c r="AX1776" s="181"/>
      <c r="AY1776" s="181"/>
      <c r="AZ1776" s="181"/>
      <c r="BA1776" s="181"/>
      <c r="BB1776" s="181"/>
      <c r="BC1776" s="181"/>
      <c r="BD1776" s="181"/>
      <c r="BE1776" s="181"/>
      <c r="BF1776" s="181"/>
      <c r="BG1776" s="181"/>
      <c r="BH1776" s="181"/>
      <c r="BI1776" s="181"/>
      <c r="BJ1776" s="181"/>
      <c r="BK1776" s="181"/>
      <c r="BL1776" s="181"/>
      <c r="BM1776" s="181"/>
      <c r="BN1776" s="181"/>
      <c r="BO1776" s="181"/>
      <c r="BP1776" s="181"/>
      <c r="BQ1776" s="181"/>
      <c r="BR1776" s="181"/>
      <c r="BS1776" s="181"/>
      <c r="BT1776" s="181"/>
      <c r="BU1776" s="181"/>
      <c r="BV1776" s="181"/>
      <c r="BW1776" s="181"/>
      <c r="BX1776" s="181"/>
    </row>
    <row r="1777" spans="23:76" s="166" customFormat="1">
      <c r="W1777" s="181"/>
      <c r="X1777" s="181"/>
      <c r="Y1777" s="181"/>
      <c r="Z1777" s="181"/>
      <c r="AA1777" s="181"/>
      <c r="AB1777" s="181"/>
      <c r="AC1777" s="181"/>
      <c r="AD1777" s="181"/>
      <c r="AE1777" s="181"/>
      <c r="AF1777" s="181"/>
      <c r="AG1777" s="181"/>
      <c r="AH1777" s="181"/>
      <c r="AI1777" s="181"/>
      <c r="AJ1777" s="181"/>
      <c r="AK1777" s="181"/>
      <c r="AL1777" s="181"/>
      <c r="AM1777" s="181"/>
      <c r="AN1777" s="181"/>
      <c r="AO1777" s="181"/>
      <c r="AP1777" s="181"/>
      <c r="AQ1777" s="181"/>
      <c r="AR1777" s="181"/>
      <c r="AS1777" s="181"/>
      <c r="AT1777" s="181"/>
      <c r="AU1777" s="181"/>
      <c r="AV1777" s="181"/>
      <c r="AW1777" s="181"/>
      <c r="AX1777" s="181"/>
      <c r="AY1777" s="181"/>
      <c r="AZ1777" s="181"/>
      <c r="BA1777" s="181"/>
      <c r="BB1777" s="181"/>
      <c r="BC1777" s="181"/>
      <c r="BD1777" s="181"/>
      <c r="BE1777" s="181"/>
      <c r="BF1777" s="181"/>
      <c r="BG1777" s="181"/>
      <c r="BH1777" s="181"/>
      <c r="BI1777" s="181"/>
      <c r="BJ1777" s="181"/>
      <c r="BK1777" s="181"/>
      <c r="BL1777" s="181"/>
      <c r="BM1777" s="181"/>
      <c r="BN1777" s="181"/>
      <c r="BO1777" s="181"/>
      <c r="BP1777" s="181"/>
      <c r="BQ1777" s="181"/>
      <c r="BR1777" s="181"/>
      <c r="BS1777" s="181"/>
      <c r="BT1777" s="181"/>
      <c r="BU1777" s="181"/>
      <c r="BV1777" s="181"/>
      <c r="BW1777" s="181"/>
      <c r="BX1777" s="181"/>
    </row>
    <row r="1778" spans="23:76" s="166" customFormat="1">
      <c r="W1778" s="181"/>
      <c r="X1778" s="181"/>
      <c r="Y1778" s="181"/>
      <c r="Z1778" s="181"/>
      <c r="AA1778" s="181"/>
      <c r="AB1778" s="181"/>
      <c r="AC1778" s="181"/>
      <c r="AD1778" s="181"/>
      <c r="AE1778" s="181"/>
      <c r="AF1778" s="181"/>
      <c r="AG1778" s="181"/>
      <c r="AH1778" s="181"/>
      <c r="AI1778" s="181"/>
      <c r="AJ1778" s="181"/>
      <c r="AK1778" s="181"/>
      <c r="AL1778" s="181"/>
      <c r="AM1778" s="181"/>
      <c r="AN1778" s="181"/>
      <c r="AO1778" s="181"/>
      <c r="AP1778" s="181"/>
      <c r="AQ1778" s="181"/>
      <c r="AR1778" s="181"/>
      <c r="AS1778" s="181"/>
      <c r="AT1778" s="181"/>
      <c r="AU1778" s="181"/>
      <c r="AV1778" s="181"/>
      <c r="AW1778" s="181"/>
      <c r="AX1778" s="181"/>
      <c r="AY1778" s="181"/>
      <c r="AZ1778" s="181"/>
      <c r="BA1778" s="181"/>
      <c r="BB1778" s="181"/>
      <c r="BC1778" s="181"/>
      <c r="BD1778" s="181"/>
      <c r="BE1778" s="181"/>
      <c r="BF1778" s="181"/>
      <c r="BG1778" s="181"/>
      <c r="BH1778" s="181"/>
      <c r="BI1778" s="181"/>
      <c r="BJ1778" s="181"/>
      <c r="BK1778" s="181"/>
      <c r="BL1778" s="181"/>
      <c r="BM1778" s="181"/>
      <c r="BN1778" s="181"/>
      <c r="BO1778" s="181"/>
      <c r="BP1778" s="181"/>
      <c r="BQ1778" s="181"/>
      <c r="BR1778" s="181"/>
      <c r="BS1778" s="181"/>
      <c r="BT1778" s="181"/>
      <c r="BU1778" s="181"/>
      <c r="BV1778" s="181"/>
      <c r="BW1778" s="181"/>
      <c r="BX1778" s="181"/>
    </row>
    <row r="1779" spans="23:76" s="166" customFormat="1">
      <c r="W1779" s="181"/>
      <c r="X1779" s="181"/>
      <c r="Y1779" s="181"/>
      <c r="Z1779" s="181"/>
      <c r="AA1779" s="181"/>
      <c r="AB1779" s="181"/>
      <c r="AC1779" s="181"/>
      <c r="AD1779" s="181"/>
      <c r="AE1779" s="181"/>
      <c r="AF1779" s="181"/>
      <c r="AG1779" s="181"/>
      <c r="AH1779" s="181"/>
      <c r="AI1779" s="181"/>
      <c r="AJ1779" s="181"/>
      <c r="AK1779" s="181"/>
      <c r="AL1779" s="181"/>
      <c r="AM1779" s="181"/>
      <c r="AN1779" s="181"/>
      <c r="AO1779" s="181"/>
      <c r="AP1779" s="181"/>
      <c r="AQ1779" s="181"/>
      <c r="AR1779" s="181"/>
      <c r="AS1779" s="181"/>
      <c r="AT1779" s="181"/>
      <c r="AU1779" s="181"/>
      <c r="AV1779" s="181"/>
      <c r="AW1779" s="181"/>
      <c r="AX1779" s="181"/>
      <c r="AY1779" s="181"/>
      <c r="AZ1779" s="181"/>
      <c r="BA1779" s="181"/>
      <c r="BB1779" s="181"/>
      <c r="BC1779" s="181"/>
      <c r="BD1779" s="181"/>
      <c r="BE1779" s="181"/>
      <c r="BF1779" s="181"/>
      <c r="BG1779" s="181"/>
      <c r="BH1779" s="181"/>
      <c r="BI1779" s="181"/>
      <c r="BJ1779" s="181"/>
      <c r="BK1779" s="181"/>
      <c r="BL1779" s="181"/>
      <c r="BM1779" s="181"/>
      <c r="BN1779" s="181"/>
      <c r="BO1779" s="181"/>
      <c r="BP1779" s="181"/>
      <c r="BQ1779" s="181"/>
      <c r="BR1779" s="181"/>
      <c r="BS1779" s="181"/>
      <c r="BT1779" s="181"/>
      <c r="BU1779" s="181"/>
      <c r="BV1779" s="181"/>
      <c r="BW1779" s="181"/>
      <c r="BX1779" s="181"/>
    </row>
    <row r="1780" spans="23:76" s="166" customFormat="1">
      <c r="W1780" s="181"/>
      <c r="X1780" s="181"/>
      <c r="Y1780" s="181"/>
      <c r="Z1780" s="181"/>
      <c r="AA1780" s="181"/>
      <c r="AB1780" s="181"/>
      <c r="AC1780" s="181"/>
      <c r="AD1780" s="181"/>
      <c r="AE1780" s="181"/>
      <c r="AF1780" s="181"/>
      <c r="AG1780" s="181"/>
      <c r="AH1780" s="181"/>
      <c r="AI1780" s="181"/>
      <c r="AJ1780" s="181"/>
      <c r="AK1780" s="181"/>
      <c r="AL1780" s="181"/>
      <c r="AM1780" s="181"/>
      <c r="AN1780" s="181"/>
      <c r="AO1780" s="181"/>
      <c r="AP1780" s="181"/>
      <c r="AQ1780" s="181"/>
      <c r="AR1780" s="181"/>
      <c r="AS1780" s="181"/>
      <c r="AT1780" s="181"/>
      <c r="AU1780" s="181"/>
      <c r="AV1780" s="181"/>
      <c r="AW1780" s="181"/>
      <c r="AX1780" s="181"/>
      <c r="AY1780" s="181"/>
      <c r="AZ1780" s="181"/>
      <c r="BA1780" s="181"/>
      <c r="BB1780" s="181"/>
      <c r="BC1780" s="181"/>
      <c r="BD1780" s="181"/>
      <c r="BE1780" s="181"/>
      <c r="BF1780" s="181"/>
      <c r="BG1780" s="181"/>
      <c r="BH1780" s="181"/>
      <c r="BI1780" s="181"/>
      <c r="BJ1780" s="181"/>
      <c r="BK1780" s="181"/>
      <c r="BL1780" s="181"/>
      <c r="BM1780" s="181"/>
      <c r="BN1780" s="181"/>
      <c r="BO1780" s="181"/>
      <c r="BP1780" s="181"/>
      <c r="BQ1780" s="181"/>
      <c r="BR1780" s="181"/>
      <c r="BS1780" s="181"/>
      <c r="BT1780" s="181"/>
      <c r="BU1780" s="181"/>
      <c r="BV1780" s="181"/>
      <c r="BW1780" s="181"/>
      <c r="BX1780" s="181"/>
    </row>
    <row r="1781" spans="23:76" s="166" customFormat="1">
      <c r="W1781" s="181"/>
      <c r="X1781" s="181"/>
      <c r="Y1781" s="181"/>
      <c r="Z1781" s="181"/>
      <c r="AA1781" s="181"/>
      <c r="AB1781" s="181"/>
      <c r="AC1781" s="181"/>
      <c r="AD1781" s="181"/>
      <c r="AE1781" s="181"/>
      <c r="AF1781" s="181"/>
      <c r="AG1781" s="181"/>
      <c r="AH1781" s="181"/>
      <c r="AI1781" s="181"/>
      <c r="AJ1781" s="181"/>
      <c r="AK1781" s="181"/>
      <c r="AL1781" s="181"/>
      <c r="AM1781" s="181"/>
      <c r="AN1781" s="181"/>
      <c r="AO1781" s="181"/>
      <c r="AP1781" s="181"/>
      <c r="AQ1781" s="181"/>
      <c r="AR1781" s="181"/>
      <c r="AS1781" s="181"/>
      <c r="AT1781" s="181"/>
      <c r="AU1781" s="181"/>
      <c r="AV1781" s="181"/>
      <c r="AW1781" s="181"/>
      <c r="AX1781" s="181"/>
      <c r="AY1781" s="181"/>
      <c r="AZ1781" s="181"/>
      <c r="BA1781" s="181"/>
      <c r="BB1781" s="181"/>
      <c r="BC1781" s="181"/>
      <c r="BD1781" s="181"/>
      <c r="BE1781" s="181"/>
      <c r="BF1781" s="181"/>
      <c r="BG1781" s="181"/>
      <c r="BH1781" s="181"/>
      <c r="BI1781" s="181"/>
      <c r="BJ1781" s="181"/>
      <c r="BK1781" s="181"/>
      <c r="BL1781" s="181"/>
      <c r="BM1781" s="181"/>
      <c r="BN1781" s="181"/>
      <c r="BO1781" s="181"/>
      <c r="BP1781" s="181"/>
      <c r="BQ1781" s="181"/>
      <c r="BR1781" s="181"/>
      <c r="BS1781" s="181"/>
      <c r="BT1781" s="181"/>
      <c r="BU1781" s="181"/>
      <c r="BV1781" s="181"/>
      <c r="BW1781" s="181"/>
      <c r="BX1781" s="181"/>
    </row>
    <row r="1782" spans="23:76" s="166" customFormat="1">
      <c r="W1782" s="181"/>
      <c r="X1782" s="181"/>
      <c r="Y1782" s="181"/>
      <c r="Z1782" s="181"/>
      <c r="AA1782" s="181"/>
      <c r="AB1782" s="181"/>
      <c r="AC1782" s="181"/>
      <c r="AD1782" s="181"/>
      <c r="AE1782" s="181"/>
      <c r="AF1782" s="181"/>
      <c r="AG1782" s="181"/>
      <c r="AH1782" s="181"/>
      <c r="AI1782" s="181"/>
      <c r="AJ1782" s="181"/>
      <c r="AK1782" s="181"/>
      <c r="AL1782" s="181"/>
      <c r="AM1782" s="181"/>
      <c r="AN1782" s="181"/>
      <c r="AO1782" s="181"/>
      <c r="AP1782" s="181"/>
      <c r="AQ1782" s="181"/>
      <c r="AR1782" s="181"/>
      <c r="AS1782" s="181"/>
      <c r="AT1782" s="181"/>
      <c r="AU1782" s="181"/>
      <c r="AV1782" s="181"/>
      <c r="AW1782" s="181"/>
      <c r="AX1782" s="181"/>
      <c r="AY1782" s="181"/>
      <c r="AZ1782" s="181"/>
      <c r="BA1782" s="181"/>
      <c r="BB1782" s="181"/>
      <c r="BC1782" s="181"/>
      <c r="BD1782" s="181"/>
      <c r="BE1782" s="181"/>
      <c r="BF1782" s="181"/>
      <c r="BG1782" s="181"/>
      <c r="BH1782" s="181"/>
      <c r="BI1782" s="181"/>
      <c r="BJ1782" s="181"/>
      <c r="BK1782" s="181"/>
      <c r="BL1782" s="181"/>
      <c r="BM1782" s="181"/>
      <c r="BN1782" s="181"/>
      <c r="BO1782" s="181"/>
      <c r="BP1782" s="181"/>
      <c r="BQ1782" s="181"/>
      <c r="BR1782" s="181"/>
      <c r="BS1782" s="181"/>
      <c r="BT1782" s="181"/>
      <c r="BU1782" s="181"/>
      <c r="BV1782" s="181"/>
      <c r="BW1782" s="181"/>
      <c r="BX1782" s="181"/>
    </row>
    <row r="1783" spans="23:76" s="166" customFormat="1">
      <c r="W1783" s="181"/>
      <c r="X1783" s="181"/>
      <c r="Y1783" s="181"/>
      <c r="Z1783" s="181"/>
      <c r="AA1783" s="181"/>
      <c r="AB1783" s="181"/>
      <c r="AC1783" s="181"/>
      <c r="AD1783" s="181"/>
      <c r="AE1783" s="181"/>
      <c r="AF1783" s="181"/>
      <c r="AG1783" s="181"/>
      <c r="AH1783" s="181"/>
      <c r="AI1783" s="181"/>
      <c r="AJ1783" s="181"/>
      <c r="AK1783" s="181"/>
      <c r="AL1783" s="181"/>
      <c r="AM1783" s="181"/>
      <c r="AN1783" s="181"/>
      <c r="AO1783" s="181"/>
      <c r="AP1783" s="181"/>
      <c r="AQ1783" s="181"/>
      <c r="AR1783" s="181"/>
      <c r="AS1783" s="181"/>
      <c r="AT1783" s="181"/>
      <c r="AU1783" s="181"/>
      <c r="AV1783" s="181"/>
      <c r="AW1783" s="181"/>
      <c r="AX1783" s="181"/>
      <c r="AY1783" s="181"/>
      <c r="AZ1783" s="181"/>
      <c r="BA1783" s="181"/>
      <c r="BB1783" s="181"/>
      <c r="BC1783" s="181"/>
      <c r="BD1783" s="181"/>
      <c r="BE1783" s="181"/>
      <c r="BF1783" s="181"/>
      <c r="BG1783" s="181"/>
      <c r="BH1783" s="181"/>
      <c r="BI1783" s="181"/>
      <c r="BJ1783" s="181"/>
      <c r="BK1783" s="181"/>
      <c r="BL1783" s="181"/>
      <c r="BM1783" s="181"/>
      <c r="BN1783" s="181"/>
      <c r="BO1783" s="181"/>
      <c r="BP1783" s="181"/>
      <c r="BQ1783" s="181"/>
      <c r="BR1783" s="181"/>
      <c r="BS1783" s="181"/>
      <c r="BT1783" s="181"/>
      <c r="BU1783" s="181"/>
      <c r="BV1783" s="181"/>
      <c r="BW1783" s="181"/>
      <c r="BX1783" s="181"/>
    </row>
    <row r="1784" spans="23:76" s="166" customFormat="1">
      <c r="W1784" s="181"/>
      <c r="X1784" s="181"/>
      <c r="Y1784" s="181"/>
      <c r="Z1784" s="181"/>
      <c r="AA1784" s="181"/>
      <c r="AB1784" s="181"/>
      <c r="AC1784" s="181"/>
      <c r="AD1784" s="181"/>
      <c r="AE1784" s="181"/>
      <c r="AF1784" s="181"/>
      <c r="AG1784" s="181"/>
      <c r="AH1784" s="181"/>
      <c r="AI1784" s="181"/>
      <c r="AJ1784" s="181"/>
      <c r="AK1784" s="181"/>
      <c r="AL1784" s="181"/>
      <c r="AM1784" s="181"/>
      <c r="AN1784" s="181"/>
      <c r="AO1784" s="181"/>
      <c r="AP1784" s="181"/>
      <c r="AQ1784" s="181"/>
      <c r="AR1784" s="181"/>
      <c r="AS1784" s="181"/>
      <c r="AT1784" s="181"/>
      <c r="AU1784" s="181"/>
      <c r="AV1784" s="181"/>
      <c r="AW1784" s="181"/>
      <c r="AX1784" s="181"/>
      <c r="AY1784" s="181"/>
      <c r="AZ1784" s="181"/>
      <c r="BA1784" s="181"/>
      <c r="BB1784" s="181"/>
      <c r="BC1784" s="181"/>
      <c r="BD1784" s="181"/>
      <c r="BE1784" s="181"/>
      <c r="BF1784" s="181"/>
      <c r="BG1784" s="181"/>
      <c r="BH1784" s="181"/>
      <c r="BI1784" s="181"/>
      <c r="BJ1784" s="181"/>
      <c r="BK1784" s="181"/>
      <c r="BL1784" s="181"/>
      <c r="BM1784" s="181"/>
      <c r="BN1784" s="181"/>
      <c r="BO1784" s="181"/>
      <c r="BP1784" s="181"/>
      <c r="BQ1784" s="181"/>
      <c r="BR1784" s="181"/>
      <c r="BS1784" s="181"/>
      <c r="BT1784" s="181"/>
      <c r="BU1784" s="181"/>
      <c r="BV1784" s="181"/>
      <c r="BW1784" s="181"/>
      <c r="BX1784" s="181"/>
    </row>
    <row r="1785" spans="23:76" s="166" customFormat="1">
      <c r="W1785" s="181"/>
      <c r="X1785" s="181"/>
      <c r="Y1785" s="181"/>
      <c r="Z1785" s="181"/>
      <c r="AA1785" s="181"/>
      <c r="AB1785" s="181"/>
      <c r="AC1785" s="181"/>
      <c r="AD1785" s="181"/>
      <c r="AE1785" s="181"/>
      <c r="AF1785" s="181"/>
      <c r="AG1785" s="181"/>
      <c r="AH1785" s="181"/>
      <c r="AI1785" s="181"/>
      <c r="AJ1785" s="181"/>
      <c r="AK1785" s="181"/>
      <c r="AL1785" s="181"/>
      <c r="AM1785" s="181"/>
      <c r="AN1785" s="181"/>
      <c r="AO1785" s="181"/>
      <c r="AP1785" s="181"/>
      <c r="AQ1785" s="181"/>
      <c r="AR1785" s="181"/>
      <c r="AS1785" s="181"/>
      <c r="AT1785" s="181"/>
      <c r="AU1785" s="181"/>
      <c r="AV1785" s="181"/>
      <c r="AW1785" s="181"/>
      <c r="AX1785" s="181"/>
      <c r="AY1785" s="181"/>
      <c r="AZ1785" s="181"/>
      <c r="BA1785" s="181"/>
      <c r="BB1785" s="181"/>
      <c r="BC1785" s="181"/>
      <c r="BD1785" s="181"/>
      <c r="BE1785" s="181"/>
      <c r="BF1785" s="181"/>
      <c r="BG1785" s="181"/>
      <c r="BH1785" s="181"/>
      <c r="BI1785" s="181"/>
      <c r="BJ1785" s="181"/>
      <c r="BK1785" s="181"/>
      <c r="BL1785" s="181"/>
      <c r="BM1785" s="181"/>
      <c r="BN1785" s="181"/>
      <c r="BO1785" s="181"/>
      <c r="BP1785" s="181"/>
      <c r="BQ1785" s="181"/>
      <c r="BR1785" s="181"/>
      <c r="BS1785" s="181"/>
      <c r="BT1785" s="181"/>
      <c r="BU1785" s="181"/>
      <c r="BV1785" s="181"/>
      <c r="BW1785" s="181"/>
      <c r="BX1785" s="181"/>
    </row>
    <row r="1786" spans="23:76" s="166" customFormat="1">
      <c r="W1786" s="181"/>
      <c r="X1786" s="181"/>
      <c r="Y1786" s="181"/>
      <c r="Z1786" s="181"/>
      <c r="AA1786" s="181"/>
      <c r="AB1786" s="181"/>
      <c r="AC1786" s="181"/>
      <c r="AD1786" s="181"/>
      <c r="AE1786" s="181"/>
      <c r="AF1786" s="181"/>
      <c r="AG1786" s="181"/>
      <c r="AH1786" s="181"/>
      <c r="AI1786" s="181"/>
      <c r="AJ1786" s="181"/>
      <c r="AK1786" s="181"/>
      <c r="AL1786" s="181"/>
      <c r="AM1786" s="181"/>
      <c r="AN1786" s="181"/>
      <c r="AO1786" s="181"/>
      <c r="AP1786" s="181"/>
      <c r="AQ1786" s="181"/>
      <c r="AR1786" s="181"/>
      <c r="AS1786" s="181"/>
      <c r="AT1786" s="181"/>
      <c r="AU1786" s="181"/>
      <c r="AV1786" s="181"/>
      <c r="AW1786" s="181"/>
      <c r="AX1786" s="181"/>
      <c r="AY1786" s="181"/>
      <c r="AZ1786" s="181"/>
      <c r="BA1786" s="181"/>
      <c r="BB1786" s="181"/>
      <c r="BC1786" s="181"/>
      <c r="BD1786" s="181"/>
      <c r="BE1786" s="181"/>
      <c r="BF1786" s="181"/>
      <c r="BG1786" s="181"/>
      <c r="BH1786" s="181"/>
      <c r="BI1786" s="181"/>
      <c r="BJ1786" s="181"/>
      <c r="BK1786" s="181"/>
      <c r="BL1786" s="181"/>
      <c r="BM1786" s="181"/>
      <c r="BN1786" s="181"/>
      <c r="BO1786" s="181"/>
      <c r="BP1786" s="181"/>
      <c r="BQ1786" s="181"/>
      <c r="BR1786" s="181"/>
      <c r="BS1786" s="181"/>
      <c r="BT1786" s="181"/>
      <c r="BU1786" s="181"/>
      <c r="BV1786" s="181"/>
      <c r="BW1786" s="181"/>
      <c r="BX1786" s="181"/>
    </row>
    <row r="1787" spans="23:76" s="166" customFormat="1">
      <c r="W1787" s="181"/>
      <c r="X1787" s="181"/>
      <c r="Y1787" s="181"/>
      <c r="Z1787" s="181"/>
      <c r="AA1787" s="181"/>
      <c r="AB1787" s="181"/>
      <c r="AC1787" s="181"/>
      <c r="AD1787" s="181"/>
      <c r="AE1787" s="181"/>
      <c r="AF1787" s="181"/>
      <c r="AG1787" s="181"/>
      <c r="AH1787" s="181"/>
      <c r="AI1787" s="181"/>
      <c r="AJ1787" s="181"/>
      <c r="AK1787" s="181"/>
      <c r="AL1787" s="181"/>
      <c r="AM1787" s="181"/>
      <c r="AN1787" s="181"/>
      <c r="AO1787" s="181"/>
      <c r="AP1787" s="181"/>
      <c r="AQ1787" s="181"/>
      <c r="AR1787" s="181"/>
      <c r="AS1787" s="181"/>
      <c r="AT1787" s="181"/>
      <c r="AU1787" s="181"/>
      <c r="AV1787" s="181"/>
      <c r="AW1787" s="181"/>
      <c r="AX1787" s="181"/>
      <c r="AY1787" s="181"/>
      <c r="AZ1787" s="181"/>
      <c r="BA1787" s="181"/>
      <c r="BB1787" s="181"/>
      <c r="BC1787" s="181"/>
      <c r="BD1787" s="181"/>
      <c r="BE1787" s="181"/>
      <c r="BF1787" s="181"/>
      <c r="BG1787" s="181"/>
      <c r="BH1787" s="181"/>
      <c r="BI1787" s="181"/>
      <c r="BJ1787" s="181"/>
      <c r="BK1787" s="181"/>
      <c r="BL1787" s="181"/>
      <c r="BM1787" s="181"/>
      <c r="BN1787" s="181"/>
      <c r="BO1787" s="181"/>
      <c r="BP1787" s="181"/>
      <c r="BQ1787" s="181"/>
      <c r="BR1787" s="181"/>
      <c r="BS1787" s="181"/>
      <c r="BT1787" s="181"/>
      <c r="BU1787" s="181"/>
      <c r="BV1787" s="181"/>
      <c r="BW1787" s="181"/>
      <c r="BX1787" s="181"/>
    </row>
    <row r="1788" spans="23:76" s="166" customFormat="1">
      <c r="W1788" s="181"/>
      <c r="X1788" s="181"/>
      <c r="Y1788" s="181"/>
      <c r="Z1788" s="181"/>
      <c r="AA1788" s="181"/>
      <c r="AB1788" s="181"/>
      <c r="AC1788" s="181"/>
      <c r="AD1788" s="181"/>
      <c r="AE1788" s="181"/>
      <c r="AF1788" s="181"/>
      <c r="AG1788" s="181"/>
      <c r="AH1788" s="181"/>
      <c r="AI1788" s="181"/>
      <c r="AJ1788" s="181"/>
      <c r="AK1788" s="181"/>
      <c r="AL1788" s="181"/>
      <c r="AM1788" s="181"/>
      <c r="AN1788" s="181"/>
      <c r="AO1788" s="181"/>
      <c r="AP1788" s="181"/>
      <c r="AQ1788" s="181"/>
      <c r="AR1788" s="181"/>
      <c r="AS1788" s="181"/>
      <c r="AT1788" s="181"/>
      <c r="AU1788" s="181"/>
      <c r="AV1788" s="181"/>
      <c r="AW1788" s="181"/>
      <c r="AX1788" s="181"/>
      <c r="AY1788" s="181"/>
      <c r="AZ1788" s="181"/>
      <c r="BA1788" s="181"/>
      <c r="BB1788" s="181"/>
      <c r="BC1788" s="181"/>
      <c r="BD1788" s="181"/>
      <c r="BE1788" s="181"/>
      <c r="BF1788" s="181"/>
      <c r="BG1788" s="181"/>
      <c r="BH1788" s="181"/>
      <c r="BI1788" s="181"/>
      <c r="BJ1788" s="181"/>
      <c r="BK1788" s="181"/>
      <c r="BL1788" s="181"/>
      <c r="BM1788" s="181"/>
      <c r="BN1788" s="181"/>
      <c r="BO1788" s="181"/>
      <c r="BP1788" s="181"/>
      <c r="BQ1788" s="181"/>
      <c r="BR1788" s="181"/>
      <c r="BS1788" s="181"/>
      <c r="BT1788" s="181"/>
      <c r="BU1788" s="181"/>
      <c r="BV1788" s="181"/>
      <c r="BW1788" s="181"/>
      <c r="BX1788" s="181"/>
    </row>
    <row r="1789" spans="23:76" s="166" customFormat="1">
      <c r="W1789" s="181"/>
      <c r="X1789" s="181"/>
      <c r="Y1789" s="181"/>
      <c r="Z1789" s="181"/>
      <c r="AA1789" s="181"/>
      <c r="AB1789" s="181"/>
      <c r="AC1789" s="181"/>
      <c r="AD1789" s="181"/>
      <c r="AE1789" s="181"/>
      <c r="AF1789" s="181"/>
      <c r="AG1789" s="181"/>
      <c r="AH1789" s="181"/>
      <c r="AI1789" s="181"/>
      <c r="AJ1789" s="181"/>
      <c r="AK1789" s="181"/>
      <c r="AL1789" s="181"/>
      <c r="AM1789" s="181"/>
      <c r="AN1789" s="181"/>
      <c r="AO1789" s="181"/>
      <c r="AP1789" s="181"/>
      <c r="AQ1789" s="181"/>
      <c r="AR1789" s="181"/>
      <c r="AS1789" s="181"/>
      <c r="AT1789" s="181"/>
      <c r="AU1789" s="181"/>
      <c r="AV1789" s="181"/>
      <c r="AW1789" s="181"/>
      <c r="AX1789" s="181"/>
      <c r="AY1789" s="181"/>
      <c r="AZ1789" s="181"/>
      <c r="BA1789" s="181"/>
      <c r="BB1789" s="181"/>
      <c r="BC1789" s="181"/>
      <c r="BD1789" s="181"/>
      <c r="BE1789" s="181"/>
      <c r="BF1789" s="181"/>
      <c r="BG1789" s="181"/>
      <c r="BH1789" s="181"/>
      <c r="BI1789" s="181"/>
      <c r="BJ1789" s="181"/>
      <c r="BK1789" s="181"/>
      <c r="BL1789" s="181"/>
      <c r="BM1789" s="181"/>
      <c r="BN1789" s="181"/>
      <c r="BO1789" s="181"/>
      <c r="BP1789" s="181"/>
      <c r="BQ1789" s="181"/>
      <c r="BR1789" s="181"/>
      <c r="BS1789" s="181"/>
      <c r="BT1789" s="181"/>
      <c r="BU1789" s="181"/>
      <c r="BV1789" s="181"/>
      <c r="BW1789" s="181"/>
      <c r="BX1789" s="181"/>
    </row>
    <row r="1790" spans="23:76" s="166" customFormat="1">
      <c r="W1790" s="181"/>
      <c r="X1790" s="181"/>
      <c r="Y1790" s="181"/>
      <c r="Z1790" s="181"/>
      <c r="AA1790" s="181"/>
      <c r="AB1790" s="181"/>
      <c r="AC1790" s="181"/>
      <c r="AD1790" s="181"/>
      <c r="AE1790" s="181"/>
      <c r="AF1790" s="181"/>
      <c r="AG1790" s="181"/>
      <c r="AH1790" s="181"/>
      <c r="AI1790" s="181"/>
      <c r="AJ1790" s="181"/>
      <c r="AK1790" s="181"/>
      <c r="AL1790" s="181"/>
      <c r="AM1790" s="181"/>
      <c r="AN1790" s="181"/>
      <c r="AO1790" s="181"/>
      <c r="AP1790" s="181"/>
      <c r="AQ1790" s="181"/>
      <c r="AR1790" s="181"/>
      <c r="AS1790" s="181"/>
      <c r="AT1790" s="181"/>
      <c r="AU1790" s="181"/>
      <c r="AV1790" s="181"/>
      <c r="AW1790" s="181"/>
      <c r="AX1790" s="181"/>
      <c r="AY1790" s="181"/>
      <c r="AZ1790" s="181"/>
      <c r="BA1790" s="181"/>
      <c r="BB1790" s="181"/>
      <c r="BC1790" s="181"/>
      <c r="BD1790" s="181"/>
      <c r="BE1790" s="181"/>
      <c r="BF1790" s="181"/>
      <c r="BG1790" s="181"/>
      <c r="BH1790" s="181"/>
      <c r="BI1790" s="181"/>
      <c r="BJ1790" s="181"/>
      <c r="BK1790" s="181"/>
      <c r="BL1790" s="181"/>
      <c r="BM1790" s="181"/>
      <c r="BN1790" s="181"/>
      <c r="BO1790" s="181"/>
      <c r="BP1790" s="181"/>
      <c r="BQ1790" s="181"/>
      <c r="BR1790" s="181"/>
      <c r="BS1790" s="181"/>
      <c r="BT1790" s="181"/>
      <c r="BU1790" s="181"/>
      <c r="BV1790" s="181"/>
      <c r="BW1790" s="181"/>
      <c r="BX1790" s="181"/>
    </row>
    <row r="1791" spans="23:76" s="166" customFormat="1">
      <c r="W1791" s="181"/>
      <c r="X1791" s="181"/>
      <c r="Y1791" s="181"/>
      <c r="Z1791" s="181"/>
      <c r="AA1791" s="181"/>
      <c r="AB1791" s="181"/>
      <c r="AC1791" s="181"/>
      <c r="AD1791" s="181"/>
      <c r="AE1791" s="181"/>
      <c r="AF1791" s="181"/>
      <c r="AG1791" s="181"/>
      <c r="AH1791" s="181"/>
      <c r="AI1791" s="181"/>
      <c r="AJ1791" s="181"/>
      <c r="AK1791" s="181"/>
      <c r="AL1791" s="181"/>
      <c r="AM1791" s="181"/>
      <c r="AN1791" s="181"/>
      <c r="AO1791" s="181"/>
      <c r="AP1791" s="181"/>
      <c r="AQ1791" s="181"/>
      <c r="AR1791" s="181"/>
      <c r="AS1791" s="181"/>
      <c r="AT1791" s="181"/>
      <c r="AU1791" s="181"/>
      <c r="AV1791" s="181"/>
      <c r="AW1791" s="181"/>
      <c r="AX1791" s="181"/>
      <c r="AY1791" s="181"/>
      <c r="AZ1791" s="181"/>
      <c r="BA1791" s="181"/>
      <c r="BB1791" s="181"/>
      <c r="BC1791" s="181"/>
      <c r="BD1791" s="181"/>
      <c r="BE1791" s="181"/>
      <c r="BF1791" s="181"/>
      <c r="BG1791" s="181"/>
      <c r="BH1791" s="181"/>
      <c r="BI1791" s="181"/>
      <c r="BJ1791" s="181"/>
      <c r="BK1791" s="181"/>
      <c r="BL1791" s="181"/>
      <c r="BM1791" s="181"/>
      <c r="BN1791" s="181"/>
      <c r="BO1791" s="181"/>
      <c r="BP1791" s="181"/>
      <c r="BQ1791" s="181"/>
      <c r="BR1791" s="181"/>
      <c r="BS1791" s="181"/>
      <c r="BT1791" s="181"/>
      <c r="BU1791" s="181"/>
      <c r="BV1791" s="181"/>
      <c r="BW1791" s="181"/>
      <c r="BX1791" s="181"/>
    </row>
    <row r="1792" spans="23:76" s="166" customFormat="1">
      <c r="W1792" s="181"/>
      <c r="X1792" s="181"/>
      <c r="Y1792" s="181"/>
      <c r="Z1792" s="181"/>
      <c r="AA1792" s="181"/>
      <c r="AB1792" s="181"/>
      <c r="AC1792" s="181"/>
      <c r="AD1792" s="181"/>
      <c r="AE1792" s="181"/>
      <c r="AF1792" s="181"/>
      <c r="AG1792" s="181"/>
      <c r="AH1792" s="181"/>
      <c r="AI1792" s="181"/>
      <c r="AJ1792" s="181"/>
      <c r="AK1792" s="181"/>
      <c r="AL1792" s="181"/>
      <c r="AM1792" s="181"/>
      <c r="AN1792" s="181"/>
      <c r="AO1792" s="181"/>
      <c r="AP1792" s="181"/>
      <c r="AQ1792" s="181"/>
      <c r="AR1792" s="181"/>
      <c r="AS1792" s="181"/>
      <c r="AT1792" s="181"/>
      <c r="AU1792" s="181"/>
      <c r="AV1792" s="181"/>
      <c r="AW1792" s="181"/>
      <c r="AX1792" s="181"/>
      <c r="AY1792" s="181"/>
      <c r="AZ1792" s="181"/>
      <c r="BA1792" s="181"/>
      <c r="BB1792" s="181"/>
      <c r="BC1792" s="181"/>
      <c r="BD1792" s="181"/>
      <c r="BE1792" s="181"/>
      <c r="BF1792" s="181"/>
      <c r="BG1792" s="181"/>
      <c r="BH1792" s="181"/>
      <c r="BI1792" s="181"/>
      <c r="BJ1792" s="181"/>
      <c r="BK1792" s="181"/>
      <c r="BL1792" s="181"/>
      <c r="BM1792" s="181"/>
      <c r="BN1792" s="181"/>
      <c r="BO1792" s="181"/>
      <c r="BP1792" s="181"/>
      <c r="BQ1792" s="181"/>
      <c r="BR1792" s="181"/>
      <c r="BS1792" s="181"/>
      <c r="BT1792" s="181"/>
      <c r="BU1792" s="181"/>
      <c r="BV1792" s="181"/>
      <c r="BW1792" s="181"/>
      <c r="BX1792" s="181"/>
    </row>
    <row r="1793" spans="23:76" s="166" customFormat="1">
      <c r="W1793" s="181"/>
      <c r="X1793" s="181"/>
      <c r="Y1793" s="181"/>
      <c r="Z1793" s="181"/>
      <c r="AA1793" s="181"/>
      <c r="AB1793" s="181"/>
      <c r="AC1793" s="181"/>
      <c r="AD1793" s="181"/>
      <c r="AE1793" s="181"/>
      <c r="AF1793" s="181"/>
      <c r="AG1793" s="181"/>
      <c r="AH1793" s="181"/>
      <c r="AI1793" s="181"/>
      <c r="AJ1793" s="181"/>
      <c r="AK1793" s="181"/>
      <c r="AL1793" s="181"/>
      <c r="AM1793" s="181"/>
      <c r="AN1793" s="181"/>
      <c r="AO1793" s="181"/>
      <c r="AP1793" s="181"/>
      <c r="AQ1793" s="181"/>
      <c r="AR1793" s="181"/>
      <c r="AS1793" s="181"/>
      <c r="AT1793" s="181"/>
      <c r="AU1793" s="181"/>
      <c r="AV1793" s="181"/>
      <c r="AW1793" s="181"/>
      <c r="AX1793" s="181"/>
      <c r="AY1793" s="181"/>
      <c r="AZ1793" s="181"/>
      <c r="BA1793" s="181"/>
      <c r="BB1793" s="181"/>
      <c r="BC1793" s="181"/>
      <c r="BD1793" s="181"/>
      <c r="BE1793" s="181"/>
      <c r="BF1793" s="181"/>
      <c r="BG1793" s="181"/>
      <c r="BH1793" s="181"/>
      <c r="BI1793" s="181"/>
      <c r="BJ1793" s="181"/>
      <c r="BK1793" s="181"/>
      <c r="BL1793" s="181"/>
      <c r="BM1793" s="181"/>
      <c r="BN1793" s="181"/>
      <c r="BO1793" s="181"/>
      <c r="BP1793" s="181"/>
      <c r="BQ1793" s="181"/>
      <c r="BR1793" s="181"/>
      <c r="BS1793" s="181"/>
      <c r="BT1793" s="181"/>
      <c r="BU1793" s="181"/>
      <c r="BV1793" s="181"/>
      <c r="BW1793" s="181"/>
      <c r="BX1793" s="181"/>
    </row>
    <row r="1794" spans="23:76" s="166" customFormat="1">
      <c r="W1794" s="181"/>
      <c r="X1794" s="181"/>
      <c r="Y1794" s="181"/>
      <c r="Z1794" s="181"/>
      <c r="AA1794" s="181"/>
      <c r="AB1794" s="181"/>
      <c r="AC1794" s="181"/>
      <c r="AD1794" s="181"/>
      <c r="AE1794" s="181"/>
      <c r="AF1794" s="181"/>
      <c r="AG1794" s="181"/>
      <c r="AH1794" s="181"/>
      <c r="AI1794" s="181"/>
      <c r="AJ1794" s="181"/>
      <c r="AK1794" s="181"/>
      <c r="AL1794" s="181"/>
      <c r="AM1794" s="181"/>
      <c r="AN1794" s="181"/>
      <c r="AO1794" s="181"/>
      <c r="AP1794" s="181"/>
      <c r="AQ1794" s="181"/>
      <c r="AR1794" s="181"/>
      <c r="AS1794" s="181"/>
      <c r="AT1794" s="181"/>
      <c r="AU1794" s="181"/>
      <c r="AV1794" s="181"/>
      <c r="AW1794" s="181"/>
      <c r="AX1794" s="181"/>
      <c r="AY1794" s="181"/>
      <c r="AZ1794" s="181"/>
      <c r="BA1794" s="181"/>
      <c r="BB1794" s="181"/>
      <c r="BC1794" s="181"/>
      <c r="BD1794" s="181"/>
      <c r="BE1794" s="181"/>
      <c r="BF1794" s="181"/>
      <c r="BG1794" s="181"/>
      <c r="BH1794" s="181"/>
      <c r="BI1794" s="181"/>
      <c r="BJ1794" s="181"/>
      <c r="BK1794" s="181"/>
      <c r="BL1794" s="181"/>
      <c r="BM1794" s="181"/>
      <c r="BN1794" s="181"/>
      <c r="BO1794" s="181"/>
      <c r="BP1794" s="181"/>
      <c r="BQ1794" s="181"/>
      <c r="BR1794" s="181"/>
      <c r="BS1794" s="181"/>
      <c r="BT1794" s="181"/>
      <c r="BU1794" s="181"/>
      <c r="BV1794" s="181"/>
      <c r="BW1794" s="181"/>
      <c r="BX1794" s="181"/>
    </row>
    <row r="1795" spans="23:76" s="166" customFormat="1">
      <c r="W1795" s="181"/>
      <c r="X1795" s="181"/>
      <c r="Y1795" s="181"/>
      <c r="Z1795" s="181"/>
      <c r="AA1795" s="181"/>
      <c r="AB1795" s="181"/>
      <c r="AC1795" s="181"/>
      <c r="AD1795" s="181"/>
      <c r="AE1795" s="181"/>
      <c r="AF1795" s="181"/>
      <c r="AG1795" s="181"/>
      <c r="AH1795" s="181"/>
      <c r="AI1795" s="181"/>
      <c r="AJ1795" s="181"/>
      <c r="AK1795" s="181"/>
      <c r="AL1795" s="181"/>
      <c r="AM1795" s="181"/>
      <c r="AN1795" s="181"/>
      <c r="AO1795" s="181"/>
      <c r="AP1795" s="181"/>
      <c r="AQ1795" s="181"/>
      <c r="AR1795" s="181"/>
      <c r="AS1795" s="181"/>
      <c r="AT1795" s="181"/>
      <c r="AU1795" s="181"/>
      <c r="AV1795" s="181"/>
      <c r="AW1795" s="181"/>
      <c r="AX1795" s="181"/>
      <c r="AY1795" s="181"/>
      <c r="AZ1795" s="181"/>
      <c r="BA1795" s="181"/>
      <c r="BB1795" s="181"/>
      <c r="BC1795" s="181"/>
      <c r="BD1795" s="181"/>
      <c r="BE1795" s="181"/>
      <c r="BF1795" s="181"/>
      <c r="BG1795" s="181"/>
      <c r="BH1795" s="181"/>
      <c r="BI1795" s="181"/>
      <c r="BJ1795" s="181"/>
      <c r="BK1795" s="181"/>
      <c r="BL1795" s="181"/>
      <c r="BM1795" s="181"/>
      <c r="BN1795" s="181"/>
      <c r="BO1795" s="181"/>
      <c r="BP1795" s="181"/>
      <c r="BQ1795" s="181"/>
      <c r="BR1795" s="181"/>
      <c r="BS1795" s="181"/>
      <c r="BT1795" s="181"/>
      <c r="BU1795" s="181"/>
      <c r="BV1795" s="181"/>
      <c r="BW1795" s="181"/>
      <c r="BX1795" s="181"/>
    </row>
    <row r="1796" spans="23:76" s="166" customFormat="1">
      <c r="W1796" s="181"/>
      <c r="X1796" s="181"/>
      <c r="Y1796" s="181"/>
      <c r="Z1796" s="181"/>
      <c r="AA1796" s="181"/>
      <c r="AB1796" s="181"/>
      <c r="AC1796" s="181"/>
      <c r="AD1796" s="181"/>
      <c r="AE1796" s="181"/>
      <c r="AF1796" s="181"/>
      <c r="AG1796" s="181"/>
      <c r="AH1796" s="181"/>
      <c r="AI1796" s="181"/>
      <c r="AJ1796" s="181"/>
      <c r="AK1796" s="181"/>
      <c r="AL1796" s="181"/>
      <c r="AM1796" s="181"/>
      <c r="AN1796" s="181"/>
      <c r="AO1796" s="181"/>
      <c r="AP1796" s="181"/>
      <c r="AQ1796" s="181"/>
      <c r="AR1796" s="181"/>
      <c r="AS1796" s="181"/>
      <c r="AT1796" s="181"/>
      <c r="AU1796" s="181"/>
      <c r="AV1796" s="181"/>
      <c r="AW1796" s="181"/>
      <c r="AX1796" s="181"/>
      <c r="AY1796" s="181"/>
      <c r="AZ1796" s="181"/>
      <c r="BA1796" s="181"/>
      <c r="BB1796" s="181"/>
      <c r="BC1796" s="181"/>
      <c r="BD1796" s="181"/>
      <c r="BE1796" s="181"/>
      <c r="BF1796" s="181"/>
      <c r="BG1796" s="181"/>
      <c r="BH1796" s="181"/>
      <c r="BI1796" s="181"/>
      <c r="BJ1796" s="181"/>
      <c r="BK1796" s="181"/>
      <c r="BL1796" s="181"/>
      <c r="BM1796" s="181"/>
      <c r="BN1796" s="181"/>
      <c r="BO1796" s="181"/>
      <c r="BP1796" s="181"/>
      <c r="BQ1796" s="181"/>
      <c r="BR1796" s="181"/>
      <c r="BS1796" s="181"/>
      <c r="BT1796" s="181"/>
      <c r="BU1796" s="181"/>
      <c r="BV1796" s="181"/>
      <c r="BW1796" s="181"/>
      <c r="BX1796" s="181"/>
    </row>
    <row r="1797" spans="23:76" s="166" customFormat="1">
      <c r="W1797" s="181"/>
      <c r="X1797" s="181"/>
      <c r="Y1797" s="181"/>
      <c r="Z1797" s="181"/>
      <c r="AA1797" s="181"/>
      <c r="AB1797" s="181"/>
      <c r="AC1797" s="181"/>
      <c r="AD1797" s="181"/>
      <c r="AE1797" s="181"/>
      <c r="AF1797" s="181"/>
      <c r="AG1797" s="181"/>
      <c r="AH1797" s="181"/>
      <c r="AI1797" s="181"/>
      <c r="AJ1797" s="181"/>
      <c r="AK1797" s="181"/>
      <c r="AL1797" s="181"/>
      <c r="AM1797" s="181"/>
      <c r="AN1797" s="181"/>
      <c r="AO1797" s="181"/>
      <c r="AP1797" s="181"/>
      <c r="AQ1797" s="181"/>
      <c r="AR1797" s="181"/>
      <c r="AS1797" s="181"/>
      <c r="AT1797" s="181"/>
      <c r="AU1797" s="181"/>
      <c r="AV1797" s="181"/>
      <c r="AW1797" s="181"/>
      <c r="AX1797" s="181"/>
      <c r="AY1797" s="181"/>
      <c r="AZ1797" s="181"/>
      <c r="BA1797" s="181"/>
      <c r="BB1797" s="181"/>
      <c r="BC1797" s="181"/>
      <c r="BD1797" s="181"/>
      <c r="BE1797" s="181"/>
      <c r="BF1797" s="181"/>
      <c r="BG1797" s="181"/>
      <c r="BH1797" s="181"/>
      <c r="BI1797" s="181"/>
      <c r="BJ1797" s="181"/>
      <c r="BK1797" s="181"/>
      <c r="BL1797" s="181"/>
      <c r="BM1797" s="181"/>
      <c r="BN1797" s="181"/>
      <c r="BO1797" s="181"/>
      <c r="BP1797" s="181"/>
      <c r="BQ1797" s="181"/>
      <c r="BR1797" s="181"/>
      <c r="BS1797" s="181"/>
      <c r="BT1797" s="181"/>
      <c r="BU1797" s="181"/>
      <c r="BV1797" s="181"/>
      <c r="BW1797" s="181"/>
      <c r="BX1797" s="181"/>
    </row>
    <row r="1798" spans="23:76" s="166" customFormat="1">
      <c r="W1798" s="181"/>
      <c r="X1798" s="181"/>
      <c r="Y1798" s="181"/>
      <c r="Z1798" s="181"/>
      <c r="AA1798" s="181"/>
      <c r="AB1798" s="181"/>
      <c r="AC1798" s="181"/>
      <c r="AD1798" s="181"/>
      <c r="AE1798" s="181"/>
      <c r="AF1798" s="181"/>
      <c r="AG1798" s="181"/>
      <c r="AH1798" s="181"/>
      <c r="AI1798" s="181"/>
      <c r="AJ1798" s="181"/>
      <c r="AK1798" s="181"/>
      <c r="AL1798" s="181"/>
      <c r="AM1798" s="181"/>
      <c r="AN1798" s="181"/>
      <c r="AO1798" s="181"/>
      <c r="AP1798" s="181"/>
      <c r="AQ1798" s="181"/>
      <c r="AR1798" s="181"/>
      <c r="AS1798" s="181"/>
      <c r="AT1798" s="181"/>
      <c r="AU1798" s="181"/>
      <c r="AV1798" s="181"/>
      <c r="AW1798" s="181"/>
      <c r="AX1798" s="181"/>
      <c r="AY1798" s="181"/>
      <c r="AZ1798" s="181"/>
      <c r="BA1798" s="181"/>
      <c r="BB1798" s="181"/>
      <c r="BC1798" s="181"/>
      <c r="BD1798" s="181"/>
      <c r="BE1798" s="181"/>
      <c r="BF1798" s="181"/>
      <c r="BG1798" s="181"/>
      <c r="BH1798" s="181"/>
      <c r="BI1798" s="181"/>
      <c r="BJ1798" s="181"/>
      <c r="BK1798" s="181"/>
      <c r="BL1798" s="181"/>
      <c r="BM1798" s="181"/>
      <c r="BN1798" s="181"/>
      <c r="BO1798" s="181"/>
      <c r="BP1798" s="181"/>
      <c r="BQ1798" s="181"/>
      <c r="BR1798" s="181"/>
      <c r="BS1798" s="181"/>
      <c r="BT1798" s="181"/>
      <c r="BU1798" s="181"/>
      <c r="BV1798" s="181"/>
      <c r="BW1798" s="181"/>
      <c r="BX1798" s="181"/>
    </row>
    <row r="1799" spans="23:76" s="166" customFormat="1">
      <c r="W1799" s="181"/>
      <c r="X1799" s="181"/>
      <c r="Y1799" s="181"/>
      <c r="Z1799" s="181"/>
      <c r="AA1799" s="181"/>
      <c r="AB1799" s="181"/>
      <c r="AC1799" s="181"/>
      <c r="AD1799" s="181"/>
      <c r="AE1799" s="181"/>
      <c r="AF1799" s="181"/>
      <c r="AG1799" s="181"/>
      <c r="AH1799" s="181"/>
      <c r="AI1799" s="181"/>
      <c r="AJ1799" s="181"/>
      <c r="AK1799" s="181"/>
      <c r="AL1799" s="181"/>
      <c r="AM1799" s="181"/>
      <c r="AN1799" s="181"/>
      <c r="AO1799" s="181"/>
      <c r="AP1799" s="181"/>
      <c r="AQ1799" s="181"/>
      <c r="AR1799" s="181"/>
      <c r="AS1799" s="181"/>
      <c r="AT1799" s="181"/>
      <c r="AU1799" s="181"/>
      <c r="AV1799" s="181"/>
      <c r="AW1799" s="181"/>
      <c r="AX1799" s="181"/>
      <c r="AY1799" s="181"/>
      <c r="AZ1799" s="181"/>
      <c r="BA1799" s="181"/>
      <c r="BB1799" s="181"/>
      <c r="BC1799" s="181"/>
      <c r="BD1799" s="181"/>
      <c r="BE1799" s="181"/>
      <c r="BF1799" s="181"/>
      <c r="BG1799" s="181"/>
      <c r="BH1799" s="181"/>
      <c r="BI1799" s="181"/>
      <c r="BJ1799" s="181"/>
      <c r="BK1799" s="181"/>
      <c r="BL1799" s="181"/>
      <c r="BM1799" s="181"/>
      <c r="BN1799" s="181"/>
      <c r="BO1799" s="181"/>
      <c r="BP1799" s="181"/>
      <c r="BQ1799" s="181"/>
      <c r="BR1799" s="181"/>
      <c r="BS1799" s="181"/>
      <c r="BT1799" s="181"/>
      <c r="BU1799" s="181"/>
      <c r="BV1799" s="181"/>
      <c r="BW1799" s="181"/>
      <c r="BX1799" s="181"/>
    </row>
    <row r="1800" spans="23:76" s="166" customFormat="1">
      <c r="W1800" s="181"/>
      <c r="X1800" s="181"/>
      <c r="Y1800" s="181"/>
      <c r="Z1800" s="181"/>
      <c r="AA1800" s="181"/>
      <c r="AB1800" s="181"/>
      <c r="AC1800" s="181"/>
      <c r="AD1800" s="181"/>
      <c r="AE1800" s="181"/>
      <c r="AF1800" s="181"/>
      <c r="AG1800" s="181"/>
      <c r="AH1800" s="181"/>
      <c r="AI1800" s="181"/>
      <c r="AJ1800" s="181"/>
      <c r="AK1800" s="181"/>
      <c r="AL1800" s="181"/>
      <c r="AM1800" s="181"/>
      <c r="AN1800" s="181"/>
      <c r="AO1800" s="181"/>
      <c r="AP1800" s="181"/>
      <c r="AQ1800" s="181"/>
      <c r="AR1800" s="181"/>
      <c r="AS1800" s="181"/>
      <c r="AT1800" s="181"/>
      <c r="AU1800" s="181"/>
      <c r="AV1800" s="181"/>
      <c r="AW1800" s="181"/>
      <c r="AX1800" s="181"/>
      <c r="AY1800" s="181"/>
      <c r="AZ1800" s="181"/>
      <c r="BA1800" s="181"/>
      <c r="BB1800" s="181"/>
      <c r="BC1800" s="181"/>
      <c r="BD1800" s="181"/>
      <c r="BE1800" s="181"/>
      <c r="BF1800" s="181"/>
      <c r="BG1800" s="181"/>
      <c r="BH1800" s="181"/>
      <c r="BI1800" s="181"/>
      <c r="BJ1800" s="181"/>
      <c r="BK1800" s="181"/>
      <c r="BL1800" s="181"/>
      <c r="BM1800" s="181"/>
      <c r="BN1800" s="181"/>
      <c r="BO1800" s="181"/>
      <c r="BP1800" s="181"/>
      <c r="BQ1800" s="181"/>
      <c r="BR1800" s="181"/>
      <c r="BS1800" s="181"/>
      <c r="BT1800" s="181"/>
      <c r="BU1800" s="181"/>
      <c r="BV1800" s="181"/>
      <c r="BW1800" s="181"/>
      <c r="BX1800" s="181"/>
    </row>
    <row r="1801" spans="23:76" s="166" customFormat="1">
      <c r="W1801" s="181"/>
      <c r="X1801" s="181"/>
      <c r="Y1801" s="181"/>
      <c r="Z1801" s="181"/>
      <c r="AA1801" s="181"/>
      <c r="AB1801" s="181"/>
      <c r="AC1801" s="181"/>
      <c r="AD1801" s="181"/>
      <c r="AE1801" s="181"/>
      <c r="AF1801" s="181"/>
      <c r="AG1801" s="181"/>
      <c r="AH1801" s="181"/>
      <c r="AI1801" s="181"/>
      <c r="AJ1801" s="181"/>
      <c r="AK1801" s="181"/>
      <c r="AL1801" s="181"/>
      <c r="AM1801" s="181"/>
      <c r="AN1801" s="181"/>
      <c r="AO1801" s="181"/>
      <c r="AP1801" s="181"/>
      <c r="AQ1801" s="181"/>
      <c r="AR1801" s="181"/>
      <c r="AS1801" s="181"/>
      <c r="AT1801" s="181"/>
      <c r="AU1801" s="181"/>
      <c r="AV1801" s="181"/>
      <c r="AW1801" s="181"/>
      <c r="AX1801" s="181"/>
      <c r="AY1801" s="181"/>
      <c r="AZ1801" s="181"/>
      <c r="BA1801" s="181"/>
      <c r="BB1801" s="181"/>
      <c r="BC1801" s="181"/>
      <c r="BD1801" s="181"/>
      <c r="BE1801" s="181"/>
      <c r="BF1801" s="181"/>
      <c r="BG1801" s="181"/>
      <c r="BH1801" s="181"/>
      <c r="BI1801" s="181"/>
      <c r="BJ1801" s="181"/>
      <c r="BK1801" s="181"/>
      <c r="BL1801" s="181"/>
      <c r="BM1801" s="181"/>
      <c r="BN1801" s="181"/>
      <c r="BO1801" s="181"/>
      <c r="BP1801" s="181"/>
      <c r="BQ1801" s="181"/>
      <c r="BR1801" s="181"/>
      <c r="BS1801" s="181"/>
      <c r="BT1801" s="181"/>
      <c r="BU1801" s="181"/>
      <c r="BV1801" s="181"/>
      <c r="BW1801" s="181"/>
      <c r="BX1801" s="181"/>
    </row>
    <row r="1802" spans="23:76" s="166" customFormat="1">
      <c r="W1802" s="181"/>
      <c r="X1802" s="181"/>
      <c r="Y1802" s="181"/>
      <c r="Z1802" s="181"/>
      <c r="AA1802" s="181"/>
      <c r="AB1802" s="181"/>
      <c r="AC1802" s="181"/>
      <c r="AD1802" s="181"/>
      <c r="AE1802" s="181"/>
      <c r="AF1802" s="181"/>
      <c r="AG1802" s="181"/>
      <c r="AH1802" s="181"/>
      <c r="AI1802" s="181"/>
      <c r="AJ1802" s="181"/>
      <c r="AK1802" s="181"/>
      <c r="AL1802" s="181"/>
      <c r="AM1802" s="181"/>
      <c r="AN1802" s="181"/>
      <c r="AO1802" s="181"/>
      <c r="AP1802" s="181"/>
      <c r="AQ1802" s="181"/>
      <c r="AR1802" s="181"/>
      <c r="AS1802" s="181"/>
      <c r="AT1802" s="181"/>
      <c r="AU1802" s="181"/>
      <c r="AV1802" s="181"/>
      <c r="AW1802" s="181"/>
      <c r="AX1802" s="181"/>
      <c r="AY1802" s="181"/>
      <c r="AZ1802" s="181"/>
      <c r="BA1802" s="181"/>
      <c r="BB1802" s="181"/>
      <c r="BC1802" s="181"/>
      <c r="BD1802" s="181"/>
      <c r="BE1802" s="181"/>
      <c r="BF1802" s="181"/>
      <c r="BG1802" s="181"/>
      <c r="BH1802" s="181"/>
      <c r="BI1802" s="181"/>
      <c r="BJ1802" s="181"/>
      <c r="BK1802" s="181"/>
      <c r="BL1802" s="181"/>
      <c r="BM1802" s="181"/>
      <c r="BN1802" s="181"/>
      <c r="BO1802" s="181"/>
      <c r="BP1802" s="181"/>
      <c r="BQ1802" s="181"/>
      <c r="BR1802" s="181"/>
      <c r="BS1802" s="181"/>
      <c r="BT1802" s="181"/>
      <c r="BU1802" s="181"/>
      <c r="BV1802" s="181"/>
      <c r="BW1802" s="181"/>
      <c r="BX1802" s="181"/>
    </row>
    <row r="1803" spans="23:76" s="166" customFormat="1">
      <c r="W1803" s="181"/>
      <c r="X1803" s="181"/>
      <c r="Y1803" s="181"/>
      <c r="Z1803" s="181"/>
      <c r="AA1803" s="181"/>
      <c r="AB1803" s="181"/>
      <c r="AC1803" s="181"/>
      <c r="AD1803" s="181"/>
      <c r="AE1803" s="181"/>
      <c r="AF1803" s="181"/>
      <c r="AG1803" s="181"/>
      <c r="AH1803" s="181"/>
      <c r="AI1803" s="181"/>
      <c r="AJ1803" s="181"/>
      <c r="AK1803" s="181"/>
      <c r="AL1803" s="181"/>
      <c r="AM1803" s="181"/>
      <c r="AN1803" s="181"/>
      <c r="AO1803" s="181"/>
      <c r="AP1803" s="181"/>
      <c r="AQ1803" s="181"/>
      <c r="AR1803" s="181"/>
      <c r="AS1803" s="181"/>
      <c r="AT1803" s="181"/>
      <c r="AU1803" s="181"/>
      <c r="AV1803" s="181"/>
      <c r="AW1803" s="181"/>
      <c r="AX1803" s="181"/>
      <c r="AY1803" s="181"/>
      <c r="AZ1803" s="181"/>
      <c r="BA1803" s="181"/>
      <c r="BB1803" s="181"/>
      <c r="BC1803" s="181"/>
      <c r="BD1803" s="181"/>
      <c r="BE1803" s="181"/>
      <c r="BF1803" s="181"/>
      <c r="BG1803" s="181"/>
      <c r="BH1803" s="181"/>
      <c r="BI1803" s="181"/>
      <c r="BJ1803" s="181"/>
      <c r="BK1803" s="181"/>
      <c r="BL1803" s="181"/>
      <c r="BM1803" s="181"/>
      <c r="BN1803" s="181"/>
      <c r="BO1803" s="181"/>
      <c r="BP1803" s="181"/>
      <c r="BQ1803" s="181"/>
      <c r="BR1803" s="181"/>
      <c r="BS1803" s="181"/>
      <c r="BT1803" s="181"/>
      <c r="BU1803" s="181"/>
      <c r="BV1803" s="181"/>
      <c r="BW1803" s="181"/>
      <c r="BX1803" s="181"/>
    </row>
    <row r="1804" spans="23:76" s="166" customFormat="1">
      <c r="W1804" s="181"/>
      <c r="X1804" s="181"/>
      <c r="Y1804" s="181"/>
      <c r="Z1804" s="181"/>
      <c r="AA1804" s="181"/>
      <c r="AB1804" s="181"/>
      <c r="AC1804" s="181"/>
      <c r="AD1804" s="181"/>
      <c r="AE1804" s="181"/>
      <c r="AF1804" s="181"/>
      <c r="AG1804" s="181"/>
      <c r="AH1804" s="181"/>
      <c r="AI1804" s="181"/>
      <c r="AJ1804" s="181"/>
      <c r="AK1804" s="181"/>
      <c r="AL1804" s="181"/>
      <c r="AM1804" s="181"/>
      <c r="AN1804" s="181"/>
      <c r="AO1804" s="181"/>
      <c r="AP1804" s="181"/>
      <c r="AQ1804" s="181"/>
      <c r="AR1804" s="181"/>
      <c r="AS1804" s="181"/>
      <c r="AT1804" s="181"/>
      <c r="AU1804" s="181"/>
      <c r="AV1804" s="181"/>
      <c r="AW1804" s="181"/>
      <c r="AX1804" s="181"/>
      <c r="AY1804" s="181"/>
      <c r="AZ1804" s="181"/>
      <c r="BA1804" s="181"/>
      <c r="BB1804" s="181"/>
      <c r="BC1804" s="181"/>
      <c r="BD1804" s="181"/>
      <c r="BE1804" s="181"/>
      <c r="BF1804" s="181"/>
      <c r="BG1804" s="181"/>
      <c r="BH1804" s="181"/>
      <c r="BI1804" s="181"/>
      <c r="BJ1804" s="181"/>
      <c r="BK1804" s="181"/>
      <c r="BL1804" s="181"/>
      <c r="BM1804" s="181"/>
      <c r="BN1804" s="181"/>
      <c r="BO1804" s="181"/>
      <c r="BP1804" s="181"/>
      <c r="BQ1804" s="181"/>
      <c r="BR1804" s="181"/>
      <c r="BS1804" s="181"/>
      <c r="BT1804" s="181"/>
      <c r="BU1804" s="181"/>
      <c r="BV1804" s="181"/>
      <c r="BW1804" s="181"/>
      <c r="BX1804" s="181"/>
    </row>
    <row r="1805" spans="23:76" s="166" customFormat="1">
      <c r="W1805" s="181"/>
      <c r="X1805" s="181"/>
      <c r="Y1805" s="181"/>
      <c r="Z1805" s="181"/>
      <c r="AA1805" s="181"/>
      <c r="AB1805" s="181"/>
      <c r="AC1805" s="181"/>
      <c r="AD1805" s="181"/>
      <c r="AE1805" s="181"/>
      <c r="AF1805" s="181"/>
      <c r="AG1805" s="181"/>
      <c r="AH1805" s="181"/>
      <c r="AI1805" s="181"/>
      <c r="AJ1805" s="181"/>
      <c r="AK1805" s="181"/>
      <c r="AL1805" s="181"/>
      <c r="AM1805" s="181"/>
      <c r="AN1805" s="181"/>
      <c r="AO1805" s="181"/>
      <c r="AP1805" s="181"/>
      <c r="AQ1805" s="181"/>
      <c r="AR1805" s="181"/>
      <c r="AS1805" s="181"/>
      <c r="AT1805" s="181"/>
      <c r="AU1805" s="181"/>
      <c r="AV1805" s="181"/>
      <c r="AW1805" s="181"/>
      <c r="AX1805" s="181"/>
      <c r="AY1805" s="181"/>
      <c r="AZ1805" s="181"/>
      <c r="BA1805" s="181"/>
      <c r="BB1805" s="181"/>
      <c r="BC1805" s="181"/>
      <c r="BD1805" s="181"/>
      <c r="BE1805" s="181"/>
      <c r="BF1805" s="181"/>
      <c r="BG1805" s="181"/>
      <c r="BH1805" s="181"/>
      <c r="BI1805" s="181"/>
      <c r="BJ1805" s="181"/>
      <c r="BK1805" s="181"/>
      <c r="BL1805" s="181"/>
      <c r="BM1805" s="181"/>
      <c r="BN1805" s="181"/>
      <c r="BO1805" s="181"/>
      <c r="BP1805" s="181"/>
      <c r="BQ1805" s="181"/>
      <c r="BR1805" s="181"/>
      <c r="BS1805" s="181"/>
      <c r="BT1805" s="181"/>
      <c r="BU1805" s="181"/>
      <c r="BV1805" s="181"/>
      <c r="BW1805" s="181"/>
      <c r="BX1805" s="181"/>
    </row>
    <row r="1806" spans="23:76" s="166" customFormat="1">
      <c r="W1806" s="181"/>
      <c r="X1806" s="181"/>
      <c r="Y1806" s="181"/>
      <c r="Z1806" s="181"/>
      <c r="AA1806" s="181"/>
      <c r="AB1806" s="181"/>
      <c r="AC1806" s="181"/>
      <c r="AD1806" s="181"/>
      <c r="AE1806" s="181"/>
      <c r="AF1806" s="181"/>
      <c r="AG1806" s="181"/>
      <c r="AH1806" s="181"/>
      <c r="AI1806" s="181"/>
      <c r="AJ1806" s="181"/>
      <c r="AK1806" s="181"/>
      <c r="AL1806" s="181"/>
      <c r="AM1806" s="181"/>
      <c r="AN1806" s="181"/>
      <c r="AO1806" s="181"/>
      <c r="AP1806" s="181"/>
      <c r="AQ1806" s="181"/>
      <c r="AR1806" s="181"/>
      <c r="AS1806" s="181"/>
      <c r="AT1806" s="181"/>
      <c r="AU1806" s="181"/>
      <c r="AV1806" s="181"/>
      <c r="AW1806" s="181"/>
      <c r="AX1806" s="181"/>
      <c r="AY1806" s="181"/>
      <c r="AZ1806" s="181"/>
      <c r="BA1806" s="181"/>
      <c r="BB1806" s="181"/>
      <c r="BC1806" s="181"/>
      <c r="BD1806" s="181"/>
      <c r="BE1806" s="181"/>
      <c r="BF1806" s="181"/>
      <c r="BG1806" s="181"/>
      <c r="BH1806" s="181"/>
      <c r="BI1806" s="181"/>
      <c r="BJ1806" s="181"/>
      <c r="BK1806" s="181"/>
      <c r="BL1806" s="181"/>
      <c r="BM1806" s="181"/>
      <c r="BN1806" s="181"/>
      <c r="BO1806" s="181"/>
      <c r="BP1806" s="181"/>
      <c r="BQ1806" s="181"/>
      <c r="BR1806" s="181"/>
      <c r="BS1806" s="181"/>
      <c r="BT1806" s="181"/>
      <c r="BU1806" s="181"/>
      <c r="BV1806" s="181"/>
      <c r="BW1806" s="181"/>
      <c r="BX1806" s="181"/>
    </row>
    <row r="1807" spans="23:76" s="166" customFormat="1">
      <c r="W1807" s="181"/>
      <c r="X1807" s="181"/>
      <c r="Y1807" s="181"/>
      <c r="Z1807" s="181"/>
      <c r="AA1807" s="181"/>
      <c r="AB1807" s="181"/>
      <c r="AC1807" s="181"/>
      <c r="AD1807" s="181"/>
      <c r="AE1807" s="181"/>
      <c r="AF1807" s="181"/>
      <c r="AG1807" s="181"/>
      <c r="AH1807" s="181"/>
      <c r="AI1807" s="181"/>
      <c r="AJ1807" s="181"/>
      <c r="AK1807" s="181"/>
      <c r="AL1807" s="181"/>
      <c r="AM1807" s="181"/>
      <c r="AN1807" s="181"/>
      <c r="AO1807" s="181"/>
      <c r="AP1807" s="181"/>
      <c r="AQ1807" s="181"/>
      <c r="AR1807" s="181"/>
      <c r="AS1807" s="181"/>
      <c r="AT1807" s="181"/>
      <c r="AU1807" s="181"/>
      <c r="AV1807" s="181"/>
      <c r="AW1807" s="181"/>
      <c r="AX1807" s="181"/>
      <c r="AY1807" s="181"/>
      <c r="AZ1807" s="181"/>
      <c r="BA1807" s="181"/>
      <c r="BB1807" s="181"/>
      <c r="BC1807" s="181"/>
      <c r="BD1807" s="181"/>
      <c r="BE1807" s="181"/>
      <c r="BF1807" s="181"/>
      <c r="BG1807" s="181"/>
      <c r="BH1807" s="181"/>
      <c r="BI1807" s="181"/>
      <c r="BJ1807" s="181"/>
      <c r="BK1807" s="181"/>
      <c r="BL1807" s="181"/>
      <c r="BM1807" s="181"/>
      <c r="BN1807" s="181"/>
      <c r="BO1807" s="181"/>
      <c r="BP1807" s="181"/>
      <c r="BQ1807" s="181"/>
      <c r="BR1807" s="181"/>
      <c r="BS1807" s="181"/>
      <c r="BT1807" s="181"/>
      <c r="BU1807" s="181"/>
      <c r="BV1807" s="181"/>
      <c r="BW1807" s="181"/>
      <c r="BX1807" s="181"/>
    </row>
    <row r="1808" spans="23:76" s="166" customFormat="1">
      <c r="W1808" s="181"/>
      <c r="X1808" s="181"/>
      <c r="Y1808" s="181"/>
      <c r="Z1808" s="181"/>
      <c r="AA1808" s="181"/>
      <c r="AB1808" s="181"/>
      <c r="AC1808" s="181"/>
      <c r="AD1808" s="181"/>
      <c r="AE1808" s="181"/>
      <c r="AF1808" s="181"/>
      <c r="AG1808" s="181"/>
      <c r="AH1808" s="181"/>
      <c r="AI1808" s="181"/>
      <c r="AJ1808" s="181"/>
      <c r="AK1808" s="181"/>
      <c r="AL1808" s="181"/>
      <c r="AM1808" s="181"/>
      <c r="AN1808" s="181"/>
      <c r="AO1808" s="181"/>
      <c r="AP1808" s="181"/>
      <c r="AQ1808" s="181"/>
      <c r="AR1808" s="181"/>
      <c r="AS1808" s="181"/>
      <c r="AT1808" s="181"/>
      <c r="AU1808" s="181"/>
      <c r="AV1808" s="181"/>
      <c r="AW1808" s="181"/>
      <c r="AX1808" s="181"/>
      <c r="AY1808" s="181"/>
      <c r="AZ1808" s="181"/>
      <c r="BA1808" s="181"/>
      <c r="BB1808" s="181"/>
      <c r="BC1808" s="181"/>
      <c r="BD1808" s="181"/>
      <c r="BE1808" s="181"/>
      <c r="BF1808" s="181"/>
      <c r="BG1808" s="181"/>
      <c r="BH1808" s="181"/>
      <c r="BI1808" s="181"/>
      <c r="BJ1808" s="181"/>
      <c r="BK1808" s="181"/>
      <c r="BL1808" s="181"/>
      <c r="BM1808" s="181"/>
      <c r="BN1808" s="181"/>
      <c r="BO1808" s="181"/>
      <c r="BP1808" s="181"/>
      <c r="BQ1808" s="181"/>
      <c r="BR1808" s="181"/>
      <c r="BS1808" s="181"/>
      <c r="BT1808" s="181"/>
      <c r="BU1808" s="181"/>
      <c r="BV1808" s="181"/>
      <c r="BW1808" s="181"/>
      <c r="BX1808" s="181"/>
    </row>
    <row r="1809" spans="23:76" s="166" customFormat="1">
      <c r="W1809" s="181"/>
      <c r="X1809" s="181"/>
      <c r="Y1809" s="181"/>
      <c r="Z1809" s="181"/>
      <c r="AA1809" s="181"/>
      <c r="AB1809" s="181"/>
      <c r="AC1809" s="181"/>
      <c r="AD1809" s="181"/>
      <c r="AE1809" s="181"/>
      <c r="AF1809" s="181"/>
      <c r="AG1809" s="181"/>
      <c r="AH1809" s="181"/>
      <c r="AI1809" s="181"/>
      <c r="AJ1809" s="181"/>
      <c r="AK1809" s="181"/>
      <c r="AL1809" s="181"/>
      <c r="AM1809" s="181"/>
      <c r="AN1809" s="181"/>
      <c r="AO1809" s="181"/>
      <c r="AP1809" s="181"/>
      <c r="AQ1809" s="181"/>
      <c r="AR1809" s="181"/>
      <c r="AS1809" s="181"/>
      <c r="AT1809" s="181"/>
      <c r="AU1809" s="181"/>
      <c r="AV1809" s="181"/>
      <c r="AW1809" s="181"/>
      <c r="AX1809" s="181"/>
      <c r="AY1809" s="181"/>
      <c r="AZ1809" s="181"/>
      <c r="BA1809" s="181"/>
      <c r="BB1809" s="181"/>
      <c r="BC1809" s="181"/>
      <c r="BD1809" s="181"/>
      <c r="BE1809" s="181"/>
      <c r="BF1809" s="181"/>
      <c r="BG1809" s="181"/>
      <c r="BH1809" s="181"/>
      <c r="BI1809" s="181"/>
      <c r="BJ1809" s="181"/>
      <c r="BK1809" s="181"/>
      <c r="BL1809" s="181"/>
      <c r="BM1809" s="181"/>
      <c r="BN1809" s="181"/>
      <c r="BO1809" s="181"/>
      <c r="BP1809" s="181"/>
      <c r="BQ1809" s="181"/>
      <c r="BR1809" s="181"/>
      <c r="BS1809" s="181"/>
      <c r="BT1809" s="181"/>
      <c r="BU1809" s="181"/>
      <c r="BV1809" s="181"/>
      <c r="BW1809" s="181"/>
      <c r="BX1809" s="181"/>
    </row>
    <row r="1810" spans="23:76" s="166" customFormat="1">
      <c r="W1810" s="181"/>
      <c r="X1810" s="181"/>
      <c r="Y1810" s="181"/>
      <c r="Z1810" s="181"/>
      <c r="AA1810" s="181"/>
      <c r="AB1810" s="181"/>
      <c r="AC1810" s="181"/>
      <c r="AD1810" s="181"/>
      <c r="AE1810" s="181"/>
      <c r="AF1810" s="181"/>
      <c r="AG1810" s="181"/>
      <c r="AH1810" s="181"/>
      <c r="AI1810" s="181"/>
      <c r="AJ1810" s="181"/>
      <c r="AK1810" s="181"/>
      <c r="AL1810" s="181"/>
      <c r="AM1810" s="181"/>
      <c r="AN1810" s="181"/>
      <c r="AO1810" s="181"/>
      <c r="AP1810" s="181"/>
      <c r="AQ1810" s="181"/>
      <c r="AR1810" s="181"/>
      <c r="AS1810" s="181"/>
      <c r="AT1810" s="181"/>
      <c r="AU1810" s="181"/>
      <c r="AV1810" s="181"/>
      <c r="AW1810" s="181"/>
      <c r="AX1810" s="181"/>
      <c r="AY1810" s="181"/>
      <c r="AZ1810" s="181"/>
      <c r="BA1810" s="181"/>
      <c r="BB1810" s="181"/>
      <c r="BC1810" s="181"/>
      <c r="BD1810" s="181"/>
      <c r="BE1810" s="181"/>
      <c r="BF1810" s="181"/>
      <c r="BG1810" s="181"/>
      <c r="BH1810" s="181"/>
      <c r="BI1810" s="181"/>
      <c r="BJ1810" s="181"/>
      <c r="BK1810" s="181"/>
      <c r="BL1810" s="181"/>
      <c r="BM1810" s="181"/>
      <c r="BN1810" s="181"/>
      <c r="BO1810" s="181"/>
      <c r="BP1810" s="181"/>
      <c r="BQ1810" s="181"/>
      <c r="BR1810" s="181"/>
      <c r="BS1810" s="181"/>
      <c r="BT1810" s="181"/>
      <c r="BU1810" s="181"/>
      <c r="BV1810" s="181"/>
      <c r="BW1810" s="181"/>
      <c r="BX1810" s="181"/>
    </row>
    <row r="1811" spans="23:76" s="166" customFormat="1">
      <c r="W1811" s="181"/>
      <c r="X1811" s="181"/>
      <c r="Y1811" s="181"/>
      <c r="Z1811" s="181"/>
      <c r="AA1811" s="181"/>
      <c r="AB1811" s="181"/>
      <c r="AC1811" s="181"/>
      <c r="AD1811" s="181"/>
      <c r="AE1811" s="181"/>
      <c r="AF1811" s="181"/>
      <c r="AG1811" s="181"/>
      <c r="AH1811" s="181"/>
      <c r="AI1811" s="181"/>
      <c r="AJ1811" s="181"/>
      <c r="AK1811" s="181"/>
      <c r="AL1811" s="181"/>
      <c r="AM1811" s="181"/>
      <c r="AN1811" s="181"/>
      <c r="AO1811" s="181"/>
      <c r="AP1811" s="181"/>
      <c r="AQ1811" s="181"/>
      <c r="AR1811" s="181"/>
      <c r="AS1811" s="181"/>
      <c r="AT1811" s="181"/>
      <c r="AU1811" s="181"/>
      <c r="AV1811" s="181"/>
      <c r="AW1811" s="181"/>
      <c r="AX1811" s="181"/>
      <c r="AY1811" s="181"/>
      <c r="AZ1811" s="181"/>
      <c r="BA1811" s="181"/>
      <c r="BB1811" s="181"/>
      <c r="BC1811" s="181"/>
      <c r="BD1811" s="181"/>
      <c r="BE1811" s="181"/>
      <c r="BF1811" s="181"/>
      <c r="BG1811" s="181"/>
      <c r="BH1811" s="181"/>
      <c r="BI1811" s="181"/>
      <c r="BJ1811" s="181"/>
      <c r="BK1811" s="181"/>
      <c r="BL1811" s="181"/>
      <c r="BM1811" s="181"/>
      <c r="BN1811" s="181"/>
      <c r="BO1811" s="181"/>
      <c r="BP1811" s="181"/>
      <c r="BQ1811" s="181"/>
      <c r="BR1811" s="181"/>
      <c r="BS1811" s="181"/>
      <c r="BT1811" s="181"/>
      <c r="BU1811" s="181"/>
      <c r="BV1811" s="181"/>
      <c r="BW1811" s="181"/>
      <c r="BX1811" s="181"/>
    </row>
    <row r="1812" spans="23:76" s="166" customFormat="1">
      <c r="W1812" s="181"/>
      <c r="X1812" s="181"/>
      <c r="Y1812" s="181"/>
      <c r="Z1812" s="181"/>
      <c r="AA1812" s="181"/>
      <c r="AB1812" s="181"/>
      <c r="AC1812" s="181"/>
      <c r="AD1812" s="181"/>
      <c r="AE1812" s="181"/>
      <c r="AF1812" s="181"/>
      <c r="AG1812" s="181"/>
      <c r="AH1812" s="181"/>
      <c r="AI1812" s="181"/>
      <c r="AJ1812" s="181"/>
      <c r="AK1812" s="181"/>
      <c r="AL1812" s="181"/>
      <c r="AM1812" s="181"/>
      <c r="AN1812" s="181"/>
      <c r="AO1812" s="181"/>
      <c r="AP1812" s="181"/>
      <c r="AQ1812" s="181"/>
      <c r="AR1812" s="181"/>
      <c r="AS1812" s="181"/>
      <c r="AT1812" s="181"/>
      <c r="AU1812" s="181"/>
      <c r="AV1812" s="181"/>
      <c r="AW1812" s="181"/>
      <c r="AX1812" s="181"/>
      <c r="AY1812" s="181"/>
      <c r="AZ1812" s="181"/>
      <c r="BA1812" s="181"/>
      <c r="BB1812" s="181"/>
      <c r="BC1812" s="181"/>
      <c r="BD1812" s="181"/>
      <c r="BE1812" s="181"/>
      <c r="BF1812" s="181"/>
      <c r="BG1812" s="181"/>
      <c r="BH1812" s="181"/>
      <c r="BI1812" s="181"/>
      <c r="BJ1812" s="181"/>
      <c r="BK1812" s="181"/>
      <c r="BL1812" s="181"/>
      <c r="BM1812" s="181"/>
      <c r="BN1812" s="181"/>
      <c r="BO1812" s="181"/>
      <c r="BP1812" s="181"/>
      <c r="BQ1812" s="181"/>
      <c r="BR1812" s="181"/>
      <c r="BS1812" s="181"/>
      <c r="BT1812" s="181"/>
      <c r="BU1812" s="181"/>
      <c r="BV1812" s="181"/>
      <c r="BW1812" s="181"/>
      <c r="BX1812" s="181"/>
    </row>
    <row r="1813" spans="23:76" s="166" customFormat="1">
      <c r="W1813" s="181"/>
      <c r="X1813" s="181"/>
      <c r="Y1813" s="181"/>
      <c r="Z1813" s="181"/>
      <c r="AA1813" s="181"/>
      <c r="AB1813" s="181"/>
      <c r="AC1813" s="181"/>
      <c r="AD1813" s="181"/>
      <c r="AE1813" s="181"/>
      <c r="AF1813" s="181"/>
      <c r="AG1813" s="181"/>
      <c r="AH1813" s="181"/>
      <c r="AI1813" s="181"/>
      <c r="AJ1813" s="181"/>
      <c r="AK1813" s="181"/>
      <c r="AL1813" s="181"/>
      <c r="AM1813" s="181"/>
      <c r="AN1813" s="181"/>
      <c r="AO1813" s="181"/>
      <c r="AP1813" s="181"/>
      <c r="AQ1813" s="181"/>
      <c r="AR1813" s="181"/>
      <c r="AS1813" s="181"/>
      <c r="AT1813" s="181"/>
      <c r="AU1813" s="181"/>
      <c r="AV1813" s="181"/>
      <c r="AW1813" s="181"/>
      <c r="AX1813" s="181"/>
      <c r="AY1813" s="181"/>
      <c r="AZ1813" s="181"/>
      <c r="BA1813" s="181"/>
      <c r="BB1813" s="181"/>
      <c r="BC1813" s="181"/>
      <c r="BD1813" s="181"/>
      <c r="BE1813" s="181"/>
      <c r="BF1813" s="181"/>
      <c r="BG1813" s="181"/>
      <c r="BH1813" s="181"/>
      <c r="BI1813" s="181"/>
      <c r="BJ1813" s="181"/>
      <c r="BK1813" s="181"/>
      <c r="BL1813" s="181"/>
      <c r="BM1813" s="181"/>
      <c r="BN1813" s="181"/>
      <c r="BO1813" s="181"/>
      <c r="BP1813" s="181"/>
      <c r="BQ1813" s="181"/>
      <c r="BR1813" s="181"/>
      <c r="BS1813" s="181"/>
      <c r="BT1813" s="181"/>
      <c r="BU1813" s="181"/>
      <c r="BV1813" s="181"/>
      <c r="BW1813" s="181"/>
      <c r="BX1813" s="181"/>
    </row>
    <row r="1814" spans="23:76" s="166" customFormat="1">
      <c r="W1814" s="181"/>
      <c r="X1814" s="181"/>
      <c r="Y1814" s="181"/>
      <c r="Z1814" s="181"/>
      <c r="AA1814" s="181"/>
      <c r="AB1814" s="181"/>
      <c r="AC1814" s="181"/>
      <c r="AD1814" s="181"/>
      <c r="AE1814" s="181"/>
      <c r="AF1814" s="181"/>
      <c r="AG1814" s="181"/>
      <c r="AH1814" s="181"/>
      <c r="AI1814" s="181"/>
      <c r="AJ1814" s="181"/>
      <c r="AK1814" s="181"/>
      <c r="AL1814" s="181"/>
      <c r="AM1814" s="181"/>
      <c r="AN1814" s="181"/>
      <c r="AO1814" s="181"/>
      <c r="AP1814" s="181"/>
      <c r="AQ1814" s="181"/>
      <c r="AR1814" s="181"/>
      <c r="AS1814" s="181"/>
      <c r="AT1814" s="181"/>
      <c r="AU1814" s="181"/>
      <c r="AV1814" s="181"/>
      <c r="AW1814" s="181"/>
      <c r="AX1814" s="181"/>
      <c r="AY1814" s="181"/>
      <c r="AZ1814" s="181"/>
      <c r="BA1814" s="181"/>
      <c r="BB1814" s="181"/>
      <c r="BC1814" s="181"/>
      <c r="BD1814" s="181"/>
      <c r="BE1814" s="181"/>
      <c r="BF1814" s="181"/>
      <c r="BG1814" s="181"/>
      <c r="BH1814" s="181"/>
      <c r="BI1814" s="181"/>
      <c r="BJ1814" s="181"/>
      <c r="BK1814" s="181"/>
      <c r="BL1814" s="181"/>
      <c r="BM1814" s="181"/>
      <c r="BN1814" s="181"/>
      <c r="BO1814" s="181"/>
      <c r="BP1814" s="181"/>
      <c r="BQ1814" s="181"/>
      <c r="BR1814" s="181"/>
      <c r="BS1814" s="181"/>
      <c r="BT1814" s="181"/>
      <c r="BU1814" s="181"/>
      <c r="BV1814" s="181"/>
      <c r="BW1814" s="181"/>
      <c r="BX1814" s="181"/>
    </row>
    <row r="1815" spans="23:76" s="166" customFormat="1">
      <c r="W1815" s="181"/>
      <c r="X1815" s="181"/>
      <c r="Y1815" s="181"/>
      <c r="Z1815" s="181"/>
      <c r="AA1815" s="181"/>
      <c r="AB1815" s="181"/>
      <c r="AC1815" s="181"/>
      <c r="AD1815" s="181"/>
      <c r="AE1815" s="181"/>
      <c r="AF1815" s="181"/>
      <c r="AG1815" s="181"/>
      <c r="AH1815" s="181"/>
      <c r="AI1815" s="181"/>
      <c r="AJ1815" s="181"/>
      <c r="AK1815" s="181"/>
      <c r="AL1815" s="181"/>
      <c r="AM1815" s="181"/>
      <c r="AN1815" s="181"/>
      <c r="AO1815" s="181"/>
      <c r="AP1815" s="181"/>
      <c r="AQ1815" s="181"/>
      <c r="AR1815" s="181"/>
      <c r="AS1815" s="181"/>
      <c r="AT1815" s="181"/>
      <c r="AU1815" s="181"/>
      <c r="AV1815" s="181"/>
      <c r="AW1815" s="181"/>
      <c r="AX1815" s="181"/>
      <c r="AY1815" s="181"/>
      <c r="AZ1815" s="181"/>
      <c r="BA1815" s="181"/>
      <c r="BB1815" s="181"/>
      <c r="BC1815" s="181"/>
      <c r="BD1815" s="181"/>
      <c r="BE1815" s="181"/>
      <c r="BF1815" s="181"/>
      <c r="BG1815" s="181"/>
      <c r="BH1815" s="181"/>
      <c r="BI1815" s="181"/>
      <c r="BJ1815" s="181"/>
      <c r="BK1815" s="181"/>
      <c r="BL1815" s="181"/>
      <c r="BM1815" s="181"/>
      <c r="BN1815" s="181"/>
      <c r="BO1815" s="181"/>
      <c r="BP1815" s="181"/>
      <c r="BQ1815" s="181"/>
      <c r="BR1815" s="181"/>
      <c r="BS1815" s="181"/>
      <c r="BT1815" s="181"/>
      <c r="BU1815" s="181"/>
      <c r="BV1815" s="181"/>
      <c r="BW1815" s="181"/>
      <c r="BX1815" s="181"/>
    </row>
    <row r="1816" spans="23:76" s="166" customFormat="1">
      <c r="W1816" s="181"/>
      <c r="X1816" s="181"/>
      <c r="Y1816" s="181"/>
      <c r="Z1816" s="181"/>
      <c r="AA1816" s="181"/>
      <c r="AB1816" s="181"/>
      <c r="AC1816" s="181"/>
      <c r="AD1816" s="181"/>
      <c r="AE1816" s="181"/>
      <c r="AF1816" s="181"/>
      <c r="AG1816" s="181"/>
      <c r="AH1816" s="181"/>
      <c r="AI1816" s="181"/>
      <c r="AJ1816" s="181"/>
      <c r="AK1816" s="181"/>
      <c r="AL1816" s="181"/>
      <c r="AM1816" s="181"/>
      <c r="AN1816" s="181"/>
      <c r="AO1816" s="181"/>
      <c r="AP1816" s="181"/>
      <c r="AQ1816" s="181"/>
      <c r="AR1816" s="181"/>
      <c r="AS1816" s="181"/>
      <c r="AT1816" s="181"/>
      <c r="AU1816" s="181"/>
      <c r="AV1816" s="181"/>
      <c r="AW1816" s="181"/>
      <c r="AX1816" s="181"/>
      <c r="AY1816" s="181"/>
      <c r="AZ1816" s="181"/>
      <c r="BA1816" s="181"/>
      <c r="BB1816" s="181"/>
      <c r="BC1816" s="181"/>
      <c r="BD1816" s="181"/>
      <c r="BE1816" s="181"/>
      <c r="BF1816" s="181"/>
      <c r="BG1816" s="181"/>
      <c r="BH1816" s="181"/>
      <c r="BI1816" s="181"/>
      <c r="BJ1816" s="181"/>
      <c r="BK1816" s="181"/>
      <c r="BL1816" s="181"/>
      <c r="BM1816" s="181"/>
      <c r="BN1816" s="181"/>
      <c r="BO1816" s="181"/>
      <c r="BP1816" s="181"/>
      <c r="BQ1816" s="181"/>
      <c r="BR1816" s="181"/>
      <c r="BS1816" s="181"/>
      <c r="BT1816" s="181"/>
      <c r="BU1816" s="181"/>
      <c r="BV1816" s="181"/>
      <c r="BW1816" s="181"/>
      <c r="BX1816" s="181"/>
    </row>
    <row r="1817" spans="23:76" s="166" customFormat="1">
      <c r="W1817" s="181"/>
      <c r="X1817" s="181"/>
      <c r="Y1817" s="181"/>
      <c r="Z1817" s="181"/>
      <c r="AA1817" s="181"/>
      <c r="AB1817" s="181"/>
      <c r="AC1817" s="181"/>
      <c r="AD1817" s="181"/>
      <c r="AE1817" s="181"/>
      <c r="AF1817" s="181"/>
      <c r="AG1817" s="181"/>
      <c r="AH1817" s="181"/>
      <c r="AI1817" s="181"/>
      <c r="AJ1817" s="181"/>
      <c r="AK1817" s="181"/>
      <c r="AL1817" s="181"/>
      <c r="AM1817" s="181"/>
      <c r="AN1817" s="181"/>
      <c r="AO1817" s="181"/>
      <c r="AP1817" s="181"/>
      <c r="AQ1817" s="181"/>
      <c r="AR1817" s="181"/>
      <c r="AS1817" s="181"/>
      <c r="AT1817" s="181"/>
      <c r="AU1817" s="181"/>
      <c r="AV1817" s="181"/>
      <c r="AW1817" s="181"/>
      <c r="AX1817" s="181"/>
      <c r="AY1817" s="181"/>
      <c r="AZ1817" s="181"/>
      <c r="BA1817" s="181"/>
      <c r="BB1817" s="181"/>
      <c r="BC1817" s="181"/>
      <c r="BD1817" s="181"/>
      <c r="BE1817" s="181"/>
      <c r="BF1817" s="181"/>
      <c r="BG1817" s="181"/>
      <c r="BH1817" s="181"/>
      <c r="BI1817" s="181"/>
      <c r="BJ1817" s="181"/>
      <c r="BK1817" s="181"/>
      <c r="BL1817" s="181"/>
      <c r="BM1817" s="181"/>
      <c r="BN1817" s="181"/>
      <c r="BO1817" s="181"/>
      <c r="BP1817" s="181"/>
      <c r="BQ1817" s="181"/>
      <c r="BR1817" s="181"/>
      <c r="BS1817" s="181"/>
      <c r="BT1817" s="181"/>
      <c r="BU1817" s="181"/>
      <c r="BV1817" s="181"/>
      <c r="BW1817" s="181"/>
      <c r="BX1817" s="181"/>
    </row>
    <row r="1818" spans="23:76" s="166" customFormat="1">
      <c r="W1818" s="181"/>
      <c r="X1818" s="181"/>
      <c r="Y1818" s="181"/>
      <c r="Z1818" s="181"/>
      <c r="AA1818" s="181"/>
      <c r="AB1818" s="181"/>
      <c r="AC1818" s="181"/>
      <c r="AD1818" s="181"/>
      <c r="AE1818" s="181"/>
      <c r="AF1818" s="181"/>
      <c r="AG1818" s="181"/>
      <c r="AH1818" s="181"/>
      <c r="AI1818" s="181"/>
      <c r="AJ1818" s="181"/>
      <c r="AK1818" s="181"/>
      <c r="AL1818" s="181"/>
      <c r="AM1818" s="181"/>
      <c r="AN1818" s="181"/>
      <c r="AO1818" s="181"/>
      <c r="AP1818" s="181"/>
      <c r="AQ1818" s="181"/>
      <c r="AR1818" s="181"/>
      <c r="AS1818" s="181"/>
      <c r="AT1818" s="181"/>
      <c r="AU1818" s="181"/>
      <c r="AV1818" s="181"/>
      <c r="AW1818" s="181"/>
      <c r="AX1818" s="181"/>
      <c r="AY1818" s="181"/>
      <c r="AZ1818" s="181"/>
      <c r="BA1818" s="181"/>
      <c r="BB1818" s="181"/>
      <c r="BC1818" s="181"/>
      <c r="BD1818" s="181"/>
      <c r="BE1818" s="181"/>
      <c r="BF1818" s="181"/>
      <c r="BG1818" s="181"/>
      <c r="BH1818" s="181"/>
      <c r="BI1818" s="181"/>
      <c r="BJ1818" s="181"/>
      <c r="BK1818" s="181"/>
      <c r="BL1818" s="181"/>
      <c r="BM1818" s="181"/>
      <c r="BN1818" s="181"/>
      <c r="BO1818" s="181"/>
      <c r="BP1818" s="181"/>
      <c r="BQ1818" s="181"/>
      <c r="BR1818" s="181"/>
      <c r="BS1818" s="181"/>
      <c r="BT1818" s="181"/>
      <c r="BU1818" s="181"/>
      <c r="BV1818" s="181"/>
      <c r="BW1818" s="181"/>
      <c r="BX1818" s="181"/>
    </row>
    <row r="1819" spans="23:76" s="166" customFormat="1">
      <c r="W1819" s="181"/>
      <c r="X1819" s="181"/>
      <c r="Y1819" s="181"/>
      <c r="Z1819" s="181"/>
      <c r="AA1819" s="181"/>
      <c r="AB1819" s="181"/>
      <c r="AC1819" s="181"/>
      <c r="AD1819" s="181"/>
      <c r="AE1819" s="181"/>
      <c r="AF1819" s="181"/>
      <c r="AG1819" s="181"/>
      <c r="AH1819" s="181"/>
      <c r="AI1819" s="181"/>
      <c r="AJ1819" s="181"/>
      <c r="AK1819" s="181"/>
      <c r="AL1819" s="181"/>
      <c r="AM1819" s="181"/>
      <c r="AN1819" s="181"/>
      <c r="AO1819" s="181"/>
      <c r="AP1819" s="181"/>
      <c r="AQ1819" s="181"/>
      <c r="AR1819" s="181"/>
      <c r="AS1819" s="181"/>
      <c r="AT1819" s="181"/>
      <c r="AU1819" s="181"/>
      <c r="AV1819" s="181"/>
      <c r="AW1819" s="181"/>
      <c r="AX1819" s="181"/>
      <c r="AY1819" s="181"/>
      <c r="AZ1819" s="181"/>
      <c r="BA1819" s="181"/>
      <c r="BB1819" s="181"/>
      <c r="BC1819" s="181"/>
      <c r="BD1819" s="181"/>
      <c r="BE1819" s="181"/>
      <c r="BF1819" s="181"/>
      <c r="BG1819" s="181"/>
      <c r="BH1819" s="181"/>
      <c r="BI1819" s="181"/>
      <c r="BJ1819" s="181"/>
      <c r="BK1819" s="181"/>
      <c r="BL1819" s="181"/>
      <c r="BM1819" s="181"/>
      <c r="BN1819" s="181"/>
      <c r="BO1819" s="181"/>
      <c r="BP1819" s="181"/>
      <c r="BQ1819" s="181"/>
      <c r="BR1819" s="181"/>
      <c r="BS1819" s="181"/>
      <c r="BT1819" s="181"/>
      <c r="BU1819" s="181"/>
      <c r="BV1819" s="181"/>
      <c r="BW1819" s="181"/>
      <c r="BX1819" s="181"/>
    </row>
    <row r="1820" spans="23:76" s="166" customFormat="1">
      <c r="W1820" s="181"/>
      <c r="X1820" s="181"/>
      <c r="Y1820" s="181"/>
      <c r="Z1820" s="181"/>
      <c r="AA1820" s="181"/>
      <c r="AB1820" s="181"/>
      <c r="AC1820" s="181"/>
      <c r="AD1820" s="181"/>
      <c r="AE1820" s="181"/>
      <c r="AF1820" s="181"/>
      <c r="AG1820" s="181"/>
      <c r="AH1820" s="181"/>
      <c r="AI1820" s="181"/>
      <c r="AJ1820" s="181"/>
      <c r="AK1820" s="181"/>
      <c r="AL1820" s="181"/>
      <c r="AM1820" s="181"/>
      <c r="AN1820" s="181"/>
      <c r="AO1820" s="181"/>
      <c r="AP1820" s="181"/>
      <c r="AQ1820" s="181"/>
      <c r="AR1820" s="181"/>
      <c r="AS1820" s="181"/>
      <c r="AT1820" s="181"/>
      <c r="AU1820" s="181"/>
      <c r="AV1820" s="181"/>
      <c r="AW1820" s="181"/>
      <c r="AX1820" s="181"/>
      <c r="AY1820" s="181"/>
      <c r="AZ1820" s="181"/>
      <c r="BA1820" s="181"/>
      <c r="BB1820" s="181"/>
      <c r="BC1820" s="181"/>
      <c r="BD1820" s="181"/>
      <c r="BE1820" s="181"/>
      <c r="BF1820" s="181"/>
      <c r="BG1820" s="181"/>
      <c r="BH1820" s="181"/>
      <c r="BI1820" s="181"/>
      <c r="BJ1820" s="181"/>
      <c r="BK1820" s="181"/>
      <c r="BL1820" s="181"/>
      <c r="BM1820" s="181"/>
      <c r="BN1820" s="181"/>
      <c r="BO1820" s="181"/>
      <c r="BP1820" s="181"/>
      <c r="BQ1820" s="181"/>
      <c r="BR1820" s="181"/>
      <c r="BS1820" s="181"/>
      <c r="BT1820" s="181"/>
      <c r="BU1820" s="181"/>
      <c r="BV1820" s="181"/>
      <c r="BW1820" s="181"/>
      <c r="BX1820" s="181"/>
    </row>
    <row r="1821" spans="23:76" s="166" customFormat="1">
      <c r="W1821" s="181"/>
      <c r="X1821" s="181"/>
      <c r="Y1821" s="181"/>
      <c r="Z1821" s="181"/>
      <c r="AA1821" s="181"/>
      <c r="AB1821" s="181"/>
      <c r="AC1821" s="181"/>
      <c r="AD1821" s="181"/>
      <c r="AE1821" s="181"/>
      <c r="AF1821" s="181"/>
      <c r="AG1821" s="181"/>
      <c r="AH1821" s="181"/>
      <c r="AI1821" s="181"/>
      <c r="AJ1821" s="181"/>
      <c r="AK1821" s="181"/>
      <c r="AL1821" s="181"/>
      <c r="AM1821" s="181"/>
      <c r="AN1821" s="181"/>
      <c r="AO1821" s="181"/>
      <c r="AP1821" s="181"/>
      <c r="AQ1821" s="181"/>
      <c r="AR1821" s="181"/>
      <c r="AS1821" s="181"/>
      <c r="AT1821" s="181"/>
      <c r="AU1821" s="181"/>
      <c r="AV1821" s="181"/>
      <c r="AW1821" s="181"/>
      <c r="AX1821" s="181"/>
      <c r="AY1821" s="181"/>
      <c r="AZ1821" s="181"/>
      <c r="BA1821" s="181"/>
      <c r="BB1821" s="181"/>
      <c r="BC1821" s="181"/>
      <c r="BD1821" s="181"/>
      <c r="BE1821" s="181"/>
      <c r="BF1821" s="181"/>
      <c r="BG1821" s="181"/>
      <c r="BH1821" s="181"/>
      <c r="BI1821" s="181"/>
      <c r="BJ1821" s="181"/>
      <c r="BK1821" s="181"/>
      <c r="BL1821" s="181"/>
      <c r="BM1821" s="181"/>
      <c r="BN1821" s="181"/>
      <c r="BO1821" s="181"/>
      <c r="BP1821" s="181"/>
      <c r="BQ1821" s="181"/>
      <c r="BR1821" s="181"/>
      <c r="BS1821" s="181"/>
      <c r="BT1821" s="181"/>
      <c r="BU1821" s="181"/>
      <c r="BV1821" s="181"/>
      <c r="BW1821" s="181"/>
      <c r="BX1821" s="181"/>
    </row>
    <row r="1822" spans="23:76" s="166" customFormat="1">
      <c r="W1822" s="181"/>
      <c r="X1822" s="181"/>
      <c r="Y1822" s="181"/>
      <c r="Z1822" s="181"/>
      <c r="AA1822" s="181"/>
      <c r="AB1822" s="181"/>
      <c r="AC1822" s="181"/>
      <c r="AD1822" s="181"/>
      <c r="AE1822" s="181"/>
      <c r="AF1822" s="181"/>
      <c r="AG1822" s="181"/>
      <c r="AH1822" s="181"/>
      <c r="AI1822" s="181"/>
      <c r="AJ1822" s="181"/>
      <c r="AK1822" s="181"/>
      <c r="AL1822" s="181"/>
      <c r="AM1822" s="181"/>
      <c r="AN1822" s="181"/>
      <c r="AO1822" s="181"/>
      <c r="AP1822" s="181"/>
      <c r="AQ1822" s="181"/>
      <c r="AR1822" s="181"/>
      <c r="AS1822" s="181"/>
      <c r="AT1822" s="181"/>
      <c r="AU1822" s="181"/>
      <c r="AV1822" s="181"/>
      <c r="AW1822" s="181"/>
      <c r="AX1822" s="181"/>
      <c r="AY1822" s="181"/>
      <c r="AZ1822" s="181"/>
      <c r="BA1822" s="181"/>
      <c r="BB1822" s="181"/>
      <c r="BC1822" s="181"/>
      <c r="BD1822" s="181"/>
      <c r="BE1822" s="181"/>
      <c r="BF1822" s="181"/>
      <c r="BG1822" s="181"/>
      <c r="BH1822" s="181"/>
      <c r="BI1822" s="181"/>
      <c r="BJ1822" s="181"/>
      <c r="BK1822" s="181"/>
      <c r="BL1822" s="181"/>
      <c r="BM1822" s="181"/>
      <c r="BN1822" s="181"/>
      <c r="BO1822" s="181"/>
      <c r="BP1822" s="181"/>
      <c r="BQ1822" s="181"/>
      <c r="BR1822" s="181"/>
      <c r="BS1822" s="181"/>
      <c r="BT1822" s="181"/>
      <c r="BU1822" s="181"/>
      <c r="BV1822" s="181"/>
      <c r="BW1822" s="181"/>
      <c r="BX1822" s="181"/>
    </row>
    <row r="1823" spans="23:76" s="166" customFormat="1">
      <c r="W1823" s="181"/>
      <c r="X1823" s="181"/>
      <c r="Y1823" s="181"/>
      <c r="Z1823" s="181"/>
      <c r="AA1823" s="181"/>
      <c r="AB1823" s="181"/>
      <c r="AC1823" s="181"/>
      <c r="AD1823" s="181"/>
      <c r="AE1823" s="181"/>
      <c r="AF1823" s="181"/>
      <c r="AG1823" s="181"/>
      <c r="AH1823" s="181"/>
      <c r="AI1823" s="181"/>
      <c r="AJ1823" s="181"/>
      <c r="AK1823" s="181"/>
      <c r="AL1823" s="181"/>
      <c r="AM1823" s="181"/>
      <c r="AN1823" s="181"/>
      <c r="AO1823" s="181"/>
      <c r="AP1823" s="181"/>
      <c r="AQ1823" s="181"/>
      <c r="AR1823" s="181"/>
      <c r="AS1823" s="181"/>
      <c r="AT1823" s="181"/>
      <c r="AU1823" s="181"/>
      <c r="AV1823" s="181"/>
      <c r="AW1823" s="181"/>
      <c r="AX1823" s="181"/>
      <c r="AY1823" s="181"/>
      <c r="AZ1823" s="181"/>
      <c r="BA1823" s="181"/>
      <c r="BB1823" s="181"/>
      <c r="BC1823" s="181"/>
      <c r="BD1823" s="181"/>
      <c r="BE1823" s="181"/>
      <c r="BF1823" s="181"/>
      <c r="BG1823" s="181"/>
      <c r="BH1823" s="181"/>
      <c r="BI1823" s="181"/>
      <c r="BJ1823" s="181"/>
      <c r="BK1823" s="181"/>
      <c r="BL1823" s="181"/>
      <c r="BM1823" s="181"/>
      <c r="BN1823" s="181"/>
      <c r="BO1823" s="181"/>
      <c r="BP1823" s="181"/>
      <c r="BQ1823" s="181"/>
      <c r="BR1823" s="181"/>
      <c r="BS1823" s="181"/>
      <c r="BT1823" s="181"/>
      <c r="BU1823" s="181"/>
      <c r="BV1823" s="181"/>
      <c r="BW1823" s="181"/>
      <c r="BX1823" s="181"/>
    </row>
    <row r="1824" spans="23:76" s="166" customFormat="1">
      <c r="W1824" s="181"/>
      <c r="X1824" s="181"/>
      <c r="Y1824" s="181"/>
      <c r="Z1824" s="181"/>
      <c r="AA1824" s="181"/>
      <c r="AB1824" s="181"/>
      <c r="AC1824" s="181"/>
      <c r="AD1824" s="181"/>
      <c r="AE1824" s="181"/>
      <c r="AF1824" s="181"/>
      <c r="AG1824" s="181"/>
      <c r="AH1824" s="181"/>
      <c r="AI1824" s="181"/>
      <c r="AJ1824" s="181"/>
      <c r="AK1824" s="181"/>
      <c r="AL1824" s="181"/>
      <c r="AM1824" s="181"/>
      <c r="AN1824" s="181"/>
      <c r="AO1824" s="181"/>
      <c r="AP1824" s="181"/>
      <c r="AQ1824" s="181"/>
      <c r="AR1824" s="181"/>
      <c r="AS1824" s="181"/>
      <c r="AT1824" s="181"/>
      <c r="AU1824" s="181"/>
      <c r="AV1824" s="181"/>
      <c r="AW1824" s="181"/>
      <c r="AX1824" s="181"/>
      <c r="AY1824" s="181"/>
      <c r="AZ1824" s="181"/>
      <c r="BA1824" s="181"/>
      <c r="BB1824" s="181"/>
      <c r="BC1824" s="181"/>
      <c r="BD1824" s="181"/>
      <c r="BE1824" s="181"/>
      <c r="BF1824" s="181"/>
      <c r="BG1824" s="181"/>
      <c r="BH1824" s="181"/>
      <c r="BI1824" s="181"/>
      <c r="BJ1824" s="181"/>
      <c r="BK1824" s="181"/>
      <c r="BL1824" s="181"/>
      <c r="BM1824" s="181"/>
      <c r="BN1824" s="181"/>
      <c r="BO1824" s="181"/>
      <c r="BP1824" s="181"/>
      <c r="BQ1824" s="181"/>
      <c r="BR1824" s="181"/>
      <c r="BS1824" s="181"/>
      <c r="BT1824" s="181"/>
      <c r="BU1824" s="181"/>
      <c r="BV1824" s="181"/>
      <c r="BW1824" s="181"/>
      <c r="BX1824" s="181"/>
    </row>
    <row r="1825" spans="23:76" s="166" customFormat="1">
      <c r="W1825" s="181"/>
      <c r="X1825" s="181"/>
      <c r="Y1825" s="181"/>
      <c r="Z1825" s="181"/>
      <c r="AA1825" s="181"/>
      <c r="AB1825" s="181"/>
      <c r="AC1825" s="181"/>
      <c r="AD1825" s="181"/>
      <c r="AE1825" s="181"/>
      <c r="AF1825" s="181"/>
      <c r="AG1825" s="181"/>
      <c r="AH1825" s="181"/>
      <c r="AI1825" s="181"/>
      <c r="AJ1825" s="181"/>
      <c r="AK1825" s="181"/>
      <c r="AL1825" s="181"/>
      <c r="AM1825" s="181"/>
      <c r="AN1825" s="181"/>
      <c r="AO1825" s="181"/>
      <c r="AP1825" s="181"/>
      <c r="AQ1825" s="181"/>
      <c r="AR1825" s="181"/>
      <c r="AS1825" s="181"/>
      <c r="AT1825" s="181"/>
      <c r="AU1825" s="181"/>
      <c r="AV1825" s="181"/>
      <c r="AW1825" s="181"/>
      <c r="AX1825" s="181"/>
      <c r="AY1825" s="181"/>
      <c r="AZ1825" s="181"/>
      <c r="BA1825" s="181"/>
      <c r="BB1825" s="181"/>
      <c r="BC1825" s="181"/>
      <c r="BD1825" s="181"/>
      <c r="BE1825" s="181"/>
      <c r="BF1825" s="181"/>
      <c r="BG1825" s="181"/>
      <c r="BH1825" s="181"/>
      <c r="BI1825" s="181"/>
      <c r="BJ1825" s="181"/>
      <c r="BK1825" s="181"/>
      <c r="BL1825" s="181"/>
      <c r="BM1825" s="181"/>
      <c r="BN1825" s="181"/>
      <c r="BO1825" s="181"/>
      <c r="BP1825" s="181"/>
      <c r="BQ1825" s="181"/>
      <c r="BR1825" s="181"/>
      <c r="BS1825" s="181"/>
      <c r="BT1825" s="181"/>
      <c r="BU1825" s="181"/>
      <c r="BV1825" s="181"/>
      <c r="BW1825" s="181"/>
      <c r="BX1825" s="181"/>
    </row>
    <row r="1826" spans="23:76" s="166" customFormat="1">
      <c r="W1826" s="181"/>
      <c r="X1826" s="181"/>
      <c r="Y1826" s="181"/>
      <c r="Z1826" s="181"/>
      <c r="AA1826" s="181"/>
      <c r="AB1826" s="181"/>
      <c r="AC1826" s="181"/>
      <c r="AD1826" s="181"/>
      <c r="AE1826" s="181"/>
      <c r="AF1826" s="181"/>
      <c r="AG1826" s="181"/>
      <c r="AH1826" s="181"/>
      <c r="AI1826" s="181"/>
      <c r="AJ1826" s="181"/>
      <c r="AK1826" s="181"/>
      <c r="AL1826" s="181"/>
      <c r="AM1826" s="181"/>
      <c r="AN1826" s="181"/>
      <c r="AO1826" s="181"/>
      <c r="AP1826" s="181"/>
      <c r="AQ1826" s="181"/>
      <c r="AR1826" s="181"/>
      <c r="AS1826" s="181"/>
      <c r="AT1826" s="181"/>
      <c r="AU1826" s="181"/>
      <c r="AV1826" s="181"/>
      <c r="AW1826" s="181"/>
      <c r="AX1826" s="181"/>
      <c r="AY1826" s="181"/>
      <c r="AZ1826" s="181"/>
      <c r="BA1826" s="181"/>
      <c r="BB1826" s="181"/>
      <c r="BC1826" s="181"/>
      <c r="BD1826" s="181"/>
      <c r="BE1826" s="181"/>
      <c r="BF1826" s="181"/>
      <c r="BG1826" s="181"/>
      <c r="BH1826" s="181"/>
      <c r="BI1826" s="181"/>
      <c r="BJ1826" s="181"/>
      <c r="BK1826" s="181"/>
      <c r="BL1826" s="181"/>
      <c r="BM1826" s="181"/>
      <c r="BN1826" s="181"/>
      <c r="BO1826" s="181"/>
      <c r="BP1826" s="181"/>
      <c r="BQ1826" s="181"/>
      <c r="BR1826" s="181"/>
      <c r="BS1826" s="181"/>
      <c r="BT1826" s="181"/>
      <c r="BU1826" s="181"/>
      <c r="BV1826" s="181"/>
      <c r="BW1826" s="181"/>
      <c r="BX1826" s="181"/>
    </row>
    <row r="1827" spans="23:76" s="166" customFormat="1">
      <c r="W1827" s="181"/>
      <c r="X1827" s="181"/>
      <c r="Y1827" s="181"/>
      <c r="Z1827" s="181"/>
      <c r="AA1827" s="181"/>
      <c r="AB1827" s="181"/>
      <c r="AC1827" s="181"/>
      <c r="AD1827" s="181"/>
      <c r="AE1827" s="181"/>
      <c r="AF1827" s="181"/>
      <c r="AG1827" s="181"/>
      <c r="AH1827" s="181"/>
      <c r="AI1827" s="181"/>
      <c r="AJ1827" s="181"/>
      <c r="AK1827" s="181"/>
      <c r="AL1827" s="181"/>
      <c r="AM1827" s="181"/>
      <c r="AN1827" s="181"/>
      <c r="AO1827" s="181"/>
      <c r="AP1827" s="181"/>
      <c r="AQ1827" s="181"/>
      <c r="AR1827" s="181"/>
      <c r="AS1827" s="181"/>
      <c r="AT1827" s="181"/>
      <c r="AU1827" s="181"/>
      <c r="AV1827" s="181"/>
      <c r="AW1827" s="181"/>
      <c r="AX1827" s="181"/>
      <c r="AY1827" s="181"/>
      <c r="AZ1827" s="181"/>
      <c r="BA1827" s="181"/>
      <c r="BB1827" s="181"/>
      <c r="BC1827" s="181"/>
      <c r="BD1827" s="181"/>
      <c r="BE1827" s="181"/>
      <c r="BF1827" s="181"/>
      <c r="BG1827" s="181"/>
      <c r="BH1827" s="181"/>
      <c r="BI1827" s="181"/>
      <c r="BJ1827" s="181"/>
      <c r="BK1827" s="181"/>
      <c r="BL1827" s="181"/>
      <c r="BM1827" s="181"/>
      <c r="BN1827" s="181"/>
      <c r="BO1827" s="181"/>
      <c r="BP1827" s="181"/>
      <c r="BQ1827" s="181"/>
      <c r="BR1827" s="181"/>
      <c r="BS1827" s="181"/>
      <c r="BT1827" s="181"/>
      <c r="BU1827" s="181"/>
      <c r="BV1827" s="181"/>
      <c r="BW1827" s="181"/>
      <c r="BX1827" s="181"/>
    </row>
    <row r="1828" spans="23:76" s="166" customFormat="1">
      <c r="W1828" s="181"/>
      <c r="X1828" s="181"/>
      <c r="Y1828" s="181"/>
      <c r="Z1828" s="181"/>
      <c r="AA1828" s="181"/>
      <c r="AB1828" s="181"/>
      <c r="AC1828" s="181"/>
      <c r="AD1828" s="181"/>
      <c r="AE1828" s="181"/>
      <c r="AF1828" s="181"/>
      <c r="AG1828" s="181"/>
      <c r="AH1828" s="181"/>
      <c r="AI1828" s="181"/>
      <c r="AJ1828" s="181"/>
      <c r="AK1828" s="181"/>
      <c r="AL1828" s="181"/>
      <c r="AM1828" s="181"/>
      <c r="AN1828" s="181"/>
      <c r="AO1828" s="181"/>
      <c r="AP1828" s="181"/>
      <c r="AQ1828" s="181"/>
      <c r="AR1828" s="181"/>
      <c r="AS1828" s="181"/>
      <c r="AT1828" s="181"/>
      <c r="AU1828" s="181"/>
      <c r="AV1828" s="181"/>
      <c r="AW1828" s="181"/>
      <c r="AX1828" s="181"/>
      <c r="AY1828" s="181"/>
      <c r="AZ1828" s="181"/>
      <c r="BA1828" s="181"/>
      <c r="BB1828" s="181"/>
      <c r="BC1828" s="181"/>
      <c r="BD1828" s="181"/>
      <c r="BE1828" s="181"/>
      <c r="BF1828" s="181"/>
      <c r="BG1828" s="181"/>
      <c r="BH1828" s="181"/>
      <c r="BI1828" s="181"/>
      <c r="BJ1828" s="181"/>
      <c r="BK1828" s="181"/>
      <c r="BL1828" s="181"/>
      <c r="BM1828" s="181"/>
      <c r="BN1828" s="181"/>
      <c r="BO1828" s="181"/>
      <c r="BP1828" s="181"/>
      <c r="BQ1828" s="181"/>
      <c r="BR1828" s="181"/>
      <c r="BS1828" s="181"/>
      <c r="BT1828" s="181"/>
      <c r="BU1828" s="181"/>
      <c r="BV1828" s="181"/>
      <c r="BW1828" s="181"/>
      <c r="BX1828" s="181"/>
    </row>
    <row r="1829" spans="23:76" s="166" customFormat="1">
      <c r="W1829" s="181"/>
      <c r="X1829" s="181"/>
      <c r="Y1829" s="181"/>
      <c r="Z1829" s="181"/>
      <c r="AA1829" s="181"/>
      <c r="AB1829" s="181"/>
      <c r="AC1829" s="181"/>
      <c r="AD1829" s="181"/>
      <c r="AE1829" s="181"/>
      <c r="AF1829" s="181"/>
      <c r="AG1829" s="181"/>
      <c r="AH1829" s="181"/>
      <c r="AI1829" s="181"/>
      <c r="AJ1829" s="181"/>
      <c r="AK1829" s="181"/>
      <c r="AL1829" s="181"/>
      <c r="AM1829" s="181"/>
      <c r="AN1829" s="181"/>
      <c r="AO1829" s="181"/>
      <c r="AP1829" s="181"/>
      <c r="AQ1829" s="181"/>
      <c r="AR1829" s="181"/>
      <c r="AS1829" s="181"/>
      <c r="AT1829" s="181"/>
      <c r="AU1829" s="181"/>
      <c r="AV1829" s="181"/>
      <c r="AW1829" s="181"/>
      <c r="AX1829" s="181"/>
      <c r="AY1829" s="181"/>
      <c r="AZ1829" s="181"/>
      <c r="BA1829" s="181"/>
      <c r="BB1829" s="181"/>
      <c r="BC1829" s="181"/>
      <c r="BD1829" s="181"/>
      <c r="BE1829" s="181"/>
      <c r="BF1829" s="181"/>
      <c r="BG1829" s="181"/>
      <c r="BH1829" s="181"/>
      <c r="BI1829" s="181"/>
      <c r="BJ1829" s="181"/>
      <c r="BK1829" s="181"/>
      <c r="BL1829" s="181"/>
      <c r="BM1829" s="181"/>
      <c r="BN1829" s="181"/>
      <c r="BO1829" s="181"/>
      <c r="BP1829" s="181"/>
      <c r="BQ1829" s="181"/>
      <c r="BR1829" s="181"/>
      <c r="BS1829" s="181"/>
      <c r="BT1829" s="181"/>
      <c r="BU1829" s="181"/>
      <c r="BV1829" s="181"/>
      <c r="BW1829" s="181"/>
      <c r="BX1829" s="181"/>
    </row>
    <row r="1830" spans="23:76" s="166" customFormat="1">
      <c r="W1830" s="181"/>
      <c r="X1830" s="181"/>
      <c r="Y1830" s="181"/>
      <c r="Z1830" s="181"/>
      <c r="AA1830" s="181"/>
      <c r="AB1830" s="181"/>
      <c r="AC1830" s="181"/>
      <c r="AD1830" s="181"/>
      <c r="AE1830" s="181"/>
      <c r="AF1830" s="181"/>
      <c r="AG1830" s="181"/>
      <c r="AH1830" s="181"/>
      <c r="AI1830" s="181"/>
      <c r="AJ1830" s="181"/>
      <c r="AK1830" s="181"/>
      <c r="AL1830" s="181"/>
      <c r="AM1830" s="181"/>
      <c r="AN1830" s="181"/>
      <c r="AO1830" s="181"/>
      <c r="AP1830" s="181"/>
      <c r="AQ1830" s="181"/>
      <c r="AR1830" s="181"/>
      <c r="AS1830" s="181"/>
      <c r="AT1830" s="181"/>
      <c r="AU1830" s="181"/>
      <c r="AV1830" s="181"/>
      <c r="AW1830" s="181"/>
      <c r="AX1830" s="181"/>
      <c r="AY1830" s="181"/>
      <c r="AZ1830" s="181"/>
      <c r="BA1830" s="181"/>
      <c r="BB1830" s="181"/>
      <c r="BC1830" s="181"/>
      <c r="BD1830" s="181"/>
      <c r="BE1830" s="181"/>
      <c r="BF1830" s="181"/>
      <c r="BG1830" s="181"/>
      <c r="BH1830" s="181"/>
      <c r="BI1830" s="181"/>
      <c r="BJ1830" s="181"/>
      <c r="BK1830" s="181"/>
      <c r="BL1830" s="181"/>
      <c r="BM1830" s="181"/>
      <c r="BN1830" s="181"/>
      <c r="BO1830" s="181"/>
      <c r="BP1830" s="181"/>
      <c r="BQ1830" s="181"/>
      <c r="BR1830" s="181"/>
      <c r="BS1830" s="181"/>
      <c r="BT1830" s="181"/>
      <c r="BU1830" s="181"/>
      <c r="BV1830" s="181"/>
      <c r="BW1830" s="181"/>
      <c r="BX1830" s="181"/>
    </row>
    <row r="1831" spans="23:76" s="166" customFormat="1">
      <c r="W1831" s="181"/>
      <c r="X1831" s="181"/>
      <c r="Y1831" s="181"/>
      <c r="Z1831" s="181"/>
      <c r="AA1831" s="181"/>
      <c r="AB1831" s="181"/>
      <c r="AC1831" s="181"/>
      <c r="AD1831" s="181"/>
      <c r="AE1831" s="181"/>
      <c r="AF1831" s="181"/>
      <c r="AG1831" s="181"/>
      <c r="AH1831" s="181"/>
      <c r="AI1831" s="181"/>
      <c r="AJ1831" s="181"/>
      <c r="AK1831" s="181"/>
      <c r="AL1831" s="181"/>
      <c r="AM1831" s="181"/>
      <c r="AN1831" s="181"/>
      <c r="AO1831" s="181"/>
      <c r="AP1831" s="181"/>
      <c r="AQ1831" s="181"/>
      <c r="AR1831" s="181"/>
      <c r="AS1831" s="181"/>
      <c r="AT1831" s="181"/>
      <c r="AU1831" s="181"/>
      <c r="AV1831" s="181"/>
      <c r="AW1831" s="181"/>
      <c r="AX1831" s="181"/>
      <c r="AY1831" s="181"/>
      <c r="AZ1831" s="181"/>
      <c r="BA1831" s="181"/>
      <c r="BB1831" s="181"/>
      <c r="BC1831" s="181"/>
      <c r="BD1831" s="181"/>
      <c r="BE1831" s="181"/>
      <c r="BF1831" s="181"/>
      <c r="BG1831" s="181"/>
      <c r="BH1831" s="181"/>
      <c r="BI1831" s="181"/>
      <c r="BJ1831" s="181"/>
      <c r="BK1831" s="181"/>
      <c r="BL1831" s="181"/>
      <c r="BM1831" s="181"/>
      <c r="BN1831" s="181"/>
      <c r="BO1831" s="181"/>
      <c r="BP1831" s="181"/>
      <c r="BQ1831" s="181"/>
      <c r="BR1831" s="181"/>
      <c r="BS1831" s="181"/>
      <c r="BT1831" s="181"/>
      <c r="BU1831" s="181"/>
      <c r="BV1831" s="181"/>
      <c r="BW1831" s="181"/>
      <c r="BX1831" s="181"/>
    </row>
    <row r="1832" spans="23:76" s="166" customFormat="1">
      <c r="W1832" s="181"/>
      <c r="X1832" s="181"/>
      <c r="Y1832" s="181"/>
      <c r="Z1832" s="181"/>
      <c r="AA1832" s="181"/>
      <c r="AB1832" s="181"/>
      <c r="AC1832" s="181"/>
      <c r="AD1832" s="181"/>
      <c r="AE1832" s="181"/>
      <c r="AF1832" s="181"/>
      <c r="AG1832" s="181"/>
      <c r="AH1832" s="181"/>
      <c r="AI1832" s="181"/>
      <c r="AJ1832" s="181"/>
      <c r="AK1832" s="181"/>
      <c r="AL1832" s="181"/>
      <c r="AM1832" s="181"/>
      <c r="AN1832" s="181"/>
      <c r="AO1832" s="181"/>
      <c r="AP1832" s="181"/>
      <c r="AQ1832" s="181"/>
      <c r="AR1832" s="181"/>
      <c r="AS1832" s="181"/>
      <c r="AT1832" s="181"/>
      <c r="AU1832" s="181"/>
      <c r="AV1832" s="181"/>
      <c r="AW1832" s="181"/>
      <c r="AX1832" s="181"/>
      <c r="AY1832" s="181"/>
      <c r="AZ1832" s="181"/>
      <c r="BA1832" s="181"/>
      <c r="BB1832" s="181"/>
      <c r="BC1832" s="181"/>
      <c r="BD1832" s="181"/>
      <c r="BE1832" s="181"/>
      <c r="BF1832" s="181"/>
      <c r="BG1832" s="181"/>
      <c r="BH1832" s="181"/>
      <c r="BI1832" s="181"/>
      <c r="BJ1832" s="181"/>
      <c r="BK1832" s="181"/>
      <c r="BL1832" s="181"/>
      <c r="BM1832" s="181"/>
      <c r="BN1832" s="181"/>
      <c r="BO1832" s="181"/>
      <c r="BP1832" s="181"/>
      <c r="BQ1832" s="181"/>
      <c r="BR1832" s="181"/>
      <c r="BS1832" s="181"/>
      <c r="BT1832" s="181"/>
      <c r="BU1832" s="181"/>
      <c r="BV1832" s="181"/>
      <c r="BW1832" s="181"/>
      <c r="BX1832" s="181"/>
    </row>
    <row r="1833" spans="23:76" s="166" customFormat="1">
      <c r="W1833" s="181"/>
      <c r="X1833" s="181"/>
      <c r="Y1833" s="181"/>
      <c r="Z1833" s="181"/>
      <c r="AA1833" s="181"/>
      <c r="AB1833" s="181"/>
      <c r="AC1833" s="181"/>
      <c r="AD1833" s="181"/>
      <c r="AE1833" s="181"/>
      <c r="AF1833" s="181"/>
      <c r="AG1833" s="181"/>
      <c r="AH1833" s="181"/>
      <c r="AI1833" s="181"/>
      <c r="AJ1833" s="181"/>
      <c r="AK1833" s="181"/>
      <c r="AL1833" s="181"/>
      <c r="AM1833" s="181"/>
      <c r="AN1833" s="181"/>
      <c r="AO1833" s="181"/>
      <c r="AP1833" s="181"/>
      <c r="AQ1833" s="181"/>
      <c r="AR1833" s="181"/>
      <c r="AS1833" s="181"/>
      <c r="AT1833" s="181"/>
      <c r="AU1833" s="181"/>
      <c r="AV1833" s="181"/>
      <c r="AW1833" s="181"/>
      <c r="AX1833" s="181"/>
      <c r="AY1833" s="181"/>
      <c r="AZ1833" s="181"/>
      <c r="BA1833" s="181"/>
      <c r="BB1833" s="181"/>
      <c r="BC1833" s="181"/>
      <c r="BD1833" s="181"/>
      <c r="BE1833" s="181"/>
      <c r="BF1833" s="181"/>
      <c r="BG1833" s="181"/>
      <c r="BH1833" s="181"/>
      <c r="BI1833" s="181"/>
      <c r="BJ1833" s="181"/>
      <c r="BK1833" s="181"/>
      <c r="BL1833" s="181"/>
      <c r="BM1833" s="181"/>
      <c r="BN1833" s="181"/>
      <c r="BO1833" s="181"/>
      <c r="BP1833" s="181"/>
      <c r="BQ1833" s="181"/>
      <c r="BR1833" s="181"/>
      <c r="BS1833" s="181"/>
      <c r="BT1833" s="181"/>
      <c r="BU1833" s="181"/>
      <c r="BV1833" s="181"/>
      <c r="BW1833" s="181"/>
      <c r="BX1833" s="181"/>
    </row>
    <row r="1834" spans="23:76" s="166" customFormat="1">
      <c r="W1834" s="181"/>
      <c r="X1834" s="181"/>
      <c r="Y1834" s="181"/>
      <c r="Z1834" s="181"/>
      <c r="AA1834" s="181"/>
      <c r="AB1834" s="181"/>
      <c r="AC1834" s="181"/>
      <c r="AD1834" s="181"/>
      <c r="AE1834" s="181"/>
      <c r="AF1834" s="181"/>
      <c r="AG1834" s="181"/>
      <c r="AH1834" s="181"/>
      <c r="AI1834" s="181"/>
      <c r="AJ1834" s="181"/>
      <c r="AK1834" s="181"/>
      <c r="AL1834" s="181"/>
      <c r="AM1834" s="181"/>
      <c r="AN1834" s="181"/>
      <c r="AO1834" s="181"/>
      <c r="AP1834" s="181"/>
      <c r="AQ1834" s="181"/>
      <c r="AR1834" s="181"/>
      <c r="AS1834" s="181"/>
      <c r="AT1834" s="181"/>
      <c r="AU1834" s="181"/>
      <c r="AV1834" s="181"/>
      <c r="AW1834" s="181"/>
      <c r="AX1834" s="181"/>
      <c r="AY1834" s="181"/>
      <c r="AZ1834" s="181"/>
      <c r="BA1834" s="181"/>
      <c r="BB1834" s="181"/>
      <c r="BC1834" s="181"/>
      <c r="BD1834" s="181"/>
      <c r="BE1834" s="181"/>
      <c r="BF1834" s="181"/>
      <c r="BG1834" s="181"/>
      <c r="BH1834" s="181"/>
      <c r="BI1834" s="181"/>
      <c r="BJ1834" s="181"/>
      <c r="BK1834" s="181"/>
      <c r="BL1834" s="181"/>
      <c r="BM1834" s="181"/>
      <c r="BN1834" s="181"/>
      <c r="BO1834" s="181"/>
      <c r="BP1834" s="181"/>
      <c r="BQ1834" s="181"/>
      <c r="BR1834" s="181"/>
      <c r="BS1834" s="181"/>
      <c r="BT1834" s="181"/>
      <c r="BU1834" s="181"/>
      <c r="BV1834" s="181"/>
      <c r="BW1834" s="181"/>
      <c r="BX1834" s="181"/>
    </row>
    <row r="1835" spans="23:76" s="166" customFormat="1">
      <c r="W1835" s="181"/>
      <c r="X1835" s="181"/>
      <c r="Y1835" s="181"/>
      <c r="Z1835" s="181"/>
      <c r="AA1835" s="181"/>
      <c r="AB1835" s="181"/>
      <c r="AC1835" s="181"/>
      <c r="AD1835" s="181"/>
      <c r="AE1835" s="181"/>
      <c r="AF1835" s="181"/>
      <c r="AG1835" s="181"/>
      <c r="AH1835" s="181"/>
      <c r="AI1835" s="181"/>
      <c r="AJ1835" s="181"/>
      <c r="AK1835" s="181"/>
      <c r="AL1835" s="181"/>
      <c r="AM1835" s="181"/>
      <c r="AN1835" s="181"/>
      <c r="AO1835" s="181"/>
      <c r="AP1835" s="181"/>
      <c r="AQ1835" s="181"/>
      <c r="AR1835" s="181"/>
      <c r="AS1835" s="181"/>
      <c r="AT1835" s="181"/>
      <c r="AU1835" s="181"/>
      <c r="AV1835" s="181"/>
      <c r="AW1835" s="181"/>
      <c r="AX1835" s="181"/>
      <c r="AY1835" s="181"/>
      <c r="AZ1835" s="181"/>
      <c r="BA1835" s="181"/>
      <c r="BB1835" s="181"/>
      <c r="BC1835" s="181"/>
      <c r="BD1835" s="181"/>
      <c r="BE1835" s="181"/>
      <c r="BF1835" s="181"/>
      <c r="BG1835" s="181"/>
      <c r="BH1835" s="181"/>
      <c r="BI1835" s="181"/>
      <c r="BJ1835" s="181"/>
      <c r="BK1835" s="181"/>
      <c r="BL1835" s="181"/>
      <c r="BM1835" s="181"/>
      <c r="BN1835" s="181"/>
      <c r="BO1835" s="181"/>
      <c r="BP1835" s="181"/>
      <c r="BQ1835" s="181"/>
      <c r="BR1835" s="181"/>
      <c r="BS1835" s="181"/>
      <c r="BT1835" s="181"/>
      <c r="BU1835" s="181"/>
      <c r="BV1835" s="181"/>
      <c r="BW1835" s="181"/>
      <c r="BX1835" s="181"/>
    </row>
    <row r="1836" spans="23:76" s="166" customFormat="1">
      <c r="W1836" s="181"/>
      <c r="X1836" s="181"/>
      <c r="Y1836" s="181"/>
      <c r="Z1836" s="181"/>
      <c r="AA1836" s="181"/>
      <c r="AB1836" s="181"/>
      <c r="AC1836" s="181"/>
      <c r="AD1836" s="181"/>
      <c r="AE1836" s="181"/>
      <c r="AF1836" s="181"/>
      <c r="AG1836" s="181"/>
      <c r="AH1836" s="181"/>
      <c r="AI1836" s="181"/>
      <c r="AJ1836" s="181"/>
      <c r="AK1836" s="181"/>
      <c r="AL1836" s="181"/>
      <c r="AM1836" s="181"/>
      <c r="AN1836" s="181"/>
      <c r="AO1836" s="181"/>
      <c r="AP1836" s="181"/>
      <c r="AQ1836" s="181"/>
      <c r="AR1836" s="181"/>
      <c r="AS1836" s="181"/>
      <c r="AT1836" s="181"/>
      <c r="AU1836" s="181"/>
      <c r="AV1836" s="181"/>
      <c r="AW1836" s="181"/>
      <c r="AX1836" s="181"/>
      <c r="AY1836" s="181"/>
      <c r="AZ1836" s="181"/>
      <c r="BA1836" s="181"/>
      <c r="BB1836" s="181"/>
      <c r="BC1836" s="181"/>
      <c r="BD1836" s="181"/>
      <c r="BE1836" s="181"/>
      <c r="BF1836" s="181"/>
      <c r="BG1836" s="181"/>
      <c r="BH1836" s="181"/>
      <c r="BI1836" s="181"/>
      <c r="BJ1836" s="181"/>
      <c r="BK1836" s="181"/>
      <c r="BL1836" s="181"/>
      <c r="BM1836" s="181"/>
      <c r="BN1836" s="181"/>
      <c r="BO1836" s="181"/>
      <c r="BP1836" s="181"/>
      <c r="BQ1836" s="181"/>
      <c r="BR1836" s="181"/>
      <c r="BS1836" s="181"/>
      <c r="BT1836" s="181"/>
      <c r="BU1836" s="181"/>
      <c r="BV1836" s="181"/>
      <c r="BW1836" s="181"/>
      <c r="BX1836" s="181"/>
    </row>
    <row r="1837" spans="23:76" s="166" customFormat="1">
      <c r="W1837" s="181"/>
      <c r="X1837" s="181"/>
      <c r="Y1837" s="181"/>
      <c r="Z1837" s="181"/>
      <c r="AA1837" s="181"/>
      <c r="AB1837" s="181"/>
      <c r="AC1837" s="181"/>
      <c r="AD1837" s="181"/>
      <c r="AE1837" s="181"/>
      <c r="AF1837" s="181"/>
      <c r="AG1837" s="181"/>
      <c r="AH1837" s="181"/>
      <c r="AI1837" s="181"/>
      <c r="AJ1837" s="181"/>
      <c r="AK1837" s="181"/>
      <c r="AL1837" s="181"/>
      <c r="AM1837" s="181"/>
      <c r="AN1837" s="181"/>
      <c r="AO1837" s="181"/>
      <c r="AP1837" s="181"/>
      <c r="AQ1837" s="181"/>
      <c r="AR1837" s="181"/>
      <c r="AS1837" s="181"/>
      <c r="AT1837" s="181"/>
      <c r="AU1837" s="181"/>
      <c r="AV1837" s="181"/>
      <c r="AW1837" s="181"/>
      <c r="AX1837" s="181"/>
      <c r="AY1837" s="181"/>
      <c r="AZ1837" s="181"/>
      <c r="BA1837" s="181"/>
      <c r="BB1837" s="181"/>
      <c r="BC1837" s="181"/>
      <c r="BD1837" s="181"/>
      <c r="BE1837" s="181"/>
      <c r="BF1837" s="181"/>
      <c r="BG1837" s="181"/>
      <c r="BH1837" s="181"/>
      <c r="BI1837" s="181"/>
      <c r="BJ1837" s="181"/>
      <c r="BK1837" s="181"/>
      <c r="BL1837" s="181"/>
      <c r="BM1837" s="181"/>
      <c r="BN1837" s="181"/>
      <c r="BO1837" s="181"/>
      <c r="BP1837" s="181"/>
      <c r="BQ1837" s="181"/>
      <c r="BR1837" s="181"/>
      <c r="BS1837" s="181"/>
      <c r="BT1837" s="181"/>
      <c r="BU1837" s="181"/>
      <c r="BV1837" s="181"/>
      <c r="BW1837" s="181"/>
      <c r="BX1837" s="181"/>
    </row>
    <row r="1838" spans="23:76" s="166" customFormat="1">
      <c r="W1838" s="181"/>
      <c r="X1838" s="181"/>
      <c r="Y1838" s="181"/>
      <c r="Z1838" s="181"/>
      <c r="AA1838" s="181"/>
      <c r="AB1838" s="181"/>
      <c r="AC1838" s="181"/>
      <c r="AD1838" s="181"/>
      <c r="AE1838" s="181"/>
      <c r="AF1838" s="181"/>
      <c r="AG1838" s="181"/>
      <c r="AH1838" s="181"/>
      <c r="AI1838" s="181"/>
      <c r="AJ1838" s="181"/>
      <c r="AK1838" s="181"/>
      <c r="AL1838" s="181"/>
      <c r="AM1838" s="181"/>
      <c r="AN1838" s="181"/>
      <c r="AO1838" s="181"/>
      <c r="AP1838" s="181"/>
      <c r="AQ1838" s="181"/>
      <c r="AR1838" s="181"/>
      <c r="AS1838" s="181"/>
      <c r="AT1838" s="181"/>
      <c r="AU1838" s="181"/>
      <c r="AV1838" s="181"/>
      <c r="AW1838" s="181"/>
      <c r="AX1838" s="181"/>
      <c r="AY1838" s="181"/>
      <c r="AZ1838" s="181"/>
      <c r="BA1838" s="181"/>
      <c r="BB1838" s="181"/>
      <c r="BC1838" s="181"/>
      <c r="BD1838" s="181"/>
      <c r="BE1838" s="181"/>
      <c r="BF1838" s="181"/>
      <c r="BG1838" s="181"/>
      <c r="BH1838" s="181"/>
      <c r="BI1838" s="181"/>
      <c r="BJ1838" s="181"/>
      <c r="BK1838" s="181"/>
      <c r="BL1838" s="181"/>
      <c r="BM1838" s="181"/>
      <c r="BN1838" s="181"/>
      <c r="BO1838" s="181"/>
      <c r="BP1838" s="181"/>
      <c r="BQ1838" s="181"/>
      <c r="BR1838" s="181"/>
      <c r="BS1838" s="181"/>
      <c r="BT1838" s="181"/>
      <c r="BU1838" s="181"/>
      <c r="BV1838" s="181"/>
      <c r="BW1838" s="181"/>
      <c r="BX1838" s="181"/>
    </row>
    <row r="1839" spans="23:76" s="166" customFormat="1">
      <c r="W1839" s="181"/>
      <c r="X1839" s="181"/>
      <c r="Y1839" s="181"/>
      <c r="Z1839" s="181"/>
      <c r="AA1839" s="181"/>
      <c r="AB1839" s="181"/>
      <c r="AC1839" s="181"/>
      <c r="AD1839" s="181"/>
      <c r="AE1839" s="181"/>
      <c r="AF1839" s="181"/>
      <c r="AG1839" s="181"/>
      <c r="AH1839" s="181"/>
      <c r="AI1839" s="181"/>
      <c r="AJ1839" s="181"/>
      <c r="AK1839" s="181"/>
      <c r="AL1839" s="181"/>
      <c r="AM1839" s="181"/>
      <c r="AN1839" s="181"/>
      <c r="AO1839" s="181"/>
      <c r="AP1839" s="181"/>
      <c r="AQ1839" s="181"/>
      <c r="AR1839" s="181"/>
      <c r="AS1839" s="181"/>
      <c r="AT1839" s="181"/>
      <c r="AU1839" s="181"/>
      <c r="AV1839" s="181"/>
      <c r="AW1839" s="181"/>
      <c r="AX1839" s="181"/>
      <c r="AY1839" s="181"/>
      <c r="AZ1839" s="181"/>
      <c r="BA1839" s="181"/>
      <c r="BB1839" s="181"/>
      <c r="BC1839" s="181"/>
      <c r="BD1839" s="181"/>
      <c r="BE1839" s="181"/>
      <c r="BF1839" s="181"/>
      <c r="BG1839" s="181"/>
      <c r="BH1839" s="181"/>
      <c r="BI1839" s="181"/>
      <c r="BJ1839" s="181"/>
      <c r="BK1839" s="181"/>
      <c r="BL1839" s="181"/>
      <c r="BM1839" s="181"/>
      <c r="BN1839" s="181"/>
      <c r="BO1839" s="181"/>
      <c r="BP1839" s="181"/>
      <c r="BQ1839" s="181"/>
      <c r="BR1839" s="181"/>
      <c r="BS1839" s="181"/>
      <c r="BT1839" s="181"/>
      <c r="BU1839" s="181"/>
      <c r="BV1839" s="181"/>
      <c r="BW1839" s="181"/>
      <c r="BX1839" s="181"/>
    </row>
    <row r="1840" spans="23:76" s="166" customFormat="1">
      <c r="W1840" s="181"/>
      <c r="X1840" s="181"/>
      <c r="Y1840" s="181"/>
      <c r="Z1840" s="181"/>
      <c r="AA1840" s="181"/>
      <c r="AB1840" s="181"/>
      <c r="AC1840" s="181"/>
      <c r="AD1840" s="181"/>
      <c r="AE1840" s="181"/>
      <c r="AF1840" s="181"/>
      <c r="AG1840" s="181"/>
      <c r="AH1840" s="181"/>
      <c r="AI1840" s="181"/>
      <c r="AJ1840" s="181"/>
      <c r="AK1840" s="181"/>
      <c r="AL1840" s="181"/>
      <c r="AM1840" s="181"/>
      <c r="AN1840" s="181"/>
      <c r="AO1840" s="181"/>
      <c r="AP1840" s="181"/>
      <c r="AQ1840" s="181"/>
      <c r="AR1840" s="181"/>
      <c r="AS1840" s="181"/>
      <c r="AT1840" s="181"/>
      <c r="AU1840" s="181"/>
      <c r="AV1840" s="181"/>
      <c r="AW1840" s="181"/>
      <c r="AX1840" s="181"/>
      <c r="AY1840" s="181"/>
      <c r="AZ1840" s="181"/>
      <c r="BA1840" s="181"/>
      <c r="BB1840" s="181"/>
      <c r="BC1840" s="181"/>
      <c r="BD1840" s="181"/>
      <c r="BE1840" s="181"/>
      <c r="BF1840" s="181"/>
      <c r="BG1840" s="181"/>
      <c r="BH1840" s="181"/>
      <c r="BI1840" s="181"/>
      <c r="BJ1840" s="181"/>
      <c r="BK1840" s="181"/>
      <c r="BL1840" s="181"/>
      <c r="BM1840" s="181"/>
      <c r="BN1840" s="181"/>
      <c r="BO1840" s="181"/>
      <c r="BP1840" s="181"/>
      <c r="BQ1840" s="181"/>
      <c r="BR1840" s="181"/>
      <c r="BS1840" s="181"/>
      <c r="BT1840" s="181"/>
      <c r="BU1840" s="181"/>
      <c r="BV1840" s="181"/>
      <c r="BW1840" s="181"/>
      <c r="BX1840" s="181"/>
    </row>
    <row r="1841" spans="23:76" s="166" customFormat="1">
      <c r="W1841" s="181"/>
      <c r="X1841" s="181"/>
      <c r="Y1841" s="181"/>
      <c r="Z1841" s="181"/>
      <c r="AA1841" s="181"/>
      <c r="AB1841" s="181"/>
      <c r="AC1841" s="181"/>
      <c r="AD1841" s="181"/>
      <c r="AE1841" s="181"/>
      <c r="AF1841" s="181"/>
      <c r="AG1841" s="181"/>
      <c r="AH1841" s="181"/>
      <c r="AI1841" s="181"/>
      <c r="AJ1841" s="181"/>
      <c r="AK1841" s="181"/>
      <c r="AL1841" s="181"/>
      <c r="AM1841" s="181"/>
      <c r="AN1841" s="181"/>
      <c r="AO1841" s="181"/>
      <c r="AP1841" s="181"/>
      <c r="AQ1841" s="181"/>
      <c r="AR1841" s="181"/>
      <c r="AS1841" s="181"/>
      <c r="AT1841" s="181"/>
      <c r="AU1841" s="181"/>
      <c r="AV1841" s="181"/>
      <c r="AW1841" s="181"/>
      <c r="AX1841" s="181"/>
      <c r="AY1841" s="181"/>
      <c r="AZ1841" s="181"/>
      <c r="BA1841" s="181"/>
      <c r="BB1841" s="181"/>
      <c r="BC1841" s="181"/>
      <c r="BD1841" s="181"/>
      <c r="BE1841" s="181"/>
      <c r="BF1841" s="181"/>
      <c r="BG1841" s="181"/>
      <c r="BH1841" s="181"/>
      <c r="BI1841" s="181"/>
      <c r="BJ1841" s="181"/>
      <c r="BK1841" s="181"/>
      <c r="BL1841" s="181"/>
      <c r="BM1841" s="181"/>
      <c r="BN1841" s="181"/>
      <c r="BO1841" s="181"/>
      <c r="BP1841" s="181"/>
      <c r="BQ1841" s="181"/>
      <c r="BR1841" s="181"/>
      <c r="BS1841" s="181"/>
      <c r="BT1841" s="181"/>
      <c r="BU1841" s="181"/>
      <c r="BV1841" s="181"/>
      <c r="BW1841" s="181"/>
      <c r="BX1841" s="181"/>
    </row>
    <row r="1842" spans="23:76" s="166" customFormat="1">
      <c r="W1842" s="181"/>
      <c r="X1842" s="181"/>
      <c r="Y1842" s="181"/>
      <c r="Z1842" s="181"/>
      <c r="AA1842" s="181"/>
      <c r="AB1842" s="181"/>
      <c r="AC1842" s="181"/>
      <c r="AD1842" s="181"/>
      <c r="AE1842" s="181"/>
      <c r="AF1842" s="181"/>
      <c r="AG1842" s="181"/>
      <c r="AH1842" s="181"/>
      <c r="AI1842" s="181"/>
      <c r="AJ1842" s="181"/>
      <c r="AK1842" s="181"/>
      <c r="AL1842" s="181"/>
      <c r="AM1842" s="181"/>
      <c r="AN1842" s="181"/>
      <c r="AO1842" s="181"/>
      <c r="AP1842" s="181"/>
      <c r="AQ1842" s="181"/>
      <c r="AR1842" s="181"/>
      <c r="AS1842" s="181"/>
      <c r="AT1842" s="181"/>
      <c r="AU1842" s="181"/>
      <c r="AV1842" s="181"/>
      <c r="AW1842" s="181"/>
      <c r="AX1842" s="181"/>
      <c r="AY1842" s="181"/>
      <c r="AZ1842" s="181"/>
      <c r="BA1842" s="181"/>
      <c r="BB1842" s="181"/>
      <c r="BC1842" s="181"/>
      <c r="BD1842" s="181"/>
      <c r="BE1842" s="181"/>
      <c r="BF1842" s="181"/>
      <c r="BG1842" s="181"/>
      <c r="BH1842" s="181"/>
      <c r="BI1842" s="181"/>
      <c r="BJ1842" s="181"/>
      <c r="BK1842" s="181"/>
      <c r="BL1842" s="181"/>
      <c r="BM1842" s="181"/>
      <c r="BN1842" s="181"/>
      <c r="BO1842" s="181"/>
      <c r="BP1842" s="181"/>
      <c r="BQ1842" s="181"/>
      <c r="BR1842" s="181"/>
      <c r="BS1842" s="181"/>
      <c r="BT1842" s="181"/>
      <c r="BU1842" s="181"/>
      <c r="BV1842" s="181"/>
      <c r="BW1842" s="181"/>
      <c r="BX1842" s="181"/>
    </row>
    <row r="1843" spans="23:76" s="166" customFormat="1">
      <c r="W1843" s="181"/>
      <c r="X1843" s="181"/>
      <c r="Y1843" s="181"/>
      <c r="Z1843" s="181"/>
      <c r="AA1843" s="181"/>
      <c r="AB1843" s="181"/>
      <c r="AC1843" s="181"/>
      <c r="AD1843" s="181"/>
      <c r="AE1843" s="181"/>
      <c r="AF1843" s="181"/>
      <c r="AG1843" s="181"/>
      <c r="AH1843" s="181"/>
      <c r="AI1843" s="181"/>
      <c r="AJ1843" s="181"/>
      <c r="AK1843" s="181"/>
      <c r="AL1843" s="181"/>
      <c r="AM1843" s="181"/>
      <c r="AN1843" s="181"/>
      <c r="AO1843" s="181"/>
      <c r="AP1843" s="181"/>
      <c r="AQ1843" s="181"/>
      <c r="AR1843" s="181"/>
      <c r="AS1843" s="181"/>
      <c r="AT1843" s="181"/>
      <c r="AU1843" s="181"/>
      <c r="AV1843" s="181"/>
      <c r="AW1843" s="181"/>
      <c r="AX1843" s="181"/>
      <c r="AY1843" s="181"/>
      <c r="AZ1843" s="181"/>
      <c r="BA1843" s="181"/>
      <c r="BB1843" s="181"/>
      <c r="BC1843" s="181"/>
      <c r="BD1843" s="181"/>
      <c r="BE1843" s="181"/>
      <c r="BF1843" s="181"/>
      <c r="BG1843" s="181"/>
      <c r="BH1843" s="181"/>
      <c r="BI1843" s="181"/>
      <c r="BJ1843" s="181"/>
      <c r="BK1843" s="181"/>
      <c r="BL1843" s="181"/>
      <c r="BM1843" s="181"/>
      <c r="BN1843" s="181"/>
      <c r="BO1843" s="181"/>
      <c r="BP1843" s="181"/>
      <c r="BQ1843" s="181"/>
      <c r="BR1843" s="181"/>
      <c r="BS1843" s="181"/>
      <c r="BT1843" s="181"/>
      <c r="BU1843" s="181"/>
      <c r="BV1843" s="181"/>
      <c r="BW1843" s="181"/>
      <c r="BX1843" s="181"/>
    </row>
    <row r="1844" spans="23:76" s="166" customFormat="1">
      <c r="W1844" s="181"/>
      <c r="X1844" s="181"/>
      <c r="Y1844" s="181"/>
      <c r="Z1844" s="181"/>
      <c r="AA1844" s="181"/>
      <c r="AB1844" s="181"/>
      <c r="AC1844" s="181"/>
      <c r="AD1844" s="181"/>
      <c r="AE1844" s="181"/>
      <c r="AF1844" s="181"/>
      <c r="AG1844" s="181"/>
      <c r="AH1844" s="181"/>
      <c r="AI1844" s="181"/>
      <c r="AJ1844" s="181"/>
      <c r="AK1844" s="181"/>
      <c r="AL1844" s="181"/>
      <c r="AM1844" s="181"/>
      <c r="AN1844" s="181"/>
      <c r="AO1844" s="181"/>
      <c r="AP1844" s="181"/>
      <c r="AQ1844" s="181"/>
      <c r="AR1844" s="181"/>
      <c r="AS1844" s="181"/>
      <c r="AT1844" s="181"/>
      <c r="AU1844" s="181"/>
      <c r="AV1844" s="181"/>
      <c r="AW1844" s="181"/>
      <c r="AX1844" s="181"/>
      <c r="AY1844" s="181"/>
      <c r="AZ1844" s="181"/>
      <c r="BA1844" s="181"/>
      <c r="BB1844" s="181"/>
      <c r="BC1844" s="181"/>
      <c r="BD1844" s="181"/>
      <c r="BE1844" s="181"/>
      <c r="BF1844" s="181"/>
      <c r="BG1844" s="181"/>
      <c r="BH1844" s="181"/>
      <c r="BI1844" s="181"/>
      <c r="BJ1844" s="181"/>
      <c r="BK1844" s="181"/>
      <c r="BL1844" s="181"/>
      <c r="BM1844" s="181"/>
      <c r="BN1844" s="181"/>
      <c r="BO1844" s="181"/>
      <c r="BP1844" s="181"/>
      <c r="BQ1844" s="181"/>
      <c r="BR1844" s="181"/>
      <c r="BS1844" s="181"/>
      <c r="BT1844" s="181"/>
      <c r="BU1844" s="181"/>
      <c r="BV1844" s="181"/>
      <c r="BW1844" s="181"/>
      <c r="BX1844" s="181"/>
    </row>
    <row r="1845" spans="23:76" s="166" customFormat="1">
      <c r="W1845" s="181"/>
      <c r="X1845" s="181"/>
      <c r="Y1845" s="181"/>
      <c r="Z1845" s="181"/>
      <c r="AA1845" s="181"/>
      <c r="AB1845" s="181"/>
      <c r="AC1845" s="181"/>
      <c r="AD1845" s="181"/>
      <c r="AE1845" s="181"/>
      <c r="AF1845" s="181"/>
      <c r="AG1845" s="181"/>
      <c r="AH1845" s="181"/>
      <c r="AI1845" s="181"/>
      <c r="AJ1845" s="181"/>
      <c r="AK1845" s="181"/>
      <c r="AL1845" s="181"/>
      <c r="AM1845" s="181"/>
      <c r="AN1845" s="181"/>
      <c r="AO1845" s="181"/>
      <c r="AP1845" s="181"/>
      <c r="AQ1845" s="181"/>
      <c r="AR1845" s="181"/>
      <c r="AS1845" s="181"/>
      <c r="AT1845" s="181"/>
      <c r="AU1845" s="181"/>
      <c r="AV1845" s="181"/>
      <c r="AW1845" s="181"/>
      <c r="AX1845" s="181"/>
      <c r="AY1845" s="181"/>
      <c r="AZ1845" s="181"/>
      <c r="BA1845" s="181"/>
      <c r="BB1845" s="181"/>
      <c r="BC1845" s="181"/>
      <c r="BD1845" s="181"/>
      <c r="BE1845" s="181"/>
      <c r="BF1845" s="181"/>
      <c r="BG1845" s="181"/>
      <c r="BH1845" s="181"/>
      <c r="BI1845" s="181"/>
      <c r="BJ1845" s="181"/>
      <c r="BK1845" s="181"/>
      <c r="BL1845" s="181"/>
      <c r="BM1845" s="181"/>
      <c r="BN1845" s="181"/>
      <c r="BO1845" s="181"/>
      <c r="BP1845" s="181"/>
      <c r="BQ1845" s="181"/>
      <c r="BR1845" s="181"/>
      <c r="BS1845" s="181"/>
      <c r="BT1845" s="181"/>
      <c r="BU1845" s="181"/>
      <c r="BV1845" s="181"/>
      <c r="BW1845" s="181"/>
      <c r="BX1845" s="181"/>
    </row>
    <row r="1846" spans="23:76" s="166" customFormat="1">
      <c r="W1846" s="181"/>
      <c r="X1846" s="181"/>
      <c r="Y1846" s="181"/>
      <c r="Z1846" s="181"/>
      <c r="AA1846" s="181"/>
      <c r="AB1846" s="181"/>
      <c r="AC1846" s="181"/>
      <c r="AD1846" s="181"/>
      <c r="AE1846" s="181"/>
      <c r="AF1846" s="181"/>
      <c r="AG1846" s="181"/>
      <c r="AH1846" s="181"/>
      <c r="AI1846" s="181"/>
      <c r="AJ1846" s="181"/>
      <c r="AK1846" s="181"/>
      <c r="AL1846" s="181"/>
      <c r="AM1846" s="181"/>
      <c r="AN1846" s="181"/>
      <c r="AO1846" s="181"/>
      <c r="AP1846" s="181"/>
      <c r="AQ1846" s="181"/>
      <c r="AR1846" s="181"/>
      <c r="AS1846" s="181"/>
      <c r="AT1846" s="181"/>
      <c r="AU1846" s="181"/>
      <c r="AV1846" s="181"/>
      <c r="AW1846" s="181"/>
      <c r="AX1846" s="181"/>
      <c r="AY1846" s="181"/>
      <c r="AZ1846" s="181"/>
      <c r="BA1846" s="181"/>
      <c r="BB1846" s="181"/>
      <c r="BC1846" s="181"/>
      <c r="BD1846" s="181"/>
      <c r="BE1846" s="181"/>
      <c r="BF1846" s="181"/>
      <c r="BG1846" s="181"/>
      <c r="BH1846" s="181"/>
      <c r="BI1846" s="181"/>
      <c r="BJ1846" s="181"/>
      <c r="BK1846" s="181"/>
      <c r="BL1846" s="181"/>
      <c r="BM1846" s="181"/>
      <c r="BN1846" s="181"/>
      <c r="BO1846" s="181"/>
      <c r="BP1846" s="181"/>
      <c r="BQ1846" s="181"/>
      <c r="BR1846" s="181"/>
      <c r="BS1846" s="181"/>
      <c r="BT1846" s="181"/>
      <c r="BU1846" s="181"/>
      <c r="BV1846" s="181"/>
      <c r="BW1846" s="181"/>
      <c r="BX1846" s="181"/>
    </row>
    <row r="1847" spans="23:76" s="166" customFormat="1">
      <c r="W1847" s="181"/>
      <c r="X1847" s="181"/>
      <c r="Y1847" s="181"/>
      <c r="Z1847" s="181"/>
      <c r="AA1847" s="181"/>
      <c r="AB1847" s="181"/>
      <c r="AC1847" s="181"/>
      <c r="AD1847" s="181"/>
      <c r="AE1847" s="181"/>
      <c r="AF1847" s="181"/>
      <c r="AG1847" s="181"/>
      <c r="AH1847" s="181"/>
      <c r="AI1847" s="181"/>
      <c r="AJ1847" s="181"/>
      <c r="AK1847" s="181"/>
      <c r="AL1847" s="181"/>
      <c r="AM1847" s="181"/>
      <c r="AN1847" s="181"/>
      <c r="AO1847" s="181"/>
      <c r="AP1847" s="181"/>
      <c r="AQ1847" s="181"/>
      <c r="AR1847" s="181"/>
      <c r="AS1847" s="181"/>
      <c r="AT1847" s="181"/>
      <c r="AU1847" s="181"/>
      <c r="AV1847" s="181"/>
      <c r="AW1847" s="181"/>
      <c r="AX1847" s="181"/>
      <c r="AY1847" s="181"/>
      <c r="AZ1847" s="181"/>
      <c r="BA1847" s="181"/>
      <c r="BB1847" s="181"/>
      <c r="BC1847" s="181"/>
      <c r="BD1847" s="181"/>
      <c r="BE1847" s="181"/>
      <c r="BF1847" s="181"/>
      <c r="BG1847" s="181"/>
      <c r="BH1847" s="181"/>
      <c r="BI1847" s="181"/>
      <c r="BJ1847" s="181"/>
      <c r="BK1847" s="181"/>
      <c r="BL1847" s="181"/>
      <c r="BM1847" s="181"/>
      <c r="BN1847" s="181"/>
      <c r="BO1847" s="181"/>
      <c r="BP1847" s="181"/>
      <c r="BQ1847" s="181"/>
      <c r="BR1847" s="181"/>
      <c r="BS1847" s="181"/>
      <c r="BT1847" s="181"/>
      <c r="BU1847" s="181"/>
      <c r="BV1847" s="181"/>
      <c r="BW1847" s="181"/>
      <c r="BX1847" s="181"/>
    </row>
    <row r="1848" spans="23:76" s="166" customFormat="1">
      <c r="W1848" s="181"/>
      <c r="X1848" s="181"/>
      <c r="Y1848" s="181"/>
      <c r="Z1848" s="181"/>
      <c r="AA1848" s="181"/>
      <c r="AB1848" s="181"/>
      <c r="AC1848" s="181"/>
      <c r="AD1848" s="181"/>
      <c r="AE1848" s="181"/>
      <c r="AF1848" s="181"/>
      <c r="AG1848" s="181"/>
      <c r="AH1848" s="181"/>
      <c r="AI1848" s="181"/>
      <c r="AJ1848" s="181"/>
      <c r="AK1848" s="181"/>
      <c r="AL1848" s="181"/>
      <c r="AM1848" s="181"/>
      <c r="AN1848" s="181"/>
      <c r="AO1848" s="181"/>
      <c r="AP1848" s="181"/>
      <c r="AQ1848" s="181"/>
      <c r="AR1848" s="181"/>
      <c r="AS1848" s="181"/>
      <c r="AT1848" s="181"/>
      <c r="AU1848" s="181"/>
      <c r="AV1848" s="181"/>
      <c r="AW1848" s="181"/>
      <c r="AX1848" s="181"/>
      <c r="AY1848" s="181"/>
      <c r="AZ1848" s="181"/>
      <c r="BA1848" s="181"/>
      <c r="BB1848" s="181"/>
      <c r="BC1848" s="181"/>
      <c r="BD1848" s="181"/>
      <c r="BE1848" s="181"/>
      <c r="BF1848" s="181"/>
      <c r="BG1848" s="181"/>
      <c r="BH1848" s="181"/>
      <c r="BI1848" s="181"/>
      <c r="BJ1848" s="181"/>
      <c r="BK1848" s="181"/>
      <c r="BL1848" s="181"/>
      <c r="BM1848" s="181"/>
      <c r="BN1848" s="181"/>
      <c r="BO1848" s="181"/>
      <c r="BP1848" s="181"/>
      <c r="BQ1848" s="181"/>
      <c r="BR1848" s="181"/>
      <c r="BS1848" s="181"/>
      <c r="BT1848" s="181"/>
      <c r="BU1848" s="181"/>
      <c r="BV1848" s="181"/>
      <c r="BW1848" s="181"/>
      <c r="BX1848" s="181"/>
    </row>
    <row r="1849" spans="23:76" s="166" customFormat="1">
      <c r="W1849" s="181"/>
      <c r="X1849" s="181"/>
      <c r="Y1849" s="181"/>
      <c r="Z1849" s="181"/>
      <c r="AA1849" s="181"/>
      <c r="AB1849" s="181"/>
      <c r="AC1849" s="181"/>
      <c r="AD1849" s="181"/>
      <c r="AE1849" s="181"/>
      <c r="AF1849" s="181"/>
      <c r="AG1849" s="181"/>
      <c r="AH1849" s="181"/>
      <c r="AI1849" s="181"/>
      <c r="AJ1849" s="181"/>
      <c r="AK1849" s="181"/>
      <c r="AL1849" s="181"/>
      <c r="AM1849" s="181"/>
      <c r="AN1849" s="181"/>
      <c r="AO1849" s="181"/>
      <c r="AP1849" s="181"/>
      <c r="AQ1849" s="181"/>
      <c r="AR1849" s="181"/>
      <c r="AS1849" s="181"/>
      <c r="AT1849" s="181"/>
      <c r="AU1849" s="181"/>
      <c r="AV1849" s="181"/>
      <c r="AW1849" s="181"/>
      <c r="AX1849" s="181"/>
      <c r="AY1849" s="181"/>
      <c r="AZ1849" s="181"/>
      <c r="BA1849" s="181"/>
      <c r="BB1849" s="181"/>
      <c r="BC1849" s="181"/>
      <c r="BD1849" s="181"/>
      <c r="BE1849" s="181"/>
      <c r="BF1849" s="181"/>
      <c r="BG1849" s="181"/>
      <c r="BH1849" s="181"/>
      <c r="BI1849" s="181"/>
      <c r="BJ1849" s="181"/>
      <c r="BK1849" s="181"/>
      <c r="BL1849" s="181"/>
      <c r="BM1849" s="181"/>
      <c r="BN1849" s="181"/>
      <c r="BO1849" s="181"/>
      <c r="BP1849" s="181"/>
      <c r="BQ1849" s="181"/>
      <c r="BR1849" s="181"/>
      <c r="BS1849" s="181"/>
      <c r="BT1849" s="181"/>
      <c r="BU1849" s="181"/>
      <c r="BV1849" s="181"/>
      <c r="BW1849" s="181"/>
      <c r="BX1849" s="181"/>
    </row>
    <row r="1850" spans="23:76" s="166" customFormat="1">
      <c r="W1850" s="181"/>
      <c r="X1850" s="181"/>
      <c r="Y1850" s="181"/>
      <c r="Z1850" s="181"/>
      <c r="AA1850" s="181"/>
      <c r="AB1850" s="181"/>
      <c r="AC1850" s="181"/>
      <c r="AD1850" s="181"/>
      <c r="AE1850" s="181"/>
      <c r="AF1850" s="181"/>
      <c r="AG1850" s="181"/>
      <c r="AH1850" s="181"/>
      <c r="AI1850" s="181"/>
      <c r="AJ1850" s="181"/>
      <c r="AK1850" s="181"/>
      <c r="AL1850" s="181"/>
      <c r="AM1850" s="181"/>
      <c r="AN1850" s="181"/>
      <c r="AO1850" s="181"/>
      <c r="AP1850" s="181"/>
      <c r="AQ1850" s="181"/>
      <c r="AR1850" s="181"/>
      <c r="AS1850" s="181"/>
      <c r="AT1850" s="181"/>
      <c r="AU1850" s="181"/>
      <c r="AV1850" s="181"/>
      <c r="AW1850" s="181"/>
      <c r="AX1850" s="181"/>
      <c r="AY1850" s="181"/>
      <c r="AZ1850" s="181"/>
      <c r="BA1850" s="181"/>
      <c r="BB1850" s="181"/>
      <c r="BC1850" s="181"/>
      <c r="BD1850" s="181"/>
      <c r="BE1850" s="181"/>
      <c r="BF1850" s="181"/>
      <c r="BG1850" s="181"/>
      <c r="BH1850" s="181"/>
      <c r="BI1850" s="181"/>
      <c r="BJ1850" s="181"/>
      <c r="BK1850" s="181"/>
      <c r="BL1850" s="181"/>
      <c r="BM1850" s="181"/>
      <c r="BN1850" s="181"/>
      <c r="BO1850" s="181"/>
      <c r="BP1850" s="181"/>
      <c r="BQ1850" s="181"/>
      <c r="BR1850" s="181"/>
      <c r="BS1850" s="181"/>
      <c r="BT1850" s="181"/>
      <c r="BU1850" s="181"/>
      <c r="BV1850" s="181"/>
      <c r="BW1850" s="181"/>
      <c r="BX1850" s="181"/>
    </row>
    <row r="1851" spans="23:76" s="166" customFormat="1">
      <c r="W1851" s="181"/>
      <c r="X1851" s="181"/>
      <c r="Y1851" s="181"/>
      <c r="Z1851" s="181"/>
      <c r="AA1851" s="181"/>
      <c r="AB1851" s="181"/>
      <c r="AC1851" s="181"/>
      <c r="AD1851" s="181"/>
      <c r="AE1851" s="181"/>
      <c r="AF1851" s="181"/>
      <c r="AG1851" s="181"/>
      <c r="AH1851" s="181"/>
      <c r="AI1851" s="181"/>
      <c r="AJ1851" s="181"/>
      <c r="AK1851" s="181"/>
      <c r="AL1851" s="181"/>
      <c r="AM1851" s="181"/>
      <c r="AN1851" s="181"/>
      <c r="AO1851" s="181"/>
      <c r="AP1851" s="181"/>
      <c r="AQ1851" s="181"/>
      <c r="AR1851" s="181"/>
      <c r="AS1851" s="181"/>
      <c r="AT1851" s="181"/>
      <c r="AU1851" s="181"/>
      <c r="AV1851" s="181"/>
      <c r="AW1851" s="181"/>
      <c r="AX1851" s="181"/>
      <c r="AY1851" s="181"/>
      <c r="AZ1851" s="181"/>
      <c r="BA1851" s="181"/>
      <c r="BB1851" s="181"/>
      <c r="BC1851" s="181"/>
      <c r="BD1851" s="181"/>
      <c r="BE1851" s="181"/>
      <c r="BF1851" s="181"/>
      <c r="BG1851" s="181"/>
      <c r="BH1851" s="181"/>
      <c r="BI1851" s="181"/>
      <c r="BJ1851" s="181"/>
      <c r="BK1851" s="181"/>
      <c r="BL1851" s="181"/>
      <c r="BM1851" s="181"/>
      <c r="BN1851" s="181"/>
      <c r="BO1851" s="181"/>
      <c r="BP1851" s="181"/>
      <c r="BQ1851" s="181"/>
      <c r="BR1851" s="181"/>
      <c r="BS1851" s="181"/>
      <c r="BT1851" s="181"/>
      <c r="BU1851" s="181"/>
      <c r="BV1851" s="181"/>
      <c r="BW1851" s="181"/>
      <c r="BX1851" s="181"/>
    </row>
    <row r="1852" spans="23:76" s="166" customFormat="1">
      <c r="W1852" s="181"/>
      <c r="X1852" s="181"/>
      <c r="Y1852" s="181"/>
      <c r="Z1852" s="181"/>
      <c r="AA1852" s="181"/>
      <c r="AB1852" s="181"/>
      <c r="AC1852" s="181"/>
      <c r="AD1852" s="181"/>
      <c r="AE1852" s="181"/>
      <c r="AF1852" s="181"/>
      <c r="AG1852" s="181"/>
      <c r="AH1852" s="181"/>
      <c r="AI1852" s="181"/>
      <c r="AJ1852" s="181"/>
      <c r="AK1852" s="181"/>
      <c r="AL1852" s="181"/>
      <c r="AM1852" s="181"/>
      <c r="AN1852" s="181"/>
      <c r="AO1852" s="181"/>
      <c r="AP1852" s="181"/>
      <c r="AQ1852" s="181"/>
      <c r="AR1852" s="181"/>
      <c r="AS1852" s="181"/>
      <c r="AT1852" s="181"/>
      <c r="AU1852" s="181"/>
      <c r="AV1852" s="181"/>
      <c r="AW1852" s="181"/>
      <c r="AX1852" s="181"/>
      <c r="AY1852" s="181"/>
      <c r="AZ1852" s="181"/>
      <c r="BA1852" s="181"/>
      <c r="BB1852" s="181"/>
      <c r="BC1852" s="181"/>
      <c r="BD1852" s="181"/>
      <c r="BE1852" s="181"/>
      <c r="BF1852" s="181"/>
      <c r="BG1852" s="181"/>
      <c r="BH1852" s="181"/>
      <c r="BI1852" s="181"/>
      <c r="BJ1852" s="181"/>
      <c r="BK1852" s="181"/>
      <c r="BL1852" s="181"/>
      <c r="BM1852" s="181"/>
      <c r="BN1852" s="181"/>
      <c r="BO1852" s="181"/>
      <c r="BP1852" s="181"/>
      <c r="BQ1852" s="181"/>
      <c r="BR1852" s="181"/>
      <c r="BS1852" s="181"/>
      <c r="BT1852" s="181"/>
      <c r="BU1852" s="181"/>
      <c r="BV1852" s="181"/>
      <c r="BW1852" s="181"/>
      <c r="BX1852" s="181"/>
    </row>
    <row r="1853" spans="23:76" s="166" customFormat="1">
      <c r="W1853" s="181"/>
      <c r="X1853" s="181"/>
      <c r="Y1853" s="181"/>
      <c r="Z1853" s="181"/>
      <c r="AA1853" s="181"/>
      <c r="AB1853" s="181"/>
      <c r="AC1853" s="181"/>
      <c r="AD1853" s="181"/>
      <c r="AE1853" s="181"/>
      <c r="AF1853" s="181"/>
      <c r="AG1853" s="181"/>
      <c r="AH1853" s="181"/>
      <c r="AI1853" s="181"/>
      <c r="AJ1853" s="181"/>
      <c r="AK1853" s="181"/>
      <c r="AL1853" s="181"/>
      <c r="AM1853" s="181"/>
      <c r="AN1853" s="181"/>
      <c r="AO1853" s="181"/>
      <c r="AP1853" s="181"/>
      <c r="AQ1853" s="181"/>
      <c r="AR1853" s="181"/>
      <c r="AS1853" s="181"/>
      <c r="AT1853" s="181"/>
      <c r="AU1853" s="181"/>
      <c r="AV1853" s="181"/>
      <c r="AW1853" s="181"/>
      <c r="AX1853" s="181"/>
      <c r="AY1853" s="181"/>
      <c r="AZ1853" s="181"/>
      <c r="BA1853" s="181"/>
      <c r="BB1853" s="181"/>
      <c r="BC1853" s="181"/>
      <c r="BD1853" s="181"/>
      <c r="BE1853" s="181"/>
      <c r="BF1853" s="181"/>
      <c r="BG1853" s="181"/>
      <c r="BH1853" s="181"/>
      <c r="BI1853" s="181"/>
      <c r="BJ1853" s="181"/>
      <c r="BK1853" s="181"/>
      <c r="BL1853" s="181"/>
      <c r="BM1853" s="181"/>
      <c r="BN1853" s="181"/>
      <c r="BO1853" s="181"/>
      <c r="BP1853" s="181"/>
      <c r="BQ1853" s="181"/>
      <c r="BR1853" s="181"/>
      <c r="BS1853" s="181"/>
      <c r="BT1853" s="181"/>
      <c r="BU1853" s="181"/>
      <c r="BV1853" s="181"/>
      <c r="BW1853" s="181"/>
      <c r="BX1853" s="181"/>
    </row>
    <row r="1854" spans="23:76" s="166" customFormat="1">
      <c r="W1854" s="181"/>
      <c r="X1854" s="181"/>
      <c r="Y1854" s="181"/>
      <c r="Z1854" s="181"/>
      <c r="AA1854" s="181"/>
      <c r="AB1854" s="181"/>
      <c r="AC1854" s="181"/>
      <c r="AD1854" s="181"/>
      <c r="AE1854" s="181"/>
      <c r="AF1854" s="181"/>
      <c r="AG1854" s="181"/>
      <c r="AH1854" s="181"/>
      <c r="AI1854" s="181"/>
      <c r="AJ1854" s="181"/>
      <c r="AK1854" s="181"/>
      <c r="AL1854" s="181"/>
      <c r="AM1854" s="181"/>
      <c r="AN1854" s="181"/>
      <c r="AO1854" s="181"/>
      <c r="AP1854" s="181"/>
      <c r="AQ1854" s="181"/>
      <c r="AR1854" s="181"/>
      <c r="AS1854" s="181"/>
      <c r="AT1854" s="181"/>
      <c r="AU1854" s="181"/>
      <c r="AV1854" s="181"/>
      <c r="AW1854" s="181"/>
      <c r="AX1854" s="181"/>
      <c r="AY1854" s="181"/>
      <c r="AZ1854" s="181"/>
      <c r="BA1854" s="181"/>
      <c r="BB1854" s="181"/>
      <c r="BC1854" s="181"/>
      <c r="BD1854" s="181"/>
      <c r="BE1854" s="181"/>
      <c r="BF1854" s="181"/>
      <c r="BG1854" s="181"/>
      <c r="BH1854" s="181"/>
      <c r="BI1854" s="181"/>
      <c r="BJ1854" s="181"/>
      <c r="BK1854" s="181"/>
      <c r="BL1854" s="181"/>
      <c r="BM1854" s="181"/>
      <c r="BN1854" s="181"/>
      <c r="BO1854" s="181"/>
      <c r="BP1854" s="181"/>
      <c r="BQ1854" s="181"/>
      <c r="BR1854" s="181"/>
      <c r="BS1854" s="181"/>
      <c r="BT1854" s="181"/>
      <c r="BU1854" s="181"/>
      <c r="BV1854" s="181"/>
      <c r="BW1854" s="181"/>
      <c r="BX1854" s="181"/>
    </row>
    <row r="1855" spans="23:76" s="166" customFormat="1">
      <c r="W1855" s="181"/>
      <c r="X1855" s="181"/>
      <c r="Y1855" s="181"/>
      <c r="Z1855" s="181"/>
      <c r="AA1855" s="181"/>
      <c r="AB1855" s="181"/>
      <c r="AC1855" s="181"/>
      <c r="AD1855" s="181"/>
      <c r="AE1855" s="181"/>
      <c r="AF1855" s="181"/>
      <c r="AG1855" s="181"/>
      <c r="AH1855" s="181"/>
      <c r="AI1855" s="181"/>
      <c r="AJ1855" s="181"/>
      <c r="AK1855" s="181"/>
      <c r="AL1855" s="181"/>
      <c r="AM1855" s="181"/>
      <c r="AN1855" s="181"/>
      <c r="AO1855" s="181"/>
      <c r="AP1855" s="181"/>
      <c r="AQ1855" s="181"/>
      <c r="AR1855" s="181"/>
      <c r="AS1855" s="181"/>
      <c r="AT1855" s="181"/>
      <c r="AU1855" s="181"/>
      <c r="AV1855" s="181"/>
      <c r="AW1855" s="181"/>
      <c r="AX1855" s="181"/>
      <c r="AY1855" s="181"/>
      <c r="AZ1855" s="181"/>
      <c r="BA1855" s="181"/>
      <c r="BB1855" s="181"/>
      <c r="BC1855" s="181"/>
      <c r="BD1855" s="181"/>
      <c r="BE1855" s="181"/>
      <c r="BF1855" s="181"/>
      <c r="BG1855" s="181"/>
      <c r="BH1855" s="181"/>
      <c r="BI1855" s="181"/>
      <c r="BJ1855" s="181"/>
      <c r="BK1855" s="181"/>
      <c r="BL1855" s="181"/>
      <c r="BM1855" s="181"/>
      <c r="BN1855" s="181"/>
      <c r="BO1855" s="181"/>
      <c r="BP1855" s="181"/>
      <c r="BQ1855" s="181"/>
      <c r="BR1855" s="181"/>
      <c r="BS1855" s="181"/>
      <c r="BT1855" s="181"/>
      <c r="BU1855" s="181"/>
      <c r="BV1855" s="181"/>
      <c r="BW1855" s="181"/>
      <c r="BX1855" s="181"/>
    </row>
    <row r="1856" spans="23:76" s="166" customFormat="1">
      <c r="W1856" s="181"/>
      <c r="X1856" s="181"/>
      <c r="Y1856" s="181"/>
      <c r="Z1856" s="181"/>
      <c r="AA1856" s="181"/>
      <c r="AB1856" s="181"/>
      <c r="AC1856" s="181"/>
      <c r="AD1856" s="181"/>
      <c r="AE1856" s="181"/>
      <c r="AF1856" s="181"/>
      <c r="AG1856" s="181"/>
      <c r="AH1856" s="181"/>
      <c r="AI1856" s="181"/>
      <c r="AJ1856" s="181"/>
      <c r="AK1856" s="181"/>
      <c r="AL1856" s="181"/>
      <c r="AM1856" s="181"/>
      <c r="AN1856" s="181"/>
      <c r="AO1856" s="181"/>
      <c r="AP1856" s="181"/>
      <c r="AQ1856" s="181"/>
      <c r="AR1856" s="181"/>
      <c r="AS1856" s="181"/>
      <c r="AT1856" s="181"/>
      <c r="AU1856" s="181"/>
      <c r="AV1856" s="181"/>
      <c r="AW1856" s="181"/>
      <c r="AX1856" s="181"/>
      <c r="AY1856" s="181"/>
      <c r="AZ1856" s="181"/>
      <c r="BA1856" s="181"/>
      <c r="BB1856" s="181"/>
      <c r="BC1856" s="181"/>
      <c r="BD1856" s="181"/>
      <c r="BE1856" s="181"/>
      <c r="BF1856" s="181"/>
      <c r="BG1856" s="181"/>
      <c r="BH1856" s="181"/>
      <c r="BI1856" s="181"/>
      <c r="BJ1856" s="181"/>
      <c r="BK1856" s="181"/>
      <c r="BL1856" s="181"/>
      <c r="BM1856" s="181"/>
      <c r="BN1856" s="181"/>
      <c r="BO1856" s="181"/>
      <c r="BP1856" s="181"/>
      <c r="BQ1856" s="181"/>
      <c r="BR1856" s="181"/>
      <c r="BS1856" s="181"/>
      <c r="BT1856" s="181"/>
      <c r="BU1856" s="181"/>
      <c r="BV1856" s="181"/>
      <c r="BW1856" s="181"/>
      <c r="BX1856" s="181"/>
    </row>
    <row r="1857" spans="23:76" s="166" customFormat="1">
      <c r="W1857" s="181"/>
      <c r="X1857" s="181"/>
      <c r="Y1857" s="181"/>
      <c r="Z1857" s="181"/>
      <c r="AA1857" s="181"/>
      <c r="AB1857" s="181"/>
      <c r="AC1857" s="181"/>
      <c r="AD1857" s="181"/>
      <c r="AE1857" s="181"/>
      <c r="AF1857" s="181"/>
      <c r="AG1857" s="181"/>
      <c r="AH1857" s="181"/>
      <c r="AI1857" s="181"/>
      <c r="AJ1857" s="181"/>
      <c r="AK1857" s="181"/>
      <c r="AL1857" s="181"/>
      <c r="AM1857" s="181"/>
      <c r="AN1857" s="181"/>
      <c r="AO1857" s="181"/>
      <c r="AP1857" s="181"/>
      <c r="AQ1857" s="181"/>
      <c r="AR1857" s="181"/>
      <c r="AS1857" s="181"/>
      <c r="AT1857" s="181"/>
      <c r="AU1857" s="181"/>
      <c r="AV1857" s="181"/>
      <c r="AW1857" s="181"/>
      <c r="AX1857" s="181"/>
      <c r="AY1857" s="181"/>
      <c r="AZ1857" s="181"/>
      <c r="BA1857" s="181"/>
      <c r="BB1857" s="181"/>
      <c r="BC1857" s="181"/>
      <c r="BD1857" s="181"/>
      <c r="BE1857" s="181"/>
      <c r="BF1857" s="181"/>
      <c r="BG1857" s="181"/>
      <c r="BH1857" s="181"/>
      <c r="BI1857" s="181"/>
      <c r="BJ1857" s="181"/>
      <c r="BK1857" s="181"/>
      <c r="BL1857" s="181"/>
      <c r="BM1857" s="181"/>
      <c r="BN1857" s="181"/>
      <c r="BO1857" s="181"/>
      <c r="BP1857" s="181"/>
      <c r="BQ1857" s="181"/>
      <c r="BR1857" s="181"/>
      <c r="BS1857" s="181"/>
      <c r="BT1857" s="181"/>
      <c r="BU1857" s="181"/>
      <c r="BV1857" s="181"/>
      <c r="BW1857" s="181"/>
      <c r="BX1857" s="181"/>
    </row>
    <row r="1858" spans="23:76" s="166" customFormat="1">
      <c r="W1858" s="181"/>
      <c r="X1858" s="181"/>
      <c r="Y1858" s="181"/>
      <c r="Z1858" s="181"/>
      <c r="AA1858" s="181"/>
      <c r="AB1858" s="181"/>
      <c r="AC1858" s="181"/>
      <c r="AD1858" s="181"/>
      <c r="AE1858" s="181"/>
      <c r="AF1858" s="181"/>
      <c r="AG1858" s="181"/>
      <c r="AH1858" s="181"/>
      <c r="AI1858" s="181"/>
      <c r="AJ1858" s="181"/>
      <c r="AK1858" s="181"/>
      <c r="AL1858" s="181"/>
      <c r="AM1858" s="181"/>
      <c r="AN1858" s="181"/>
      <c r="AO1858" s="181"/>
      <c r="AP1858" s="181"/>
      <c r="AQ1858" s="181"/>
      <c r="AR1858" s="181"/>
      <c r="AS1858" s="181"/>
      <c r="AT1858" s="181"/>
      <c r="AU1858" s="181"/>
      <c r="AV1858" s="181"/>
      <c r="AW1858" s="181"/>
      <c r="AX1858" s="181"/>
      <c r="AY1858" s="181"/>
      <c r="AZ1858" s="181"/>
      <c r="BA1858" s="181"/>
      <c r="BB1858" s="181"/>
      <c r="BC1858" s="181"/>
      <c r="BD1858" s="181"/>
      <c r="BE1858" s="181"/>
      <c r="BF1858" s="181"/>
      <c r="BG1858" s="181"/>
      <c r="BH1858" s="181"/>
      <c r="BI1858" s="181"/>
      <c r="BJ1858" s="181"/>
      <c r="BK1858" s="181"/>
      <c r="BL1858" s="181"/>
      <c r="BM1858" s="181"/>
      <c r="BN1858" s="181"/>
      <c r="BO1858" s="181"/>
      <c r="BP1858" s="181"/>
      <c r="BQ1858" s="181"/>
      <c r="BR1858" s="181"/>
      <c r="BS1858" s="181"/>
      <c r="BT1858" s="181"/>
      <c r="BU1858" s="181"/>
      <c r="BV1858" s="181"/>
      <c r="BW1858" s="181"/>
      <c r="BX1858" s="181"/>
    </row>
    <row r="1859" spans="23:76" s="166" customFormat="1">
      <c r="W1859" s="181"/>
      <c r="X1859" s="181"/>
      <c r="Y1859" s="181"/>
      <c r="Z1859" s="181"/>
      <c r="AA1859" s="181"/>
      <c r="AB1859" s="181"/>
      <c r="AC1859" s="181"/>
      <c r="AD1859" s="181"/>
      <c r="AE1859" s="181"/>
      <c r="AF1859" s="181"/>
      <c r="AG1859" s="181"/>
      <c r="AH1859" s="181"/>
      <c r="AI1859" s="181"/>
      <c r="AJ1859" s="181"/>
      <c r="AK1859" s="181"/>
      <c r="AL1859" s="181"/>
      <c r="AM1859" s="181"/>
      <c r="AN1859" s="181"/>
      <c r="AO1859" s="181"/>
      <c r="AP1859" s="181"/>
      <c r="AQ1859" s="181"/>
      <c r="AR1859" s="181"/>
      <c r="AS1859" s="181"/>
      <c r="AT1859" s="181"/>
      <c r="AU1859" s="181"/>
      <c r="AV1859" s="181"/>
      <c r="AW1859" s="181"/>
      <c r="AX1859" s="181"/>
      <c r="AY1859" s="181"/>
      <c r="AZ1859" s="181"/>
      <c r="BA1859" s="181"/>
      <c r="BB1859" s="181"/>
      <c r="BC1859" s="181"/>
      <c r="BD1859" s="181"/>
      <c r="BE1859" s="181"/>
      <c r="BF1859" s="181"/>
      <c r="BG1859" s="181"/>
      <c r="BH1859" s="181"/>
      <c r="BI1859" s="181"/>
      <c r="BJ1859" s="181"/>
      <c r="BK1859" s="181"/>
      <c r="BL1859" s="181"/>
      <c r="BM1859" s="181"/>
      <c r="BN1859" s="181"/>
      <c r="BO1859" s="181"/>
      <c r="BP1859" s="181"/>
      <c r="BQ1859" s="181"/>
      <c r="BR1859" s="181"/>
      <c r="BS1859" s="181"/>
      <c r="BT1859" s="181"/>
      <c r="BU1859" s="181"/>
      <c r="BV1859" s="181"/>
      <c r="BW1859" s="181"/>
      <c r="BX1859" s="181"/>
    </row>
    <row r="1860" spans="23:76" s="166" customFormat="1">
      <c r="W1860" s="181"/>
      <c r="X1860" s="181"/>
      <c r="Y1860" s="181"/>
      <c r="Z1860" s="181"/>
      <c r="AA1860" s="181"/>
      <c r="AB1860" s="181"/>
      <c r="AC1860" s="181"/>
      <c r="AD1860" s="181"/>
      <c r="AE1860" s="181"/>
      <c r="AF1860" s="181"/>
      <c r="AG1860" s="181"/>
      <c r="AH1860" s="181"/>
      <c r="AI1860" s="181"/>
      <c r="AJ1860" s="181"/>
      <c r="AK1860" s="181"/>
      <c r="AL1860" s="181"/>
      <c r="AM1860" s="181"/>
      <c r="AN1860" s="181"/>
      <c r="AO1860" s="181"/>
      <c r="AP1860" s="181"/>
      <c r="AQ1860" s="181"/>
      <c r="AR1860" s="181"/>
      <c r="AS1860" s="181"/>
      <c r="AT1860" s="181"/>
      <c r="AU1860" s="181"/>
      <c r="AV1860" s="181"/>
      <c r="AW1860" s="181"/>
      <c r="AX1860" s="181"/>
      <c r="AY1860" s="181"/>
      <c r="AZ1860" s="181"/>
      <c r="BA1860" s="181"/>
      <c r="BB1860" s="181"/>
      <c r="BC1860" s="181"/>
      <c r="BD1860" s="181"/>
      <c r="BE1860" s="181"/>
      <c r="BF1860" s="181"/>
      <c r="BG1860" s="181"/>
      <c r="BH1860" s="181"/>
      <c r="BI1860" s="181"/>
      <c r="BJ1860" s="181"/>
      <c r="BK1860" s="181"/>
      <c r="BL1860" s="181"/>
      <c r="BM1860" s="181"/>
      <c r="BN1860" s="181"/>
      <c r="BO1860" s="181"/>
      <c r="BP1860" s="181"/>
      <c r="BQ1860" s="181"/>
      <c r="BR1860" s="181"/>
      <c r="BS1860" s="181"/>
      <c r="BT1860" s="181"/>
      <c r="BU1860" s="181"/>
      <c r="BV1860" s="181"/>
      <c r="BW1860" s="181"/>
      <c r="BX1860" s="181"/>
    </row>
    <row r="1861" spans="23:76" s="166" customFormat="1">
      <c r="W1861" s="181"/>
      <c r="X1861" s="181"/>
      <c r="Y1861" s="181"/>
      <c r="Z1861" s="181"/>
      <c r="AA1861" s="181"/>
      <c r="AB1861" s="181"/>
      <c r="AC1861" s="181"/>
      <c r="AD1861" s="181"/>
      <c r="AE1861" s="181"/>
      <c r="AF1861" s="181"/>
      <c r="AG1861" s="181"/>
      <c r="AH1861" s="181"/>
      <c r="AI1861" s="181"/>
      <c r="AJ1861" s="181"/>
      <c r="AK1861" s="181"/>
      <c r="AL1861" s="181"/>
      <c r="AM1861" s="181"/>
      <c r="AN1861" s="181"/>
      <c r="AO1861" s="181"/>
      <c r="AP1861" s="181"/>
      <c r="AQ1861" s="181"/>
      <c r="AR1861" s="181"/>
      <c r="AS1861" s="181"/>
      <c r="AT1861" s="181"/>
      <c r="AU1861" s="181"/>
      <c r="AV1861" s="181"/>
      <c r="AW1861" s="181"/>
      <c r="AX1861" s="181"/>
      <c r="AY1861" s="181"/>
      <c r="AZ1861" s="181"/>
      <c r="BA1861" s="181"/>
      <c r="BB1861" s="181"/>
      <c r="BC1861" s="181"/>
      <c r="BD1861" s="181"/>
      <c r="BE1861" s="181"/>
      <c r="BF1861" s="181"/>
      <c r="BG1861" s="181"/>
      <c r="BH1861" s="181"/>
      <c r="BI1861" s="181"/>
      <c r="BJ1861" s="181"/>
      <c r="BK1861" s="181"/>
      <c r="BL1861" s="181"/>
      <c r="BM1861" s="181"/>
      <c r="BN1861" s="181"/>
      <c r="BO1861" s="181"/>
      <c r="BP1861" s="181"/>
      <c r="BQ1861" s="181"/>
      <c r="BR1861" s="181"/>
      <c r="BS1861" s="181"/>
      <c r="BT1861" s="181"/>
      <c r="BU1861" s="181"/>
      <c r="BV1861" s="181"/>
      <c r="BW1861" s="181"/>
      <c r="BX1861" s="181"/>
    </row>
    <row r="1862" spans="23:76" s="166" customFormat="1">
      <c r="W1862" s="181"/>
      <c r="X1862" s="181"/>
      <c r="Y1862" s="181"/>
      <c r="Z1862" s="181"/>
      <c r="AA1862" s="181"/>
      <c r="AB1862" s="181"/>
      <c r="AC1862" s="181"/>
      <c r="AD1862" s="181"/>
      <c r="AE1862" s="181"/>
      <c r="AF1862" s="181"/>
      <c r="AG1862" s="181"/>
      <c r="AH1862" s="181"/>
      <c r="AI1862" s="181"/>
      <c r="AJ1862" s="181"/>
      <c r="AK1862" s="181"/>
      <c r="AL1862" s="181"/>
      <c r="AM1862" s="181"/>
      <c r="AN1862" s="181"/>
      <c r="AO1862" s="181"/>
      <c r="AP1862" s="181"/>
      <c r="AQ1862" s="181"/>
      <c r="AR1862" s="181"/>
      <c r="AS1862" s="181"/>
      <c r="AT1862" s="181"/>
      <c r="AU1862" s="181"/>
      <c r="AV1862" s="181"/>
      <c r="AW1862" s="181"/>
      <c r="AX1862" s="181"/>
      <c r="AY1862" s="181"/>
      <c r="AZ1862" s="181"/>
      <c r="BA1862" s="181"/>
      <c r="BB1862" s="181"/>
      <c r="BC1862" s="181"/>
      <c r="BD1862" s="181"/>
      <c r="BE1862" s="181"/>
      <c r="BF1862" s="181"/>
      <c r="BG1862" s="181"/>
      <c r="BH1862" s="181"/>
      <c r="BI1862" s="181"/>
      <c r="BJ1862" s="181"/>
      <c r="BK1862" s="181"/>
      <c r="BL1862" s="181"/>
      <c r="BM1862" s="181"/>
      <c r="BN1862" s="181"/>
      <c r="BO1862" s="181"/>
      <c r="BP1862" s="181"/>
      <c r="BQ1862" s="181"/>
      <c r="BR1862" s="181"/>
      <c r="BS1862" s="181"/>
      <c r="BT1862" s="181"/>
      <c r="BU1862" s="181"/>
      <c r="BV1862" s="181"/>
      <c r="BW1862" s="181"/>
      <c r="BX1862" s="181"/>
    </row>
    <row r="1863" spans="23:76" s="166" customFormat="1">
      <c r="W1863" s="181"/>
      <c r="X1863" s="181"/>
      <c r="Y1863" s="181"/>
      <c r="Z1863" s="181"/>
      <c r="AA1863" s="181"/>
      <c r="AB1863" s="181"/>
      <c r="AC1863" s="181"/>
      <c r="AD1863" s="181"/>
      <c r="AE1863" s="181"/>
      <c r="AF1863" s="181"/>
      <c r="AG1863" s="181"/>
      <c r="AH1863" s="181"/>
      <c r="AI1863" s="181"/>
      <c r="AJ1863" s="181"/>
      <c r="AK1863" s="181"/>
      <c r="AL1863" s="181"/>
      <c r="AM1863" s="181"/>
      <c r="AN1863" s="181"/>
      <c r="AO1863" s="181"/>
      <c r="AP1863" s="181"/>
      <c r="AQ1863" s="181"/>
      <c r="AR1863" s="181"/>
      <c r="AS1863" s="181"/>
      <c r="AT1863" s="181"/>
      <c r="AU1863" s="181"/>
      <c r="AV1863" s="181"/>
      <c r="AW1863" s="181"/>
      <c r="AX1863" s="181"/>
      <c r="AY1863" s="181"/>
      <c r="AZ1863" s="181"/>
      <c r="BA1863" s="181"/>
      <c r="BB1863" s="181"/>
      <c r="BC1863" s="181"/>
      <c r="BD1863" s="181"/>
      <c r="BE1863" s="181"/>
      <c r="BF1863" s="181"/>
      <c r="BG1863" s="181"/>
      <c r="BH1863" s="181"/>
      <c r="BI1863" s="181"/>
      <c r="BJ1863" s="181"/>
      <c r="BK1863" s="181"/>
      <c r="BL1863" s="181"/>
      <c r="BM1863" s="181"/>
      <c r="BN1863" s="181"/>
      <c r="BO1863" s="181"/>
      <c r="BP1863" s="181"/>
      <c r="BQ1863" s="181"/>
      <c r="BR1863" s="181"/>
      <c r="BS1863" s="181"/>
      <c r="BT1863" s="181"/>
      <c r="BU1863" s="181"/>
      <c r="BV1863" s="181"/>
      <c r="BW1863" s="181"/>
      <c r="BX1863" s="181"/>
    </row>
    <row r="1864" spans="23:76" s="166" customFormat="1">
      <c r="W1864" s="181"/>
      <c r="X1864" s="181"/>
      <c r="Y1864" s="181"/>
      <c r="Z1864" s="181"/>
      <c r="AA1864" s="181"/>
      <c r="AB1864" s="181"/>
      <c r="AC1864" s="181"/>
      <c r="AD1864" s="181"/>
      <c r="AE1864" s="181"/>
      <c r="AF1864" s="181"/>
      <c r="AG1864" s="181"/>
      <c r="AH1864" s="181"/>
      <c r="AI1864" s="181"/>
      <c r="AJ1864" s="181"/>
      <c r="AK1864" s="181"/>
      <c r="AL1864" s="181"/>
      <c r="AM1864" s="181"/>
      <c r="AN1864" s="181"/>
      <c r="AO1864" s="181"/>
      <c r="AP1864" s="181"/>
      <c r="AQ1864" s="181"/>
      <c r="AR1864" s="181"/>
      <c r="AS1864" s="181"/>
      <c r="AT1864" s="181"/>
      <c r="AU1864" s="181"/>
      <c r="AV1864" s="181"/>
      <c r="AW1864" s="181"/>
      <c r="AX1864" s="181"/>
      <c r="AY1864" s="181"/>
      <c r="AZ1864" s="181"/>
      <c r="BA1864" s="181"/>
      <c r="BB1864" s="181"/>
      <c r="BC1864" s="181"/>
      <c r="BD1864" s="181"/>
      <c r="BE1864" s="181"/>
      <c r="BF1864" s="181"/>
      <c r="BG1864" s="181"/>
      <c r="BH1864" s="181"/>
      <c r="BI1864" s="181"/>
      <c r="BJ1864" s="181"/>
      <c r="BK1864" s="181"/>
      <c r="BL1864" s="181"/>
      <c r="BM1864" s="181"/>
      <c r="BN1864" s="181"/>
      <c r="BO1864" s="181"/>
      <c r="BP1864" s="181"/>
      <c r="BQ1864" s="181"/>
      <c r="BR1864" s="181"/>
      <c r="BS1864" s="181"/>
      <c r="BT1864" s="181"/>
      <c r="BU1864" s="181"/>
      <c r="BV1864" s="181"/>
      <c r="BW1864" s="181"/>
      <c r="BX1864" s="181"/>
    </row>
    <row r="1865" spans="23:76" s="166" customFormat="1">
      <c r="W1865" s="181"/>
      <c r="X1865" s="181"/>
      <c r="Y1865" s="181"/>
      <c r="Z1865" s="181"/>
      <c r="AA1865" s="181"/>
      <c r="AB1865" s="181"/>
      <c r="AC1865" s="181"/>
      <c r="AD1865" s="181"/>
      <c r="AE1865" s="181"/>
      <c r="AF1865" s="181"/>
      <c r="AG1865" s="181"/>
      <c r="AH1865" s="181"/>
      <c r="AI1865" s="181"/>
      <c r="AJ1865" s="181"/>
      <c r="AK1865" s="181"/>
      <c r="AL1865" s="181"/>
      <c r="AM1865" s="181"/>
      <c r="AN1865" s="181"/>
      <c r="AO1865" s="181"/>
      <c r="AP1865" s="181"/>
      <c r="AQ1865" s="181"/>
      <c r="AR1865" s="181"/>
      <c r="AS1865" s="181"/>
      <c r="AT1865" s="181"/>
      <c r="AU1865" s="181"/>
      <c r="AV1865" s="181"/>
      <c r="AW1865" s="181"/>
      <c r="AX1865" s="181"/>
      <c r="AY1865" s="181"/>
      <c r="AZ1865" s="181"/>
      <c r="BA1865" s="181"/>
      <c r="BB1865" s="181"/>
      <c r="BC1865" s="181"/>
      <c r="BD1865" s="181"/>
      <c r="BE1865" s="181"/>
      <c r="BF1865" s="181"/>
      <c r="BG1865" s="181"/>
      <c r="BH1865" s="181"/>
      <c r="BI1865" s="181"/>
      <c r="BJ1865" s="181"/>
      <c r="BK1865" s="181"/>
      <c r="BL1865" s="181"/>
      <c r="BM1865" s="181"/>
      <c r="BN1865" s="181"/>
      <c r="BO1865" s="181"/>
      <c r="BP1865" s="181"/>
      <c r="BQ1865" s="181"/>
      <c r="BR1865" s="181"/>
      <c r="BS1865" s="181"/>
      <c r="BT1865" s="181"/>
      <c r="BU1865" s="181"/>
      <c r="BV1865" s="181"/>
      <c r="BW1865" s="181"/>
      <c r="BX1865" s="181"/>
    </row>
    <row r="1866" spans="23:76" s="166" customFormat="1">
      <c r="W1866" s="181"/>
      <c r="X1866" s="181"/>
      <c r="Y1866" s="181"/>
      <c r="Z1866" s="181"/>
      <c r="AA1866" s="181"/>
      <c r="AB1866" s="181"/>
      <c r="AC1866" s="181"/>
      <c r="AD1866" s="181"/>
      <c r="AE1866" s="181"/>
      <c r="AF1866" s="181"/>
      <c r="AG1866" s="181"/>
      <c r="AH1866" s="181"/>
      <c r="AI1866" s="181"/>
      <c r="AJ1866" s="181"/>
      <c r="AK1866" s="181"/>
      <c r="AL1866" s="181"/>
      <c r="AM1866" s="181"/>
      <c r="AN1866" s="181"/>
      <c r="AO1866" s="181"/>
      <c r="AP1866" s="181"/>
      <c r="AQ1866" s="181"/>
      <c r="AR1866" s="181"/>
      <c r="AS1866" s="181"/>
      <c r="AT1866" s="181"/>
      <c r="AU1866" s="181"/>
      <c r="AV1866" s="181"/>
      <c r="AW1866" s="181"/>
      <c r="AX1866" s="181"/>
      <c r="AY1866" s="181"/>
      <c r="AZ1866" s="181"/>
      <c r="BA1866" s="181"/>
      <c r="BB1866" s="181"/>
      <c r="BC1866" s="181"/>
      <c r="BD1866" s="181"/>
      <c r="BE1866" s="181"/>
      <c r="BF1866" s="181"/>
      <c r="BG1866" s="181"/>
      <c r="BH1866" s="181"/>
      <c r="BI1866" s="181"/>
      <c r="BJ1866" s="181"/>
      <c r="BK1866" s="181"/>
      <c r="BL1866" s="181"/>
      <c r="BM1866" s="181"/>
      <c r="BN1866" s="181"/>
      <c r="BO1866" s="181"/>
      <c r="BP1866" s="181"/>
      <c r="BQ1866" s="181"/>
      <c r="BR1866" s="181"/>
      <c r="BS1866" s="181"/>
      <c r="BT1866" s="181"/>
      <c r="BU1866" s="181"/>
      <c r="BV1866" s="181"/>
      <c r="BW1866" s="181"/>
      <c r="BX1866" s="181"/>
    </row>
    <row r="1867" spans="23:76" s="166" customFormat="1">
      <c r="W1867" s="181"/>
      <c r="X1867" s="181"/>
      <c r="Y1867" s="181"/>
      <c r="Z1867" s="181"/>
      <c r="AA1867" s="181"/>
      <c r="AB1867" s="181"/>
      <c r="AC1867" s="181"/>
      <c r="AD1867" s="181"/>
      <c r="AE1867" s="181"/>
      <c r="AF1867" s="181"/>
      <c r="AG1867" s="181"/>
      <c r="AH1867" s="181"/>
      <c r="AI1867" s="181"/>
      <c r="AJ1867" s="181"/>
      <c r="AK1867" s="181"/>
      <c r="AL1867" s="181"/>
      <c r="AM1867" s="181"/>
      <c r="AN1867" s="181"/>
      <c r="AO1867" s="181"/>
      <c r="AP1867" s="181"/>
      <c r="AQ1867" s="181"/>
      <c r="AR1867" s="181"/>
      <c r="AS1867" s="181"/>
      <c r="AT1867" s="181"/>
      <c r="AU1867" s="181"/>
      <c r="AV1867" s="181"/>
      <c r="AW1867" s="181"/>
      <c r="AX1867" s="181"/>
      <c r="AY1867" s="181"/>
      <c r="AZ1867" s="181"/>
      <c r="BA1867" s="181"/>
      <c r="BB1867" s="181"/>
      <c r="BC1867" s="181"/>
      <c r="BD1867" s="181"/>
      <c r="BE1867" s="181"/>
      <c r="BF1867" s="181"/>
      <c r="BG1867" s="181"/>
      <c r="BH1867" s="181"/>
      <c r="BI1867" s="181"/>
      <c r="BJ1867" s="181"/>
      <c r="BK1867" s="181"/>
      <c r="BL1867" s="181"/>
      <c r="BM1867" s="181"/>
      <c r="BN1867" s="181"/>
      <c r="BO1867" s="181"/>
      <c r="BP1867" s="181"/>
      <c r="BQ1867" s="181"/>
      <c r="BR1867" s="181"/>
      <c r="BS1867" s="181"/>
      <c r="BT1867" s="181"/>
      <c r="BU1867" s="181"/>
      <c r="BV1867" s="181"/>
      <c r="BW1867" s="181"/>
      <c r="BX1867" s="181"/>
    </row>
    <row r="1868" spans="23:76" s="166" customFormat="1">
      <c r="W1868" s="181"/>
      <c r="X1868" s="181"/>
      <c r="Y1868" s="181"/>
      <c r="Z1868" s="181"/>
      <c r="AA1868" s="181"/>
      <c r="AB1868" s="181"/>
      <c r="AC1868" s="181"/>
      <c r="AD1868" s="181"/>
      <c r="AE1868" s="181"/>
      <c r="AF1868" s="181"/>
      <c r="AG1868" s="181"/>
      <c r="AH1868" s="181"/>
      <c r="AI1868" s="181"/>
      <c r="AJ1868" s="181"/>
      <c r="AK1868" s="181"/>
      <c r="AL1868" s="181"/>
      <c r="AM1868" s="181"/>
      <c r="AN1868" s="181"/>
      <c r="AO1868" s="181"/>
      <c r="AP1868" s="181"/>
      <c r="AQ1868" s="181"/>
      <c r="AR1868" s="181"/>
      <c r="AS1868" s="181"/>
      <c r="AT1868" s="181"/>
      <c r="AU1868" s="181"/>
      <c r="AV1868" s="181"/>
      <c r="AW1868" s="181"/>
      <c r="AX1868" s="181"/>
      <c r="AY1868" s="181"/>
      <c r="AZ1868" s="181"/>
      <c r="BA1868" s="181"/>
      <c r="BB1868" s="181"/>
      <c r="BC1868" s="181"/>
      <c r="BD1868" s="181"/>
      <c r="BE1868" s="181"/>
      <c r="BF1868" s="181"/>
      <c r="BG1868" s="181"/>
      <c r="BH1868" s="181"/>
      <c r="BI1868" s="181"/>
      <c r="BJ1868" s="181"/>
      <c r="BK1868" s="181"/>
      <c r="BL1868" s="181"/>
      <c r="BM1868" s="181"/>
      <c r="BN1868" s="181"/>
      <c r="BO1868" s="181"/>
      <c r="BP1868" s="181"/>
      <c r="BQ1868" s="181"/>
      <c r="BR1868" s="181"/>
      <c r="BS1868" s="181"/>
      <c r="BT1868" s="181"/>
      <c r="BU1868" s="181"/>
      <c r="BV1868" s="181"/>
      <c r="BW1868" s="181"/>
      <c r="BX1868" s="181"/>
    </row>
    <row r="1869" spans="23:76" s="166" customFormat="1">
      <c r="W1869" s="181"/>
      <c r="X1869" s="181"/>
      <c r="Y1869" s="181"/>
      <c r="Z1869" s="181"/>
      <c r="AA1869" s="181"/>
      <c r="AB1869" s="181"/>
      <c r="AC1869" s="181"/>
      <c r="AD1869" s="181"/>
      <c r="AE1869" s="181"/>
      <c r="AF1869" s="181"/>
      <c r="AG1869" s="181"/>
      <c r="AH1869" s="181"/>
      <c r="AI1869" s="181"/>
      <c r="AJ1869" s="181"/>
      <c r="AK1869" s="181"/>
      <c r="AL1869" s="181"/>
      <c r="AM1869" s="181"/>
      <c r="AN1869" s="181"/>
      <c r="AO1869" s="181"/>
      <c r="AP1869" s="181"/>
      <c r="AQ1869" s="181"/>
      <c r="AR1869" s="181"/>
      <c r="AS1869" s="181"/>
      <c r="AT1869" s="181"/>
      <c r="AU1869" s="181"/>
      <c r="AV1869" s="181"/>
      <c r="AW1869" s="181"/>
      <c r="AX1869" s="181"/>
      <c r="AY1869" s="181"/>
      <c r="AZ1869" s="181"/>
      <c r="BA1869" s="181"/>
      <c r="BB1869" s="181"/>
      <c r="BC1869" s="181"/>
      <c r="BD1869" s="181"/>
      <c r="BE1869" s="181"/>
      <c r="BF1869" s="181"/>
      <c r="BG1869" s="181"/>
      <c r="BH1869" s="181"/>
      <c r="BI1869" s="181"/>
      <c r="BJ1869" s="181"/>
      <c r="BK1869" s="181"/>
      <c r="BL1869" s="181"/>
      <c r="BM1869" s="181"/>
      <c r="BN1869" s="181"/>
      <c r="BO1869" s="181"/>
      <c r="BP1869" s="181"/>
      <c r="BQ1869" s="181"/>
      <c r="BR1869" s="181"/>
      <c r="BS1869" s="181"/>
      <c r="BT1869" s="181"/>
      <c r="BU1869" s="181"/>
      <c r="BV1869" s="181"/>
      <c r="BW1869" s="181"/>
      <c r="BX1869" s="181"/>
    </row>
    <row r="1870" spans="23:76" s="166" customFormat="1">
      <c r="W1870" s="181"/>
      <c r="X1870" s="181"/>
      <c r="Y1870" s="181"/>
      <c r="Z1870" s="181"/>
      <c r="AA1870" s="181"/>
      <c r="AB1870" s="181"/>
      <c r="AC1870" s="181"/>
      <c r="AD1870" s="181"/>
      <c r="AE1870" s="181"/>
      <c r="AF1870" s="181"/>
      <c r="AG1870" s="181"/>
      <c r="AH1870" s="181"/>
      <c r="AI1870" s="181"/>
      <c r="AJ1870" s="181"/>
      <c r="AK1870" s="181"/>
      <c r="AL1870" s="181"/>
      <c r="AM1870" s="181"/>
      <c r="AN1870" s="181"/>
      <c r="AO1870" s="181"/>
      <c r="AP1870" s="181"/>
      <c r="AQ1870" s="181"/>
      <c r="AR1870" s="181"/>
      <c r="AS1870" s="181"/>
      <c r="AT1870" s="181"/>
      <c r="AU1870" s="181"/>
      <c r="AV1870" s="181"/>
      <c r="AW1870" s="181"/>
      <c r="AX1870" s="181"/>
      <c r="AY1870" s="181"/>
      <c r="AZ1870" s="181"/>
      <c r="BA1870" s="181"/>
      <c r="BB1870" s="181"/>
      <c r="BC1870" s="181"/>
      <c r="BD1870" s="181"/>
      <c r="BE1870" s="181"/>
      <c r="BF1870" s="181"/>
      <c r="BG1870" s="181"/>
      <c r="BH1870" s="181"/>
      <c r="BI1870" s="181"/>
      <c r="BJ1870" s="181"/>
      <c r="BK1870" s="181"/>
      <c r="BL1870" s="181"/>
      <c r="BM1870" s="181"/>
      <c r="BN1870" s="181"/>
      <c r="BO1870" s="181"/>
      <c r="BP1870" s="181"/>
      <c r="BQ1870" s="181"/>
      <c r="BR1870" s="181"/>
      <c r="BS1870" s="181"/>
      <c r="BT1870" s="181"/>
      <c r="BU1870" s="181"/>
      <c r="BV1870" s="181"/>
      <c r="BW1870" s="181"/>
      <c r="BX1870" s="181"/>
    </row>
    <row r="1871" spans="23:76" s="166" customFormat="1">
      <c r="W1871" s="181"/>
      <c r="X1871" s="181"/>
      <c r="Y1871" s="181"/>
      <c r="Z1871" s="181"/>
      <c r="AA1871" s="181"/>
      <c r="AB1871" s="181"/>
      <c r="AC1871" s="181"/>
      <c r="AD1871" s="181"/>
      <c r="AE1871" s="181"/>
      <c r="AF1871" s="181"/>
      <c r="AG1871" s="181"/>
      <c r="AH1871" s="181"/>
      <c r="AI1871" s="181"/>
      <c r="AJ1871" s="181"/>
      <c r="AK1871" s="181"/>
      <c r="AL1871" s="181"/>
      <c r="AM1871" s="181"/>
      <c r="AN1871" s="181"/>
      <c r="AO1871" s="181"/>
      <c r="AP1871" s="181"/>
      <c r="AQ1871" s="181"/>
      <c r="AR1871" s="181"/>
      <c r="AS1871" s="181"/>
      <c r="AT1871" s="181"/>
      <c r="AU1871" s="181"/>
      <c r="AV1871" s="181"/>
      <c r="AW1871" s="181"/>
      <c r="AX1871" s="181"/>
      <c r="AY1871" s="181"/>
      <c r="AZ1871" s="181"/>
      <c r="BA1871" s="181"/>
      <c r="BB1871" s="181"/>
      <c r="BC1871" s="181"/>
      <c r="BD1871" s="181"/>
      <c r="BE1871" s="181"/>
      <c r="BF1871" s="181"/>
      <c r="BG1871" s="181"/>
      <c r="BH1871" s="181"/>
      <c r="BI1871" s="181"/>
      <c r="BJ1871" s="181"/>
      <c r="BK1871" s="181"/>
      <c r="BL1871" s="181"/>
      <c r="BM1871" s="181"/>
      <c r="BN1871" s="181"/>
      <c r="BO1871" s="181"/>
      <c r="BP1871" s="181"/>
      <c r="BQ1871" s="181"/>
      <c r="BR1871" s="181"/>
      <c r="BS1871" s="181"/>
      <c r="BT1871" s="181"/>
      <c r="BU1871" s="181"/>
      <c r="BV1871" s="181"/>
      <c r="BW1871" s="181"/>
      <c r="BX1871" s="181"/>
    </row>
    <row r="1872" spans="23:76" s="166" customFormat="1">
      <c r="W1872" s="181"/>
      <c r="X1872" s="181"/>
      <c r="Y1872" s="181"/>
      <c r="Z1872" s="181"/>
      <c r="AA1872" s="181"/>
      <c r="AB1872" s="181"/>
      <c r="AC1872" s="181"/>
      <c r="AD1872" s="181"/>
      <c r="AE1872" s="181"/>
      <c r="AF1872" s="181"/>
      <c r="AG1872" s="181"/>
      <c r="AH1872" s="181"/>
      <c r="AI1872" s="181"/>
      <c r="AJ1872" s="181"/>
      <c r="AK1872" s="181"/>
      <c r="AL1872" s="181"/>
      <c r="AM1872" s="181"/>
      <c r="AN1872" s="181"/>
      <c r="AO1872" s="181"/>
      <c r="AP1872" s="181"/>
      <c r="AQ1872" s="181"/>
      <c r="AR1872" s="181"/>
      <c r="AS1872" s="181"/>
      <c r="AT1872" s="181"/>
      <c r="AU1872" s="181"/>
      <c r="AV1872" s="181"/>
      <c r="AW1872" s="181"/>
      <c r="AX1872" s="181"/>
      <c r="AY1872" s="181"/>
      <c r="AZ1872" s="181"/>
      <c r="BA1872" s="181"/>
      <c r="BB1872" s="181"/>
      <c r="BC1872" s="181"/>
      <c r="BD1872" s="181"/>
      <c r="BE1872" s="181"/>
      <c r="BF1872" s="181"/>
      <c r="BG1872" s="181"/>
      <c r="BH1872" s="181"/>
      <c r="BI1872" s="181"/>
      <c r="BJ1872" s="181"/>
      <c r="BK1872" s="181"/>
      <c r="BL1872" s="181"/>
      <c r="BM1872" s="181"/>
      <c r="BN1872" s="181"/>
      <c r="BO1872" s="181"/>
      <c r="BP1872" s="181"/>
      <c r="BQ1872" s="181"/>
      <c r="BR1872" s="181"/>
      <c r="BS1872" s="181"/>
      <c r="BT1872" s="181"/>
      <c r="BU1872" s="181"/>
      <c r="BV1872" s="181"/>
      <c r="BW1872" s="181"/>
      <c r="BX1872" s="181"/>
    </row>
    <row r="1873" spans="23:76" s="166" customFormat="1">
      <c r="W1873" s="181"/>
      <c r="X1873" s="181"/>
      <c r="Y1873" s="181"/>
      <c r="Z1873" s="181"/>
      <c r="AA1873" s="181"/>
      <c r="AB1873" s="181"/>
      <c r="AC1873" s="181"/>
      <c r="AD1873" s="181"/>
      <c r="AE1873" s="181"/>
      <c r="AF1873" s="181"/>
      <c r="AG1873" s="181"/>
      <c r="AH1873" s="181"/>
      <c r="AI1873" s="181"/>
      <c r="AJ1873" s="181"/>
      <c r="AK1873" s="181"/>
      <c r="AL1873" s="181"/>
      <c r="AM1873" s="181"/>
      <c r="AN1873" s="181"/>
      <c r="AO1873" s="181"/>
      <c r="AP1873" s="181"/>
      <c r="AQ1873" s="181"/>
      <c r="AR1873" s="181"/>
      <c r="AS1873" s="181"/>
      <c r="AT1873" s="181"/>
      <c r="AU1873" s="181"/>
      <c r="AV1873" s="181"/>
      <c r="AW1873" s="181"/>
      <c r="AX1873" s="181"/>
      <c r="AY1873" s="181"/>
      <c r="AZ1873" s="181"/>
      <c r="BA1873" s="181"/>
      <c r="BB1873" s="181"/>
      <c r="BC1873" s="181"/>
      <c r="BD1873" s="181"/>
      <c r="BE1873" s="181"/>
      <c r="BF1873" s="181"/>
      <c r="BG1873" s="181"/>
      <c r="BH1873" s="181"/>
      <c r="BI1873" s="181"/>
      <c r="BJ1873" s="181"/>
      <c r="BK1873" s="181"/>
      <c r="BL1873" s="181"/>
      <c r="BM1873" s="181"/>
      <c r="BN1873" s="181"/>
      <c r="BO1873" s="181"/>
      <c r="BP1873" s="181"/>
      <c r="BQ1873" s="181"/>
      <c r="BR1873" s="181"/>
      <c r="BS1873" s="181"/>
      <c r="BT1873" s="181"/>
      <c r="BU1873" s="181"/>
      <c r="BV1873" s="181"/>
      <c r="BW1873" s="181"/>
      <c r="BX1873" s="181"/>
    </row>
    <row r="1874" spans="23:76" s="166" customFormat="1">
      <c r="W1874" s="181"/>
      <c r="X1874" s="181"/>
      <c r="Y1874" s="181"/>
      <c r="Z1874" s="181"/>
      <c r="AA1874" s="181"/>
      <c r="AB1874" s="181"/>
      <c r="AC1874" s="181"/>
      <c r="AD1874" s="181"/>
      <c r="AE1874" s="181"/>
      <c r="AF1874" s="181"/>
      <c r="AG1874" s="181"/>
      <c r="AH1874" s="181"/>
      <c r="AI1874" s="181"/>
      <c r="AJ1874" s="181"/>
      <c r="AK1874" s="181"/>
      <c r="AL1874" s="181"/>
      <c r="AM1874" s="181"/>
      <c r="AN1874" s="181"/>
      <c r="AO1874" s="181"/>
      <c r="AP1874" s="181"/>
      <c r="AQ1874" s="181"/>
      <c r="AR1874" s="181"/>
      <c r="AS1874" s="181"/>
      <c r="AT1874" s="181"/>
      <c r="AU1874" s="181"/>
      <c r="AV1874" s="181"/>
      <c r="AW1874" s="181"/>
      <c r="AX1874" s="181"/>
      <c r="AY1874" s="181"/>
      <c r="AZ1874" s="181"/>
      <c r="BA1874" s="181"/>
      <c r="BB1874" s="181"/>
      <c r="BC1874" s="181"/>
      <c r="BD1874" s="181"/>
      <c r="BE1874" s="181"/>
      <c r="BF1874" s="181"/>
      <c r="BG1874" s="181"/>
      <c r="BH1874" s="181"/>
      <c r="BI1874" s="181"/>
      <c r="BJ1874" s="181"/>
      <c r="BK1874" s="181"/>
      <c r="BL1874" s="181"/>
      <c r="BM1874" s="181"/>
      <c r="BN1874" s="181"/>
      <c r="BO1874" s="181"/>
      <c r="BP1874" s="181"/>
      <c r="BQ1874" s="181"/>
      <c r="BR1874" s="181"/>
      <c r="BS1874" s="181"/>
      <c r="BT1874" s="181"/>
      <c r="BU1874" s="181"/>
      <c r="BV1874" s="181"/>
      <c r="BW1874" s="181"/>
      <c r="BX1874" s="181"/>
    </row>
    <row r="1875" spans="23:76" s="166" customFormat="1">
      <c r="W1875" s="181"/>
      <c r="X1875" s="181"/>
      <c r="Y1875" s="181"/>
      <c r="Z1875" s="181"/>
      <c r="AA1875" s="181"/>
      <c r="AB1875" s="181"/>
      <c r="AC1875" s="181"/>
      <c r="AD1875" s="181"/>
      <c r="AE1875" s="181"/>
      <c r="AF1875" s="181"/>
      <c r="AG1875" s="181"/>
      <c r="AH1875" s="181"/>
      <c r="AI1875" s="181"/>
      <c r="AJ1875" s="181"/>
      <c r="AK1875" s="181"/>
      <c r="AL1875" s="181"/>
      <c r="AM1875" s="181"/>
      <c r="AN1875" s="181"/>
      <c r="AO1875" s="181"/>
      <c r="AP1875" s="181"/>
      <c r="AQ1875" s="181"/>
      <c r="AR1875" s="181"/>
      <c r="AS1875" s="181"/>
      <c r="AT1875" s="181"/>
      <c r="AU1875" s="181"/>
      <c r="AV1875" s="181"/>
      <c r="AW1875" s="181"/>
      <c r="AX1875" s="181"/>
      <c r="AY1875" s="181"/>
      <c r="AZ1875" s="181"/>
      <c r="BA1875" s="181"/>
      <c r="BB1875" s="181"/>
      <c r="BC1875" s="181"/>
      <c r="BD1875" s="181"/>
      <c r="BE1875" s="181"/>
      <c r="BF1875" s="181"/>
      <c r="BG1875" s="181"/>
      <c r="BH1875" s="181"/>
      <c r="BI1875" s="181"/>
      <c r="BJ1875" s="181"/>
      <c r="BK1875" s="181"/>
      <c r="BL1875" s="181"/>
      <c r="BM1875" s="181"/>
      <c r="BN1875" s="181"/>
      <c r="BO1875" s="181"/>
      <c r="BP1875" s="181"/>
      <c r="BQ1875" s="181"/>
      <c r="BR1875" s="181"/>
      <c r="BS1875" s="181"/>
      <c r="BT1875" s="181"/>
      <c r="BU1875" s="181"/>
      <c r="BV1875" s="181"/>
      <c r="BW1875" s="181"/>
      <c r="BX1875" s="181"/>
    </row>
    <row r="1876" spans="23:76" s="166" customFormat="1">
      <c r="W1876" s="181"/>
      <c r="X1876" s="181"/>
      <c r="Y1876" s="181"/>
      <c r="Z1876" s="181"/>
      <c r="AA1876" s="181"/>
      <c r="AB1876" s="181"/>
      <c r="AC1876" s="181"/>
      <c r="AD1876" s="181"/>
      <c r="AE1876" s="181"/>
      <c r="AF1876" s="181"/>
      <c r="AG1876" s="181"/>
      <c r="AH1876" s="181"/>
      <c r="AI1876" s="181"/>
      <c r="AJ1876" s="181"/>
      <c r="AK1876" s="181"/>
      <c r="AL1876" s="181"/>
      <c r="AM1876" s="181"/>
      <c r="AN1876" s="181"/>
      <c r="AO1876" s="181"/>
      <c r="AP1876" s="181"/>
      <c r="AQ1876" s="181"/>
      <c r="AR1876" s="181"/>
      <c r="AS1876" s="181"/>
      <c r="AT1876" s="181"/>
      <c r="AU1876" s="181"/>
      <c r="AV1876" s="181"/>
      <c r="AW1876" s="181"/>
      <c r="AX1876" s="181"/>
      <c r="AY1876" s="181"/>
      <c r="AZ1876" s="181"/>
      <c r="BA1876" s="181"/>
      <c r="BB1876" s="181"/>
      <c r="BC1876" s="181"/>
      <c r="BD1876" s="181"/>
      <c r="BE1876" s="181"/>
      <c r="BF1876" s="181"/>
      <c r="BG1876" s="181"/>
      <c r="BH1876" s="181"/>
      <c r="BI1876" s="181"/>
      <c r="BJ1876" s="181"/>
      <c r="BK1876" s="181"/>
      <c r="BL1876" s="181"/>
      <c r="BM1876" s="181"/>
      <c r="BN1876" s="181"/>
      <c r="BO1876" s="181"/>
      <c r="BP1876" s="181"/>
      <c r="BQ1876" s="181"/>
      <c r="BR1876" s="181"/>
      <c r="BS1876" s="181"/>
      <c r="BT1876" s="181"/>
      <c r="BU1876" s="181"/>
      <c r="BV1876" s="181"/>
      <c r="BW1876" s="181"/>
      <c r="BX1876" s="181"/>
    </row>
    <row r="1877" spans="23:76" s="166" customFormat="1">
      <c r="W1877" s="181"/>
      <c r="X1877" s="181"/>
      <c r="Y1877" s="181"/>
      <c r="Z1877" s="181"/>
      <c r="AA1877" s="181"/>
      <c r="AB1877" s="181"/>
      <c r="AC1877" s="181"/>
      <c r="AD1877" s="181"/>
      <c r="AE1877" s="181"/>
      <c r="AF1877" s="181"/>
      <c r="AG1877" s="181"/>
      <c r="AH1877" s="181"/>
      <c r="AI1877" s="181"/>
      <c r="AJ1877" s="181"/>
      <c r="AK1877" s="181"/>
      <c r="AL1877" s="181"/>
      <c r="AM1877" s="181"/>
      <c r="AN1877" s="181"/>
      <c r="AO1877" s="181"/>
      <c r="AP1877" s="181"/>
      <c r="AQ1877" s="181"/>
      <c r="AR1877" s="181"/>
      <c r="AS1877" s="181"/>
      <c r="AT1877" s="181"/>
      <c r="AU1877" s="181"/>
      <c r="AV1877" s="181"/>
      <c r="AW1877" s="181"/>
      <c r="AX1877" s="181"/>
      <c r="AY1877" s="181"/>
      <c r="AZ1877" s="181"/>
      <c r="BA1877" s="181"/>
      <c r="BB1877" s="181"/>
      <c r="BC1877" s="181"/>
      <c r="BD1877" s="181"/>
      <c r="BE1877" s="181"/>
      <c r="BF1877" s="181"/>
      <c r="BG1877" s="181"/>
      <c r="BH1877" s="181"/>
      <c r="BI1877" s="181"/>
      <c r="BJ1877" s="181"/>
      <c r="BK1877" s="181"/>
      <c r="BL1877" s="181"/>
      <c r="BM1877" s="181"/>
      <c r="BN1877" s="181"/>
      <c r="BO1877" s="181"/>
      <c r="BP1877" s="181"/>
      <c r="BQ1877" s="181"/>
      <c r="BR1877" s="181"/>
      <c r="BS1877" s="181"/>
      <c r="BT1877" s="181"/>
      <c r="BU1877" s="181"/>
      <c r="BV1877" s="181"/>
      <c r="BW1877" s="181"/>
      <c r="BX1877" s="181"/>
    </row>
    <row r="1878" spans="23:76" s="166" customFormat="1">
      <c r="W1878" s="181"/>
      <c r="X1878" s="181"/>
      <c r="Y1878" s="181"/>
      <c r="Z1878" s="181"/>
      <c r="AA1878" s="181"/>
      <c r="AB1878" s="181"/>
      <c r="AC1878" s="181"/>
      <c r="AD1878" s="181"/>
      <c r="AE1878" s="181"/>
      <c r="AF1878" s="181"/>
      <c r="AG1878" s="181"/>
      <c r="AH1878" s="181"/>
      <c r="AI1878" s="181"/>
      <c r="AJ1878" s="181"/>
      <c r="AK1878" s="181"/>
      <c r="AL1878" s="181"/>
      <c r="AM1878" s="181"/>
      <c r="AN1878" s="181"/>
      <c r="AO1878" s="181"/>
      <c r="AP1878" s="181"/>
      <c r="AQ1878" s="181"/>
      <c r="AR1878" s="181"/>
      <c r="AS1878" s="181"/>
      <c r="AT1878" s="181"/>
      <c r="AU1878" s="181"/>
      <c r="AV1878" s="181"/>
      <c r="AW1878" s="181"/>
      <c r="AX1878" s="181"/>
      <c r="AY1878" s="181"/>
      <c r="AZ1878" s="181"/>
      <c r="BA1878" s="181"/>
      <c r="BB1878" s="181"/>
      <c r="BC1878" s="181"/>
      <c r="BD1878" s="181"/>
      <c r="BE1878" s="181"/>
      <c r="BF1878" s="181"/>
      <c r="BG1878" s="181"/>
      <c r="BH1878" s="181"/>
      <c r="BI1878" s="181"/>
      <c r="BJ1878" s="181"/>
      <c r="BK1878" s="181"/>
      <c r="BL1878" s="181"/>
      <c r="BM1878" s="181"/>
      <c r="BN1878" s="181"/>
      <c r="BO1878" s="181"/>
      <c r="BP1878" s="181"/>
      <c r="BQ1878" s="181"/>
      <c r="BR1878" s="181"/>
      <c r="BS1878" s="181"/>
      <c r="BT1878" s="181"/>
      <c r="BU1878" s="181"/>
      <c r="BV1878" s="181"/>
      <c r="BW1878" s="181"/>
      <c r="BX1878" s="181"/>
    </row>
    <row r="1879" spans="23:76" s="166" customFormat="1">
      <c r="W1879" s="181"/>
      <c r="X1879" s="181"/>
      <c r="Y1879" s="181"/>
      <c r="Z1879" s="181"/>
      <c r="AA1879" s="181"/>
      <c r="AB1879" s="181"/>
      <c r="AC1879" s="181"/>
      <c r="AD1879" s="181"/>
      <c r="AE1879" s="181"/>
      <c r="AF1879" s="181"/>
      <c r="AG1879" s="181"/>
      <c r="AH1879" s="181"/>
      <c r="AI1879" s="181"/>
      <c r="AJ1879" s="181"/>
      <c r="AK1879" s="181"/>
      <c r="AL1879" s="181"/>
      <c r="AM1879" s="181"/>
      <c r="AN1879" s="181"/>
      <c r="AO1879" s="181"/>
      <c r="AP1879" s="181"/>
      <c r="AQ1879" s="181"/>
      <c r="AR1879" s="181"/>
      <c r="AS1879" s="181"/>
      <c r="AT1879" s="181"/>
      <c r="AU1879" s="181"/>
      <c r="AV1879" s="181"/>
      <c r="AW1879" s="181"/>
      <c r="AX1879" s="181"/>
      <c r="AY1879" s="181"/>
      <c r="AZ1879" s="181"/>
      <c r="BA1879" s="181"/>
      <c r="BB1879" s="181"/>
      <c r="BC1879" s="181"/>
      <c r="BD1879" s="181"/>
      <c r="BE1879" s="181"/>
      <c r="BF1879" s="181"/>
      <c r="BG1879" s="181"/>
      <c r="BH1879" s="181"/>
      <c r="BI1879" s="181"/>
      <c r="BJ1879" s="181"/>
      <c r="BK1879" s="181"/>
      <c r="BL1879" s="181"/>
      <c r="BM1879" s="181"/>
      <c r="BN1879" s="181"/>
      <c r="BO1879" s="181"/>
      <c r="BP1879" s="181"/>
      <c r="BQ1879" s="181"/>
      <c r="BR1879" s="181"/>
      <c r="BS1879" s="181"/>
      <c r="BT1879" s="181"/>
      <c r="BU1879" s="181"/>
      <c r="BV1879" s="181"/>
      <c r="BW1879" s="181"/>
      <c r="BX1879" s="181"/>
    </row>
    <row r="1880" spans="23:76" s="166" customFormat="1">
      <c r="W1880" s="181"/>
      <c r="X1880" s="181"/>
      <c r="Y1880" s="181"/>
      <c r="Z1880" s="181"/>
      <c r="AA1880" s="181"/>
      <c r="AB1880" s="181"/>
      <c r="AC1880" s="181"/>
      <c r="AD1880" s="181"/>
      <c r="AE1880" s="181"/>
      <c r="AF1880" s="181"/>
      <c r="AG1880" s="181"/>
      <c r="AH1880" s="181"/>
      <c r="AI1880" s="181"/>
      <c r="AJ1880" s="181"/>
      <c r="AK1880" s="181"/>
      <c r="AL1880" s="181"/>
      <c r="AM1880" s="181"/>
      <c r="AN1880" s="181"/>
      <c r="AO1880" s="181"/>
      <c r="AP1880" s="181"/>
      <c r="AQ1880" s="181"/>
      <c r="AR1880" s="181"/>
      <c r="AS1880" s="181"/>
      <c r="AT1880" s="181"/>
      <c r="AU1880" s="181"/>
      <c r="AV1880" s="181"/>
      <c r="AW1880" s="181"/>
      <c r="AX1880" s="181"/>
      <c r="AY1880" s="181"/>
      <c r="AZ1880" s="181"/>
      <c r="BA1880" s="181"/>
      <c r="BB1880" s="181"/>
      <c r="BC1880" s="181"/>
      <c r="BD1880" s="181"/>
      <c r="BE1880" s="181"/>
      <c r="BF1880" s="181"/>
      <c r="BG1880" s="181"/>
      <c r="BH1880" s="181"/>
      <c r="BI1880" s="181"/>
      <c r="BJ1880" s="181"/>
      <c r="BK1880" s="181"/>
      <c r="BL1880" s="181"/>
      <c r="BM1880" s="181"/>
      <c r="BN1880" s="181"/>
      <c r="BO1880" s="181"/>
      <c r="BP1880" s="181"/>
      <c r="BQ1880" s="181"/>
      <c r="BR1880" s="181"/>
      <c r="BS1880" s="181"/>
      <c r="BT1880" s="181"/>
      <c r="BU1880" s="181"/>
      <c r="BV1880" s="181"/>
      <c r="BW1880" s="181"/>
      <c r="BX1880" s="181"/>
    </row>
    <row r="1881" spans="23:76" s="166" customFormat="1">
      <c r="W1881" s="181"/>
      <c r="X1881" s="181"/>
      <c r="Y1881" s="181"/>
      <c r="Z1881" s="181"/>
      <c r="AA1881" s="181"/>
      <c r="AB1881" s="181"/>
      <c r="AC1881" s="181"/>
      <c r="AD1881" s="181"/>
      <c r="AE1881" s="181"/>
      <c r="AF1881" s="181"/>
      <c r="AG1881" s="181"/>
      <c r="AH1881" s="181"/>
      <c r="AI1881" s="181"/>
      <c r="AJ1881" s="181"/>
      <c r="AK1881" s="181"/>
      <c r="AL1881" s="181"/>
      <c r="AM1881" s="181"/>
      <c r="AN1881" s="181"/>
      <c r="AO1881" s="181"/>
      <c r="AP1881" s="181"/>
      <c r="AQ1881" s="181"/>
      <c r="AR1881" s="181"/>
      <c r="AS1881" s="181"/>
      <c r="AT1881" s="181"/>
      <c r="AU1881" s="181"/>
      <c r="AV1881" s="181"/>
      <c r="AW1881" s="181"/>
      <c r="AX1881" s="181"/>
      <c r="AY1881" s="181"/>
      <c r="AZ1881" s="181"/>
      <c r="BA1881" s="181"/>
      <c r="BB1881" s="181"/>
      <c r="BC1881" s="181"/>
      <c r="BD1881" s="181"/>
      <c r="BE1881" s="181"/>
      <c r="BF1881" s="181"/>
      <c r="BG1881" s="181"/>
      <c r="BH1881" s="181"/>
      <c r="BI1881" s="181"/>
      <c r="BJ1881" s="181"/>
      <c r="BK1881" s="181"/>
      <c r="BL1881" s="181"/>
      <c r="BM1881" s="181"/>
      <c r="BN1881" s="181"/>
      <c r="BO1881" s="181"/>
      <c r="BP1881" s="181"/>
      <c r="BQ1881" s="181"/>
      <c r="BR1881" s="181"/>
      <c r="BS1881" s="181"/>
      <c r="BT1881" s="181"/>
      <c r="BU1881" s="181"/>
      <c r="BV1881" s="181"/>
      <c r="BW1881" s="181"/>
      <c r="BX1881" s="181"/>
    </row>
    <row r="1882" spans="23:76" s="166" customFormat="1">
      <c r="W1882" s="181"/>
      <c r="X1882" s="181"/>
      <c r="Y1882" s="181"/>
      <c r="Z1882" s="181"/>
      <c r="AA1882" s="181"/>
      <c r="AB1882" s="181"/>
      <c r="AC1882" s="181"/>
      <c r="AD1882" s="181"/>
      <c r="AE1882" s="181"/>
      <c r="AF1882" s="181"/>
      <c r="AG1882" s="181"/>
      <c r="AH1882" s="181"/>
      <c r="AI1882" s="181"/>
      <c r="AJ1882" s="181"/>
      <c r="AK1882" s="181"/>
      <c r="AL1882" s="181"/>
      <c r="AM1882" s="181"/>
      <c r="AN1882" s="181"/>
      <c r="AO1882" s="181"/>
      <c r="AP1882" s="181"/>
      <c r="AQ1882" s="181"/>
      <c r="AR1882" s="181"/>
      <c r="AS1882" s="181"/>
      <c r="AT1882" s="181"/>
      <c r="AU1882" s="181"/>
      <c r="AV1882" s="181"/>
      <c r="AW1882" s="181"/>
      <c r="AX1882" s="181"/>
      <c r="AY1882" s="181"/>
      <c r="AZ1882" s="181"/>
      <c r="BA1882" s="181"/>
      <c r="BB1882" s="181"/>
      <c r="BC1882" s="181"/>
      <c r="BD1882" s="181"/>
      <c r="BE1882" s="181"/>
      <c r="BF1882" s="181"/>
      <c r="BG1882" s="181"/>
      <c r="BH1882" s="181"/>
      <c r="BI1882" s="181"/>
      <c r="BJ1882" s="181"/>
      <c r="BK1882" s="181"/>
      <c r="BL1882" s="181"/>
      <c r="BM1882" s="181"/>
      <c r="BN1882" s="181"/>
      <c r="BO1882" s="181"/>
      <c r="BP1882" s="181"/>
      <c r="BQ1882" s="181"/>
      <c r="BR1882" s="181"/>
      <c r="BS1882" s="181"/>
      <c r="BT1882" s="181"/>
      <c r="BU1882" s="181"/>
      <c r="BV1882" s="181"/>
      <c r="BW1882" s="181"/>
      <c r="BX1882" s="181"/>
    </row>
    <row r="1883" spans="23:76" s="166" customFormat="1">
      <c r="W1883" s="181"/>
      <c r="X1883" s="181"/>
      <c r="Y1883" s="181"/>
      <c r="Z1883" s="181"/>
      <c r="AA1883" s="181"/>
      <c r="AB1883" s="181"/>
      <c r="AC1883" s="181"/>
      <c r="AD1883" s="181"/>
      <c r="AE1883" s="181"/>
      <c r="AF1883" s="181"/>
      <c r="AG1883" s="181"/>
      <c r="AH1883" s="181"/>
      <c r="AI1883" s="181"/>
      <c r="AJ1883" s="181"/>
      <c r="AK1883" s="181"/>
      <c r="AL1883" s="181"/>
      <c r="AM1883" s="181"/>
      <c r="AN1883" s="181"/>
      <c r="AO1883" s="181"/>
      <c r="AP1883" s="181"/>
      <c r="AQ1883" s="181"/>
      <c r="AR1883" s="181"/>
      <c r="AS1883" s="181"/>
      <c r="AT1883" s="181"/>
      <c r="AU1883" s="181"/>
      <c r="AV1883" s="181"/>
      <c r="AW1883" s="181"/>
      <c r="AX1883" s="181"/>
      <c r="AY1883" s="181"/>
      <c r="AZ1883" s="181"/>
      <c r="BA1883" s="181"/>
      <c r="BB1883" s="181"/>
      <c r="BC1883" s="181"/>
      <c r="BD1883" s="181"/>
      <c r="BE1883" s="181"/>
      <c r="BF1883" s="181"/>
      <c r="BG1883" s="181"/>
      <c r="BH1883" s="181"/>
      <c r="BI1883" s="181"/>
      <c r="BJ1883" s="181"/>
      <c r="BK1883" s="181"/>
      <c r="BL1883" s="181"/>
      <c r="BM1883" s="181"/>
      <c r="BN1883" s="181"/>
      <c r="BO1883" s="181"/>
      <c r="BP1883" s="181"/>
      <c r="BQ1883" s="181"/>
      <c r="BR1883" s="181"/>
      <c r="BS1883" s="181"/>
      <c r="BT1883" s="181"/>
      <c r="BU1883" s="181"/>
      <c r="BV1883" s="181"/>
      <c r="BW1883" s="181"/>
      <c r="BX1883" s="181"/>
    </row>
    <row r="1884" spans="23:76" s="166" customFormat="1">
      <c r="W1884" s="181"/>
      <c r="X1884" s="181"/>
      <c r="Y1884" s="181"/>
      <c r="Z1884" s="181"/>
      <c r="AA1884" s="181"/>
      <c r="AB1884" s="181"/>
      <c r="AC1884" s="181"/>
      <c r="AD1884" s="181"/>
      <c r="AE1884" s="181"/>
      <c r="AF1884" s="181"/>
      <c r="AG1884" s="181"/>
      <c r="AH1884" s="181"/>
      <c r="AI1884" s="181"/>
      <c r="AJ1884" s="181"/>
      <c r="AK1884" s="181"/>
      <c r="AL1884" s="181"/>
      <c r="AM1884" s="181"/>
      <c r="AN1884" s="181"/>
      <c r="AO1884" s="181"/>
      <c r="AP1884" s="181"/>
      <c r="AQ1884" s="181"/>
      <c r="AR1884" s="181"/>
      <c r="AS1884" s="181"/>
      <c r="AT1884" s="181"/>
      <c r="AU1884" s="181"/>
      <c r="AV1884" s="181"/>
      <c r="AW1884" s="181"/>
      <c r="AX1884" s="181"/>
      <c r="AY1884" s="181"/>
      <c r="AZ1884" s="181"/>
      <c r="BA1884" s="181"/>
      <c r="BB1884" s="181"/>
      <c r="BC1884" s="181"/>
      <c r="BD1884" s="181"/>
      <c r="BE1884" s="181"/>
      <c r="BF1884" s="181"/>
      <c r="BG1884" s="181"/>
      <c r="BH1884" s="181"/>
      <c r="BI1884" s="181"/>
      <c r="BJ1884" s="181"/>
      <c r="BK1884" s="181"/>
      <c r="BL1884" s="181"/>
      <c r="BM1884" s="181"/>
      <c r="BN1884" s="181"/>
      <c r="BO1884" s="181"/>
      <c r="BP1884" s="181"/>
      <c r="BQ1884" s="181"/>
      <c r="BR1884" s="181"/>
      <c r="BS1884" s="181"/>
      <c r="BT1884" s="181"/>
      <c r="BU1884" s="181"/>
      <c r="BV1884" s="181"/>
      <c r="BW1884" s="181"/>
      <c r="BX1884" s="181"/>
    </row>
    <row r="1885" spans="23:76" s="166" customFormat="1">
      <c r="W1885" s="181"/>
      <c r="X1885" s="181"/>
      <c r="Y1885" s="181"/>
      <c r="Z1885" s="181"/>
      <c r="AA1885" s="181"/>
      <c r="AB1885" s="181"/>
      <c r="AC1885" s="181"/>
      <c r="AD1885" s="181"/>
      <c r="AE1885" s="181"/>
      <c r="AF1885" s="181"/>
      <c r="AG1885" s="181"/>
      <c r="AH1885" s="181"/>
      <c r="AI1885" s="181"/>
      <c r="AJ1885" s="181"/>
      <c r="AK1885" s="181"/>
      <c r="AL1885" s="181"/>
      <c r="AM1885" s="181"/>
      <c r="AN1885" s="181"/>
      <c r="AO1885" s="181"/>
      <c r="AP1885" s="181"/>
      <c r="AQ1885" s="181"/>
      <c r="AR1885" s="181"/>
      <c r="AS1885" s="181"/>
      <c r="AT1885" s="181"/>
      <c r="AU1885" s="181"/>
      <c r="AV1885" s="181"/>
      <c r="AW1885" s="181"/>
      <c r="AX1885" s="181"/>
      <c r="AY1885" s="181"/>
      <c r="AZ1885" s="181"/>
      <c r="BA1885" s="181"/>
      <c r="BB1885" s="181"/>
      <c r="BC1885" s="181"/>
      <c r="BD1885" s="181"/>
      <c r="BE1885" s="181"/>
      <c r="BF1885" s="181"/>
      <c r="BG1885" s="181"/>
      <c r="BH1885" s="181"/>
      <c r="BI1885" s="181"/>
      <c r="BJ1885" s="181"/>
      <c r="BK1885" s="181"/>
      <c r="BL1885" s="181"/>
      <c r="BM1885" s="181"/>
      <c r="BN1885" s="181"/>
      <c r="BO1885" s="181"/>
      <c r="BP1885" s="181"/>
      <c r="BQ1885" s="181"/>
      <c r="BR1885" s="181"/>
      <c r="BS1885" s="181"/>
      <c r="BT1885" s="181"/>
      <c r="BU1885" s="181"/>
      <c r="BV1885" s="181"/>
      <c r="BW1885" s="181"/>
      <c r="BX1885" s="181"/>
    </row>
    <row r="1886" spans="23:76" s="166" customFormat="1">
      <c r="W1886" s="181"/>
      <c r="X1886" s="181"/>
      <c r="Y1886" s="181"/>
      <c r="Z1886" s="181"/>
      <c r="AA1886" s="181"/>
      <c r="AB1886" s="181"/>
      <c r="AC1886" s="181"/>
      <c r="AD1886" s="181"/>
      <c r="AE1886" s="181"/>
      <c r="AF1886" s="181"/>
      <c r="AG1886" s="181"/>
      <c r="AH1886" s="181"/>
      <c r="AI1886" s="181"/>
      <c r="AJ1886" s="181"/>
      <c r="AK1886" s="181"/>
      <c r="AL1886" s="181"/>
      <c r="AM1886" s="181"/>
      <c r="AN1886" s="181"/>
      <c r="AO1886" s="181"/>
      <c r="AP1886" s="181"/>
      <c r="AQ1886" s="181"/>
      <c r="AR1886" s="181"/>
      <c r="AS1886" s="181"/>
      <c r="AT1886" s="181"/>
      <c r="AU1886" s="181"/>
      <c r="AV1886" s="181"/>
      <c r="AW1886" s="181"/>
      <c r="AX1886" s="181"/>
      <c r="AY1886" s="181"/>
      <c r="AZ1886" s="181"/>
      <c r="BA1886" s="181"/>
      <c r="BB1886" s="181"/>
      <c r="BC1886" s="181"/>
      <c r="BD1886" s="181"/>
      <c r="BE1886" s="181"/>
      <c r="BF1886" s="181"/>
      <c r="BG1886" s="181"/>
      <c r="BH1886" s="181"/>
      <c r="BI1886" s="181"/>
      <c r="BJ1886" s="181"/>
      <c r="BK1886" s="181"/>
      <c r="BL1886" s="181"/>
      <c r="BM1886" s="181"/>
      <c r="BN1886" s="181"/>
      <c r="BO1886" s="181"/>
      <c r="BP1886" s="181"/>
      <c r="BQ1886" s="181"/>
      <c r="BR1886" s="181"/>
      <c r="BS1886" s="181"/>
      <c r="BT1886" s="181"/>
      <c r="BU1886" s="181"/>
      <c r="BV1886" s="181"/>
      <c r="BW1886" s="181"/>
      <c r="BX1886" s="181"/>
    </row>
    <row r="1887" spans="23:76" s="166" customFormat="1">
      <c r="W1887" s="181"/>
      <c r="X1887" s="181"/>
      <c r="Y1887" s="181"/>
      <c r="Z1887" s="181"/>
      <c r="AA1887" s="181"/>
      <c r="AB1887" s="181"/>
      <c r="AC1887" s="181"/>
      <c r="AD1887" s="181"/>
      <c r="AE1887" s="181"/>
      <c r="AF1887" s="181"/>
      <c r="AG1887" s="181"/>
      <c r="AH1887" s="181"/>
      <c r="AI1887" s="181"/>
      <c r="AJ1887" s="181"/>
      <c r="AK1887" s="181"/>
      <c r="AL1887" s="181"/>
      <c r="AM1887" s="181"/>
      <c r="AN1887" s="181"/>
      <c r="AO1887" s="181"/>
      <c r="AP1887" s="181"/>
      <c r="AQ1887" s="181"/>
      <c r="AR1887" s="181"/>
      <c r="AS1887" s="181"/>
      <c r="AT1887" s="181"/>
      <c r="AU1887" s="181"/>
      <c r="AV1887" s="181"/>
      <c r="AW1887" s="181"/>
      <c r="AX1887" s="181"/>
      <c r="AY1887" s="181"/>
      <c r="AZ1887" s="181"/>
      <c r="BA1887" s="181"/>
      <c r="BB1887" s="181"/>
      <c r="BC1887" s="181"/>
      <c r="BD1887" s="181"/>
      <c r="BE1887" s="181"/>
      <c r="BF1887" s="181"/>
      <c r="BG1887" s="181"/>
      <c r="BH1887" s="181"/>
      <c r="BI1887" s="181"/>
      <c r="BJ1887" s="181"/>
      <c r="BK1887" s="181"/>
      <c r="BL1887" s="181"/>
      <c r="BM1887" s="181"/>
      <c r="BN1887" s="181"/>
      <c r="BO1887" s="181"/>
      <c r="BP1887" s="181"/>
      <c r="BQ1887" s="181"/>
      <c r="BR1887" s="181"/>
      <c r="BS1887" s="181"/>
      <c r="BT1887" s="181"/>
      <c r="BU1887" s="181"/>
      <c r="BV1887" s="181"/>
      <c r="BW1887" s="181"/>
      <c r="BX1887" s="181"/>
    </row>
    <row r="1888" spans="23:76" s="166" customFormat="1">
      <c r="W1888" s="181"/>
      <c r="X1888" s="181"/>
      <c r="Y1888" s="181"/>
      <c r="Z1888" s="181"/>
      <c r="AA1888" s="181"/>
      <c r="AB1888" s="181"/>
      <c r="AC1888" s="181"/>
      <c r="AD1888" s="181"/>
      <c r="AE1888" s="181"/>
      <c r="AF1888" s="181"/>
      <c r="AG1888" s="181"/>
      <c r="AH1888" s="181"/>
      <c r="AI1888" s="181"/>
      <c r="AJ1888" s="181"/>
      <c r="AK1888" s="181"/>
      <c r="AL1888" s="181"/>
      <c r="AM1888" s="181"/>
      <c r="AN1888" s="181"/>
      <c r="AO1888" s="181"/>
      <c r="AP1888" s="181"/>
      <c r="AQ1888" s="181"/>
      <c r="AR1888" s="181"/>
      <c r="AS1888" s="181"/>
      <c r="AT1888" s="181"/>
      <c r="AU1888" s="181"/>
      <c r="AV1888" s="181"/>
      <c r="AW1888" s="181"/>
      <c r="AX1888" s="181"/>
      <c r="AY1888" s="181"/>
      <c r="AZ1888" s="181"/>
      <c r="BA1888" s="181"/>
      <c r="BB1888" s="181"/>
      <c r="BC1888" s="181"/>
      <c r="BD1888" s="181"/>
      <c r="BE1888" s="181"/>
      <c r="BF1888" s="181"/>
      <c r="BG1888" s="181"/>
      <c r="BH1888" s="181"/>
      <c r="BI1888" s="181"/>
      <c r="BJ1888" s="181"/>
      <c r="BK1888" s="181"/>
      <c r="BL1888" s="181"/>
      <c r="BM1888" s="181"/>
      <c r="BN1888" s="181"/>
      <c r="BO1888" s="181"/>
      <c r="BP1888" s="181"/>
      <c r="BQ1888" s="181"/>
      <c r="BR1888" s="181"/>
      <c r="BS1888" s="181"/>
      <c r="BT1888" s="181"/>
      <c r="BU1888" s="181"/>
      <c r="BV1888" s="181"/>
      <c r="BW1888" s="181"/>
      <c r="BX1888" s="181"/>
    </row>
    <row r="1889" spans="2:76" s="166" customFormat="1">
      <c r="W1889" s="181"/>
      <c r="X1889" s="181"/>
      <c r="Y1889" s="181"/>
      <c r="Z1889" s="181"/>
      <c r="AA1889" s="181"/>
      <c r="AB1889" s="181"/>
      <c r="AC1889" s="181"/>
      <c r="AD1889" s="181"/>
      <c r="AE1889" s="181"/>
      <c r="AF1889" s="181"/>
      <c r="AG1889" s="181"/>
      <c r="AH1889" s="181"/>
      <c r="AI1889" s="181"/>
      <c r="AJ1889" s="181"/>
      <c r="AK1889" s="181"/>
      <c r="AL1889" s="181"/>
      <c r="AM1889" s="181"/>
      <c r="AN1889" s="181"/>
      <c r="AO1889" s="181"/>
      <c r="AP1889" s="181"/>
      <c r="AQ1889" s="181"/>
      <c r="AR1889" s="181"/>
      <c r="AS1889" s="181"/>
      <c r="AT1889" s="181"/>
      <c r="AU1889" s="181"/>
      <c r="AV1889" s="181"/>
      <c r="AW1889" s="181"/>
      <c r="AX1889" s="181"/>
      <c r="AY1889" s="181"/>
      <c r="AZ1889" s="181"/>
      <c r="BA1889" s="181"/>
      <c r="BB1889" s="181"/>
      <c r="BC1889" s="181"/>
      <c r="BD1889" s="181"/>
      <c r="BE1889" s="181"/>
      <c r="BF1889" s="181"/>
      <c r="BG1889" s="181"/>
      <c r="BH1889" s="181"/>
      <c r="BI1889" s="181"/>
      <c r="BJ1889" s="181"/>
      <c r="BK1889" s="181"/>
      <c r="BL1889" s="181"/>
      <c r="BM1889" s="181"/>
      <c r="BN1889" s="181"/>
      <c r="BO1889" s="181"/>
      <c r="BP1889" s="181"/>
      <c r="BQ1889" s="181"/>
      <c r="BR1889" s="181"/>
      <c r="BS1889" s="181"/>
      <c r="BT1889" s="181"/>
      <c r="BU1889" s="181"/>
      <c r="BV1889" s="181"/>
      <c r="BW1889" s="181"/>
      <c r="BX1889" s="181"/>
    </row>
    <row r="1890" spans="2:76">
      <c r="B1890" s="166"/>
      <c r="C1890" s="166"/>
      <c r="D1890" s="166"/>
      <c r="E1890" s="166"/>
      <c r="F1890" s="166"/>
      <c r="G1890" s="166"/>
      <c r="H1890" s="166"/>
      <c r="I1890" s="166"/>
      <c r="J1890" s="166"/>
      <c r="K1890" s="166"/>
      <c r="L1890" s="166"/>
      <c r="M1890" s="166"/>
      <c r="N1890" s="166"/>
      <c r="O1890" s="166"/>
      <c r="P1890" s="166"/>
      <c r="Q1890" s="166"/>
      <c r="R1890" s="166"/>
      <c r="S1890" s="166"/>
      <c r="T1890" s="166"/>
      <c r="U1890" s="166"/>
    </row>
    <row r="1891" spans="2:76">
      <c r="B1891" s="166"/>
      <c r="C1891" s="166"/>
      <c r="D1891" s="166"/>
      <c r="E1891" s="166"/>
      <c r="F1891" s="166"/>
      <c r="G1891" s="166"/>
      <c r="H1891" s="166"/>
      <c r="I1891" s="166"/>
      <c r="J1891" s="166"/>
      <c r="K1891" s="166"/>
      <c r="L1891" s="166"/>
      <c r="M1891" s="166"/>
      <c r="N1891" s="166"/>
      <c r="O1891" s="166"/>
      <c r="P1891" s="166"/>
      <c r="Q1891" s="166"/>
      <c r="R1891" s="166"/>
      <c r="S1891" s="166"/>
      <c r="T1891" s="166"/>
      <c r="U1891" s="166"/>
    </row>
    <row r="1892" spans="2:76">
      <c r="B1892" s="166"/>
      <c r="C1892" s="166"/>
      <c r="D1892" s="166"/>
      <c r="E1892" s="166"/>
      <c r="F1892" s="166"/>
      <c r="G1892" s="166"/>
      <c r="H1892" s="166"/>
      <c r="I1892" s="166"/>
      <c r="J1892" s="166"/>
      <c r="K1892" s="166"/>
      <c r="L1892" s="166"/>
      <c r="M1892" s="166"/>
      <c r="N1892" s="166"/>
      <c r="O1892" s="166"/>
      <c r="P1892" s="166"/>
      <c r="Q1892" s="166"/>
      <c r="R1892" s="166"/>
      <c r="S1892" s="166"/>
      <c r="T1892" s="166"/>
      <c r="U1892" s="166"/>
    </row>
    <row r="1893" spans="2:76">
      <c r="B1893" s="166"/>
      <c r="C1893" s="166"/>
      <c r="D1893" s="166"/>
      <c r="E1893" s="166"/>
      <c r="F1893" s="166"/>
      <c r="G1893" s="166"/>
      <c r="H1893" s="166"/>
      <c r="I1893" s="166"/>
      <c r="J1893" s="166"/>
      <c r="K1893" s="166"/>
      <c r="L1893" s="166"/>
      <c r="M1893" s="166"/>
      <c r="N1893" s="166"/>
      <c r="O1893" s="166"/>
      <c r="P1893" s="166"/>
      <c r="Q1893" s="166"/>
      <c r="R1893" s="166"/>
      <c r="S1893" s="166"/>
      <c r="T1893" s="166"/>
      <c r="U1893" s="166"/>
    </row>
    <row r="1894" spans="2:76">
      <c r="B1894" s="166"/>
      <c r="C1894" s="166"/>
      <c r="D1894" s="166"/>
      <c r="E1894" s="166"/>
      <c r="F1894" s="166"/>
      <c r="G1894" s="166"/>
      <c r="H1894" s="166"/>
      <c r="I1894" s="166"/>
      <c r="J1894" s="166"/>
      <c r="K1894" s="166"/>
      <c r="L1894" s="166"/>
      <c r="M1894" s="166"/>
      <c r="N1894" s="166"/>
      <c r="O1894" s="166"/>
      <c r="P1894" s="166"/>
      <c r="Q1894" s="166"/>
      <c r="R1894" s="166"/>
      <c r="S1894" s="166"/>
      <c r="T1894" s="166"/>
      <c r="U1894" s="166"/>
    </row>
    <row r="1895" spans="2:76">
      <c r="B1895" s="166"/>
      <c r="C1895" s="166"/>
      <c r="D1895" s="166"/>
      <c r="E1895" s="166"/>
      <c r="F1895" s="166"/>
      <c r="G1895" s="166"/>
      <c r="H1895" s="166"/>
      <c r="I1895" s="166"/>
      <c r="J1895" s="166"/>
      <c r="K1895" s="166"/>
      <c r="L1895" s="166"/>
      <c r="M1895" s="166"/>
      <c r="N1895" s="166"/>
      <c r="O1895" s="166"/>
      <c r="P1895" s="166"/>
      <c r="Q1895" s="166"/>
      <c r="R1895" s="166"/>
      <c r="S1895" s="166"/>
      <c r="T1895" s="166"/>
      <c r="U1895" s="166"/>
    </row>
    <row r="1896" spans="2:76">
      <c r="B1896" s="166"/>
      <c r="C1896" s="166"/>
      <c r="D1896" s="166"/>
      <c r="E1896" s="166"/>
      <c r="F1896" s="166"/>
      <c r="G1896" s="166"/>
      <c r="H1896" s="166"/>
      <c r="I1896" s="166"/>
      <c r="J1896" s="166"/>
      <c r="K1896" s="166"/>
      <c r="L1896" s="166"/>
      <c r="M1896" s="166"/>
      <c r="N1896" s="166"/>
      <c r="O1896" s="166"/>
      <c r="P1896" s="166"/>
      <c r="Q1896" s="166"/>
      <c r="R1896" s="166"/>
      <c r="S1896" s="166"/>
      <c r="T1896" s="166"/>
      <c r="U1896" s="166"/>
    </row>
    <row r="1897" spans="2:76">
      <c r="B1897" s="166"/>
      <c r="C1897" s="166"/>
      <c r="D1897" s="166"/>
      <c r="E1897" s="166"/>
      <c r="F1897" s="166"/>
      <c r="G1897" s="166"/>
      <c r="H1897" s="166"/>
      <c r="I1897" s="166"/>
      <c r="J1897" s="166"/>
      <c r="K1897" s="166"/>
      <c r="L1897" s="166"/>
      <c r="M1897" s="166"/>
      <c r="N1897" s="166"/>
      <c r="O1897" s="166"/>
      <c r="P1897" s="166"/>
      <c r="Q1897" s="166"/>
      <c r="R1897" s="166"/>
      <c r="S1897" s="166"/>
      <c r="T1897" s="166"/>
      <c r="U1897" s="166"/>
    </row>
    <row r="1898" spans="2:76">
      <c r="B1898" s="166"/>
      <c r="C1898" s="166"/>
      <c r="D1898" s="166"/>
      <c r="E1898" s="166"/>
      <c r="F1898" s="166"/>
      <c r="G1898" s="166"/>
      <c r="H1898" s="166"/>
      <c r="I1898" s="166"/>
      <c r="J1898" s="166"/>
      <c r="K1898" s="166"/>
      <c r="L1898" s="166"/>
      <c r="M1898" s="166"/>
      <c r="N1898" s="166"/>
      <c r="O1898" s="166"/>
      <c r="P1898" s="166"/>
      <c r="Q1898" s="166"/>
      <c r="R1898" s="166"/>
      <c r="S1898" s="166"/>
      <c r="T1898" s="166"/>
      <c r="U1898" s="166"/>
    </row>
    <row r="1899" spans="2:76">
      <c r="B1899" s="166"/>
      <c r="C1899" s="166"/>
      <c r="D1899" s="166"/>
      <c r="E1899" s="166"/>
      <c r="F1899" s="166"/>
      <c r="G1899" s="166"/>
      <c r="H1899" s="166"/>
      <c r="I1899" s="166"/>
      <c r="J1899" s="166"/>
      <c r="K1899" s="166"/>
      <c r="L1899" s="166"/>
      <c r="M1899" s="166"/>
      <c r="N1899" s="166"/>
      <c r="O1899" s="166"/>
      <c r="P1899" s="166"/>
      <c r="Q1899" s="166"/>
      <c r="R1899" s="166"/>
      <c r="S1899" s="166"/>
      <c r="T1899" s="166"/>
      <c r="U1899" s="166"/>
    </row>
    <row r="1900" spans="2:76">
      <c r="B1900" s="166"/>
      <c r="C1900" s="166"/>
      <c r="D1900" s="166"/>
      <c r="E1900" s="166"/>
      <c r="F1900" s="166"/>
      <c r="G1900" s="166"/>
      <c r="H1900" s="166"/>
      <c r="I1900" s="166"/>
      <c r="J1900" s="166"/>
      <c r="K1900" s="166"/>
      <c r="L1900" s="166"/>
      <c r="M1900" s="166"/>
      <c r="N1900" s="166"/>
      <c r="O1900" s="166"/>
      <c r="P1900" s="166"/>
      <c r="Q1900" s="166"/>
      <c r="R1900" s="166"/>
      <c r="S1900" s="166"/>
      <c r="T1900" s="166"/>
      <c r="U1900" s="166"/>
    </row>
    <row r="1901" spans="2:76">
      <c r="B1901" s="166"/>
      <c r="C1901" s="166"/>
      <c r="D1901" s="166"/>
      <c r="E1901" s="166"/>
      <c r="F1901" s="166"/>
      <c r="G1901" s="166"/>
      <c r="H1901" s="166"/>
      <c r="I1901" s="166"/>
      <c r="J1901" s="166"/>
      <c r="K1901" s="166"/>
      <c r="L1901" s="166"/>
      <c r="M1901" s="166"/>
      <c r="N1901" s="166"/>
      <c r="O1901" s="166"/>
      <c r="P1901" s="166"/>
      <c r="Q1901" s="166"/>
      <c r="R1901" s="166"/>
      <c r="S1901" s="166"/>
      <c r="T1901" s="166"/>
      <c r="U1901" s="166"/>
    </row>
    <row r="1902" spans="2:76">
      <c r="B1902" s="166"/>
      <c r="C1902" s="166"/>
      <c r="D1902" s="166"/>
      <c r="E1902" s="166"/>
      <c r="F1902" s="166"/>
      <c r="G1902" s="166"/>
      <c r="H1902" s="166"/>
      <c r="I1902" s="166"/>
      <c r="J1902" s="166"/>
      <c r="K1902" s="166"/>
      <c r="L1902" s="166"/>
      <c r="M1902" s="166"/>
      <c r="N1902" s="166"/>
      <c r="O1902" s="166"/>
      <c r="P1902" s="166"/>
      <c r="Q1902" s="166"/>
      <c r="R1902" s="166"/>
      <c r="S1902" s="166"/>
      <c r="T1902" s="166"/>
      <c r="U1902" s="166"/>
    </row>
    <row r="1903" spans="2:76">
      <c r="B1903" s="166"/>
      <c r="C1903" s="166"/>
      <c r="D1903" s="166"/>
      <c r="E1903" s="166"/>
      <c r="F1903" s="166"/>
      <c r="G1903" s="166"/>
      <c r="H1903" s="166"/>
      <c r="I1903" s="166"/>
      <c r="J1903" s="166"/>
      <c r="K1903" s="166"/>
      <c r="L1903" s="166"/>
      <c r="M1903" s="166"/>
      <c r="N1903" s="166"/>
      <c r="O1903" s="166"/>
      <c r="P1903" s="166"/>
      <c r="Q1903" s="166"/>
      <c r="R1903" s="166"/>
      <c r="S1903" s="166"/>
      <c r="T1903" s="166"/>
      <c r="U1903" s="166"/>
    </row>
    <row r="1904" spans="2:76">
      <c r="B1904" s="166"/>
      <c r="C1904" s="166"/>
      <c r="D1904" s="166"/>
      <c r="E1904" s="166"/>
      <c r="F1904" s="166"/>
      <c r="G1904" s="166"/>
      <c r="H1904" s="166"/>
      <c r="I1904" s="166"/>
      <c r="J1904" s="166"/>
      <c r="K1904" s="166"/>
      <c r="L1904" s="166"/>
      <c r="M1904" s="166"/>
      <c r="N1904" s="166"/>
      <c r="O1904" s="166"/>
      <c r="P1904" s="166"/>
      <c r="Q1904" s="166"/>
      <c r="R1904" s="166"/>
      <c r="S1904" s="166"/>
      <c r="T1904" s="166"/>
      <c r="U1904" s="166"/>
    </row>
    <row r="1905" spans="2:21">
      <c r="B1905" s="166"/>
      <c r="C1905" s="166"/>
      <c r="D1905" s="166"/>
      <c r="E1905" s="166"/>
      <c r="F1905" s="166"/>
      <c r="G1905" s="166"/>
      <c r="H1905" s="166"/>
      <c r="I1905" s="166"/>
      <c r="J1905" s="166"/>
      <c r="K1905" s="166"/>
      <c r="L1905" s="166"/>
      <c r="M1905" s="166"/>
      <c r="N1905" s="166"/>
      <c r="O1905" s="166"/>
      <c r="P1905" s="166"/>
      <c r="Q1905" s="166"/>
      <c r="R1905" s="166"/>
      <c r="S1905" s="166"/>
      <c r="T1905" s="166"/>
      <c r="U1905" s="166"/>
    </row>
    <row r="1906" spans="2:21">
      <c r="B1906" s="166"/>
      <c r="C1906" s="166"/>
      <c r="D1906" s="166"/>
      <c r="E1906" s="166"/>
      <c r="F1906" s="166"/>
      <c r="G1906" s="166"/>
      <c r="H1906" s="166"/>
      <c r="I1906" s="166"/>
      <c r="J1906" s="166"/>
      <c r="K1906" s="166"/>
      <c r="L1906" s="166"/>
      <c r="M1906" s="166"/>
      <c r="N1906" s="166"/>
      <c r="O1906" s="166"/>
      <c r="P1906" s="166"/>
      <c r="Q1906" s="166"/>
      <c r="R1906" s="166"/>
      <c r="S1906" s="166"/>
      <c r="T1906" s="166"/>
      <c r="U1906" s="166"/>
    </row>
    <row r="1907" spans="2:21">
      <c r="B1907" s="166"/>
      <c r="C1907" s="166"/>
      <c r="D1907" s="166"/>
      <c r="E1907" s="166"/>
      <c r="F1907" s="166"/>
      <c r="G1907" s="166"/>
      <c r="H1907" s="166"/>
      <c r="I1907" s="166"/>
      <c r="J1907" s="166"/>
      <c r="K1907" s="166"/>
      <c r="L1907" s="166"/>
      <c r="M1907" s="166"/>
      <c r="N1907" s="166"/>
      <c r="O1907" s="166"/>
      <c r="P1907" s="166"/>
      <c r="Q1907" s="166"/>
      <c r="R1907" s="166"/>
      <c r="S1907" s="166"/>
      <c r="T1907" s="166"/>
      <c r="U1907" s="166"/>
    </row>
    <row r="1908" spans="2:21">
      <c r="B1908" s="166"/>
      <c r="C1908" s="166"/>
      <c r="D1908" s="166"/>
      <c r="E1908" s="166"/>
      <c r="F1908" s="166"/>
      <c r="G1908" s="166"/>
      <c r="H1908" s="166"/>
      <c r="I1908" s="166"/>
      <c r="J1908" s="166"/>
      <c r="K1908" s="166"/>
      <c r="L1908" s="166"/>
      <c r="M1908" s="166"/>
      <c r="N1908" s="166"/>
      <c r="O1908" s="166"/>
      <c r="P1908" s="166"/>
      <c r="Q1908" s="166"/>
      <c r="R1908" s="166"/>
      <c r="S1908" s="166"/>
      <c r="T1908" s="166"/>
      <c r="U1908" s="166"/>
    </row>
    <row r="1909" spans="2:21">
      <c r="B1909" s="166"/>
      <c r="C1909" s="166"/>
      <c r="D1909" s="166"/>
      <c r="E1909" s="166"/>
      <c r="F1909" s="166"/>
      <c r="G1909" s="166"/>
      <c r="H1909" s="166"/>
      <c r="I1909" s="166"/>
      <c r="J1909" s="166"/>
      <c r="K1909" s="166"/>
      <c r="L1909" s="166"/>
      <c r="M1909" s="166"/>
      <c r="N1909" s="166"/>
      <c r="O1909" s="166"/>
      <c r="P1909" s="166"/>
      <c r="Q1909" s="166"/>
      <c r="R1909" s="166"/>
      <c r="S1909" s="166"/>
      <c r="T1909" s="166"/>
      <c r="U1909" s="166"/>
    </row>
    <row r="1910" spans="2:21">
      <c r="B1910" s="166"/>
      <c r="C1910" s="166"/>
      <c r="D1910" s="166"/>
      <c r="E1910" s="166"/>
      <c r="F1910" s="166"/>
      <c r="G1910" s="166"/>
      <c r="H1910" s="166"/>
      <c r="I1910" s="166"/>
      <c r="J1910" s="166"/>
      <c r="K1910" s="166"/>
      <c r="L1910" s="166"/>
      <c r="M1910" s="166"/>
      <c r="N1910" s="166"/>
      <c r="O1910" s="166"/>
      <c r="P1910" s="166"/>
      <c r="Q1910" s="166"/>
      <c r="R1910" s="166"/>
      <c r="S1910" s="166"/>
      <c r="T1910" s="166"/>
      <c r="U1910" s="166"/>
    </row>
    <row r="1911" spans="2:21">
      <c r="B1911" s="166"/>
      <c r="C1911" s="166"/>
      <c r="D1911" s="166"/>
      <c r="E1911" s="166"/>
      <c r="F1911" s="166"/>
      <c r="G1911" s="166"/>
      <c r="H1911" s="166"/>
      <c r="I1911" s="166"/>
      <c r="J1911" s="166"/>
      <c r="K1911" s="166"/>
      <c r="L1911" s="166"/>
      <c r="M1911" s="166"/>
      <c r="N1911" s="166"/>
      <c r="O1911" s="166"/>
      <c r="P1911" s="166"/>
      <c r="Q1911" s="166"/>
      <c r="R1911" s="166"/>
      <c r="S1911" s="166"/>
      <c r="T1911" s="166"/>
      <c r="U1911" s="166"/>
    </row>
    <row r="1912" spans="2:21">
      <c r="B1912" s="166"/>
      <c r="C1912" s="166"/>
      <c r="D1912" s="166"/>
      <c r="E1912" s="166"/>
      <c r="F1912" s="166"/>
      <c r="G1912" s="166"/>
      <c r="H1912" s="166"/>
      <c r="I1912" s="166"/>
      <c r="J1912" s="166"/>
      <c r="K1912" s="166"/>
      <c r="L1912" s="166"/>
      <c r="M1912" s="166"/>
      <c r="N1912" s="166"/>
      <c r="O1912" s="166"/>
      <c r="P1912" s="166"/>
      <c r="Q1912" s="166"/>
      <c r="R1912" s="166"/>
      <c r="S1912" s="166"/>
      <c r="T1912" s="166"/>
      <c r="U1912" s="166"/>
    </row>
    <row r="1913" spans="2:21">
      <c r="B1913" s="166"/>
      <c r="C1913" s="166"/>
      <c r="D1913" s="166"/>
      <c r="E1913" s="166"/>
      <c r="F1913" s="166"/>
      <c r="G1913" s="166"/>
      <c r="H1913" s="166"/>
      <c r="I1913" s="166"/>
      <c r="J1913" s="166"/>
      <c r="K1913" s="166"/>
      <c r="L1913" s="166"/>
      <c r="M1913" s="166"/>
      <c r="N1913" s="166"/>
      <c r="O1913" s="166"/>
      <c r="P1913" s="166"/>
      <c r="Q1913" s="166"/>
      <c r="R1913" s="166"/>
      <c r="S1913" s="166"/>
      <c r="T1913" s="166"/>
      <c r="U1913" s="166"/>
    </row>
    <row r="1914" spans="2:21">
      <c r="B1914" s="166"/>
      <c r="C1914" s="166"/>
      <c r="D1914" s="166"/>
      <c r="E1914" s="166"/>
      <c r="F1914" s="166"/>
      <c r="G1914" s="166"/>
      <c r="H1914" s="166"/>
      <c r="I1914" s="166"/>
      <c r="J1914" s="166"/>
      <c r="K1914" s="166"/>
      <c r="L1914" s="166"/>
      <c r="M1914" s="166"/>
      <c r="N1914" s="166"/>
      <c r="O1914" s="166"/>
      <c r="P1914" s="166"/>
      <c r="Q1914" s="166"/>
      <c r="R1914" s="166"/>
      <c r="S1914" s="166"/>
      <c r="T1914" s="166"/>
      <c r="U1914" s="166"/>
    </row>
    <row r="1915" spans="2:21">
      <c r="B1915" s="166"/>
      <c r="C1915" s="166"/>
      <c r="D1915" s="166"/>
      <c r="E1915" s="166"/>
      <c r="F1915" s="166"/>
      <c r="G1915" s="166"/>
      <c r="H1915" s="166"/>
      <c r="I1915" s="166"/>
      <c r="J1915" s="166"/>
      <c r="K1915" s="166"/>
      <c r="L1915" s="166"/>
      <c r="M1915" s="166"/>
      <c r="N1915" s="166"/>
      <c r="O1915" s="166"/>
      <c r="P1915" s="166"/>
      <c r="Q1915" s="166"/>
      <c r="R1915" s="166"/>
      <c r="S1915" s="166"/>
      <c r="T1915" s="166"/>
      <c r="U1915" s="166"/>
    </row>
    <row r="1916" spans="2:21">
      <c r="B1916" s="166"/>
      <c r="C1916" s="166"/>
      <c r="D1916" s="166"/>
      <c r="E1916" s="166"/>
      <c r="F1916" s="166"/>
      <c r="G1916" s="166"/>
      <c r="H1916" s="166"/>
      <c r="I1916" s="166"/>
      <c r="J1916" s="166"/>
      <c r="K1916" s="166"/>
      <c r="L1916" s="166"/>
      <c r="M1916" s="166"/>
      <c r="N1916" s="166"/>
      <c r="O1916" s="166"/>
      <c r="P1916" s="166"/>
      <c r="Q1916" s="166"/>
      <c r="R1916" s="166"/>
      <c r="S1916" s="166"/>
      <c r="T1916" s="166"/>
      <c r="U1916" s="166"/>
    </row>
    <row r="1917" spans="2:21">
      <c r="B1917" s="166"/>
      <c r="C1917" s="166"/>
      <c r="D1917" s="166"/>
      <c r="E1917" s="166"/>
      <c r="F1917" s="166"/>
      <c r="G1917" s="166"/>
      <c r="H1917" s="166"/>
      <c r="I1917" s="166"/>
      <c r="J1917" s="166"/>
      <c r="K1917" s="166"/>
      <c r="L1917" s="166"/>
      <c r="M1917" s="166"/>
      <c r="N1917" s="166"/>
      <c r="O1917" s="166"/>
      <c r="P1917" s="166"/>
      <c r="Q1917" s="166"/>
      <c r="R1917" s="166"/>
      <c r="S1917" s="166"/>
      <c r="T1917" s="166"/>
      <c r="U1917" s="166"/>
    </row>
    <row r="1918" spans="2:21">
      <c r="B1918" s="166"/>
      <c r="C1918" s="166"/>
      <c r="D1918" s="166"/>
      <c r="E1918" s="166"/>
      <c r="F1918" s="166"/>
      <c r="G1918" s="166"/>
      <c r="H1918" s="166"/>
      <c r="I1918" s="166"/>
      <c r="J1918" s="166"/>
      <c r="K1918" s="166"/>
      <c r="L1918" s="166"/>
      <c r="M1918" s="166"/>
      <c r="N1918" s="166"/>
      <c r="O1918" s="166"/>
      <c r="P1918" s="166"/>
      <c r="Q1918" s="166"/>
      <c r="R1918" s="166"/>
      <c r="S1918" s="166"/>
      <c r="T1918" s="166"/>
      <c r="U1918" s="166"/>
    </row>
    <row r="1919" spans="2:21">
      <c r="B1919" s="166"/>
      <c r="C1919" s="166"/>
      <c r="D1919" s="166"/>
      <c r="E1919" s="166"/>
      <c r="F1919" s="166"/>
      <c r="G1919" s="166"/>
      <c r="H1919" s="166"/>
      <c r="I1919" s="166"/>
      <c r="J1919" s="166"/>
      <c r="K1919" s="166"/>
      <c r="L1919" s="166"/>
      <c r="M1919" s="166"/>
      <c r="N1919" s="166"/>
      <c r="O1919" s="166"/>
      <c r="P1919" s="166"/>
      <c r="Q1919" s="166"/>
      <c r="R1919" s="166"/>
      <c r="S1919" s="166"/>
      <c r="T1919" s="166"/>
      <c r="U1919" s="166"/>
    </row>
    <row r="1920" spans="2:21">
      <c r="B1920" s="166"/>
      <c r="C1920" s="166"/>
      <c r="D1920" s="166"/>
      <c r="E1920" s="166"/>
      <c r="F1920" s="166"/>
      <c r="G1920" s="166"/>
      <c r="H1920" s="166"/>
      <c r="I1920" s="166"/>
      <c r="J1920" s="166"/>
      <c r="K1920" s="166"/>
      <c r="L1920" s="166"/>
      <c r="M1920" s="166"/>
      <c r="N1920" s="166"/>
      <c r="O1920" s="166"/>
      <c r="P1920" s="166"/>
      <c r="Q1920" s="166"/>
      <c r="R1920" s="166"/>
      <c r="S1920" s="166"/>
      <c r="T1920" s="166"/>
      <c r="U1920" s="166"/>
    </row>
    <row r="1921" spans="2:21">
      <c r="B1921" s="166"/>
      <c r="C1921" s="166"/>
      <c r="D1921" s="166"/>
      <c r="E1921" s="166"/>
      <c r="F1921" s="166"/>
      <c r="G1921" s="166"/>
      <c r="H1921" s="166"/>
      <c r="I1921" s="166"/>
      <c r="J1921" s="166"/>
      <c r="K1921" s="166"/>
      <c r="L1921" s="166"/>
      <c r="M1921" s="166"/>
      <c r="N1921" s="166"/>
      <c r="O1921" s="166"/>
      <c r="P1921" s="166"/>
      <c r="Q1921" s="166"/>
      <c r="R1921" s="166"/>
      <c r="S1921" s="166"/>
      <c r="T1921" s="166"/>
      <c r="U1921" s="166"/>
    </row>
    <row r="1922" spans="2:21">
      <c r="B1922" s="166"/>
      <c r="C1922" s="166"/>
      <c r="D1922" s="166"/>
      <c r="E1922" s="166"/>
      <c r="F1922" s="166"/>
      <c r="G1922" s="166"/>
      <c r="H1922" s="166"/>
      <c r="I1922" s="166"/>
      <c r="J1922" s="166"/>
      <c r="K1922" s="166"/>
      <c r="L1922" s="166"/>
      <c r="M1922" s="166"/>
      <c r="N1922" s="166"/>
      <c r="O1922" s="166"/>
      <c r="P1922" s="166"/>
      <c r="Q1922" s="166"/>
      <c r="R1922" s="166"/>
      <c r="S1922" s="166"/>
      <c r="T1922" s="166"/>
      <c r="U1922" s="166"/>
    </row>
    <row r="1923" spans="2:21">
      <c r="B1923" s="166"/>
      <c r="C1923" s="166"/>
      <c r="D1923" s="166"/>
      <c r="E1923" s="166"/>
      <c r="F1923" s="166"/>
      <c r="G1923" s="166"/>
      <c r="H1923" s="166"/>
      <c r="I1923" s="166"/>
      <c r="J1923" s="166"/>
      <c r="K1923" s="166"/>
      <c r="L1923" s="166"/>
      <c r="M1923" s="166"/>
      <c r="N1923" s="166"/>
      <c r="O1923" s="166"/>
      <c r="P1923" s="166"/>
      <c r="Q1923" s="166"/>
      <c r="R1923" s="166"/>
      <c r="S1923" s="166"/>
      <c r="T1923" s="166"/>
      <c r="U1923" s="166"/>
    </row>
  </sheetData>
  <mergeCells count="20">
    <mergeCell ref="R3:U3"/>
    <mergeCell ref="R4:U4"/>
    <mergeCell ref="B6:E6"/>
    <mergeCell ref="F6:U6"/>
    <mergeCell ref="N10:O10"/>
    <mergeCell ref="R10:U11"/>
    <mergeCell ref="B10:M10"/>
    <mergeCell ref="B8:U8"/>
    <mergeCell ref="B7:G7"/>
    <mergeCell ref="H7:U7"/>
    <mergeCell ref="N13:O13"/>
    <mergeCell ref="B14:G14"/>
    <mergeCell ref="B15:G15"/>
    <mergeCell ref="I14:N14"/>
    <mergeCell ref="I15:N15"/>
    <mergeCell ref="B11:M11"/>
    <mergeCell ref="B13:M13"/>
    <mergeCell ref="N11:O11"/>
    <mergeCell ref="B12:O12"/>
    <mergeCell ref="P12:T12"/>
  </mergeCells>
  <dataValidations count="27">
    <dataValidation type="list" allowBlank="1" showInputMessage="1" showErrorMessage="1" sqref="L65350:U65350 HW65316:IF65316 RS65316:SB65316 ABO65316:ABX65316 ALK65316:ALT65316 AVG65316:AVP65316 BFC65316:BFL65316 BOY65316:BPH65316 BYU65316:BZD65316 CIQ65316:CIZ65316 CSM65316:CSV65316 DCI65316:DCR65316 DME65316:DMN65316 DWA65316:DWJ65316 EFW65316:EGF65316 EPS65316:EQB65316 EZO65316:EZX65316 FJK65316:FJT65316 FTG65316:FTP65316 GDC65316:GDL65316 GMY65316:GNH65316 GWU65316:GXD65316 HGQ65316:HGZ65316 HQM65316:HQV65316 IAI65316:IAR65316 IKE65316:IKN65316 IUA65316:IUJ65316 JDW65316:JEF65316 JNS65316:JOB65316 JXO65316:JXX65316 KHK65316:KHT65316 KRG65316:KRP65316 LBC65316:LBL65316 LKY65316:LLH65316 LUU65316:LVD65316 MEQ65316:MEZ65316 MOM65316:MOV65316 MYI65316:MYR65316 NIE65316:NIN65316 NSA65316:NSJ65316 OBW65316:OCF65316 OLS65316:OMB65316 OVO65316:OVX65316 PFK65316:PFT65316 PPG65316:PPP65316 PZC65316:PZL65316 QIY65316:QJH65316 QSU65316:QTD65316 RCQ65316:RCZ65316 RMM65316:RMV65316 RWI65316:RWR65316 SGE65316:SGN65316 SQA65316:SQJ65316 SZW65316:TAF65316 TJS65316:TKB65316 TTO65316:TTX65316 UDK65316:UDT65316 UNG65316:UNP65316 UXC65316:UXL65316 VGY65316:VHH65316 VQU65316:VRD65316 WAQ65316:WAZ65316 WKM65316:WKV65316 WUI65316:WUR65316 L130886:U130886 HW130852:IF130852 RS130852:SB130852 ABO130852:ABX130852 ALK130852:ALT130852 AVG130852:AVP130852 BFC130852:BFL130852 BOY130852:BPH130852 BYU130852:BZD130852 CIQ130852:CIZ130852 CSM130852:CSV130852 DCI130852:DCR130852 DME130852:DMN130852 DWA130852:DWJ130852 EFW130852:EGF130852 EPS130852:EQB130852 EZO130852:EZX130852 FJK130852:FJT130852 FTG130852:FTP130852 GDC130852:GDL130852 GMY130852:GNH130852 GWU130852:GXD130852 HGQ130852:HGZ130852 HQM130852:HQV130852 IAI130852:IAR130852 IKE130852:IKN130852 IUA130852:IUJ130852 JDW130852:JEF130852 JNS130852:JOB130852 JXO130852:JXX130852 KHK130852:KHT130852 KRG130852:KRP130852 LBC130852:LBL130852 LKY130852:LLH130852 LUU130852:LVD130852 MEQ130852:MEZ130852 MOM130852:MOV130852 MYI130852:MYR130852 NIE130852:NIN130852 NSA130852:NSJ130852 OBW130852:OCF130852 OLS130852:OMB130852 OVO130852:OVX130852 PFK130852:PFT130852 PPG130852:PPP130852 PZC130852:PZL130852 QIY130852:QJH130852 QSU130852:QTD130852 RCQ130852:RCZ130852 RMM130852:RMV130852 RWI130852:RWR130852 SGE130852:SGN130852 SQA130852:SQJ130852 SZW130852:TAF130852 TJS130852:TKB130852 TTO130852:TTX130852 UDK130852:UDT130852 UNG130852:UNP130852 UXC130852:UXL130852 VGY130852:VHH130852 VQU130852:VRD130852 WAQ130852:WAZ130852 WKM130852:WKV130852 WUI130852:WUR130852 L196422:U196422 HW196388:IF196388 RS196388:SB196388 ABO196388:ABX196388 ALK196388:ALT196388 AVG196388:AVP196388 BFC196388:BFL196388 BOY196388:BPH196388 BYU196388:BZD196388 CIQ196388:CIZ196388 CSM196388:CSV196388 DCI196388:DCR196388 DME196388:DMN196388 DWA196388:DWJ196388 EFW196388:EGF196388 EPS196388:EQB196388 EZO196388:EZX196388 FJK196388:FJT196388 FTG196388:FTP196388 GDC196388:GDL196388 GMY196388:GNH196388 GWU196388:GXD196388 HGQ196388:HGZ196388 HQM196388:HQV196388 IAI196388:IAR196388 IKE196388:IKN196388 IUA196388:IUJ196388 JDW196388:JEF196388 JNS196388:JOB196388 JXO196388:JXX196388 KHK196388:KHT196388 KRG196388:KRP196388 LBC196388:LBL196388 LKY196388:LLH196388 LUU196388:LVD196388 MEQ196388:MEZ196388 MOM196388:MOV196388 MYI196388:MYR196388 NIE196388:NIN196388 NSA196388:NSJ196388 OBW196388:OCF196388 OLS196388:OMB196388 OVO196388:OVX196388 PFK196388:PFT196388 PPG196388:PPP196388 PZC196388:PZL196388 QIY196388:QJH196388 QSU196388:QTD196388 RCQ196388:RCZ196388 RMM196388:RMV196388 RWI196388:RWR196388 SGE196388:SGN196388 SQA196388:SQJ196388 SZW196388:TAF196388 TJS196388:TKB196388 TTO196388:TTX196388 UDK196388:UDT196388 UNG196388:UNP196388 UXC196388:UXL196388 VGY196388:VHH196388 VQU196388:VRD196388 WAQ196388:WAZ196388 WKM196388:WKV196388 WUI196388:WUR196388 L261958:U261958 HW261924:IF261924 RS261924:SB261924 ABO261924:ABX261924 ALK261924:ALT261924 AVG261924:AVP261924 BFC261924:BFL261924 BOY261924:BPH261924 BYU261924:BZD261924 CIQ261924:CIZ261924 CSM261924:CSV261924 DCI261924:DCR261924 DME261924:DMN261924 DWA261924:DWJ261924 EFW261924:EGF261924 EPS261924:EQB261924 EZO261924:EZX261924 FJK261924:FJT261924 FTG261924:FTP261924 GDC261924:GDL261924 GMY261924:GNH261924 GWU261924:GXD261924 HGQ261924:HGZ261924 HQM261924:HQV261924 IAI261924:IAR261924 IKE261924:IKN261924 IUA261924:IUJ261924 JDW261924:JEF261924 JNS261924:JOB261924 JXO261924:JXX261924 KHK261924:KHT261924 KRG261924:KRP261924 LBC261924:LBL261924 LKY261924:LLH261924 LUU261924:LVD261924 MEQ261924:MEZ261924 MOM261924:MOV261924 MYI261924:MYR261924 NIE261924:NIN261924 NSA261924:NSJ261924 OBW261924:OCF261924 OLS261924:OMB261924 OVO261924:OVX261924 PFK261924:PFT261924 PPG261924:PPP261924 PZC261924:PZL261924 QIY261924:QJH261924 QSU261924:QTD261924 RCQ261924:RCZ261924 RMM261924:RMV261924 RWI261924:RWR261924 SGE261924:SGN261924 SQA261924:SQJ261924 SZW261924:TAF261924 TJS261924:TKB261924 TTO261924:TTX261924 UDK261924:UDT261924 UNG261924:UNP261924 UXC261924:UXL261924 VGY261924:VHH261924 VQU261924:VRD261924 WAQ261924:WAZ261924 WKM261924:WKV261924 WUI261924:WUR261924 L327494:U327494 HW327460:IF327460 RS327460:SB327460 ABO327460:ABX327460 ALK327460:ALT327460 AVG327460:AVP327460 BFC327460:BFL327460 BOY327460:BPH327460 BYU327460:BZD327460 CIQ327460:CIZ327460 CSM327460:CSV327460 DCI327460:DCR327460 DME327460:DMN327460 DWA327460:DWJ327460 EFW327460:EGF327460 EPS327460:EQB327460 EZO327460:EZX327460 FJK327460:FJT327460 FTG327460:FTP327460 GDC327460:GDL327460 GMY327460:GNH327460 GWU327460:GXD327460 HGQ327460:HGZ327460 HQM327460:HQV327460 IAI327460:IAR327460 IKE327460:IKN327460 IUA327460:IUJ327460 JDW327460:JEF327460 JNS327460:JOB327460 JXO327460:JXX327460 KHK327460:KHT327460 KRG327460:KRP327460 LBC327460:LBL327460 LKY327460:LLH327460 LUU327460:LVD327460 MEQ327460:MEZ327460 MOM327460:MOV327460 MYI327460:MYR327460 NIE327460:NIN327460 NSA327460:NSJ327460 OBW327460:OCF327460 OLS327460:OMB327460 OVO327460:OVX327460 PFK327460:PFT327460 PPG327460:PPP327460 PZC327460:PZL327460 QIY327460:QJH327460 QSU327460:QTD327460 RCQ327460:RCZ327460 RMM327460:RMV327460 RWI327460:RWR327460 SGE327460:SGN327460 SQA327460:SQJ327460 SZW327460:TAF327460 TJS327460:TKB327460 TTO327460:TTX327460 UDK327460:UDT327460 UNG327460:UNP327460 UXC327460:UXL327460 VGY327460:VHH327460 VQU327460:VRD327460 WAQ327460:WAZ327460 WKM327460:WKV327460 WUI327460:WUR327460 L393030:U393030 HW392996:IF392996 RS392996:SB392996 ABO392996:ABX392996 ALK392996:ALT392996 AVG392996:AVP392996 BFC392996:BFL392996 BOY392996:BPH392996 BYU392996:BZD392996 CIQ392996:CIZ392996 CSM392996:CSV392996 DCI392996:DCR392996 DME392996:DMN392996 DWA392996:DWJ392996 EFW392996:EGF392996 EPS392996:EQB392996 EZO392996:EZX392996 FJK392996:FJT392996 FTG392996:FTP392996 GDC392996:GDL392996 GMY392996:GNH392996 GWU392996:GXD392996 HGQ392996:HGZ392996 HQM392996:HQV392996 IAI392996:IAR392996 IKE392996:IKN392996 IUA392996:IUJ392996 JDW392996:JEF392996 JNS392996:JOB392996 JXO392996:JXX392996 KHK392996:KHT392996 KRG392996:KRP392996 LBC392996:LBL392996 LKY392996:LLH392996 LUU392996:LVD392996 MEQ392996:MEZ392996 MOM392996:MOV392996 MYI392996:MYR392996 NIE392996:NIN392996 NSA392996:NSJ392996 OBW392996:OCF392996 OLS392996:OMB392996 OVO392996:OVX392996 PFK392996:PFT392996 PPG392996:PPP392996 PZC392996:PZL392996 QIY392996:QJH392996 QSU392996:QTD392996 RCQ392996:RCZ392996 RMM392996:RMV392996 RWI392996:RWR392996 SGE392996:SGN392996 SQA392996:SQJ392996 SZW392996:TAF392996 TJS392996:TKB392996 TTO392996:TTX392996 UDK392996:UDT392996 UNG392996:UNP392996 UXC392996:UXL392996 VGY392996:VHH392996 VQU392996:VRD392996 WAQ392996:WAZ392996 WKM392996:WKV392996 WUI392996:WUR392996 L458566:U458566 HW458532:IF458532 RS458532:SB458532 ABO458532:ABX458532 ALK458532:ALT458532 AVG458532:AVP458532 BFC458532:BFL458532 BOY458532:BPH458532 BYU458532:BZD458532 CIQ458532:CIZ458532 CSM458532:CSV458532 DCI458532:DCR458532 DME458532:DMN458532 DWA458532:DWJ458532 EFW458532:EGF458532 EPS458532:EQB458532 EZO458532:EZX458532 FJK458532:FJT458532 FTG458532:FTP458532 GDC458532:GDL458532 GMY458532:GNH458532 GWU458532:GXD458532 HGQ458532:HGZ458532 HQM458532:HQV458532 IAI458532:IAR458532 IKE458532:IKN458532 IUA458532:IUJ458532 JDW458532:JEF458532 JNS458532:JOB458532 JXO458532:JXX458532 KHK458532:KHT458532 KRG458532:KRP458532 LBC458532:LBL458532 LKY458532:LLH458532 LUU458532:LVD458532 MEQ458532:MEZ458532 MOM458532:MOV458532 MYI458532:MYR458532 NIE458532:NIN458532 NSA458532:NSJ458532 OBW458532:OCF458532 OLS458532:OMB458532 OVO458532:OVX458532 PFK458532:PFT458532 PPG458532:PPP458532 PZC458532:PZL458532 QIY458532:QJH458532 QSU458532:QTD458532 RCQ458532:RCZ458532 RMM458532:RMV458532 RWI458532:RWR458532 SGE458532:SGN458532 SQA458532:SQJ458532 SZW458532:TAF458532 TJS458532:TKB458532 TTO458532:TTX458532 UDK458532:UDT458532 UNG458532:UNP458532 UXC458532:UXL458532 VGY458532:VHH458532 VQU458532:VRD458532 WAQ458532:WAZ458532 WKM458532:WKV458532 WUI458532:WUR458532 L524102:U524102 HW524068:IF524068 RS524068:SB524068 ABO524068:ABX524068 ALK524068:ALT524068 AVG524068:AVP524068 BFC524068:BFL524068 BOY524068:BPH524068 BYU524068:BZD524068 CIQ524068:CIZ524068 CSM524068:CSV524068 DCI524068:DCR524068 DME524068:DMN524068 DWA524068:DWJ524068 EFW524068:EGF524068 EPS524068:EQB524068 EZO524068:EZX524068 FJK524068:FJT524068 FTG524068:FTP524068 GDC524068:GDL524068 GMY524068:GNH524068 GWU524068:GXD524068 HGQ524068:HGZ524068 HQM524068:HQV524068 IAI524068:IAR524068 IKE524068:IKN524068 IUA524068:IUJ524068 JDW524068:JEF524068 JNS524068:JOB524068 JXO524068:JXX524068 KHK524068:KHT524068 KRG524068:KRP524068 LBC524068:LBL524068 LKY524068:LLH524068 LUU524068:LVD524068 MEQ524068:MEZ524068 MOM524068:MOV524068 MYI524068:MYR524068 NIE524068:NIN524068 NSA524068:NSJ524068 OBW524068:OCF524068 OLS524068:OMB524068 OVO524068:OVX524068 PFK524068:PFT524068 PPG524068:PPP524068 PZC524068:PZL524068 QIY524068:QJH524068 QSU524068:QTD524068 RCQ524068:RCZ524068 RMM524068:RMV524068 RWI524068:RWR524068 SGE524068:SGN524068 SQA524068:SQJ524068 SZW524068:TAF524068 TJS524068:TKB524068 TTO524068:TTX524068 UDK524068:UDT524068 UNG524068:UNP524068 UXC524068:UXL524068 VGY524068:VHH524068 VQU524068:VRD524068 WAQ524068:WAZ524068 WKM524068:WKV524068 WUI524068:WUR524068 L589638:U589638 HW589604:IF589604 RS589604:SB589604 ABO589604:ABX589604 ALK589604:ALT589604 AVG589604:AVP589604 BFC589604:BFL589604 BOY589604:BPH589604 BYU589604:BZD589604 CIQ589604:CIZ589604 CSM589604:CSV589604 DCI589604:DCR589604 DME589604:DMN589604 DWA589604:DWJ589604 EFW589604:EGF589604 EPS589604:EQB589604 EZO589604:EZX589604 FJK589604:FJT589604 FTG589604:FTP589604 GDC589604:GDL589604 GMY589604:GNH589604 GWU589604:GXD589604 HGQ589604:HGZ589604 HQM589604:HQV589604 IAI589604:IAR589604 IKE589604:IKN589604 IUA589604:IUJ589604 JDW589604:JEF589604 JNS589604:JOB589604 JXO589604:JXX589604 KHK589604:KHT589604 KRG589604:KRP589604 LBC589604:LBL589604 LKY589604:LLH589604 LUU589604:LVD589604 MEQ589604:MEZ589604 MOM589604:MOV589604 MYI589604:MYR589604 NIE589604:NIN589604 NSA589604:NSJ589604 OBW589604:OCF589604 OLS589604:OMB589604 OVO589604:OVX589604 PFK589604:PFT589604 PPG589604:PPP589604 PZC589604:PZL589604 QIY589604:QJH589604 QSU589604:QTD589604 RCQ589604:RCZ589604 RMM589604:RMV589604 RWI589604:RWR589604 SGE589604:SGN589604 SQA589604:SQJ589604 SZW589604:TAF589604 TJS589604:TKB589604 TTO589604:TTX589604 UDK589604:UDT589604 UNG589604:UNP589604 UXC589604:UXL589604 VGY589604:VHH589604 VQU589604:VRD589604 WAQ589604:WAZ589604 WKM589604:WKV589604 WUI589604:WUR589604 L655174:U655174 HW655140:IF655140 RS655140:SB655140 ABO655140:ABX655140 ALK655140:ALT655140 AVG655140:AVP655140 BFC655140:BFL655140 BOY655140:BPH655140 BYU655140:BZD655140 CIQ655140:CIZ655140 CSM655140:CSV655140 DCI655140:DCR655140 DME655140:DMN655140 DWA655140:DWJ655140 EFW655140:EGF655140 EPS655140:EQB655140 EZO655140:EZX655140 FJK655140:FJT655140 FTG655140:FTP655140 GDC655140:GDL655140 GMY655140:GNH655140 GWU655140:GXD655140 HGQ655140:HGZ655140 HQM655140:HQV655140 IAI655140:IAR655140 IKE655140:IKN655140 IUA655140:IUJ655140 JDW655140:JEF655140 JNS655140:JOB655140 JXO655140:JXX655140 KHK655140:KHT655140 KRG655140:KRP655140 LBC655140:LBL655140 LKY655140:LLH655140 LUU655140:LVD655140 MEQ655140:MEZ655140 MOM655140:MOV655140 MYI655140:MYR655140 NIE655140:NIN655140 NSA655140:NSJ655140 OBW655140:OCF655140 OLS655140:OMB655140 OVO655140:OVX655140 PFK655140:PFT655140 PPG655140:PPP655140 PZC655140:PZL655140 QIY655140:QJH655140 QSU655140:QTD655140 RCQ655140:RCZ655140 RMM655140:RMV655140 RWI655140:RWR655140 SGE655140:SGN655140 SQA655140:SQJ655140 SZW655140:TAF655140 TJS655140:TKB655140 TTO655140:TTX655140 UDK655140:UDT655140 UNG655140:UNP655140 UXC655140:UXL655140 VGY655140:VHH655140 VQU655140:VRD655140 WAQ655140:WAZ655140 WKM655140:WKV655140 WUI655140:WUR655140 L720710:U720710 HW720676:IF720676 RS720676:SB720676 ABO720676:ABX720676 ALK720676:ALT720676 AVG720676:AVP720676 BFC720676:BFL720676 BOY720676:BPH720676 BYU720676:BZD720676 CIQ720676:CIZ720676 CSM720676:CSV720676 DCI720676:DCR720676 DME720676:DMN720676 DWA720676:DWJ720676 EFW720676:EGF720676 EPS720676:EQB720676 EZO720676:EZX720676 FJK720676:FJT720676 FTG720676:FTP720676 GDC720676:GDL720676 GMY720676:GNH720676 GWU720676:GXD720676 HGQ720676:HGZ720676 HQM720676:HQV720676 IAI720676:IAR720676 IKE720676:IKN720676 IUA720676:IUJ720676 JDW720676:JEF720676 JNS720676:JOB720676 JXO720676:JXX720676 KHK720676:KHT720676 KRG720676:KRP720676 LBC720676:LBL720676 LKY720676:LLH720676 LUU720676:LVD720676 MEQ720676:MEZ720676 MOM720676:MOV720676 MYI720676:MYR720676 NIE720676:NIN720676 NSA720676:NSJ720676 OBW720676:OCF720676 OLS720676:OMB720676 OVO720676:OVX720676 PFK720676:PFT720676 PPG720676:PPP720676 PZC720676:PZL720676 QIY720676:QJH720676 QSU720676:QTD720676 RCQ720676:RCZ720676 RMM720676:RMV720676 RWI720676:RWR720676 SGE720676:SGN720676 SQA720676:SQJ720676 SZW720676:TAF720676 TJS720676:TKB720676 TTO720676:TTX720676 UDK720676:UDT720676 UNG720676:UNP720676 UXC720676:UXL720676 VGY720676:VHH720676 VQU720676:VRD720676 WAQ720676:WAZ720676 WKM720676:WKV720676 WUI720676:WUR720676 L786246:U786246 HW786212:IF786212 RS786212:SB786212 ABO786212:ABX786212 ALK786212:ALT786212 AVG786212:AVP786212 BFC786212:BFL786212 BOY786212:BPH786212 BYU786212:BZD786212 CIQ786212:CIZ786212 CSM786212:CSV786212 DCI786212:DCR786212 DME786212:DMN786212 DWA786212:DWJ786212 EFW786212:EGF786212 EPS786212:EQB786212 EZO786212:EZX786212 FJK786212:FJT786212 FTG786212:FTP786212 GDC786212:GDL786212 GMY786212:GNH786212 GWU786212:GXD786212 HGQ786212:HGZ786212 HQM786212:HQV786212 IAI786212:IAR786212 IKE786212:IKN786212 IUA786212:IUJ786212 JDW786212:JEF786212 JNS786212:JOB786212 JXO786212:JXX786212 KHK786212:KHT786212 KRG786212:KRP786212 LBC786212:LBL786212 LKY786212:LLH786212 LUU786212:LVD786212 MEQ786212:MEZ786212 MOM786212:MOV786212 MYI786212:MYR786212 NIE786212:NIN786212 NSA786212:NSJ786212 OBW786212:OCF786212 OLS786212:OMB786212 OVO786212:OVX786212 PFK786212:PFT786212 PPG786212:PPP786212 PZC786212:PZL786212 QIY786212:QJH786212 QSU786212:QTD786212 RCQ786212:RCZ786212 RMM786212:RMV786212 RWI786212:RWR786212 SGE786212:SGN786212 SQA786212:SQJ786212 SZW786212:TAF786212 TJS786212:TKB786212 TTO786212:TTX786212 UDK786212:UDT786212 UNG786212:UNP786212 UXC786212:UXL786212 VGY786212:VHH786212 VQU786212:VRD786212 WAQ786212:WAZ786212 WKM786212:WKV786212 WUI786212:WUR786212 L851782:U851782 HW851748:IF851748 RS851748:SB851748 ABO851748:ABX851748 ALK851748:ALT851748 AVG851748:AVP851748 BFC851748:BFL851748 BOY851748:BPH851748 BYU851748:BZD851748 CIQ851748:CIZ851748 CSM851748:CSV851748 DCI851748:DCR851748 DME851748:DMN851748 DWA851748:DWJ851748 EFW851748:EGF851748 EPS851748:EQB851748 EZO851748:EZX851748 FJK851748:FJT851748 FTG851748:FTP851748 GDC851748:GDL851748 GMY851748:GNH851748 GWU851748:GXD851748 HGQ851748:HGZ851748 HQM851748:HQV851748 IAI851748:IAR851748 IKE851748:IKN851748 IUA851748:IUJ851748 JDW851748:JEF851748 JNS851748:JOB851748 JXO851748:JXX851748 KHK851748:KHT851748 KRG851748:KRP851748 LBC851748:LBL851748 LKY851748:LLH851748 LUU851748:LVD851748 MEQ851748:MEZ851748 MOM851748:MOV851748 MYI851748:MYR851748 NIE851748:NIN851748 NSA851748:NSJ851748 OBW851748:OCF851748 OLS851748:OMB851748 OVO851748:OVX851748 PFK851748:PFT851748 PPG851748:PPP851748 PZC851748:PZL851748 QIY851748:QJH851748 QSU851748:QTD851748 RCQ851748:RCZ851748 RMM851748:RMV851748 RWI851748:RWR851748 SGE851748:SGN851748 SQA851748:SQJ851748 SZW851748:TAF851748 TJS851748:TKB851748 TTO851748:TTX851748 UDK851748:UDT851748 UNG851748:UNP851748 UXC851748:UXL851748 VGY851748:VHH851748 VQU851748:VRD851748 WAQ851748:WAZ851748 WKM851748:WKV851748 WUI851748:WUR851748 L917318:U917318 HW917284:IF917284 RS917284:SB917284 ABO917284:ABX917284 ALK917284:ALT917284 AVG917284:AVP917284 BFC917284:BFL917284 BOY917284:BPH917284 BYU917284:BZD917284 CIQ917284:CIZ917284 CSM917284:CSV917284 DCI917284:DCR917284 DME917284:DMN917284 DWA917284:DWJ917284 EFW917284:EGF917284 EPS917284:EQB917284 EZO917284:EZX917284 FJK917284:FJT917284 FTG917284:FTP917284 GDC917284:GDL917284 GMY917284:GNH917284 GWU917284:GXD917284 HGQ917284:HGZ917284 HQM917284:HQV917284 IAI917284:IAR917284 IKE917284:IKN917284 IUA917284:IUJ917284 JDW917284:JEF917284 JNS917284:JOB917284 JXO917284:JXX917284 KHK917284:KHT917284 KRG917284:KRP917284 LBC917284:LBL917284 LKY917284:LLH917284 LUU917284:LVD917284 MEQ917284:MEZ917284 MOM917284:MOV917284 MYI917284:MYR917284 NIE917284:NIN917284 NSA917284:NSJ917284 OBW917284:OCF917284 OLS917284:OMB917284 OVO917284:OVX917284 PFK917284:PFT917284 PPG917284:PPP917284 PZC917284:PZL917284 QIY917284:QJH917284 QSU917284:QTD917284 RCQ917284:RCZ917284 RMM917284:RMV917284 RWI917284:RWR917284 SGE917284:SGN917284 SQA917284:SQJ917284 SZW917284:TAF917284 TJS917284:TKB917284 TTO917284:TTX917284 UDK917284:UDT917284 UNG917284:UNP917284 UXC917284:UXL917284 VGY917284:VHH917284 VQU917284:VRD917284 WAQ917284:WAZ917284 WKM917284:WKV917284 WUI917284:WUR917284 L982854:U982854 HW982820:IF982820 RS982820:SB982820 ABO982820:ABX982820 ALK982820:ALT982820 AVG982820:AVP982820 BFC982820:BFL982820 BOY982820:BPH982820 BYU982820:BZD982820 CIQ982820:CIZ982820 CSM982820:CSV982820 DCI982820:DCR982820 DME982820:DMN982820 DWA982820:DWJ982820 EFW982820:EGF982820 EPS982820:EQB982820 EZO982820:EZX982820 FJK982820:FJT982820 FTG982820:FTP982820 GDC982820:GDL982820 GMY982820:GNH982820 GWU982820:GXD982820 HGQ982820:HGZ982820 HQM982820:HQV982820 IAI982820:IAR982820 IKE982820:IKN982820 IUA982820:IUJ982820 JDW982820:JEF982820 JNS982820:JOB982820 JXO982820:JXX982820 KHK982820:KHT982820 KRG982820:KRP982820 LBC982820:LBL982820 LKY982820:LLH982820 LUU982820:LVD982820 MEQ982820:MEZ982820 MOM982820:MOV982820 MYI982820:MYR982820 NIE982820:NIN982820 NSA982820:NSJ982820 OBW982820:OCF982820 OLS982820:OMB982820 OVO982820:OVX982820 PFK982820:PFT982820 PPG982820:PPP982820 PZC982820:PZL982820 QIY982820:QJH982820 QSU982820:QTD982820 RCQ982820:RCZ982820 RMM982820:RMV982820 RWI982820:RWR982820 SGE982820:SGN982820 SQA982820:SQJ982820 SZW982820:TAF982820 TJS982820:TKB982820 TTO982820:TTX982820 UDK982820:UDT982820 UNG982820:UNP982820 UXC982820:UXL982820 VGY982820:VHH982820 VQU982820:VRD982820 WAQ982820:WAZ982820 WKM982820:WKV982820 WUI982820:WUR982820" xr:uid="{00000000-0002-0000-0200-000000000000}">
      <formula1>#REF!</formula1>
    </dataValidation>
    <dataValidation type="list" allowBlank="1" showInputMessage="1" showErrorMessage="1" sqref="E65350 HP65316 RL65316 ABH65316 ALD65316 AUZ65316 BEV65316 BOR65316 BYN65316 CIJ65316 CSF65316 DCB65316 DLX65316 DVT65316 EFP65316 EPL65316 EZH65316 FJD65316 FSZ65316 GCV65316 GMR65316 GWN65316 HGJ65316 HQF65316 IAB65316 IJX65316 ITT65316 JDP65316 JNL65316 JXH65316 KHD65316 KQZ65316 LAV65316 LKR65316 LUN65316 MEJ65316 MOF65316 MYB65316 NHX65316 NRT65316 OBP65316 OLL65316 OVH65316 PFD65316 POZ65316 PYV65316 QIR65316 QSN65316 RCJ65316 RMF65316 RWB65316 SFX65316 SPT65316 SZP65316 TJL65316 TTH65316 UDD65316 UMZ65316 UWV65316 VGR65316 VQN65316 WAJ65316 WKF65316 WUB65316 E130886 HP130852 RL130852 ABH130852 ALD130852 AUZ130852 BEV130852 BOR130852 BYN130852 CIJ130852 CSF130852 DCB130852 DLX130852 DVT130852 EFP130852 EPL130852 EZH130852 FJD130852 FSZ130852 GCV130852 GMR130852 GWN130852 HGJ130852 HQF130852 IAB130852 IJX130852 ITT130852 JDP130852 JNL130852 JXH130852 KHD130852 KQZ130852 LAV130852 LKR130852 LUN130852 MEJ130852 MOF130852 MYB130852 NHX130852 NRT130852 OBP130852 OLL130852 OVH130852 PFD130852 POZ130852 PYV130852 QIR130852 QSN130852 RCJ130852 RMF130852 RWB130852 SFX130852 SPT130852 SZP130852 TJL130852 TTH130852 UDD130852 UMZ130852 UWV130852 VGR130852 VQN130852 WAJ130852 WKF130852 WUB130852 E196422 HP196388 RL196388 ABH196388 ALD196388 AUZ196388 BEV196388 BOR196388 BYN196388 CIJ196388 CSF196388 DCB196388 DLX196388 DVT196388 EFP196388 EPL196388 EZH196388 FJD196388 FSZ196388 GCV196388 GMR196388 GWN196388 HGJ196388 HQF196388 IAB196388 IJX196388 ITT196388 JDP196388 JNL196388 JXH196388 KHD196388 KQZ196388 LAV196388 LKR196388 LUN196388 MEJ196388 MOF196388 MYB196388 NHX196388 NRT196388 OBP196388 OLL196388 OVH196388 PFD196388 POZ196388 PYV196388 QIR196388 QSN196388 RCJ196388 RMF196388 RWB196388 SFX196388 SPT196388 SZP196388 TJL196388 TTH196388 UDD196388 UMZ196388 UWV196388 VGR196388 VQN196388 WAJ196388 WKF196388 WUB196388 E261958 HP261924 RL261924 ABH261924 ALD261924 AUZ261924 BEV261924 BOR261924 BYN261924 CIJ261924 CSF261924 DCB261924 DLX261924 DVT261924 EFP261924 EPL261924 EZH261924 FJD261924 FSZ261924 GCV261924 GMR261924 GWN261924 HGJ261924 HQF261924 IAB261924 IJX261924 ITT261924 JDP261924 JNL261924 JXH261924 KHD261924 KQZ261924 LAV261924 LKR261924 LUN261924 MEJ261924 MOF261924 MYB261924 NHX261924 NRT261924 OBP261924 OLL261924 OVH261924 PFD261924 POZ261924 PYV261924 QIR261924 QSN261924 RCJ261924 RMF261924 RWB261924 SFX261924 SPT261924 SZP261924 TJL261924 TTH261924 UDD261924 UMZ261924 UWV261924 VGR261924 VQN261924 WAJ261924 WKF261924 WUB261924 E327494 HP327460 RL327460 ABH327460 ALD327460 AUZ327460 BEV327460 BOR327460 BYN327460 CIJ327460 CSF327460 DCB327460 DLX327460 DVT327460 EFP327460 EPL327460 EZH327460 FJD327460 FSZ327460 GCV327460 GMR327460 GWN327460 HGJ327460 HQF327460 IAB327460 IJX327460 ITT327460 JDP327460 JNL327460 JXH327460 KHD327460 KQZ327460 LAV327460 LKR327460 LUN327460 MEJ327460 MOF327460 MYB327460 NHX327460 NRT327460 OBP327460 OLL327460 OVH327460 PFD327460 POZ327460 PYV327460 QIR327460 QSN327460 RCJ327460 RMF327460 RWB327460 SFX327460 SPT327460 SZP327460 TJL327460 TTH327460 UDD327460 UMZ327460 UWV327460 VGR327460 VQN327460 WAJ327460 WKF327460 WUB327460 E393030 HP392996 RL392996 ABH392996 ALD392996 AUZ392996 BEV392996 BOR392996 BYN392996 CIJ392996 CSF392996 DCB392996 DLX392996 DVT392996 EFP392996 EPL392996 EZH392996 FJD392996 FSZ392996 GCV392996 GMR392996 GWN392996 HGJ392996 HQF392996 IAB392996 IJX392996 ITT392996 JDP392996 JNL392996 JXH392996 KHD392996 KQZ392996 LAV392996 LKR392996 LUN392996 MEJ392996 MOF392996 MYB392996 NHX392996 NRT392996 OBP392996 OLL392996 OVH392996 PFD392996 POZ392996 PYV392996 QIR392996 QSN392996 RCJ392996 RMF392996 RWB392996 SFX392996 SPT392996 SZP392996 TJL392996 TTH392996 UDD392996 UMZ392996 UWV392996 VGR392996 VQN392996 WAJ392996 WKF392996 WUB392996 E458566 HP458532 RL458532 ABH458532 ALD458532 AUZ458532 BEV458532 BOR458532 BYN458532 CIJ458532 CSF458532 DCB458532 DLX458532 DVT458532 EFP458532 EPL458532 EZH458532 FJD458532 FSZ458532 GCV458532 GMR458532 GWN458532 HGJ458532 HQF458532 IAB458532 IJX458532 ITT458532 JDP458532 JNL458532 JXH458532 KHD458532 KQZ458532 LAV458532 LKR458532 LUN458532 MEJ458532 MOF458532 MYB458532 NHX458532 NRT458532 OBP458532 OLL458532 OVH458532 PFD458532 POZ458532 PYV458532 QIR458532 QSN458532 RCJ458532 RMF458532 RWB458532 SFX458532 SPT458532 SZP458532 TJL458532 TTH458532 UDD458532 UMZ458532 UWV458532 VGR458532 VQN458532 WAJ458532 WKF458532 WUB458532 E524102 HP524068 RL524068 ABH524068 ALD524068 AUZ524068 BEV524068 BOR524068 BYN524068 CIJ524068 CSF524068 DCB524068 DLX524068 DVT524068 EFP524068 EPL524068 EZH524068 FJD524068 FSZ524068 GCV524068 GMR524068 GWN524068 HGJ524068 HQF524068 IAB524068 IJX524068 ITT524068 JDP524068 JNL524068 JXH524068 KHD524068 KQZ524068 LAV524068 LKR524068 LUN524068 MEJ524068 MOF524068 MYB524068 NHX524068 NRT524068 OBP524068 OLL524068 OVH524068 PFD524068 POZ524068 PYV524068 QIR524068 QSN524068 RCJ524068 RMF524068 RWB524068 SFX524068 SPT524068 SZP524068 TJL524068 TTH524068 UDD524068 UMZ524068 UWV524068 VGR524068 VQN524068 WAJ524068 WKF524068 WUB524068 E589638 HP589604 RL589604 ABH589604 ALD589604 AUZ589604 BEV589604 BOR589604 BYN589604 CIJ589604 CSF589604 DCB589604 DLX589604 DVT589604 EFP589604 EPL589604 EZH589604 FJD589604 FSZ589604 GCV589604 GMR589604 GWN589604 HGJ589604 HQF589604 IAB589604 IJX589604 ITT589604 JDP589604 JNL589604 JXH589604 KHD589604 KQZ589604 LAV589604 LKR589604 LUN589604 MEJ589604 MOF589604 MYB589604 NHX589604 NRT589604 OBP589604 OLL589604 OVH589604 PFD589604 POZ589604 PYV589604 QIR589604 QSN589604 RCJ589604 RMF589604 RWB589604 SFX589604 SPT589604 SZP589604 TJL589604 TTH589604 UDD589604 UMZ589604 UWV589604 VGR589604 VQN589604 WAJ589604 WKF589604 WUB589604 E655174 HP655140 RL655140 ABH655140 ALD655140 AUZ655140 BEV655140 BOR655140 BYN655140 CIJ655140 CSF655140 DCB655140 DLX655140 DVT655140 EFP655140 EPL655140 EZH655140 FJD655140 FSZ655140 GCV655140 GMR655140 GWN655140 HGJ655140 HQF655140 IAB655140 IJX655140 ITT655140 JDP655140 JNL655140 JXH655140 KHD655140 KQZ655140 LAV655140 LKR655140 LUN655140 MEJ655140 MOF655140 MYB655140 NHX655140 NRT655140 OBP655140 OLL655140 OVH655140 PFD655140 POZ655140 PYV655140 QIR655140 QSN655140 RCJ655140 RMF655140 RWB655140 SFX655140 SPT655140 SZP655140 TJL655140 TTH655140 UDD655140 UMZ655140 UWV655140 VGR655140 VQN655140 WAJ655140 WKF655140 WUB655140 E720710 HP720676 RL720676 ABH720676 ALD720676 AUZ720676 BEV720676 BOR720676 BYN720676 CIJ720676 CSF720676 DCB720676 DLX720676 DVT720676 EFP720676 EPL720676 EZH720676 FJD720676 FSZ720676 GCV720676 GMR720676 GWN720676 HGJ720676 HQF720676 IAB720676 IJX720676 ITT720676 JDP720676 JNL720676 JXH720676 KHD720676 KQZ720676 LAV720676 LKR720676 LUN720676 MEJ720676 MOF720676 MYB720676 NHX720676 NRT720676 OBP720676 OLL720676 OVH720676 PFD720676 POZ720676 PYV720676 QIR720676 QSN720676 RCJ720676 RMF720676 RWB720676 SFX720676 SPT720676 SZP720676 TJL720676 TTH720676 UDD720676 UMZ720676 UWV720676 VGR720676 VQN720676 WAJ720676 WKF720676 WUB720676 E786246 HP786212 RL786212 ABH786212 ALD786212 AUZ786212 BEV786212 BOR786212 BYN786212 CIJ786212 CSF786212 DCB786212 DLX786212 DVT786212 EFP786212 EPL786212 EZH786212 FJD786212 FSZ786212 GCV786212 GMR786212 GWN786212 HGJ786212 HQF786212 IAB786212 IJX786212 ITT786212 JDP786212 JNL786212 JXH786212 KHD786212 KQZ786212 LAV786212 LKR786212 LUN786212 MEJ786212 MOF786212 MYB786212 NHX786212 NRT786212 OBP786212 OLL786212 OVH786212 PFD786212 POZ786212 PYV786212 QIR786212 QSN786212 RCJ786212 RMF786212 RWB786212 SFX786212 SPT786212 SZP786212 TJL786212 TTH786212 UDD786212 UMZ786212 UWV786212 VGR786212 VQN786212 WAJ786212 WKF786212 WUB786212 E851782 HP851748 RL851748 ABH851748 ALD851748 AUZ851748 BEV851748 BOR851748 BYN851748 CIJ851748 CSF851748 DCB851748 DLX851748 DVT851748 EFP851748 EPL851748 EZH851748 FJD851748 FSZ851748 GCV851748 GMR851748 GWN851748 HGJ851748 HQF851748 IAB851748 IJX851748 ITT851748 JDP851748 JNL851748 JXH851748 KHD851748 KQZ851748 LAV851748 LKR851748 LUN851748 MEJ851748 MOF851748 MYB851748 NHX851748 NRT851748 OBP851748 OLL851748 OVH851748 PFD851748 POZ851748 PYV851748 QIR851748 QSN851748 RCJ851748 RMF851748 RWB851748 SFX851748 SPT851748 SZP851748 TJL851748 TTH851748 UDD851748 UMZ851748 UWV851748 VGR851748 VQN851748 WAJ851748 WKF851748 WUB851748 E917318 HP917284 RL917284 ABH917284 ALD917284 AUZ917284 BEV917284 BOR917284 BYN917284 CIJ917284 CSF917284 DCB917284 DLX917284 DVT917284 EFP917284 EPL917284 EZH917284 FJD917284 FSZ917284 GCV917284 GMR917284 GWN917284 HGJ917284 HQF917284 IAB917284 IJX917284 ITT917284 JDP917284 JNL917284 JXH917284 KHD917284 KQZ917284 LAV917284 LKR917284 LUN917284 MEJ917284 MOF917284 MYB917284 NHX917284 NRT917284 OBP917284 OLL917284 OVH917284 PFD917284 POZ917284 PYV917284 QIR917284 QSN917284 RCJ917284 RMF917284 RWB917284 SFX917284 SPT917284 SZP917284 TJL917284 TTH917284 UDD917284 UMZ917284 UWV917284 VGR917284 VQN917284 WAJ917284 WKF917284 WUB917284 E982854 HP982820 RL982820 ABH982820 ALD982820 AUZ982820 BEV982820 BOR982820 BYN982820 CIJ982820 CSF982820 DCB982820 DLX982820 DVT982820 EFP982820 EPL982820 EZH982820 FJD982820 FSZ982820 GCV982820 GMR982820 GWN982820 HGJ982820 HQF982820 IAB982820 IJX982820 ITT982820 JDP982820 JNL982820 JXH982820 KHD982820 KQZ982820 LAV982820 LKR982820 LUN982820 MEJ982820 MOF982820 MYB982820 NHX982820 NRT982820 OBP982820 OLL982820 OVH982820 PFD982820 POZ982820 PYV982820 QIR982820 QSN982820 RCJ982820 RMF982820 RWB982820 SFX982820 SPT982820 SZP982820 TJL982820 TTH982820 UDD982820 UMZ982820 UWV982820 VGR982820 VQN982820 WAJ982820 WKF982820 WUB982820" xr:uid="{00000000-0002-0000-0200-000001000000}">
      <formula1>"R-1, R-2, R-3, R-4, R-5, R-5a, R-5b, R-6, R-7, R-8a, OR, OR-1,OR-3, OTF, PRD, U-N, CN, C-1, C-2, C-3, W-1, W-2, W-3, M-1, M-2, M-3, M-4, EZ-1 "</formula1>
    </dataValidation>
    <dataValidation type="list" allowBlank="1" showInputMessage="1" showErrorMessage="1" sqref="E65351:I65351 HP65317:HT65317 RL65317:RP65317 ABH65317:ABL65317 ALD65317:ALH65317 AUZ65317:AVD65317 BEV65317:BEZ65317 BOR65317:BOV65317 BYN65317:BYR65317 CIJ65317:CIN65317 CSF65317:CSJ65317 DCB65317:DCF65317 DLX65317:DMB65317 DVT65317:DVX65317 EFP65317:EFT65317 EPL65317:EPP65317 EZH65317:EZL65317 FJD65317:FJH65317 FSZ65317:FTD65317 GCV65317:GCZ65317 GMR65317:GMV65317 GWN65317:GWR65317 HGJ65317:HGN65317 HQF65317:HQJ65317 IAB65317:IAF65317 IJX65317:IKB65317 ITT65317:ITX65317 JDP65317:JDT65317 JNL65317:JNP65317 JXH65317:JXL65317 KHD65317:KHH65317 KQZ65317:KRD65317 LAV65317:LAZ65317 LKR65317:LKV65317 LUN65317:LUR65317 MEJ65317:MEN65317 MOF65317:MOJ65317 MYB65317:MYF65317 NHX65317:NIB65317 NRT65317:NRX65317 OBP65317:OBT65317 OLL65317:OLP65317 OVH65317:OVL65317 PFD65317:PFH65317 POZ65317:PPD65317 PYV65317:PYZ65317 QIR65317:QIV65317 QSN65317:QSR65317 RCJ65317:RCN65317 RMF65317:RMJ65317 RWB65317:RWF65317 SFX65317:SGB65317 SPT65317:SPX65317 SZP65317:SZT65317 TJL65317:TJP65317 TTH65317:TTL65317 UDD65317:UDH65317 UMZ65317:UND65317 UWV65317:UWZ65317 VGR65317:VGV65317 VQN65317:VQR65317 WAJ65317:WAN65317 WKF65317:WKJ65317 WUB65317:WUF65317 E130887:I130887 HP130853:HT130853 RL130853:RP130853 ABH130853:ABL130853 ALD130853:ALH130853 AUZ130853:AVD130853 BEV130853:BEZ130853 BOR130853:BOV130853 BYN130853:BYR130853 CIJ130853:CIN130853 CSF130853:CSJ130853 DCB130853:DCF130853 DLX130853:DMB130853 DVT130853:DVX130853 EFP130853:EFT130853 EPL130853:EPP130853 EZH130853:EZL130853 FJD130853:FJH130853 FSZ130853:FTD130853 GCV130853:GCZ130853 GMR130853:GMV130853 GWN130853:GWR130853 HGJ130853:HGN130853 HQF130853:HQJ130853 IAB130853:IAF130853 IJX130853:IKB130853 ITT130853:ITX130853 JDP130853:JDT130853 JNL130853:JNP130853 JXH130853:JXL130853 KHD130853:KHH130853 KQZ130853:KRD130853 LAV130853:LAZ130853 LKR130853:LKV130853 LUN130853:LUR130853 MEJ130853:MEN130853 MOF130853:MOJ130853 MYB130853:MYF130853 NHX130853:NIB130853 NRT130853:NRX130853 OBP130853:OBT130853 OLL130853:OLP130853 OVH130853:OVL130853 PFD130853:PFH130853 POZ130853:PPD130853 PYV130853:PYZ130853 QIR130853:QIV130853 QSN130853:QSR130853 RCJ130853:RCN130853 RMF130853:RMJ130853 RWB130853:RWF130853 SFX130853:SGB130853 SPT130853:SPX130853 SZP130853:SZT130853 TJL130853:TJP130853 TTH130853:TTL130853 UDD130853:UDH130853 UMZ130853:UND130853 UWV130853:UWZ130853 VGR130853:VGV130853 VQN130853:VQR130853 WAJ130853:WAN130853 WKF130853:WKJ130853 WUB130853:WUF130853 E196423:I196423 HP196389:HT196389 RL196389:RP196389 ABH196389:ABL196389 ALD196389:ALH196389 AUZ196389:AVD196389 BEV196389:BEZ196389 BOR196389:BOV196389 BYN196389:BYR196389 CIJ196389:CIN196389 CSF196389:CSJ196389 DCB196389:DCF196389 DLX196389:DMB196389 DVT196389:DVX196389 EFP196389:EFT196389 EPL196389:EPP196389 EZH196389:EZL196389 FJD196389:FJH196389 FSZ196389:FTD196389 GCV196389:GCZ196389 GMR196389:GMV196389 GWN196389:GWR196389 HGJ196389:HGN196389 HQF196389:HQJ196389 IAB196389:IAF196389 IJX196389:IKB196389 ITT196389:ITX196389 JDP196389:JDT196389 JNL196389:JNP196389 JXH196389:JXL196389 KHD196389:KHH196389 KQZ196389:KRD196389 LAV196389:LAZ196389 LKR196389:LKV196389 LUN196389:LUR196389 MEJ196389:MEN196389 MOF196389:MOJ196389 MYB196389:MYF196389 NHX196389:NIB196389 NRT196389:NRX196389 OBP196389:OBT196389 OLL196389:OLP196389 OVH196389:OVL196389 PFD196389:PFH196389 POZ196389:PPD196389 PYV196389:PYZ196389 QIR196389:QIV196389 QSN196389:QSR196389 RCJ196389:RCN196389 RMF196389:RMJ196389 RWB196389:RWF196389 SFX196389:SGB196389 SPT196389:SPX196389 SZP196389:SZT196389 TJL196389:TJP196389 TTH196389:TTL196389 UDD196389:UDH196389 UMZ196389:UND196389 UWV196389:UWZ196389 VGR196389:VGV196389 VQN196389:VQR196389 WAJ196389:WAN196389 WKF196389:WKJ196389 WUB196389:WUF196389 E261959:I261959 HP261925:HT261925 RL261925:RP261925 ABH261925:ABL261925 ALD261925:ALH261925 AUZ261925:AVD261925 BEV261925:BEZ261925 BOR261925:BOV261925 BYN261925:BYR261925 CIJ261925:CIN261925 CSF261925:CSJ261925 DCB261925:DCF261925 DLX261925:DMB261925 DVT261925:DVX261925 EFP261925:EFT261925 EPL261925:EPP261925 EZH261925:EZL261925 FJD261925:FJH261925 FSZ261925:FTD261925 GCV261925:GCZ261925 GMR261925:GMV261925 GWN261925:GWR261925 HGJ261925:HGN261925 HQF261925:HQJ261925 IAB261925:IAF261925 IJX261925:IKB261925 ITT261925:ITX261925 JDP261925:JDT261925 JNL261925:JNP261925 JXH261925:JXL261925 KHD261925:KHH261925 KQZ261925:KRD261925 LAV261925:LAZ261925 LKR261925:LKV261925 LUN261925:LUR261925 MEJ261925:MEN261925 MOF261925:MOJ261925 MYB261925:MYF261925 NHX261925:NIB261925 NRT261925:NRX261925 OBP261925:OBT261925 OLL261925:OLP261925 OVH261925:OVL261925 PFD261925:PFH261925 POZ261925:PPD261925 PYV261925:PYZ261925 QIR261925:QIV261925 QSN261925:QSR261925 RCJ261925:RCN261925 RMF261925:RMJ261925 RWB261925:RWF261925 SFX261925:SGB261925 SPT261925:SPX261925 SZP261925:SZT261925 TJL261925:TJP261925 TTH261925:TTL261925 UDD261925:UDH261925 UMZ261925:UND261925 UWV261925:UWZ261925 VGR261925:VGV261925 VQN261925:VQR261925 WAJ261925:WAN261925 WKF261925:WKJ261925 WUB261925:WUF261925 E327495:I327495 HP327461:HT327461 RL327461:RP327461 ABH327461:ABL327461 ALD327461:ALH327461 AUZ327461:AVD327461 BEV327461:BEZ327461 BOR327461:BOV327461 BYN327461:BYR327461 CIJ327461:CIN327461 CSF327461:CSJ327461 DCB327461:DCF327461 DLX327461:DMB327461 DVT327461:DVX327461 EFP327461:EFT327461 EPL327461:EPP327461 EZH327461:EZL327461 FJD327461:FJH327461 FSZ327461:FTD327461 GCV327461:GCZ327461 GMR327461:GMV327461 GWN327461:GWR327461 HGJ327461:HGN327461 HQF327461:HQJ327461 IAB327461:IAF327461 IJX327461:IKB327461 ITT327461:ITX327461 JDP327461:JDT327461 JNL327461:JNP327461 JXH327461:JXL327461 KHD327461:KHH327461 KQZ327461:KRD327461 LAV327461:LAZ327461 LKR327461:LKV327461 LUN327461:LUR327461 MEJ327461:MEN327461 MOF327461:MOJ327461 MYB327461:MYF327461 NHX327461:NIB327461 NRT327461:NRX327461 OBP327461:OBT327461 OLL327461:OLP327461 OVH327461:OVL327461 PFD327461:PFH327461 POZ327461:PPD327461 PYV327461:PYZ327461 QIR327461:QIV327461 QSN327461:QSR327461 RCJ327461:RCN327461 RMF327461:RMJ327461 RWB327461:RWF327461 SFX327461:SGB327461 SPT327461:SPX327461 SZP327461:SZT327461 TJL327461:TJP327461 TTH327461:TTL327461 UDD327461:UDH327461 UMZ327461:UND327461 UWV327461:UWZ327461 VGR327461:VGV327461 VQN327461:VQR327461 WAJ327461:WAN327461 WKF327461:WKJ327461 WUB327461:WUF327461 E393031:I393031 HP392997:HT392997 RL392997:RP392997 ABH392997:ABL392997 ALD392997:ALH392997 AUZ392997:AVD392997 BEV392997:BEZ392997 BOR392997:BOV392997 BYN392997:BYR392997 CIJ392997:CIN392997 CSF392997:CSJ392997 DCB392997:DCF392997 DLX392997:DMB392997 DVT392997:DVX392997 EFP392997:EFT392997 EPL392997:EPP392997 EZH392997:EZL392997 FJD392997:FJH392997 FSZ392997:FTD392997 GCV392997:GCZ392997 GMR392997:GMV392997 GWN392997:GWR392997 HGJ392997:HGN392997 HQF392997:HQJ392997 IAB392997:IAF392997 IJX392997:IKB392997 ITT392997:ITX392997 JDP392997:JDT392997 JNL392997:JNP392997 JXH392997:JXL392997 KHD392997:KHH392997 KQZ392997:KRD392997 LAV392997:LAZ392997 LKR392997:LKV392997 LUN392997:LUR392997 MEJ392997:MEN392997 MOF392997:MOJ392997 MYB392997:MYF392997 NHX392997:NIB392997 NRT392997:NRX392997 OBP392997:OBT392997 OLL392997:OLP392997 OVH392997:OVL392997 PFD392997:PFH392997 POZ392997:PPD392997 PYV392997:PYZ392997 QIR392997:QIV392997 QSN392997:QSR392997 RCJ392997:RCN392997 RMF392997:RMJ392997 RWB392997:RWF392997 SFX392997:SGB392997 SPT392997:SPX392997 SZP392997:SZT392997 TJL392997:TJP392997 TTH392997:TTL392997 UDD392997:UDH392997 UMZ392997:UND392997 UWV392997:UWZ392997 VGR392997:VGV392997 VQN392997:VQR392997 WAJ392997:WAN392997 WKF392997:WKJ392997 WUB392997:WUF392997 E458567:I458567 HP458533:HT458533 RL458533:RP458533 ABH458533:ABL458533 ALD458533:ALH458533 AUZ458533:AVD458533 BEV458533:BEZ458533 BOR458533:BOV458533 BYN458533:BYR458533 CIJ458533:CIN458533 CSF458533:CSJ458533 DCB458533:DCF458533 DLX458533:DMB458533 DVT458533:DVX458533 EFP458533:EFT458533 EPL458533:EPP458533 EZH458533:EZL458533 FJD458533:FJH458533 FSZ458533:FTD458533 GCV458533:GCZ458533 GMR458533:GMV458533 GWN458533:GWR458533 HGJ458533:HGN458533 HQF458533:HQJ458533 IAB458533:IAF458533 IJX458533:IKB458533 ITT458533:ITX458533 JDP458533:JDT458533 JNL458533:JNP458533 JXH458533:JXL458533 KHD458533:KHH458533 KQZ458533:KRD458533 LAV458533:LAZ458533 LKR458533:LKV458533 LUN458533:LUR458533 MEJ458533:MEN458533 MOF458533:MOJ458533 MYB458533:MYF458533 NHX458533:NIB458533 NRT458533:NRX458533 OBP458533:OBT458533 OLL458533:OLP458533 OVH458533:OVL458533 PFD458533:PFH458533 POZ458533:PPD458533 PYV458533:PYZ458533 QIR458533:QIV458533 QSN458533:QSR458533 RCJ458533:RCN458533 RMF458533:RMJ458533 RWB458533:RWF458533 SFX458533:SGB458533 SPT458533:SPX458533 SZP458533:SZT458533 TJL458533:TJP458533 TTH458533:TTL458533 UDD458533:UDH458533 UMZ458533:UND458533 UWV458533:UWZ458533 VGR458533:VGV458533 VQN458533:VQR458533 WAJ458533:WAN458533 WKF458533:WKJ458533 WUB458533:WUF458533 E524103:I524103 HP524069:HT524069 RL524069:RP524069 ABH524069:ABL524069 ALD524069:ALH524069 AUZ524069:AVD524069 BEV524069:BEZ524069 BOR524069:BOV524069 BYN524069:BYR524069 CIJ524069:CIN524069 CSF524069:CSJ524069 DCB524069:DCF524069 DLX524069:DMB524069 DVT524069:DVX524069 EFP524069:EFT524069 EPL524069:EPP524069 EZH524069:EZL524069 FJD524069:FJH524069 FSZ524069:FTD524069 GCV524069:GCZ524069 GMR524069:GMV524069 GWN524069:GWR524069 HGJ524069:HGN524069 HQF524069:HQJ524069 IAB524069:IAF524069 IJX524069:IKB524069 ITT524069:ITX524069 JDP524069:JDT524069 JNL524069:JNP524069 JXH524069:JXL524069 KHD524069:KHH524069 KQZ524069:KRD524069 LAV524069:LAZ524069 LKR524069:LKV524069 LUN524069:LUR524069 MEJ524069:MEN524069 MOF524069:MOJ524069 MYB524069:MYF524069 NHX524069:NIB524069 NRT524069:NRX524069 OBP524069:OBT524069 OLL524069:OLP524069 OVH524069:OVL524069 PFD524069:PFH524069 POZ524069:PPD524069 PYV524069:PYZ524069 QIR524069:QIV524069 QSN524069:QSR524069 RCJ524069:RCN524069 RMF524069:RMJ524069 RWB524069:RWF524069 SFX524069:SGB524069 SPT524069:SPX524069 SZP524069:SZT524069 TJL524069:TJP524069 TTH524069:TTL524069 UDD524069:UDH524069 UMZ524069:UND524069 UWV524069:UWZ524069 VGR524069:VGV524069 VQN524069:VQR524069 WAJ524069:WAN524069 WKF524069:WKJ524069 WUB524069:WUF524069 E589639:I589639 HP589605:HT589605 RL589605:RP589605 ABH589605:ABL589605 ALD589605:ALH589605 AUZ589605:AVD589605 BEV589605:BEZ589605 BOR589605:BOV589605 BYN589605:BYR589605 CIJ589605:CIN589605 CSF589605:CSJ589605 DCB589605:DCF589605 DLX589605:DMB589605 DVT589605:DVX589605 EFP589605:EFT589605 EPL589605:EPP589605 EZH589605:EZL589605 FJD589605:FJH589605 FSZ589605:FTD589605 GCV589605:GCZ589605 GMR589605:GMV589605 GWN589605:GWR589605 HGJ589605:HGN589605 HQF589605:HQJ589605 IAB589605:IAF589605 IJX589605:IKB589605 ITT589605:ITX589605 JDP589605:JDT589605 JNL589605:JNP589605 JXH589605:JXL589605 KHD589605:KHH589605 KQZ589605:KRD589605 LAV589605:LAZ589605 LKR589605:LKV589605 LUN589605:LUR589605 MEJ589605:MEN589605 MOF589605:MOJ589605 MYB589605:MYF589605 NHX589605:NIB589605 NRT589605:NRX589605 OBP589605:OBT589605 OLL589605:OLP589605 OVH589605:OVL589605 PFD589605:PFH589605 POZ589605:PPD589605 PYV589605:PYZ589605 QIR589605:QIV589605 QSN589605:QSR589605 RCJ589605:RCN589605 RMF589605:RMJ589605 RWB589605:RWF589605 SFX589605:SGB589605 SPT589605:SPX589605 SZP589605:SZT589605 TJL589605:TJP589605 TTH589605:TTL589605 UDD589605:UDH589605 UMZ589605:UND589605 UWV589605:UWZ589605 VGR589605:VGV589605 VQN589605:VQR589605 WAJ589605:WAN589605 WKF589605:WKJ589605 WUB589605:WUF589605 E655175:I655175 HP655141:HT655141 RL655141:RP655141 ABH655141:ABL655141 ALD655141:ALH655141 AUZ655141:AVD655141 BEV655141:BEZ655141 BOR655141:BOV655141 BYN655141:BYR655141 CIJ655141:CIN655141 CSF655141:CSJ655141 DCB655141:DCF655141 DLX655141:DMB655141 DVT655141:DVX655141 EFP655141:EFT655141 EPL655141:EPP655141 EZH655141:EZL655141 FJD655141:FJH655141 FSZ655141:FTD655141 GCV655141:GCZ655141 GMR655141:GMV655141 GWN655141:GWR655141 HGJ655141:HGN655141 HQF655141:HQJ655141 IAB655141:IAF655141 IJX655141:IKB655141 ITT655141:ITX655141 JDP655141:JDT655141 JNL655141:JNP655141 JXH655141:JXL655141 KHD655141:KHH655141 KQZ655141:KRD655141 LAV655141:LAZ655141 LKR655141:LKV655141 LUN655141:LUR655141 MEJ655141:MEN655141 MOF655141:MOJ655141 MYB655141:MYF655141 NHX655141:NIB655141 NRT655141:NRX655141 OBP655141:OBT655141 OLL655141:OLP655141 OVH655141:OVL655141 PFD655141:PFH655141 POZ655141:PPD655141 PYV655141:PYZ655141 QIR655141:QIV655141 QSN655141:QSR655141 RCJ655141:RCN655141 RMF655141:RMJ655141 RWB655141:RWF655141 SFX655141:SGB655141 SPT655141:SPX655141 SZP655141:SZT655141 TJL655141:TJP655141 TTH655141:TTL655141 UDD655141:UDH655141 UMZ655141:UND655141 UWV655141:UWZ655141 VGR655141:VGV655141 VQN655141:VQR655141 WAJ655141:WAN655141 WKF655141:WKJ655141 WUB655141:WUF655141 E720711:I720711 HP720677:HT720677 RL720677:RP720677 ABH720677:ABL720677 ALD720677:ALH720677 AUZ720677:AVD720677 BEV720677:BEZ720677 BOR720677:BOV720677 BYN720677:BYR720677 CIJ720677:CIN720677 CSF720677:CSJ720677 DCB720677:DCF720677 DLX720677:DMB720677 DVT720677:DVX720677 EFP720677:EFT720677 EPL720677:EPP720677 EZH720677:EZL720677 FJD720677:FJH720677 FSZ720677:FTD720677 GCV720677:GCZ720677 GMR720677:GMV720677 GWN720677:GWR720677 HGJ720677:HGN720677 HQF720677:HQJ720677 IAB720677:IAF720677 IJX720677:IKB720677 ITT720677:ITX720677 JDP720677:JDT720677 JNL720677:JNP720677 JXH720677:JXL720677 KHD720677:KHH720677 KQZ720677:KRD720677 LAV720677:LAZ720677 LKR720677:LKV720677 LUN720677:LUR720677 MEJ720677:MEN720677 MOF720677:MOJ720677 MYB720677:MYF720677 NHX720677:NIB720677 NRT720677:NRX720677 OBP720677:OBT720677 OLL720677:OLP720677 OVH720677:OVL720677 PFD720677:PFH720677 POZ720677:PPD720677 PYV720677:PYZ720677 QIR720677:QIV720677 QSN720677:QSR720677 RCJ720677:RCN720677 RMF720677:RMJ720677 RWB720677:RWF720677 SFX720677:SGB720677 SPT720677:SPX720677 SZP720677:SZT720677 TJL720677:TJP720677 TTH720677:TTL720677 UDD720677:UDH720677 UMZ720677:UND720677 UWV720677:UWZ720677 VGR720677:VGV720677 VQN720677:VQR720677 WAJ720677:WAN720677 WKF720677:WKJ720677 WUB720677:WUF720677 E786247:I786247 HP786213:HT786213 RL786213:RP786213 ABH786213:ABL786213 ALD786213:ALH786213 AUZ786213:AVD786213 BEV786213:BEZ786213 BOR786213:BOV786213 BYN786213:BYR786213 CIJ786213:CIN786213 CSF786213:CSJ786213 DCB786213:DCF786213 DLX786213:DMB786213 DVT786213:DVX786213 EFP786213:EFT786213 EPL786213:EPP786213 EZH786213:EZL786213 FJD786213:FJH786213 FSZ786213:FTD786213 GCV786213:GCZ786213 GMR786213:GMV786213 GWN786213:GWR786213 HGJ786213:HGN786213 HQF786213:HQJ786213 IAB786213:IAF786213 IJX786213:IKB786213 ITT786213:ITX786213 JDP786213:JDT786213 JNL786213:JNP786213 JXH786213:JXL786213 KHD786213:KHH786213 KQZ786213:KRD786213 LAV786213:LAZ786213 LKR786213:LKV786213 LUN786213:LUR786213 MEJ786213:MEN786213 MOF786213:MOJ786213 MYB786213:MYF786213 NHX786213:NIB786213 NRT786213:NRX786213 OBP786213:OBT786213 OLL786213:OLP786213 OVH786213:OVL786213 PFD786213:PFH786213 POZ786213:PPD786213 PYV786213:PYZ786213 QIR786213:QIV786213 QSN786213:QSR786213 RCJ786213:RCN786213 RMF786213:RMJ786213 RWB786213:RWF786213 SFX786213:SGB786213 SPT786213:SPX786213 SZP786213:SZT786213 TJL786213:TJP786213 TTH786213:TTL786213 UDD786213:UDH786213 UMZ786213:UND786213 UWV786213:UWZ786213 VGR786213:VGV786213 VQN786213:VQR786213 WAJ786213:WAN786213 WKF786213:WKJ786213 WUB786213:WUF786213 E851783:I851783 HP851749:HT851749 RL851749:RP851749 ABH851749:ABL851749 ALD851749:ALH851749 AUZ851749:AVD851749 BEV851749:BEZ851749 BOR851749:BOV851749 BYN851749:BYR851749 CIJ851749:CIN851749 CSF851749:CSJ851749 DCB851749:DCF851749 DLX851749:DMB851749 DVT851749:DVX851749 EFP851749:EFT851749 EPL851749:EPP851749 EZH851749:EZL851749 FJD851749:FJH851749 FSZ851749:FTD851749 GCV851749:GCZ851749 GMR851749:GMV851749 GWN851749:GWR851749 HGJ851749:HGN851749 HQF851749:HQJ851749 IAB851749:IAF851749 IJX851749:IKB851749 ITT851749:ITX851749 JDP851749:JDT851749 JNL851749:JNP851749 JXH851749:JXL851749 KHD851749:KHH851749 KQZ851749:KRD851749 LAV851749:LAZ851749 LKR851749:LKV851749 LUN851749:LUR851749 MEJ851749:MEN851749 MOF851749:MOJ851749 MYB851749:MYF851749 NHX851749:NIB851749 NRT851749:NRX851749 OBP851749:OBT851749 OLL851749:OLP851749 OVH851749:OVL851749 PFD851749:PFH851749 POZ851749:PPD851749 PYV851749:PYZ851749 QIR851749:QIV851749 QSN851749:QSR851749 RCJ851749:RCN851749 RMF851749:RMJ851749 RWB851749:RWF851749 SFX851749:SGB851749 SPT851749:SPX851749 SZP851749:SZT851749 TJL851749:TJP851749 TTH851749:TTL851749 UDD851749:UDH851749 UMZ851749:UND851749 UWV851749:UWZ851749 VGR851749:VGV851749 VQN851749:VQR851749 WAJ851749:WAN851749 WKF851749:WKJ851749 WUB851749:WUF851749 E917319:I917319 HP917285:HT917285 RL917285:RP917285 ABH917285:ABL917285 ALD917285:ALH917285 AUZ917285:AVD917285 BEV917285:BEZ917285 BOR917285:BOV917285 BYN917285:BYR917285 CIJ917285:CIN917285 CSF917285:CSJ917285 DCB917285:DCF917285 DLX917285:DMB917285 DVT917285:DVX917285 EFP917285:EFT917285 EPL917285:EPP917285 EZH917285:EZL917285 FJD917285:FJH917285 FSZ917285:FTD917285 GCV917285:GCZ917285 GMR917285:GMV917285 GWN917285:GWR917285 HGJ917285:HGN917285 HQF917285:HQJ917285 IAB917285:IAF917285 IJX917285:IKB917285 ITT917285:ITX917285 JDP917285:JDT917285 JNL917285:JNP917285 JXH917285:JXL917285 KHD917285:KHH917285 KQZ917285:KRD917285 LAV917285:LAZ917285 LKR917285:LKV917285 LUN917285:LUR917285 MEJ917285:MEN917285 MOF917285:MOJ917285 MYB917285:MYF917285 NHX917285:NIB917285 NRT917285:NRX917285 OBP917285:OBT917285 OLL917285:OLP917285 OVH917285:OVL917285 PFD917285:PFH917285 POZ917285:PPD917285 PYV917285:PYZ917285 QIR917285:QIV917285 QSN917285:QSR917285 RCJ917285:RCN917285 RMF917285:RMJ917285 RWB917285:RWF917285 SFX917285:SGB917285 SPT917285:SPX917285 SZP917285:SZT917285 TJL917285:TJP917285 TTH917285:TTL917285 UDD917285:UDH917285 UMZ917285:UND917285 UWV917285:UWZ917285 VGR917285:VGV917285 VQN917285:VQR917285 WAJ917285:WAN917285 WKF917285:WKJ917285 WUB917285:WUF917285 E982855:I982855 HP982821:HT982821 RL982821:RP982821 ABH982821:ABL982821 ALD982821:ALH982821 AUZ982821:AVD982821 BEV982821:BEZ982821 BOR982821:BOV982821 BYN982821:BYR982821 CIJ982821:CIN982821 CSF982821:CSJ982821 DCB982821:DCF982821 DLX982821:DMB982821 DVT982821:DVX982821 EFP982821:EFT982821 EPL982821:EPP982821 EZH982821:EZL982821 FJD982821:FJH982821 FSZ982821:FTD982821 GCV982821:GCZ982821 GMR982821:GMV982821 GWN982821:GWR982821 HGJ982821:HGN982821 HQF982821:HQJ982821 IAB982821:IAF982821 IJX982821:IKB982821 ITT982821:ITX982821 JDP982821:JDT982821 JNL982821:JNP982821 JXH982821:JXL982821 KHD982821:KHH982821 KQZ982821:KRD982821 LAV982821:LAZ982821 LKR982821:LKV982821 LUN982821:LUR982821 MEJ982821:MEN982821 MOF982821:MOJ982821 MYB982821:MYF982821 NHX982821:NIB982821 NRT982821:NRX982821 OBP982821:OBT982821 OLL982821:OLP982821 OVH982821:OVL982821 PFD982821:PFH982821 POZ982821:PPD982821 PYV982821:PYZ982821 QIR982821:QIV982821 QSN982821:QSR982821 RCJ982821:RCN982821 RMF982821:RMJ982821 RWB982821:RWF982821 SFX982821:SGB982821 SPT982821:SPX982821 SZP982821:SZT982821 TJL982821:TJP982821 TTH982821:TTL982821 UDD982821:UDH982821 UMZ982821:UND982821 UWV982821:UWZ982821 VGR982821:VGV982821 VQN982821:VQR982821 WAJ982821:WAN982821 WKF982821:WKJ982821 WUB982821:WUF982821" xr:uid="{00000000-0002-0000-0200-000002000000}">
      <formula1>"R-1, R-2, R-3"</formula1>
    </dataValidation>
    <dataValidation type="list" allowBlank="1" showInputMessage="1" showErrorMessage="1" sqref="J65459:R65459 HU65425:IC65425 RQ65425:RY65425 ABM65425:ABU65425 ALI65425:ALQ65425 AVE65425:AVM65425 BFA65425:BFI65425 BOW65425:BPE65425 BYS65425:BZA65425 CIO65425:CIW65425 CSK65425:CSS65425 DCG65425:DCO65425 DMC65425:DMK65425 DVY65425:DWG65425 EFU65425:EGC65425 EPQ65425:EPY65425 EZM65425:EZU65425 FJI65425:FJQ65425 FTE65425:FTM65425 GDA65425:GDI65425 GMW65425:GNE65425 GWS65425:GXA65425 HGO65425:HGW65425 HQK65425:HQS65425 IAG65425:IAO65425 IKC65425:IKK65425 ITY65425:IUG65425 JDU65425:JEC65425 JNQ65425:JNY65425 JXM65425:JXU65425 KHI65425:KHQ65425 KRE65425:KRM65425 LBA65425:LBI65425 LKW65425:LLE65425 LUS65425:LVA65425 MEO65425:MEW65425 MOK65425:MOS65425 MYG65425:MYO65425 NIC65425:NIK65425 NRY65425:NSG65425 OBU65425:OCC65425 OLQ65425:OLY65425 OVM65425:OVU65425 PFI65425:PFQ65425 PPE65425:PPM65425 PZA65425:PZI65425 QIW65425:QJE65425 QSS65425:QTA65425 RCO65425:RCW65425 RMK65425:RMS65425 RWG65425:RWO65425 SGC65425:SGK65425 SPY65425:SQG65425 SZU65425:TAC65425 TJQ65425:TJY65425 TTM65425:TTU65425 UDI65425:UDQ65425 UNE65425:UNM65425 UXA65425:UXI65425 VGW65425:VHE65425 VQS65425:VRA65425 WAO65425:WAW65425 WKK65425:WKS65425 WUG65425:WUO65425 J130995:R130995 HU130961:IC130961 RQ130961:RY130961 ABM130961:ABU130961 ALI130961:ALQ130961 AVE130961:AVM130961 BFA130961:BFI130961 BOW130961:BPE130961 BYS130961:BZA130961 CIO130961:CIW130961 CSK130961:CSS130961 DCG130961:DCO130961 DMC130961:DMK130961 DVY130961:DWG130961 EFU130961:EGC130961 EPQ130961:EPY130961 EZM130961:EZU130961 FJI130961:FJQ130961 FTE130961:FTM130961 GDA130961:GDI130961 GMW130961:GNE130961 GWS130961:GXA130961 HGO130961:HGW130961 HQK130961:HQS130961 IAG130961:IAO130961 IKC130961:IKK130961 ITY130961:IUG130961 JDU130961:JEC130961 JNQ130961:JNY130961 JXM130961:JXU130961 KHI130961:KHQ130961 KRE130961:KRM130961 LBA130961:LBI130961 LKW130961:LLE130961 LUS130961:LVA130961 MEO130961:MEW130961 MOK130961:MOS130961 MYG130961:MYO130961 NIC130961:NIK130961 NRY130961:NSG130961 OBU130961:OCC130961 OLQ130961:OLY130961 OVM130961:OVU130961 PFI130961:PFQ130961 PPE130961:PPM130961 PZA130961:PZI130961 QIW130961:QJE130961 QSS130961:QTA130961 RCO130961:RCW130961 RMK130961:RMS130961 RWG130961:RWO130961 SGC130961:SGK130961 SPY130961:SQG130961 SZU130961:TAC130961 TJQ130961:TJY130961 TTM130961:TTU130961 UDI130961:UDQ130961 UNE130961:UNM130961 UXA130961:UXI130961 VGW130961:VHE130961 VQS130961:VRA130961 WAO130961:WAW130961 WKK130961:WKS130961 WUG130961:WUO130961 J196531:R196531 HU196497:IC196497 RQ196497:RY196497 ABM196497:ABU196497 ALI196497:ALQ196497 AVE196497:AVM196497 BFA196497:BFI196497 BOW196497:BPE196497 BYS196497:BZA196497 CIO196497:CIW196497 CSK196497:CSS196497 DCG196497:DCO196497 DMC196497:DMK196497 DVY196497:DWG196497 EFU196497:EGC196497 EPQ196497:EPY196497 EZM196497:EZU196497 FJI196497:FJQ196497 FTE196497:FTM196497 GDA196497:GDI196497 GMW196497:GNE196497 GWS196497:GXA196497 HGO196497:HGW196497 HQK196497:HQS196497 IAG196497:IAO196497 IKC196497:IKK196497 ITY196497:IUG196497 JDU196497:JEC196497 JNQ196497:JNY196497 JXM196497:JXU196497 KHI196497:KHQ196497 KRE196497:KRM196497 LBA196497:LBI196497 LKW196497:LLE196497 LUS196497:LVA196497 MEO196497:MEW196497 MOK196497:MOS196497 MYG196497:MYO196497 NIC196497:NIK196497 NRY196497:NSG196497 OBU196497:OCC196497 OLQ196497:OLY196497 OVM196497:OVU196497 PFI196497:PFQ196497 PPE196497:PPM196497 PZA196497:PZI196497 QIW196497:QJE196497 QSS196497:QTA196497 RCO196497:RCW196497 RMK196497:RMS196497 RWG196497:RWO196497 SGC196497:SGK196497 SPY196497:SQG196497 SZU196497:TAC196497 TJQ196497:TJY196497 TTM196497:TTU196497 UDI196497:UDQ196497 UNE196497:UNM196497 UXA196497:UXI196497 VGW196497:VHE196497 VQS196497:VRA196497 WAO196497:WAW196497 WKK196497:WKS196497 WUG196497:WUO196497 J262067:R262067 HU262033:IC262033 RQ262033:RY262033 ABM262033:ABU262033 ALI262033:ALQ262033 AVE262033:AVM262033 BFA262033:BFI262033 BOW262033:BPE262033 BYS262033:BZA262033 CIO262033:CIW262033 CSK262033:CSS262033 DCG262033:DCO262033 DMC262033:DMK262033 DVY262033:DWG262033 EFU262033:EGC262033 EPQ262033:EPY262033 EZM262033:EZU262033 FJI262033:FJQ262033 FTE262033:FTM262033 GDA262033:GDI262033 GMW262033:GNE262033 GWS262033:GXA262033 HGO262033:HGW262033 HQK262033:HQS262033 IAG262033:IAO262033 IKC262033:IKK262033 ITY262033:IUG262033 JDU262033:JEC262033 JNQ262033:JNY262033 JXM262033:JXU262033 KHI262033:KHQ262033 KRE262033:KRM262033 LBA262033:LBI262033 LKW262033:LLE262033 LUS262033:LVA262033 MEO262033:MEW262033 MOK262033:MOS262033 MYG262033:MYO262033 NIC262033:NIK262033 NRY262033:NSG262033 OBU262033:OCC262033 OLQ262033:OLY262033 OVM262033:OVU262033 PFI262033:PFQ262033 PPE262033:PPM262033 PZA262033:PZI262033 QIW262033:QJE262033 QSS262033:QTA262033 RCO262033:RCW262033 RMK262033:RMS262033 RWG262033:RWO262033 SGC262033:SGK262033 SPY262033:SQG262033 SZU262033:TAC262033 TJQ262033:TJY262033 TTM262033:TTU262033 UDI262033:UDQ262033 UNE262033:UNM262033 UXA262033:UXI262033 VGW262033:VHE262033 VQS262033:VRA262033 WAO262033:WAW262033 WKK262033:WKS262033 WUG262033:WUO262033 J327603:R327603 HU327569:IC327569 RQ327569:RY327569 ABM327569:ABU327569 ALI327569:ALQ327569 AVE327569:AVM327569 BFA327569:BFI327569 BOW327569:BPE327569 BYS327569:BZA327569 CIO327569:CIW327569 CSK327569:CSS327569 DCG327569:DCO327569 DMC327569:DMK327569 DVY327569:DWG327569 EFU327569:EGC327569 EPQ327569:EPY327569 EZM327569:EZU327569 FJI327569:FJQ327569 FTE327569:FTM327569 GDA327569:GDI327569 GMW327569:GNE327569 GWS327569:GXA327569 HGO327569:HGW327569 HQK327569:HQS327569 IAG327569:IAO327569 IKC327569:IKK327569 ITY327569:IUG327569 JDU327569:JEC327569 JNQ327569:JNY327569 JXM327569:JXU327569 KHI327569:KHQ327569 KRE327569:KRM327569 LBA327569:LBI327569 LKW327569:LLE327569 LUS327569:LVA327569 MEO327569:MEW327569 MOK327569:MOS327569 MYG327569:MYO327569 NIC327569:NIK327569 NRY327569:NSG327569 OBU327569:OCC327569 OLQ327569:OLY327569 OVM327569:OVU327569 PFI327569:PFQ327569 PPE327569:PPM327569 PZA327569:PZI327569 QIW327569:QJE327569 QSS327569:QTA327569 RCO327569:RCW327569 RMK327569:RMS327569 RWG327569:RWO327569 SGC327569:SGK327569 SPY327569:SQG327569 SZU327569:TAC327569 TJQ327569:TJY327569 TTM327569:TTU327569 UDI327569:UDQ327569 UNE327569:UNM327569 UXA327569:UXI327569 VGW327569:VHE327569 VQS327569:VRA327569 WAO327569:WAW327569 WKK327569:WKS327569 WUG327569:WUO327569 J393139:R393139 HU393105:IC393105 RQ393105:RY393105 ABM393105:ABU393105 ALI393105:ALQ393105 AVE393105:AVM393105 BFA393105:BFI393105 BOW393105:BPE393105 BYS393105:BZA393105 CIO393105:CIW393105 CSK393105:CSS393105 DCG393105:DCO393105 DMC393105:DMK393105 DVY393105:DWG393105 EFU393105:EGC393105 EPQ393105:EPY393105 EZM393105:EZU393105 FJI393105:FJQ393105 FTE393105:FTM393105 GDA393105:GDI393105 GMW393105:GNE393105 GWS393105:GXA393105 HGO393105:HGW393105 HQK393105:HQS393105 IAG393105:IAO393105 IKC393105:IKK393105 ITY393105:IUG393105 JDU393105:JEC393105 JNQ393105:JNY393105 JXM393105:JXU393105 KHI393105:KHQ393105 KRE393105:KRM393105 LBA393105:LBI393105 LKW393105:LLE393105 LUS393105:LVA393105 MEO393105:MEW393105 MOK393105:MOS393105 MYG393105:MYO393105 NIC393105:NIK393105 NRY393105:NSG393105 OBU393105:OCC393105 OLQ393105:OLY393105 OVM393105:OVU393105 PFI393105:PFQ393105 PPE393105:PPM393105 PZA393105:PZI393105 QIW393105:QJE393105 QSS393105:QTA393105 RCO393105:RCW393105 RMK393105:RMS393105 RWG393105:RWO393105 SGC393105:SGK393105 SPY393105:SQG393105 SZU393105:TAC393105 TJQ393105:TJY393105 TTM393105:TTU393105 UDI393105:UDQ393105 UNE393105:UNM393105 UXA393105:UXI393105 VGW393105:VHE393105 VQS393105:VRA393105 WAO393105:WAW393105 WKK393105:WKS393105 WUG393105:WUO393105 J458675:R458675 HU458641:IC458641 RQ458641:RY458641 ABM458641:ABU458641 ALI458641:ALQ458641 AVE458641:AVM458641 BFA458641:BFI458641 BOW458641:BPE458641 BYS458641:BZA458641 CIO458641:CIW458641 CSK458641:CSS458641 DCG458641:DCO458641 DMC458641:DMK458641 DVY458641:DWG458641 EFU458641:EGC458641 EPQ458641:EPY458641 EZM458641:EZU458641 FJI458641:FJQ458641 FTE458641:FTM458641 GDA458641:GDI458641 GMW458641:GNE458641 GWS458641:GXA458641 HGO458641:HGW458641 HQK458641:HQS458641 IAG458641:IAO458641 IKC458641:IKK458641 ITY458641:IUG458641 JDU458641:JEC458641 JNQ458641:JNY458641 JXM458641:JXU458641 KHI458641:KHQ458641 KRE458641:KRM458641 LBA458641:LBI458641 LKW458641:LLE458641 LUS458641:LVA458641 MEO458641:MEW458641 MOK458641:MOS458641 MYG458641:MYO458641 NIC458641:NIK458641 NRY458641:NSG458641 OBU458641:OCC458641 OLQ458641:OLY458641 OVM458641:OVU458641 PFI458641:PFQ458641 PPE458641:PPM458641 PZA458641:PZI458641 QIW458641:QJE458641 QSS458641:QTA458641 RCO458641:RCW458641 RMK458641:RMS458641 RWG458641:RWO458641 SGC458641:SGK458641 SPY458641:SQG458641 SZU458641:TAC458641 TJQ458641:TJY458641 TTM458641:TTU458641 UDI458641:UDQ458641 UNE458641:UNM458641 UXA458641:UXI458641 VGW458641:VHE458641 VQS458641:VRA458641 WAO458641:WAW458641 WKK458641:WKS458641 WUG458641:WUO458641 J524211:R524211 HU524177:IC524177 RQ524177:RY524177 ABM524177:ABU524177 ALI524177:ALQ524177 AVE524177:AVM524177 BFA524177:BFI524177 BOW524177:BPE524177 BYS524177:BZA524177 CIO524177:CIW524177 CSK524177:CSS524177 DCG524177:DCO524177 DMC524177:DMK524177 DVY524177:DWG524177 EFU524177:EGC524177 EPQ524177:EPY524177 EZM524177:EZU524177 FJI524177:FJQ524177 FTE524177:FTM524177 GDA524177:GDI524177 GMW524177:GNE524177 GWS524177:GXA524177 HGO524177:HGW524177 HQK524177:HQS524177 IAG524177:IAO524177 IKC524177:IKK524177 ITY524177:IUG524177 JDU524177:JEC524177 JNQ524177:JNY524177 JXM524177:JXU524177 KHI524177:KHQ524177 KRE524177:KRM524177 LBA524177:LBI524177 LKW524177:LLE524177 LUS524177:LVA524177 MEO524177:MEW524177 MOK524177:MOS524177 MYG524177:MYO524177 NIC524177:NIK524177 NRY524177:NSG524177 OBU524177:OCC524177 OLQ524177:OLY524177 OVM524177:OVU524177 PFI524177:PFQ524177 PPE524177:PPM524177 PZA524177:PZI524177 QIW524177:QJE524177 QSS524177:QTA524177 RCO524177:RCW524177 RMK524177:RMS524177 RWG524177:RWO524177 SGC524177:SGK524177 SPY524177:SQG524177 SZU524177:TAC524177 TJQ524177:TJY524177 TTM524177:TTU524177 UDI524177:UDQ524177 UNE524177:UNM524177 UXA524177:UXI524177 VGW524177:VHE524177 VQS524177:VRA524177 WAO524177:WAW524177 WKK524177:WKS524177 WUG524177:WUO524177 J589747:R589747 HU589713:IC589713 RQ589713:RY589713 ABM589713:ABU589713 ALI589713:ALQ589713 AVE589713:AVM589713 BFA589713:BFI589713 BOW589713:BPE589713 BYS589713:BZA589713 CIO589713:CIW589713 CSK589713:CSS589713 DCG589713:DCO589713 DMC589713:DMK589713 DVY589713:DWG589713 EFU589713:EGC589713 EPQ589713:EPY589713 EZM589713:EZU589713 FJI589713:FJQ589713 FTE589713:FTM589713 GDA589713:GDI589713 GMW589713:GNE589713 GWS589713:GXA589713 HGO589713:HGW589713 HQK589713:HQS589713 IAG589713:IAO589713 IKC589713:IKK589713 ITY589713:IUG589713 JDU589713:JEC589713 JNQ589713:JNY589713 JXM589713:JXU589713 KHI589713:KHQ589713 KRE589713:KRM589713 LBA589713:LBI589713 LKW589713:LLE589713 LUS589713:LVA589713 MEO589713:MEW589713 MOK589713:MOS589713 MYG589713:MYO589713 NIC589713:NIK589713 NRY589713:NSG589713 OBU589713:OCC589713 OLQ589713:OLY589713 OVM589713:OVU589713 PFI589713:PFQ589713 PPE589713:PPM589713 PZA589713:PZI589713 QIW589713:QJE589713 QSS589713:QTA589713 RCO589713:RCW589713 RMK589713:RMS589713 RWG589713:RWO589713 SGC589713:SGK589713 SPY589713:SQG589713 SZU589713:TAC589713 TJQ589713:TJY589713 TTM589713:TTU589713 UDI589713:UDQ589713 UNE589713:UNM589713 UXA589713:UXI589713 VGW589713:VHE589713 VQS589713:VRA589713 WAO589713:WAW589713 WKK589713:WKS589713 WUG589713:WUO589713 J655283:R655283 HU655249:IC655249 RQ655249:RY655249 ABM655249:ABU655249 ALI655249:ALQ655249 AVE655249:AVM655249 BFA655249:BFI655249 BOW655249:BPE655249 BYS655249:BZA655249 CIO655249:CIW655249 CSK655249:CSS655249 DCG655249:DCO655249 DMC655249:DMK655249 DVY655249:DWG655249 EFU655249:EGC655249 EPQ655249:EPY655249 EZM655249:EZU655249 FJI655249:FJQ655249 FTE655249:FTM655249 GDA655249:GDI655249 GMW655249:GNE655249 GWS655249:GXA655249 HGO655249:HGW655249 HQK655249:HQS655249 IAG655249:IAO655249 IKC655249:IKK655249 ITY655249:IUG655249 JDU655249:JEC655249 JNQ655249:JNY655249 JXM655249:JXU655249 KHI655249:KHQ655249 KRE655249:KRM655249 LBA655249:LBI655249 LKW655249:LLE655249 LUS655249:LVA655249 MEO655249:MEW655249 MOK655249:MOS655249 MYG655249:MYO655249 NIC655249:NIK655249 NRY655249:NSG655249 OBU655249:OCC655249 OLQ655249:OLY655249 OVM655249:OVU655249 PFI655249:PFQ655249 PPE655249:PPM655249 PZA655249:PZI655249 QIW655249:QJE655249 QSS655249:QTA655249 RCO655249:RCW655249 RMK655249:RMS655249 RWG655249:RWO655249 SGC655249:SGK655249 SPY655249:SQG655249 SZU655249:TAC655249 TJQ655249:TJY655249 TTM655249:TTU655249 UDI655249:UDQ655249 UNE655249:UNM655249 UXA655249:UXI655249 VGW655249:VHE655249 VQS655249:VRA655249 WAO655249:WAW655249 WKK655249:WKS655249 WUG655249:WUO655249 J720819:R720819 HU720785:IC720785 RQ720785:RY720785 ABM720785:ABU720785 ALI720785:ALQ720785 AVE720785:AVM720785 BFA720785:BFI720785 BOW720785:BPE720785 BYS720785:BZA720785 CIO720785:CIW720785 CSK720785:CSS720785 DCG720785:DCO720785 DMC720785:DMK720785 DVY720785:DWG720785 EFU720785:EGC720785 EPQ720785:EPY720785 EZM720785:EZU720785 FJI720785:FJQ720785 FTE720785:FTM720785 GDA720785:GDI720785 GMW720785:GNE720785 GWS720785:GXA720785 HGO720785:HGW720785 HQK720785:HQS720785 IAG720785:IAO720785 IKC720785:IKK720785 ITY720785:IUG720785 JDU720785:JEC720785 JNQ720785:JNY720785 JXM720785:JXU720785 KHI720785:KHQ720785 KRE720785:KRM720785 LBA720785:LBI720785 LKW720785:LLE720785 LUS720785:LVA720785 MEO720785:MEW720785 MOK720785:MOS720785 MYG720785:MYO720785 NIC720785:NIK720785 NRY720785:NSG720785 OBU720785:OCC720785 OLQ720785:OLY720785 OVM720785:OVU720785 PFI720785:PFQ720785 PPE720785:PPM720785 PZA720785:PZI720785 QIW720785:QJE720785 QSS720785:QTA720785 RCO720785:RCW720785 RMK720785:RMS720785 RWG720785:RWO720785 SGC720785:SGK720785 SPY720785:SQG720785 SZU720785:TAC720785 TJQ720785:TJY720785 TTM720785:TTU720785 UDI720785:UDQ720785 UNE720785:UNM720785 UXA720785:UXI720785 VGW720785:VHE720785 VQS720785:VRA720785 WAO720785:WAW720785 WKK720785:WKS720785 WUG720785:WUO720785 J786355:R786355 HU786321:IC786321 RQ786321:RY786321 ABM786321:ABU786321 ALI786321:ALQ786321 AVE786321:AVM786321 BFA786321:BFI786321 BOW786321:BPE786321 BYS786321:BZA786321 CIO786321:CIW786321 CSK786321:CSS786321 DCG786321:DCO786321 DMC786321:DMK786321 DVY786321:DWG786321 EFU786321:EGC786321 EPQ786321:EPY786321 EZM786321:EZU786321 FJI786321:FJQ786321 FTE786321:FTM786321 GDA786321:GDI786321 GMW786321:GNE786321 GWS786321:GXA786321 HGO786321:HGW786321 HQK786321:HQS786321 IAG786321:IAO786321 IKC786321:IKK786321 ITY786321:IUG786321 JDU786321:JEC786321 JNQ786321:JNY786321 JXM786321:JXU786321 KHI786321:KHQ786321 KRE786321:KRM786321 LBA786321:LBI786321 LKW786321:LLE786321 LUS786321:LVA786321 MEO786321:MEW786321 MOK786321:MOS786321 MYG786321:MYO786321 NIC786321:NIK786321 NRY786321:NSG786321 OBU786321:OCC786321 OLQ786321:OLY786321 OVM786321:OVU786321 PFI786321:PFQ786321 PPE786321:PPM786321 PZA786321:PZI786321 QIW786321:QJE786321 QSS786321:QTA786321 RCO786321:RCW786321 RMK786321:RMS786321 RWG786321:RWO786321 SGC786321:SGK786321 SPY786321:SQG786321 SZU786321:TAC786321 TJQ786321:TJY786321 TTM786321:TTU786321 UDI786321:UDQ786321 UNE786321:UNM786321 UXA786321:UXI786321 VGW786321:VHE786321 VQS786321:VRA786321 WAO786321:WAW786321 WKK786321:WKS786321 WUG786321:WUO786321 J851891:R851891 HU851857:IC851857 RQ851857:RY851857 ABM851857:ABU851857 ALI851857:ALQ851857 AVE851857:AVM851857 BFA851857:BFI851857 BOW851857:BPE851857 BYS851857:BZA851857 CIO851857:CIW851857 CSK851857:CSS851857 DCG851857:DCO851857 DMC851857:DMK851857 DVY851857:DWG851857 EFU851857:EGC851857 EPQ851857:EPY851857 EZM851857:EZU851857 FJI851857:FJQ851857 FTE851857:FTM851857 GDA851857:GDI851857 GMW851857:GNE851857 GWS851857:GXA851857 HGO851857:HGW851857 HQK851857:HQS851857 IAG851857:IAO851857 IKC851857:IKK851857 ITY851857:IUG851857 JDU851857:JEC851857 JNQ851857:JNY851857 JXM851857:JXU851857 KHI851857:KHQ851857 KRE851857:KRM851857 LBA851857:LBI851857 LKW851857:LLE851857 LUS851857:LVA851857 MEO851857:MEW851857 MOK851857:MOS851857 MYG851857:MYO851857 NIC851857:NIK851857 NRY851857:NSG851857 OBU851857:OCC851857 OLQ851857:OLY851857 OVM851857:OVU851857 PFI851857:PFQ851857 PPE851857:PPM851857 PZA851857:PZI851857 QIW851857:QJE851857 QSS851857:QTA851857 RCO851857:RCW851857 RMK851857:RMS851857 RWG851857:RWO851857 SGC851857:SGK851857 SPY851857:SQG851857 SZU851857:TAC851857 TJQ851857:TJY851857 TTM851857:TTU851857 UDI851857:UDQ851857 UNE851857:UNM851857 UXA851857:UXI851857 VGW851857:VHE851857 VQS851857:VRA851857 WAO851857:WAW851857 WKK851857:WKS851857 WUG851857:WUO851857 J917427:R917427 HU917393:IC917393 RQ917393:RY917393 ABM917393:ABU917393 ALI917393:ALQ917393 AVE917393:AVM917393 BFA917393:BFI917393 BOW917393:BPE917393 BYS917393:BZA917393 CIO917393:CIW917393 CSK917393:CSS917393 DCG917393:DCO917393 DMC917393:DMK917393 DVY917393:DWG917393 EFU917393:EGC917393 EPQ917393:EPY917393 EZM917393:EZU917393 FJI917393:FJQ917393 FTE917393:FTM917393 GDA917393:GDI917393 GMW917393:GNE917393 GWS917393:GXA917393 HGO917393:HGW917393 HQK917393:HQS917393 IAG917393:IAO917393 IKC917393:IKK917393 ITY917393:IUG917393 JDU917393:JEC917393 JNQ917393:JNY917393 JXM917393:JXU917393 KHI917393:KHQ917393 KRE917393:KRM917393 LBA917393:LBI917393 LKW917393:LLE917393 LUS917393:LVA917393 MEO917393:MEW917393 MOK917393:MOS917393 MYG917393:MYO917393 NIC917393:NIK917393 NRY917393:NSG917393 OBU917393:OCC917393 OLQ917393:OLY917393 OVM917393:OVU917393 PFI917393:PFQ917393 PPE917393:PPM917393 PZA917393:PZI917393 QIW917393:QJE917393 QSS917393:QTA917393 RCO917393:RCW917393 RMK917393:RMS917393 RWG917393:RWO917393 SGC917393:SGK917393 SPY917393:SQG917393 SZU917393:TAC917393 TJQ917393:TJY917393 TTM917393:TTU917393 UDI917393:UDQ917393 UNE917393:UNM917393 UXA917393:UXI917393 VGW917393:VHE917393 VQS917393:VRA917393 WAO917393:WAW917393 WKK917393:WKS917393 WUG917393:WUO917393 J982963:R982963 HU982929:IC982929 RQ982929:RY982929 ABM982929:ABU982929 ALI982929:ALQ982929 AVE982929:AVM982929 BFA982929:BFI982929 BOW982929:BPE982929 BYS982929:BZA982929 CIO982929:CIW982929 CSK982929:CSS982929 DCG982929:DCO982929 DMC982929:DMK982929 DVY982929:DWG982929 EFU982929:EGC982929 EPQ982929:EPY982929 EZM982929:EZU982929 FJI982929:FJQ982929 FTE982929:FTM982929 GDA982929:GDI982929 GMW982929:GNE982929 GWS982929:GXA982929 HGO982929:HGW982929 HQK982929:HQS982929 IAG982929:IAO982929 IKC982929:IKK982929 ITY982929:IUG982929 JDU982929:JEC982929 JNQ982929:JNY982929 JXM982929:JXU982929 KHI982929:KHQ982929 KRE982929:KRM982929 LBA982929:LBI982929 LKW982929:LLE982929 LUS982929:LVA982929 MEO982929:MEW982929 MOK982929:MOS982929 MYG982929:MYO982929 NIC982929:NIK982929 NRY982929:NSG982929 OBU982929:OCC982929 OLQ982929:OLY982929 OVM982929:OVU982929 PFI982929:PFQ982929 PPE982929:PPM982929 PZA982929:PZI982929 QIW982929:QJE982929 QSS982929:QTA982929 RCO982929:RCW982929 RMK982929:RMS982929 RWG982929:RWO982929 SGC982929:SGK982929 SPY982929:SQG982929 SZU982929:TAC982929 TJQ982929:TJY982929 TTM982929:TTU982929 UDI982929:UDQ982929 UNE982929:UNM982929 UXA982929:UXI982929 VGW982929:VHE982929 VQS982929:VRA982929 WAO982929:WAW982929 WKK982929:WKS982929 WUG982929:WUO982929 J65462:R65462 HU65428:IC65428 RQ65428:RY65428 ABM65428:ABU65428 ALI65428:ALQ65428 AVE65428:AVM65428 BFA65428:BFI65428 BOW65428:BPE65428 BYS65428:BZA65428 CIO65428:CIW65428 CSK65428:CSS65428 DCG65428:DCO65428 DMC65428:DMK65428 DVY65428:DWG65428 EFU65428:EGC65428 EPQ65428:EPY65428 EZM65428:EZU65428 FJI65428:FJQ65428 FTE65428:FTM65428 GDA65428:GDI65428 GMW65428:GNE65428 GWS65428:GXA65428 HGO65428:HGW65428 HQK65428:HQS65428 IAG65428:IAO65428 IKC65428:IKK65428 ITY65428:IUG65428 JDU65428:JEC65428 JNQ65428:JNY65428 JXM65428:JXU65428 KHI65428:KHQ65428 KRE65428:KRM65428 LBA65428:LBI65428 LKW65428:LLE65428 LUS65428:LVA65428 MEO65428:MEW65428 MOK65428:MOS65428 MYG65428:MYO65428 NIC65428:NIK65428 NRY65428:NSG65428 OBU65428:OCC65428 OLQ65428:OLY65428 OVM65428:OVU65428 PFI65428:PFQ65428 PPE65428:PPM65428 PZA65428:PZI65428 QIW65428:QJE65428 QSS65428:QTA65428 RCO65428:RCW65428 RMK65428:RMS65428 RWG65428:RWO65428 SGC65428:SGK65428 SPY65428:SQG65428 SZU65428:TAC65428 TJQ65428:TJY65428 TTM65428:TTU65428 UDI65428:UDQ65428 UNE65428:UNM65428 UXA65428:UXI65428 VGW65428:VHE65428 VQS65428:VRA65428 WAO65428:WAW65428 WKK65428:WKS65428 WUG65428:WUO65428 J130998:R130998 HU130964:IC130964 RQ130964:RY130964 ABM130964:ABU130964 ALI130964:ALQ130964 AVE130964:AVM130964 BFA130964:BFI130964 BOW130964:BPE130964 BYS130964:BZA130964 CIO130964:CIW130964 CSK130964:CSS130964 DCG130964:DCO130964 DMC130964:DMK130964 DVY130964:DWG130964 EFU130964:EGC130964 EPQ130964:EPY130964 EZM130964:EZU130964 FJI130964:FJQ130964 FTE130964:FTM130964 GDA130964:GDI130964 GMW130964:GNE130964 GWS130964:GXA130964 HGO130964:HGW130964 HQK130964:HQS130964 IAG130964:IAO130964 IKC130964:IKK130964 ITY130964:IUG130964 JDU130964:JEC130964 JNQ130964:JNY130964 JXM130964:JXU130964 KHI130964:KHQ130964 KRE130964:KRM130964 LBA130964:LBI130964 LKW130964:LLE130964 LUS130964:LVA130964 MEO130964:MEW130964 MOK130964:MOS130964 MYG130964:MYO130964 NIC130964:NIK130964 NRY130964:NSG130964 OBU130964:OCC130964 OLQ130964:OLY130964 OVM130964:OVU130964 PFI130964:PFQ130964 PPE130964:PPM130964 PZA130964:PZI130964 QIW130964:QJE130964 QSS130964:QTA130964 RCO130964:RCW130964 RMK130964:RMS130964 RWG130964:RWO130964 SGC130964:SGK130964 SPY130964:SQG130964 SZU130964:TAC130964 TJQ130964:TJY130964 TTM130964:TTU130964 UDI130964:UDQ130964 UNE130964:UNM130964 UXA130964:UXI130964 VGW130964:VHE130964 VQS130964:VRA130964 WAO130964:WAW130964 WKK130964:WKS130964 WUG130964:WUO130964 J196534:R196534 HU196500:IC196500 RQ196500:RY196500 ABM196500:ABU196500 ALI196500:ALQ196500 AVE196500:AVM196500 BFA196500:BFI196500 BOW196500:BPE196500 BYS196500:BZA196500 CIO196500:CIW196500 CSK196500:CSS196500 DCG196500:DCO196500 DMC196500:DMK196500 DVY196500:DWG196500 EFU196500:EGC196500 EPQ196500:EPY196500 EZM196500:EZU196500 FJI196500:FJQ196500 FTE196500:FTM196500 GDA196500:GDI196500 GMW196500:GNE196500 GWS196500:GXA196500 HGO196500:HGW196500 HQK196500:HQS196500 IAG196500:IAO196500 IKC196500:IKK196500 ITY196500:IUG196500 JDU196500:JEC196500 JNQ196500:JNY196500 JXM196500:JXU196500 KHI196500:KHQ196500 KRE196500:KRM196500 LBA196500:LBI196500 LKW196500:LLE196500 LUS196500:LVA196500 MEO196500:MEW196500 MOK196500:MOS196500 MYG196500:MYO196500 NIC196500:NIK196500 NRY196500:NSG196500 OBU196500:OCC196500 OLQ196500:OLY196500 OVM196500:OVU196500 PFI196500:PFQ196500 PPE196500:PPM196500 PZA196500:PZI196500 QIW196500:QJE196500 QSS196500:QTA196500 RCO196500:RCW196500 RMK196500:RMS196500 RWG196500:RWO196500 SGC196500:SGK196500 SPY196500:SQG196500 SZU196500:TAC196500 TJQ196500:TJY196500 TTM196500:TTU196500 UDI196500:UDQ196500 UNE196500:UNM196500 UXA196500:UXI196500 VGW196500:VHE196500 VQS196500:VRA196500 WAO196500:WAW196500 WKK196500:WKS196500 WUG196500:WUO196500 J262070:R262070 HU262036:IC262036 RQ262036:RY262036 ABM262036:ABU262036 ALI262036:ALQ262036 AVE262036:AVM262036 BFA262036:BFI262036 BOW262036:BPE262036 BYS262036:BZA262036 CIO262036:CIW262036 CSK262036:CSS262036 DCG262036:DCO262036 DMC262036:DMK262036 DVY262036:DWG262036 EFU262036:EGC262036 EPQ262036:EPY262036 EZM262036:EZU262036 FJI262036:FJQ262036 FTE262036:FTM262036 GDA262036:GDI262036 GMW262036:GNE262036 GWS262036:GXA262036 HGO262036:HGW262036 HQK262036:HQS262036 IAG262036:IAO262036 IKC262036:IKK262036 ITY262036:IUG262036 JDU262036:JEC262036 JNQ262036:JNY262036 JXM262036:JXU262036 KHI262036:KHQ262036 KRE262036:KRM262036 LBA262036:LBI262036 LKW262036:LLE262036 LUS262036:LVA262036 MEO262036:MEW262036 MOK262036:MOS262036 MYG262036:MYO262036 NIC262036:NIK262036 NRY262036:NSG262036 OBU262036:OCC262036 OLQ262036:OLY262036 OVM262036:OVU262036 PFI262036:PFQ262036 PPE262036:PPM262036 PZA262036:PZI262036 QIW262036:QJE262036 QSS262036:QTA262036 RCO262036:RCW262036 RMK262036:RMS262036 RWG262036:RWO262036 SGC262036:SGK262036 SPY262036:SQG262036 SZU262036:TAC262036 TJQ262036:TJY262036 TTM262036:TTU262036 UDI262036:UDQ262036 UNE262036:UNM262036 UXA262036:UXI262036 VGW262036:VHE262036 VQS262036:VRA262036 WAO262036:WAW262036 WKK262036:WKS262036 WUG262036:WUO262036 J327606:R327606 HU327572:IC327572 RQ327572:RY327572 ABM327572:ABU327572 ALI327572:ALQ327572 AVE327572:AVM327572 BFA327572:BFI327572 BOW327572:BPE327572 BYS327572:BZA327572 CIO327572:CIW327572 CSK327572:CSS327572 DCG327572:DCO327572 DMC327572:DMK327572 DVY327572:DWG327572 EFU327572:EGC327572 EPQ327572:EPY327572 EZM327572:EZU327572 FJI327572:FJQ327572 FTE327572:FTM327572 GDA327572:GDI327572 GMW327572:GNE327572 GWS327572:GXA327572 HGO327572:HGW327572 HQK327572:HQS327572 IAG327572:IAO327572 IKC327572:IKK327572 ITY327572:IUG327572 JDU327572:JEC327572 JNQ327572:JNY327572 JXM327572:JXU327572 KHI327572:KHQ327572 KRE327572:KRM327572 LBA327572:LBI327572 LKW327572:LLE327572 LUS327572:LVA327572 MEO327572:MEW327572 MOK327572:MOS327572 MYG327572:MYO327572 NIC327572:NIK327572 NRY327572:NSG327572 OBU327572:OCC327572 OLQ327572:OLY327572 OVM327572:OVU327572 PFI327572:PFQ327572 PPE327572:PPM327572 PZA327572:PZI327572 QIW327572:QJE327572 QSS327572:QTA327572 RCO327572:RCW327572 RMK327572:RMS327572 RWG327572:RWO327572 SGC327572:SGK327572 SPY327572:SQG327572 SZU327572:TAC327572 TJQ327572:TJY327572 TTM327572:TTU327572 UDI327572:UDQ327572 UNE327572:UNM327572 UXA327572:UXI327572 VGW327572:VHE327572 VQS327572:VRA327572 WAO327572:WAW327572 WKK327572:WKS327572 WUG327572:WUO327572 J393142:R393142 HU393108:IC393108 RQ393108:RY393108 ABM393108:ABU393108 ALI393108:ALQ393108 AVE393108:AVM393108 BFA393108:BFI393108 BOW393108:BPE393108 BYS393108:BZA393108 CIO393108:CIW393108 CSK393108:CSS393108 DCG393108:DCO393108 DMC393108:DMK393108 DVY393108:DWG393108 EFU393108:EGC393108 EPQ393108:EPY393108 EZM393108:EZU393108 FJI393108:FJQ393108 FTE393108:FTM393108 GDA393108:GDI393108 GMW393108:GNE393108 GWS393108:GXA393108 HGO393108:HGW393108 HQK393108:HQS393108 IAG393108:IAO393108 IKC393108:IKK393108 ITY393108:IUG393108 JDU393108:JEC393108 JNQ393108:JNY393108 JXM393108:JXU393108 KHI393108:KHQ393108 KRE393108:KRM393108 LBA393108:LBI393108 LKW393108:LLE393108 LUS393108:LVA393108 MEO393108:MEW393108 MOK393108:MOS393108 MYG393108:MYO393108 NIC393108:NIK393108 NRY393108:NSG393108 OBU393108:OCC393108 OLQ393108:OLY393108 OVM393108:OVU393108 PFI393108:PFQ393108 PPE393108:PPM393108 PZA393108:PZI393108 QIW393108:QJE393108 QSS393108:QTA393108 RCO393108:RCW393108 RMK393108:RMS393108 RWG393108:RWO393108 SGC393108:SGK393108 SPY393108:SQG393108 SZU393108:TAC393108 TJQ393108:TJY393108 TTM393108:TTU393108 UDI393108:UDQ393108 UNE393108:UNM393108 UXA393108:UXI393108 VGW393108:VHE393108 VQS393108:VRA393108 WAO393108:WAW393108 WKK393108:WKS393108 WUG393108:WUO393108 J458678:R458678 HU458644:IC458644 RQ458644:RY458644 ABM458644:ABU458644 ALI458644:ALQ458644 AVE458644:AVM458644 BFA458644:BFI458644 BOW458644:BPE458644 BYS458644:BZA458644 CIO458644:CIW458644 CSK458644:CSS458644 DCG458644:DCO458644 DMC458644:DMK458644 DVY458644:DWG458644 EFU458644:EGC458644 EPQ458644:EPY458644 EZM458644:EZU458644 FJI458644:FJQ458644 FTE458644:FTM458644 GDA458644:GDI458644 GMW458644:GNE458644 GWS458644:GXA458644 HGO458644:HGW458644 HQK458644:HQS458644 IAG458644:IAO458644 IKC458644:IKK458644 ITY458644:IUG458644 JDU458644:JEC458644 JNQ458644:JNY458644 JXM458644:JXU458644 KHI458644:KHQ458644 KRE458644:KRM458644 LBA458644:LBI458644 LKW458644:LLE458644 LUS458644:LVA458644 MEO458644:MEW458644 MOK458644:MOS458644 MYG458644:MYO458644 NIC458644:NIK458644 NRY458644:NSG458644 OBU458644:OCC458644 OLQ458644:OLY458644 OVM458644:OVU458644 PFI458644:PFQ458644 PPE458644:PPM458644 PZA458644:PZI458644 QIW458644:QJE458644 QSS458644:QTA458644 RCO458644:RCW458644 RMK458644:RMS458644 RWG458644:RWO458644 SGC458644:SGK458644 SPY458644:SQG458644 SZU458644:TAC458644 TJQ458644:TJY458644 TTM458644:TTU458644 UDI458644:UDQ458644 UNE458644:UNM458644 UXA458644:UXI458644 VGW458644:VHE458644 VQS458644:VRA458644 WAO458644:WAW458644 WKK458644:WKS458644 WUG458644:WUO458644 J524214:R524214 HU524180:IC524180 RQ524180:RY524180 ABM524180:ABU524180 ALI524180:ALQ524180 AVE524180:AVM524180 BFA524180:BFI524180 BOW524180:BPE524180 BYS524180:BZA524180 CIO524180:CIW524180 CSK524180:CSS524180 DCG524180:DCO524180 DMC524180:DMK524180 DVY524180:DWG524180 EFU524180:EGC524180 EPQ524180:EPY524180 EZM524180:EZU524180 FJI524180:FJQ524180 FTE524180:FTM524180 GDA524180:GDI524180 GMW524180:GNE524180 GWS524180:GXA524180 HGO524180:HGW524180 HQK524180:HQS524180 IAG524180:IAO524180 IKC524180:IKK524180 ITY524180:IUG524180 JDU524180:JEC524180 JNQ524180:JNY524180 JXM524180:JXU524180 KHI524180:KHQ524180 KRE524180:KRM524180 LBA524180:LBI524180 LKW524180:LLE524180 LUS524180:LVA524180 MEO524180:MEW524180 MOK524180:MOS524180 MYG524180:MYO524180 NIC524180:NIK524180 NRY524180:NSG524180 OBU524180:OCC524180 OLQ524180:OLY524180 OVM524180:OVU524180 PFI524180:PFQ524180 PPE524180:PPM524180 PZA524180:PZI524180 QIW524180:QJE524180 QSS524180:QTA524180 RCO524180:RCW524180 RMK524180:RMS524180 RWG524180:RWO524180 SGC524180:SGK524180 SPY524180:SQG524180 SZU524180:TAC524180 TJQ524180:TJY524180 TTM524180:TTU524180 UDI524180:UDQ524180 UNE524180:UNM524180 UXA524180:UXI524180 VGW524180:VHE524180 VQS524180:VRA524180 WAO524180:WAW524180 WKK524180:WKS524180 WUG524180:WUO524180 J589750:R589750 HU589716:IC589716 RQ589716:RY589716 ABM589716:ABU589716 ALI589716:ALQ589716 AVE589716:AVM589716 BFA589716:BFI589716 BOW589716:BPE589716 BYS589716:BZA589716 CIO589716:CIW589716 CSK589716:CSS589716 DCG589716:DCO589716 DMC589716:DMK589716 DVY589716:DWG589716 EFU589716:EGC589716 EPQ589716:EPY589716 EZM589716:EZU589716 FJI589716:FJQ589716 FTE589716:FTM589716 GDA589716:GDI589716 GMW589716:GNE589716 GWS589716:GXA589716 HGO589716:HGW589716 HQK589716:HQS589716 IAG589716:IAO589716 IKC589716:IKK589716 ITY589716:IUG589716 JDU589716:JEC589716 JNQ589716:JNY589716 JXM589716:JXU589716 KHI589716:KHQ589716 KRE589716:KRM589716 LBA589716:LBI589716 LKW589716:LLE589716 LUS589716:LVA589716 MEO589716:MEW589716 MOK589716:MOS589716 MYG589716:MYO589716 NIC589716:NIK589716 NRY589716:NSG589716 OBU589716:OCC589716 OLQ589716:OLY589716 OVM589716:OVU589716 PFI589716:PFQ589716 PPE589716:PPM589716 PZA589716:PZI589716 QIW589716:QJE589716 QSS589716:QTA589716 RCO589716:RCW589716 RMK589716:RMS589716 RWG589716:RWO589716 SGC589716:SGK589716 SPY589716:SQG589716 SZU589716:TAC589716 TJQ589716:TJY589716 TTM589716:TTU589716 UDI589716:UDQ589716 UNE589716:UNM589716 UXA589716:UXI589716 VGW589716:VHE589716 VQS589716:VRA589716 WAO589716:WAW589716 WKK589716:WKS589716 WUG589716:WUO589716 J655286:R655286 HU655252:IC655252 RQ655252:RY655252 ABM655252:ABU655252 ALI655252:ALQ655252 AVE655252:AVM655252 BFA655252:BFI655252 BOW655252:BPE655252 BYS655252:BZA655252 CIO655252:CIW655252 CSK655252:CSS655252 DCG655252:DCO655252 DMC655252:DMK655252 DVY655252:DWG655252 EFU655252:EGC655252 EPQ655252:EPY655252 EZM655252:EZU655252 FJI655252:FJQ655252 FTE655252:FTM655252 GDA655252:GDI655252 GMW655252:GNE655252 GWS655252:GXA655252 HGO655252:HGW655252 HQK655252:HQS655252 IAG655252:IAO655252 IKC655252:IKK655252 ITY655252:IUG655252 JDU655252:JEC655252 JNQ655252:JNY655252 JXM655252:JXU655252 KHI655252:KHQ655252 KRE655252:KRM655252 LBA655252:LBI655252 LKW655252:LLE655252 LUS655252:LVA655252 MEO655252:MEW655252 MOK655252:MOS655252 MYG655252:MYO655252 NIC655252:NIK655252 NRY655252:NSG655252 OBU655252:OCC655252 OLQ655252:OLY655252 OVM655252:OVU655252 PFI655252:PFQ655252 PPE655252:PPM655252 PZA655252:PZI655252 QIW655252:QJE655252 QSS655252:QTA655252 RCO655252:RCW655252 RMK655252:RMS655252 RWG655252:RWO655252 SGC655252:SGK655252 SPY655252:SQG655252 SZU655252:TAC655252 TJQ655252:TJY655252 TTM655252:TTU655252 UDI655252:UDQ655252 UNE655252:UNM655252 UXA655252:UXI655252 VGW655252:VHE655252 VQS655252:VRA655252 WAO655252:WAW655252 WKK655252:WKS655252 WUG655252:WUO655252 J720822:R720822 HU720788:IC720788 RQ720788:RY720788 ABM720788:ABU720788 ALI720788:ALQ720788 AVE720788:AVM720788 BFA720788:BFI720788 BOW720788:BPE720788 BYS720788:BZA720788 CIO720788:CIW720788 CSK720788:CSS720788 DCG720788:DCO720788 DMC720788:DMK720788 DVY720788:DWG720788 EFU720788:EGC720788 EPQ720788:EPY720788 EZM720788:EZU720788 FJI720788:FJQ720788 FTE720788:FTM720788 GDA720788:GDI720788 GMW720788:GNE720788 GWS720788:GXA720788 HGO720788:HGW720788 HQK720788:HQS720788 IAG720788:IAO720788 IKC720788:IKK720788 ITY720788:IUG720788 JDU720788:JEC720788 JNQ720788:JNY720788 JXM720788:JXU720788 KHI720788:KHQ720788 KRE720788:KRM720788 LBA720788:LBI720788 LKW720788:LLE720788 LUS720788:LVA720788 MEO720788:MEW720788 MOK720788:MOS720788 MYG720788:MYO720788 NIC720788:NIK720788 NRY720788:NSG720788 OBU720788:OCC720788 OLQ720788:OLY720788 OVM720788:OVU720788 PFI720788:PFQ720788 PPE720788:PPM720788 PZA720788:PZI720788 QIW720788:QJE720788 QSS720788:QTA720788 RCO720788:RCW720788 RMK720788:RMS720788 RWG720788:RWO720788 SGC720788:SGK720788 SPY720788:SQG720788 SZU720788:TAC720788 TJQ720788:TJY720788 TTM720788:TTU720788 UDI720788:UDQ720788 UNE720788:UNM720788 UXA720788:UXI720788 VGW720788:VHE720788 VQS720788:VRA720788 WAO720788:WAW720788 WKK720788:WKS720788 WUG720788:WUO720788 J786358:R786358 HU786324:IC786324 RQ786324:RY786324 ABM786324:ABU786324 ALI786324:ALQ786324 AVE786324:AVM786324 BFA786324:BFI786324 BOW786324:BPE786324 BYS786324:BZA786324 CIO786324:CIW786324 CSK786324:CSS786324 DCG786324:DCO786324 DMC786324:DMK786324 DVY786324:DWG786324 EFU786324:EGC786324 EPQ786324:EPY786324 EZM786324:EZU786324 FJI786324:FJQ786324 FTE786324:FTM786324 GDA786324:GDI786324 GMW786324:GNE786324 GWS786324:GXA786324 HGO786324:HGW786324 HQK786324:HQS786324 IAG786324:IAO786324 IKC786324:IKK786324 ITY786324:IUG786324 JDU786324:JEC786324 JNQ786324:JNY786324 JXM786324:JXU786324 KHI786324:KHQ786324 KRE786324:KRM786324 LBA786324:LBI786324 LKW786324:LLE786324 LUS786324:LVA786324 MEO786324:MEW786324 MOK786324:MOS786324 MYG786324:MYO786324 NIC786324:NIK786324 NRY786324:NSG786324 OBU786324:OCC786324 OLQ786324:OLY786324 OVM786324:OVU786324 PFI786324:PFQ786324 PPE786324:PPM786324 PZA786324:PZI786324 QIW786324:QJE786324 QSS786324:QTA786324 RCO786324:RCW786324 RMK786324:RMS786324 RWG786324:RWO786324 SGC786324:SGK786324 SPY786324:SQG786324 SZU786324:TAC786324 TJQ786324:TJY786324 TTM786324:TTU786324 UDI786324:UDQ786324 UNE786324:UNM786324 UXA786324:UXI786324 VGW786324:VHE786324 VQS786324:VRA786324 WAO786324:WAW786324 WKK786324:WKS786324 WUG786324:WUO786324 J851894:R851894 HU851860:IC851860 RQ851860:RY851860 ABM851860:ABU851860 ALI851860:ALQ851860 AVE851860:AVM851860 BFA851860:BFI851860 BOW851860:BPE851860 BYS851860:BZA851860 CIO851860:CIW851860 CSK851860:CSS851860 DCG851860:DCO851860 DMC851860:DMK851860 DVY851860:DWG851860 EFU851860:EGC851860 EPQ851860:EPY851860 EZM851860:EZU851860 FJI851860:FJQ851860 FTE851860:FTM851860 GDA851860:GDI851860 GMW851860:GNE851860 GWS851860:GXA851860 HGO851860:HGW851860 HQK851860:HQS851860 IAG851860:IAO851860 IKC851860:IKK851860 ITY851860:IUG851860 JDU851860:JEC851860 JNQ851860:JNY851860 JXM851860:JXU851860 KHI851860:KHQ851860 KRE851860:KRM851860 LBA851860:LBI851860 LKW851860:LLE851860 LUS851860:LVA851860 MEO851860:MEW851860 MOK851860:MOS851860 MYG851860:MYO851860 NIC851860:NIK851860 NRY851860:NSG851860 OBU851860:OCC851860 OLQ851860:OLY851860 OVM851860:OVU851860 PFI851860:PFQ851860 PPE851860:PPM851860 PZA851860:PZI851860 QIW851860:QJE851860 QSS851860:QTA851860 RCO851860:RCW851860 RMK851860:RMS851860 RWG851860:RWO851860 SGC851860:SGK851860 SPY851860:SQG851860 SZU851860:TAC851860 TJQ851860:TJY851860 TTM851860:TTU851860 UDI851860:UDQ851860 UNE851860:UNM851860 UXA851860:UXI851860 VGW851860:VHE851860 VQS851860:VRA851860 WAO851860:WAW851860 WKK851860:WKS851860 WUG851860:WUO851860 J917430:R917430 HU917396:IC917396 RQ917396:RY917396 ABM917396:ABU917396 ALI917396:ALQ917396 AVE917396:AVM917396 BFA917396:BFI917396 BOW917396:BPE917396 BYS917396:BZA917396 CIO917396:CIW917396 CSK917396:CSS917396 DCG917396:DCO917396 DMC917396:DMK917396 DVY917396:DWG917396 EFU917396:EGC917396 EPQ917396:EPY917396 EZM917396:EZU917396 FJI917396:FJQ917396 FTE917396:FTM917396 GDA917396:GDI917396 GMW917396:GNE917396 GWS917396:GXA917396 HGO917396:HGW917396 HQK917396:HQS917396 IAG917396:IAO917396 IKC917396:IKK917396 ITY917396:IUG917396 JDU917396:JEC917396 JNQ917396:JNY917396 JXM917396:JXU917396 KHI917396:KHQ917396 KRE917396:KRM917396 LBA917396:LBI917396 LKW917396:LLE917396 LUS917396:LVA917396 MEO917396:MEW917396 MOK917396:MOS917396 MYG917396:MYO917396 NIC917396:NIK917396 NRY917396:NSG917396 OBU917396:OCC917396 OLQ917396:OLY917396 OVM917396:OVU917396 PFI917396:PFQ917396 PPE917396:PPM917396 PZA917396:PZI917396 QIW917396:QJE917396 QSS917396:QTA917396 RCO917396:RCW917396 RMK917396:RMS917396 RWG917396:RWO917396 SGC917396:SGK917396 SPY917396:SQG917396 SZU917396:TAC917396 TJQ917396:TJY917396 TTM917396:TTU917396 UDI917396:UDQ917396 UNE917396:UNM917396 UXA917396:UXI917396 VGW917396:VHE917396 VQS917396:VRA917396 WAO917396:WAW917396 WKK917396:WKS917396 WUG917396:WUO917396 J982966:R982966 HU982932:IC982932 RQ982932:RY982932 ABM982932:ABU982932 ALI982932:ALQ982932 AVE982932:AVM982932 BFA982932:BFI982932 BOW982932:BPE982932 BYS982932:BZA982932 CIO982932:CIW982932 CSK982932:CSS982932 DCG982932:DCO982932 DMC982932:DMK982932 DVY982932:DWG982932 EFU982932:EGC982932 EPQ982932:EPY982932 EZM982932:EZU982932 FJI982932:FJQ982932 FTE982932:FTM982932 GDA982932:GDI982932 GMW982932:GNE982932 GWS982932:GXA982932 HGO982932:HGW982932 HQK982932:HQS982932 IAG982932:IAO982932 IKC982932:IKK982932 ITY982932:IUG982932 JDU982932:JEC982932 JNQ982932:JNY982932 JXM982932:JXU982932 KHI982932:KHQ982932 KRE982932:KRM982932 LBA982932:LBI982932 LKW982932:LLE982932 LUS982932:LVA982932 MEO982932:MEW982932 MOK982932:MOS982932 MYG982932:MYO982932 NIC982932:NIK982932 NRY982932:NSG982932 OBU982932:OCC982932 OLQ982932:OLY982932 OVM982932:OVU982932 PFI982932:PFQ982932 PPE982932:PPM982932 PZA982932:PZI982932 QIW982932:QJE982932 QSS982932:QTA982932 RCO982932:RCW982932 RMK982932:RMS982932 RWG982932:RWO982932 SGC982932:SGK982932 SPY982932:SQG982932 SZU982932:TAC982932 TJQ982932:TJY982932 TTM982932:TTU982932 UDI982932:UDQ982932 UNE982932:UNM982932 UXA982932:UXI982932 VGW982932:VHE982932 VQS982932:VRA982932 WAO982932:WAW982932 WKK982932:WKS982932 WUG982932:WUO982932 J65465:R65465 HU65431:IC65431 RQ65431:RY65431 ABM65431:ABU65431 ALI65431:ALQ65431 AVE65431:AVM65431 BFA65431:BFI65431 BOW65431:BPE65431 BYS65431:BZA65431 CIO65431:CIW65431 CSK65431:CSS65431 DCG65431:DCO65431 DMC65431:DMK65431 DVY65431:DWG65431 EFU65431:EGC65431 EPQ65431:EPY65431 EZM65431:EZU65431 FJI65431:FJQ65431 FTE65431:FTM65431 GDA65431:GDI65431 GMW65431:GNE65431 GWS65431:GXA65431 HGO65431:HGW65431 HQK65431:HQS65431 IAG65431:IAO65431 IKC65431:IKK65431 ITY65431:IUG65431 JDU65431:JEC65431 JNQ65431:JNY65431 JXM65431:JXU65431 KHI65431:KHQ65431 KRE65431:KRM65431 LBA65431:LBI65431 LKW65431:LLE65431 LUS65431:LVA65431 MEO65431:MEW65431 MOK65431:MOS65431 MYG65431:MYO65431 NIC65431:NIK65431 NRY65431:NSG65431 OBU65431:OCC65431 OLQ65431:OLY65431 OVM65431:OVU65431 PFI65431:PFQ65431 PPE65431:PPM65431 PZA65431:PZI65431 QIW65431:QJE65431 QSS65431:QTA65431 RCO65431:RCW65431 RMK65431:RMS65431 RWG65431:RWO65431 SGC65431:SGK65431 SPY65431:SQG65431 SZU65431:TAC65431 TJQ65431:TJY65431 TTM65431:TTU65431 UDI65431:UDQ65431 UNE65431:UNM65431 UXA65431:UXI65431 VGW65431:VHE65431 VQS65431:VRA65431 WAO65431:WAW65431 WKK65431:WKS65431 WUG65431:WUO65431 J131001:R131001 HU130967:IC130967 RQ130967:RY130967 ABM130967:ABU130967 ALI130967:ALQ130967 AVE130967:AVM130967 BFA130967:BFI130967 BOW130967:BPE130967 BYS130967:BZA130967 CIO130967:CIW130967 CSK130967:CSS130967 DCG130967:DCO130967 DMC130967:DMK130967 DVY130967:DWG130967 EFU130967:EGC130967 EPQ130967:EPY130967 EZM130967:EZU130967 FJI130967:FJQ130967 FTE130967:FTM130967 GDA130967:GDI130967 GMW130967:GNE130967 GWS130967:GXA130967 HGO130967:HGW130967 HQK130967:HQS130967 IAG130967:IAO130967 IKC130967:IKK130967 ITY130967:IUG130967 JDU130967:JEC130967 JNQ130967:JNY130967 JXM130967:JXU130967 KHI130967:KHQ130967 KRE130967:KRM130967 LBA130967:LBI130967 LKW130967:LLE130967 LUS130967:LVA130967 MEO130967:MEW130967 MOK130967:MOS130967 MYG130967:MYO130967 NIC130967:NIK130967 NRY130967:NSG130967 OBU130967:OCC130967 OLQ130967:OLY130967 OVM130967:OVU130967 PFI130967:PFQ130967 PPE130967:PPM130967 PZA130967:PZI130967 QIW130967:QJE130967 QSS130967:QTA130967 RCO130967:RCW130967 RMK130967:RMS130967 RWG130967:RWO130967 SGC130967:SGK130967 SPY130967:SQG130967 SZU130967:TAC130967 TJQ130967:TJY130967 TTM130967:TTU130967 UDI130967:UDQ130967 UNE130967:UNM130967 UXA130967:UXI130967 VGW130967:VHE130967 VQS130967:VRA130967 WAO130967:WAW130967 WKK130967:WKS130967 WUG130967:WUO130967 J196537:R196537 HU196503:IC196503 RQ196503:RY196503 ABM196503:ABU196503 ALI196503:ALQ196503 AVE196503:AVM196503 BFA196503:BFI196503 BOW196503:BPE196503 BYS196503:BZA196503 CIO196503:CIW196503 CSK196503:CSS196503 DCG196503:DCO196503 DMC196503:DMK196503 DVY196503:DWG196503 EFU196503:EGC196503 EPQ196503:EPY196503 EZM196503:EZU196503 FJI196503:FJQ196503 FTE196503:FTM196503 GDA196503:GDI196503 GMW196503:GNE196503 GWS196503:GXA196503 HGO196503:HGW196503 HQK196503:HQS196503 IAG196503:IAO196503 IKC196503:IKK196503 ITY196503:IUG196503 JDU196503:JEC196503 JNQ196503:JNY196503 JXM196503:JXU196503 KHI196503:KHQ196503 KRE196503:KRM196503 LBA196503:LBI196503 LKW196503:LLE196503 LUS196503:LVA196503 MEO196503:MEW196503 MOK196503:MOS196503 MYG196503:MYO196503 NIC196503:NIK196503 NRY196503:NSG196503 OBU196503:OCC196503 OLQ196503:OLY196503 OVM196503:OVU196503 PFI196503:PFQ196503 PPE196503:PPM196503 PZA196503:PZI196503 QIW196503:QJE196503 QSS196503:QTA196503 RCO196503:RCW196503 RMK196503:RMS196503 RWG196503:RWO196503 SGC196503:SGK196503 SPY196503:SQG196503 SZU196503:TAC196503 TJQ196503:TJY196503 TTM196503:TTU196503 UDI196503:UDQ196503 UNE196503:UNM196503 UXA196503:UXI196503 VGW196503:VHE196503 VQS196503:VRA196503 WAO196503:WAW196503 WKK196503:WKS196503 WUG196503:WUO196503 J262073:R262073 HU262039:IC262039 RQ262039:RY262039 ABM262039:ABU262039 ALI262039:ALQ262039 AVE262039:AVM262039 BFA262039:BFI262039 BOW262039:BPE262039 BYS262039:BZA262039 CIO262039:CIW262039 CSK262039:CSS262039 DCG262039:DCO262039 DMC262039:DMK262039 DVY262039:DWG262039 EFU262039:EGC262039 EPQ262039:EPY262039 EZM262039:EZU262039 FJI262039:FJQ262039 FTE262039:FTM262039 GDA262039:GDI262039 GMW262039:GNE262039 GWS262039:GXA262039 HGO262039:HGW262039 HQK262039:HQS262039 IAG262039:IAO262039 IKC262039:IKK262039 ITY262039:IUG262039 JDU262039:JEC262039 JNQ262039:JNY262039 JXM262039:JXU262039 KHI262039:KHQ262039 KRE262039:KRM262039 LBA262039:LBI262039 LKW262039:LLE262039 LUS262039:LVA262039 MEO262039:MEW262039 MOK262039:MOS262039 MYG262039:MYO262039 NIC262039:NIK262039 NRY262039:NSG262039 OBU262039:OCC262039 OLQ262039:OLY262039 OVM262039:OVU262039 PFI262039:PFQ262039 PPE262039:PPM262039 PZA262039:PZI262039 QIW262039:QJE262039 QSS262039:QTA262039 RCO262039:RCW262039 RMK262039:RMS262039 RWG262039:RWO262039 SGC262039:SGK262039 SPY262039:SQG262039 SZU262039:TAC262039 TJQ262039:TJY262039 TTM262039:TTU262039 UDI262039:UDQ262039 UNE262039:UNM262039 UXA262039:UXI262039 VGW262039:VHE262039 VQS262039:VRA262039 WAO262039:WAW262039 WKK262039:WKS262039 WUG262039:WUO262039 J327609:R327609 HU327575:IC327575 RQ327575:RY327575 ABM327575:ABU327575 ALI327575:ALQ327575 AVE327575:AVM327575 BFA327575:BFI327575 BOW327575:BPE327575 BYS327575:BZA327575 CIO327575:CIW327575 CSK327575:CSS327575 DCG327575:DCO327575 DMC327575:DMK327575 DVY327575:DWG327575 EFU327575:EGC327575 EPQ327575:EPY327575 EZM327575:EZU327575 FJI327575:FJQ327575 FTE327575:FTM327575 GDA327575:GDI327575 GMW327575:GNE327575 GWS327575:GXA327575 HGO327575:HGW327575 HQK327575:HQS327575 IAG327575:IAO327575 IKC327575:IKK327575 ITY327575:IUG327575 JDU327575:JEC327575 JNQ327575:JNY327575 JXM327575:JXU327575 KHI327575:KHQ327575 KRE327575:KRM327575 LBA327575:LBI327575 LKW327575:LLE327575 LUS327575:LVA327575 MEO327575:MEW327575 MOK327575:MOS327575 MYG327575:MYO327575 NIC327575:NIK327575 NRY327575:NSG327575 OBU327575:OCC327575 OLQ327575:OLY327575 OVM327575:OVU327575 PFI327575:PFQ327575 PPE327575:PPM327575 PZA327575:PZI327575 QIW327575:QJE327575 QSS327575:QTA327575 RCO327575:RCW327575 RMK327575:RMS327575 RWG327575:RWO327575 SGC327575:SGK327575 SPY327575:SQG327575 SZU327575:TAC327575 TJQ327575:TJY327575 TTM327575:TTU327575 UDI327575:UDQ327575 UNE327575:UNM327575 UXA327575:UXI327575 VGW327575:VHE327575 VQS327575:VRA327575 WAO327575:WAW327575 WKK327575:WKS327575 WUG327575:WUO327575 J393145:R393145 HU393111:IC393111 RQ393111:RY393111 ABM393111:ABU393111 ALI393111:ALQ393111 AVE393111:AVM393111 BFA393111:BFI393111 BOW393111:BPE393111 BYS393111:BZA393111 CIO393111:CIW393111 CSK393111:CSS393111 DCG393111:DCO393111 DMC393111:DMK393111 DVY393111:DWG393111 EFU393111:EGC393111 EPQ393111:EPY393111 EZM393111:EZU393111 FJI393111:FJQ393111 FTE393111:FTM393111 GDA393111:GDI393111 GMW393111:GNE393111 GWS393111:GXA393111 HGO393111:HGW393111 HQK393111:HQS393111 IAG393111:IAO393111 IKC393111:IKK393111 ITY393111:IUG393111 JDU393111:JEC393111 JNQ393111:JNY393111 JXM393111:JXU393111 KHI393111:KHQ393111 KRE393111:KRM393111 LBA393111:LBI393111 LKW393111:LLE393111 LUS393111:LVA393111 MEO393111:MEW393111 MOK393111:MOS393111 MYG393111:MYO393111 NIC393111:NIK393111 NRY393111:NSG393111 OBU393111:OCC393111 OLQ393111:OLY393111 OVM393111:OVU393111 PFI393111:PFQ393111 PPE393111:PPM393111 PZA393111:PZI393111 QIW393111:QJE393111 QSS393111:QTA393111 RCO393111:RCW393111 RMK393111:RMS393111 RWG393111:RWO393111 SGC393111:SGK393111 SPY393111:SQG393111 SZU393111:TAC393111 TJQ393111:TJY393111 TTM393111:TTU393111 UDI393111:UDQ393111 UNE393111:UNM393111 UXA393111:UXI393111 VGW393111:VHE393111 VQS393111:VRA393111 WAO393111:WAW393111 WKK393111:WKS393111 WUG393111:WUO393111 J458681:R458681 HU458647:IC458647 RQ458647:RY458647 ABM458647:ABU458647 ALI458647:ALQ458647 AVE458647:AVM458647 BFA458647:BFI458647 BOW458647:BPE458647 BYS458647:BZA458647 CIO458647:CIW458647 CSK458647:CSS458647 DCG458647:DCO458647 DMC458647:DMK458647 DVY458647:DWG458647 EFU458647:EGC458647 EPQ458647:EPY458647 EZM458647:EZU458647 FJI458647:FJQ458647 FTE458647:FTM458647 GDA458647:GDI458647 GMW458647:GNE458647 GWS458647:GXA458647 HGO458647:HGW458647 HQK458647:HQS458647 IAG458647:IAO458647 IKC458647:IKK458647 ITY458647:IUG458647 JDU458647:JEC458647 JNQ458647:JNY458647 JXM458647:JXU458647 KHI458647:KHQ458647 KRE458647:KRM458647 LBA458647:LBI458647 LKW458647:LLE458647 LUS458647:LVA458647 MEO458647:MEW458647 MOK458647:MOS458647 MYG458647:MYO458647 NIC458647:NIK458647 NRY458647:NSG458647 OBU458647:OCC458647 OLQ458647:OLY458647 OVM458647:OVU458647 PFI458647:PFQ458647 PPE458647:PPM458647 PZA458647:PZI458647 QIW458647:QJE458647 QSS458647:QTA458647 RCO458647:RCW458647 RMK458647:RMS458647 RWG458647:RWO458647 SGC458647:SGK458647 SPY458647:SQG458647 SZU458647:TAC458647 TJQ458647:TJY458647 TTM458647:TTU458647 UDI458647:UDQ458647 UNE458647:UNM458647 UXA458647:UXI458647 VGW458647:VHE458647 VQS458647:VRA458647 WAO458647:WAW458647 WKK458647:WKS458647 WUG458647:WUO458647 J524217:R524217 HU524183:IC524183 RQ524183:RY524183 ABM524183:ABU524183 ALI524183:ALQ524183 AVE524183:AVM524183 BFA524183:BFI524183 BOW524183:BPE524183 BYS524183:BZA524183 CIO524183:CIW524183 CSK524183:CSS524183 DCG524183:DCO524183 DMC524183:DMK524183 DVY524183:DWG524183 EFU524183:EGC524183 EPQ524183:EPY524183 EZM524183:EZU524183 FJI524183:FJQ524183 FTE524183:FTM524183 GDA524183:GDI524183 GMW524183:GNE524183 GWS524183:GXA524183 HGO524183:HGW524183 HQK524183:HQS524183 IAG524183:IAO524183 IKC524183:IKK524183 ITY524183:IUG524183 JDU524183:JEC524183 JNQ524183:JNY524183 JXM524183:JXU524183 KHI524183:KHQ524183 KRE524183:KRM524183 LBA524183:LBI524183 LKW524183:LLE524183 LUS524183:LVA524183 MEO524183:MEW524183 MOK524183:MOS524183 MYG524183:MYO524183 NIC524183:NIK524183 NRY524183:NSG524183 OBU524183:OCC524183 OLQ524183:OLY524183 OVM524183:OVU524183 PFI524183:PFQ524183 PPE524183:PPM524183 PZA524183:PZI524183 QIW524183:QJE524183 QSS524183:QTA524183 RCO524183:RCW524183 RMK524183:RMS524183 RWG524183:RWO524183 SGC524183:SGK524183 SPY524183:SQG524183 SZU524183:TAC524183 TJQ524183:TJY524183 TTM524183:TTU524183 UDI524183:UDQ524183 UNE524183:UNM524183 UXA524183:UXI524183 VGW524183:VHE524183 VQS524183:VRA524183 WAO524183:WAW524183 WKK524183:WKS524183 WUG524183:WUO524183 J589753:R589753 HU589719:IC589719 RQ589719:RY589719 ABM589719:ABU589719 ALI589719:ALQ589719 AVE589719:AVM589719 BFA589719:BFI589719 BOW589719:BPE589719 BYS589719:BZA589719 CIO589719:CIW589719 CSK589719:CSS589719 DCG589719:DCO589719 DMC589719:DMK589719 DVY589719:DWG589719 EFU589719:EGC589719 EPQ589719:EPY589719 EZM589719:EZU589719 FJI589719:FJQ589719 FTE589719:FTM589719 GDA589719:GDI589719 GMW589719:GNE589719 GWS589719:GXA589719 HGO589719:HGW589719 HQK589719:HQS589719 IAG589719:IAO589719 IKC589719:IKK589719 ITY589719:IUG589719 JDU589719:JEC589719 JNQ589719:JNY589719 JXM589719:JXU589719 KHI589719:KHQ589719 KRE589719:KRM589719 LBA589719:LBI589719 LKW589719:LLE589719 LUS589719:LVA589719 MEO589719:MEW589719 MOK589719:MOS589719 MYG589719:MYO589719 NIC589719:NIK589719 NRY589719:NSG589719 OBU589719:OCC589719 OLQ589719:OLY589719 OVM589719:OVU589719 PFI589719:PFQ589719 PPE589719:PPM589719 PZA589719:PZI589719 QIW589719:QJE589719 QSS589719:QTA589719 RCO589719:RCW589719 RMK589719:RMS589719 RWG589719:RWO589719 SGC589719:SGK589719 SPY589719:SQG589719 SZU589719:TAC589719 TJQ589719:TJY589719 TTM589719:TTU589719 UDI589719:UDQ589719 UNE589719:UNM589719 UXA589719:UXI589719 VGW589719:VHE589719 VQS589719:VRA589719 WAO589719:WAW589719 WKK589719:WKS589719 WUG589719:WUO589719 J655289:R655289 HU655255:IC655255 RQ655255:RY655255 ABM655255:ABU655255 ALI655255:ALQ655255 AVE655255:AVM655255 BFA655255:BFI655255 BOW655255:BPE655255 BYS655255:BZA655255 CIO655255:CIW655255 CSK655255:CSS655255 DCG655255:DCO655255 DMC655255:DMK655255 DVY655255:DWG655255 EFU655255:EGC655255 EPQ655255:EPY655255 EZM655255:EZU655255 FJI655255:FJQ655255 FTE655255:FTM655255 GDA655255:GDI655255 GMW655255:GNE655255 GWS655255:GXA655255 HGO655255:HGW655255 HQK655255:HQS655255 IAG655255:IAO655255 IKC655255:IKK655255 ITY655255:IUG655255 JDU655255:JEC655255 JNQ655255:JNY655255 JXM655255:JXU655255 KHI655255:KHQ655255 KRE655255:KRM655255 LBA655255:LBI655255 LKW655255:LLE655255 LUS655255:LVA655255 MEO655255:MEW655255 MOK655255:MOS655255 MYG655255:MYO655255 NIC655255:NIK655255 NRY655255:NSG655255 OBU655255:OCC655255 OLQ655255:OLY655255 OVM655255:OVU655255 PFI655255:PFQ655255 PPE655255:PPM655255 PZA655255:PZI655255 QIW655255:QJE655255 QSS655255:QTA655255 RCO655255:RCW655255 RMK655255:RMS655255 RWG655255:RWO655255 SGC655255:SGK655255 SPY655255:SQG655255 SZU655255:TAC655255 TJQ655255:TJY655255 TTM655255:TTU655255 UDI655255:UDQ655255 UNE655255:UNM655255 UXA655255:UXI655255 VGW655255:VHE655255 VQS655255:VRA655255 WAO655255:WAW655255 WKK655255:WKS655255 WUG655255:WUO655255 J720825:R720825 HU720791:IC720791 RQ720791:RY720791 ABM720791:ABU720791 ALI720791:ALQ720791 AVE720791:AVM720791 BFA720791:BFI720791 BOW720791:BPE720791 BYS720791:BZA720791 CIO720791:CIW720791 CSK720791:CSS720791 DCG720791:DCO720791 DMC720791:DMK720791 DVY720791:DWG720791 EFU720791:EGC720791 EPQ720791:EPY720791 EZM720791:EZU720791 FJI720791:FJQ720791 FTE720791:FTM720791 GDA720791:GDI720791 GMW720791:GNE720791 GWS720791:GXA720791 HGO720791:HGW720791 HQK720791:HQS720791 IAG720791:IAO720791 IKC720791:IKK720791 ITY720791:IUG720791 JDU720791:JEC720791 JNQ720791:JNY720791 JXM720791:JXU720791 KHI720791:KHQ720791 KRE720791:KRM720791 LBA720791:LBI720791 LKW720791:LLE720791 LUS720791:LVA720791 MEO720791:MEW720791 MOK720791:MOS720791 MYG720791:MYO720791 NIC720791:NIK720791 NRY720791:NSG720791 OBU720791:OCC720791 OLQ720791:OLY720791 OVM720791:OVU720791 PFI720791:PFQ720791 PPE720791:PPM720791 PZA720791:PZI720791 QIW720791:QJE720791 QSS720791:QTA720791 RCO720791:RCW720791 RMK720791:RMS720791 RWG720791:RWO720791 SGC720791:SGK720791 SPY720791:SQG720791 SZU720791:TAC720791 TJQ720791:TJY720791 TTM720791:TTU720791 UDI720791:UDQ720791 UNE720791:UNM720791 UXA720791:UXI720791 VGW720791:VHE720791 VQS720791:VRA720791 WAO720791:WAW720791 WKK720791:WKS720791 WUG720791:WUO720791 J786361:R786361 HU786327:IC786327 RQ786327:RY786327 ABM786327:ABU786327 ALI786327:ALQ786327 AVE786327:AVM786327 BFA786327:BFI786327 BOW786327:BPE786327 BYS786327:BZA786327 CIO786327:CIW786327 CSK786327:CSS786327 DCG786327:DCO786327 DMC786327:DMK786327 DVY786327:DWG786327 EFU786327:EGC786327 EPQ786327:EPY786327 EZM786327:EZU786327 FJI786327:FJQ786327 FTE786327:FTM786327 GDA786327:GDI786327 GMW786327:GNE786327 GWS786327:GXA786327 HGO786327:HGW786327 HQK786327:HQS786327 IAG786327:IAO786327 IKC786327:IKK786327 ITY786327:IUG786327 JDU786327:JEC786327 JNQ786327:JNY786327 JXM786327:JXU786327 KHI786327:KHQ786327 KRE786327:KRM786327 LBA786327:LBI786327 LKW786327:LLE786327 LUS786327:LVA786327 MEO786327:MEW786327 MOK786327:MOS786327 MYG786327:MYO786327 NIC786327:NIK786327 NRY786327:NSG786327 OBU786327:OCC786327 OLQ786327:OLY786327 OVM786327:OVU786327 PFI786327:PFQ786327 PPE786327:PPM786327 PZA786327:PZI786327 QIW786327:QJE786327 QSS786327:QTA786327 RCO786327:RCW786327 RMK786327:RMS786327 RWG786327:RWO786327 SGC786327:SGK786327 SPY786327:SQG786327 SZU786327:TAC786327 TJQ786327:TJY786327 TTM786327:TTU786327 UDI786327:UDQ786327 UNE786327:UNM786327 UXA786327:UXI786327 VGW786327:VHE786327 VQS786327:VRA786327 WAO786327:WAW786327 WKK786327:WKS786327 WUG786327:WUO786327 J851897:R851897 HU851863:IC851863 RQ851863:RY851863 ABM851863:ABU851863 ALI851863:ALQ851863 AVE851863:AVM851863 BFA851863:BFI851863 BOW851863:BPE851863 BYS851863:BZA851863 CIO851863:CIW851863 CSK851863:CSS851863 DCG851863:DCO851863 DMC851863:DMK851863 DVY851863:DWG851863 EFU851863:EGC851863 EPQ851863:EPY851863 EZM851863:EZU851863 FJI851863:FJQ851863 FTE851863:FTM851863 GDA851863:GDI851863 GMW851863:GNE851863 GWS851863:GXA851863 HGO851863:HGW851863 HQK851863:HQS851863 IAG851863:IAO851863 IKC851863:IKK851863 ITY851863:IUG851863 JDU851863:JEC851863 JNQ851863:JNY851863 JXM851863:JXU851863 KHI851863:KHQ851863 KRE851863:KRM851863 LBA851863:LBI851863 LKW851863:LLE851863 LUS851863:LVA851863 MEO851863:MEW851863 MOK851863:MOS851863 MYG851863:MYO851863 NIC851863:NIK851863 NRY851863:NSG851863 OBU851863:OCC851863 OLQ851863:OLY851863 OVM851863:OVU851863 PFI851863:PFQ851863 PPE851863:PPM851863 PZA851863:PZI851863 QIW851863:QJE851863 QSS851863:QTA851863 RCO851863:RCW851863 RMK851863:RMS851863 RWG851863:RWO851863 SGC851863:SGK851863 SPY851863:SQG851863 SZU851863:TAC851863 TJQ851863:TJY851863 TTM851863:TTU851863 UDI851863:UDQ851863 UNE851863:UNM851863 UXA851863:UXI851863 VGW851863:VHE851863 VQS851863:VRA851863 WAO851863:WAW851863 WKK851863:WKS851863 WUG851863:WUO851863 J917433:R917433 HU917399:IC917399 RQ917399:RY917399 ABM917399:ABU917399 ALI917399:ALQ917399 AVE917399:AVM917399 BFA917399:BFI917399 BOW917399:BPE917399 BYS917399:BZA917399 CIO917399:CIW917399 CSK917399:CSS917399 DCG917399:DCO917399 DMC917399:DMK917399 DVY917399:DWG917399 EFU917399:EGC917399 EPQ917399:EPY917399 EZM917399:EZU917399 FJI917399:FJQ917399 FTE917399:FTM917399 GDA917399:GDI917399 GMW917399:GNE917399 GWS917399:GXA917399 HGO917399:HGW917399 HQK917399:HQS917399 IAG917399:IAO917399 IKC917399:IKK917399 ITY917399:IUG917399 JDU917399:JEC917399 JNQ917399:JNY917399 JXM917399:JXU917399 KHI917399:KHQ917399 KRE917399:KRM917399 LBA917399:LBI917399 LKW917399:LLE917399 LUS917399:LVA917399 MEO917399:MEW917399 MOK917399:MOS917399 MYG917399:MYO917399 NIC917399:NIK917399 NRY917399:NSG917399 OBU917399:OCC917399 OLQ917399:OLY917399 OVM917399:OVU917399 PFI917399:PFQ917399 PPE917399:PPM917399 PZA917399:PZI917399 QIW917399:QJE917399 QSS917399:QTA917399 RCO917399:RCW917399 RMK917399:RMS917399 RWG917399:RWO917399 SGC917399:SGK917399 SPY917399:SQG917399 SZU917399:TAC917399 TJQ917399:TJY917399 TTM917399:TTU917399 UDI917399:UDQ917399 UNE917399:UNM917399 UXA917399:UXI917399 VGW917399:VHE917399 VQS917399:VRA917399 WAO917399:WAW917399 WKK917399:WKS917399 WUG917399:WUO917399 J982969:R982969 HU982935:IC982935 RQ982935:RY982935 ABM982935:ABU982935 ALI982935:ALQ982935 AVE982935:AVM982935 BFA982935:BFI982935 BOW982935:BPE982935 BYS982935:BZA982935 CIO982935:CIW982935 CSK982935:CSS982935 DCG982935:DCO982935 DMC982935:DMK982935 DVY982935:DWG982935 EFU982935:EGC982935 EPQ982935:EPY982935 EZM982935:EZU982935 FJI982935:FJQ982935 FTE982935:FTM982935 GDA982935:GDI982935 GMW982935:GNE982935 GWS982935:GXA982935 HGO982935:HGW982935 HQK982935:HQS982935 IAG982935:IAO982935 IKC982935:IKK982935 ITY982935:IUG982935 JDU982935:JEC982935 JNQ982935:JNY982935 JXM982935:JXU982935 KHI982935:KHQ982935 KRE982935:KRM982935 LBA982935:LBI982935 LKW982935:LLE982935 LUS982935:LVA982935 MEO982935:MEW982935 MOK982935:MOS982935 MYG982935:MYO982935 NIC982935:NIK982935 NRY982935:NSG982935 OBU982935:OCC982935 OLQ982935:OLY982935 OVM982935:OVU982935 PFI982935:PFQ982935 PPE982935:PPM982935 PZA982935:PZI982935 QIW982935:QJE982935 QSS982935:QTA982935 RCO982935:RCW982935 RMK982935:RMS982935 RWG982935:RWO982935 SGC982935:SGK982935 SPY982935:SQG982935 SZU982935:TAC982935 TJQ982935:TJY982935 TTM982935:TTU982935 UDI982935:UDQ982935 UNE982935:UNM982935 UXA982935:UXI982935 VGW982935:VHE982935 VQS982935:VRA982935 WAO982935:WAW982935 WKK982935:WKS982935 WUG982935:WUO982935 J65468:R65468 HU65434:IC65434 RQ65434:RY65434 ABM65434:ABU65434 ALI65434:ALQ65434 AVE65434:AVM65434 BFA65434:BFI65434 BOW65434:BPE65434 BYS65434:BZA65434 CIO65434:CIW65434 CSK65434:CSS65434 DCG65434:DCO65434 DMC65434:DMK65434 DVY65434:DWG65434 EFU65434:EGC65434 EPQ65434:EPY65434 EZM65434:EZU65434 FJI65434:FJQ65434 FTE65434:FTM65434 GDA65434:GDI65434 GMW65434:GNE65434 GWS65434:GXA65434 HGO65434:HGW65434 HQK65434:HQS65434 IAG65434:IAO65434 IKC65434:IKK65434 ITY65434:IUG65434 JDU65434:JEC65434 JNQ65434:JNY65434 JXM65434:JXU65434 KHI65434:KHQ65434 KRE65434:KRM65434 LBA65434:LBI65434 LKW65434:LLE65434 LUS65434:LVA65434 MEO65434:MEW65434 MOK65434:MOS65434 MYG65434:MYO65434 NIC65434:NIK65434 NRY65434:NSG65434 OBU65434:OCC65434 OLQ65434:OLY65434 OVM65434:OVU65434 PFI65434:PFQ65434 PPE65434:PPM65434 PZA65434:PZI65434 QIW65434:QJE65434 QSS65434:QTA65434 RCO65434:RCW65434 RMK65434:RMS65434 RWG65434:RWO65434 SGC65434:SGK65434 SPY65434:SQG65434 SZU65434:TAC65434 TJQ65434:TJY65434 TTM65434:TTU65434 UDI65434:UDQ65434 UNE65434:UNM65434 UXA65434:UXI65434 VGW65434:VHE65434 VQS65434:VRA65434 WAO65434:WAW65434 WKK65434:WKS65434 WUG65434:WUO65434 J131004:R131004 HU130970:IC130970 RQ130970:RY130970 ABM130970:ABU130970 ALI130970:ALQ130970 AVE130970:AVM130970 BFA130970:BFI130970 BOW130970:BPE130970 BYS130970:BZA130970 CIO130970:CIW130970 CSK130970:CSS130970 DCG130970:DCO130970 DMC130970:DMK130970 DVY130970:DWG130970 EFU130970:EGC130970 EPQ130970:EPY130970 EZM130970:EZU130970 FJI130970:FJQ130970 FTE130970:FTM130970 GDA130970:GDI130970 GMW130970:GNE130970 GWS130970:GXA130970 HGO130970:HGW130970 HQK130970:HQS130970 IAG130970:IAO130970 IKC130970:IKK130970 ITY130970:IUG130970 JDU130970:JEC130970 JNQ130970:JNY130970 JXM130970:JXU130970 KHI130970:KHQ130970 KRE130970:KRM130970 LBA130970:LBI130970 LKW130970:LLE130970 LUS130970:LVA130970 MEO130970:MEW130970 MOK130970:MOS130970 MYG130970:MYO130970 NIC130970:NIK130970 NRY130970:NSG130970 OBU130970:OCC130970 OLQ130970:OLY130970 OVM130970:OVU130970 PFI130970:PFQ130970 PPE130970:PPM130970 PZA130970:PZI130970 QIW130970:QJE130970 QSS130970:QTA130970 RCO130970:RCW130970 RMK130970:RMS130970 RWG130970:RWO130970 SGC130970:SGK130970 SPY130970:SQG130970 SZU130970:TAC130970 TJQ130970:TJY130970 TTM130970:TTU130970 UDI130970:UDQ130970 UNE130970:UNM130970 UXA130970:UXI130970 VGW130970:VHE130970 VQS130970:VRA130970 WAO130970:WAW130970 WKK130970:WKS130970 WUG130970:WUO130970 J196540:R196540 HU196506:IC196506 RQ196506:RY196506 ABM196506:ABU196506 ALI196506:ALQ196506 AVE196506:AVM196506 BFA196506:BFI196506 BOW196506:BPE196506 BYS196506:BZA196506 CIO196506:CIW196506 CSK196506:CSS196506 DCG196506:DCO196506 DMC196506:DMK196506 DVY196506:DWG196506 EFU196506:EGC196506 EPQ196506:EPY196506 EZM196506:EZU196506 FJI196506:FJQ196506 FTE196506:FTM196506 GDA196506:GDI196506 GMW196506:GNE196506 GWS196506:GXA196506 HGO196506:HGW196506 HQK196506:HQS196506 IAG196506:IAO196506 IKC196506:IKK196506 ITY196506:IUG196506 JDU196506:JEC196506 JNQ196506:JNY196506 JXM196506:JXU196506 KHI196506:KHQ196506 KRE196506:KRM196506 LBA196506:LBI196506 LKW196506:LLE196506 LUS196506:LVA196506 MEO196506:MEW196506 MOK196506:MOS196506 MYG196506:MYO196506 NIC196506:NIK196506 NRY196506:NSG196506 OBU196506:OCC196506 OLQ196506:OLY196506 OVM196506:OVU196506 PFI196506:PFQ196506 PPE196506:PPM196506 PZA196506:PZI196506 QIW196506:QJE196506 QSS196506:QTA196506 RCO196506:RCW196506 RMK196506:RMS196506 RWG196506:RWO196506 SGC196506:SGK196506 SPY196506:SQG196506 SZU196506:TAC196506 TJQ196506:TJY196506 TTM196506:TTU196506 UDI196506:UDQ196506 UNE196506:UNM196506 UXA196506:UXI196506 VGW196506:VHE196506 VQS196506:VRA196506 WAO196506:WAW196506 WKK196506:WKS196506 WUG196506:WUO196506 J262076:R262076 HU262042:IC262042 RQ262042:RY262042 ABM262042:ABU262042 ALI262042:ALQ262042 AVE262042:AVM262042 BFA262042:BFI262042 BOW262042:BPE262042 BYS262042:BZA262042 CIO262042:CIW262042 CSK262042:CSS262042 DCG262042:DCO262042 DMC262042:DMK262042 DVY262042:DWG262042 EFU262042:EGC262042 EPQ262042:EPY262042 EZM262042:EZU262042 FJI262042:FJQ262042 FTE262042:FTM262042 GDA262042:GDI262042 GMW262042:GNE262042 GWS262042:GXA262042 HGO262042:HGW262042 HQK262042:HQS262042 IAG262042:IAO262042 IKC262042:IKK262042 ITY262042:IUG262042 JDU262042:JEC262042 JNQ262042:JNY262042 JXM262042:JXU262042 KHI262042:KHQ262042 KRE262042:KRM262042 LBA262042:LBI262042 LKW262042:LLE262042 LUS262042:LVA262042 MEO262042:MEW262042 MOK262042:MOS262042 MYG262042:MYO262042 NIC262042:NIK262042 NRY262042:NSG262042 OBU262042:OCC262042 OLQ262042:OLY262042 OVM262042:OVU262042 PFI262042:PFQ262042 PPE262042:PPM262042 PZA262042:PZI262042 QIW262042:QJE262042 QSS262042:QTA262042 RCO262042:RCW262042 RMK262042:RMS262042 RWG262042:RWO262042 SGC262042:SGK262042 SPY262042:SQG262042 SZU262042:TAC262042 TJQ262042:TJY262042 TTM262042:TTU262042 UDI262042:UDQ262042 UNE262042:UNM262042 UXA262042:UXI262042 VGW262042:VHE262042 VQS262042:VRA262042 WAO262042:WAW262042 WKK262042:WKS262042 WUG262042:WUO262042 J327612:R327612 HU327578:IC327578 RQ327578:RY327578 ABM327578:ABU327578 ALI327578:ALQ327578 AVE327578:AVM327578 BFA327578:BFI327578 BOW327578:BPE327578 BYS327578:BZA327578 CIO327578:CIW327578 CSK327578:CSS327578 DCG327578:DCO327578 DMC327578:DMK327578 DVY327578:DWG327578 EFU327578:EGC327578 EPQ327578:EPY327578 EZM327578:EZU327578 FJI327578:FJQ327578 FTE327578:FTM327578 GDA327578:GDI327578 GMW327578:GNE327578 GWS327578:GXA327578 HGO327578:HGW327578 HQK327578:HQS327578 IAG327578:IAO327578 IKC327578:IKK327578 ITY327578:IUG327578 JDU327578:JEC327578 JNQ327578:JNY327578 JXM327578:JXU327578 KHI327578:KHQ327578 KRE327578:KRM327578 LBA327578:LBI327578 LKW327578:LLE327578 LUS327578:LVA327578 MEO327578:MEW327578 MOK327578:MOS327578 MYG327578:MYO327578 NIC327578:NIK327578 NRY327578:NSG327578 OBU327578:OCC327578 OLQ327578:OLY327578 OVM327578:OVU327578 PFI327578:PFQ327578 PPE327578:PPM327578 PZA327578:PZI327578 QIW327578:QJE327578 QSS327578:QTA327578 RCO327578:RCW327578 RMK327578:RMS327578 RWG327578:RWO327578 SGC327578:SGK327578 SPY327578:SQG327578 SZU327578:TAC327578 TJQ327578:TJY327578 TTM327578:TTU327578 UDI327578:UDQ327578 UNE327578:UNM327578 UXA327578:UXI327578 VGW327578:VHE327578 VQS327578:VRA327578 WAO327578:WAW327578 WKK327578:WKS327578 WUG327578:WUO327578 J393148:R393148 HU393114:IC393114 RQ393114:RY393114 ABM393114:ABU393114 ALI393114:ALQ393114 AVE393114:AVM393114 BFA393114:BFI393114 BOW393114:BPE393114 BYS393114:BZA393114 CIO393114:CIW393114 CSK393114:CSS393114 DCG393114:DCO393114 DMC393114:DMK393114 DVY393114:DWG393114 EFU393114:EGC393114 EPQ393114:EPY393114 EZM393114:EZU393114 FJI393114:FJQ393114 FTE393114:FTM393114 GDA393114:GDI393114 GMW393114:GNE393114 GWS393114:GXA393114 HGO393114:HGW393114 HQK393114:HQS393114 IAG393114:IAO393114 IKC393114:IKK393114 ITY393114:IUG393114 JDU393114:JEC393114 JNQ393114:JNY393114 JXM393114:JXU393114 KHI393114:KHQ393114 KRE393114:KRM393114 LBA393114:LBI393114 LKW393114:LLE393114 LUS393114:LVA393114 MEO393114:MEW393114 MOK393114:MOS393114 MYG393114:MYO393114 NIC393114:NIK393114 NRY393114:NSG393114 OBU393114:OCC393114 OLQ393114:OLY393114 OVM393114:OVU393114 PFI393114:PFQ393114 PPE393114:PPM393114 PZA393114:PZI393114 QIW393114:QJE393114 QSS393114:QTA393114 RCO393114:RCW393114 RMK393114:RMS393114 RWG393114:RWO393114 SGC393114:SGK393114 SPY393114:SQG393114 SZU393114:TAC393114 TJQ393114:TJY393114 TTM393114:TTU393114 UDI393114:UDQ393114 UNE393114:UNM393114 UXA393114:UXI393114 VGW393114:VHE393114 VQS393114:VRA393114 WAO393114:WAW393114 WKK393114:WKS393114 WUG393114:WUO393114 J458684:R458684 HU458650:IC458650 RQ458650:RY458650 ABM458650:ABU458650 ALI458650:ALQ458650 AVE458650:AVM458650 BFA458650:BFI458650 BOW458650:BPE458650 BYS458650:BZA458650 CIO458650:CIW458650 CSK458650:CSS458650 DCG458650:DCO458650 DMC458650:DMK458650 DVY458650:DWG458650 EFU458650:EGC458650 EPQ458650:EPY458650 EZM458650:EZU458650 FJI458650:FJQ458650 FTE458650:FTM458650 GDA458650:GDI458650 GMW458650:GNE458650 GWS458650:GXA458650 HGO458650:HGW458650 HQK458650:HQS458650 IAG458650:IAO458650 IKC458650:IKK458650 ITY458650:IUG458650 JDU458650:JEC458650 JNQ458650:JNY458650 JXM458650:JXU458650 KHI458650:KHQ458650 KRE458650:KRM458650 LBA458650:LBI458650 LKW458650:LLE458650 LUS458650:LVA458650 MEO458650:MEW458650 MOK458650:MOS458650 MYG458650:MYO458650 NIC458650:NIK458650 NRY458650:NSG458650 OBU458650:OCC458650 OLQ458650:OLY458650 OVM458650:OVU458650 PFI458650:PFQ458650 PPE458650:PPM458650 PZA458650:PZI458650 QIW458650:QJE458650 QSS458650:QTA458650 RCO458650:RCW458650 RMK458650:RMS458650 RWG458650:RWO458650 SGC458650:SGK458650 SPY458650:SQG458650 SZU458650:TAC458650 TJQ458650:TJY458650 TTM458650:TTU458650 UDI458650:UDQ458650 UNE458650:UNM458650 UXA458650:UXI458650 VGW458650:VHE458650 VQS458650:VRA458650 WAO458650:WAW458650 WKK458650:WKS458650 WUG458650:WUO458650 J524220:R524220 HU524186:IC524186 RQ524186:RY524186 ABM524186:ABU524186 ALI524186:ALQ524186 AVE524186:AVM524186 BFA524186:BFI524186 BOW524186:BPE524186 BYS524186:BZA524186 CIO524186:CIW524186 CSK524186:CSS524186 DCG524186:DCO524186 DMC524186:DMK524186 DVY524186:DWG524186 EFU524186:EGC524186 EPQ524186:EPY524186 EZM524186:EZU524186 FJI524186:FJQ524186 FTE524186:FTM524186 GDA524186:GDI524186 GMW524186:GNE524186 GWS524186:GXA524186 HGO524186:HGW524186 HQK524186:HQS524186 IAG524186:IAO524186 IKC524186:IKK524186 ITY524186:IUG524186 JDU524186:JEC524186 JNQ524186:JNY524186 JXM524186:JXU524186 KHI524186:KHQ524186 KRE524186:KRM524186 LBA524186:LBI524186 LKW524186:LLE524186 LUS524186:LVA524186 MEO524186:MEW524186 MOK524186:MOS524186 MYG524186:MYO524186 NIC524186:NIK524186 NRY524186:NSG524186 OBU524186:OCC524186 OLQ524186:OLY524186 OVM524186:OVU524186 PFI524186:PFQ524186 PPE524186:PPM524186 PZA524186:PZI524186 QIW524186:QJE524186 QSS524186:QTA524186 RCO524186:RCW524186 RMK524186:RMS524186 RWG524186:RWO524186 SGC524186:SGK524186 SPY524186:SQG524186 SZU524186:TAC524186 TJQ524186:TJY524186 TTM524186:TTU524186 UDI524186:UDQ524186 UNE524186:UNM524186 UXA524186:UXI524186 VGW524186:VHE524186 VQS524186:VRA524186 WAO524186:WAW524186 WKK524186:WKS524186 WUG524186:WUO524186 J589756:R589756 HU589722:IC589722 RQ589722:RY589722 ABM589722:ABU589722 ALI589722:ALQ589722 AVE589722:AVM589722 BFA589722:BFI589722 BOW589722:BPE589722 BYS589722:BZA589722 CIO589722:CIW589722 CSK589722:CSS589722 DCG589722:DCO589722 DMC589722:DMK589722 DVY589722:DWG589722 EFU589722:EGC589722 EPQ589722:EPY589722 EZM589722:EZU589722 FJI589722:FJQ589722 FTE589722:FTM589722 GDA589722:GDI589722 GMW589722:GNE589722 GWS589722:GXA589722 HGO589722:HGW589722 HQK589722:HQS589722 IAG589722:IAO589722 IKC589722:IKK589722 ITY589722:IUG589722 JDU589722:JEC589722 JNQ589722:JNY589722 JXM589722:JXU589722 KHI589722:KHQ589722 KRE589722:KRM589722 LBA589722:LBI589722 LKW589722:LLE589722 LUS589722:LVA589722 MEO589722:MEW589722 MOK589722:MOS589722 MYG589722:MYO589722 NIC589722:NIK589722 NRY589722:NSG589722 OBU589722:OCC589722 OLQ589722:OLY589722 OVM589722:OVU589722 PFI589722:PFQ589722 PPE589722:PPM589722 PZA589722:PZI589722 QIW589722:QJE589722 QSS589722:QTA589722 RCO589722:RCW589722 RMK589722:RMS589722 RWG589722:RWO589722 SGC589722:SGK589722 SPY589722:SQG589722 SZU589722:TAC589722 TJQ589722:TJY589722 TTM589722:TTU589722 UDI589722:UDQ589722 UNE589722:UNM589722 UXA589722:UXI589722 VGW589722:VHE589722 VQS589722:VRA589722 WAO589722:WAW589722 WKK589722:WKS589722 WUG589722:WUO589722 J655292:R655292 HU655258:IC655258 RQ655258:RY655258 ABM655258:ABU655258 ALI655258:ALQ655258 AVE655258:AVM655258 BFA655258:BFI655258 BOW655258:BPE655258 BYS655258:BZA655258 CIO655258:CIW655258 CSK655258:CSS655258 DCG655258:DCO655258 DMC655258:DMK655258 DVY655258:DWG655258 EFU655258:EGC655258 EPQ655258:EPY655258 EZM655258:EZU655258 FJI655258:FJQ655258 FTE655258:FTM655258 GDA655258:GDI655258 GMW655258:GNE655258 GWS655258:GXA655258 HGO655258:HGW655258 HQK655258:HQS655258 IAG655258:IAO655258 IKC655258:IKK655258 ITY655258:IUG655258 JDU655258:JEC655258 JNQ655258:JNY655258 JXM655258:JXU655258 KHI655258:KHQ655258 KRE655258:KRM655258 LBA655258:LBI655258 LKW655258:LLE655258 LUS655258:LVA655258 MEO655258:MEW655258 MOK655258:MOS655258 MYG655258:MYO655258 NIC655258:NIK655258 NRY655258:NSG655258 OBU655258:OCC655258 OLQ655258:OLY655258 OVM655258:OVU655258 PFI655258:PFQ655258 PPE655258:PPM655258 PZA655258:PZI655258 QIW655258:QJE655258 QSS655258:QTA655258 RCO655258:RCW655258 RMK655258:RMS655258 RWG655258:RWO655258 SGC655258:SGK655258 SPY655258:SQG655258 SZU655258:TAC655258 TJQ655258:TJY655258 TTM655258:TTU655258 UDI655258:UDQ655258 UNE655258:UNM655258 UXA655258:UXI655258 VGW655258:VHE655258 VQS655258:VRA655258 WAO655258:WAW655258 WKK655258:WKS655258 WUG655258:WUO655258 J720828:R720828 HU720794:IC720794 RQ720794:RY720794 ABM720794:ABU720794 ALI720794:ALQ720794 AVE720794:AVM720794 BFA720794:BFI720794 BOW720794:BPE720794 BYS720794:BZA720794 CIO720794:CIW720794 CSK720794:CSS720794 DCG720794:DCO720794 DMC720794:DMK720794 DVY720794:DWG720794 EFU720794:EGC720794 EPQ720794:EPY720794 EZM720794:EZU720794 FJI720794:FJQ720794 FTE720794:FTM720794 GDA720794:GDI720794 GMW720794:GNE720794 GWS720794:GXA720794 HGO720794:HGW720794 HQK720794:HQS720794 IAG720794:IAO720794 IKC720794:IKK720794 ITY720794:IUG720794 JDU720794:JEC720794 JNQ720794:JNY720794 JXM720794:JXU720794 KHI720794:KHQ720794 KRE720794:KRM720794 LBA720794:LBI720794 LKW720794:LLE720794 LUS720794:LVA720794 MEO720794:MEW720794 MOK720794:MOS720794 MYG720794:MYO720794 NIC720794:NIK720794 NRY720794:NSG720794 OBU720794:OCC720794 OLQ720794:OLY720794 OVM720794:OVU720794 PFI720794:PFQ720794 PPE720794:PPM720794 PZA720794:PZI720794 QIW720794:QJE720794 QSS720794:QTA720794 RCO720794:RCW720794 RMK720794:RMS720794 RWG720794:RWO720794 SGC720794:SGK720794 SPY720794:SQG720794 SZU720794:TAC720794 TJQ720794:TJY720794 TTM720794:TTU720794 UDI720794:UDQ720794 UNE720794:UNM720794 UXA720794:UXI720794 VGW720794:VHE720794 VQS720794:VRA720794 WAO720794:WAW720794 WKK720794:WKS720794 WUG720794:WUO720794 J786364:R786364 HU786330:IC786330 RQ786330:RY786330 ABM786330:ABU786330 ALI786330:ALQ786330 AVE786330:AVM786330 BFA786330:BFI786330 BOW786330:BPE786330 BYS786330:BZA786330 CIO786330:CIW786330 CSK786330:CSS786330 DCG786330:DCO786330 DMC786330:DMK786330 DVY786330:DWG786330 EFU786330:EGC786330 EPQ786330:EPY786330 EZM786330:EZU786330 FJI786330:FJQ786330 FTE786330:FTM786330 GDA786330:GDI786330 GMW786330:GNE786330 GWS786330:GXA786330 HGO786330:HGW786330 HQK786330:HQS786330 IAG786330:IAO786330 IKC786330:IKK786330 ITY786330:IUG786330 JDU786330:JEC786330 JNQ786330:JNY786330 JXM786330:JXU786330 KHI786330:KHQ786330 KRE786330:KRM786330 LBA786330:LBI786330 LKW786330:LLE786330 LUS786330:LVA786330 MEO786330:MEW786330 MOK786330:MOS786330 MYG786330:MYO786330 NIC786330:NIK786330 NRY786330:NSG786330 OBU786330:OCC786330 OLQ786330:OLY786330 OVM786330:OVU786330 PFI786330:PFQ786330 PPE786330:PPM786330 PZA786330:PZI786330 QIW786330:QJE786330 QSS786330:QTA786330 RCO786330:RCW786330 RMK786330:RMS786330 RWG786330:RWO786330 SGC786330:SGK786330 SPY786330:SQG786330 SZU786330:TAC786330 TJQ786330:TJY786330 TTM786330:TTU786330 UDI786330:UDQ786330 UNE786330:UNM786330 UXA786330:UXI786330 VGW786330:VHE786330 VQS786330:VRA786330 WAO786330:WAW786330 WKK786330:WKS786330 WUG786330:WUO786330 J851900:R851900 HU851866:IC851866 RQ851866:RY851866 ABM851866:ABU851866 ALI851866:ALQ851866 AVE851866:AVM851866 BFA851866:BFI851866 BOW851866:BPE851866 BYS851866:BZA851866 CIO851866:CIW851866 CSK851866:CSS851866 DCG851866:DCO851866 DMC851866:DMK851866 DVY851866:DWG851866 EFU851866:EGC851866 EPQ851866:EPY851866 EZM851866:EZU851866 FJI851866:FJQ851866 FTE851866:FTM851866 GDA851866:GDI851866 GMW851866:GNE851866 GWS851866:GXA851866 HGO851866:HGW851866 HQK851866:HQS851866 IAG851866:IAO851866 IKC851866:IKK851866 ITY851866:IUG851866 JDU851866:JEC851866 JNQ851866:JNY851866 JXM851866:JXU851866 KHI851866:KHQ851866 KRE851866:KRM851866 LBA851866:LBI851866 LKW851866:LLE851866 LUS851866:LVA851866 MEO851866:MEW851866 MOK851866:MOS851866 MYG851866:MYO851866 NIC851866:NIK851866 NRY851866:NSG851866 OBU851866:OCC851866 OLQ851866:OLY851866 OVM851866:OVU851866 PFI851866:PFQ851866 PPE851866:PPM851866 PZA851866:PZI851866 QIW851866:QJE851866 QSS851866:QTA851866 RCO851866:RCW851866 RMK851866:RMS851866 RWG851866:RWO851866 SGC851866:SGK851866 SPY851866:SQG851866 SZU851866:TAC851866 TJQ851866:TJY851866 TTM851866:TTU851866 UDI851866:UDQ851866 UNE851866:UNM851866 UXA851866:UXI851866 VGW851866:VHE851866 VQS851866:VRA851866 WAO851866:WAW851866 WKK851866:WKS851866 WUG851866:WUO851866 J917436:R917436 HU917402:IC917402 RQ917402:RY917402 ABM917402:ABU917402 ALI917402:ALQ917402 AVE917402:AVM917402 BFA917402:BFI917402 BOW917402:BPE917402 BYS917402:BZA917402 CIO917402:CIW917402 CSK917402:CSS917402 DCG917402:DCO917402 DMC917402:DMK917402 DVY917402:DWG917402 EFU917402:EGC917402 EPQ917402:EPY917402 EZM917402:EZU917402 FJI917402:FJQ917402 FTE917402:FTM917402 GDA917402:GDI917402 GMW917402:GNE917402 GWS917402:GXA917402 HGO917402:HGW917402 HQK917402:HQS917402 IAG917402:IAO917402 IKC917402:IKK917402 ITY917402:IUG917402 JDU917402:JEC917402 JNQ917402:JNY917402 JXM917402:JXU917402 KHI917402:KHQ917402 KRE917402:KRM917402 LBA917402:LBI917402 LKW917402:LLE917402 LUS917402:LVA917402 MEO917402:MEW917402 MOK917402:MOS917402 MYG917402:MYO917402 NIC917402:NIK917402 NRY917402:NSG917402 OBU917402:OCC917402 OLQ917402:OLY917402 OVM917402:OVU917402 PFI917402:PFQ917402 PPE917402:PPM917402 PZA917402:PZI917402 QIW917402:QJE917402 QSS917402:QTA917402 RCO917402:RCW917402 RMK917402:RMS917402 RWG917402:RWO917402 SGC917402:SGK917402 SPY917402:SQG917402 SZU917402:TAC917402 TJQ917402:TJY917402 TTM917402:TTU917402 UDI917402:UDQ917402 UNE917402:UNM917402 UXA917402:UXI917402 VGW917402:VHE917402 VQS917402:VRA917402 WAO917402:WAW917402 WKK917402:WKS917402 WUG917402:WUO917402 J982972:R982972 HU982938:IC982938 RQ982938:RY982938 ABM982938:ABU982938 ALI982938:ALQ982938 AVE982938:AVM982938 BFA982938:BFI982938 BOW982938:BPE982938 BYS982938:BZA982938 CIO982938:CIW982938 CSK982938:CSS982938 DCG982938:DCO982938 DMC982938:DMK982938 DVY982938:DWG982938 EFU982938:EGC982938 EPQ982938:EPY982938 EZM982938:EZU982938 FJI982938:FJQ982938 FTE982938:FTM982938 GDA982938:GDI982938 GMW982938:GNE982938 GWS982938:GXA982938 HGO982938:HGW982938 HQK982938:HQS982938 IAG982938:IAO982938 IKC982938:IKK982938 ITY982938:IUG982938 JDU982938:JEC982938 JNQ982938:JNY982938 JXM982938:JXU982938 KHI982938:KHQ982938 KRE982938:KRM982938 LBA982938:LBI982938 LKW982938:LLE982938 LUS982938:LVA982938 MEO982938:MEW982938 MOK982938:MOS982938 MYG982938:MYO982938 NIC982938:NIK982938 NRY982938:NSG982938 OBU982938:OCC982938 OLQ982938:OLY982938 OVM982938:OVU982938 PFI982938:PFQ982938 PPE982938:PPM982938 PZA982938:PZI982938 QIW982938:QJE982938 QSS982938:QTA982938 RCO982938:RCW982938 RMK982938:RMS982938 RWG982938:RWO982938 SGC982938:SGK982938 SPY982938:SQG982938 SZU982938:TAC982938 TJQ982938:TJY982938 TTM982938:TTU982938 UDI982938:UDQ982938 UNE982938:UNM982938 UXA982938:UXI982938 VGW982938:VHE982938 VQS982938:VRA982938 WAO982938:WAW982938 WKK982938:WKS982938 WUG982938:WUO982938" xr:uid="{00000000-0002-0000-0200-000003000000}">
      <formula1>"Parent Organization, Subsidiary, Other Affiliate"</formula1>
    </dataValidation>
    <dataValidation type="list" allowBlank="1" showInputMessage="1" showErrorMessage="1" sqref="O65444:Q65448 HZ65410:IB65414 RV65410:RX65414 ABR65410:ABT65414 ALN65410:ALP65414 AVJ65410:AVL65414 BFF65410:BFH65414 BPB65410:BPD65414 BYX65410:BYZ65414 CIT65410:CIV65414 CSP65410:CSR65414 DCL65410:DCN65414 DMH65410:DMJ65414 DWD65410:DWF65414 EFZ65410:EGB65414 EPV65410:EPX65414 EZR65410:EZT65414 FJN65410:FJP65414 FTJ65410:FTL65414 GDF65410:GDH65414 GNB65410:GND65414 GWX65410:GWZ65414 HGT65410:HGV65414 HQP65410:HQR65414 IAL65410:IAN65414 IKH65410:IKJ65414 IUD65410:IUF65414 JDZ65410:JEB65414 JNV65410:JNX65414 JXR65410:JXT65414 KHN65410:KHP65414 KRJ65410:KRL65414 LBF65410:LBH65414 LLB65410:LLD65414 LUX65410:LUZ65414 MET65410:MEV65414 MOP65410:MOR65414 MYL65410:MYN65414 NIH65410:NIJ65414 NSD65410:NSF65414 OBZ65410:OCB65414 OLV65410:OLX65414 OVR65410:OVT65414 PFN65410:PFP65414 PPJ65410:PPL65414 PZF65410:PZH65414 QJB65410:QJD65414 QSX65410:QSZ65414 RCT65410:RCV65414 RMP65410:RMR65414 RWL65410:RWN65414 SGH65410:SGJ65414 SQD65410:SQF65414 SZZ65410:TAB65414 TJV65410:TJX65414 TTR65410:TTT65414 UDN65410:UDP65414 UNJ65410:UNL65414 UXF65410:UXH65414 VHB65410:VHD65414 VQX65410:VQZ65414 WAT65410:WAV65414 WKP65410:WKR65414 WUL65410:WUN65414 O130980:Q130984 HZ130946:IB130950 RV130946:RX130950 ABR130946:ABT130950 ALN130946:ALP130950 AVJ130946:AVL130950 BFF130946:BFH130950 BPB130946:BPD130950 BYX130946:BYZ130950 CIT130946:CIV130950 CSP130946:CSR130950 DCL130946:DCN130950 DMH130946:DMJ130950 DWD130946:DWF130950 EFZ130946:EGB130950 EPV130946:EPX130950 EZR130946:EZT130950 FJN130946:FJP130950 FTJ130946:FTL130950 GDF130946:GDH130950 GNB130946:GND130950 GWX130946:GWZ130950 HGT130946:HGV130950 HQP130946:HQR130950 IAL130946:IAN130950 IKH130946:IKJ130950 IUD130946:IUF130950 JDZ130946:JEB130950 JNV130946:JNX130950 JXR130946:JXT130950 KHN130946:KHP130950 KRJ130946:KRL130950 LBF130946:LBH130950 LLB130946:LLD130950 LUX130946:LUZ130950 MET130946:MEV130950 MOP130946:MOR130950 MYL130946:MYN130950 NIH130946:NIJ130950 NSD130946:NSF130950 OBZ130946:OCB130950 OLV130946:OLX130950 OVR130946:OVT130950 PFN130946:PFP130950 PPJ130946:PPL130950 PZF130946:PZH130950 QJB130946:QJD130950 QSX130946:QSZ130950 RCT130946:RCV130950 RMP130946:RMR130950 RWL130946:RWN130950 SGH130946:SGJ130950 SQD130946:SQF130950 SZZ130946:TAB130950 TJV130946:TJX130950 TTR130946:TTT130950 UDN130946:UDP130950 UNJ130946:UNL130950 UXF130946:UXH130950 VHB130946:VHD130950 VQX130946:VQZ130950 WAT130946:WAV130950 WKP130946:WKR130950 WUL130946:WUN130950 O196516:Q196520 HZ196482:IB196486 RV196482:RX196486 ABR196482:ABT196486 ALN196482:ALP196486 AVJ196482:AVL196486 BFF196482:BFH196486 BPB196482:BPD196486 BYX196482:BYZ196486 CIT196482:CIV196486 CSP196482:CSR196486 DCL196482:DCN196486 DMH196482:DMJ196486 DWD196482:DWF196486 EFZ196482:EGB196486 EPV196482:EPX196486 EZR196482:EZT196486 FJN196482:FJP196486 FTJ196482:FTL196486 GDF196482:GDH196486 GNB196482:GND196486 GWX196482:GWZ196486 HGT196482:HGV196486 HQP196482:HQR196486 IAL196482:IAN196486 IKH196482:IKJ196486 IUD196482:IUF196486 JDZ196482:JEB196486 JNV196482:JNX196486 JXR196482:JXT196486 KHN196482:KHP196486 KRJ196482:KRL196486 LBF196482:LBH196486 LLB196482:LLD196486 LUX196482:LUZ196486 MET196482:MEV196486 MOP196482:MOR196486 MYL196482:MYN196486 NIH196482:NIJ196486 NSD196482:NSF196486 OBZ196482:OCB196486 OLV196482:OLX196486 OVR196482:OVT196486 PFN196482:PFP196486 PPJ196482:PPL196486 PZF196482:PZH196486 QJB196482:QJD196486 QSX196482:QSZ196486 RCT196482:RCV196486 RMP196482:RMR196486 RWL196482:RWN196486 SGH196482:SGJ196486 SQD196482:SQF196486 SZZ196482:TAB196486 TJV196482:TJX196486 TTR196482:TTT196486 UDN196482:UDP196486 UNJ196482:UNL196486 UXF196482:UXH196486 VHB196482:VHD196486 VQX196482:VQZ196486 WAT196482:WAV196486 WKP196482:WKR196486 WUL196482:WUN196486 O262052:Q262056 HZ262018:IB262022 RV262018:RX262022 ABR262018:ABT262022 ALN262018:ALP262022 AVJ262018:AVL262022 BFF262018:BFH262022 BPB262018:BPD262022 BYX262018:BYZ262022 CIT262018:CIV262022 CSP262018:CSR262022 DCL262018:DCN262022 DMH262018:DMJ262022 DWD262018:DWF262022 EFZ262018:EGB262022 EPV262018:EPX262022 EZR262018:EZT262022 FJN262018:FJP262022 FTJ262018:FTL262022 GDF262018:GDH262022 GNB262018:GND262022 GWX262018:GWZ262022 HGT262018:HGV262022 HQP262018:HQR262022 IAL262018:IAN262022 IKH262018:IKJ262022 IUD262018:IUF262022 JDZ262018:JEB262022 JNV262018:JNX262022 JXR262018:JXT262022 KHN262018:KHP262022 KRJ262018:KRL262022 LBF262018:LBH262022 LLB262018:LLD262022 LUX262018:LUZ262022 MET262018:MEV262022 MOP262018:MOR262022 MYL262018:MYN262022 NIH262018:NIJ262022 NSD262018:NSF262022 OBZ262018:OCB262022 OLV262018:OLX262022 OVR262018:OVT262022 PFN262018:PFP262022 PPJ262018:PPL262022 PZF262018:PZH262022 QJB262018:QJD262022 QSX262018:QSZ262022 RCT262018:RCV262022 RMP262018:RMR262022 RWL262018:RWN262022 SGH262018:SGJ262022 SQD262018:SQF262022 SZZ262018:TAB262022 TJV262018:TJX262022 TTR262018:TTT262022 UDN262018:UDP262022 UNJ262018:UNL262022 UXF262018:UXH262022 VHB262018:VHD262022 VQX262018:VQZ262022 WAT262018:WAV262022 WKP262018:WKR262022 WUL262018:WUN262022 O327588:Q327592 HZ327554:IB327558 RV327554:RX327558 ABR327554:ABT327558 ALN327554:ALP327558 AVJ327554:AVL327558 BFF327554:BFH327558 BPB327554:BPD327558 BYX327554:BYZ327558 CIT327554:CIV327558 CSP327554:CSR327558 DCL327554:DCN327558 DMH327554:DMJ327558 DWD327554:DWF327558 EFZ327554:EGB327558 EPV327554:EPX327558 EZR327554:EZT327558 FJN327554:FJP327558 FTJ327554:FTL327558 GDF327554:GDH327558 GNB327554:GND327558 GWX327554:GWZ327558 HGT327554:HGV327558 HQP327554:HQR327558 IAL327554:IAN327558 IKH327554:IKJ327558 IUD327554:IUF327558 JDZ327554:JEB327558 JNV327554:JNX327558 JXR327554:JXT327558 KHN327554:KHP327558 KRJ327554:KRL327558 LBF327554:LBH327558 LLB327554:LLD327558 LUX327554:LUZ327558 MET327554:MEV327558 MOP327554:MOR327558 MYL327554:MYN327558 NIH327554:NIJ327558 NSD327554:NSF327558 OBZ327554:OCB327558 OLV327554:OLX327558 OVR327554:OVT327558 PFN327554:PFP327558 PPJ327554:PPL327558 PZF327554:PZH327558 QJB327554:QJD327558 QSX327554:QSZ327558 RCT327554:RCV327558 RMP327554:RMR327558 RWL327554:RWN327558 SGH327554:SGJ327558 SQD327554:SQF327558 SZZ327554:TAB327558 TJV327554:TJX327558 TTR327554:TTT327558 UDN327554:UDP327558 UNJ327554:UNL327558 UXF327554:UXH327558 VHB327554:VHD327558 VQX327554:VQZ327558 WAT327554:WAV327558 WKP327554:WKR327558 WUL327554:WUN327558 O393124:Q393128 HZ393090:IB393094 RV393090:RX393094 ABR393090:ABT393094 ALN393090:ALP393094 AVJ393090:AVL393094 BFF393090:BFH393094 BPB393090:BPD393094 BYX393090:BYZ393094 CIT393090:CIV393094 CSP393090:CSR393094 DCL393090:DCN393094 DMH393090:DMJ393094 DWD393090:DWF393094 EFZ393090:EGB393094 EPV393090:EPX393094 EZR393090:EZT393094 FJN393090:FJP393094 FTJ393090:FTL393094 GDF393090:GDH393094 GNB393090:GND393094 GWX393090:GWZ393094 HGT393090:HGV393094 HQP393090:HQR393094 IAL393090:IAN393094 IKH393090:IKJ393094 IUD393090:IUF393094 JDZ393090:JEB393094 JNV393090:JNX393094 JXR393090:JXT393094 KHN393090:KHP393094 KRJ393090:KRL393094 LBF393090:LBH393094 LLB393090:LLD393094 LUX393090:LUZ393094 MET393090:MEV393094 MOP393090:MOR393094 MYL393090:MYN393094 NIH393090:NIJ393094 NSD393090:NSF393094 OBZ393090:OCB393094 OLV393090:OLX393094 OVR393090:OVT393094 PFN393090:PFP393094 PPJ393090:PPL393094 PZF393090:PZH393094 QJB393090:QJD393094 QSX393090:QSZ393094 RCT393090:RCV393094 RMP393090:RMR393094 RWL393090:RWN393094 SGH393090:SGJ393094 SQD393090:SQF393094 SZZ393090:TAB393094 TJV393090:TJX393094 TTR393090:TTT393094 UDN393090:UDP393094 UNJ393090:UNL393094 UXF393090:UXH393094 VHB393090:VHD393094 VQX393090:VQZ393094 WAT393090:WAV393094 WKP393090:WKR393094 WUL393090:WUN393094 O458660:Q458664 HZ458626:IB458630 RV458626:RX458630 ABR458626:ABT458630 ALN458626:ALP458630 AVJ458626:AVL458630 BFF458626:BFH458630 BPB458626:BPD458630 BYX458626:BYZ458630 CIT458626:CIV458630 CSP458626:CSR458630 DCL458626:DCN458630 DMH458626:DMJ458630 DWD458626:DWF458630 EFZ458626:EGB458630 EPV458626:EPX458630 EZR458626:EZT458630 FJN458626:FJP458630 FTJ458626:FTL458630 GDF458626:GDH458630 GNB458626:GND458630 GWX458626:GWZ458630 HGT458626:HGV458630 HQP458626:HQR458630 IAL458626:IAN458630 IKH458626:IKJ458630 IUD458626:IUF458630 JDZ458626:JEB458630 JNV458626:JNX458630 JXR458626:JXT458630 KHN458626:KHP458630 KRJ458626:KRL458630 LBF458626:LBH458630 LLB458626:LLD458630 LUX458626:LUZ458630 MET458626:MEV458630 MOP458626:MOR458630 MYL458626:MYN458630 NIH458626:NIJ458630 NSD458626:NSF458630 OBZ458626:OCB458630 OLV458626:OLX458630 OVR458626:OVT458630 PFN458626:PFP458630 PPJ458626:PPL458630 PZF458626:PZH458630 QJB458626:QJD458630 QSX458626:QSZ458630 RCT458626:RCV458630 RMP458626:RMR458630 RWL458626:RWN458630 SGH458626:SGJ458630 SQD458626:SQF458630 SZZ458626:TAB458630 TJV458626:TJX458630 TTR458626:TTT458630 UDN458626:UDP458630 UNJ458626:UNL458630 UXF458626:UXH458630 VHB458626:VHD458630 VQX458626:VQZ458630 WAT458626:WAV458630 WKP458626:WKR458630 WUL458626:WUN458630 O524196:Q524200 HZ524162:IB524166 RV524162:RX524166 ABR524162:ABT524166 ALN524162:ALP524166 AVJ524162:AVL524166 BFF524162:BFH524166 BPB524162:BPD524166 BYX524162:BYZ524166 CIT524162:CIV524166 CSP524162:CSR524166 DCL524162:DCN524166 DMH524162:DMJ524166 DWD524162:DWF524166 EFZ524162:EGB524166 EPV524162:EPX524166 EZR524162:EZT524166 FJN524162:FJP524166 FTJ524162:FTL524166 GDF524162:GDH524166 GNB524162:GND524166 GWX524162:GWZ524166 HGT524162:HGV524166 HQP524162:HQR524166 IAL524162:IAN524166 IKH524162:IKJ524166 IUD524162:IUF524166 JDZ524162:JEB524166 JNV524162:JNX524166 JXR524162:JXT524166 KHN524162:KHP524166 KRJ524162:KRL524166 LBF524162:LBH524166 LLB524162:LLD524166 LUX524162:LUZ524166 MET524162:MEV524166 MOP524162:MOR524166 MYL524162:MYN524166 NIH524162:NIJ524166 NSD524162:NSF524166 OBZ524162:OCB524166 OLV524162:OLX524166 OVR524162:OVT524166 PFN524162:PFP524166 PPJ524162:PPL524166 PZF524162:PZH524166 QJB524162:QJD524166 QSX524162:QSZ524166 RCT524162:RCV524166 RMP524162:RMR524166 RWL524162:RWN524166 SGH524162:SGJ524166 SQD524162:SQF524166 SZZ524162:TAB524166 TJV524162:TJX524166 TTR524162:TTT524166 UDN524162:UDP524166 UNJ524162:UNL524166 UXF524162:UXH524166 VHB524162:VHD524166 VQX524162:VQZ524166 WAT524162:WAV524166 WKP524162:WKR524166 WUL524162:WUN524166 O589732:Q589736 HZ589698:IB589702 RV589698:RX589702 ABR589698:ABT589702 ALN589698:ALP589702 AVJ589698:AVL589702 BFF589698:BFH589702 BPB589698:BPD589702 BYX589698:BYZ589702 CIT589698:CIV589702 CSP589698:CSR589702 DCL589698:DCN589702 DMH589698:DMJ589702 DWD589698:DWF589702 EFZ589698:EGB589702 EPV589698:EPX589702 EZR589698:EZT589702 FJN589698:FJP589702 FTJ589698:FTL589702 GDF589698:GDH589702 GNB589698:GND589702 GWX589698:GWZ589702 HGT589698:HGV589702 HQP589698:HQR589702 IAL589698:IAN589702 IKH589698:IKJ589702 IUD589698:IUF589702 JDZ589698:JEB589702 JNV589698:JNX589702 JXR589698:JXT589702 KHN589698:KHP589702 KRJ589698:KRL589702 LBF589698:LBH589702 LLB589698:LLD589702 LUX589698:LUZ589702 MET589698:MEV589702 MOP589698:MOR589702 MYL589698:MYN589702 NIH589698:NIJ589702 NSD589698:NSF589702 OBZ589698:OCB589702 OLV589698:OLX589702 OVR589698:OVT589702 PFN589698:PFP589702 PPJ589698:PPL589702 PZF589698:PZH589702 QJB589698:QJD589702 QSX589698:QSZ589702 RCT589698:RCV589702 RMP589698:RMR589702 RWL589698:RWN589702 SGH589698:SGJ589702 SQD589698:SQF589702 SZZ589698:TAB589702 TJV589698:TJX589702 TTR589698:TTT589702 UDN589698:UDP589702 UNJ589698:UNL589702 UXF589698:UXH589702 VHB589698:VHD589702 VQX589698:VQZ589702 WAT589698:WAV589702 WKP589698:WKR589702 WUL589698:WUN589702 O655268:Q655272 HZ655234:IB655238 RV655234:RX655238 ABR655234:ABT655238 ALN655234:ALP655238 AVJ655234:AVL655238 BFF655234:BFH655238 BPB655234:BPD655238 BYX655234:BYZ655238 CIT655234:CIV655238 CSP655234:CSR655238 DCL655234:DCN655238 DMH655234:DMJ655238 DWD655234:DWF655238 EFZ655234:EGB655238 EPV655234:EPX655238 EZR655234:EZT655238 FJN655234:FJP655238 FTJ655234:FTL655238 GDF655234:GDH655238 GNB655234:GND655238 GWX655234:GWZ655238 HGT655234:HGV655238 HQP655234:HQR655238 IAL655234:IAN655238 IKH655234:IKJ655238 IUD655234:IUF655238 JDZ655234:JEB655238 JNV655234:JNX655238 JXR655234:JXT655238 KHN655234:KHP655238 KRJ655234:KRL655238 LBF655234:LBH655238 LLB655234:LLD655238 LUX655234:LUZ655238 MET655234:MEV655238 MOP655234:MOR655238 MYL655234:MYN655238 NIH655234:NIJ655238 NSD655234:NSF655238 OBZ655234:OCB655238 OLV655234:OLX655238 OVR655234:OVT655238 PFN655234:PFP655238 PPJ655234:PPL655238 PZF655234:PZH655238 QJB655234:QJD655238 QSX655234:QSZ655238 RCT655234:RCV655238 RMP655234:RMR655238 RWL655234:RWN655238 SGH655234:SGJ655238 SQD655234:SQF655238 SZZ655234:TAB655238 TJV655234:TJX655238 TTR655234:TTT655238 UDN655234:UDP655238 UNJ655234:UNL655238 UXF655234:UXH655238 VHB655234:VHD655238 VQX655234:VQZ655238 WAT655234:WAV655238 WKP655234:WKR655238 WUL655234:WUN655238 O720804:Q720808 HZ720770:IB720774 RV720770:RX720774 ABR720770:ABT720774 ALN720770:ALP720774 AVJ720770:AVL720774 BFF720770:BFH720774 BPB720770:BPD720774 BYX720770:BYZ720774 CIT720770:CIV720774 CSP720770:CSR720774 DCL720770:DCN720774 DMH720770:DMJ720774 DWD720770:DWF720774 EFZ720770:EGB720774 EPV720770:EPX720774 EZR720770:EZT720774 FJN720770:FJP720774 FTJ720770:FTL720774 GDF720770:GDH720774 GNB720770:GND720774 GWX720770:GWZ720774 HGT720770:HGV720774 HQP720770:HQR720774 IAL720770:IAN720774 IKH720770:IKJ720774 IUD720770:IUF720774 JDZ720770:JEB720774 JNV720770:JNX720774 JXR720770:JXT720774 KHN720770:KHP720774 KRJ720770:KRL720774 LBF720770:LBH720774 LLB720770:LLD720774 LUX720770:LUZ720774 MET720770:MEV720774 MOP720770:MOR720774 MYL720770:MYN720774 NIH720770:NIJ720774 NSD720770:NSF720774 OBZ720770:OCB720774 OLV720770:OLX720774 OVR720770:OVT720774 PFN720770:PFP720774 PPJ720770:PPL720774 PZF720770:PZH720774 QJB720770:QJD720774 QSX720770:QSZ720774 RCT720770:RCV720774 RMP720770:RMR720774 RWL720770:RWN720774 SGH720770:SGJ720774 SQD720770:SQF720774 SZZ720770:TAB720774 TJV720770:TJX720774 TTR720770:TTT720774 UDN720770:UDP720774 UNJ720770:UNL720774 UXF720770:UXH720774 VHB720770:VHD720774 VQX720770:VQZ720774 WAT720770:WAV720774 WKP720770:WKR720774 WUL720770:WUN720774 O786340:Q786344 HZ786306:IB786310 RV786306:RX786310 ABR786306:ABT786310 ALN786306:ALP786310 AVJ786306:AVL786310 BFF786306:BFH786310 BPB786306:BPD786310 BYX786306:BYZ786310 CIT786306:CIV786310 CSP786306:CSR786310 DCL786306:DCN786310 DMH786306:DMJ786310 DWD786306:DWF786310 EFZ786306:EGB786310 EPV786306:EPX786310 EZR786306:EZT786310 FJN786306:FJP786310 FTJ786306:FTL786310 GDF786306:GDH786310 GNB786306:GND786310 GWX786306:GWZ786310 HGT786306:HGV786310 HQP786306:HQR786310 IAL786306:IAN786310 IKH786306:IKJ786310 IUD786306:IUF786310 JDZ786306:JEB786310 JNV786306:JNX786310 JXR786306:JXT786310 KHN786306:KHP786310 KRJ786306:KRL786310 LBF786306:LBH786310 LLB786306:LLD786310 LUX786306:LUZ786310 MET786306:MEV786310 MOP786306:MOR786310 MYL786306:MYN786310 NIH786306:NIJ786310 NSD786306:NSF786310 OBZ786306:OCB786310 OLV786306:OLX786310 OVR786306:OVT786310 PFN786306:PFP786310 PPJ786306:PPL786310 PZF786306:PZH786310 QJB786306:QJD786310 QSX786306:QSZ786310 RCT786306:RCV786310 RMP786306:RMR786310 RWL786306:RWN786310 SGH786306:SGJ786310 SQD786306:SQF786310 SZZ786306:TAB786310 TJV786306:TJX786310 TTR786306:TTT786310 UDN786306:UDP786310 UNJ786306:UNL786310 UXF786306:UXH786310 VHB786306:VHD786310 VQX786306:VQZ786310 WAT786306:WAV786310 WKP786306:WKR786310 WUL786306:WUN786310 O851876:Q851880 HZ851842:IB851846 RV851842:RX851846 ABR851842:ABT851846 ALN851842:ALP851846 AVJ851842:AVL851846 BFF851842:BFH851846 BPB851842:BPD851846 BYX851842:BYZ851846 CIT851842:CIV851846 CSP851842:CSR851846 DCL851842:DCN851846 DMH851842:DMJ851846 DWD851842:DWF851846 EFZ851842:EGB851846 EPV851842:EPX851846 EZR851842:EZT851846 FJN851842:FJP851846 FTJ851842:FTL851846 GDF851842:GDH851846 GNB851842:GND851846 GWX851842:GWZ851846 HGT851842:HGV851846 HQP851842:HQR851846 IAL851842:IAN851846 IKH851842:IKJ851846 IUD851842:IUF851846 JDZ851842:JEB851846 JNV851842:JNX851846 JXR851842:JXT851846 KHN851842:KHP851846 KRJ851842:KRL851846 LBF851842:LBH851846 LLB851842:LLD851846 LUX851842:LUZ851846 MET851842:MEV851846 MOP851842:MOR851846 MYL851842:MYN851846 NIH851842:NIJ851846 NSD851842:NSF851846 OBZ851842:OCB851846 OLV851842:OLX851846 OVR851842:OVT851846 PFN851842:PFP851846 PPJ851842:PPL851846 PZF851842:PZH851846 QJB851842:QJD851846 QSX851842:QSZ851846 RCT851842:RCV851846 RMP851842:RMR851846 RWL851842:RWN851846 SGH851842:SGJ851846 SQD851842:SQF851846 SZZ851842:TAB851846 TJV851842:TJX851846 TTR851842:TTT851846 UDN851842:UDP851846 UNJ851842:UNL851846 UXF851842:UXH851846 VHB851842:VHD851846 VQX851842:VQZ851846 WAT851842:WAV851846 WKP851842:WKR851846 WUL851842:WUN851846 O917412:Q917416 HZ917378:IB917382 RV917378:RX917382 ABR917378:ABT917382 ALN917378:ALP917382 AVJ917378:AVL917382 BFF917378:BFH917382 BPB917378:BPD917382 BYX917378:BYZ917382 CIT917378:CIV917382 CSP917378:CSR917382 DCL917378:DCN917382 DMH917378:DMJ917382 DWD917378:DWF917382 EFZ917378:EGB917382 EPV917378:EPX917382 EZR917378:EZT917382 FJN917378:FJP917382 FTJ917378:FTL917382 GDF917378:GDH917382 GNB917378:GND917382 GWX917378:GWZ917382 HGT917378:HGV917382 HQP917378:HQR917382 IAL917378:IAN917382 IKH917378:IKJ917382 IUD917378:IUF917382 JDZ917378:JEB917382 JNV917378:JNX917382 JXR917378:JXT917382 KHN917378:KHP917382 KRJ917378:KRL917382 LBF917378:LBH917382 LLB917378:LLD917382 LUX917378:LUZ917382 MET917378:MEV917382 MOP917378:MOR917382 MYL917378:MYN917382 NIH917378:NIJ917382 NSD917378:NSF917382 OBZ917378:OCB917382 OLV917378:OLX917382 OVR917378:OVT917382 PFN917378:PFP917382 PPJ917378:PPL917382 PZF917378:PZH917382 QJB917378:QJD917382 QSX917378:QSZ917382 RCT917378:RCV917382 RMP917378:RMR917382 RWL917378:RWN917382 SGH917378:SGJ917382 SQD917378:SQF917382 SZZ917378:TAB917382 TJV917378:TJX917382 TTR917378:TTT917382 UDN917378:UDP917382 UNJ917378:UNL917382 UXF917378:UXH917382 VHB917378:VHD917382 VQX917378:VQZ917382 WAT917378:WAV917382 WKP917378:WKR917382 WUL917378:WUN917382 O982948:Q982952 HZ982914:IB982918 RV982914:RX982918 ABR982914:ABT982918 ALN982914:ALP982918 AVJ982914:AVL982918 BFF982914:BFH982918 BPB982914:BPD982918 BYX982914:BYZ982918 CIT982914:CIV982918 CSP982914:CSR982918 DCL982914:DCN982918 DMH982914:DMJ982918 DWD982914:DWF982918 EFZ982914:EGB982918 EPV982914:EPX982918 EZR982914:EZT982918 FJN982914:FJP982918 FTJ982914:FTL982918 GDF982914:GDH982918 GNB982914:GND982918 GWX982914:GWZ982918 HGT982914:HGV982918 HQP982914:HQR982918 IAL982914:IAN982918 IKH982914:IKJ982918 IUD982914:IUF982918 JDZ982914:JEB982918 JNV982914:JNX982918 JXR982914:JXT982918 KHN982914:KHP982918 KRJ982914:KRL982918 LBF982914:LBH982918 LLB982914:LLD982918 LUX982914:LUZ982918 MET982914:MEV982918 MOP982914:MOR982918 MYL982914:MYN982918 NIH982914:NIJ982918 NSD982914:NSF982918 OBZ982914:OCB982918 OLV982914:OLX982918 OVR982914:OVT982918 PFN982914:PFP982918 PPJ982914:PPL982918 PZF982914:PZH982918 QJB982914:QJD982918 QSX982914:QSZ982918 RCT982914:RCV982918 RMP982914:RMR982918 RWL982914:RWN982918 SGH982914:SGJ982918 SQD982914:SQF982918 SZZ982914:TAB982918 TJV982914:TJX982918 TTR982914:TTT982918 UDN982914:UDP982918 UNJ982914:UNL982918 UXF982914:UXH982918 VHB982914:VHD982918 VQX982914:VQZ982918 WAT982914:WAV982918 WKP982914:WKR982918 WUL982914:WUN982918" xr:uid="{00000000-0002-0000-0200-000004000000}">
      <formula1>"Low/Mod Income, Market Rate, Mixed Income"</formula1>
    </dataValidation>
    <dataValidation type="list" allowBlank="1" showInputMessage="1" showErrorMessage="1" sqref="K65317:O65317 HV65283:HZ65283 RR65283:RV65283 ABN65283:ABR65283 ALJ65283:ALN65283 AVF65283:AVJ65283 BFB65283:BFF65283 BOX65283:BPB65283 BYT65283:BYX65283 CIP65283:CIT65283 CSL65283:CSP65283 DCH65283:DCL65283 DMD65283:DMH65283 DVZ65283:DWD65283 EFV65283:EFZ65283 EPR65283:EPV65283 EZN65283:EZR65283 FJJ65283:FJN65283 FTF65283:FTJ65283 GDB65283:GDF65283 GMX65283:GNB65283 GWT65283:GWX65283 HGP65283:HGT65283 HQL65283:HQP65283 IAH65283:IAL65283 IKD65283:IKH65283 ITZ65283:IUD65283 JDV65283:JDZ65283 JNR65283:JNV65283 JXN65283:JXR65283 KHJ65283:KHN65283 KRF65283:KRJ65283 LBB65283:LBF65283 LKX65283:LLB65283 LUT65283:LUX65283 MEP65283:MET65283 MOL65283:MOP65283 MYH65283:MYL65283 NID65283:NIH65283 NRZ65283:NSD65283 OBV65283:OBZ65283 OLR65283:OLV65283 OVN65283:OVR65283 PFJ65283:PFN65283 PPF65283:PPJ65283 PZB65283:PZF65283 QIX65283:QJB65283 QST65283:QSX65283 RCP65283:RCT65283 RML65283:RMP65283 RWH65283:RWL65283 SGD65283:SGH65283 SPZ65283:SQD65283 SZV65283:SZZ65283 TJR65283:TJV65283 TTN65283:TTR65283 UDJ65283:UDN65283 UNF65283:UNJ65283 UXB65283:UXF65283 VGX65283:VHB65283 VQT65283:VQX65283 WAP65283:WAT65283 WKL65283:WKP65283 WUH65283:WUL65283 K130853:O130853 HV130819:HZ130819 RR130819:RV130819 ABN130819:ABR130819 ALJ130819:ALN130819 AVF130819:AVJ130819 BFB130819:BFF130819 BOX130819:BPB130819 BYT130819:BYX130819 CIP130819:CIT130819 CSL130819:CSP130819 DCH130819:DCL130819 DMD130819:DMH130819 DVZ130819:DWD130819 EFV130819:EFZ130819 EPR130819:EPV130819 EZN130819:EZR130819 FJJ130819:FJN130819 FTF130819:FTJ130819 GDB130819:GDF130819 GMX130819:GNB130819 GWT130819:GWX130819 HGP130819:HGT130819 HQL130819:HQP130819 IAH130819:IAL130819 IKD130819:IKH130819 ITZ130819:IUD130819 JDV130819:JDZ130819 JNR130819:JNV130819 JXN130819:JXR130819 KHJ130819:KHN130819 KRF130819:KRJ130819 LBB130819:LBF130819 LKX130819:LLB130819 LUT130819:LUX130819 MEP130819:MET130819 MOL130819:MOP130819 MYH130819:MYL130819 NID130819:NIH130819 NRZ130819:NSD130819 OBV130819:OBZ130819 OLR130819:OLV130819 OVN130819:OVR130819 PFJ130819:PFN130819 PPF130819:PPJ130819 PZB130819:PZF130819 QIX130819:QJB130819 QST130819:QSX130819 RCP130819:RCT130819 RML130819:RMP130819 RWH130819:RWL130819 SGD130819:SGH130819 SPZ130819:SQD130819 SZV130819:SZZ130819 TJR130819:TJV130819 TTN130819:TTR130819 UDJ130819:UDN130819 UNF130819:UNJ130819 UXB130819:UXF130819 VGX130819:VHB130819 VQT130819:VQX130819 WAP130819:WAT130819 WKL130819:WKP130819 WUH130819:WUL130819 K196389:O196389 HV196355:HZ196355 RR196355:RV196355 ABN196355:ABR196355 ALJ196355:ALN196355 AVF196355:AVJ196355 BFB196355:BFF196355 BOX196355:BPB196355 BYT196355:BYX196355 CIP196355:CIT196355 CSL196355:CSP196355 DCH196355:DCL196355 DMD196355:DMH196355 DVZ196355:DWD196355 EFV196355:EFZ196355 EPR196355:EPV196355 EZN196355:EZR196355 FJJ196355:FJN196355 FTF196355:FTJ196355 GDB196355:GDF196355 GMX196355:GNB196355 GWT196355:GWX196355 HGP196355:HGT196355 HQL196355:HQP196355 IAH196355:IAL196355 IKD196355:IKH196355 ITZ196355:IUD196355 JDV196355:JDZ196355 JNR196355:JNV196355 JXN196355:JXR196355 KHJ196355:KHN196355 KRF196355:KRJ196355 LBB196355:LBF196355 LKX196355:LLB196355 LUT196355:LUX196355 MEP196355:MET196355 MOL196355:MOP196355 MYH196355:MYL196355 NID196355:NIH196355 NRZ196355:NSD196355 OBV196355:OBZ196355 OLR196355:OLV196355 OVN196355:OVR196355 PFJ196355:PFN196355 PPF196355:PPJ196355 PZB196355:PZF196355 QIX196355:QJB196355 QST196355:QSX196355 RCP196355:RCT196355 RML196355:RMP196355 RWH196355:RWL196355 SGD196355:SGH196355 SPZ196355:SQD196355 SZV196355:SZZ196355 TJR196355:TJV196355 TTN196355:TTR196355 UDJ196355:UDN196355 UNF196355:UNJ196355 UXB196355:UXF196355 VGX196355:VHB196355 VQT196355:VQX196355 WAP196355:WAT196355 WKL196355:WKP196355 WUH196355:WUL196355 K261925:O261925 HV261891:HZ261891 RR261891:RV261891 ABN261891:ABR261891 ALJ261891:ALN261891 AVF261891:AVJ261891 BFB261891:BFF261891 BOX261891:BPB261891 BYT261891:BYX261891 CIP261891:CIT261891 CSL261891:CSP261891 DCH261891:DCL261891 DMD261891:DMH261891 DVZ261891:DWD261891 EFV261891:EFZ261891 EPR261891:EPV261891 EZN261891:EZR261891 FJJ261891:FJN261891 FTF261891:FTJ261891 GDB261891:GDF261891 GMX261891:GNB261891 GWT261891:GWX261891 HGP261891:HGT261891 HQL261891:HQP261891 IAH261891:IAL261891 IKD261891:IKH261891 ITZ261891:IUD261891 JDV261891:JDZ261891 JNR261891:JNV261891 JXN261891:JXR261891 KHJ261891:KHN261891 KRF261891:KRJ261891 LBB261891:LBF261891 LKX261891:LLB261891 LUT261891:LUX261891 MEP261891:MET261891 MOL261891:MOP261891 MYH261891:MYL261891 NID261891:NIH261891 NRZ261891:NSD261891 OBV261891:OBZ261891 OLR261891:OLV261891 OVN261891:OVR261891 PFJ261891:PFN261891 PPF261891:PPJ261891 PZB261891:PZF261891 QIX261891:QJB261891 QST261891:QSX261891 RCP261891:RCT261891 RML261891:RMP261891 RWH261891:RWL261891 SGD261891:SGH261891 SPZ261891:SQD261891 SZV261891:SZZ261891 TJR261891:TJV261891 TTN261891:TTR261891 UDJ261891:UDN261891 UNF261891:UNJ261891 UXB261891:UXF261891 VGX261891:VHB261891 VQT261891:VQX261891 WAP261891:WAT261891 WKL261891:WKP261891 WUH261891:WUL261891 K327461:O327461 HV327427:HZ327427 RR327427:RV327427 ABN327427:ABR327427 ALJ327427:ALN327427 AVF327427:AVJ327427 BFB327427:BFF327427 BOX327427:BPB327427 BYT327427:BYX327427 CIP327427:CIT327427 CSL327427:CSP327427 DCH327427:DCL327427 DMD327427:DMH327427 DVZ327427:DWD327427 EFV327427:EFZ327427 EPR327427:EPV327427 EZN327427:EZR327427 FJJ327427:FJN327427 FTF327427:FTJ327427 GDB327427:GDF327427 GMX327427:GNB327427 GWT327427:GWX327427 HGP327427:HGT327427 HQL327427:HQP327427 IAH327427:IAL327427 IKD327427:IKH327427 ITZ327427:IUD327427 JDV327427:JDZ327427 JNR327427:JNV327427 JXN327427:JXR327427 KHJ327427:KHN327427 KRF327427:KRJ327427 LBB327427:LBF327427 LKX327427:LLB327427 LUT327427:LUX327427 MEP327427:MET327427 MOL327427:MOP327427 MYH327427:MYL327427 NID327427:NIH327427 NRZ327427:NSD327427 OBV327427:OBZ327427 OLR327427:OLV327427 OVN327427:OVR327427 PFJ327427:PFN327427 PPF327427:PPJ327427 PZB327427:PZF327427 QIX327427:QJB327427 QST327427:QSX327427 RCP327427:RCT327427 RML327427:RMP327427 RWH327427:RWL327427 SGD327427:SGH327427 SPZ327427:SQD327427 SZV327427:SZZ327427 TJR327427:TJV327427 TTN327427:TTR327427 UDJ327427:UDN327427 UNF327427:UNJ327427 UXB327427:UXF327427 VGX327427:VHB327427 VQT327427:VQX327427 WAP327427:WAT327427 WKL327427:WKP327427 WUH327427:WUL327427 K392997:O392997 HV392963:HZ392963 RR392963:RV392963 ABN392963:ABR392963 ALJ392963:ALN392963 AVF392963:AVJ392963 BFB392963:BFF392963 BOX392963:BPB392963 BYT392963:BYX392963 CIP392963:CIT392963 CSL392963:CSP392963 DCH392963:DCL392963 DMD392963:DMH392963 DVZ392963:DWD392963 EFV392963:EFZ392963 EPR392963:EPV392963 EZN392963:EZR392963 FJJ392963:FJN392963 FTF392963:FTJ392963 GDB392963:GDF392963 GMX392963:GNB392963 GWT392963:GWX392963 HGP392963:HGT392963 HQL392963:HQP392963 IAH392963:IAL392963 IKD392963:IKH392963 ITZ392963:IUD392963 JDV392963:JDZ392963 JNR392963:JNV392963 JXN392963:JXR392963 KHJ392963:KHN392963 KRF392963:KRJ392963 LBB392963:LBF392963 LKX392963:LLB392963 LUT392963:LUX392963 MEP392963:MET392963 MOL392963:MOP392963 MYH392963:MYL392963 NID392963:NIH392963 NRZ392963:NSD392963 OBV392963:OBZ392963 OLR392963:OLV392963 OVN392963:OVR392963 PFJ392963:PFN392963 PPF392963:PPJ392963 PZB392963:PZF392963 QIX392963:QJB392963 QST392963:QSX392963 RCP392963:RCT392963 RML392963:RMP392963 RWH392963:RWL392963 SGD392963:SGH392963 SPZ392963:SQD392963 SZV392963:SZZ392963 TJR392963:TJV392963 TTN392963:TTR392963 UDJ392963:UDN392963 UNF392963:UNJ392963 UXB392963:UXF392963 VGX392963:VHB392963 VQT392963:VQX392963 WAP392963:WAT392963 WKL392963:WKP392963 WUH392963:WUL392963 K458533:O458533 HV458499:HZ458499 RR458499:RV458499 ABN458499:ABR458499 ALJ458499:ALN458499 AVF458499:AVJ458499 BFB458499:BFF458499 BOX458499:BPB458499 BYT458499:BYX458499 CIP458499:CIT458499 CSL458499:CSP458499 DCH458499:DCL458499 DMD458499:DMH458499 DVZ458499:DWD458499 EFV458499:EFZ458499 EPR458499:EPV458499 EZN458499:EZR458499 FJJ458499:FJN458499 FTF458499:FTJ458499 GDB458499:GDF458499 GMX458499:GNB458499 GWT458499:GWX458499 HGP458499:HGT458499 HQL458499:HQP458499 IAH458499:IAL458499 IKD458499:IKH458499 ITZ458499:IUD458499 JDV458499:JDZ458499 JNR458499:JNV458499 JXN458499:JXR458499 KHJ458499:KHN458499 KRF458499:KRJ458499 LBB458499:LBF458499 LKX458499:LLB458499 LUT458499:LUX458499 MEP458499:MET458499 MOL458499:MOP458499 MYH458499:MYL458499 NID458499:NIH458499 NRZ458499:NSD458499 OBV458499:OBZ458499 OLR458499:OLV458499 OVN458499:OVR458499 PFJ458499:PFN458499 PPF458499:PPJ458499 PZB458499:PZF458499 QIX458499:QJB458499 QST458499:QSX458499 RCP458499:RCT458499 RML458499:RMP458499 RWH458499:RWL458499 SGD458499:SGH458499 SPZ458499:SQD458499 SZV458499:SZZ458499 TJR458499:TJV458499 TTN458499:TTR458499 UDJ458499:UDN458499 UNF458499:UNJ458499 UXB458499:UXF458499 VGX458499:VHB458499 VQT458499:VQX458499 WAP458499:WAT458499 WKL458499:WKP458499 WUH458499:WUL458499 K524069:O524069 HV524035:HZ524035 RR524035:RV524035 ABN524035:ABR524035 ALJ524035:ALN524035 AVF524035:AVJ524035 BFB524035:BFF524035 BOX524035:BPB524035 BYT524035:BYX524035 CIP524035:CIT524035 CSL524035:CSP524035 DCH524035:DCL524035 DMD524035:DMH524035 DVZ524035:DWD524035 EFV524035:EFZ524035 EPR524035:EPV524035 EZN524035:EZR524035 FJJ524035:FJN524035 FTF524035:FTJ524035 GDB524035:GDF524035 GMX524035:GNB524035 GWT524035:GWX524035 HGP524035:HGT524035 HQL524035:HQP524035 IAH524035:IAL524035 IKD524035:IKH524035 ITZ524035:IUD524035 JDV524035:JDZ524035 JNR524035:JNV524035 JXN524035:JXR524035 KHJ524035:KHN524035 KRF524035:KRJ524035 LBB524035:LBF524035 LKX524035:LLB524035 LUT524035:LUX524035 MEP524035:MET524035 MOL524035:MOP524035 MYH524035:MYL524035 NID524035:NIH524035 NRZ524035:NSD524035 OBV524035:OBZ524035 OLR524035:OLV524035 OVN524035:OVR524035 PFJ524035:PFN524035 PPF524035:PPJ524035 PZB524035:PZF524035 QIX524035:QJB524035 QST524035:QSX524035 RCP524035:RCT524035 RML524035:RMP524035 RWH524035:RWL524035 SGD524035:SGH524035 SPZ524035:SQD524035 SZV524035:SZZ524035 TJR524035:TJV524035 TTN524035:TTR524035 UDJ524035:UDN524035 UNF524035:UNJ524035 UXB524035:UXF524035 VGX524035:VHB524035 VQT524035:VQX524035 WAP524035:WAT524035 WKL524035:WKP524035 WUH524035:WUL524035 K589605:O589605 HV589571:HZ589571 RR589571:RV589571 ABN589571:ABR589571 ALJ589571:ALN589571 AVF589571:AVJ589571 BFB589571:BFF589571 BOX589571:BPB589571 BYT589571:BYX589571 CIP589571:CIT589571 CSL589571:CSP589571 DCH589571:DCL589571 DMD589571:DMH589571 DVZ589571:DWD589571 EFV589571:EFZ589571 EPR589571:EPV589571 EZN589571:EZR589571 FJJ589571:FJN589571 FTF589571:FTJ589571 GDB589571:GDF589571 GMX589571:GNB589571 GWT589571:GWX589571 HGP589571:HGT589571 HQL589571:HQP589571 IAH589571:IAL589571 IKD589571:IKH589571 ITZ589571:IUD589571 JDV589571:JDZ589571 JNR589571:JNV589571 JXN589571:JXR589571 KHJ589571:KHN589571 KRF589571:KRJ589571 LBB589571:LBF589571 LKX589571:LLB589571 LUT589571:LUX589571 MEP589571:MET589571 MOL589571:MOP589571 MYH589571:MYL589571 NID589571:NIH589571 NRZ589571:NSD589571 OBV589571:OBZ589571 OLR589571:OLV589571 OVN589571:OVR589571 PFJ589571:PFN589571 PPF589571:PPJ589571 PZB589571:PZF589571 QIX589571:QJB589571 QST589571:QSX589571 RCP589571:RCT589571 RML589571:RMP589571 RWH589571:RWL589571 SGD589571:SGH589571 SPZ589571:SQD589571 SZV589571:SZZ589571 TJR589571:TJV589571 TTN589571:TTR589571 UDJ589571:UDN589571 UNF589571:UNJ589571 UXB589571:UXF589571 VGX589571:VHB589571 VQT589571:VQX589571 WAP589571:WAT589571 WKL589571:WKP589571 WUH589571:WUL589571 K655141:O655141 HV655107:HZ655107 RR655107:RV655107 ABN655107:ABR655107 ALJ655107:ALN655107 AVF655107:AVJ655107 BFB655107:BFF655107 BOX655107:BPB655107 BYT655107:BYX655107 CIP655107:CIT655107 CSL655107:CSP655107 DCH655107:DCL655107 DMD655107:DMH655107 DVZ655107:DWD655107 EFV655107:EFZ655107 EPR655107:EPV655107 EZN655107:EZR655107 FJJ655107:FJN655107 FTF655107:FTJ655107 GDB655107:GDF655107 GMX655107:GNB655107 GWT655107:GWX655107 HGP655107:HGT655107 HQL655107:HQP655107 IAH655107:IAL655107 IKD655107:IKH655107 ITZ655107:IUD655107 JDV655107:JDZ655107 JNR655107:JNV655107 JXN655107:JXR655107 KHJ655107:KHN655107 KRF655107:KRJ655107 LBB655107:LBF655107 LKX655107:LLB655107 LUT655107:LUX655107 MEP655107:MET655107 MOL655107:MOP655107 MYH655107:MYL655107 NID655107:NIH655107 NRZ655107:NSD655107 OBV655107:OBZ655107 OLR655107:OLV655107 OVN655107:OVR655107 PFJ655107:PFN655107 PPF655107:PPJ655107 PZB655107:PZF655107 QIX655107:QJB655107 QST655107:QSX655107 RCP655107:RCT655107 RML655107:RMP655107 RWH655107:RWL655107 SGD655107:SGH655107 SPZ655107:SQD655107 SZV655107:SZZ655107 TJR655107:TJV655107 TTN655107:TTR655107 UDJ655107:UDN655107 UNF655107:UNJ655107 UXB655107:UXF655107 VGX655107:VHB655107 VQT655107:VQX655107 WAP655107:WAT655107 WKL655107:WKP655107 WUH655107:WUL655107 K720677:O720677 HV720643:HZ720643 RR720643:RV720643 ABN720643:ABR720643 ALJ720643:ALN720643 AVF720643:AVJ720643 BFB720643:BFF720643 BOX720643:BPB720643 BYT720643:BYX720643 CIP720643:CIT720643 CSL720643:CSP720643 DCH720643:DCL720643 DMD720643:DMH720643 DVZ720643:DWD720643 EFV720643:EFZ720643 EPR720643:EPV720643 EZN720643:EZR720643 FJJ720643:FJN720643 FTF720643:FTJ720643 GDB720643:GDF720643 GMX720643:GNB720643 GWT720643:GWX720643 HGP720643:HGT720643 HQL720643:HQP720643 IAH720643:IAL720643 IKD720643:IKH720643 ITZ720643:IUD720643 JDV720643:JDZ720643 JNR720643:JNV720643 JXN720643:JXR720643 KHJ720643:KHN720643 KRF720643:KRJ720643 LBB720643:LBF720643 LKX720643:LLB720643 LUT720643:LUX720643 MEP720643:MET720643 MOL720643:MOP720643 MYH720643:MYL720643 NID720643:NIH720643 NRZ720643:NSD720643 OBV720643:OBZ720643 OLR720643:OLV720643 OVN720643:OVR720643 PFJ720643:PFN720643 PPF720643:PPJ720643 PZB720643:PZF720643 QIX720643:QJB720643 QST720643:QSX720643 RCP720643:RCT720643 RML720643:RMP720643 RWH720643:RWL720643 SGD720643:SGH720643 SPZ720643:SQD720643 SZV720643:SZZ720643 TJR720643:TJV720643 TTN720643:TTR720643 UDJ720643:UDN720643 UNF720643:UNJ720643 UXB720643:UXF720643 VGX720643:VHB720643 VQT720643:VQX720643 WAP720643:WAT720643 WKL720643:WKP720643 WUH720643:WUL720643 K786213:O786213 HV786179:HZ786179 RR786179:RV786179 ABN786179:ABR786179 ALJ786179:ALN786179 AVF786179:AVJ786179 BFB786179:BFF786179 BOX786179:BPB786179 BYT786179:BYX786179 CIP786179:CIT786179 CSL786179:CSP786179 DCH786179:DCL786179 DMD786179:DMH786179 DVZ786179:DWD786179 EFV786179:EFZ786179 EPR786179:EPV786179 EZN786179:EZR786179 FJJ786179:FJN786179 FTF786179:FTJ786179 GDB786179:GDF786179 GMX786179:GNB786179 GWT786179:GWX786179 HGP786179:HGT786179 HQL786179:HQP786179 IAH786179:IAL786179 IKD786179:IKH786179 ITZ786179:IUD786179 JDV786179:JDZ786179 JNR786179:JNV786179 JXN786179:JXR786179 KHJ786179:KHN786179 KRF786179:KRJ786179 LBB786179:LBF786179 LKX786179:LLB786179 LUT786179:LUX786179 MEP786179:MET786179 MOL786179:MOP786179 MYH786179:MYL786179 NID786179:NIH786179 NRZ786179:NSD786179 OBV786179:OBZ786179 OLR786179:OLV786179 OVN786179:OVR786179 PFJ786179:PFN786179 PPF786179:PPJ786179 PZB786179:PZF786179 QIX786179:QJB786179 QST786179:QSX786179 RCP786179:RCT786179 RML786179:RMP786179 RWH786179:RWL786179 SGD786179:SGH786179 SPZ786179:SQD786179 SZV786179:SZZ786179 TJR786179:TJV786179 TTN786179:TTR786179 UDJ786179:UDN786179 UNF786179:UNJ786179 UXB786179:UXF786179 VGX786179:VHB786179 VQT786179:VQX786179 WAP786179:WAT786179 WKL786179:WKP786179 WUH786179:WUL786179 K851749:O851749 HV851715:HZ851715 RR851715:RV851715 ABN851715:ABR851715 ALJ851715:ALN851715 AVF851715:AVJ851715 BFB851715:BFF851715 BOX851715:BPB851715 BYT851715:BYX851715 CIP851715:CIT851715 CSL851715:CSP851715 DCH851715:DCL851715 DMD851715:DMH851715 DVZ851715:DWD851715 EFV851715:EFZ851715 EPR851715:EPV851715 EZN851715:EZR851715 FJJ851715:FJN851715 FTF851715:FTJ851715 GDB851715:GDF851715 GMX851715:GNB851715 GWT851715:GWX851715 HGP851715:HGT851715 HQL851715:HQP851715 IAH851715:IAL851715 IKD851715:IKH851715 ITZ851715:IUD851715 JDV851715:JDZ851715 JNR851715:JNV851715 JXN851715:JXR851715 KHJ851715:KHN851715 KRF851715:KRJ851715 LBB851715:LBF851715 LKX851715:LLB851715 LUT851715:LUX851715 MEP851715:MET851715 MOL851715:MOP851715 MYH851715:MYL851715 NID851715:NIH851715 NRZ851715:NSD851715 OBV851715:OBZ851715 OLR851715:OLV851715 OVN851715:OVR851715 PFJ851715:PFN851715 PPF851715:PPJ851715 PZB851715:PZF851715 QIX851715:QJB851715 QST851715:QSX851715 RCP851715:RCT851715 RML851715:RMP851715 RWH851715:RWL851715 SGD851715:SGH851715 SPZ851715:SQD851715 SZV851715:SZZ851715 TJR851715:TJV851715 TTN851715:TTR851715 UDJ851715:UDN851715 UNF851715:UNJ851715 UXB851715:UXF851715 VGX851715:VHB851715 VQT851715:VQX851715 WAP851715:WAT851715 WKL851715:WKP851715 WUH851715:WUL851715 K917285:O917285 HV917251:HZ917251 RR917251:RV917251 ABN917251:ABR917251 ALJ917251:ALN917251 AVF917251:AVJ917251 BFB917251:BFF917251 BOX917251:BPB917251 BYT917251:BYX917251 CIP917251:CIT917251 CSL917251:CSP917251 DCH917251:DCL917251 DMD917251:DMH917251 DVZ917251:DWD917251 EFV917251:EFZ917251 EPR917251:EPV917251 EZN917251:EZR917251 FJJ917251:FJN917251 FTF917251:FTJ917251 GDB917251:GDF917251 GMX917251:GNB917251 GWT917251:GWX917251 HGP917251:HGT917251 HQL917251:HQP917251 IAH917251:IAL917251 IKD917251:IKH917251 ITZ917251:IUD917251 JDV917251:JDZ917251 JNR917251:JNV917251 JXN917251:JXR917251 KHJ917251:KHN917251 KRF917251:KRJ917251 LBB917251:LBF917251 LKX917251:LLB917251 LUT917251:LUX917251 MEP917251:MET917251 MOL917251:MOP917251 MYH917251:MYL917251 NID917251:NIH917251 NRZ917251:NSD917251 OBV917251:OBZ917251 OLR917251:OLV917251 OVN917251:OVR917251 PFJ917251:PFN917251 PPF917251:PPJ917251 PZB917251:PZF917251 QIX917251:QJB917251 QST917251:QSX917251 RCP917251:RCT917251 RML917251:RMP917251 RWH917251:RWL917251 SGD917251:SGH917251 SPZ917251:SQD917251 SZV917251:SZZ917251 TJR917251:TJV917251 TTN917251:TTR917251 UDJ917251:UDN917251 UNF917251:UNJ917251 UXB917251:UXF917251 VGX917251:VHB917251 VQT917251:VQX917251 WAP917251:WAT917251 WKL917251:WKP917251 WUH917251:WUL917251 K982821:O982821 HV982787:HZ982787 RR982787:RV982787 ABN982787:ABR982787 ALJ982787:ALN982787 AVF982787:AVJ982787 BFB982787:BFF982787 BOX982787:BPB982787 BYT982787:BYX982787 CIP982787:CIT982787 CSL982787:CSP982787 DCH982787:DCL982787 DMD982787:DMH982787 DVZ982787:DWD982787 EFV982787:EFZ982787 EPR982787:EPV982787 EZN982787:EZR982787 FJJ982787:FJN982787 FTF982787:FTJ982787 GDB982787:GDF982787 GMX982787:GNB982787 GWT982787:GWX982787 HGP982787:HGT982787 HQL982787:HQP982787 IAH982787:IAL982787 IKD982787:IKH982787 ITZ982787:IUD982787 JDV982787:JDZ982787 JNR982787:JNV982787 JXN982787:JXR982787 KHJ982787:KHN982787 KRF982787:KRJ982787 LBB982787:LBF982787 LKX982787:LLB982787 LUT982787:LUX982787 MEP982787:MET982787 MOL982787:MOP982787 MYH982787:MYL982787 NID982787:NIH982787 NRZ982787:NSD982787 OBV982787:OBZ982787 OLR982787:OLV982787 OVN982787:OVR982787 PFJ982787:PFN982787 PPF982787:PPJ982787 PZB982787:PZF982787 QIX982787:QJB982787 QST982787:QSX982787 RCP982787:RCT982787 RML982787:RMP982787 RWH982787:RWL982787 SGD982787:SGH982787 SPZ982787:SQD982787 SZV982787:SZZ982787 TJR982787:TJV982787 TTN982787:TTR982787 UDJ982787:UDN982787 UNF982787:UNJ982787 UXB982787:UXF982787 VGX982787:VHB982787 VQT982787:VQX982787 WAP982787:WAT982787 WKL982787:WKP982787 WUH982787:WUL982787" xr:uid="{00000000-0002-0000-0200-000005000000}">
      <formula1>"Disabled, Elderly, Previously Homeless, Veterans, Other"</formula1>
    </dataValidation>
    <dataValidation type="list" allowBlank="1" showInputMessage="1" showErrorMessage="1" sqref="Q65307:R65307 IB65273:IC65273 RX65273:RY65273 ABT65273:ABU65273 ALP65273:ALQ65273 AVL65273:AVM65273 BFH65273:BFI65273 BPD65273:BPE65273 BYZ65273:BZA65273 CIV65273:CIW65273 CSR65273:CSS65273 DCN65273:DCO65273 DMJ65273:DMK65273 DWF65273:DWG65273 EGB65273:EGC65273 EPX65273:EPY65273 EZT65273:EZU65273 FJP65273:FJQ65273 FTL65273:FTM65273 GDH65273:GDI65273 GND65273:GNE65273 GWZ65273:GXA65273 HGV65273:HGW65273 HQR65273:HQS65273 IAN65273:IAO65273 IKJ65273:IKK65273 IUF65273:IUG65273 JEB65273:JEC65273 JNX65273:JNY65273 JXT65273:JXU65273 KHP65273:KHQ65273 KRL65273:KRM65273 LBH65273:LBI65273 LLD65273:LLE65273 LUZ65273:LVA65273 MEV65273:MEW65273 MOR65273:MOS65273 MYN65273:MYO65273 NIJ65273:NIK65273 NSF65273:NSG65273 OCB65273:OCC65273 OLX65273:OLY65273 OVT65273:OVU65273 PFP65273:PFQ65273 PPL65273:PPM65273 PZH65273:PZI65273 QJD65273:QJE65273 QSZ65273:QTA65273 RCV65273:RCW65273 RMR65273:RMS65273 RWN65273:RWO65273 SGJ65273:SGK65273 SQF65273:SQG65273 TAB65273:TAC65273 TJX65273:TJY65273 TTT65273:TTU65273 UDP65273:UDQ65273 UNL65273:UNM65273 UXH65273:UXI65273 VHD65273:VHE65273 VQZ65273:VRA65273 WAV65273:WAW65273 WKR65273:WKS65273 WUN65273:WUO65273 Q130843:R130843 IB130809:IC130809 RX130809:RY130809 ABT130809:ABU130809 ALP130809:ALQ130809 AVL130809:AVM130809 BFH130809:BFI130809 BPD130809:BPE130809 BYZ130809:BZA130809 CIV130809:CIW130809 CSR130809:CSS130809 DCN130809:DCO130809 DMJ130809:DMK130809 DWF130809:DWG130809 EGB130809:EGC130809 EPX130809:EPY130809 EZT130809:EZU130809 FJP130809:FJQ130809 FTL130809:FTM130809 GDH130809:GDI130809 GND130809:GNE130809 GWZ130809:GXA130809 HGV130809:HGW130809 HQR130809:HQS130809 IAN130809:IAO130809 IKJ130809:IKK130809 IUF130809:IUG130809 JEB130809:JEC130809 JNX130809:JNY130809 JXT130809:JXU130809 KHP130809:KHQ130809 KRL130809:KRM130809 LBH130809:LBI130809 LLD130809:LLE130809 LUZ130809:LVA130809 MEV130809:MEW130809 MOR130809:MOS130809 MYN130809:MYO130809 NIJ130809:NIK130809 NSF130809:NSG130809 OCB130809:OCC130809 OLX130809:OLY130809 OVT130809:OVU130809 PFP130809:PFQ130809 PPL130809:PPM130809 PZH130809:PZI130809 QJD130809:QJE130809 QSZ130809:QTA130809 RCV130809:RCW130809 RMR130809:RMS130809 RWN130809:RWO130809 SGJ130809:SGK130809 SQF130809:SQG130809 TAB130809:TAC130809 TJX130809:TJY130809 TTT130809:TTU130809 UDP130809:UDQ130809 UNL130809:UNM130809 UXH130809:UXI130809 VHD130809:VHE130809 VQZ130809:VRA130809 WAV130809:WAW130809 WKR130809:WKS130809 WUN130809:WUO130809 Q196379:R196379 IB196345:IC196345 RX196345:RY196345 ABT196345:ABU196345 ALP196345:ALQ196345 AVL196345:AVM196345 BFH196345:BFI196345 BPD196345:BPE196345 BYZ196345:BZA196345 CIV196345:CIW196345 CSR196345:CSS196345 DCN196345:DCO196345 DMJ196345:DMK196345 DWF196345:DWG196345 EGB196345:EGC196345 EPX196345:EPY196345 EZT196345:EZU196345 FJP196345:FJQ196345 FTL196345:FTM196345 GDH196345:GDI196345 GND196345:GNE196345 GWZ196345:GXA196345 HGV196345:HGW196345 HQR196345:HQS196345 IAN196345:IAO196345 IKJ196345:IKK196345 IUF196345:IUG196345 JEB196345:JEC196345 JNX196345:JNY196345 JXT196345:JXU196345 KHP196345:KHQ196345 KRL196345:KRM196345 LBH196345:LBI196345 LLD196345:LLE196345 LUZ196345:LVA196345 MEV196345:MEW196345 MOR196345:MOS196345 MYN196345:MYO196345 NIJ196345:NIK196345 NSF196345:NSG196345 OCB196345:OCC196345 OLX196345:OLY196345 OVT196345:OVU196345 PFP196345:PFQ196345 PPL196345:PPM196345 PZH196345:PZI196345 QJD196345:QJE196345 QSZ196345:QTA196345 RCV196345:RCW196345 RMR196345:RMS196345 RWN196345:RWO196345 SGJ196345:SGK196345 SQF196345:SQG196345 TAB196345:TAC196345 TJX196345:TJY196345 TTT196345:TTU196345 UDP196345:UDQ196345 UNL196345:UNM196345 UXH196345:UXI196345 VHD196345:VHE196345 VQZ196345:VRA196345 WAV196345:WAW196345 WKR196345:WKS196345 WUN196345:WUO196345 Q261915:R261915 IB261881:IC261881 RX261881:RY261881 ABT261881:ABU261881 ALP261881:ALQ261881 AVL261881:AVM261881 BFH261881:BFI261881 BPD261881:BPE261881 BYZ261881:BZA261881 CIV261881:CIW261881 CSR261881:CSS261881 DCN261881:DCO261881 DMJ261881:DMK261881 DWF261881:DWG261881 EGB261881:EGC261881 EPX261881:EPY261881 EZT261881:EZU261881 FJP261881:FJQ261881 FTL261881:FTM261881 GDH261881:GDI261881 GND261881:GNE261881 GWZ261881:GXA261881 HGV261881:HGW261881 HQR261881:HQS261881 IAN261881:IAO261881 IKJ261881:IKK261881 IUF261881:IUG261881 JEB261881:JEC261881 JNX261881:JNY261881 JXT261881:JXU261881 KHP261881:KHQ261881 KRL261881:KRM261881 LBH261881:LBI261881 LLD261881:LLE261881 LUZ261881:LVA261881 MEV261881:MEW261881 MOR261881:MOS261881 MYN261881:MYO261881 NIJ261881:NIK261881 NSF261881:NSG261881 OCB261881:OCC261881 OLX261881:OLY261881 OVT261881:OVU261881 PFP261881:PFQ261881 PPL261881:PPM261881 PZH261881:PZI261881 QJD261881:QJE261881 QSZ261881:QTA261881 RCV261881:RCW261881 RMR261881:RMS261881 RWN261881:RWO261881 SGJ261881:SGK261881 SQF261881:SQG261881 TAB261881:TAC261881 TJX261881:TJY261881 TTT261881:TTU261881 UDP261881:UDQ261881 UNL261881:UNM261881 UXH261881:UXI261881 VHD261881:VHE261881 VQZ261881:VRA261881 WAV261881:WAW261881 WKR261881:WKS261881 WUN261881:WUO261881 Q327451:R327451 IB327417:IC327417 RX327417:RY327417 ABT327417:ABU327417 ALP327417:ALQ327417 AVL327417:AVM327417 BFH327417:BFI327417 BPD327417:BPE327417 BYZ327417:BZA327417 CIV327417:CIW327417 CSR327417:CSS327417 DCN327417:DCO327417 DMJ327417:DMK327417 DWF327417:DWG327417 EGB327417:EGC327417 EPX327417:EPY327417 EZT327417:EZU327417 FJP327417:FJQ327417 FTL327417:FTM327417 GDH327417:GDI327417 GND327417:GNE327417 GWZ327417:GXA327417 HGV327417:HGW327417 HQR327417:HQS327417 IAN327417:IAO327417 IKJ327417:IKK327417 IUF327417:IUG327417 JEB327417:JEC327417 JNX327417:JNY327417 JXT327417:JXU327417 KHP327417:KHQ327417 KRL327417:KRM327417 LBH327417:LBI327417 LLD327417:LLE327417 LUZ327417:LVA327417 MEV327417:MEW327417 MOR327417:MOS327417 MYN327417:MYO327417 NIJ327417:NIK327417 NSF327417:NSG327417 OCB327417:OCC327417 OLX327417:OLY327417 OVT327417:OVU327417 PFP327417:PFQ327417 PPL327417:PPM327417 PZH327417:PZI327417 QJD327417:QJE327417 QSZ327417:QTA327417 RCV327417:RCW327417 RMR327417:RMS327417 RWN327417:RWO327417 SGJ327417:SGK327417 SQF327417:SQG327417 TAB327417:TAC327417 TJX327417:TJY327417 TTT327417:TTU327417 UDP327417:UDQ327417 UNL327417:UNM327417 UXH327417:UXI327417 VHD327417:VHE327417 VQZ327417:VRA327417 WAV327417:WAW327417 WKR327417:WKS327417 WUN327417:WUO327417 Q392987:R392987 IB392953:IC392953 RX392953:RY392953 ABT392953:ABU392953 ALP392953:ALQ392953 AVL392953:AVM392953 BFH392953:BFI392953 BPD392953:BPE392953 BYZ392953:BZA392953 CIV392953:CIW392953 CSR392953:CSS392953 DCN392953:DCO392953 DMJ392953:DMK392953 DWF392953:DWG392953 EGB392953:EGC392953 EPX392953:EPY392953 EZT392953:EZU392953 FJP392953:FJQ392953 FTL392953:FTM392953 GDH392953:GDI392953 GND392953:GNE392953 GWZ392953:GXA392953 HGV392953:HGW392953 HQR392953:HQS392953 IAN392953:IAO392953 IKJ392953:IKK392953 IUF392953:IUG392953 JEB392953:JEC392953 JNX392953:JNY392953 JXT392953:JXU392953 KHP392953:KHQ392953 KRL392953:KRM392953 LBH392953:LBI392953 LLD392953:LLE392953 LUZ392953:LVA392953 MEV392953:MEW392953 MOR392953:MOS392953 MYN392953:MYO392953 NIJ392953:NIK392953 NSF392953:NSG392953 OCB392953:OCC392953 OLX392953:OLY392953 OVT392953:OVU392953 PFP392953:PFQ392953 PPL392953:PPM392953 PZH392953:PZI392953 QJD392953:QJE392953 QSZ392953:QTA392953 RCV392953:RCW392953 RMR392953:RMS392953 RWN392953:RWO392953 SGJ392953:SGK392953 SQF392953:SQG392953 TAB392953:TAC392953 TJX392953:TJY392953 TTT392953:TTU392953 UDP392953:UDQ392953 UNL392953:UNM392953 UXH392953:UXI392953 VHD392953:VHE392953 VQZ392953:VRA392953 WAV392953:WAW392953 WKR392953:WKS392953 WUN392953:WUO392953 Q458523:R458523 IB458489:IC458489 RX458489:RY458489 ABT458489:ABU458489 ALP458489:ALQ458489 AVL458489:AVM458489 BFH458489:BFI458489 BPD458489:BPE458489 BYZ458489:BZA458489 CIV458489:CIW458489 CSR458489:CSS458489 DCN458489:DCO458489 DMJ458489:DMK458489 DWF458489:DWG458489 EGB458489:EGC458489 EPX458489:EPY458489 EZT458489:EZU458489 FJP458489:FJQ458489 FTL458489:FTM458489 GDH458489:GDI458489 GND458489:GNE458489 GWZ458489:GXA458489 HGV458489:HGW458489 HQR458489:HQS458489 IAN458489:IAO458489 IKJ458489:IKK458489 IUF458489:IUG458489 JEB458489:JEC458489 JNX458489:JNY458489 JXT458489:JXU458489 KHP458489:KHQ458489 KRL458489:KRM458489 LBH458489:LBI458489 LLD458489:LLE458489 LUZ458489:LVA458489 MEV458489:MEW458489 MOR458489:MOS458489 MYN458489:MYO458489 NIJ458489:NIK458489 NSF458489:NSG458489 OCB458489:OCC458489 OLX458489:OLY458489 OVT458489:OVU458489 PFP458489:PFQ458489 PPL458489:PPM458489 PZH458489:PZI458489 QJD458489:QJE458489 QSZ458489:QTA458489 RCV458489:RCW458489 RMR458489:RMS458489 RWN458489:RWO458489 SGJ458489:SGK458489 SQF458489:SQG458489 TAB458489:TAC458489 TJX458489:TJY458489 TTT458489:TTU458489 UDP458489:UDQ458489 UNL458489:UNM458489 UXH458489:UXI458489 VHD458489:VHE458489 VQZ458489:VRA458489 WAV458489:WAW458489 WKR458489:WKS458489 WUN458489:WUO458489 Q524059:R524059 IB524025:IC524025 RX524025:RY524025 ABT524025:ABU524025 ALP524025:ALQ524025 AVL524025:AVM524025 BFH524025:BFI524025 BPD524025:BPE524025 BYZ524025:BZA524025 CIV524025:CIW524025 CSR524025:CSS524025 DCN524025:DCO524025 DMJ524025:DMK524025 DWF524025:DWG524025 EGB524025:EGC524025 EPX524025:EPY524025 EZT524025:EZU524025 FJP524025:FJQ524025 FTL524025:FTM524025 GDH524025:GDI524025 GND524025:GNE524025 GWZ524025:GXA524025 HGV524025:HGW524025 HQR524025:HQS524025 IAN524025:IAO524025 IKJ524025:IKK524025 IUF524025:IUG524025 JEB524025:JEC524025 JNX524025:JNY524025 JXT524025:JXU524025 KHP524025:KHQ524025 KRL524025:KRM524025 LBH524025:LBI524025 LLD524025:LLE524025 LUZ524025:LVA524025 MEV524025:MEW524025 MOR524025:MOS524025 MYN524025:MYO524025 NIJ524025:NIK524025 NSF524025:NSG524025 OCB524025:OCC524025 OLX524025:OLY524025 OVT524025:OVU524025 PFP524025:PFQ524025 PPL524025:PPM524025 PZH524025:PZI524025 QJD524025:QJE524025 QSZ524025:QTA524025 RCV524025:RCW524025 RMR524025:RMS524025 RWN524025:RWO524025 SGJ524025:SGK524025 SQF524025:SQG524025 TAB524025:TAC524025 TJX524025:TJY524025 TTT524025:TTU524025 UDP524025:UDQ524025 UNL524025:UNM524025 UXH524025:UXI524025 VHD524025:VHE524025 VQZ524025:VRA524025 WAV524025:WAW524025 WKR524025:WKS524025 WUN524025:WUO524025 Q589595:R589595 IB589561:IC589561 RX589561:RY589561 ABT589561:ABU589561 ALP589561:ALQ589561 AVL589561:AVM589561 BFH589561:BFI589561 BPD589561:BPE589561 BYZ589561:BZA589561 CIV589561:CIW589561 CSR589561:CSS589561 DCN589561:DCO589561 DMJ589561:DMK589561 DWF589561:DWG589561 EGB589561:EGC589561 EPX589561:EPY589561 EZT589561:EZU589561 FJP589561:FJQ589561 FTL589561:FTM589561 GDH589561:GDI589561 GND589561:GNE589561 GWZ589561:GXA589561 HGV589561:HGW589561 HQR589561:HQS589561 IAN589561:IAO589561 IKJ589561:IKK589561 IUF589561:IUG589561 JEB589561:JEC589561 JNX589561:JNY589561 JXT589561:JXU589561 KHP589561:KHQ589561 KRL589561:KRM589561 LBH589561:LBI589561 LLD589561:LLE589561 LUZ589561:LVA589561 MEV589561:MEW589561 MOR589561:MOS589561 MYN589561:MYO589561 NIJ589561:NIK589561 NSF589561:NSG589561 OCB589561:OCC589561 OLX589561:OLY589561 OVT589561:OVU589561 PFP589561:PFQ589561 PPL589561:PPM589561 PZH589561:PZI589561 QJD589561:QJE589561 QSZ589561:QTA589561 RCV589561:RCW589561 RMR589561:RMS589561 RWN589561:RWO589561 SGJ589561:SGK589561 SQF589561:SQG589561 TAB589561:TAC589561 TJX589561:TJY589561 TTT589561:TTU589561 UDP589561:UDQ589561 UNL589561:UNM589561 UXH589561:UXI589561 VHD589561:VHE589561 VQZ589561:VRA589561 WAV589561:WAW589561 WKR589561:WKS589561 WUN589561:WUO589561 Q655131:R655131 IB655097:IC655097 RX655097:RY655097 ABT655097:ABU655097 ALP655097:ALQ655097 AVL655097:AVM655097 BFH655097:BFI655097 BPD655097:BPE655097 BYZ655097:BZA655097 CIV655097:CIW655097 CSR655097:CSS655097 DCN655097:DCO655097 DMJ655097:DMK655097 DWF655097:DWG655097 EGB655097:EGC655097 EPX655097:EPY655097 EZT655097:EZU655097 FJP655097:FJQ655097 FTL655097:FTM655097 GDH655097:GDI655097 GND655097:GNE655097 GWZ655097:GXA655097 HGV655097:HGW655097 HQR655097:HQS655097 IAN655097:IAO655097 IKJ655097:IKK655097 IUF655097:IUG655097 JEB655097:JEC655097 JNX655097:JNY655097 JXT655097:JXU655097 KHP655097:KHQ655097 KRL655097:KRM655097 LBH655097:LBI655097 LLD655097:LLE655097 LUZ655097:LVA655097 MEV655097:MEW655097 MOR655097:MOS655097 MYN655097:MYO655097 NIJ655097:NIK655097 NSF655097:NSG655097 OCB655097:OCC655097 OLX655097:OLY655097 OVT655097:OVU655097 PFP655097:PFQ655097 PPL655097:PPM655097 PZH655097:PZI655097 QJD655097:QJE655097 QSZ655097:QTA655097 RCV655097:RCW655097 RMR655097:RMS655097 RWN655097:RWO655097 SGJ655097:SGK655097 SQF655097:SQG655097 TAB655097:TAC655097 TJX655097:TJY655097 TTT655097:TTU655097 UDP655097:UDQ655097 UNL655097:UNM655097 UXH655097:UXI655097 VHD655097:VHE655097 VQZ655097:VRA655097 WAV655097:WAW655097 WKR655097:WKS655097 WUN655097:WUO655097 Q720667:R720667 IB720633:IC720633 RX720633:RY720633 ABT720633:ABU720633 ALP720633:ALQ720633 AVL720633:AVM720633 BFH720633:BFI720633 BPD720633:BPE720633 BYZ720633:BZA720633 CIV720633:CIW720633 CSR720633:CSS720633 DCN720633:DCO720633 DMJ720633:DMK720633 DWF720633:DWG720633 EGB720633:EGC720633 EPX720633:EPY720633 EZT720633:EZU720633 FJP720633:FJQ720633 FTL720633:FTM720633 GDH720633:GDI720633 GND720633:GNE720633 GWZ720633:GXA720633 HGV720633:HGW720633 HQR720633:HQS720633 IAN720633:IAO720633 IKJ720633:IKK720633 IUF720633:IUG720633 JEB720633:JEC720633 JNX720633:JNY720633 JXT720633:JXU720633 KHP720633:KHQ720633 KRL720633:KRM720633 LBH720633:LBI720633 LLD720633:LLE720633 LUZ720633:LVA720633 MEV720633:MEW720633 MOR720633:MOS720633 MYN720633:MYO720633 NIJ720633:NIK720633 NSF720633:NSG720633 OCB720633:OCC720633 OLX720633:OLY720633 OVT720633:OVU720633 PFP720633:PFQ720633 PPL720633:PPM720633 PZH720633:PZI720633 QJD720633:QJE720633 QSZ720633:QTA720633 RCV720633:RCW720633 RMR720633:RMS720633 RWN720633:RWO720633 SGJ720633:SGK720633 SQF720633:SQG720633 TAB720633:TAC720633 TJX720633:TJY720633 TTT720633:TTU720633 UDP720633:UDQ720633 UNL720633:UNM720633 UXH720633:UXI720633 VHD720633:VHE720633 VQZ720633:VRA720633 WAV720633:WAW720633 WKR720633:WKS720633 WUN720633:WUO720633 Q786203:R786203 IB786169:IC786169 RX786169:RY786169 ABT786169:ABU786169 ALP786169:ALQ786169 AVL786169:AVM786169 BFH786169:BFI786169 BPD786169:BPE786169 BYZ786169:BZA786169 CIV786169:CIW786169 CSR786169:CSS786169 DCN786169:DCO786169 DMJ786169:DMK786169 DWF786169:DWG786169 EGB786169:EGC786169 EPX786169:EPY786169 EZT786169:EZU786169 FJP786169:FJQ786169 FTL786169:FTM786169 GDH786169:GDI786169 GND786169:GNE786169 GWZ786169:GXA786169 HGV786169:HGW786169 HQR786169:HQS786169 IAN786169:IAO786169 IKJ786169:IKK786169 IUF786169:IUG786169 JEB786169:JEC786169 JNX786169:JNY786169 JXT786169:JXU786169 KHP786169:KHQ786169 KRL786169:KRM786169 LBH786169:LBI786169 LLD786169:LLE786169 LUZ786169:LVA786169 MEV786169:MEW786169 MOR786169:MOS786169 MYN786169:MYO786169 NIJ786169:NIK786169 NSF786169:NSG786169 OCB786169:OCC786169 OLX786169:OLY786169 OVT786169:OVU786169 PFP786169:PFQ786169 PPL786169:PPM786169 PZH786169:PZI786169 QJD786169:QJE786169 QSZ786169:QTA786169 RCV786169:RCW786169 RMR786169:RMS786169 RWN786169:RWO786169 SGJ786169:SGK786169 SQF786169:SQG786169 TAB786169:TAC786169 TJX786169:TJY786169 TTT786169:TTU786169 UDP786169:UDQ786169 UNL786169:UNM786169 UXH786169:UXI786169 VHD786169:VHE786169 VQZ786169:VRA786169 WAV786169:WAW786169 WKR786169:WKS786169 WUN786169:WUO786169 Q851739:R851739 IB851705:IC851705 RX851705:RY851705 ABT851705:ABU851705 ALP851705:ALQ851705 AVL851705:AVM851705 BFH851705:BFI851705 BPD851705:BPE851705 BYZ851705:BZA851705 CIV851705:CIW851705 CSR851705:CSS851705 DCN851705:DCO851705 DMJ851705:DMK851705 DWF851705:DWG851705 EGB851705:EGC851705 EPX851705:EPY851705 EZT851705:EZU851705 FJP851705:FJQ851705 FTL851705:FTM851705 GDH851705:GDI851705 GND851705:GNE851705 GWZ851705:GXA851705 HGV851705:HGW851705 HQR851705:HQS851705 IAN851705:IAO851705 IKJ851705:IKK851705 IUF851705:IUG851705 JEB851705:JEC851705 JNX851705:JNY851705 JXT851705:JXU851705 KHP851705:KHQ851705 KRL851705:KRM851705 LBH851705:LBI851705 LLD851705:LLE851705 LUZ851705:LVA851705 MEV851705:MEW851705 MOR851705:MOS851705 MYN851705:MYO851705 NIJ851705:NIK851705 NSF851705:NSG851705 OCB851705:OCC851705 OLX851705:OLY851705 OVT851705:OVU851705 PFP851705:PFQ851705 PPL851705:PPM851705 PZH851705:PZI851705 QJD851705:QJE851705 QSZ851705:QTA851705 RCV851705:RCW851705 RMR851705:RMS851705 RWN851705:RWO851705 SGJ851705:SGK851705 SQF851705:SQG851705 TAB851705:TAC851705 TJX851705:TJY851705 TTT851705:TTU851705 UDP851705:UDQ851705 UNL851705:UNM851705 UXH851705:UXI851705 VHD851705:VHE851705 VQZ851705:VRA851705 WAV851705:WAW851705 WKR851705:WKS851705 WUN851705:WUO851705 Q917275:R917275 IB917241:IC917241 RX917241:RY917241 ABT917241:ABU917241 ALP917241:ALQ917241 AVL917241:AVM917241 BFH917241:BFI917241 BPD917241:BPE917241 BYZ917241:BZA917241 CIV917241:CIW917241 CSR917241:CSS917241 DCN917241:DCO917241 DMJ917241:DMK917241 DWF917241:DWG917241 EGB917241:EGC917241 EPX917241:EPY917241 EZT917241:EZU917241 FJP917241:FJQ917241 FTL917241:FTM917241 GDH917241:GDI917241 GND917241:GNE917241 GWZ917241:GXA917241 HGV917241:HGW917241 HQR917241:HQS917241 IAN917241:IAO917241 IKJ917241:IKK917241 IUF917241:IUG917241 JEB917241:JEC917241 JNX917241:JNY917241 JXT917241:JXU917241 KHP917241:KHQ917241 KRL917241:KRM917241 LBH917241:LBI917241 LLD917241:LLE917241 LUZ917241:LVA917241 MEV917241:MEW917241 MOR917241:MOS917241 MYN917241:MYO917241 NIJ917241:NIK917241 NSF917241:NSG917241 OCB917241:OCC917241 OLX917241:OLY917241 OVT917241:OVU917241 PFP917241:PFQ917241 PPL917241:PPM917241 PZH917241:PZI917241 QJD917241:QJE917241 QSZ917241:QTA917241 RCV917241:RCW917241 RMR917241:RMS917241 RWN917241:RWO917241 SGJ917241:SGK917241 SQF917241:SQG917241 TAB917241:TAC917241 TJX917241:TJY917241 TTT917241:TTU917241 UDP917241:UDQ917241 UNL917241:UNM917241 UXH917241:UXI917241 VHD917241:VHE917241 VQZ917241:VRA917241 WAV917241:WAW917241 WKR917241:WKS917241 WUN917241:WUO917241 Q982811:R982811 IB982777:IC982777 RX982777:RY982777 ABT982777:ABU982777 ALP982777:ALQ982777 AVL982777:AVM982777 BFH982777:BFI982777 BPD982777:BPE982777 BYZ982777:BZA982777 CIV982777:CIW982777 CSR982777:CSS982777 DCN982777:DCO982777 DMJ982777:DMK982777 DWF982777:DWG982777 EGB982777:EGC982777 EPX982777:EPY982777 EZT982777:EZU982777 FJP982777:FJQ982777 FTL982777:FTM982777 GDH982777:GDI982777 GND982777:GNE982777 GWZ982777:GXA982777 HGV982777:HGW982777 HQR982777:HQS982777 IAN982777:IAO982777 IKJ982777:IKK982777 IUF982777:IUG982777 JEB982777:JEC982777 JNX982777:JNY982777 JXT982777:JXU982777 KHP982777:KHQ982777 KRL982777:KRM982777 LBH982777:LBI982777 LLD982777:LLE982777 LUZ982777:LVA982777 MEV982777:MEW982777 MOR982777:MOS982777 MYN982777:MYO982777 NIJ982777:NIK982777 NSF982777:NSG982777 OCB982777:OCC982777 OLX982777:OLY982777 OVT982777:OVU982777 PFP982777:PFQ982777 PPL982777:PPM982777 PZH982777:PZI982777 QJD982777:QJE982777 QSZ982777:QTA982777 RCV982777:RCW982777 RMR982777:RMS982777 RWN982777:RWO982777 SGJ982777:SGK982777 SQF982777:SQG982777 TAB982777:TAC982777 TJX982777:TJY982777 TTT982777:TTU982777 UDP982777:UDQ982777 UNL982777:UNM982777 UXH982777:UXI982777 VHD982777:VHE982777 VQZ982777:VRA982777 WAV982777:WAW982777 WKR982777:WKS982777 WUN982777:WUO982777 WUN15:WUO15 WKR15:WKS15 WAV15:WAW15 VQZ15:VRA15 VHD15:VHE15 UXH15:UXI15 UNL15:UNM15 UDP15:UDQ15 TTT15:TTU15 TJX15:TJY15 TAB15:TAC15 SQF15:SQG15 SGJ15:SGK15 RWN15:RWO15 RMR15:RMS15 RCV15:RCW15 QSZ15:QTA15 QJD15:QJE15 PZH15:PZI15 PPL15:PPM15 PFP15:PFQ15 OVT15:OVU15 OLX15:OLY15 OCB15:OCC15 NSF15:NSG15 NIJ15:NIK15 MYN15:MYO15 MOR15:MOS15 MEV15:MEW15 LUZ15:LVA15 LLD15:LLE15 LBH15:LBI15 KRL15:KRM15 KHP15:KHQ15 JXT15:JXU15 JNX15:JNY15 JEB15:JEC15 IUF15:IUG15 IKJ15:IKK15 IAN15:IAO15 HQR15:HQS15 HGV15:HGW15 GWZ15:GXA15 GND15:GNE15 GDH15:GDI15 FTL15:FTM15 FJP15:FJQ15 EZT15:EZU15 EPX15:EPY15 EGB15:EGC15 DWF15:DWG15 DMJ15:DMK15 DCN15:DCO15 CSR15:CSS15 CIV15:CIW15 BYZ15:BZA15 BPD15:BPE15 BFH15:BFI15 AVL15:AVM15 ALP15:ALQ15 ABT15:ABU15 RX15:RY15 IB15:IC15" xr:uid="{00000000-0002-0000-0200-000006000000}">
      <formula1>"1, 1.5, 2, 3, 4+"</formula1>
    </dataValidation>
    <dataValidation type="list" allowBlank="1" showInputMessage="1" showErrorMessage="1" sqref="O65401:O65412 HZ65367:HZ65378 RV65367:RV65378 ABR65367:ABR65378 ALN65367:ALN65378 AVJ65367:AVJ65378 BFF65367:BFF65378 BPB65367:BPB65378 BYX65367:BYX65378 CIT65367:CIT65378 CSP65367:CSP65378 DCL65367:DCL65378 DMH65367:DMH65378 DWD65367:DWD65378 EFZ65367:EFZ65378 EPV65367:EPV65378 EZR65367:EZR65378 FJN65367:FJN65378 FTJ65367:FTJ65378 GDF65367:GDF65378 GNB65367:GNB65378 GWX65367:GWX65378 HGT65367:HGT65378 HQP65367:HQP65378 IAL65367:IAL65378 IKH65367:IKH65378 IUD65367:IUD65378 JDZ65367:JDZ65378 JNV65367:JNV65378 JXR65367:JXR65378 KHN65367:KHN65378 KRJ65367:KRJ65378 LBF65367:LBF65378 LLB65367:LLB65378 LUX65367:LUX65378 MET65367:MET65378 MOP65367:MOP65378 MYL65367:MYL65378 NIH65367:NIH65378 NSD65367:NSD65378 OBZ65367:OBZ65378 OLV65367:OLV65378 OVR65367:OVR65378 PFN65367:PFN65378 PPJ65367:PPJ65378 PZF65367:PZF65378 QJB65367:QJB65378 QSX65367:QSX65378 RCT65367:RCT65378 RMP65367:RMP65378 RWL65367:RWL65378 SGH65367:SGH65378 SQD65367:SQD65378 SZZ65367:SZZ65378 TJV65367:TJV65378 TTR65367:TTR65378 UDN65367:UDN65378 UNJ65367:UNJ65378 UXF65367:UXF65378 VHB65367:VHB65378 VQX65367:VQX65378 WAT65367:WAT65378 WKP65367:WKP65378 WUL65367:WUL65378 O130937:O130948 HZ130903:HZ130914 RV130903:RV130914 ABR130903:ABR130914 ALN130903:ALN130914 AVJ130903:AVJ130914 BFF130903:BFF130914 BPB130903:BPB130914 BYX130903:BYX130914 CIT130903:CIT130914 CSP130903:CSP130914 DCL130903:DCL130914 DMH130903:DMH130914 DWD130903:DWD130914 EFZ130903:EFZ130914 EPV130903:EPV130914 EZR130903:EZR130914 FJN130903:FJN130914 FTJ130903:FTJ130914 GDF130903:GDF130914 GNB130903:GNB130914 GWX130903:GWX130914 HGT130903:HGT130914 HQP130903:HQP130914 IAL130903:IAL130914 IKH130903:IKH130914 IUD130903:IUD130914 JDZ130903:JDZ130914 JNV130903:JNV130914 JXR130903:JXR130914 KHN130903:KHN130914 KRJ130903:KRJ130914 LBF130903:LBF130914 LLB130903:LLB130914 LUX130903:LUX130914 MET130903:MET130914 MOP130903:MOP130914 MYL130903:MYL130914 NIH130903:NIH130914 NSD130903:NSD130914 OBZ130903:OBZ130914 OLV130903:OLV130914 OVR130903:OVR130914 PFN130903:PFN130914 PPJ130903:PPJ130914 PZF130903:PZF130914 QJB130903:QJB130914 QSX130903:QSX130914 RCT130903:RCT130914 RMP130903:RMP130914 RWL130903:RWL130914 SGH130903:SGH130914 SQD130903:SQD130914 SZZ130903:SZZ130914 TJV130903:TJV130914 TTR130903:TTR130914 UDN130903:UDN130914 UNJ130903:UNJ130914 UXF130903:UXF130914 VHB130903:VHB130914 VQX130903:VQX130914 WAT130903:WAT130914 WKP130903:WKP130914 WUL130903:WUL130914 O196473:O196484 HZ196439:HZ196450 RV196439:RV196450 ABR196439:ABR196450 ALN196439:ALN196450 AVJ196439:AVJ196450 BFF196439:BFF196450 BPB196439:BPB196450 BYX196439:BYX196450 CIT196439:CIT196450 CSP196439:CSP196450 DCL196439:DCL196450 DMH196439:DMH196450 DWD196439:DWD196450 EFZ196439:EFZ196450 EPV196439:EPV196450 EZR196439:EZR196450 FJN196439:FJN196450 FTJ196439:FTJ196450 GDF196439:GDF196450 GNB196439:GNB196450 GWX196439:GWX196450 HGT196439:HGT196450 HQP196439:HQP196450 IAL196439:IAL196450 IKH196439:IKH196450 IUD196439:IUD196450 JDZ196439:JDZ196450 JNV196439:JNV196450 JXR196439:JXR196450 KHN196439:KHN196450 KRJ196439:KRJ196450 LBF196439:LBF196450 LLB196439:LLB196450 LUX196439:LUX196450 MET196439:MET196450 MOP196439:MOP196450 MYL196439:MYL196450 NIH196439:NIH196450 NSD196439:NSD196450 OBZ196439:OBZ196450 OLV196439:OLV196450 OVR196439:OVR196450 PFN196439:PFN196450 PPJ196439:PPJ196450 PZF196439:PZF196450 QJB196439:QJB196450 QSX196439:QSX196450 RCT196439:RCT196450 RMP196439:RMP196450 RWL196439:RWL196450 SGH196439:SGH196450 SQD196439:SQD196450 SZZ196439:SZZ196450 TJV196439:TJV196450 TTR196439:TTR196450 UDN196439:UDN196450 UNJ196439:UNJ196450 UXF196439:UXF196450 VHB196439:VHB196450 VQX196439:VQX196450 WAT196439:WAT196450 WKP196439:WKP196450 WUL196439:WUL196450 O262009:O262020 HZ261975:HZ261986 RV261975:RV261986 ABR261975:ABR261986 ALN261975:ALN261986 AVJ261975:AVJ261986 BFF261975:BFF261986 BPB261975:BPB261986 BYX261975:BYX261986 CIT261975:CIT261986 CSP261975:CSP261986 DCL261975:DCL261986 DMH261975:DMH261986 DWD261975:DWD261986 EFZ261975:EFZ261986 EPV261975:EPV261986 EZR261975:EZR261986 FJN261975:FJN261986 FTJ261975:FTJ261986 GDF261975:GDF261986 GNB261975:GNB261986 GWX261975:GWX261986 HGT261975:HGT261986 HQP261975:HQP261986 IAL261975:IAL261986 IKH261975:IKH261986 IUD261975:IUD261986 JDZ261975:JDZ261986 JNV261975:JNV261986 JXR261975:JXR261986 KHN261975:KHN261986 KRJ261975:KRJ261986 LBF261975:LBF261986 LLB261975:LLB261986 LUX261975:LUX261986 MET261975:MET261986 MOP261975:MOP261986 MYL261975:MYL261986 NIH261975:NIH261986 NSD261975:NSD261986 OBZ261975:OBZ261986 OLV261975:OLV261986 OVR261975:OVR261986 PFN261975:PFN261986 PPJ261975:PPJ261986 PZF261975:PZF261986 QJB261975:QJB261986 QSX261975:QSX261986 RCT261975:RCT261986 RMP261975:RMP261986 RWL261975:RWL261986 SGH261975:SGH261986 SQD261975:SQD261986 SZZ261975:SZZ261986 TJV261975:TJV261986 TTR261975:TTR261986 UDN261975:UDN261986 UNJ261975:UNJ261986 UXF261975:UXF261986 VHB261975:VHB261986 VQX261975:VQX261986 WAT261975:WAT261986 WKP261975:WKP261986 WUL261975:WUL261986 O327545:O327556 HZ327511:HZ327522 RV327511:RV327522 ABR327511:ABR327522 ALN327511:ALN327522 AVJ327511:AVJ327522 BFF327511:BFF327522 BPB327511:BPB327522 BYX327511:BYX327522 CIT327511:CIT327522 CSP327511:CSP327522 DCL327511:DCL327522 DMH327511:DMH327522 DWD327511:DWD327522 EFZ327511:EFZ327522 EPV327511:EPV327522 EZR327511:EZR327522 FJN327511:FJN327522 FTJ327511:FTJ327522 GDF327511:GDF327522 GNB327511:GNB327522 GWX327511:GWX327522 HGT327511:HGT327522 HQP327511:HQP327522 IAL327511:IAL327522 IKH327511:IKH327522 IUD327511:IUD327522 JDZ327511:JDZ327522 JNV327511:JNV327522 JXR327511:JXR327522 KHN327511:KHN327522 KRJ327511:KRJ327522 LBF327511:LBF327522 LLB327511:LLB327522 LUX327511:LUX327522 MET327511:MET327522 MOP327511:MOP327522 MYL327511:MYL327522 NIH327511:NIH327522 NSD327511:NSD327522 OBZ327511:OBZ327522 OLV327511:OLV327522 OVR327511:OVR327522 PFN327511:PFN327522 PPJ327511:PPJ327522 PZF327511:PZF327522 QJB327511:QJB327522 QSX327511:QSX327522 RCT327511:RCT327522 RMP327511:RMP327522 RWL327511:RWL327522 SGH327511:SGH327522 SQD327511:SQD327522 SZZ327511:SZZ327522 TJV327511:TJV327522 TTR327511:TTR327522 UDN327511:UDN327522 UNJ327511:UNJ327522 UXF327511:UXF327522 VHB327511:VHB327522 VQX327511:VQX327522 WAT327511:WAT327522 WKP327511:WKP327522 WUL327511:WUL327522 O393081:O393092 HZ393047:HZ393058 RV393047:RV393058 ABR393047:ABR393058 ALN393047:ALN393058 AVJ393047:AVJ393058 BFF393047:BFF393058 BPB393047:BPB393058 BYX393047:BYX393058 CIT393047:CIT393058 CSP393047:CSP393058 DCL393047:DCL393058 DMH393047:DMH393058 DWD393047:DWD393058 EFZ393047:EFZ393058 EPV393047:EPV393058 EZR393047:EZR393058 FJN393047:FJN393058 FTJ393047:FTJ393058 GDF393047:GDF393058 GNB393047:GNB393058 GWX393047:GWX393058 HGT393047:HGT393058 HQP393047:HQP393058 IAL393047:IAL393058 IKH393047:IKH393058 IUD393047:IUD393058 JDZ393047:JDZ393058 JNV393047:JNV393058 JXR393047:JXR393058 KHN393047:KHN393058 KRJ393047:KRJ393058 LBF393047:LBF393058 LLB393047:LLB393058 LUX393047:LUX393058 MET393047:MET393058 MOP393047:MOP393058 MYL393047:MYL393058 NIH393047:NIH393058 NSD393047:NSD393058 OBZ393047:OBZ393058 OLV393047:OLV393058 OVR393047:OVR393058 PFN393047:PFN393058 PPJ393047:PPJ393058 PZF393047:PZF393058 QJB393047:QJB393058 QSX393047:QSX393058 RCT393047:RCT393058 RMP393047:RMP393058 RWL393047:RWL393058 SGH393047:SGH393058 SQD393047:SQD393058 SZZ393047:SZZ393058 TJV393047:TJV393058 TTR393047:TTR393058 UDN393047:UDN393058 UNJ393047:UNJ393058 UXF393047:UXF393058 VHB393047:VHB393058 VQX393047:VQX393058 WAT393047:WAT393058 WKP393047:WKP393058 WUL393047:WUL393058 O458617:O458628 HZ458583:HZ458594 RV458583:RV458594 ABR458583:ABR458594 ALN458583:ALN458594 AVJ458583:AVJ458594 BFF458583:BFF458594 BPB458583:BPB458594 BYX458583:BYX458594 CIT458583:CIT458594 CSP458583:CSP458594 DCL458583:DCL458594 DMH458583:DMH458594 DWD458583:DWD458594 EFZ458583:EFZ458594 EPV458583:EPV458594 EZR458583:EZR458594 FJN458583:FJN458594 FTJ458583:FTJ458594 GDF458583:GDF458594 GNB458583:GNB458594 GWX458583:GWX458594 HGT458583:HGT458594 HQP458583:HQP458594 IAL458583:IAL458594 IKH458583:IKH458594 IUD458583:IUD458594 JDZ458583:JDZ458594 JNV458583:JNV458594 JXR458583:JXR458594 KHN458583:KHN458594 KRJ458583:KRJ458594 LBF458583:LBF458594 LLB458583:LLB458594 LUX458583:LUX458594 MET458583:MET458594 MOP458583:MOP458594 MYL458583:MYL458594 NIH458583:NIH458594 NSD458583:NSD458594 OBZ458583:OBZ458594 OLV458583:OLV458594 OVR458583:OVR458594 PFN458583:PFN458594 PPJ458583:PPJ458594 PZF458583:PZF458594 QJB458583:QJB458594 QSX458583:QSX458594 RCT458583:RCT458594 RMP458583:RMP458594 RWL458583:RWL458594 SGH458583:SGH458594 SQD458583:SQD458594 SZZ458583:SZZ458594 TJV458583:TJV458594 TTR458583:TTR458594 UDN458583:UDN458594 UNJ458583:UNJ458594 UXF458583:UXF458594 VHB458583:VHB458594 VQX458583:VQX458594 WAT458583:WAT458594 WKP458583:WKP458594 WUL458583:WUL458594 O524153:O524164 HZ524119:HZ524130 RV524119:RV524130 ABR524119:ABR524130 ALN524119:ALN524130 AVJ524119:AVJ524130 BFF524119:BFF524130 BPB524119:BPB524130 BYX524119:BYX524130 CIT524119:CIT524130 CSP524119:CSP524130 DCL524119:DCL524130 DMH524119:DMH524130 DWD524119:DWD524130 EFZ524119:EFZ524130 EPV524119:EPV524130 EZR524119:EZR524130 FJN524119:FJN524130 FTJ524119:FTJ524130 GDF524119:GDF524130 GNB524119:GNB524130 GWX524119:GWX524130 HGT524119:HGT524130 HQP524119:HQP524130 IAL524119:IAL524130 IKH524119:IKH524130 IUD524119:IUD524130 JDZ524119:JDZ524130 JNV524119:JNV524130 JXR524119:JXR524130 KHN524119:KHN524130 KRJ524119:KRJ524130 LBF524119:LBF524130 LLB524119:LLB524130 LUX524119:LUX524130 MET524119:MET524130 MOP524119:MOP524130 MYL524119:MYL524130 NIH524119:NIH524130 NSD524119:NSD524130 OBZ524119:OBZ524130 OLV524119:OLV524130 OVR524119:OVR524130 PFN524119:PFN524130 PPJ524119:PPJ524130 PZF524119:PZF524130 QJB524119:QJB524130 QSX524119:QSX524130 RCT524119:RCT524130 RMP524119:RMP524130 RWL524119:RWL524130 SGH524119:SGH524130 SQD524119:SQD524130 SZZ524119:SZZ524130 TJV524119:TJV524130 TTR524119:TTR524130 UDN524119:UDN524130 UNJ524119:UNJ524130 UXF524119:UXF524130 VHB524119:VHB524130 VQX524119:VQX524130 WAT524119:WAT524130 WKP524119:WKP524130 WUL524119:WUL524130 O589689:O589700 HZ589655:HZ589666 RV589655:RV589666 ABR589655:ABR589666 ALN589655:ALN589666 AVJ589655:AVJ589666 BFF589655:BFF589666 BPB589655:BPB589666 BYX589655:BYX589666 CIT589655:CIT589666 CSP589655:CSP589666 DCL589655:DCL589666 DMH589655:DMH589666 DWD589655:DWD589666 EFZ589655:EFZ589666 EPV589655:EPV589666 EZR589655:EZR589666 FJN589655:FJN589666 FTJ589655:FTJ589666 GDF589655:GDF589666 GNB589655:GNB589666 GWX589655:GWX589666 HGT589655:HGT589666 HQP589655:HQP589666 IAL589655:IAL589666 IKH589655:IKH589666 IUD589655:IUD589666 JDZ589655:JDZ589666 JNV589655:JNV589666 JXR589655:JXR589666 KHN589655:KHN589666 KRJ589655:KRJ589666 LBF589655:LBF589666 LLB589655:LLB589666 LUX589655:LUX589666 MET589655:MET589666 MOP589655:MOP589666 MYL589655:MYL589666 NIH589655:NIH589666 NSD589655:NSD589666 OBZ589655:OBZ589666 OLV589655:OLV589666 OVR589655:OVR589666 PFN589655:PFN589666 PPJ589655:PPJ589666 PZF589655:PZF589666 QJB589655:QJB589666 QSX589655:QSX589666 RCT589655:RCT589666 RMP589655:RMP589666 RWL589655:RWL589666 SGH589655:SGH589666 SQD589655:SQD589666 SZZ589655:SZZ589666 TJV589655:TJV589666 TTR589655:TTR589666 UDN589655:UDN589666 UNJ589655:UNJ589666 UXF589655:UXF589666 VHB589655:VHB589666 VQX589655:VQX589666 WAT589655:WAT589666 WKP589655:WKP589666 WUL589655:WUL589666 O655225:O655236 HZ655191:HZ655202 RV655191:RV655202 ABR655191:ABR655202 ALN655191:ALN655202 AVJ655191:AVJ655202 BFF655191:BFF655202 BPB655191:BPB655202 BYX655191:BYX655202 CIT655191:CIT655202 CSP655191:CSP655202 DCL655191:DCL655202 DMH655191:DMH655202 DWD655191:DWD655202 EFZ655191:EFZ655202 EPV655191:EPV655202 EZR655191:EZR655202 FJN655191:FJN655202 FTJ655191:FTJ655202 GDF655191:GDF655202 GNB655191:GNB655202 GWX655191:GWX655202 HGT655191:HGT655202 HQP655191:HQP655202 IAL655191:IAL655202 IKH655191:IKH655202 IUD655191:IUD655202 JDZ655191:JDZ655202 JNV655191:JNV655202 JXR655191:JXR655202 KHN655191:KHN655202 KRJ655191:KRJ655202 LBF655191:LBF655202 LLB655191:LLB655202 LUX655191:LUX655202 MET655191:MET655202 MOP655191:MOP655202 MYL655191:MYL655202 NIH655191:NIH655202 NSD655191:NSD655202 OBZ655191:OBZ655202 OLV655191:OLV655202 OVR655191:OVR655202 PFN655191:PFN655202 PPJ655191:PPJ655202 PZF655191:PZF655202 QJB655191:QJB655202 QSX655191:QSX655202 RCT655191:RCT655202 RMP655191:RMP655202 RWL655191:RWL655202 SGH655191:SGH655202 SQD655191:SQD655202 SZZ655191:SZZ655202 TJV655191:TJV655202 TTR655191:TTR655202 UDN655191:UDN655202 UNJ655191:UNJ655202 UXF655191:UXF655202 VHB655191:VHB655202 VQX655191:VQX655202 WAT655191:WAT655202 WKP655191:WKP655202 WUL655191:WUL655202 O720761:O720772 HZ720727:HZ720738 RV720727:RV720738 ABR720727:ABR720738 ALN720727:ALN720738 AVJ720727:AVJ720738 BFF720727:BFF720738 BPB720727:BPB720738 BYX720727:BYX720738 CIT720727:CIT720738 CSP720727:CSP720738 DCL720727:DCL720738 DMH720727:DMH720738 DWD720727:DWD720738 EFZ720727:EFZ720738 EPV720727:EPV720738 EZR720727:EZR720738 FJN720727:FJN720738 FTJ720727:FTJ720738 GDF720727:GDF720738 GNB720727:GNB720738 GWX720727:GWX720738 HGT720727:HGT720738 HQP720727:HQP720738 IAL720727:IAL720738 IKH720727:IKH720738 IUD720727:IUD720738 JDZ720727:JDZ720738 JNV720727:JNV720738 JXR720727:JXR720738 KHN720727:KHN720738 KRJ720727:KRJ720738 LBF720727:LBF720738 LLB720727:LLB720738 LUX720727:LUX720738 MET720727:MET720738 MOP720727:MOP720738 MYL720727:MYL720738 NIH720727:NIH720738 NSD720727:NSD720738 OBZ720727:OBZ720738 OLV720727:OLV720738 OVR720727:OVR720738 PFN720727:PFN720738 PPJ720727:PPJ720738 PZF720727:PZF720738 QJB720727:QJB720738 QSX720727:QSX720738 RCT720727:RCT720738 RMP720727:RMP720738 RWL720727:RWL720738 SGH720727:SGH720738 SQD720727:SQD720738 SZZ720727:SZZ720738 TJV720727:TJV720738 TTR720727:TTR720738 UDN720727:UDN720738 UNJ720727:UNJ720738 UXF720727:UXF720738 VHB720727:VHB720738 VQX720727:VQX720738 WAT720727:WAT720738 WKP720727:WKP720738 WUL720727:WUL720738 O786297:O786308 HZ786263:HZ786274 RV786263:RV786274 ABR786263:ABR786274 ALN786263:ALN786274 AVJ786263:AVJ786274 BFF786263:BFF786274 BPB786263:BPB786274 BYX786263:BYX786274 CIT786263:CIT786274 CSP786263:CSP786274 DCL786263:DCL786274 DMH786263:DMH786274 DWD786263:DWD786274 EFZ786263:EFZ786274 EPV786263:EPV786274 EZR786263:EZR786274 FJN786263:FJN786274 FTJ786263:FTJ786274 GDF786263:GDF786274 GNB786263:GNB786274 GWX786263:GWX786274 HGT786263:HGT786274 HQP786263:HQP786274 IAL786263:IAL786274 IKH786263:IKH786274 IUD786263:IUD786274 JDZ786263:JDZ786274 JNV786263:JNV786274 JXR786263:JXR786274 KHN786263:KHN786274 KRJ786263:KRJ786274 LBF786263:LBF786274 LLB786263:LLB786274 LUX786263:LUX786274 MET786263:MET786274 MOP786263:MOP786274 MYL786263:MYL786274 NIH786263:NIH786274 NSD786263:NSD786274 OBZ786263:OBZ786274 OLV786263:OLV786274 OVR786263:OVR786274 PFN786263:PFN786274 PPJ786263:PPJ786274 PZF786263:PZF786274 QJB786263:QJB786274 QSX786263:QSX786274 RCT786263:RCT786274 RMP786263:RMP786274 RWL786263:RWL786274 SGH786263:SGH786274 SQD786263:SQD786274 SZZ786263:SZZ786274 TJV786263:TJV786274 TTR786263:TTR786274 UDN786263:UDN786274 UNJ786263:UNJ786274 UXF786263:UXF786274 VHB786263:VHB786274 VQX786263:VQX786274 WAT786263:WAT786274 WKP786263:WKP786274 WUL786263:WUL786274 O851833:O851844 HZ851799:HZ851810 RV851799:RV851810 ABR851799:ABR851810 ALN851799:ALN851810 AVJ851799:AVJ851810 BFF851799:BFF851810 BPB851799:BPB851810 BYX851799:BYX851810 CIT851799:CIT851810 CSP851799:CSP851810 DCL851799:DCL851810 DMH851799:DMH851810 DWD851799:DWD851810 EFZ851799:EFZ851810 EPV851799:EPV851810 EZR851799:EZR851810 FJN851799:FJN851810 FTJ851799:FTJ851810 GDF851799:GDF851810 GNB851799:GNB851810 GWX851799:GWX851810 HGT851799:HGT851810 HQP851799:HQP851810 IAL851799:IAL851810 IKH851799:IKH851810 IUD851799:IUD851810 JDZ851799:JDZ851810 JNV851799:JNV851810 JXR851799:JXR851810 KHN851799:KHN851810 KRJ851799:KRJ851810 LBF851799:LBF851810 LLB851799:LLB851810 LUX851799:LUX851810 MET851799:MET851810 MOP851799:MOP851810 MYL851799:MYL851810 NIH851799:NIH851810 NSD851799:NSD851810 OBZ851799:OBZ851810 OLV851799:OLV851810 OVR851799:OVR851810 PFN851799:PFN851810 PPJ851799:PPJ851810 PZF851799:PZF851810 QJB851799:QJB851810 QSX851799:QSX851810 RCT851799:RCT851810 RMP851799:RMP851810 RWL851799:RWL851810 SGH851799:SGH851810 SQD851799:SQD851810 SZZ851799:SZZ851810 TJV851799:TJV851810 TTR851799:TTR851810 UDN851799:UDN851810 UNJ851799:UNJ851810 UXF851799:UXF851810 VHB851799:VHB851810 VQX851799:VQX851810 WAT851799:WAT851810 WKP851799:WKP851810 WUL851799:WUL851810 O917369:O917380 HZ917335:HZ917346 RV917335:RV917346 ABR917335:ABR917346 ALN917335:ALN917346 AVJ917335:AVJ917346 BFF917335:BFF917346 BPB917335:BPB917346 BYX917335:BYX917346 CIT917335:CIT917346 CSP917335:CSP917346 DCL917335:DCL917346 DMH917335:DMH917346 DWD917335:DWD917346 EFZ917335:EFZ917346 EPV917335:EPV917346 EZR917335:EZR917346 FJN917335:FJN917346 FTJ917335:FTJ917346 GDF917335:GDF917346 GNB917335:GNB917346 GWX917335:GWX917346 HGT917335:HGT917346 HQP917335:HQP917346 IAL917335:IAL917346 IKH917335:IKH917346 IUD917335:IUD917346 JDZ917335:JDZ917346 JNV917335:JNV917346 JXR917335:JXR917346 KHN917335:KHN917346 KRJ917335:KRJ917346 LBF917335:LBF917346 LLB917335:LLB917346 LUX917335:LUX917346 MET917335:MET917346 MOP917335:MOP917346 MYL917335:MYL917346 NIH917335:NIH917346 NSD917335:NSD917346 OBZ917335:OBZ917346 OLV917335:OLV917346 OVR917335:OVR917346 PFN917335:PFN917346 PPJ917335:PPJ917346 PZF917335:PZF917346 QJB917335:QJB917346 QSX917335:QSX917346 RCT917335:RCT917346 RMP917335:RMP917346 RWL917335:RWL917346 SGH917335:SGH917346 SQD917335:SQD917346 SZZ917335:SZZ917346 TJV917335:TJV917346 TTR917335:TTR917346 UDN917335:UDN917346 UNJ917335:UNJ917346 UXF917335:UXF917346 VHB917335:VHB917346 VQX917335:VQX917346 WAT917335:WAT917346 WKP917335:WKP917346 WUL917335:WUL917346 O982905:O982916 HZ982871:HZ982882 RV982871:RV982882 ABR982871:ABR982882 ALN982871:ALN982882 AVJ982871:AVJ982882 BFF982871:BFF982882 BPB982871:BPB982882 BYX982871:BYX982882 CIT982871:CIT982882 CSP982871:CSP982882 DCL982871:DCL982882 DMH982871:DMH982882 DWD982871:DWD982882 EFZ982871:EFZ982882 EPV982871:EPV982882 EZR982871:EZR982882 FJN982871:FJN982882 FTJ982871:FTJ982882 GDF982871:GDF982882 GNB982871:GNB982882 GWX982871:GWX982882 HGT982871:HGT982882 HQP982871:HQP982882 IAL982871:IAL982882 IKH982871:IKH982882 IUD982871:IUD982882 JDZ982871:JDZ982882 JNV982871:JNV982882 JXR982871:JXR982882 KHN982871:KHN982882 KRJ982871:KRJ982882 LBF982871:LBF982882 LLB982871:LLB982882 LUX982871:LUX982882 MET982871:MET982882 MOP982871:MOP982882 MYL982871:MYL982882 NIH982871:NIH982882 NSD982871:NSD982882 OBZ982871:OBZ982882 OLV982871:OLV982882 OVR982871:OVR982882 PFN982871:PFN982882 PPJ982871:PPJ982882 PZF982871:PZF982882 QJB982871:QJB982882 QSX982871:QSX982882 RCT982871:RCT982882 RMP982871:RMP982882 RWL982871:RWL982882 SGH982871:SGH982882 SQD982871:SQD982882 SZZ982871:SZZ982882 TJV982871:TJV982882 TTR982871:TTR982882 UDN982871:UDN982882 UNJ982871:UNJ982882 UXF982871:UXF982882 VHB982871:VHB982882 VQX982871:VQX982882 WAT982871:WAT982882 WKP982871:WKP982882 WUL982871:WUL982882" xr:uid="{00000000-0002-0000-0200-000007000000}">
      <formula1>"January, February, March, April, May, June, July, August, September, October, November, December"</formula1>
    </dataValidation>
    <dataValidation type="list" allowBlank="1" showInputMessage="1" showErrorMessage="1" sqref="G65306:M65306 HR65272:HX65272 RN65272:RT65272 ABJ65272:ABP65272 ALF65272:ALL65272 AVB65272:AVH65272 BEX65272:BFD65272 BOT65272:BOZ65272 BYP65272:BYV65272 CIL65272:CIR65272 CSH65272:CSN65272 DCD65272:DCJ65272 DLZ65272:DMF65272 DVV65272:DWB65272 EFR65272:EFX65272 EPN65272:EPT65272 EZJ65272:EZP65272 FJF65272:FJL65272 FTB65272:FTH65272 GCX65272:GDD65272 GMT65272:GMZ65272 GWP65272:GWV65272 HGL65272:HGR65272 HQH65272:HQN65272 IAD65272:IAJ65272 IJZ65272:IKF65272 ITV65272:IUB65272 JDR65272:JDX65272 JNN65272:JNT65272 JXJ65272:JXP65272 KHF65272:KHL65272 KRB65272:KRH65272 LAX65272:LBD65272 LKT65272:LKZ65272 LUP65272:LUV65272 MEL65272:MER65272 MOH65272:MON65272 MYD65272:MYJ65272 NHZ65272:NIF65272 NRV65272:NSB65272 OBR65272:OBX65272 OLN65272:OLT65272 OVJ65272:OVP65272 PFF65272:PFL65272 PPB65272:PPH65272 PYX65272:PZD65272 QIT65272:QIZ65272 QSP65272:QSV65272 RCL65272:RCR65272 RMH65272:RMN65272 RWD65272:RWJ65272 SFZ65272:SGF65272 SPV65272:SQB65272 SZR65272:SZX65272 TJN65272:TJT65272 TTJ65272:TTP65272 UDF65272:UDL65272 UNB65272:UNH65272 UWX65272:UXD65272 VGT65272:VGZ65272 VQP65272:VQV65272 WAL65272:WAR65272 WKH65272:WKN65272 WUD65272:WUJ65272 G130842:M130842 HR130808:HX130808 RN130808:RT130808 ABJ130808:ABP130808 ALF130808:ALL130808 AVB130808:AVH130808 BEX130808:BFD130808 BOT130808:BOZ130808 BYP130808:BYV130808 CIL130808:CIR130808 CSH130808:CSN130808 DCD130808:DCJ130808 DLZ130808:DMF130808 DVV130808:DWB130808 EFR130808:EFX130808 EPN130808:EPT130808 EZJ130808:EZP130808 FJF130808:FJL130808 FTB130808:FTH130808 GCX130808:GDD130808 GMT130808:GMZ130808 GWP130808:GWV130808 HGL130808:HGR130808 HQH130808:HQN130808 IAD130808:IAJ130808 IJZ130808:IKF130808 ITV130808:IUB130808 JDR130808:JDX130808 JNN130808:JNT130808 JXJ130808:JXP130808 KHF130808:KHL130808 KRB130808:KRH130808 LAX130808:LBD130808 LKT130808:LKZ130808 LUP130808:LUV130808 MEL130808:MER130808 MOH130808:MON130808 MYD130808:MYJ130808 NHZ130808:NIF130808 NRV130808:NSB130808 OBR130808:OBX130808 OLN130808:OLT130808 OVJ130808:OVP130808 PFF130808:PFL130808 PPB130808:PPH130808 PYX130808:PZD130808 QIT130808:QIZ130808 QSP130808:QSV130808 RCL130808:RCR130808 RMH130808:RMN130808 RWD130808:RWJ130808 SFZ130808:SGF130808 SPV130808:SQB130808 SZR130808:SZX130808 TJN130808:TJT130808 TTJ130808:TTP130808 UDF130808:UDL130808 UNB130808:UNH130808 UWX130808:UXD130808 VGT130808:VGZ130808 VQP130808:VQV130808 WAL130808:WAR130808 WKH130808:WKN130808 WUD130808:WUJ130808 G196378:M196378 HR196344:HX196344 RN196344:RT196344 ABJ196344:ABP196344 ALF196344:ALL196344 AVB196344:AVH196344 BEX196344:BFD196344 BOT196344:BOZ196344 BYP196344:BYV196344 CIL196344:CIR196344 CSH196344:CSN196344 DCD196344:DCJ196344 DLZ196344:DMF196344 DVV196344:DWB196344 EFR196344:EFX196344 EPN196344:EPT196344 EZJ196344:EZP196344 FJF196344:FJL196344 FTB196344:FTH196344 GCX196344:GDD196344 GMT196344:GMZ196344 GWP196344:GWV196344 HGL196344:HGR196344 HQH196344:HQN196344 IAD196344:IAJ196344 IJZ196344:IKF196344 ITV196344:IUB196344 JDR196344:JDX196344 JNN196344:JNT196344 JXJ196344:JXP196344 KHF196344:KHL196344 KRB196344:KRH196344 LAX196344:LBD196344 LKT196344:LKZ196344 LUP196344:LUV196344 MEL196344:MER196344 MOH196344:MON196344 MYD196344:MYJ196344 NHZ196344:NIF196344 NRV196344:NSB196344 OBR196344:OBX196344 OLN196344:OLT196344 OVJ196344:OVP196344 PFF196344:PFL196344 PPB196344:PPH196344 PYX196344:PZD196344 QIT196344:QIZ196344 QSP196344:QSV196344 RCL196344:RCR196344 RMH196344:RMN196344 RWD196344:RWJ196344 SFZ196344:SGF196344 SPV196344:SQB196344 SZR196344:SZX196344 TJN196344:TJT196344 TTJ196344:TTP196344 UDF196344:UDL196344 UNB196344:UNH196344 UWX196344:UXD196344 VGT196344:VGZ196344 VQP196344:VQV196344 WAL196344:WAR196344 WKH196344:WKN196344 WUD196344:WUJ196344 G261914:M261914 HR261880:HX261880 RN261880:RT261880 ABJ261880:ABP261880 ALF261880:ALL261880 AVB261880:AVH261880 BEX261880:BFD261880 BOT261880:BOZ261880 BYP261880:BYV261880 CIL261880:CIR261880 CSH261880:CSN261880 DCD261880:DCJ261880 DLZ261880:DMF261880 DVV261880:DWB261880 EFR261880:EFX261880 EPN261880:EPT261880 EZJ261880:EZP261880 FJF261880:FJL261880 FTB261880:FTH261880 GCX261880:GDD261880 GMT261880:GMZ261880 GWP261880:GWV261880 HGL261880:HGR261880 HQH261880:HQN261880 IAD261880:IAJ261880 IJZ261880:IKF261880 ITV261880:IUB261880 JDR261880:JDX261880 JNN261880:JNT261880 JXJ261880:JXP261880 KHF261880:KHL261880 KRB261880:KRH261880 LAX261880:LBD261880 LKT261880:LKZ261880 LUP261880:LUV261880 MEL261880:MER261880 MOH261880:MON261880 MYD261880:MYJ261880 NHZ261880:NIF261880 NRV261880:NSB261880 OBR261880:OBX261880 OLN261880:OLT261880 OVJ261880:OVP261880 PFF261880:PFL261880 PPB261880:PPH261880 PYX261880:PZD261880 QIT261880:QIZ261880 QSP261880:QSV261880 RCL261880:RCR261880 RMH261880:RMN261880 RWD261880:RWJ261880 SFZ261880:SGF261880 SPV261880:SQB261880 SZR261880:SZX261880 TJN261880:TJT261880 TTJ261880:TTP261880 UDF261880:UDL261880 UNB261880:UNH261880 UWX261880:UXD261880 VGT261880:VGZ261880 VQP261880:VQV261880 WAL261880:WAR261880 WKH261880:WKN261880 WUD261880:WUJ261880 G327450:M327450 HR327416:HX327416 RN327416:RT327416 ABJ327416:ABP327416 ALF327416:ALL327416 AVB327416:AVH327416 BEX327416:BFD327416 BOT327416:BOZ327416 BYP327416:BYV327416 CIL327416:CIR327416 CSH327416:CSN327416 DCD327416:DCJ327416 DLZ327416:DMF327416 DVV327416:DWB327416 EFR327416:EFX327416 EPN327416:EPT327416 EZJ327416:EZP327416 FJF327416:FJL327416 FTB327416:FTH327416 GCX327416:GDD327416 GMT327416:GMZ327416 GWP327416:GWV327416 HGL327416:HGR327416 HQH327416:HQN327416 IAD327416:IAJ327416 IJZ327416:IKF327416 ITV327416:IUB327416 JDR327416:JDX327416 JNN327416:JNT327416 JXJ327416:JXP327416 KHF327416:KHL327416 KRB327416:KRH327416 LAX327416:LBD327416 LKT327416:LKZ327416 LUP327416:LUV327416 MEL327416:MER327416 MOH327416:MON327416 MYD327416:MYJ327416 NHZ327416:NIF327416 NRV327416:NSB327416 OBR327416:OBX327416 OLN327416:OLT327416 OVJ327416:OVP327416 PFF327416:PFL327416 PPB327416:PPH327416 PYX327416:PZD327416 QIT327416:QIZ327416 QSP327416:QSV327416 RCL327416:RCR327416 RMH327416:RMN327416 RWD327416:RWJ327416 SFZ327416:SGF327416 SPV327416:SQB327416 SZR327416:SZX327416 TJN327416:TJT327416 TTJ327416:TTP327416 UDF327416:UDL327416 UNB327416:UNH327416 UWX327416:UXD327416 VGT327416:VGZ327416 VQP327416:VQV327416 WAL327416:WAR327416 WKH327416:WKN327416 WUD327416:WUJ327416 G392986:M392986 HR392952:HX392952 RN392952:RT392952 ABJ392952:ABP392952 ALF392952:ALL392952 AVB392952:AVH392952 BEX392952:BFD392952 BOT392952:BOZ392952 BYP392952:BYV392952 CIL392952:CIR392952 CSH392952:CSN392952 DCD392952:DCJ392952 DLZ392952:DMF392952 DVV392952:DWB392952 EFR392952:EFX392952 EPN392952:EPT392952 EZJ392952:EZP392952 FJF392952:FJL392952 FTB392952:FTH392952 GCX392952:GDD392952 GMT392952:GMZ392952 GWP392952:GWV392952 HGL392952:HGR392952 HQH392952:HQN392952 IAD392952:IAJ392952 IJZ392952:IKF392952 ITV392952:IUB392952 JDR392952:JDX392952 JNN392952:JNT392952 JXJ392952:JXP392952 KHF392952:KHL392952 KRB392952:KRH392952 LAX392952:LBD392952 LKT392952:LKZ392952 LUP392952:LUV392952 MEL392952:MER392952 MOH392952:MON392952 MYD392952:MYJ392952 NHZ392952:NIF392952 NRV392952:NSB392952 OBR392952:OBX392952 OLN392952:OLT392952 OVJ392952:OVP392952 PFF392952:PFL392952 PPB392952:PPH392952 PYX392952:PZD392952 QIT392952:QIZ392952 QSP392952:QSV392952 RCL392952:RCR392952 RMH392952:RMN392952 RWD392952:RWJ392952 SFZ392952:SGF392952 SPV392952:SQB392952 SZR392952:SZX392952 TJN392952:TJT392952 TTJ392952:TTP392952 UDF392952:UDL392952 UNB392952:UNH392952 UWX392952:UXD392952 VGT392952:VGZ392952 VQP392952:VQV392952 WAL392952:WAR392952 WKH392952:WKN392952 WUD392952:WUJ392952 G458522:M458522 HR458488:HX458488 RN458488:RT458488 ABJ458488:ABP458488 ALF458488:ALL458488 AVB458488:AVH458488 BEX458488:BFD458488 BOT458488:BOZ458488 BYP458488:BYV458488 CIL458488:CIR458488 CSH458488:CSN458488 DCD458488:DCJ458488 DLZ458488:DMF458488 DVV458488:DWB458488 EFR458488:EFX458488 EPN458488:EPT458488 EZJ458488:EZP458488 FJF458488:FJL458488 FTB458488:FTH458488 GCX458488:GDD458488 GMT458488:GMZ458488 GWP458488:GWV458488 HGL458488:HGR458488 HQH458488:HQN458488 IAD458488:IAJ458488 IJZ458488:IKF458488 ITV458488:IUB458488 JDR458488:JDX458488 JNN458488:JNT458488 JXJ458488:JXP458488 KHF458488:KHL458488 KRB458488:KRH458488 LAX458488:LBD458488 LKT458488:LKZ458488 LUP458488:LUV458488 MEL458488:MER458488 MOH458488:MON458488 MYD458488:MYJ458488 NHZ458488:NIF458488 NRV458488:NSB458488 OBR458488:OBX458488 OLN458488:OLT458488 OVJ458488:OVP458488 PFF458488:PFL458488 PPB458488:PPH458488 PYX458488:PZD458488 QIT458488:QIZ458488 QSP458488:QSV458488 RCL458488:RCR458488 RMH458488:RMN458488 RWD458488:RWJ458488 SFZ458488:SGF458488 SPV458488:SQB458488 SZR458488:SZX458488 TJN458488:TJT458488 TTJ458488:TTP458488 UDF458488:UDL458488 UNB458488:UNH458488 UWX458488:UXD458488 VGT458488:VGZ458488 VQP458488:VQV458488 WAL458488:WAR458488 WKH458488:WKN458488 WUD458488:WUJ458488 G524058:M524058 HR524024:HX524024 RN524024:RT524024 ABJ524024:ABP524024 ALF524024:ALL524024 AVB524024:AVH524024 BEX524024:BFD524024 BOT524024:BOZ524024 BYP524024:BYV524024 CIL524024:CIR524024 CSH524024:CSN524024 DCD524024:DCJ524024 DLZ524024:DMF524024 DVV524024:DWB524024 EFR524024:EFX524024 EPN524024:EPT524024 EZJ524024:EZP524024 FJF524024:FJL524024 FTB524024:FTH524024 GCX524024:GDD524024 GMT524024:GMZ524024 GWP524024:GWV524024 HGL524024:HGR524024 HQH524024:HQN524024 IAD524024:IAJ524024 IJZ524024:IKF524024 ITV524024:IUB524024 JDR524024:JDX524024 JNN524024:JNT524024 JXJ524024:JXP524024 KHF524024:KHL524024 KRB524024:KRH524024 LAX524024:LBD524024 LKT524024:LKZ524024 LUP524024:LUV524024 MEL524024:MER524024 MOH524024:MON524024 MYD524024:MYJ524024 NHZ524024:NIF524024 NRV524024:NSB524024 OBR524024:OBX524024 OLN524024:OLT524024 OVJ524024:OVP524024 PFF524024:PFL524024 PPB524024:PPH524024 PYX524024:PZD524024 QIT524024:QIZ524024 QSP524024:QSV524024 RCL524024:RCR524024 RMH524024:RMN524024 RWD524024:RWJ524024 SFZ524024:SGF524024 SPV524024:SQB524024 SZR524024:SZX524024 TJN524024:TJT524024 TTJ524024:TTP524024 UDF524024:UDL524024 UNB524024:UNH524024 UWX524024:UXD524024 VGT524024:VGZ524024 VQP524024:VQV524024 WAL524024:WAR524024 WKH524024:WKN524024 WUD524024:WUJ524024 G589594:M589594 HR589560:HX589560 RN589560:RT589560 ABJ589560:ABP589560 ALF589560:ALL589560 AVB589560:AVH589560 BEX589560:BFD589560 BOT589560:BOZ589560 BYP589560:BYV589560 CIL589560:CIR589560 CSH589560:CSN589560 DCD589560:DCJ589560 DLZ589560:DMF589560 DVV589560:DWB589560 EFR589560:EFX589560 EPN589560:EPT589560 EZJ589560:EZP589560 FJF589560:FJL589560 FTB589560:FTH589560 GCX589560:GDD589560 GMT589560:GMZ589560 GWP589560:GWV589560 HGL589560:HGR589560 HQH589560:HQN589560 IAD589560:IAJ589560 IJZ589560:IKF589560 ITV589560:IUB589560 JDR589560:JDX589560 JNN589560:JNT589560 JXJ589560:JXP589560 KHF589560:KHL589560 KRB589560:KRH589560 LAX589560:LBD589560 LKT589560:LKZ589560 LUP589560:LUV589560 MEL589560:MER589560 MOH589560:MON589560 MYD589560:MYJ589560 NHZ589560:NIF589560 NRV589560:NSB589560 OBR589560:OBX589560 OLN589560:OLT589560 OVJ589560:OVP589560 PFF589560:PFL589560 PPB589560:PPH589560 PYX589560:PZD589560 QIT589560:QIZ589560 QSP589560:QSV589560 RCL589560:RCR589560 RMH589560:RMN589560 RWD589560:RWJ589560 SFZ589560:SGF589560 SPV589560:SQB589560 SZR589560:SZX589560 TJN589560:TJT589560 TTJ589560:TTP589560 UDF589560:UDL589560 UNB589560:UNH589560 UWX589560:UXD589560 VGT589560:VGZ589560 VQP589560:VQV589560 WAL589560:WAR589560 WKH589560:WKN589560 WUD589560:WUJ589560 G655130:M655130 HR655096:HX655096 RN655096:RT655096 ABJ655096:ABP655096 ALF655096:ALL655096 AVB655096:AVH655096 BEX655096:BFD655096 BOT655096:BOZ655096 BYP655096:BYV655096 CIL655096:CIR655096 CSH655096:CSN655096 DCD655096:DCJ655096 DLZ655096:DMF655096 DVV655096:DWB655096 EFR655096:EFX655096 EPN655096:EPT655096 EZJ655096:EZP655096 FJF655096:FJL655096 FTB655096:FTH655096 GCX655096:GDD655096 GMT655096:GMZ655096 GWP655096:GWV655096 HGL655096:HGR655096 HQH655096:HQN655096 IAD655096:IAJ655096 IJZ655096:IKF655096 ITV655096:IUB655096 JDR655096:JDX655096 JNN655096:JNT655096 JXJ655096:JXP655096 KHF655096:KHL655096 KRB655096:KRH655096 LAX655096:LBD655096 LKT655096:LKZ655096 LUP655096:LUV655096 MEL655096:MER655096 MOH655096:MON655096 MYD655096:MYJ655096 NHZ655096:NIF655096 NRV655096:NSB655096 OBR655096:OBX655096 OLN655096:OLT655096 OVJ655096:OVP655096 PFF655096:PFL655096 PPB655096:PPH655096 PYX655096:PZD655096 QIT655096:QIZ655096 QSP655096:QSV655096 RCL655096:RCR655096 RMH655096:RMN655096 RWD655096:RWJ655096 SFZ655096:SGF655096 SPV655096:SQB655096 SZR655096:SZX655096 TJN655096:TJT655096 TTJ655096:TTP655096 UDF655096:UDL655096 UNB655096:UNH655096 UWX655096:UXD655096 VGT655096:VGZ655096 VQP655096:VQV655096 WAL655096:WAR655096 WKH655096:WKN655096 WUD655096:WUJ655096 G720666:M720666 HR720632:HX720632 RN720632:RT720632 ABJ720632:ABP720632 ALF720632:ALL720632 AVB720632:AVH720632 BEX720632:BFD720632 BOT720632:BOZ720632 BYP720632:BYV720632 CIL720632:CIR720632 CSH720632:CSN720632 DCD720632:DCJ720632 DLZ720632:DMF720632 DVV720632:DWB720632 EFR720632:EFX720632 EPN720632:EPT720632 EZJ720632:EZP720632 FJF720632:FJL720632 FTB720632:FTH720632 GCX720632:GDD720632 GMT720632:GMZ720632 GWP720632:GWV720632 HGL720632:HGR720632 HQH720632:HQN720632 IAD720632:IAJ720632 IJZ720632:IKF720632 ITV720632:IUB720632 JDR720632:JDX720632 JNN720632:JNT720632 JXJ720632:JXP720632 KHF720632:KHL720632 KRB720632:KRH720632 LAX720632:LBD720632 LKT720632:LKZ720632 LUP720632:LUV720632 MEL720632:MER720632 MOH720632:MON720632 MYD720632:MYJ720632 NHZ720632:NIF720632 NRV720632:NSB720632 OBR720632:OBX720632 OLN720632:OLT720632 OVJ720632:OVP720632 PFF720632:PFL720632 PPB720632:PPH720632 PYX720632:PZD720632 QIT720632:QIZ720632 QSP720632:QSV720632 RCL720632:RCR720632 RMH720632:RMN720632 RWD720632:RWJ720632 SFZ720632:SGF720632 SPV720632:SQB720632 SZR720632:SZX720632 TJN720632:TJT720632 TTJ720632:TTP720632 UDF720632:UDL720632 UNB720632:UNH720632 UWX720632:UXD720632 VGT720632:VGZ720632 VQP720632:VQV720632 WAL720632:WAR720632 WKH720632:WKN720632 WUD720632:WUJ720632 G786202:M786202 HR786168:HX786168 RN786168:RT786168 ABJ786168:ABP786168 ALF786168:ALL786168 AVB786168:AVH786168 BEX786168:BFD786168 BOT786168:BOZ786168 BYP786168:BYV786168 CIL786168:CIR786168 CSH786168:CSN786168 DCD786168:DCJ786168 DLZ786168:DMF786168 DVV786168:DWB786168 EFR786168:EFX786168 EPN786168:EPT786168 EZJ786168:EZP786168 FJF786168:FJL786168 FTB786168:FTH786168 GCX786168:GDD786168 GMT786168:GMZ786168 GWP786168:GWV786168 HGL786168:HGR786168 HQH786168:HQN786168 IAD786168:IAJ786168 IJZ786168:IKF786168 ITV786168:IUB786168 JDR786168:JDX786168 JNN786168:JNT786168 JXJ786168:JXP786168 KHF786168:KHL786168 KRB786168:KRH786168 LAX786168:LBD786168 LKT786168:LKZ786168 LUP786168:LUV786168 MEL786168:MER786168 MOH786168:MON786168 MYD786168:MYJ786168 NHZ786168:NIF786168 NRV786168:NSB786168 OBR786168:OBX786168 OLN786168:OLT786168 OVJ786168:OVP786168 PFF786168:PFL786168 PPB786168:PPH786168 PYX786168:PZD786168 QIT786168:QIZ786168 QSP786168:QSV786168 RCL786168:RCR786168 RMH786168:RMN786168 RWD786168:RWJ786168 SFZ786168:SGF786168 SPV786168:SQB786168 SZR786168:SZX786168 TJN786168:TJT786168 TTJ786168:TTP786168 UDF786168:UDL786168 UNB786168:UNH786168 UWX786168:UXD786168 VGT786168:VGZ786168 VQP786168:VQV786168 WAL786168:WAR786168 WKH786168:WKN786168 WUD786168:WUJ786168 G851738:M851738 HR851704:HX851704 RN851704:RT851704 ABJ851704:ABP851704 ALF851704:ALL851704 AVB851704:AVH851704 BEX851704:BFD851704 BOT851704:BOZ851704 BYP851704:BYV851704 CIL851704:CIR851704 CSH851704:CSN851704 DCD851704:DCJ851704 DLZ851704:DMF851704 DVV851704:DWB851704 EFR851704:EFX851704 EPN851704:EPT851704 EZJ851704:EZP851704 FJF851704:FJL851704 FTB851704:FTH851704 GCX851704:GDD851704 GMT851704:GMZ851704 GWP851704:GWV851704 HGL851704:HGR851704 HQH851704:HQN851704 IAD851704:IAJ851704 IJZ851704:IKF851704 ITV851704:IUB851704 JDR851704:JDX851704 JNN851704:JNT851704 JXJ851704:JXP851704 KHF851704:KHL851704 KRB851704:KRH851704 LAX851704:LBD851704 LKT851704:LKZ851704 LUP851704:LUV851704 MEL851704:MER851704 MOH851704:MON851704 MYD851704:MYJ851704 NHZ851704:NIF851704 NRV851704:NSB851704 OBR851704:OBX851704 OLN851704:OLT851704 OVJ851704:OVP851704 PFF851704:PFL851704 PPB851704:PPH851704 PYX851704:PZD851704 QIT851704:QIZ851704 QSP851704:QSV851704 RCL851704:RCR851704 RMH851704:RMN851704 RWD851704:RWJ851704 SFZ851704:SGF851704 SPV851704:SQB851704 SZR851704:SZX851704 TJN851704:TJT851704 TTJ851704:TTP851704 UDF851704:UDL851704 UNB851704:UNH851704 UWX851704:UXD851704 VGT851704:VGZ851704 VQP851704:VQV851704 WAL851704:WAR851704 WKH851704:WKN851704 WUD851704:WUJ851704 G917274:M917274 HR917240:HX917240 RN917240:RT917240 ABJ917240:ABP917240 ALF917240:ALL917240 AVB917240:AVH917240 BEX917240:BFD917240 BOT917240:BOZ917240 BYP917240:BYV917240 CIL917240:CIR917240 CSH917240:CSN917240 DCD917240:DCJ917240 DLZ917240:DMF917240 DVV917240:DWB917240 EFR917240:EFX917240 EPN917240:EPT917240 EZJ917240:EZP917240 FJF917240:FJL917240 FTB917240:FTH917240 GCX917240:GDD917240 GMT917240:GMZ917240 GWP917240:GWV917240 HGL917240:HGR917240 HQH917240:HQN917240 IAD917240:IAJ917240 IJZ917240:IKF917240 ITV917240:IUB917240 JDR917240:JDX917240 JNN917240:JNT917240 JXJ917240:JXP917240 KHF917240:KHL917240 KRB917240:KRH917240 LAX917240:LBD917240 LKT917240:LKZ917240 LUP917240:LUV917240 MEL917240:MER917240 MOH917240:MON917240 MYD917240:MYJ917240 NHZ917240:NIF917240 NRV917240:NSB917240 OBR917240:OBX917240 OLN917240:OLT917240 OVJ917240:OVP917240 PFF917240:PFL917240 PPB917240:PPH917240 PYX917240:PZD917240 QIT917240:QIZ917240 QSP917240:QSV917240 RCL917240:RCR917240 RMH917240:RMN917240 RWD917240:RWJ917240 SFZ917240:SGF917240 SPV917240:SQB917240 SZR917240:SZX917240 TJN917240:TJT917240 TTJ917240:TTP917240 UDF917240:UDL917240 UNB917240:UNH917240 UWX917240:UXD917240 VGT917240:VGZ917240 VQP917240:VQV917240 WAL917240:WAR917240 WKH917240:WKN917240 WUD917240:WUJ917240 G982810:M982810 HR982776:HX982776 RN982776:RT982776 ABJ982776:ABP982776 ALF982776:ALL982776 AVB982776:AVH982776 BEX982776:BFD982776 BOT982776:BOZ982776 BYP982776:BYV982776 CIL982776:CIR982776 CSH982776:CSN982776 DCD982776:DCJ982776 DLZ982776:DMF982776 DVV982776:DWB982776 EFR982776:EFX982776 EPN982776:EPT982776 EZJ982776:EZP982776 FJF982776:FJL982776 FTB982776:FTH982776 GCX982776:GDD982776 GMT982776:GMZ982776 GWP982776:GWV982776 HGL982776:HGR982776 HQH982776:HQN982776 IAD982776:IAJ982776 IJZ982776:IKF982776 ITV982776:IUB982776 JDR982776:JDX982776 JNN982776:JNT982776 JXJ982776:JXP982776 KHF982776:KHL982776 KRB982776:KRH982776 LAX982776:LBD982776 LKT982776:LKZ982776 LUP982776:LUV982776 MEL982776:MER982776 MOH982776:MON982776 MYD982776:MYJ982776 NHZ982776:NIF982776 NRV982776:NSB982776 OBR982776:OBX982776 OLN982776:OLT982776 OVJ982776:OVP982776 PFF982776:PFL982776 PPB982776:PPH982776 PYX982776:PZD982776 QIT982776:QIZ982776 QSP982776:QSV982776 RCL982776:RCR982776 RMH982776:RMN982776 RWD982776:RWJ982776 SFZ982776:SGF982776 SPV982776:SQB982776 SZR982776:SZX982776 TJN982776:TJT982776 TTJ982776:TTP982776 UDF982776:UDL982776 UNB982776:UNH982776 UWX982776:UXD982776 VGT982776:VGZ982776 VQP982776:VQV982776 WAL982776:WAR982776 WKH982776:WKN982776 WUD982776:WUJ982776 WUD14:WUJ14 WKH14:WKN14 WAL14:WAR14 VQP14:VQV14 VGT14:VGZ14 UWX14:UXD14 UNB14:UNH14 UDF14:UDL14 TTJ14:TTP14 TJN14:TJT14 SZR14:SZX14 SPV14:SQB14 SFZ14:SGF14 RWD14:RWJ14 RMH14:RMN14 RCL14:RCR14 QSP14:QSV14 QIT14:QIZ14 PYX14:PZD14 PPB14:PPH14 PFF14:PFL14 OVJ14:OVP14 OLN14:OLT14 OBR14:OBX14 NRV14:NSB14 NHZ14:NIF14 MYD14:MYJ14 MOH14:MON14 MEL14:MER14 LUP14:LUV14 LKT14:LKZ14 LAX14:LBD14 KRB14:KRH14 KHF14:KHL14 JXJ14:JXP14 JNN14:JNT14 JDR14:JDX14 ITV14:IUB14 IJZ14:IKF14 IAD14:IAJ14 HQH14:HQN14 HGL14:HGR14 GWP14:GWV14 GMT14:GMZ14 GCX14:GDD14 FTB14:FTH14 FJF14:FJL14 EZJ14:EZP14 EPN14:EPT14 EFR14:EFX14 DVV14:DWB14 DLZ14:DMF14 DCD14:DCJ14 CSH14:CSN14 CIL14:CIR14 BYP14:BYV14 BOT14:BOZ14 BEX14:BFD14 AVB14:AVH14 ALF14:ALL14 ABJ14:ABP14 RN14:RT14 HR14:HX14" xr:uid="{00000000-0002-0000-0200-000008000000}">
      <formula1>"Rehab, New Construction, Other"</formula1>
    </dataValidation>
    <dataValidation type="list" allowBlank="1" showInputMessage="1" showErrorMessage="1" sqref="H65323:M65323 HS65289:HX65289 RO65289:RT65289 ABK65289:ABP65289 ALG65289:ALL65289 AVC65289:AVH65289 BEY65289:BFD65289 BOU65289:BOZ65289 BYQ65289:BYV65289 CIM65289:CIR65289 CSI65289:CSN65289 DCE65289:DCJ65289 DMA65289:DMF65289 DVW65289:DWB65289 EFS65289:EFX65289 EPO65289:EPT65289 EZK65289:EZP65289 FJG65289:FJL65289 FTC65289:FTH65289 GCY65289:GDD65289 GMU65289:GMZ65289 GWQ65289:GWV65289 HGM65289:HGR65289 HQI65289:HQN65289 IAE65289:IAJ65289 IKA65289:IKF65289 ITW65289:IUB65289 JDS65289:JDX65289 JNO65289:JNT65289 JXK65289:JXP65289 KHG65289:KHL65289 KRC65289:KRH65289 LAY65289:LBD65289 LKU65289:LKZ65289 LUQ65289:LUV65289 MEM65289:MER65289 MOI65289:MON65289 MYE65289:MYJ65289 NIA65289:NIF65289 NRW65289:NSB65289 OBS65289:OBX65289 OLO65289:OLT65289 OVK65289:OVP65289 PFG65289:PFL65289 PPC65289:PPH65289 PYY65289:PZD65289 QIU65289:QIZ65289 QSQ65289:QSV65289 RCM65289:RCR65289 RMI65289:RMN65289 RWE65289:RWJ65289 SGA65289:SGF65289 SPW65289:SQB65289 SZS65289:SZX65289 TJO65289:TJT65289 TTK65289:TTP65289 UDG65289:UDL65289 UNC65289:UNH65289 UWY65289:UXD65289 VGU65289:VGZ65289 VQQ65289:VQV65289 WAM65289:WAR65289 WKI65289:WKN65289 WUE65289:WUJ65289 H130859:M130859 HS130825:HX130825 RO130825:RT130825 ABK130825:ABP130825 ALG130825:ALL130825 AVC130825:AVH130825 BEY130825:BFD130825 BOU130825:BOZ130825 BYQ130825:BYV130825 CIM130825:CIR130825 CSI130825:CSN130825 DCE130825:DCJ130825 DMA130825:DMF130825 DVW130825:DWB130825 EFS130825:EFX130825 EPO130825:EPT130825 EZK130825:EZP130825 FJG130825:FJL130825 FTC130825:FTH130825 GCY130825:GDD130825 GMU130825:GMZ130825 GWQ130825:GWV130825 HGM130825:HGR130825 HQI130825:HQN130825 IAE130825:IAJ130825 IKA130825:IKF130825 ITW130825:IUB130825 JDS130825:JDX130825 JNO130825:JNT130825 JXK130825:JXP130825 KHG130825:KHL130825 KRC130825:KRH130825 LAY130825:LBD130825 LKU130825:LKZ130825 LUQ130825:LUV130825 MEM130825:MER130825 MOI130825:MON130825 MYE130825:MYJ130825 NIA130825:NIF130825 NRW130825:NSB130825 OBS130825:OBX130825 OLO130825:OLT130825 OVK130825:OVP130825 PFG130825:PFL130825 PPC130825:PPH130825 PYY130825:PZD130825 QIU130825:QIZ130825 QSQ130825:QSV130825 RCM130825:RCR130825 RMI130825:RMN130825 RWE130825:RWJ130825 SGA130825:SGF130825 SPW130825:SQB130825 SZS130825:SZX130825 TJO130825:TJT130825 TTK130825:TTP130825 UDG130825:UDL130825 UNC130825:UNH130825 UWY130825:UXD130825 VGU130825:VGZ130825 VQQ130825:VQV130825 WAM130825:WAR130825 WKI130825:WKN130825 WUE130825:WUJ130825 H196395:M196395 HS196361:HX196361 RO196361:RT196361 ABK196361:ABP196361 ALG196361:ALL196361 AVC196361:AVH196361 BEY196361:BFD196361 BOU196361:BOZ196361 BYQ196361:BYV196361 CIM196361:CIR196361 CSI196361:CSN196361 DCE196361:DCJ196361 DMA196361:DMF196361 DVW196361:DWB196361 EFS196361:EFX196361 EPO196361:EPT196361 EZK196361:EZP196361 FJG196361:FJL196361 FTC196361:FTH196361 GCY196361:GDD196361 GMU196361:GMZ196361 GWQ196361:GWV196361 HGM196361:HGR196361 HQI196361:HQN196361 IAE196361:IAJ196361 IKA196361:IKF196361 ITW196361:IUB196361 JDS196361:JDX196361 JNO196361:JNT196361 JXK196361:JXP196361 KHG196361:KHL196361 KRC196361:KRH196361 LAY196361:LBD196361 LKU196361:LKZ196361 LUQ196361:LUV196361 MEM196361:MER196361 MOI196361:MON196361 MYE196361:MYJ196361 NIA196361:NIF196361 NRW196361:NSB196361 OBS196361:OBX196361 OLO196361:OLT196361 OVK196361:OVP196361 PFG196361:PFL196361 PPC196361:PPH196361 PYY196361:PZD196361 QIU196361:QIZ196361 QSQ196361:QSV196361 RCM196361:RCR196361 RMI196361:RMN196361 RWE196361:RWJ196361 SGA196361:SGF196361 SPW196361:SQB196361 SZS196361:SZX196361 TJO196361:TJT196361 TTK196361:TTP196361 UDG196361:UDL196361 UNC196361:UNH196361 UWY196361:UXD196361 VGU196361:VGZ196361 VQQ196361:VQV196361 WAM196361:WAR196361 WKI196361:WKN196361 WUE196361:WUJ196361 H261931:M261931 HS261897:HX261897 RO261897:RT261897 ABK261897:ABP261897 ALG261897:ALL261897 AVC261897:AVH261897 BEY261897:BFD261897 BOU261897:BOZ261897 BYQ261897:BYV261897 CIM261897:CIR261897 CSI261897:CSN261897 DCE261897:DCJ261897 DMA261897:DMF261897 DVW261897:DWB261897 EFS261897:EFX261897 EPO261897:EPT261897 EZK261897:EZP261897 FJG261897:FJL261897 FTC261897:FTH261897 GCY261897:GDD261897 GMU261897:GMZ261897 GWQ261897:GWV261897 HGM261897:HGR261897 HQI261897:HQN261897 IAE261897:IAJ261897 IKA261897:IKF261897 ITW261897:IUB261897 JDS261897:JDX261897 JNO261897:JNT261897 JXK261897:JXP261897 KHG261897:KHL261897 KRC261897:KRH261897 LAY261897:LBD261897 LKU261897:LKZ261897 LUQ261897:LUV261897 MEM261897:MER261897 MOI261897:MON261897 MYE261897:MYJ261897 NIA261897:NIF261897 NRW261897:NSB261897 OBS261897:OBX261897 OLO261897:OLT261897 OVK261897:OVP261897 PFG261897:PFL261897 PPC261897:PPH261897 PYY261897:PZD261897 QIU261897:QIZ261897 QSQ261897:QSV261897 RCM261897:RCR261897 RMI261897:RMN261897 RWE261897:RWJ261897 SGA261897:SGF261897 SPW261897:SQB261897 SZS261897:SZX261897 TJO261897:TJT261897 TTK261897:TTP261897 UDG261897:UDL261897 UNC261897:UNH261897 UWY261897:UXD261897 VGU261897:VGZ261897 VQQ261897:VQV261897 WAM261897:WAR261897 WKI261897:WKN261897 WUE261897:WUJ261897 H327467:M327467 HS327433:HX327433 RO327433:RT327433 ABK327433:ABP327433 ALG327433:ALL327433 AVC327433:AVH327433 BEY327433:BFD327433 BOU327433:BOZ327433 BYQ327433:BYV327433 CIM327433:CIR327433 CSI327433:CSN327433 DCE327433:DCJ327433 DMA327433:DMF327433 DVW327433:DWB327433 EFS327433:EFX327433 EPO327433:EPT327433 EZK327433:EZP327433 FJG327433:FJL327433 FTC327433:FTH327433 GCY327433:GDD327433 GMU327433:GMZ327433 GWQ327433:GWV327433 HGM327433:HGR327433 HQI327433:HQN327433 IAE327433:IAJ327433 IKA327433:IKF327433 ITW327433:IUB327433 JDS327433:JDX327433 JNO327433:JNT327433 JXK327433:JXP327433 KHG327433:KHL327433 KRC327433:KRH327433 LAY327433:LBD327433 LKU327433:LKZ327433 LUQ327433:LUV327433 MEM327433:MER327433 MOI327433:MON327433 MYE327433:MYJ327433 NIA327433:NIF327433 NRW327433:NSB327433 OBS327433:OBX327433 OLO327433:OLT327433 OVK327433:OVP327433 PFG327433:PFL327433 PPC327433:PPH327433 PYY327433:PZD327433 QIU327433:QIZ327433 QSQ327433:QSV327433 RCM327433:RCR327433 RMI327433:RMN327433 RWE327433:RWJ327433 SGA327433:SGF327433 SPW327433:SQB327433 SZS327433:SZX327433 TJO327433:TJT327433 TTK327433:TTP327433 UDG327433:UDL327433 UNC327433:UNH327433 UWY327433:UXD327433 VGU327433:VGZ327433 VQQ327433:VQV327433 WAM327433:WAR327433 WKI327433:WKN327433 WUE327433:WUJ327433 H393003:M393003 HS392969:HX392969 RO392969:RT392969 ABK392969:ABP392969 ALG392969:ALL392969 AVC392969:AVH392969 BEY392969:BFD392969 BOU392969:BOZ392969 BYQ392969:BYV392969 CIM392969:CIR392969 CSI392969:CSN392969 DCE392969:DCJ392969 DMA392969:DMF392969 DVW392969:DWB392969 EFS392969:EFX392969 EPO392969:EPT392969 EZK392969:EZP392969 FJG392969:FJL392969 FTC392969:FTH392969 GCY392969:GDD392969 GMU392969:GMZ392969 GWQ392969:GWV392969 HGM392969:HGR392969 HQI392969:HQN392969 IAE392969:IAJ392969 IKA392969:IKF392969 ITW392969:IUB392969 JDS392969:JDX392969 JNO392969:JNT392969 JXK392969:JXP392969 KHG392969:KHL392969 KRC392969:KRH392969 LAY392969:LBD392969 LKU392969:LKZ392969 LUQ392969:LUV392969 MEM392969:MER392969 MOI392969:MON392969 MYE392969:MYJ392969 NIA392969:NIF392969 NRW392969:NSB392969 OBS392969:OBX392969 OLO392969:OLT392969 OVK392969:OVP392969 PFG392969:PFL392969 PPC392969:PPH392969 PYY392969:PZD392969 QIU392969:QIZ392969 QSQ392969:QSV392969 RCM392969:RCR392969 RMI392969:RMN392969 RWE392969:RWJ392969 SGA392969:SGF392969 SPW392969:SQB392969 SZS392969:SZX392969 TJO392969:TJT392969 TTK392969:TTP392969 UDG392969:UDL392969 UNC392969:UNH392969 UWY392969:UXD392969 VGU392969:VGZ392969 VQQ392969:VQV392969 WAM392969:WAR392969 WKI392969:WKN392969 WUE392969:WUJ392969 H458539:M458539 HS458505:HX458505 RO458505:RT458505 ABK458505:ABP458505 ALG458505:ALL458505 AVC458505:AVH458505 BEY458505:BFD458505 BOU458505:BOZ458505 BYQ458505:BYV458505 CIM458505:CIR458505 CSI458505:CSN458505 DCE458505:DCJ458505 DMA458505:DMF458505 DVW458505:DWB458505 EFS458505:EFX458505 EPO458505:EPT458505 EZK458505:EZP458505 FJG458505:FJL458505 FTC458505:FTH458505 GCY458505:GDD458505 GMU458505:GMZ458505 GWQ458505:GWV458505 HGM458505:HGR458505 HQI458505:HQN458505 IAE458505:IAJ458505 IKA458505:IKF458505 ITW458505:IUB458505 JDS458505:JDX458505 JNO458505:JNT458505 JXK458505:JXP458505 KHG458505:KHL458505 KRC458505:KRH458505 LAY458505:LBD458505 LKU458505:LKZ458505 LUQ458505:LUV458505 MEM458505:MER458505 MOI458505:MON458505 MYE458505:MYJ458505 NIA458505:NIF458505 NRW458505:NSB458505 OBS458505:OBX458505 OLO458505:OLT458505 OVK458505:OVP458505 PFG458505:PFL458505 PPC458505:PPH458505 PYY458505:PZD458505 QIU458505:QIZ458505 QSQ458505:QSV458505 RCM458505:RCR458505 RMI458505:RMN458505 RWE458505:RWJ458505 SGA458505:SGF458505 SPW458505:SQB458505 SZS458505:SZX458505 TJO458505:TJT458505 TTK458505:TTP458505 UDG458505:UDL458505 UNC458505:UNH458505 UWY458505:UXD458505 VGU458505:VGZ458505 VQQ458505:VQV458505 WAM458505:WAR458505 WKI458505:WKN458505 WUE458505:WUJ458505 H524075:M524075 HS524041:HX524041 RO524041:RT524041 ABK524041:ABP524041 ALG524041:ALL524041 AVC524041:AVH524041 BEY524041:BFD524041 BOU524041:BOZ524041 BYQ524041:BYV524041 CIM524041:CIR524041 CSI524041:CSN524041 DCE524041:DCJ524041 DMA524041:DMF524041 DVW524041:DWB524041 EFS524041:EFX524041 EPO524041:EPT524041 EZK524041:EZP524041 FJG524041:FJL524041 FTC524041:FTH524041 GCY524041:GDD524041 GMU524041:GMZ524041 GWQ524041:GWV524041 HGM524041:HGR524041 HQI524041:HQN524041 IAE524041:IAJ524041 IKA524041:IKF524041 ITW524041:IUB524041 JDS524041:JDX524041 JNO524041:JNT524041 JXK524041:JXP524041 KHG524041:KHL524041 KRC524041:KRH524041 LAY524041:LBD524041 LKU524041:LKZ524041 LUQ524041:LUV524041 MEM524041:MER524041 MOI524041:MON524041 MYE524041:MYJ524041 NIA524041:NIF524041 NRW524041:NSB524041 OBS524041:OBX524041 OLO524041:OLT524041 OVK524041:OVP524041 PFG524041:PFL524041 PPC524041:PPH524041 PYY524041:PZD524041 QIU524041:QIZ524041 QSQ524041:QSV524041 RCM524041:RCR524041 RMI524041:RMN524041 RWE524041:RWJ524041 SGA524041:SGF524041 SPW524041:SQB524041 SZS524041:SZX524041 TJO524041:TJT524041 TTK524041:TTP524041 UDG524041:UDL524041 UNC524041:UNH524041 UWY524041:UXD524041 VGU524041:VGZ524041 VQQ524041:VQV524041 WAM524041:WAR524041 WKI524041:WKN524041 WUE524041:WUJ524041 H589611:M589611 HS589577:HX589577 RO589577:RT589577 ABK589577:ABP589577 ALG589577:ALL589577 AVC589577:AVH589577 BEY589577:BFD589577 BOU589577:BOZ589577 BYQ589577:BYV589577 CIM589577:CIR589577 CSI589577:CSN589577 DCE589577:DCJ589577 DMA589577:DMF589577 DVW589577:DWB589577 EFS589577:EFX589577 EPO589577:EPT589577 EZK589577:EZP589577 FJG589577:FJL589577 FTC589577:FTH589577 GCY589577:GDD589577 GMU589577:GMZ589577 GWQ589577:GWV589577 HGM589577:HGR589577 HQI589577:HQN589577 IAE589577:IAJ589577 IKA589577:IKF589577 ITW589577:IUB589577 JDS589577:JDX589577 JNO589577:JNT589577 JXK589577:JXP589577 KHG589577:KHL589577 KRC589577:KRH589577 LAY589577:LBD589577 LKU589577:LKZ589577 LUQ589577:LUV589577 MEM589577:MER589577 MOI589577:MON589577 MYE589577:MYJ589577 NIA589577:NIF589577 NRW589577:NSB589577 OBS589577:OBX589577 OLO589577:OLT589577 OVK589577:OVP589577 PFG589577:PFL589577 PPC589577:PPH589577 PYY589577:PZD589577 QIU589577:QIZ589577 QSQ589577:QSV589577 RCM589577:RCR589577 RMI589577:RMN589577 RWE589577:RWJ589577 SGA589577:SGF589577 SPW589577:SQB589577 SZS589577:SZX589577 TJO589577:TJT589577 TTK589577:TTP589577 UDG589577:UDL589577 UNC589577:UNH589577 UWY589577:UXD589577 VGU589577:VGZ589577 VQQ589577:VQV589577 WAM589577:WAR589577 WKI589577:WKN589577 WUE589577:WUJ589577 H655147:M655147 HS655113:HX655113 RO655113:RT655113 ABK655113:ABP655113 ALG655113:ALL655113 AVC655113:AVH655113 BEY655113:BFD655113 BOU655113:BOZ655113 BYQ655113:BYV655113 CIM655113:CIR655113 CSI655113:CSN655113 DCE655113:DCJ655113 DMA655113:DMF655113 DVW655113:DWB655113 EFS655113:EFX655113 EPO655113:EPT655113 EZK655113:EZP655113 FJG655113:FJL655113 FTC655113:FTH655113 GCY655113:GDD655113 GMU655113:GMZ655113 GWQ655113:GWV655113 HGM655113:HGR655113 HQI655113:HQN655113 IAE655113:IAJ655113 IKA655113:IKF655113 ITW655113:IUB655113 JDS655113:JDX655113 JNO655113:JNT655113 JXK655113:JXP655113 KHG655113:KHL655113 KRC655113:KRH655113 LAY655113:LBD655113 LKU655113:LKZ655113 LUQ655113:LUV655113 MEM655113:MER655113 MOI655113:MON655113 MYE655113:MYJ655113 NIA655113:NIF655113 NRW655113:NSB655113 OBS655113:OBX655113 OLO655113:OLT655113 OVK655113:OVP655113 PFG655113:PFL655113 PPC655113:PPH655113 PYY655113:PZD655113 QIU655113:QIZ655113 QSQ655113:QSV655113 RCM655113:RCR655113 RMI655113:RMN655113 RWE655113:RWJ655113 SGA655113:SGF655113 SPW655113:SQB655113 SZS655113:SZX655113 TJO655113:TJT655113 TTK655113:TTP655113 UDG655113:UDL655113 UNC655113:UNH655113 UWY655113:UXD655113 VGU655113:VGZ655113 VQQ655113:VQV655113 WAM655113:WAR655113 WKI655113:WKN655113 WUE655113:WUJ655113 H720683:M720683 HS720649:HX720649 RO720649:RT720649 ABK720649:ABP720649 ALG720649:ALL720649 AVC720649:AVH720649 BEY720649:BFD720649 BOU720649:BOZ720649 BYQ720649:BYV720649 CIM720649:CIR720649 CSI720649:CSN720649 DCE720649:DCJ720649 DMA720649:DMF720649 DVW720649:DWB720649 EFS720649:EFX720649 EPO720649:EPT720649 EZK720649:EZP720649 FJG720649:FJL720649 FTC720649:FTH720649 GCY720649:GDD720649 GMU720649:GMZ720649 GWQ720649:GWV720649 HGM720649:HGR720649 HQI720649:HQN720649 IAE720649:IAJ720649 IKA720649:IKF720649 ITW720649:IUB720649 JDS720649:JDX720649 JNO720649:JNT720649 JXK720649:JXP720649 KHG720649:KHL720649 KRC720649:KRH720649 LAY720649:LBD720649 LKU720649:LKZ720649 LUQ720649:LUV720649 MEM720649:MER720649 MOI720649:MON720649 MYE720649:MYJ720649 NIA720649:NIF720649 NRW720649:NSB720649 OBS720649:OBX720649 OLO720649:OLT720649 OVK720649:OVP720649 PFG720649:PFL720649 PPC720649:PPH720649 PYY720649:PZD720649 QIU720649:QIZ720649 QSQ720649:QSV720649 RCM720649:RCR720649 RMI720649:RMN720649 RWE720649:RWJ720649 SGA720649:SGF720649 SPW720649:SQB720649 SZS720649:SZX720649 TJO720649:TJT720649 TTK720649:TTP720649 UDG720649:UDL720649 UNC720649:UNH720649 UWY720649:UXD720649 VGU720649:VGZ720649 VQQ720649:VQV720649 WAM720649:WAR720649 WKI720649:WKN720649 WUE720649:WUJ720649 H786219:M786219 HS786185:HX786185 RO786185:RT786185 ABK786185:ABP786185 ALG786185:ALL786185 AVC786185:AVH786185 BEY786185:BFD786185 BOU786185:BOZ786185 BYQ786185:BYV786185 CIM786185:CIR786185 CSI786185:CSN786185 DCE786185:DCJ786185 DMA786185:DMF786185 DVW786185:DWB786185 EFS786185:EFX786185 EPO786185:EPT786185 EZK786185:EZP786185 FJG786185:FJL786185 FTC786185:FTH786185 GCY786185:GDD786185 GMU786185:GMZ786185 GWQ786185:GWV786185 HGM786185:HGR786185 HQI786185:HQN786185 IAE786185:IAJ786185 IKA786185:IKF786185 ITW786185:IUB786185 JDS786185:JDX786185 JNO786185:JNT786185 JXK786185:JXP786185 KHG786185:KHL786185 KRC786185:KRH786185 LAY786185:LBD786185 LKU786185:LKZ786185 LUQ786185:LUV786185 MEM786185:MER786185 MOI786185:MON786185 MYE786185:MYJ786185 NIA786185:NIF786185 NRW786185:NSB786185 OBS786185:OBX786185 OLO786185:OLT786185 OVK786185:OVP786185 PFG786185:PFL786185 PPC786185:PPH786185 PYY786185:PZD786185 QIU786185:QIZ786185 QSQ786185:QSV786185 RCM786185:RCR786185 RMI786185:RMN786185 RWE786185:RWJ786185 SGA786185:SGF786185 SPW786185:SQB786185 SZS786185:SZX786185 TJO786185:TJT786185 TTK786185:TTP786185 UDG786185:UDL786185 UNC786185:UNH786185 UWY786185:UXD786185 VGU786185:VGZ786185 VQQ786185:VQV786185 WAM786185:WAR786185 WKI786185:WKN786185 WUE786185:WUJ786185 H851755:M851755 HS851721:HX851721 RO851721:RT851721 ABK851721:ABP851721 ALG851721:ALL851721 AVC851721:AVH851721 BEY851721:BFD851721 BOU851721:BOZ851721 BYQ851721:BYV851721 CIM851721:CIR851721 CSI851721:CSN851721 DCE851721:DCJ851721 DMA851721:DMF851721 DVW851721:DWB851721 EFS851721:EFX851721 EPO851721:EPT851721 EZK851721:EZP851721 FJG851721:FJL851721 FTC851721:FTH851721 GCY851721:GDD851721 GMU851721:GMZ851721 GWQ851721:GWV851721 HGM851721:HGR851721 HQI851721:HQN851721 IAE851721:IAJ851721 IKA851721:IKF851721 ITW851721:IUB851721 JDS851721:JDX851721 JNO851721:JNT851721 JXK851721:JXP851721 KHG851721:KHL851721 KRC851721:KRH851721 LAY851721:LBD851721 LKU851721:LKZ851721 LUQ851721:LUV851721 MEM851721:MER851721 MOI851721:MON851721 MYE851721:MYJ851721 NIA851721:NIF851721 NRW851721:NSB851721 OBS851721:OBX851721 OLO851721:OLT851721 OVK851721:OVP851721 PFG851721:PFL851721 PPC851721:PPH851721 PYY851721:PZD851721 QIU851721:QIZ851721 QSQ851721:QSV851721 RCM851721:RCR851721 RMI851721:RMN851721 RWE851721:RWJ851721 SGA851721:SGF851721 SPW851721:SQB851721 SZS851721:SZX851721 TJO851721:TJT851721 TTK851721:TTP851721 UDG851721:UDL851721 UNC851721:UNH851721 UWY851721:UXD851721 VGU851721:VGZ851721 VQQ851721:VQV851721 WAM851721:WAR851721 WKI851721:WKN851721 WUE851721:WUJ851721 H917291:M917291 HS917257:HX917257 RO917257:RT917257 ABK917257:ABP917257 ALG917257:ALL917257 AVC917257:AVH917257 BEY917257:BFD917257 BOU917257:BOZ917257 BYQ917257:BYV917257 CIM917257:CIR917257 CSI917257:CSN917257 DCE917257:DCJ917257 DMA917257:DMF917257 DVW917257:DWB917257 EFS917257:EFX917257 EPO917257:EPT917257 EZK917257:EZP917257 FJG917257:FJL917257 FTC917257:FTH917257 GCY917257:GDD917257 GMU917257:GMZ917257 GWQ917257:GWV917257 HGM917257:HGR917257 HQI917257:HQN917257 IAE917257:IAJ917257 IKA917257:IKF917257 ITW917257:IUB917257 JDS917257:JDX917257 JNO917257:JNT917257 JXK917257:JXP917257 KHG917257:KHL917257 KRC917257:KRH917257 LAY917257:LBD917257 LKU917257:LKZ917257 LUQ917257:LUV917257 MEM917257:MER917257 MOI917257:MON917257 MYE917257:MYJ917257 NIA917257:NIF917257 NRW917257:NSB917257 OBS917257:OBX917257 OLO917257:OLT917257 OVK917257:OVP917257 PFG917257:PFL917257 PPC917257:PPH917257 PYY917257:PZD917257 QIU917257:QIZ917257 QSQ917257:QSV917257 RCM917257:RCR917257 RMI917257:RMN917257 RWE917257:RWJ917257 SGA917257:SGF917257 SPW917257:SQB917257 SZS917257:SZX917257 TJO917257:TJT917257 TTK917257:TTP917257 UDG917257:UDL917257 UNC917257:UNH917257 UWY917257:UXD917257 VGU917257:VGZ917257 VQQ917257:VQV917257 WAM917257:WAR917257 WKI917257:WKN917257 WUE917257:WUJ917257 H982827:M982827 HS982793:HX982793 RO982793:RT982793 ABK982793:ABP982793 ALG982793:ALL982793 AVC982793:AVH982793 BEY982793:BFD982793 BOU982793:BOZ982793 BYQ982793:BYV982793 CIM982793:CIR982793 CSI982793:CSN982793 DCE982793:DCJ982793 DMA982793:DMF982793 DVW982793:DWB982793 EFS982793:EFX982793 EPO982793:EPT982793 EZK982793:EZP982793 FJG982793:FJL982793 FTC982793:FTH982793 GCY982793:GDD982793 GMU982793:GMZ982793 GWQ982793:GWV982793 HGM982793:HGR982793 HQI982793:HQN982793 IAE982793:IAJ982793 IKA982793:IKF982793 ITW982793:IUB982793 JDS982793:JDX982793 JNO982793:JNT982793 JXK982793:JXP982793 KHG982793:KHL982793 KRC982793:KRH982793 LAY982793:LBD982793 LKU982793:LKZ982793 LUQ982793:LUV982793 MEM982793:MER982793 MOI982793:MON982793 MYE982793:MYJ982793 NIA982793:NIF982793 NRW982793:NSB982793 OBS982793:OBX982793 OLO982793:OLT982793 OVK982793:OVP982793 PFG982793:PFL982793 PPC982793:PPH982793 PYY982793:PZD982793 QIU982793:QIZ982793 QSQ982793:QSV982793 RCM982793:RCR982793 RMI982793:RMN982793 RWE982793:RWJ982793 SGA982793:SGF982793 SPW982793:SQB982793 SZS982793:SZX982793 TJO982793:TJT982793 TTK982793:TTP982793 UDG982793:UDL982793 UNC982793:UNH982793 UWY982793:UXD982793 VGU982793:VGZ982793 VQQ982793:VQV982793 WAM982793:WAR982793 WKI982793:WKN982793 WUE982793:WUJ982793" xr:uid="{00000000-0002-0000-0200-000009000000}">
      <formula1>"Electric, Gas, Central Forced Air, Heat Pump, Electric Baseboard, Geothermal, Radiator (hot water), Propane, Other"</formula1>
    </dataValidation>
    <dataValidation type="list" allowBlank="1" showInputMessage="1" showErrorMessage="1" sqref="L65319:N65319 HW65285:HY65285 RS65285:RU65285 ABO65285:ABQ65285 ALK65285:ALM65285 AVG65285:AVI65285 BFC65285:BFE65285 BOY65285:BPA65285 BYU65285:BYW65285 CIQ65285:CIS65285 CSM65285:CSO65285 DCI65285:DCK65285 DME65285:DMG65285 DWA65285:DWC65285 EFW65285:EFY65285 EPS65285:EPU65285 EZO65285:EZQ65285 FJK65285:FJM65285 FTG65285:FTI65285 GDC65285:GDE65285 GMY65285:GNA65285 GWU65285:GWW65285 HGQ65285:HGS65285 HQM65285:HQO65285 IAI65285:IAK65285 IKE65285:IKG65285 IUA65285:IUC65285 JDW65285:JDY65285 JNS65285:JNU65285 JXO65285:JXQ65285 KHK65285:KHM65285 KRG65285:KRI65285 LBC65285:LBE65285 LKY65285:LLA65285 LUU65285:LUW65285 MEQ65285:MES65285 MOM65285:MOO65285 MYI65285:MYK65285 NIE65285:NIG65285 NSA65285:NSC65285 OBW65285:OBY65285 OLS65285:OLU65285 OVO65285:OVQ65285 PFK65285:PFM65285 PPG65285:PPI65285 PZC65285:PZE65285 QIY65285:QJA65285 QSU65285:QSW65285 RCQ65285:RCS65285 RMM65285:RMO65285 RWI65285:RWK65285 SGE65285:SGG65285 SQA65285:SQC65285 SZW65285:SZY65285 TJS65285:TJU65285 TTO65285:TTQ65285 UDK65285:UDM65285 UNG65285:UNI65285 UXC65285:UXE65285 VGY65285:VHA65285 VQU65285:VQW65285 WAQ65285:WAS65285 WKM65285:WKO65285 WUI65285:WUK65285 L130855:N130855 HW130821:HY130821 RS130821:RU130821 ABO130821:ABQ130821 ALK130821:ALM130821 AVG130821:AVI130821 BFC130821:BFE130821 BOY130821:BPA130821 BYU130821:BYW130821 CIQ130821:CIS130821 CSM130821:CSO130821 DCI130821:DCK130821 DME130821:DMG130821 DWA130821:DWC130821 EFW130821:EFY130821 EPS130821:EPU130821 EZO130821:EZQ130821 FJK130821:FJM130821 FTG130821:FTI130821 GDC130821:GDE130821 GMY130821:GNA130821 GWU130821:GWW130821 HGQ130821:HGS130821 HQM130821:HQO130821 IAI130821:IAK130821 IKE130821:IKG130821 IUA130821:IUC130821 JDW130821:JDY130821 JNS130821:JNU130821 JXO130821:JXQ130821 KHK130821:KHM130821 KRG130821:KRI130821 LBC130821:LBE130821 LKY130821:LLA130821 LUU130821:LUW130821 MEQ130821:MES130821 MOM130821:MOO130821 MYI130821:MYK130821 NIE130821:NIG130821 NSA130821:NSC130821 OBW130821:OBY130821 OLS130821:OLU130821 OVO130821:OVQ130821 PFK130821:PFM130821 PPG130821:PPI130821 PZC130821:PZE130821 QIY130821:QJA130821 QSU130821:QSW130821 RCQ130821:RCS130821 RMM130821:RMO130821 RWI130821:RWK130821 SGE130821:SGG130821 SQA130821:SQC130821 SZW130821:SZY130821 TJS130821:TJU130821 TTO130821:TTQ130821 UDK130821:UDM130821 UNG130821:UNI130821 UXC130821:UXE130821 VGY130821:VHA130821 VQU130821:VQW130821 WAQ130821:WAS130821 WKM130821:WKO130821 WUI130821:WUK130821 L196391:N196391 HW196357:HY196357 RS196357:RU196357 ABO196357:ABQ196357 ALK196357:ALM196357 AVG196357:AVI196357 BFC196357:BFE196357 BOY196357:BPA196357 BYU196357:BYW196357 CIQ196357:CIS196357 CSM196357:CSO196357 DCI196357:DCK196357 DME196357:DMG196357 DWA196357:DWC196357 EFW196357:EFY196357 EPS196357:EPU196357 EZO196357:EZQ196357 FJK196357:FJM196357 FTG196357:FTI196357 GDC196357:GDE196357 GMY196357:GNA196357 GWU196357:GWW196357 HGQ196357:HGS196357 HQM196357:HQO196357 IAI196357:IAK196357 IKE196357:IKG196357 IUA196357:IUC196357 JDW196357:JDY196357 JNS196357:JNU196357 JXO196357:JXQ196357 KHK196357:KHM196357 KRG196357:KRI196357 LBC196357:LBE196357 LKY196357:LLA196357 LUU196357:LUW196357 MEQ196357:MES196357 MOM196357:MOO196357 MYI196357:MYK196357 NIE196357:NIG196357 NSA196357:NSC196357 OBW196357:OBY196357 OLS196357:OLU196357 OVO196357:OVQ196357 PFK196357:PFM196357 PPG196357:PPI196357 PZC196357:PZE196357 QIY196357:QJA196357 QSU196357:QSW196357 RCQ196357:RCS196357 RMM196357:RMO196357 RWI196357:RWK196357 SGE196357:SGG196357 SQA196357:SQC196357 SZW196357:SZY196357 TJS196357:TJU196357 TTO196357:TTQ196357 UDK196357:UDM196357 UNG196357:UNI196357 UXC196357:UXE196357 VGY196357:VHA196357 VQU196357:VQW196357 WAQ196357:WAS196357 WKM196357:WKO196357 WUI196357:WUK196357 L261927:N261927 HW261893:HY261893 RS261893:RU261893 ABO261893:ABQ261893 ALK261893:ALM261893 AVG261893:AVI261893 BFC261893:BFE261893 BOY261893:BPA261893 BYU261893:BYW261893 CIQ261893:CIS261893 CSM261893:CSO261893 DCI261893:DCK261893 DME261893:DMG261893 DWA261893:DWC261893 EFW261893:EFY261893 EPS261893:EPU261893 EZO261893:EZQ261893 FJK261893:FJM261893 FTG261893:FTI261893 GDC261893:GDE261893 GMY261893:GNA261893 GWU261893:GWW261893 HGQ261893:HGS261893 HQM261893:HQO261893 IAI261893:IAK261893 IKE261893:IKG261893 IUA261893:IUC261893 JDW261893:JDY261893 JNS261893:JNU261893 JXO261893:JXQ261893 KHK261893:KHM261893 KRG261893:KRI261893 LBC261893:LBE261893 LKY261893:LLA261893 LUU261893:LUW261893 MEQ261893:MES261893 MOM261893:MOO261893 MYI261893:MYK261893 NIE261893:NIG261893 NSA261893:NSC261893 OBW261893:OBY261893 OLS261893:OLU261893 OVO261893:OVQ261893 PFK261893:PFM261893 PPG261893:PPI261893 PZC261893:PZE261893 QIY261893:QJA261893 QSU261893:QSW261893 RCQ261893:RCS261893 RMM261893:RMO261893 RWI261893:RWK261893 SGE261893:SGG261893 SQA261893:SQC261893 SZW261893:SZY261893 TJS261893:TJU261893 TTO261893:TTQ261893 UDK261893:UDM261893 UNG261893:UNI261893 UXC261893:UXE261893 VGY261893:VHA261893 VQU261893:VQW261893 WAQ261893:WAS261893 WKM261893:WKO261893 WUI261893:WUK261893 L327463:N327463 HW327429:HY327429 RS327429:RU327429 ABO327429:ABQ327429 ALK327429:ALM327429 AVG327429:AVI327429 BFC327429:BFE327429 BOY327429:BPA327429 BYU327429:BYW327429 CIQ327429:CIS327429 CSM327429:CSO327429 DCI327429:DCK327429 DME327429:DMG327429 DWA327429:DWC327429 EFW327429:EFY327429 EPS327429:EPU327429 EZO327429:EZQ327429 FJK327429:FJM327429 FTG327429:FTI327429 GDC327429:GDE327429 GMY327429:GNA327429 GWU327429:GWW327429 HGQ327429:HGS327429 HQM327429:HQO327429 IAI327429:IAK327429 IKE327429:IKG327429 IUA327429:IUC327429 JDW327429:JDY327429 JNS327429:JNU327429 JXO327429:JXQ327429 KHK327429:KHM327429 KRG327429:KRI327429 LBC327429:LBE327429 LKY327429:LLA327429 LUU327429:LUW327429 MEQ327429:MES327429 MOM327429:MOO327429 MYI327429:MYK327429 NIE327429:NIG327429 NSA327429:NSC327429 OBW327429:OBY327429 OLS327429:OLU327429 OVO327429:OVQ327429 PFK327429:PFM327429 PPG327429:PPI327429 PZC327429:PZE327429 QIY327429:QJA327429 QSU327429:QSW327429 RCQ327429:RCS327429 RMM327429:RMO327429 RWI327429:RWK327429 SGE327429:SGG327429 SQA327429:SQC327429 SZW327429:SZY327429 TJS327429:TJU327429 TTO327429:TTQ327429 UDK327429:UDM327429 UNG327429:UNI327429 UXC327429:UXE327429 VGY327429:VHA327429 VQU327429:VQW327429 WAQ327429:WAS327429 WKM327429:WKO327429 WUI327429:WUK327429 L392999:N392999 HW392965:HY392965 RS392965:RU392965 ABO392965:ABQ392965 ALK392965:ALM392965 AVG392965:AVI392965 BFC392965:BFE392965 BOY392965:BPA392965 BYU392965:BYW392965 CIQ392965:CIS392965 CSM392965:CSO392965 DCI392965:DCK392965 DME392965:DMG392965 DWA392965:DWC392965 EFW392965:EFY392965 EPS392965:EPU392965 EZO392965:EZQ392965 FJK392965:FJM392965 FTG392965:FTI392965 GDC392965:GDE392965 GMY392965:GNA392965 GWU392965:GWW392965 HGQ392965:HGS392965 HQM392965:HQO392965 IAI392965:IAK392965 IKE392965:IKG392965 IUA392965:IUC392965 JDW392965:JDY392965 JNS392965:JNU392965 JXO392965:JXQ392965 KHK392965:KHM392965 KRG392965:KRI392965 LBC392965:LBE392965 LKY392965:LLA392965 LUU392965:LUW392965 MEQ392965:MES392965 MOM392965:MOO392965 MYI392965:MYK392965 NIE392965:NIG392965 NSA392965:NSC392965 OBW392965:OBY392965 OLS392965:OLU392965 OVO392965:OVQ392965 PFK392965:PFM392965 PPG392965:PPI392965 PZC392965:PZE392965 QIY392965:QJA392965 QSU392965:QSW392965 RCQ392965:RCS392965 RMM392965:RMO392965 RWI392965:RWK392965 SGE392965:SGG392965 SQA392965:SQC392965 SZW392965:SZY392965 TJS392965:TJU392965 TTO392965:TTQ392965 UDK392965:UDM392965 UNG392965:UNI392965 UXC392965:UXE392965 VGY392965:VHA392965 VQU392965:VQW392965 WAQ392965:WAS392965 WKM392965:WKO392965 WUI392965:WUK392965 L458535:N458535 HW458501:HY458501 RS458501:RU458501 ABO458501:ABQ458501 ALK458501:ALM458501 AVG458501:AVI458501 BFC458501:BFE458501 BOY458501:BPA458501 BYU458501:BYW458501 CIQ458501:CIS458501 CSM458501:CSO458501 DCI458501:DCK458501 DME458501:DMG458501 DWA458501:DWC458501 EFW458501:EFY458501 EPS458501:EPU458501 EZO458501:EZQ458501 FJK458501:FJM458501 FTG458501:FTI458501 GDC458501:GDE458501 GMY458501:GNA458501 GWU458501:GWW458501 HGQ458501:HGS458501 HQM458501:HQO458501 IAI458501:IAK458501 IKE458501:IKG458501 IUA458501:IUC458501 JDW458501:JDY458501 JNS458501:JNU458501 JXO458501:JXQ458501 KHK458501:KHM458501 KRG458501:KRI458501 LBC458501:LBE458501 LKY458501:LLA458501 LUU458501:LUW458501 MEQ458501:MES458501 MOM458501:MOO458501 MYI458501:MYK458501 NIE458501:NIG458501 NSA458501:NSC458501 OBW458501:OBY458501 OLS458501:OLU458501 OVO458501:OVQ458501 PFK458501:PFM458501 PPG458501:PPI458501 PZC458501:PZE458501 QIY458501:QJA458501 QSU458501:QSW458501 RCQ458501:RCS458501 RMM458501:RMO458501 RWI458501:RWK458501 SGE458501:SGG458501 SQA458501:SQC458501 SZW458501:SZY458501 TJS458501:TJU458501 TTO458501:TTQ458501 UDK458501:UDM458501 UNG458501:UNI458501 UXC458501:UXE458501 VGY458501:VHA458501 VQU458501:VQW458501 WAQ458501:WAS458501 WKM458501:WKO458501 WUI458501:WUK458501 L524071:N524071 HW524037:HY524037 RS524037:RU524037 ABO524037:ABQ524037 ALK524037:ALM524037 AVG524037:AVI524037 BFC524037:BFE524037 BOY524037:BPA524037 BYU524037:BYW524037 CIQ524037:CIS524037 CSM524037:CSO524037 DCI524037:DCK524037 DME524037:DMG524037 DWA524037:DWC524037 EFW524037:EFY524037 EPS524037:EPU524037 EZO524037:EZQ524037 FJK524037:FJM524037 FTG524037:FTI524037 GDC524037:GDE524037 GMY524037:GNA524037 GWU524037:GWW524037 HGQ524037:HGS524037 HQM524037:HQO524037 IAI524037:IAK524037 IKE524037:IKG524037 IUA524037:IUC524037 JDW524037:JDY524037 JNS524037:JNU524037 JXO524037:JXQ524037 KHK524037:KHM524037 KRG524037:KRI524037 LBC524037:LBE524037 LKY524037:LLA524037 LUU524037:LUW524037 MEQ524037:MES524037 MOM524037:MOO524037 MYI524037:MYK524037 NIE524037:NIG524037 NSA524037:NSC524037 OBW524037:OBY524037 OLS524037:OLU524037 OVO524037:OVQ524037 PFK524037:PFM524037 PPG524037:PPI524037 PZC524037:PZE524037 QIY524037:QJA524037 QSU524037:QSW524037 RCQ524037:RCS524037 RMM524037:RMO524037 RWI524037:RWK524037 SGE524037:SGG524037 SQA524037:SQC524037 SZW524037:SZY524037 TJS524037:TJU524037 TTO524037:TTQ524037 UDK524037:UDM524037 UNG524037:UNI524037 UXC524037:UXE524037 VGY524037:VHA524037 VQU524037:VQW524037 WAQ524037:WAS524037 WKM524037:WKO524037 WUI524037:WUK524037 L589607:N589607 HW589573:HY589573 RS589573:RU589573 ABO589573:ABQ589573 ALK589573:ALM589573 AVG589573:AVI589573 BFC589573:BFE589573 BOY589573:BPA589573 BYU589573:BYW589573 CIQ589573:CIS589573 CSM589573:CSO589573 DCI589573:DCK589573 DME589573:DMG589573 DWA589573:DWC589573 EFW589573:EFY589573 EPS589573:EPU589573 EZO589573:EZQ589573 FJK589573:FJM589573 FTG589573:FTI589573 GDC589573:GDE589573 GMY589573:GNA589573 GWU589573:GWW589573 HGQ589573:HGS589573 HQM589573:HQO589573 IAI589573:IAK589573 IKE589573:IKG589573 IUA589573:IUC589573 JDW589573:JDY589573 JNS589573:JNU589573 JXO589573:JXQ589573 KHK589573:KHM589573 KRG589573:KRI589573 LBC589573:LBE589573 LKY589573:LLA589573 LUU589573:LUW589573 MEQ589573:MES589573 MOM589573:MOO589573 MYI589573:MYK589573 NIE589573:NIG589573 NSA589573:NSC589573 OBW589573:OBY589573 OLS589573:OLU589573 OVO589573:OVQ589573 PFK589573:PFM589573 PPG589573:PPI589573 PZC589573:PZE589573 QIY589573:QJA589573 QSU589573:QSW589573 RCQ589573:RCS589573 RMM589573:RMO589573 RWI589573:RWK589573 SGE589573:SGG589573 SQA589573:SQC589573 SZW589573:SZY589573 TJS589573:TJU589573 TTO589573:TTQ589573 UDK589573:UDM589573 UNG589573:UNI589573 UXC589573:UXE589573 VGY589573:VHA589573 VQU589573:VQW589573 WAQ589573:WAS589573 WKM589573:WKO589573 WUI589573:WUK589573 L655143:N655143 HW655109:HY655109 RS655109:RU655109 ABO655109:ABQ655109 ALK655109:ALM655109 AVG655109:AVI655109 BFC655109:BFE655109 BOY655109:BPA655109 BYU655109:BYW655109 CIQ655109:CIS655109 CSM655109:CSO655109 DCI655109:DCK655109 DME655109:DMG655109 DWA655109:DWC655109 EFW655109:EFY655109 EPS655109:EPU655109 EZO655109:EZQ655109 FJK655109:FJM655109 FTG655109:FTI655109 GDC655109:GDE655109 GMY655109:GNA655109 GWU655109:GWW655109 HGQ655109:HGS655109 HQM655109:HQO655109 IAI655109:IAK655109 IKE655109:IKG655109 IUA655109:IUC655109 JDW655109:JDY655109 JNS655109:JNU655109 JXO655109:JXQ655109 KHK655109:KHM655109 KRG655109:KRI655109 LBC655109:LBE655109 LKY655109:LLA655109 LUU655109:LUW655109 MEQ655109:MES655109 MOM655109:MOO655109 MYI655109:MYK655109 NIE655109:NIG655109 NSA655109:NSC655109 OBW655109:OBY655109 OLS655109:OLU655109 OVO655109:OVQ655109 PFK655109:PFM655109 PPG655109:PPI655109 PZC655109:PZE655109 QIY655109:QJA655109 QSU655109:QSW655109 RCQ655109:RCS655109 RMM655109:RMO655109 RWI655109:RWK655109 SGE655109:SGG655109 SQA655109:SQC655109 SZW655109:SZY655109 TJS655109:TJU655109 TTO655109:TTQ655109 UDK655109:UDM655109 UNG655109:UNI655109 UXC655109:UXE655109 VGY655109:VHA655109 VQU655109:VQW655109 WAQ655109:WAS655109 WKM655109:WKO655109 WUI655109:WUK655109 L720679:N720679 HW720645:HY720645 RS720645:RU720645 ABO720645:ABQ720645 ALK720645:ALM720645 AVG720645:AVI720645 BFC720645:BFE720645 BOY720645:BPA720645 BYU720645:BYW720645 CIQ720645:CIS720645 CSM720645:CSO720645 DCI720645:DCK720645 DME720645:DMG720645 DWA720645:DWC720645 EFW720645:EFY720645 EPS720645:EPU720645 EZO720645:EZQ720645 FJK720645:FJM720645 FTG720645:FTI720645 GDC720645:GDE720645 GMY720645:GNA720645 GWU720645:GWW720645 HGQ720645:HGS720645 HQM720645:HQO720645 IAI720645:IAK720645 IKE720645:IKG720645 IUA720645:IUC720645 JDW720645:JDY720645 JNS720645:JNU720645 JXO720645:JXQ720645 KHK720645:KHM720645 KRG720645:KRI720645 LBC720645:LBE720645 LKY720645:LLA720645 LUU720645:LUW720645 MEQ720645:MES720645 MOM720645:MOO720645 MYI720645:MYK720645 NIE720645:NIG720645 NSA720645:NSC720645 OBW720645:OBY720645 OLS720645:OLU720645 OVO720645:OVQ720645 PFK720645:PFM720645 PPG720645:PPI720645 PZC720645:PZE720645 QIY720645:QJA720645 QSU720645:QSW720645 RCQ720645:RCS720645 RMM720645:RMO720645 RWI720645:RWK720645 SGE720645:SGG720645 SQA720645:SQC720645 SZW720645:SZY720645 TJS720645:TJU720645 TTO720645:TTQ720645 UDK720645:UDM720645 UNG720645:UNI720645 UXC720645:UXE720645 VGY720645:VHA720645 VQU720645:VQW720645 WAQ720645:WAS720645 WKM720645:WKO720645 WUI720645:WUK720645 L786215:N786215 HW786181:HY786181 RS786181:RU786181 ABO786181:ABQ786181 ALK786181:ALM786181 AVG786181:AVI786181 BFC786181:BFE786181 BOY786181:BPA786181 BYU786181:BYW786181 CIQ786181:CIS786181 CSM786181:CSO786181 DCI786181:DCK786181 DME786181:DMG786181 DWA786181:DWC786181 EFW786181:EFY786181 EPS786181:EPU786181 EZO786181:EZQ786181 FJK786181:FJM786181 FTG786181:FTI786181 GDC786181:GDE786181 GMY786181:GNA786181 GWU786181:GWW786181 HGQ786181:HGS786181 HQM786181:HQO786181 IAI786181:IAK786181 IKE786181:IKG786181 IUA786181:IUC786181 JDW786181:JDY786181 JNS786181:JNU786181 JXO786181:JXQ786181 KHK786181:KHM786181 KRG786181:KRI786181 LBC786181:LBE786181 LKY786181:LLA786181 LUU786181:LUW786181 MEQ786181:MES786181 MOM786181:MOO786181 MYI786181:MYK786181 NIE786181:NIG786181 NSA786181:NSC786181 OBW786181:OBY786181 OLS786181:OLU786181 OVO786181:OVQ786181 PFK786181:PFM786181 PPG786181:PPI786181 PZC786181:PZE786181 QIY786181:QJA786181 QSU786181:QSW786181 RCQ786181:RCS786181 RMM786181:RMO786181 RWI786181:RWK786181 SGE786181:SGG786181 SQA786181:SQC786181 SZW786181:SZY786181 TJS786181:TJU786181 TTO786181:TTQ786181 UDK786181:UDM786181 UNG786181:UNI786181 UXC786181:UXE786181 VGY786181:VHA786181 VQU786181:VQW786181 WAQ786181:WAS786181 WKM786181:WKO786181 WUI786181:WUK786181 L851751:N851751 HW851717:HY851717 RS851717:RU851717 ABO851717:ABQ851717 ALK851717:ALM851717 AVG851717:AVI851717 BFC851717:BFE851717 BOY851717:BPA851717 BYU851717:BYW851717 CIQ851717:CIS851717 CSM851717:CSO851717 DCI851717:DCK851717 DME851717:DMG851717 DWA851717:DWC851717 EFW851717:EFY851717 EPS851717:EPU851717 EZO851717:EZQ851717 FJK851717:FJM851717 FTG851717:FTI851717 GDC851717:GDE851717 GMY851717:GNA851717 GWU851717:GWW851717 HGQ851717:HGS851717 HQM851717:HQO851717 IAI851717:IAK851717 IKE851717:IKG851717 IUA851717:IUC851717 JDW851717:JDY851717 JNS851717:JNU851717 JXO851717:JXQ851717 KHK851717:KHM851717 KRG851717:KRI851717 LBC851717:LBE851717 LKY851717:LLA851717 LUU851717:LUW851717 MEQ851717:MES851717 MOM851717:MOO851717 MYI851717:MYK851717 NIE851717:NIG851717 NSA851717:NSC851717 OBW851717:OBY851717 OLS851717:OLU851717 OVO851717:OVQ851717 PFK851717:PFM851717 PPG851717:PPI851717 PZC851717:PZE851717 QIY851717:QJA851717 QSU851717:QSW851717 RCQ851717:RCS851717 RMM851717:RMO851717 RWI851717:RWK851717 SGE851717:SGG851717 SQA851717:SQC851717 SZW851717:SZY851717 TJS851717:TJU851717 TTO851717:TTQ851717 UDK851717:UDM851717 UNG851717:UNI851717 UXC851717:UXE851717 VGY851717:VHA851717 VQU851717:VQW851717 WAQ851717:WAS851717 WKM851717:WKO851717 WUI851717:WUK851717 L917287:N917287 HW917253:HY917253 RS917253:RU917253 ABO917253:ABQ917253 ALK917253:ALM917253 AVG917253:AVI917253 BFC917253:BFE917253 BOY917253:BPA917253 BYU917253:BYW917253 CIQ917253:CIS917253 CSM917253:CSO917253 DCI917253:DCK917253 DME917253:DMG917253 DWA917253:DWC917253 EFW917253:EFY917253 EPS917253:EPU917253 EZO917253:EZQ917253 FJK917253:FJM917253 FTG917253:FTI917253 GDC917253:GDE917253 GMY917253:GNA917253 GWU917253:GWW917253 HGQ917253:HGS917253 HQM917253:HQO917253 IAI917253:IAK917253 IKE917253:IKG917253 IUA917253:IUC917253 JDW917253:JDY917253 JNS917253:JNU917253 JXO917253:JXQ917253 KHK917253:KHM917253 KRG917253:KRI917253 LBC917253:LBE917253 LKY917253:LLA917253 LUU917253:LUW917253 MEQ917253:MES917253 MOM917253:MOO917253 MYI917253:MYK917253 NIE917253:NIG917253 NSA917253:NSC917253 OBW917253:OBY917253 OLS917253:OLU917253 OVO917253:OVQ917253 PFK917253:PFM917253 PPG917253:PPI917253 PZC917253:PZE917253 QIY917253:QJA917253 QSU917253:QSW917253 RCQ917253:RCS917253 RMM917253:RMO917253 RWI917253:RWK917253 SGE917253:SGG917253 SQA917253:SQC917253 SZW917253:SZY917253 TJS917253:TJU917253 TTO917253:TTQ917253 UDK917253:UDM917253 UNG917253:UNI917253 UXC917253:UXE917253 VGY917253:VHA917253 VQU917253:VQW917253 WAQ917253:WAS917253 WKM917253:WKO917253 WUI917253:WUK917253 L982823:N982823 HW982789:HY982789 RS982789:RU982789 ABO982789:ABQ982789 ALK982789:ALM982789 AVG982789:AVI982789 BFC982789:BFE982789 BOY982789:BPA982789 BYU982789:BYW982789 CIQ982789:CIS982789 CSM982789:CSO982789 DCI982789:DCK982789 DME982789:DMG982789 DWA982789:DWC982789 EFW982789:EFY982789 EPS982789:EPU982789 EZO982789:EZQ982789 FJK982789:FJM982789 FTG982789:FTI982789 GDC982789:GDE982789 GMY982789:GNA982789 GWU982789:GWW982789 HGQ982789:HGS982789 HQM982789:HQO982789 IAI982789:IAK982789 IKE982789:IKG982789 IUA982789:IUC982789 JDW982789:JDY982789 JNS982789:JNU982789 JXO982789:JXQ982789 KHK982789:KHM982789 KRG982789:KRI982789 LBC982789:LBE982789 LKY982789:LLA982789 LUU982789:LUW982789 MEQ982789:MES982789 MOM982789:MOO982789 MYI982789:MYK982789 NIE982789:NIG982789 NSA982789:NSC982789 OBW982789:OBY982789 OLS982789:OLU982789 OVO982789:OVQ982789 PFK982789:PFM982789 PPG982789:PPI982789 PZC982789:PZE982789 QIY982789:QJA982789 QSU982789:QSW982789 RCQ982789:RCS982789 RMM982789:RMO982789 RWI982789:RWK982789 SGE982789:SGG982789 SQA982789:SQC982789 SZW982789:SZY982789 TJS982789:TJU982789 TTO982789:TTQ982789 UDK982789:UDM982789 UNG982789:UNI982789 UXC982789:UXE982789 VGY982789:VHA982789 VQU982789:VQW982789 WAQ982789:WAS982789 WKM982789:WKO982789 WUI982789:WUK982789" xr:uid="{00000000-0002-0000-0200-00000A000000}">
      <formula1>"Full, Partial, Crawlspace, Slab"</formula1>
    </dataValidation>
    <dataValidation type="list" allowBlank="1" showInputMessage="1" showErrorMessage="1" sqref="F65319:H65319 HQ65285:HS65285 RM65285:RO65285 ABI65285:ABK65285 ALE65285:ALG65285 AVA65285:AVC65285 BEW65285:BEY65285 BOS65285:BOU65285 BYO65285:BYQ65285 CIK65285:CIM65285 CSG65285:CSI65285 DCC65285:DCE65285 DLY65285:DMA65285 DVU65285:DVW65285 EFQ65285:EFS65285 EPM65285:EPO65285 EZI65285:EZK65285 FJE65285:FJG65285 FTA65285:FTC65285 GCW65285:GCY65285 GMS65285:GMU65285 GWO65285:GWQ65285 HGK65285:HGM65285 HQG65285:HQI65285 IAC65285:IAE65285 IJY65285:IKA65285 ITU65285:ITW65285 JDQ65285:JDS65285 JNM65285:JNO65285 JXI65285:JXK65285 KHE65285:KHG65285 KRA65285:KRC65285 LAW65285:LAY65285 LKS65285:LKU65285 LUO65285:LUQ65285 MEK65285:MEM65285 MOG65285:MOI65285 MYC65285:MYE65285 NHY65285:NIA65285 NRU65285:NRW65285 OBQ65285:OBS65285 OLM65285:OLO65285 OVI65285:OVK65285 PFE65285:PFG65285 PPA65285:PPC65285 PYW65285:PYY65285 QIS65285:QIU65285 QSO65285:QSQ65285 RCK65285:RCM65285 RMG65285:RMI65285 RWC65285:RWE65285 SFY65285:SGA65285 SPU65285:SPW65285 SZQ65285:SZS65285 TJM65285:TJO65285 TTI65285:TTK65285 UDE65285:UDG65285 UNA65285:UNC65285 UWW65285:UWY65285 VGS65285:VGU65285 VQO65285:VQQ65285 WAK65285:WAM65285 WKG65285:WKI65285 WUC65285:WUE65285 F130855:H130855 HQ130821:HS130821 RM130821:RO130821 ABI130821:ABK130821 ALE130821:ALG130821 AVA130821:AVC130821 BEW130821:BEY130821 BOS130821:BOU130821 BYO130821:BYQ130821 CIK130821:CIM130821 CSG130821:CSI130821 DCC130821:DCE130821 DLY130821:DMA130821 DVU130821:DVW130821 EFQ130821:EFS130821 EPM130821:EPO130821 EZI130821:EZK130821 FJE130821:FJG130821 FTA130821:FTC130821 GCW130821:GCY130821 GMS130821:GMU130821 GWO130821:GWQ130821 HGK130821:HGM130821 HQG130821:HQI130821 IAC130821:IAE130821 IJY130821:IKA130821 ITU130821:ITW130821 JDQ130821:JDS130821 JNM130821:JNO130821 JXI130821:JXK130821 KHE130821:KHG130821 KRA130821:KRC130821 LAW130821:LAY130821 LKS130821:LKU130821 LUO130821:LUQ130821 MEK130821:MEM130821 MOG130821:MOI130821 MYC130821:MYE130821 NHY130821:NIA130821 NRU130821:NRW130821 OBQ130821:OBS130821 OLM130821:OLO130821 OVI130821:OVK130821 PFE130821:PFG130821 PPA130821:PPC130821 PYW130821:PYY130821 QIS130821:QIU130821 QSO130821:QSQ130821 RCK130821:RCM130821 RMG130821:RMI130821 RWC130821:RWE130821 SFY130821:SGA130821 SPU130821:SPW130821 SZQ130821:SZS130821 TJM130821:TJO130821 TTI130821:TTK130821 UDE130821:UDG130821 UNA130821:UNC130821 UWW130821:UWY130821 VGS130821:VGU130821 VQO130821:VQQ130821 WAK130821:WAM130821 WKG130821:WKI130821 WUC130821:WUE130821 F196391:H196391 HQ196357:HS196357 RM196357:RO196357 ABI196357:ABK196357 ALE196357:ALG196357 AVA196357:AVC196357 BEW196357:BEY196357 BOS196357:BOU196357 BYO196357:BYQ196357 CIK196357:CIM196357 CSG196357:CSI196357 DCC196357:DCE196357 DLY196357:DMA196357 DVU196357:DVW196357 EFQ196357:EFS196357 EPM196357:EPO196357 EZI196357:EZK196357 FJE196357:FJG196357 FTA196357:FTC196357 GCW196357:GCY196357 GMS196357:GMU196357 GWO196357:GWQ196357 HGK196357:HGM196357 HQG196357:HQI196357 IAC196357:IAE196357 IJY196357:IKA196357 ITU196357:ITW196357 JDQ196357:JDS196357 JNM196357:JNO196357 JXI196357:JXK196357 KHE196357:KHG196357 KRA196357:KRC196357 LAW196357:LAY196357 LKS196357:LKU196357 LUO196357:LUQ196357 MEK196357:MEM196357 MOG196357:MOI196357 MYC196357:MYE196357 NHY196357:NIA196357 NRU196357:NRW196357 OBQ196357:OBS196357 OLM196357:OLO196357 OVI196357:OVK196357 PFE196357:PFG196357 PPA196357:PPC196357 PYW196357:PYY196357 QIS196357:QIU196357 QSO196357:QSQ196357 RCK196357:RCM196357 RMG196357:RMI196357 RWC196357:RWE196357 SFY196357:SGA196357 SPU196357:SPW196357 SZQ196357:SZS196357 TJM196357:TJO196357 TTI196357:TTK196357 UDE196357:UDG196357 UNA196357:UNC196357 UWW196357:UWY196357 VGS196357:VGU196357 VQO196357:VQQ196357 WAK196357:WAM196357 WKG196357:WKI196357 WUC196357:WUE196357 F261927:H261927 HQ261893:HS261893 RM261893:RO261893 ABI261893:ABK261893 ALE261893:ALG261893 AVA261893:AVC261893 BEW261893:BEY261893 BOS261893:BOU261893 BYO261893:BYQ261893 CIK261893:CIM261893 CSG261893:CSI261893 DCC261893:DCE261893 DLY261893:DMA261893 DVU261893:DVW261893 EFQ261893:EFS261893 EPM261893:EPO261893 EZI261893:EZK261893 FJE261893:FJG261893 FTA261893:FTC261893 GCW261893:GCY261893 GMS261893:GMU261893 GWO261893:GWQ261893 HGK261893:HGM261893 HQG261893:HQI261893 IAC261893:IAE261893 IJY261893:IKA261893 ITU261893:ITW261893 JDQ261893:JDS261893 JNM261893:JNO261893 JXI261893:JXK261893 KHE261893:KHG261893 KRA261893:KRC261893 LAW261893:LAY261893 LKS261893:LKU261893 LUO261893:LUQ261893 MEK261893:MEM261893 MOG261893:MOI261893 MYC261893:MYE261893 NHY261893:NIA261893 NRU261893:NRW261893 OBQ261893:OBS261893 OLM261893:OLO261893 OVI261893:OVK261893 PFE261893:PFG261893 PPA261893:PPC261893 PYW261893:PYY261893 QIS261893:QIU261893 QSO261893:QSQ261893 RCK261893:RCM261893 RMG261893:RMI261893 RWC261893:RWE261893 SFY261893:SGA261893 SPU261893:SPW261893 SZQ261893:SZS261893 TJM261893:TJO261893 TTI261893:TTK261893 UDE261893:UDG261893 UNA261893:UNC261893 UWW261893:UWY261893 VGS261893:VGU261893 VQO261893:VQQ261893 WAK261893:WAM261893 WKG261893:WKI261893 WUC261893:WUE261893 F327463:H327463 HQ327429:HS327429 RM327429:RO327429 ABI327429:ABK327429 ALE327429:ALG327429 AVA327429:AVC327429 BEW327429:BEY327429 BOS327429:BOU327429 BYO327429:BYQ327429 CIK327429:CIM327429 CSG327429:CSI327429 DCC327429:DCE327429 DLY327429:DMA327429 DVU327429:DVW327429 EFQ327429:EFS327429 EPM327429:EPO327429 EZI327429:EZK327429 FJE327429:FJG327429 FTA327429:FTC327429 GCW327429:GCY327429 GMS327429:GMU327429 GWO327429:GWQ327429 HGK327429:HGM327429 HQG327429:HQI327429 IAC327429:IAE327429 IJY327429:IKA327429 ITU327429:ITW327429 JDQ327429:JDS327429 JNM327429:JNO327429 JXI327429:JXK327429 KHE327429:KHG327429 KRA327429:KRC327429 LAW327429:LAY327429 LKS327429:LKU327429 LUO327429:LUQ327429 MEK327429:MEM327429 MOG327429:MOI327429 MYC327429:MYE327429 NHY327429:NIA327429 NRU327429:NRW327429 OBQ327429:OBS327429 OLM327429:OLO327429 OVI327429:OVK327429 PFE327429:PFG327429 PPA327429:PPC327429 PYW327429:PYY327429 QIS327429:QIU327429 QSO327429:QSQ327429 RCK327429:RCM327429 RMG327429:RMI327429 RWC327429:RWE327429 SFY327429:SGA327429 SPU327429:SPW327429 SZQ327429:SZS327429 TJM327429:TJO327429 TTI327429:TTK327429 UDE327429:UDG327429 UNA327429:UNC327429 UWW327429:UWY327429 VGS327429:VGU327429 VQO327429:VQQ327429 WAK327429:WAM327429 WKG327429:WKI327429 WUC327429:WUE327429 F392999:H392999 HQ392965:HS392965 RM392965:RO392965 ABI392965:ABK392965 ALE392965:ALG392965 AVA392965:AVC392965 BEW392965:BEY392965 BOS392965:BOU392965 BYO392965:BYQ392965 CIK392965:CIM392965 CSG392965:CSI392965 DCC392965:DCE392965 DLY392965:DMA392965 DVU392965:DVW392965 EFQ392965:EFS392965 EPM392965:EPO392965 EZI392965:EZK392965 FJE392965:FJG392965 FTA392965:FTC392965 GCW392965:GCY392965 GMS392965:GMU392965 GWO392965:GWQ392965 HGK392965:HGM392965 HQG392965:HQI392965 IAC392965:IAE392965 IJY392965:IKA392965 ITU392965:ITW392965 JDQ392965:JDS392965 JNM392965:JNO392965 JXI392965:JXK392965 KHE392965:KHG392965 KRA392965:KRC392965 LAW392965:LAY392965 LKS392965:LKU392965 LUO392965:LUQ392965 MEK392965:MEM392965 MOG392965:MOI392965 MYC392965:MYE392965 NHY392965:NIA392965 NRU392965:NRW392965 OBQ392965:OBS392965 OLM392965:OLO392965 OVI392965:OVK392965 PFE392965:PFG392965 PPA392965:PPC392965 PYW392965:PYY392965 QIS392965:QIU392965 QSO392965:QSQ392965 RCK392965:RCM392965 RMG392965:RMI392965 RWC392965:RWE392965 SFY392965:SGA392965 SPU392965:SPW392965 SZQ392965:SZS392965 TJM392965:TJO392965 TTI392965:TTK392965 UDE392965:UDG392965 UNA392965:UNC392965 UWW392965:UWY392965 VGS392965:VGU392965 VQO392965:VQQ392965 WAK392965:WAM392965 WKG392965:WKI392965 WUC392965:WUE392965 F458535:H458535 HQ458501:HS458501 RM458501:RO458501 ABI458501:ABK458501 ALE458501:ALG458501 AVA458501:AVC458501 BEW458501:BEY458501 BOS458501:BOU458501 BYO458501:BYQ458501 CIK458501:CIM458501 CSG458501:CSI458501 DCC458501:DCE458501 DLY458501:DMA458501 DVU458501:DVW458501 EFQ458501:EFS458501 EPM458501:EPO458501 EZI458501:EZK458501 FJE458501:FJG458501 FTA458501:FTC458501 GCW458501:GCY458501 GMS458501:GMU458501 GWO458501:GWQ458501 HGK458501:HGM458501 HQG458501:HQI458501 IAC458501:IAE458501 IJY458501:IKA458501 ITU458501:ITW458501 JDQ458501:JDS458501 JNM458501:JNO458501 JXI458501:JXK458501 KHE458501:KHG458501 KRA458501:KRC458501 LAW458501:LAY458501 LKS458501:LKU458501 LUO458501:LUQ458501 MEK458501:MEM458501 MOG458501:MOI458501 MYC458501:MYE458501 NHY458501:NIA458501 NRU458501:NRW458501 OBQ458501:OBS458501 OLM458501:OLO458501 OVI458501:OVK458501 PFE458501:PFG458501 PPA458501:PPC458501 PYW458501:PYY458501 QIS458501:QIU458501 QSO458501:QSQ458501 RCK458501:RCM458501 RMG458501:RMI458501 RWC458501:RWE458501 SFY458501:SGA458501 SPU458501:SPW458501 SZQ458501:SZS458501 TJM458501:TJO458501 TTI458501:TTK458501 UDE458501:UDG458501 UNA458501:UNC458501 UWW458501:UWY458501 VGS458501:VGU458501 VQO458501:VQQ458501 WAK458501:WAM458501 WKG458501:WKI458501 WUC458501:WUE458501 F524071:H524071 HQ524037:HS524037 RM524037:RO524037 ABI524037:ABK524037 ALE524037:ALG524037 AVA524037:AVC524037 BEW524037:BEY524037 BOS524037:BOU524037 BYO524037:BYQ524037 CIK524037:CIM524037 CSG524037:CSI524037 DCC524037:DCE524037 DLY524037:DMA524037 DVU524037:DVW524037 EFQ524037:EFS524037 EPM524037:EPO524037 EZI524037:EZK524037 FJE524037:FJG524037 FTA524037:FTC524037 GCW524037:GCY524037 GMS524037:GMU524037 GWO524037:GWQ524037 HGK524037:HGM524037 HQG524037:HQI524037 IAC524037:IAE524037 IJY524037:IKA524037 ITU524037:ITW524037 JDQ524037:JDS524037 JNM524037:JNO524037 JXI524037:JXK524037 KHE524037:KHG524037 KRA524037:KRC524037 LAW524037:LAY524037 LKS524037:LKU524037 LUO524037:LUQ524037 MEK524037:MEM524037 MOG524037:MOI524037 MYC524037:MYE524037 NHY524037:NIA524037 NRU524037:NRW524037 OBQ524037:OBS524037 OLM524037:OLO524037 OVI524037:OVK524037 PFE524037:PFG524037 PPA524037:PPC524037 PYW524037:PYY524037 QIS524037:QIU524037 QSO524037:QSQ524037 RCK524037:RCM524037 RMG524037:RMI524037 RWC524037:RWE524037 SFY524037:SGA524037 SPU524037:SPW524037 SZQ524037:SZS524037 TJM524037:TJO524037 TTI524037:TTK524037 UDE524037:UDG524037 UNA524037:UNC524037 UWW524037:UWY524037 VGS524037:VGU524037 VQO524037:VQQ524037 WAK524037:WAM524037 WKG524037:WKI524037 WUC524037:WUE524037 F589607:H589607 HQ589573:HS589573 RM589573:RO589573 ABI589573:ABK589573 ALE589573:ALG589573 AVA589573:AVC589573 BEW589573:BEY589573 BOS589573:BOU589573 BYO589573:BYQ589573 CIK589573:CIM589573 CSG589573:CSI589573 DCC589573:DCE589573 DLY589573:DMA589573 DVU589573:DVW589573 EFQ589573:EFS589573 EPM589573:EPO589573 EZI589573:EZK589573 FJE589573:FJG589573 FTA589573:FTC589573 GCW589573:GCY589573 GMS589573:GMU589573 GWO589573:GWQ589573 HGK589573:HGM589573 HQG589573:HQI589573 IAC589573:IAE589573 IJY589573:IKA589573 ITU589573:ITW589573 JDQ589573:JDS589573 JNM589573:JNO589573 JXI589573:JXK589573 KHE589573:KHG589573 KRA589573:KRC589573 LAW589573:LAY589573 LKS589573:LKU589573 LUO589573:LUQ589573 MEK589573:MEM589573 MOG589573:MOI589573 MYC589573:MYE589573 NHY589573:NIA589573 NRU589573:NRW589573 OBQ589573:OBS589573 OLM589573:OLO589573 OVI589573:OVK589573 PFE589573:PFG589573 PPA589573:PPC589573 PYW589573:PYY589573 QIS589573:QIU589573 QSO589573:QSQ589573 RCK589573:RCM589573 RMG589573:RMI589573 RWC589573:RWE589573 SFY589573:SGA589573 SPU589573:SPW589573 SZQ589573:SZS589573 TJM589573:TJO589573 TTI589573:TTK589573 UDE589573:UDG589573 UNA589573:UNC589573 UWW589573:UWY589573 VGS589573:VGU589573 VQO589573:VQQ589573 WAK589573:WAM589573 WKG589573:WKI589573 WUC589573:WUE589573 F655143:H655143 HQ655109:HS655109 RM655109:RO655109 ABI655109:ABK655109 ALE655109:ALG655109 AVA655109:AVC655109 BEW655109:BEY655109 BOS655109:BOU655109 BYO655109:BYQ655109 CIK655109:CIM655109 CSG655109:CSI655109 DCC655109:DCE655109 DLY655109:DMA655109 DVU655109:DVW655109 EFQ655109:EFS655109 EPM655109:EPO655109 EZI655109:EZK655109 FJE655109:FJG655109 FTA655109:FTC655109 GCW655109:GCY655109 GMS655109:GMU655109 GWO655109:GWQ655109 HGK655109:HGM655109 HQG655109:HQI655109 IAC655109:IAE655109 IJY655109:IKA655109 ITU655109:ITW655109 JDQ655109:JDS655109 JNM655109:JNO655109 JXI655109:JXK655109 KHE655109:KHG655109 KRA655109:KRC655109 LAW655109:LAY655109 LKS655109:LKU655109 LUO655109:LUQ655109 MEK655109:MEM655109 MOG655109:MOI655109 MYC655109:MYE655109 NHY655109:NIA655109 NRU655109:NRW655109 OBQ655109:OBS655109 OLM655109:OLO655109 OVI655109:OVK655109 PFE655109:PFG655109 PPA655109:PPC655109 PYW655109:PYY655109 QIS655109:QIU655109 QSO655109:QSQ655109 RCK655109:RCM655109 RMG655109:RMI655109 RWC655109:RWE655109 SFY655109:SGA655109 SPU655109:SPW655109 SZQ655109:SZS655109 TJM655109:TJO655109 TTI655109:TTK655109 UDE655109:UDG655109 UNA655109:UNC655109 UWW655109:UWY655109 VGS655109:VGU655109 VQO655109:VQQ655109 WAK655109:WAM655109 WKG655109:WKI655109 WUC655109:WUE655109 F720679:H720679 HQ720645:HS720645 RM720645:RO720645 ABI720645:ABK720645 ALE720645:ALG720645 AVA720645:AVC720645 BEW720645:BEY720645 BOS720645:BOU720645 BYO720645:BYQ720645 CIK720645:CIM720645 CSG720645:CSI720645 DCC720645:DCE720645 DLY720645:DMA720645 DVU720645:DVW720645 EFQ720645:EFS720645 EPM720645:EPO720645 EZI720645:EZK720645 FJE720645:FJG720645 FTA720645:FTC720645 GCW720645:GCY720645 GMS720645:GMU720645 GWO720645:GWQ720645 HGK720645:HGM720645 HQG720645:HQI720645 IAC720645:IAE720645 IJY720645:IKA720645 ITU720645:ITW720645 JDQ720645:JDS720645 JNM720645:JNO720645 JXI720645:JXK720645 KHE720645:KHG720645 KRA720645:KRC720645 LAW720645:LAY720645 LKS720645:LKU720645 LUO720645:LUQ720645 MEK720645:MEM720645 MOG720645:MOI720645 MYC720645:MYE720645 NHY720645:NIA720645 NRU720645:NRW720645 OBQ720645:OBS720645 OLM720645:OLO720645 OVI720645:OVK720645 PFE720645:PFG720645 PPA720645:PPC720645 PYW720645:PYY720645 QIS720645:QIU720645 QSO720645:QSQ720645 RCK720645:RCM720645 RMG720645:RMI720645 RWC720645:RWE720645 SFY720645:SGA720645 SPU720645:SPW720645 SZQ720645:SZS720645 TJM720645:TJO720645 TTI720645:TTK720645 UDE720645:UDG720645 UNA720645:UNC720645 UWW720645:UWY720645 VGS720645:VGU720645 VQO720645:VQQ720645 WAK720645:WAM720645 WKG720645:WKI720645 WUC720645:WUE720645 F786215:H786215 HQ786181:HS786181 RM786181:RO786181 ABI786181:ABK786181 ALE786181:ALG786181 AVA786181:AVC786181 BEW786181:BEY786181 BOS786181:BOU786181 BYO786181:BYQ786181 CIK786181:CIM786181 CSG786181:CSI786181 DCC786181:DCE786181 DLY786181:DMA786181 DVU786181:DVW786181 EFQ786181:EFS786181 EPM786181:EPO786181 EZI786181:EZK786181 FJE786181:FJG786181 FTA786181:FTC786181 GCW786181:GCY786181 GMS786181:GMU786181 GWO786181:GWQ786181 HGK786181:HGM786181 HQG786181:HQI786181 IAC786181:IAE786181 IJY786181:IKA786181 ITU786181:ITW786181 JDQ786181:JDS786181 JNM786181:JNO786181 JXI786181:JXK786181 KHE786181:KHG786181 KRA786181:KRC786181 LAW786181:LAY786181 LKS786181:LKU786181 LUO786181:LUQ786181 MEK786181:MEM786181 MOG786181:MOI786181 MYC786181:MYE786181 NHY786181:NIA786181 NRU786181:NRW786181 OBQ786181:OBS786181 OLM786181:OLO786181 OVI786181:OVK786181 PFE786181:PFG786181 PPA786181:PPC786181 PYW786181:PYY786181 QIS786181:QIU786181 QSO786181:QSQ786181 RCK786181:RCM786181 RMG786181:RMI786181 RWC786181:RWE786181 SFY786181:SGA786181 SPU786181:SPW786181 SZQ786181:SZS786181 TJM786181:TJO786181 TTI786181:TTK786181 UDE786181:UDG786181 UNA786181:UNC786181 UWW786181:UWY786181 VGS786181:VGU786181 VQO786181:VQQ786181 WAK786181:WAM786181 WKG786181:WKI786181 WUC786181:WUE786181 F851751:H851751 HQ851717:HS851717 RM851717:RO851717 ABI851717:ABK851717 ALE851717:ALG851717 AVA851717:AVC851717 BEW851717:BEY851717 BOS851717:BOU851717 BYO851717:BYQ851717 CIK851717:CIM851717 CSG851717:CSI851717 DCC851717:DCE851717 DLY851717:DMA851717 DVU851717:DVW851717 EFQ851717:EFS851717 EPM851717:EPO851717 EZI851717:EZK851717 FJE851717:FJG851717 FTA851717:FTC851717 GCW851717:GCY851717 GMS851717:GMU851717 GWO851717:GWQ851717 HGK851717:HGM851717 HQG851717:HQI851717 IAC851717:IAE851717 IJY851717:IKA851717 ITU851717:ITW851717 JDQ851717:JDS851717 JNM851717:JNO851717 JXI851717:JXK851717 KHE851717:KHG851717 KRA851717:KRC851717 LAW851717:LAY851717 LKS851717:LKU851717 LUO851717:LUQ851717 MEK851717:MEM851717 MOG851717:MOI851717 MYC851717:MYE851717 NHY851717:NIA851717 NRU851717:NRW851717 OBQ851717:OBS851717 OLM851717:OLO851717 OVI851717:OVK851717 PFE851717:PFG851717 PPA851717:PPC851717 PYW851717:PYY851717 QIS851717:QIU851717 QSO851717:QSQ851717 RCK851717:RCM851717 RMG851717:RMI851717 RWC851717:RWE851717 SFY851717:SGA851717 SPU851717:SPW851717 SZQ851717:SZS851717 TJM851717:TJO851717 TTI851717:TTK851717 UDE851717:UDG851717 UNA851717:UNC851717 UWW851717:UWY851717 VGS851717:VGU851717 VQO851717:VQQ851717 WAK851717:WAM851717 WKG851717:WKI851717 WUC851717:WUE851717 F917287:H917287 HQ917253:HS917253 RM917253:RO917253 ABI917253:ABK917253 ALE917253:ALG917253 AVA917253:AVC917253 BEW917253:BEY917253 BOS917253:BOU917253 BYO917253:BYQ917253 CIK917253:CIM917253 CSG917253:CSI917253 DCC917253:DCE917253 DLY917253:DMA917253 DVU917253:DVW917253 EFQ917253:EFS917253 EPM917253:EPO917253 EZI917253:EZK917253 FJE917253:FJG917253 FTA917253:FTC917253 GCW917253:GCY917253 GMS917253:GMU917253 GWO917253:GWQ917253 HGK917253:HGM917253 HQG917253:HQI917253 IAC917253:IAE917253 IJY917253:IKA917253 ITU917253:ITW917253 JDQ917253:JDS917253 JNM917253:JNO917253 JXI917253:JXK917253 KHE917253:KHG917253 KRA917253:KRC917253 LAW917253:LAY917253 LKS917253:LKU917253 LUO917253:LUQ917253 MEK917253:MEM917253 MOG917253:MOI917253 MYC917253:MYE917253 NHY917253:NIA917253 NRU917253:NRW917253 OBQ917253:OBS917253 OLM917253:OLO917253 OVI917253:OVK917253 PFE917253:PFG917253 PPA917253:PPC917253 PYW917253:PYY917253 QIS917253:QIU917253 QSO917253:QSQ917253 RCK917253:RCM917253 RMG917253:RMI917253 RWC917253:RWE917253 SFY917253:SGA917253 SPU917253:SPW917253 SZQ917253:SZS917253 TJM917253:TJO917253 TTI917253:TTK917253 UDE917253:UDG917253 UNA917253:UNC917253 UWW917253:UWY917253 VGS917253:VGU917253 VQO917253:VQQ917253 WAK917253:WAM917253 WKG917253:WKI917253 WUC917253:WUE917253 F982823:H982823 HQ982789:HS982789 RM982789:RO982789 ABI982789:ABK982789 ALE982789:ALG982789 AVA982789:AVC982789 BEW982789:BEY982789 BOS982789:BOU982789 BYO982789:BYQ982789 CIK982789:CIM982789 CSG982789:CSI982789 DCC982789:DCE982789 DLY982789:DMA982789 DVU982789:DVW982789 EFQ982789:EFS982789 EPM982789:EPO982789 EZI982789:EZK982789 FJE982789:FJG982789 FTA982789:FTC982789 GCW982789:GCY982789 GMS982789:GMU982789 GWO982789:GWQ982789 HGK982789:HGM982789 HQG982789:HQI982789 IAC982789:IAE982789 IJY982789:IKA982789 ITU982789:ITW982789 JDQ982789:JDS982789 JNM982789:JNO982789 JXI982789:JXK982789 KHE982789:KHG982789 KRA982789:KRC982789 LAW982789:LAY982789 LKS982789:LKU982789 LUO982789:LUQ982789 MEK982789:MEM982789 MOG982789:MOI982789 MYC982789:MYE982789 NHY982789:NIA982789 NRU982789:NRW982789 OBQ982789:OBS982789 OLM982789:OLO982789 OVI982789:OVK982789 PFE982789:PFG982789 PPA982789:PPC982789 PYW982789:PYY982789 QIS982789:QIU982789 QSO982789:QSQ982789 RCK982789:RCM982789 RMG982789:RMI982789 RWC982789:RWE982789 SFY982789:SGA982789 SPU982789:SPW982789 SZQ982789:SZS982789 TJM982789:TJO982789 TTI982789:TTK982789 UDE982789:UDG982789 UNA982789:UNC982789 UWW982789:UWY982789 VGS982789:VGU982789 VQO982789:VQQ982789 WAK982789:WAM982789 WKG982789:WKI982789 WUC982789:WUE982789" xr:uid="{00000000-0002-0000-0200-00000B000000}">
      <formula1>"Frame, Brick, Concrete, Steel, Other"</formula1>
    </dataValidation>
    <dataValidation type="list" allowBlank="1" showInputMessage="1" showErrorMessage="1" sqref="F65292 HQ65258 RM65258 ABI65258 ALE65258 AVA65258 BEW65258 BOS65258 BYO65258 CIK65258 CSG65258 DCC65258 DLY65258 DVU65258 EFQ65258 EPM65258 EZI65258 FJE65258 FTA65258 GCW65258 GMS65258 GWO65258 HGK65258 HQG65258 IAC65258 IJY65258 ITU65258 JDQ65258 JNM65258 JXI65258 KHE65258 KRA65258 LAW65258 LKS65258 LUO65258 MEK65258 MOG65258 MYC65258 NHY65258 NRU65258 OBQ65258 OLM65258 OVI65258 PFE65258 PPA65258 PYW65258 QIS65258 QSO65258 RCK65258 RMG65258 RWC65258 SFY65258 SPU65258 SZQ65258 TJM65258 TTI65258 UDE65258 UNA65258 UWW65258 VGS65258 VQO65258 WAK65258 WKG65258 WUC65258 F130828 HQ130794 RM130794 ABI130794 ALE130794 AVA130794 BEW130794 BOS130794 BYO130794 CIK130794 CSG130794 DCC130794 DLY130794 DVU130794 EFQ130794 EPM130794 EZI130794 FJE130794 FTA130794 GCW130794 GMS130794 GWO130794 HGK130794 HQG130794 IAC130794 IJY130794 ITU130794 JDQ130794 JNM130794 JXI130794 KHE130794 KRA130794 LAW130794 LKS130794 LUO130794 MEK130794 MOG130794 MYC130794 NHY130794 NRU130794 OBQ130794 OLM130794 OVI130794 PFE130794 PPA130794 PYW130794 QIS130794 QSO130794 RCK130794 RMG130794 RWC130794 SFY130794 SPU130794 SZQ130794 TJM130794 TTI130794 UDE130794 UNA130794 UWW130794 VGS130794 VQO130794 WAK130794 WKG130794 WUC130794 F196364 HQ196330 RM196330 ABI196330 ALE196330 AVA196330 BEW196330 BOS196330 BYO196330 CIK196330 CSG196330 DCC196330 DLY196330 DVU196330 EFQ196330 EPM196330 EZI196330 FJE196330 FTA196330 GCW196330 GMS196330 GWO196330 HGK196330 HQG196330 IAC196330 IJY196330 ITU196330 JDQ196330 JNM196330 JXI196330 KHE196330 KRA196330 LAW196330 LKS196330 LUO196330 MEK196330 MOG196330 MYC196330 NHY196330 NRU196330 OBQ196330 OLM196330 OVI196330 PFE196330 PPA196330 PYW196330 QIS196330 QSO196330 RCK196330 RMG196330 RWC196330 SFY196330 SPU196330 SZQ196330 TJM196330 TTI196330 UDE196330 UNA196330 UWW196330 VGS196330 VQO196330 WAK196330 WKG196330 WUC196330 F261900 HQ261866 RM261866 ABI261866 ALE261866 AVA261866 BEW261866 BOS261866 BYO261866 CIK261866 CSG261866 DCC261866 DLY261866 DVU261866 EFQ261866 EPM261866 EZI261866 FJE261866 FTA261866 GCW261866 GMS261866 GWO261866 HGK261866 HQG261866 IAC261866 IJY261866 ITU261866 JDQ261866 JNM261866 JXI261866 KHE261866 KRA261866 LAW261866 LKS261866 LUO261866 MEK261866 MOG261866 MYC261866 NHY261866 NRU261866 OBQ261866 OLM261866 OVI261866 PFE261866 PPA261866 PYW261866 QIS261866 QSO261866 RCK261866 RMG261866 RWC261866 SFY261866 SPU261866 SZQ261866 TJM261866 TTI261866 UDE261866 UNA261866 UWW261866 VGS261866 VQO261866 WAK261866 WKG261866 WUC261866 F327436 HQ327402 RM327402 ABI327402 ALE327402 AVA327402 BEW327402 BOS327402 BYO327402 CIK327402 CSG327402 DCC327402 DLY327402 DVU327402 EFQ327402 EPM327402 EZI327402 FJE327402 FTA327402 GCW327402 GMS327402 GWO327402 HGK327402 HQG327402 IAC327402 IJY327402 ITU327402 JDQ327402 JNM327402 JXI327402 KHE327402 KRA327402 LAW327402 LKS327402 LUO327402 MEK327402 MOG327402 MYC327402 NHY327402 NRU327402 OBQ327402 OLM327402 OVI327402 PFE327402 PPA327402 PYW327402 QIS327402 QSO327402 RCK327402 RMG327402 RWC327402 SFY327402 SPU327402 SZQ327402 TJM327402 TTI327402 UDE327402 UNA327402 UWW327402 VGS327402 VQO327402 WAK327402 WKG327402 WUC327402 F392972 HQ392938 RM392938 ABI392938 ALE392938 AVA392938 BEW392938 BOS392938 BYO392938 CIK392938 CSG392938 DCC392938 DLY392938 DVU392938 EFQ392938 EPM392938 EZI392938 FJE392938 FTA392938 GCW392938 GMS392938 GWO392938 HGK392938 HQG392938 IAC392938 IJY392938 ITU392938 JDQ392938 JNM392938 JXI392938 KHE392938 KRA392938 LAW392938 LKS392938 LUO392938 MEK392938 MOG392938 MYC392938 NHY392938 NRU392938 OBQ392938 OLM392938 OVI392938 PFE392938 PPA392938 PYW392938 QIS392938 QSO392938 RCK392938 RMG392938 RWC392938 SFY392938 SPU392938 SZQ392938 TJM392938 TTI392938 UDE392938 UNA392938 UWW392938 VGS392938 VQO392938 WAK392938 WKG392938 WUC392938 F458508 HQ458474 RM458474 ABI458474 ALE458474 AVA458474 BEW458474 BOS458474 BYO458474 CIK458474 CSG458474 DCC458474 DLY458474 DVU458474 EFQ458474 EPM458474 EZI458474 FJE458474 FTA458474 GCW458474 GMS458474 GWO458474 HGK458474 HQG458474 IAC458474 IJY458474 ITU458474 JDQ458474 JNM458474 JXI458474 KHE458474 KRA458474 LAW458474 LKS458474 LUO458474 MEK458474 MOG458474 MYC458474 NHY458474 NRU458474 OBQ458474 OLM458474 OVI458474 PFE458474 PPA458474 PYW458474 QIS458474 QSO458474 RCK458474 RMG458474 RWC458474 SFY458474 SPU458474 SZQ458474 TJM458474 TTI458474 UDE458474 UNA458474 UWW458474 VGS458474 VQO458474 WAK458474 WKG458474 WUC458474 F524044 HQ524010 RM524010 ABI524010 ALE524010 AVA524010 BEW524010 BOS524010 BYO524010 CIK524010 CSG524010 DCC524010 DLY524010 DVU524010 EFQ524010 EPM524010 EZI524010 FJE524010 FTA524010 GCW524010 GMS524010 GWO524010 HGK524010 HQG524010 IAC524010 IJY524010 ITU524010 JDQ524010 JNM524010 JXI524010 KHE524010 KRA524010 LAW524010 LKS524010 LUO524010 MEK524010 MOG524010 MYC524010 NHY524010 NRU524010 OBQ524010 OLM524010 OVI524010 PFE524010 PPA524010 PYW524010 QIS524010 QSO524010 RCK524010 RMG524010 RWC524010 SFY524010 SPU524010 SZQ524010 TJM524010 TTI524010 UDE524010 UNA524010 UWW524010 VGS524010 VQO524010 WAK524010 WKG524010 WUC524010 F589580 HQ589546 RM589546 ABI589546 ALE589546 AVA589546 BEW589546 BOS589546 BYO589546 CIK589546 CSG589546 DCC589546 DLY589546 DVU589546 EFQ589546 EPM589546 EZI589546 FJE589546 FTA589546 GCW589546 GMS589546 GWO589546 HGK589546 HQG589546 IAC589546 IJY589546 ITU589546 JDQ589546 JNM589546 JXI589546 KHE589546 KRA589546 LAW589546 LKS589546 LUO589546 MEK589546 MOG589546 MYC589546 NHY589546 NRU589546 OBQ589546 OLM589546 OVI589546 PFE589546 PPA589546 PYW589546 QIS589546 QSO589546 RCK589546 RMG589546 RWC589546 SFY589546 SPU589546 SZQ589546 TJM589546 TTI589546 UDE589546 UNA589546 UWW589546 VGS589546 VQO589546 WAK589546 WKG589546 WUC589546 F655116 HQ655082 RM655082 ABI655082 ALE655082 AVA655082 BEW655082 BOS655082 BYO655082 CIK655082 CSG655082 DCC655082 DLY655082 DVU655082 EFQ655082 EPM655082 EZI655082 FJE655082 FTA655082 GCW655082 GMS655082 GWO655082 HGK655082 HQG655082 IAC655082 IJY655082 ITU655082 JDQ655082 JNM655082 JXI655082 KHE655082 KRA655082 LAW655082 LKS655082 LUO655082 MEK655082 MOG655082 MYC655082 NHY655082 NRU655082 OBQ655082 OLM655082 OVI655082 PFE655082 PPA655082 PYW655082 QIS655082 QSO655082 RCK655082 RMG655082 RWC655082 SFY655082 SPU655082 SZQ655082 TJM655082 TTI655082 UDE655082 UNA655082 UWW655082 VGS655082 VQO655082 WAK655082 WKG655082 WUC655082 F720652 HQ720618 RM720618 ABI720618 ALE720618 AVA720618 BEW720618 BOS720618 BYO720618 CIK720618 CSG720618 DCC720618 DLY720618 DVU720618 EFQ720618 EPM720618 EZI720618 FJE720618 FTA720618 GCW720618 GMS720618 GWO720618 HGK720618 HQG720618 IAC720618 IJY720618 ITU720618 JDQ720618 JNM720618 JXI720618 KHE720618 KRA720618 LAW720618 LKS720618 LUO720618 MEK720618 MOG720618 MYC720618 NHY720618 NRU720618 OBQ720618 OLM720618 OVI720618 PFE720618 PPA720618 PYW720618 QIS720618 QSO720618 RCK720618 RMG720618 RWC720618 SFY720618 SPU720618 SZQ720618 TJM720618 TTI720618 UDE720618 UNA720618 UWW720618 VGS720618 VQO720618 WAK720618 WKG720618 WUC720618 F786188 HQ786154 RM786154 ABI786154 ALE786154 AVA786154 BEW786154 BOS786154 BYO786154 CIK786154 CSG786154 DCC786154 DLY786154 DVU786154 EFQ786154 EPM786154 EZI786154 FJE786154 FTA786154 GCW786154 GMS786154 GWO786154 HGK786154 HQG786154 IAC786154 IJY786154 ITU786154 JDQ786154 JNM786154 JXI786154 KHE786154 KRA786154 LAW786154 LKS786154 LUO786154 MEK786154 MOG786154 MYC786154 NHY786154 NRU786154 OBQ786154 OLM786154 OVI786154 PFE786154 PPA786154 PYW786154 QIS786154 QSO786154 RCK786154 RMG786154 RWC786154 SFY786154 SPU786154 SZQ786154 TJM786154 TTI786154 UDE786154 UNA786154 UWW786154 VGS786154 VQO786154 WAK786154 WKG786154 WUC786154 F851724 HQ851690 RM851690 ABI851690 ALE851690 AVA851690 BEW851690 BOS851690 BYO851690 CIK851690 CSG851690 DCC851690 DLY851690 DVU851690 EFQ851690 EPM851690 EZI851690 FJE851690 FTA851690 GCW851690 GMS851690 GWO851690 HGK851690 HQG851690 IAC851690 IJY851690 ITU851690 JDQ851690 JNM851690 JXI851690 KHE851690 KRA851690 LAW851690 LKS851690 LUO851690 MEK851690 MOG851690 MYC851690 NHY851690 NRU851690 OBQ851690 OLM851690 OVI851690 PFE851690 PPA851690 PYW851690 QIS851690 QSO851690 RCK851690 RMG851690 RWC851690 SFY851690 SPU851690 SZQ851690 TJM851690 TTI851690 UDE851690 UNA851690 UWW851690 VGS851690 VQO851690 WAK851690 WKG851690 WUC851690 F917260 HQ917226 RM917226 ABI917226 ALE917226 AVA917226 BEW917226 BOS917226 BYO917226 CIK917226 CSG917226 DCC917226 DLY917226 DVU917226 EFQ917226 EPM917226 EZI917226 FJE917226 FTA917226 GCW917226 GMS917226 GWO917226 HGK917226 HQG917226 IAC917226 IJY917226 ITU917226 JDQ917226 JNM917226 JXI917226 KHE917226 KRA917226 LAW917226 LKS917226 LUO917226 MEK917226 MOG917226 MYC917226 NHY917226 NRU917226 OBQ917226 OLM917226 OVI917226 PFE917226 PPA917226 PYW917226 QIS917226 QSO917226 RCK917226 RMG917226 RWC917226 SFY917226 SPU917226 SZQ917226 TJM917226 TTI917226 UDE917226 UNA917226 UWW917226 VGS917226 VQO917226 WAK917226 WKG917226 WUC917226 F982796 HQ982762 RM982762 ABI982762 ALE982762 AVA982762 BEW982762 BOS982762 BYO982762 CIK982762 CSG982762 DCC982762 DLY982762 DVU982762 EFQ982762 EPM982762 EZI982762 FJE982762 FTA982762 GCW982762 GMS982762 GWO982762 HGK982762 HQG982762 IAC982762 IJY982762 ITU982762 JDQ982762 JNM982762 JXI982762 KHE982762 KRA982762 LAW982762 LKS982762 LUO982762 MEK982762 MOG982762 MYC982762 NHY982762 NRU982762 OBQ982762 OLM982762 OVI982762 PFE982762 PPA982762 PYW982762 QIS982762 QSO982762 RCK982762 RMG982762 RWC982762 SFY982762 SPU982762 SZQ982762 TJM982762 TTI982762 UDE982762 UNA982762 UWW982762 VGS982762 VQO982762 WAK982762 WKG982762 WUC982762" xr:uid="{00000000-0002-0000-0200-00000C000000}">
      <formula1>"Individual, General Partnership, Limited Partnership, For-Profit Corp., Non-Profit Corp, Other"</formula1>
    </dataValidation>
    <dataValidation type="list" allowBlank="1" showInputMessage="1" showErrorMessage="1" sqref="WUO982989 R65519 IC65485 RY65485 ABU65485 ALQ65485 AVM65485 BFI65485 BPE65485 BZA65485 CIW65485 CSS65485 DCO65485 DMK65485 DWG65485 EGC65485 EPY65485 EZU65485 FJQ65485 FTM65485 GDI65485 GNE65485 GXA65485 HGW65485 HQS65485 IAO65485 IKK65485 IUG65485 JEC65485 JNY65485 JXU65485 KHQ65485 KRM65485 LBI65485 LLE65485 LVA65485 MEW65485 MOS65485 MYO65485 NIK65485 NSG65485 OCC65485 OLY65485 OVU65485 PFQ65485 PPM65485 PZI65485 QJE65485 QTA65485 RCW65485 RMS65485 RWO65485 SGK65485 SQG65485 TAC65485 TJY65485 TTU65485 UDQ65485 UNM65485 UXI65485 VHE65485 VRA65485 WAW65485 WKS65485 WUO65485 R131055 IC131021 RY131021 ABU131021 ALQ131021 AVM131021 BFI131021 BPE131021 BZA131021 CIW131021 CSS131021 DCO131021 DMK131021 DWG131021 EGC131021 EPY131021 EZU131021 FJQ131021 FTM131021 GDI131021 GNE131021 GXA131021 HGW131021 HQS131021 IAO131021 IKK131021 IUG131021 JEC131021 JNY131021 JXU131021 KHQ131021 KRM131021 LBI131021 LLE131021 LVA131021 MEW131021 MOS131021 MYO131021 NIK131021 NSG131021 OCC131021 OLY131021 OVU131021 PFQ131021 PPM131021 PZI131021 QJE131021 QTA131021 RCW131021 RMS131021 RWO131021 SGK131021 SQG131021 TAC131021 TJY131021 TTU131021 UDQ131021 UNM131021 UXI131021 VHE131021 VRA131021 WAW131021 WKS131021 WUO131021 R196591 IC196557 RY196557 ABU196557 ALQ196557 AVM196557 BFI196557 BPE196557 BZA196557 CIW196557 CSS196557 DCO196557 DMK196557 DWG196557 EGC196557 EPY196557 EZU196557 FJQ196557 FTM196557 GDI196557 GNE196557 GXA196557 HGW196557 HQS196557 IAO196557 IKK196557 IUG196557 JEC196557 JNY196557 JXU196557 KHQ196557 KRM196557 LBI196557 LLE196557 LVA196557 MEW196557 MOS196557 MYO196557 NIK196557 NSG196557 OCC196557 OLY196557 OVU196557 PFQ196557 PPM196557 PZI196557 QJE196557 QTA196557 RCW196557 RMS196557 RWO196557 SGK196557 SQG196557 TAC196557 TJY196557 TTU196557 UDQ196557 UNM196557 UXI196557 VHE196557 VRA196557 WAW196557 WKS196557 WUO196557 R262127 IC262093 RY262093 ABU262093 ALQ262093 AVM262093 BFI262093 BPE262093 BZA262093 CIW262093 CSS262093 DCO262093 DMK262093 DWG262093 EGC262093 EPY262093 EZU262093 FJQ262093 FTM262093 GDI262093 GNE262093 GXA262093 HGW262093 HQS262093 IAO262093 IKK262093 IUG262093 JEC262093 JNY262093 JXU262093 KHQ262093 KRM262093 LBI262093 LLE262093 LVA262093 MEW262093 MOS262093 MYO262093 NIK262093 NSG262093 OCC262093 OLY262093 OVU262093 PFQ262093 PPM262093 PZI262093 QJE262093 QTA262093 RCW262093 RMS262093 RWO262093 SGK262093 SQG262093 TAC262093 TJY262093 TTU262093 UDQ262093 UNM262093 UXI262093 VHE262093 VRA262093 WAW262093 WKS262093 WUO262093 R327663 IC327629 RY327629 ABU327629 ALQ327629 AVM327629 BFI327629 BPE327629 BZA327629 CIW327629 CSS327629 DCO327629 DMK327629 DWG327629 EGC327629 EPY327629 EZU327629 FJQ327629 FTM327629 GDI327629 GNE327629 GXA327629 HGW327629 HQS327629 IAO327629 IKK327629 IUG327629 JEC327629 JNY327629 JXU327629 KHQ327629 KRM327629 LBI327629 LLE327629 LVA327629 MEW327629 MOS327629 MYO327629 NIK327629 NSG327629 OCC327629 OLY327629 OVU327629 PFQ327629 PPM327629 PZI327629 QJE327629 QTA327629 RCW327629 RMS327629 RWO327629 SGK327629 SQG327629 TAC327629 TJY327629 TTU327629 UDQ327629 UNM327629 UXI327629 VHE327629 VRA327629 WAW327629 WKS327629 WUO327629 R393199 IC393165 RY393165 ABU393165 ALQ393165 AVM393165 BFI393165 BPE393165 BZA393165 CIW393165 CSS393165 DCO393165 DMK393165 DWG393165 EGC393165 EPY393165 EZU393165 FJQ393165 FTM393165 GDI393165 GNE393165 GXA393165 HGW393165 HQS393165 IAO393165 IKK393165 IUG393165 JEC393165 JNY393165 JXU393165 KHQ393165 KRM393165 LBI393165 LLE393165 LVA393165 MEW393165 MOS393165 MYO393165 NIK393165 NSG393165 OCC393165 OLY393165 OVU393165 PFQ393165 PPM393165 PZI393165 QJE393165 QTA393165 RCW393165 RMS393165 RWO393165 SGK393165 SQG393165 TAC393165 TJY393165 TTU393165 UDQ393165 UNM393165 UXI393165 VHE393165 VRA393165 WAW393165 WKS393165 WUO393165 R458735 IC458701 RY458701 ABU458701 ALQ458701 AVM458701 BFI458701 BPE458701 BZA458701 CIW458701 CSS458701 DCO458701 DMK458701 DWG458701 EGC458701 EPY458701 EZU458701 FJQ458701 FTM458701 GDI458701 GNE458701 GXA458701 HGW458701 HQS458701 IAO458701 IKK458701 IUG458701 JEC458701 JNY458701 JXU458701 KHQ458701 KRM458701 LBI458701 LLE458701 LVA458701 MEW458701 MOS458701 MYO458701 NIK458701 NSG458701 OCC458701 OLY458701 OVU458701 PFQ458701 PPM458701 PZI458701 QJE458701 QTA458701 RCW458701 RMS458701 RWO458701 SGK458701 SQG458701 TAC458701 TJY458701 TTU458701 UDQ458701 UNM458701 UXI458701 VHE458701 VRA458701 WAW458701 WKS458701 WUO458701 R524271 IC524237 RY524237 ABU524237 ALQ524237 AVM524237 BFI524237 BPE524237 BZA524237 CIW524237 CSS524237 DCO524237 DMK524237 DWG524237 EGC524237 EPY524237 EZU524237 FJQ524237 FTM524237 GDI524237 GNE524237 GXA524237 HGW524237 HQS524237 IAO524237 IKK524237 IUG524237 JEC524237 JNY524237 JXU524237 KHQ524237 KRM524237 LBI524237 LLE524237 LVA524237 MEW524237 MOS524237 MYO524237 NIK524237 NSG524237 OCC524237 OLY524237 OVU524237 PFQ524237 PPM524237 PZI524237 QJE524237 QTA524237 RCW524237 RMS524237 RWO524237 SGK524237 SQG524237 TAC524237 TJY524237 TTU524237 UDQ524237 UNM524237 UXI524237 VHE524237 VRA524237 WAW524237 WKS524237 WUO524237 R589807 IC589773 RY589773 ABU589773 ALQ589773 AVM589773 BFI589773 BPE589773 BZA589773 CIW589773 CSS589773 DCO589773 DMK589773 DWG589773 EGC589773 EPY589773 EZU589773 FJQ589773 FTM589773 GDI589773 GNE589773 GXA589773 HGW589773 HQS589773 IAO589773 IKK589773 IUG589773 JEC589773 JNY589773 JXU589773 KHQ589773 KRM589773 LBI589773 LLE589773 LVA589773 MEW589773 MOS589773 MYO589773 NIK589773 NSG589773 OCC589773 OLY589773 OVU589773 PFQ589773 PPM589773 PZI589773 QJE589773 QTA589773 RCW589773 RMS589773 RWO589773 SGK589773 SQG589773 TAC589773 TJY589773 TTU589773 UDQ589773 UNM589773 UXI589773 VHE589773 VRA589773 WAW589773 WKS589773 WUO589773 R655343 IC655309 RY655309 ABU655309 ALQ655309 AVM655309 BFI655309 BPE655309 BZA655309 CIW655309 CSS655309 DCO655309 DMK655309 DWG655309 EGC655309 EPY655309 EZU655309 FJQ655309 FTM655309 GDI655309 GNE655309 GXA655309 HGW655309 HQS655309 IAO655309 IKK655309 IUG655309 JEC655309 JNY655309 JXU655309 KHQ655309 KRM655309 LBI655309 LLE655309 LVA655309 MEW655309 MOS655309 MYO655309 NIK655309 NSG655309 OCC655309 OLY655309 OVU655309 PFQ655309 PPM655309 PZI655309 QJE655309 QTA655309 RCW655309 RMS655309 RWO655309 SGK655309 SQG655309 TAC655309 TJY655309 TTU655309 UDQ655309 UNM655309 UXI655309 VHE655309 VRA655309 WAW655309 WKS655309 WUO655309 R720879 IC720845 RY720845 ABU720845 ALQ720845 AVM720845 BFI720845 BPE720845 BZA720845 CIW720845 CSS720845 DCO720845 DMK720845 DWG720845 EGC720845 EPY720845 EZU720845 FJQ720845 FTM720845 GDI720845 GNE720845 GXA720845 HGW720845 HQS720845 IAO720845 IKK720845 IUG720845 JEC720845 JNY720845 JXU720845 KHQ720845 KRM720845 LBI720845 LLE720845 LVA720845 MEW720845 MOS720845 MYO720845 NIK720845 NSG720845 OCC720845 OLY720845 OVU720845 PFQ720845 PPM720845 PZI720845 QJE720845 QTA720845 RCW720845 RMS720845 RWO720845 SGK720845 SQG720845 TAC720845 TJY720845 TTU720845 UDQ720845 UNM720845 UXI720845 VHE720845 VRA720845 WAW720845 WKS720845 WUO720845 R786415 IC786381 RY786381 ABU786381 ALQ786381 AVM786381 BFI786381 BPE786381 BZA786381 CIW786381 CSS786381 DCO786381 DMK786381 DWG786381 EGC786381 EPY786381 EZU786381 FJQ786381 FTM786381 GDI786381 GNE786381 GXA786381 HGW786381 HQS786381 IAO786381 IKK786381 IUG786381 JEC786381 JNY786381 JXU786381 KHQ786381 KRM786381 LBI786381 LLE786381 LVA786381 MEW786381 MOS786381 MYO786381 NIK786381 NSG786381 OCC786381 OLY786381 OVU786381 PFQ786381 PPM786381 PZI786381 QJE786381 QTA786381 RCW786381 RMS786381 RWO786381 SGK786381 SQG786381 TAC786381 TJY786381 TTU786381 UDQ786381 UNM786381 UXI786381 VHE786381 VRA786381 WAW786381 WKS786381 WUO786381 R851951 IC851917 RY851917 ABU851917 ALQ851917 AVM851917 BFI851917 BPE851917 BZA851917 CIW851917 CSS851917 DCO851917 DMK851917 DWG851917 EGC851917 EPY851917 EZU851917 FJQ851917 FTM851917 GDI851917 GNE851917 GXA851917 HGW851917 HQS851917 IAO851917 IKK851917 IUG851917 JEC851917 JNY851917 JXU851917 KHQ851917 KRM851917 LBI851917 LLE851917 LVA851917 MEW851917 MOS851917 MYO851917 NIK851917 NSG851917 OCC851917 OLY851917 OVU851917 PFQ851917 PPM851917 PZI851917 QJE851917 QTA851917 RCW851917 RMS851917 RWO851917 SGK851917 SQG851917 TAC851917 TJY851917 TTU851917 UDQ851917 UNM851917 UXI851917 VHE851917 VRA851917 WAW851917 WKS851917 WUO851917 R917487 IC917453 RY917453 ABU917453 ALQ917453 AVM917453 BFI917453 BPE917453 BZA917453 CIW917453 CSS917453 DCO917453 DMK917453 DWG917453 EGC917453 EPY917453 EZU917453 FJQ917453 FTM917453 GDI917453 GNE917453 GXA917453 HGW917453 HQS917453 IAO917453 IKK917453 IUG917453 JEC917453 JNY917453 JXU917453 KHQ917453 KRM917453 LBI917453 LLE917453 LVA917453 MEW917453 MOS917453 MYO917453 NIK917453 NSG917453 OCC917453 OLY917453 OVU917453 PFQ917453 PPM917453 PZI917453 QJE917453 QTA917453 RCW917453 RMS917453 RWO917453 SGK917453 SQG917453 TAC917453 TJY917453 TTU917453 UDQ917453 UNM917453 UXI917453 VHE917453 VRA917453 WAW917453 WKS917453 WUO917453 R983023 IC982989 RY982989 ABU982989 ALQ982989 AVM982989 BFI982989 BPE982989 BZA982989 CIW982989 CSS982989 DCO982989 DMK982989 DWG982989 EGC982989 EPY982989 EZU982989 FJQ982989 FTM982989 GDI982989 GNE982989 GXA982989 HGW982989 HQS982989 IAO982989 IKK982989 IUG982989 JEC982989 JNY982989 JXU982989 KHQ982989 KRM982989 LBI982989 LLE982989 LVA982989 MEW982989 MOS982989 MYO982989 NIK982989 NSG982989 OCC982989 OLY982989 OVU982989 PFQ982989 PPM982989 PZI982989 QJE982989 QTA982989 RCW982989 RMS982989 RWO982989 SGK982989 SQG982989 TAC982989 TJY982989 TTU982989 UDQ982989 UNM982989 UXI982989 VHE982989 VRA982989 WAW982989 WKS982989" xr:uid="{00000000-0002-0000-0200-00000D000000}">
      <formula1>"501(a), 501(c)(3), 501(c)(4), 905, Other"</formula1>
    </dataValidation>
    <dataValidation type="list" allowBlank="1" showInputMessage="1" showErrorMessage="1" sqref="R65319:U65319 IC65285:IF65285 RY65285:SB65285 ABU65285:ABX65285 ALQ65285:ALT65285 AVM65285:AVP65285 BFI65285:BFL65285 BPE65285:BPH65285 BZA65285:BZD65285 CIW65285:CIZ65285 CSS65285:CSV65285 DCO65285:DCR65285 DMK65285:DMN65285 DWG65285:DWJ65285 EGC65285:EGF65285 EPY65285:EQB65285 EZU65285:EZX65285 FJQ65285:FJT65285 FTM65285:FTP65285 GDI65285:GDL65285 GNE65285:GNH65285 GXA65285:GXD65285 HGW65285:HGZ65285 HQS65285:HQV65285 IAO65285:IAR65285 IKK65285:IKN65285 IUG65285:IUJ65285 JEC65285:JEF65285 JNY65285:JOB65285 JXU65285:JXX65285 KHQ65285:KHT65285 KRM65285:KRP65285 LBI65285:LBL65285 LLE65285:LLH65285 LVA65285:LVD65285 MEW65285:MEZ65285 MOS65285:MOV65285 MYO65285:MYR65285 NIK65285:NIN65285 NSG65285:NSJ65285 OCC65285:OCF65285 OLY65285:OMB65285 OVU65285:OVX65285 PFQ65285:PFT65285 PPM65285:PPP65285 PZI65285:PZL65285 QJE65285:QJH65285 QTA65285:QTD65285 RCW65285:RCZ65285 RMS65285:RMV65285 RWO65285:RWR65285 SGK65285:SGN65285 SQG65285:SQJ65285 TAC65285:TAF65285 TJY65285:TKB65285 TTU65285:TTX65285 UDQ65285:UDT65285 UNM65285:UNP65285 UXI65285:UXL65285 VHE65285:VHH65285 VRA65285:VRD65285 WAW65285:WAZ65285 WKS65285:WKV65285 WUO65285:WUR65285 R130855:U130855 IC130821:IF130821 RY130821:SB130821 ABU130821:ABX130821 ALQ130821:ALT130821 AVM130821:AVP130821 BFI130821:BFL130821 BPE130821:BPH130821 BZA130821:BZD130821 CIW130821:CIZ130821 CSS130821:CSV130821 DCO130821:DCR130821 DMK130821:DMN130821 DWG130821:DWJ130821 EGC130821:EGF130821 EPY130821:EQB130821 EZU130821:EZX130821 FJQ130821:FJT130821 FTM130821:FTP130821 GDI130821:GDL130821 GNE130821:GNH130821 GXA130821:GXD130821 HGW130821:HGZ130821 HQS130821:HQV130821 IAO130821:IAR130821 IKK130821:IKN130821 IUG130821:IUJ130821 JEC130821:JEF130821 JNY130821:JOB130821 JXU130821:JXX130821 KHQ130821:KHT130821 KRM130821:KRP130821 LBI130821:LBL130821 LLE130821:LLH130821 LVA130821:LVD130821 MEW130821:MEZ130821 MOS130821:MOV130821 MYO130821:MYR130821 NIK130821:NIN130821 NSG130821:NSJ130821 OCC130821:OCF130821 OLY130821:OMB130821 OVU130821:OVX130821 PFQ130821:PFT130821 PPM130821:PPP130821 PZI130821:PZL130821 QJE130821:QJH130821 QTA130821:QTD130821 RCW130821:RCZ130821 RMS130821:RMV130821 RWO130821:RWR130821 SGK130821:SGN130821 SQG130821:SQJ130821 TAC130821:TAF130821 TJY130821:TKB130821 TTU130821:TTX130821 UDQ130821:UDT130821 UNM130821:UNP130821 UXI130821:UXL130821 VHE130821:VHH130821 VRA130821:VRD130821 WAW130821:WAZ130821 WKS130821:WKV130821 WUO130821:WUR130821 R196391:U196391 IC196357:IF196357 RY196357:SB196357 ABU196357:ABX196357 ALQ196357:ALT196357 AVM196357:AVP196357 BFI196357:BFL196357 BPE196357:BPH196357 BZA196357:BZD196357 CIW196357:CIZ196357 CSS196357:CSV196357 DCO196357:DCR196357 DMK196357:DMN196357 DWG196357:DWJ196357 EGC196357:EGF196357 EPY196357:EQB196357 EZU196357:EZX196357 FJQ196357:FJT196357 FTM196357:FTP196357 GDI196357:GDL196357 GNE196357:GNH196357 GXA196357:GXD196357 HGW196357:HGZ196357 HQS196357:HQV196357 IAO196357:IAR196357 IKK196357:IKN196357 IUG196357:IUJ196357 JEC196357:JEF196357 JNY196357:JOB196357 JXU196357:JXX196357 KHQ196357:KHT196357 KRM196357:KRP196357 LBI196357:LBL196357 LLE196357:LLH196357 LVA196357:LVD196357 MEW196357:MEZ196357 MOS196357:MOV196357 MYO196357:MYR196357 NIK196357:NIN196357 NSG196357:NSJ196357 OCC196357:OCF196357 OLY196357:OMB196357 OVU196357:OVX196357 PFQ196357:PFT196357 PPM196357:PPP196357 PZI196357:PZL196357 QJE196357:QJH196357 QTA196357:QTD196357 RCW196357:RCZ196357 RMS196357:RMV196357 RWO196357:RWR196357 SGK196357:SGN196357 SQG196357:SQJ196357 TAC196357:TAF196357 TJY196357:TKB196357 TTU196357:TTX196357 UDQ196357:UDT196357 UNM196357:UNP196357 UXI196357:UXL196357 VHE196357:VHH196357 VRA196357:VRD196357 WAW196357:WAZ196357 WKS196357:WKV196357 WUO196357:WUR196357 R261927:U261927 IC261893:IF261893 RY261893:SB261893 ABU261893:ABX261893 ALQ261893:ALT261893 AVM261893:AVP261893 BFI261893:BFL261893 BPE261893:BPH261893 BZA261893:BZD261893 CIW261893:CIZ261893 CSS261893:CSV261893 DCO261893:DCR261893 DMK261893:DMN261893 DWG261893:DWJ261893 EGC261893:EGF261893 EPY261893:EQB261893 EZU261893:EZX261893 FJQ261893:FJT261893 FTM261893:FTP261893 GDI261893:GDL261893 GNE261893:GNH261893 GXA261893:GXD261893 HGW261893:HGZ261893 HQS261893:HQV261893 IAO261893:IAR261893 IKK261893:IKN261893 IUG261893:IUJ261893 JEC261893:JEF261893 JNY261893:JOB261893 JXU261893:JXX261893 KHQ261893:KHT261893 KRM261893:KRP261893 LBI261893:LBL261893 LLE261893:LLH261893 LVA261893:LVD261893 MEW261893:MEZ261893 MOS261893:MOV261893 MYO261893:MYR261893 NIK261893:NIN261893 NSG261893:NSJ261893 OCC261893:OCF261893 OLY261893:OMB261893 OVU261893:OVX261893 PFQ261893:PFT261893 PPM261893:PPP261893 PZI261893:PZL261893 QJE261893:QJH261893 QTA261893:QTD261893 RCW261893:RCZ261893 RMS261893:RMV261893 RWO261893:RWR261893 SGK261893:SGN261893 SQG261893:SQJ261893 TAC261893:TAF261893 TJY261893:TKB261893 TTU261893:TTX261893 UDQ261893:UDT261893 UNM261893:UNP261893 UXI261893:UXL261893 VHE261893:VHH261893 VRA261893:VRD261893 WAW261893:WAZ261893 WKS261893:WKV261893 WUO261893:WUR261893 R327463:U327463 IC327429:IF327429 RY327429:SB327429 ABU327429:ABX327429 ALQ327429:ALT327429 AVM327429:AVP327429 BFI327429:BFL327429 BPE327429:BPH327429 BZA327429:BZD327429 CIW327429:CIZ327429 CSS327429:CSV327429 DCO327429:DCR327429 DMK327429:DMN327429 DWG327429:DWJ327429 EGC327429:EGF327429 EPY327429:EQB327429 EZU327429:EZX327429 FJQ327429:FJT327429 FTM327429:FTP327429 GDI327429:GDL327429 GNE327429:GNH327429 GXA327429:GXD327429 HGW327429:HGZ327429 HQS327429:HQV327429 IAO327429:IAR327429 IKK327429:IKN327429 IUG327429:IUJ327429 JEC327429:JEF327429 JNY327429:JOB327429 JXU327429:JXX327429 KHQ327429:KHT327429 KRM327429:KRP327429 LBI327429:LBL327429 LLE327429:LLH327429 LVA327429:LVD327429 MEW327429:MEZ327429 MOS327429:MOV327429 MYO327429:MYR327429 NIK327429:NIN327429 NSG327429:NSJ327429 OCC327429:OCF327429 OLY327429:OMB327429 OVU327429:OVX327429 PFQ327429:PFT327429 PPM327429:PPP327429 PZI327429:PZL327429 QJE327429:QJH327429 QTA327429:QTD327429 RCW327429:RCZ327429 RMS327429:RMV327429 RWO327429:RWR327429 SGK327429:SGN327429 SQG327429:SQJ327429 TAC327429:TAF327429 TJY327429:TKB327429 TTU327429:TTX327429 UDQ327429:UDT327429 UNM327429:UNP327429 UXI327429:UXL327429 VHE327429:VHH327429 VRA327429:VRD327429 WAW327429:WAZ327429 WKS327429:WKV327429 WUO327429:WUR327429 R392999:U392999 IC392965:IF392965 RY392965:SB392965 ABU392965:ABX392965 ALQ392965:ALT392965 AVM392965:AVP392965 BFI392965:BFL392965 BPE392965:BPH392965 BZA392965:BZD392965 CIW392965:CIZ392965 CSS392965:CSV392965 DCO392965:DCR392965 DMK392965:DMN392965 DWG392965:DWJ392965 EGC392965:EGF392965 EPY392965:EQB392965 EZU392965:EZX392965 FJQ392965:FJT392965 FTM392965:FTP392965 GDI392965:GDL392965 GNE392965:GNH392965 GXA392965:GXD392965 HGW392965:HGZ392965 HQS392965:HQV392965 IAO392965:IAR392965 IKK392965:IKN392965 IUG392965:IUJ392965 JEC392965:JEF392965 JNY392965:JOB392965 JXU392965:JXX392965 KHQ392965:KHT392965 KRM392965:KRP392965 LBI392965:LBL392965 LLE392965:LLH392965 LVA392965:LVD392965 MEW392965:MEZ392965 MOS392965:MOV392965 MYO392965:MYR392965 NIK392965:NIN392965 NSG392965:NSJ392965 OCC392965:OCF392965 OLY392965:OMB392965 OVU392965:OVX392965 PFQ392965:PFT392965 PPM392965:PPP392965 PZI392965:PZL392965 QJE392965:QJH392965 QTA392965:QTD392965 RCW392965:RCZ392965 RMS392965:RMV392965 RWO392965:RWR392965 SGK392965:SGN392965 SQG392965:SQJ392965 TAC392965:TAF392965 TJY392965:TKB392965 TTU392965:TTX392965 UDQ392965:UDT392965 UNM392965:UNP392965 UXI392965:UXL392965 VHE392965:VHH392965 VRA392965:VRD392965 WAW392965:WAZ392965 WKS392965:WKV392965 WUO392965:WUR392965 R458535:U458535 IC458501:IF458501 RY458501:SB458501 ABU458501:ABX458501 ALQ458501:ALT458501 AVM458501:AVP458501 BFI458501:BFL458501 BPE458501:BPH458501 BZA458501:BZD458501 CIW458501:CIZ458501 CSS458501:CSV458501 DCO458501:DCR458501 DMK458501:DMN458501 DWG458501:DWJ458501 EGC458501:EGF458501 EPY458501:EQB458501 EZU458501:EZX458501 FJQ458501:FJT458501 FTM458501:FTP458501 GDI458501:GDL458501 GNE458501:GNH458501 GXA458501:GXD458501 HGW458501:HGZ458501 HQS458501:HQV458501 IAO458501:IAR458501 IKK458501:IKN458501 IUG458501:IUJ458501 JEC458501:JEF458501 JNY458501:JOB458501 JXU458501:JXX458501 KHQ458501:KHT458501 KRM458501:KRP458501 LBI458501:LBL458501 LLE458501:LLH458501 LVA458501:LVD458501 MEW458501:MEZ458501 MOS458501:MOV458501 MYO458501:MYR458501 NIK458501:NIN458501 NSG458501:NSJ458501 OCC458501:OCF458501 OLY458501:OMB458501 OVU458501:OVX458501 PFQ458501:PFT458501 PPM458501:PPP458501 PZI458501:PZL458501 QJE458501:QJH458501 QTA458501:QTD458501 RCW458501:RCZ458501 RMS458501:RMV458501 RWO458501:RWR458501 SGK458501:SGN458501 SQG458501:SQJ458501 TAC458501:TAF458501 TJY458501:TKB458501 TTU458501:TTX458501 UDQ458501:UDT458501 UNM458501:UNP458501 UXI458501:UXL458501 VHE458501:VHH458501 VRA458501:VRD458501 WAW458501:WAZ458501 WKS458501:WKV458501 WUO458501:WUR458501 R524071:U524071 IC524037:IF524037 RY524037:SB524037 ABU524037:ABX524037 ALQ524037:ALT524037 AVM524037:AVP524037 BFI524037:BFL524037 BPE524037:BPH524037 BZA524037:BZD524037 CIW524037:CIZ524037 CSS524037:CSV524037 DCO524037:DCR524037 DMK524037:DMN524037 DWG524037:DWJ524037 EGC524037:EGF524037 EPY524037:EQB524037 EZU524037:EZX524037 FJQ524037:FJT524037 FTM524037:FTP524037 GDI524037:GDL524037 GNE524037:GNH524037 GXA524037:GXD524037 HGW524037:HGZ524037 HQS524037:HQV524037 IAO524037:IAR524037 IKK524037:IKN524037 IUG524037:IUJ524037 JEC524037:JEF524037 JNY524037:JOB524037 JXU524037:JXX524037 KHQ524037:KHT524037 KRM524037:KRP524037 LBI524037:LBL524037 LLE524037:LLH524037 LVA524037:LVD524037 MEW524037:MEZ524037 MOS524037:MOV524037 MYO524037:MYR524037 NIK524037:NIN524037 NSG524037:NSJ524037 OCC524037:OCF524037 OLY524037:OMB524037 OVU524037:OVX524037 PFQ524037:PFT524037 PPM524037:PPP524037 PZI524037:PZL524037 QJE524037:QJH524037 QTA524037:QTD524037 RCW524037:RCZ524037 RMS524037:RMV524037 RWO524037:RWR524037 SGK524037:SGN524037 SQG524037:SQJ524037 TAC524037:TAF524037 TJY524037:TKB524037 TTU524037:TTX524037 UDQ524037:UDT524037 UNM524037:UNP524037 UXI524037:UXL524037 VHE524037:VHH524037 VRA524037:VRD524037 WAW524037:WAZ524037 WKS524037:WKV524037 WUO524037:WUR524037 R589607:U589607 IC589573:IF589573 RY589573:SB589573 ABU589573:ABX589573 ALQ589573:ALT589573 AVM589573:AVP589573 BFI589573:BFL589573 BPE589573:BPH589573 BZA589573:BZD589573 CIW589573:CIZ589573 CSS589573:CSV589573 DCO589573:DCR589573 DMK589573:DMN589573 DWG589573:DWJ589573 EGC589573:EGF589573 EPY589573:EQB589573 EZU589573:EZX589573 FJQ589573:FJT589573 FTM589573:FTP589573 GDI589573:GDL589573 GNE589573:GNH589573 GXA589573:GXD589573 HGW589573:HGZ589573 HQS589573:HQV589573 IAO589573:IAR589573 IKK589573:IKN589573 IUG589573:IUJ589573 JEC589573:JEF589573 JNY589573:JOB589573 JXU589573:JXX589573 KHQ589573:KHT589573 KRM589573:KRP589573 LBI589573:LBL589573 LLE589573:LLH589573 LVA589573:LVD589573 MEW589573:MEZ589573 MOS589573:MOV589573 MYO589573:MYR589573 NIK589573:NIN589573 NSG589573:NSJ589573 OCC589573:OCF589573 OLY589573:OMB589573 OVU589573:OVX589573 PFQ589573:PFT589573 PPM589573:PPP589573 PZI589573:PZL589573 QJE589573:QJH589573 QTA589573:QTD589573 RCW589573:RCZ589573 RMS589573:RMV589573 RWO589573:RWR589573 SGK589573:SGN589573 SQG589573:SQJ589573 TAC589573:TAF589573 TJY589573:TKB589573 TTU589573:TTX589573 UDQ589573:UDT589573 UNM589573:UNP589573 UXI589573:UXL589573 VHE589573:VHH589573 VRA589573:VRD589573 WAW589573:WAZ589573 WKS589573:WKV589573 WUO589573:WUR589573 R655143:U655143 IC655109:IF655109 RY655109:SB655109 ABU655109:ABX655109 ALQ655109:ALT655109 AVM655109:AVP655109 BFI655109:BFL655109 BPE655109:BPH655109 BZA655109:BZD655109 CIW655109:CIZ655109 CSS655109:CSV655109 DCO655109:DCR655109 DMK655109:DMN655109 DWG655109:DWJ655109 EGC655109:EGF655109 EPY655109:EQB655109 EZU655109:EZX655109 FJQ655109:FJT655109 FTM655109:FTP655109 GDI655109:GDL655109 GNE655109:GNH655109 GXA655109:GXD655109 HGW655109:HGZ655109 HQS655109:HQV655109 IAO655109:IAR655109 IKK655109:IKN655109 IUG655109:IUJ655109 JEC655109:JEF655109 JNY655109:JOB655109 JXU655109:JXX655109 KHQ655109:KHT655109 KRM655109:KRP655109 LBI655109:LBL655109 LLE655109:LLH655109 LVA655109:LVD655109 MEW655109:MEZ655109 MOS655109:MOV655109 MYO655109:MYR655109 NIK655109:NIN655109 NSG655109:NSJ655109 OCC655109:OCF655109 OLY655109:OMB655109 OVU655109:OVX655109 PFQ655109:PFT655109 PPM655109:PPP655109 PZI655109:PZL655109 QJE655109:QJH655109 QTA655109:QTD655109 RCW655109:RCZ655109 RMS655109:RMV655109 RWO655109:RWR655109 SGK655109:SGN655109 SQG655109:SQJ655109 TAC655109:TAF655109 TJY655109:TKB655109 TTU655109:TTX655109 UDQ655109:UDT655109 UNM655109:UNP655109 UXI655109:UXL655109 VHE655109:VHH655109 VRA655109:VRD655109 WAW655109:WAZ655109 WKS655109:WKV655109 WUO655109:WUR655109 R720679:U720679 IC720645:IF720645 RY720645:SB720645 ABU720645:ABX720645 ALQ720645:ALT720645 AVM720645:AVP720645 BFI720645:BFL720645 BPE720645:BPH720645 BZA720645:BZD720645 CIW720645:CIZ720645 CSS720645:CSV720645 DCO720645:DCR720645 DMK720645:DMN720645 DWG720645:DWJ720645 EGC720645:EGF720645 EPY720645:EQB720645 EZU720645:EZX720645 FJQ720645:FJT720645 FTM720645:FTP720645 GDI720645:GDL720645 GNE720645:GNH720645 GXA720645:GXD720645 HGW720645:HGZ720645 HQS720645:HQV720645 IAO720645:IAR720645 IKK720645:IKN720645 IUG720645:IUJ720645 JEC720645:JEF720645 JNY720645:JOB720645 JXU720645:JXX720645 KHQ720645:KHT720645 KRM720645:KRP720645 LBI720645:LBL720645 LLE720645:LLH720645 LVA720645:LVD720645 MEW720645:MEZ720645 MOS720645:MOV720645 MYO720645:MYR720645 NIK720645:NIN720645 NSG720645:NSJ720645 OCC720645:OCF720645 OLY720645:OMB720645 OVU720645:OVX720645 PFQ720645:PFT720645 PPM720645:PPP720645 PZI720645:PZL720645 QJE720645:QJH720645 QTA720645:QTD720645 RCW720645:RCZ720645 RMS720645:RMV720645 RWO720645:RWR720645 SGK720645:SGN720645 SQG720645:SQJ720645 TAC720645:TAF720645 TJY720645:TKB720645 TTU720645:TTX720645 UDQ720645:UDT720645 UNM720645:UNP720645 UXI720645:UXL720645 VHE720645:VHH720645 VRA720645:VRD720645 WAW720645:WAZ720645 WKS720645:WKV720645 WUO720645:WUR720645 R786215:U786215 IC786181:IF786181 RY786181:SB786181 ABU786181:ABX786181 ALQ786181:ALT786181 AVM786181:AVP786181 BFI786181:BFL786181 BPE786181:BPH786181 BZA786181:BZD786181 CIW786181:CIZ786181 CSS786181:CSV786181 DCO786181:DCR786181 DMK786181:DMN786181 DWG786181:DWJ786181 EGC786181:EGF786181 EPY786181:EQB786181 EZU786181:EZX786181 FJQ786181:FJT786181 FTM786181:FTP786181 GDI786181:GDL786181 GNE786181:GNH786181 GXA786181:GXD786181 HGW786181:HGZ786181 HQS786181:HQV786181 IAO786181:IAR786181 IKK786181:IKN786181 IUG786181:IUJ786181 JEC786181:JEF786181 JNY786181:JOB786181 JXU786181:JXX786181 KHQ786181:KHT786181 KRM786181:KRP786181 LBI786181:LBL786181 LLE786181:LLH786181 LVA786181:LVD786181 MEW786181:MEZ786181 MOS786181:MOV786181 MYO786181:MYR786181 NIK786181:NIN786181 NSG786181:NSJ786181 OCC786181:OCF786181 OLY786181:OMB786181 OVU786181:OVX786181 PFQ786181:PFT786181 PPM786181:PPP786181 PZI786181:PZL786181 QJE786181:QJH786181 QTA786181:QTD786181 RCW786181:RCZ786181 RMS786181:RMV786181 RWO786181:RWR786181 SGK786181:SGN786181 SQG786181:SQJ786181 TAC786181:TAF786181 TJY786181:TKB786181 TTU786181:TTX786181 UDQ786181:UDT786181 UNM786181:UNP786181 UXI786181:UXL786181 VHE786181:VHH786181 VRA786181:VRD786181 WAW786181:WAZ786181 WKS786181:WKV786181 WUO786181:WUR786181 R851751:U851751 IC851717:IF851717 RY851717:SB851717 ABU851717:ABX851717 ALQ851717:ALT851717 AVM851717:AVP851717 BFI851717:BFL851717 BPE851717:BPH851717 BZA851717:BZD851717 CIW851717:CIZ851717 CSS851717:CSV851717 DCO851717:DCR851717 DMK851717:DMN851717 DWG851717:DWJ851717 EGC851717:EGF851717 EPY851717:EQB851717 EZU851717:EZX851717 FJQ851717:FJT851717 FTM851717:FTP851717 GDI851717:GDL851717 GNE851717:GNH851717 GXA851717:GXD851717 HGW851717:HGZ851717 HQS851717:HQV851717 IAO851717:IAR851717 IKK851717:IKN851717 IUG851717:IUJ851717 JEC851717:JEF851717 JNY851717:JOB851717 JXU851717:JXX851717 KHQ851717:KHT851717 KRM851717:KRP851717 LBI851717:LBL851717 LLE851717:LLH851717 LVA851717:LVD851717 MEW851717:MEZ851717 MOS851717:MOV851717 MYO851717:MYR851717 NIK851717:NIN851717 NSG851717:NSJ851717 OCC851717:OCF851717 OLY851717:OMB851717 OVU851717:OVX851717 PFQ851717:PFT851717 PPM851717:PPP851717 PZI851717:PZL851717 QJE851717:QJH851717 QTA851717:QTD851717 RCW851717:RCZ851717 RMS851717:RMV851717 RWO851717:RWR851717 SGK851717:SGN851717 SQG851717:SQJ851717 TAC851717:TAF851717 TJY851717:TKB851717 TTU851717:TTX851717 UDQ851717:UDT851717 UNM851717:UNP851717 UXI851717:UXL851717 VHE851717:VHH851717 VRA851717:VRD851717 WAW851717:WAZ851717 WKS851717:WKV851717 WUO851717:WUR851717 R917287:U917287 IC917253:IF917253 RY917253:SB917253 ABU917253:ABX917253 ALQ917253:ALT917253 AVM917253:AVP917253 BFI917253:BFL917253 BPE917253:BPH917253 BZA917253:BZD917253 CIW917253:CIZ917253 CSS917253:CSV917253 DCO917253:DCR917253 DMK917253:DMN917253 DWG917253:DWJ917253 EGC917253:EGF917253 EPY917253:EQB917253 EZU917253:EZX917253 FJQ917253:FJT917253 FTM917253:FTP917253 GDI917253:GDL917253 GNE917253:GNH917253 GXA917253:GXD917253 HGW917253:HGZ917253 HQS917253:HQV917253 IAO917253:IAR917253 IKK917253:IKN917253 IUG917253:IUJ917253 JEC917253:JEF917253 JNY917253:JOB917253 JXU917253:JXX917253 KHQ917253:KHT917253 KRM917253:KRP917253 LBI917253:LBL917253 LLE917253:LLH917253 LVA917253:LVD917253 MEW917253:MEZ917253 MOS917253:MOV917253 MYO917253:MYR917253 NIK917253:NIN917253 NSG917253:NSJ917253 OCC917253:OCF917253 OLY917253:OMB917253 OVU917253:OVX917253 PFQ917253:PFT917253 PPM917253:PPP917253 PZI917253:PZL917253 QJE917253:QJH917253 QTA917253:QTD917253 RCW917253:RCZ917253 RMS917253:RMV917253 RWO917253:RWR917253 SGK917253:SGN917253 SQG917253:SQJ917253 TAC917253:TAF917253 TJY917253:TKB917253 TTU917253:TTX917253 UDQ917253:UDT917253 UNM917253:UNP917253 UXI917253:UXL917253 VHE917253:VHH917253 VRA917253:VRD917253 WAW917253:WAZ917253 WKS917253:WKV917253 WUO917253:WUR917253 R982823:U982823 IC982789:IF982789 RY982789:SB982789 ABU982789:ABX982789 ALQ982789:ALT982789 AVM982789:AVP982789 BFI982789:BFL982789 BPE982789:BPH982789 BZA982789:BZD982789 CIW982789:CIZ982789 CSS982789:CSV982789 DCO982789:DCR982789 DMK982789:DMN982789 DWG982789:DWJ982789 EGC982789:EGF982789 EPY982789:EQB982789 EZU982789:EZX982789 FJQ982789:FJT982789 FTM982789:FTP982789 GDI982789:GDL982789 GNE982789:GNH982789 GXA982789:GXD982789 HGW982789:HGZ982789 HQS982789:HQV982789 IAO982789:IAR982789 IKK982789:IKN982789 IUG982789:IUJ982789 JEC982789:JEF982789 JNY982789:JOB982789 JXU982789:JXX982789 KHQ982789:KHT982789 KRM982789:KRP982789 LBI982789:LBL982789 LLE982789:LLH982789 LVA982789:LVD982789 MEW982789:MEZ982789 MOS982789:MOV982789 MYO982789:MYR982789 NIK982789:NIN982789 NSG982789:NSJ982789 OCC982789:OCF982789 OLY982789:OMB982789 OVU982789:OVX982789 PFQ982789:PFT982789 PPM982789:PPP982789 PZI982789:PZL982789 QJE982789:QJH982789 QTA982789:QTD982789 RCW982789:RCZ982789 RMS982789:RMV982789 RWO982789:RWR982789 SGK982789:SGN982789 SQG982789:SQJ982789 TAC982789:TAF982789 TJY982789:TKB982789 TTU982789:TTX982789 UDQ982789:UDT982789 UNM982789:UNP982789 UXI982789:UXL982789 VHE982789:VHH982789 VRA982789:VRD982789 WAW982789:WAZ982789 WKS982789:WKV982789 WUO982789:WUR982789" xr:uid="{00000000-0002-0000-0200-00000E000000}">
      <formula1>"Vinyl, Brick, Brick &amp; Vinyl, Wood Plank, Cement Board, Stucco, Other"</formula1>
    </dataValidation>
    <dataValidation type="list" allowBlank="1" showInputMessage="1" showErrorMessage="1" sqref="K65444:L65448 HV65410:HW65414 RR65410:RS65414 ABN65410:ABO65414 ALJ65410:ALK65414 AVF65410:AVG65414 BFB65410:BFC65414 BOX65410:BOY65414 BYT65410:BYU65414 CIP65410:CIQ65414 CSL65410:CSM65414 DCH65410:DCI65414 DMD65410:DME65414 DVZ65410:DWA65414 EFV65410:EFW65414 EPR65410:EPS65414 EZN65410:EZO65414 FJJ65410:FJK65414 FTF65410:FTG65414 GDB65410:GDC65414 GMX65410:GMY65414 GWT65410:GWU65414 HGP65410:HGQ65414 HQL65410:HQM65414 IAH65410:IAI65414 IKD65410:IKE65414 ITZ65410:IUA65414 JDV65410:JDW65414 JNR65410:JNS65414 JXN65410:JXO65414 KHJ65410:KHK65414 KRF65410:KRG65414 LBB65410:LBC65414 LKX65410:LKY65414 LUT65410:LUU65414 MEP65410:MEQ65414 MOL65410:MOM65414 MYH65410:MYI65414 NID65410:NIE65414 NRZ65410:NSA65414 OBV65410:OBW65414 OLR65410:OLS65414 OVN65410:OVO65414 PFJ65410:PFK65414 PPF65410:PPG65414 PZB65410:PZC65414 QIX65410:QIY65414 QST65410:QSU65414 RCP65410:RCQ65414 RML65410:RMM65414 RWH65410:RWI65414 SGD65410:SGE65414 SPZ65410:SQA65414 SZV65410:SZW65414 TJR65410:TJS65414 TTN65410:TTO65414 UDJ65410:UDK65414 UNF65410:UNG65414 UXB65410:UXC65414 VGX65410:VGY65414 VQT65410:VQU65414 WAP65410:WAQ65414 WKL65410:WKM65414 WUH65410:WUI65414 K130980:L130984 HV130946:HW130950 RR130946:RS130950 ABN130946:ABO130950 ALJ130946:ALK130950 AVF130946:AVG130950 BFB130946:BFC130950 BOX130946:BOY130950 BYT130946:BYU130950 CIP130946:CIQ130950 CSL130946:CSM130950 DCH130946:DCI130950 DMD130946:DME130950 DVZ130946:DWA130950 EFV130946:EFW130950 EPR130946:EPS130950 EZN130946:EZO130950 FJJ130946:FJK130950 FTF130946:FTG130950 GDB130946:GDC130950 GMX130946:GMY130950 GWT130946:GWU130950 HGP130946:HGQ130950 HQL130946:HQM130950 IAH130946:IAI130950 IKD130946:IKE130950 ITZ130946:IUA130950 JDV130946:JDW130950 JNR130946:JNS130950 JXN130946:JXO130950 KHJ130946:KHK130950 KRF130946:KRG130950 LBB130946:LBC130950 LKX130946:LKY130950 LUT130946:LUU130950 MEP130946:MEQ130950 MOL130946:MOM130950 MYH130946:MYI130950 NID130946:NIE130950 NRZ130946:NSA130950 OBV130946:OBW130950 OLR130946:OLS130950 OVN130946:OVO130950 PFJ130946:PFK130950 PPF130946:PPG130950 PZB130946:PZC130950 QIX130946:QIY130950 QST130946:QSU130950 RCP130946:RCQ130950 RML130946:RMM130950 RWH130946:RWI130950 SGD130946:SGE130950 SPZ130946:SQA130950 SZV130946:SZW130950 TJR130946:TJS130950 TTN130946:TTO130950 UDJ130946:UDK130950 UNF130946:UNG130950 UXB130946:UXC130950 VGX130946:VGY130950 VQT130946:VQU130950 WAP130946:WAQ130950 WKL130946:WKM130950 WUH130946:WUI130950 K196516:L196520 HV196482:HW196486 RR196482:RS196486 ABN196482:ABO196486 ALJ196482:ALK196486 AVF196482:AVG196486 BFB196482:BFC196486 BOX196482:BOY196486 BYT196482:BYU196486 CIP196482:CIQ196486 CSL196482:CSM196486 DCH196482:DCI196486 DMD196482:DME196486 DVZ196482:DWA196486 EFV196482:EFW196486 EPR196482:EPS196486 EZN196482:EZO196486 FJJ196482:FJK196486 FTF196482:FTG196486 GDB196482:GDC196486 GMX196482:GMY196486 GWT196482:GWU196486 HGP196482:HGQ196486 HQL196482:HQM196486 IAH196482:IAI196486 IKD196482:IKE196486 ITZ196482:IUA196486 JDV196482:JDW196486 JNR196482:JNS196486 JXN196482:JXO196486 KHJ196482:KHK196486 KRF196482:KRG196486 LBB196482:LBC196486 LKX196482:LKY196486 LUT196482:LUU196486 MEP196482:MEQ196486 MOL196482:MOM196486 MYH196482:MYI196486 NID196482:NIE196486 NRZ196482:NSA196486 OBV196482:OBW196486 OLR196482:OLS196486 OVN196482:OVO196486 PFJ196482:PFK196486 PPF196482:PPG196486 PZB196482:PZC196486 QIX196482:QIY196486 QST196482:QSU196486 RCP196482:RCQ196486 RML196482:RMM196486 RWH196482:RWI196486 SGD196482:SGE196486 SPZ196482:SQA196486 SZV196482:SZW196486 TJR196482:TJS196486 TTN196482:TTO196486 UDJ196482:UDK196486 UNF196482:UNG196486 UXB196482:UXC196486 VGX196482:VGY196486 VQT196482:VQU196486 WAP196482:WAQ196486 WKL196482:WKM196486 WUH196482:WUI196486 K262052:L262056 HV262018:HW262022 RR262018:RS262022 ABN262018:ABO262022 ALJ262018:ALK262022 AVF262018:AVG262022 BFB262018:BFC262022 BOX262018:BOY262022 BYT262018:BYU262022 CIP262018:CIQ262022 CSL262018:CSM262022 DCH262018:DCI262022 DMD262018:DME262022 DVZ262018:DWA262022 EFV262018:EFW262022 EPR262018:EPS262022 EZN262018:EZO262022 FJJ262018:FJK262022 FTF262018:FTG262022 GDB262018:GDC262022 GMX262018:GMY262022 GWT262018:GWU262022 HGP262018:HGQ262022 HQL262018:HQM262022 IAH262018:IAI262022 IKD262018:IKE262022 ITZ262018:IUA262022 JDV262018:JDW262022 JNR262018:JNS262022 JXN262018:JXO262022 KHJ262018:KHK262022 KRF262018:KRG262022 LBB262018:LBC262022 LKX262018:LKY262022 LUT262018:LUU262022 MEP262018:MEQ262022 MOL262018:MOM262022 MYH262018:MYI262022 NID262018:NIE262022 NRZ262018:NSA262022 OBV262018:OBW262022 OLR262018:OLS262022 OVN262018:OVO262022 PFJ262018:PFK262022 PPF262018:PPG262022 PZB262018:PZC262022 QIX262018:QIY262022 QST262018:QSU262022 RCP262018:RCQ262022 RML262018:RMM262022 RWH262018:RWI262022 SGD262018:SGE262022 SPZ262018:SQA262022 SZV262018:SZW262022 TJR262018:TJS262022 TTN262018:TTO262022 UDJ262018:UDK262022 UNF262018:UNG262022 UXB262018:UXC262022 VGX262018:VGY262022 VQT262018:VQU262022 WAP262018:WAQ262022 WKL262018:WKM262022 WUH262018:WUI262022 K327588:L327592 HV327554:HW327558 RR327554:RS327558 ABN327554:ABO327558 ALJ327554:ALK327558 AVF327554:AVG327558 BFB327554:BFC327558 BOX327554:BOY327558 BYT327554:BYU327558 CIP327554:CIQ327558 CSL327554:CSM327558 DCH327554:DCI327558 DMD327554:DME327558 DVZ327554:DWA327558 EFV327554:EFW327558 EPR327554:EPS327558 EZN327554:EZO327558 FJJ327554:FJK327558 FTF327554:FTG327558 GDB327554:GDC327558 GMX327554:GMY327558 GWT327554:GWU327558 HGP327554:HGQ327558 HQL327554:HQM327558 IAH327554:IAI327558 IKD327554:IKE327558 ITZ327554:IUA327558 JDV327554:JDW327558 JNR327554:JNS327558 JXN327554:JXO327558 KHJ327554:KHK327558 KRF327554:KRG327558 LBB327554:LBC327558 LKX327554:LKY327558 LUT327554:LUU327558 MEP327554:MEQ327558 MOL327554:MOM327558 MYH327554:MYI327558 NID327554:NIE327558 NRZ327554:NSA327558 OBV327554:OBW327558 OLR327554:OLS327558 OVN327554:OVO327558 PFJ327554:PFK327558 PPF327554:PPG327558 PZB327554:PZC327558 QIX327554:QIY327558 QST327554:QSU327558 RCP327554:RCQ327558 RML327554:RMM327558 RWH327554:RWI327558 SGD327554:SGE327558 SPZ327554:SQA327558 SZV327554:SZW327558 TJR327554:TJS327558 TTN327554:TTO327558 UDJ327554:UDK327558 UNF327554:UNG327558 UXB327554:UXC327558 VGX327554:VGY327558 VQT327554:VQU327558 WAP327554:WAQ327558 WKL327554:WKM327558 WUH327554:WUI327558 K393124:L393128 HV393090:HW393094 RR393090:RS393094 ABN393090:ABO393094 ALJ393090:ALK393094 AVF393090:AVG393094 BFB393090:BFC393094 BOX393090:BOY393094 BYT393090:BYU393094 CIP393090:CIQ393094 CSL393090:CSM393094 DCH393090:DCI393094 DMD393090:DME393094 DVZ393090:DWA393094 EFV393090:EFW393094 EPR393090:EPS393094 EZN393090:EZO393094 FJJ393090:FJK393094 FTF393090:FTG393094 GDB393090:GDC393094 GMX393090:GMY393094 GWT393090:GWU393094 HGP393090:HGQ393094 HQL393090:HQM393094 IAH393090:IAI393094 IKD393090:IKE393094 ITZ393090:IUA393094 JDV393090:JDW393094 JNR393090:JNS393094 JXN393090:JXO393094 KHJ393090:KHK393094 KRF393090:KRG393094 LBB393090:LBC393094 LKX393090:LKY393094 LUT393090:LUU393094 MEP393090:MEQ393094 MOL393090:MOM393094 MYH393090:MYI393094 NID393090:NIE393094 NRZ393090:NSA393094 OBV393090:OBW393094 OLR393090:OLS393094 OVN393090:OVO393094 PFJ393090:PFK393094 PPF393090:PPG393094 PZB393090:PZC393094 QIX393090:QIY393094 QST393090:QSU393094 RCP393090:RCQ393094 RML393090:RMM393094 RWH393090:RWI393094 SGD393090:SGE393094 SPZ393090:SQA393094 SZV393090:SZW393094 TJR393090:TJS393094 TTN393090:TTO393094 UDJ393090:UDK393094 UNF393090:UNG393094 UXB393090:UXC393094 VGX393090:VGY393094 VQT393090:VQU393094 WAP393090:WAQ393094 WKL393090:WKM393094 WUH393090:WUI393094 K458660:L458664 HV458626:HW458630 RR458626:RS458630 ABN458626:ABO458630 ALJ458626:ALK458630 AVF458626:AVG458630 BFB458626:BFC458630 BOX458626:BOY458630 BYT458626:BYU458630 CIP458626:CIQ458630 CSL458626:CSM458630 DCH458626:DCI458630 DMD458626:DME458630 DVZ458626:DWA458630 EFV458626:EFW458630 EPR458626:EPS458630 EZN458626:EZO458630 FJJ458626:FJK458630 FTF458626:FTG458630 GDB458626:GDC458630 GMX458626:GMY458630 GWT458626:GWU458630 HGP458626:HGQ458630 HQL458626:HQM458630 IAH458626:IAI458630 IKD458626:IKE458630 ITZ458626:IUA458630 JDV458626:JDW458630 JNR458626:JNS458630 JXN458626:JXO458630 KHJ458626:KHK458630 KRF458626:KRG458630 LBB458626:LBC458630 LKX458626:LKY458630 LUT458626:LUU458630 MEP458626:MEQ458630 MOL458626:MOM458630 MYH458626:MYI458630 NID458626:NIE458630 NRZ458626:NSA458630 OBV458626:OBW458630 OLR458626:OLS458630 OVN458626:OVO458630 PFJ458626:PFK458630 PPF458626:PPG458630 PZB458626:PZC458630 QIX458626:QIY458630 QST458626:QSU458630 RCP458626:RCQ458630 RML458626:RMM458630 RWH458626:RWI458630 SGD458626:SGE458630 SPZ458626:SQA458630 SZV458626:SZW458630 TJR458626:TJS458630 TTN458626:TTO458630 UDJ458626:UDK458630 UNF458626:UNG458630 UXB458626:UXC458630 VGX458626:VGY458630 VQT458626:VQU458630 WAP458626:WAQ458630 WKL458626:WKM458630 WUH458626:WUI458630 K524196:L524200 HV524162:HW524166 RR524162:RS524166 ABN524162:ABO524166 ALJ524162:ALK524166 AVF524162:AVG524166 BFB524162:BFC524166 BOX524162:BOY524166 BYT524162:BYU524166 CIP524162:CIQ524166 CSL524162:CSM524166 DCH524162:DCI524166 DMD524162:DME524166 DVZ524162:DWA524166 EFV524162:EFW524166 EPR524162:EPS524166 EZN524162:EZO524166 FJJ524162:FJK524166 FTF524162:FTG524166 GDB524162:GDC524166 GMX524162:GMY524166 GWT524162:GWU524166 HGP524162:HGQ524166 HQL524162:HQM524166 IAH524162:IAI524166 IKD524162:IKE524166 ITZ524162:IUA524166 JDV524162:JDW524166 JNR524162:JNS524166 JXN524162:JXO524166 KHJ524162:KHK524166 KRF524162:KRG524166 LBB524162:LBC524166 LKX524162:LKY524166 LUT524162:LUU524166 MEP524162:MEQ524166 MOL524162:MOM524166 MYH524162:MYI524166 NID524162:NIE524166 NRZ524162:NSA524166 OBV524162:OBW524166 OLR524162:OLS524166 OVN524162:OVO524166 PFJ524162:PFK524166 PPF524162:PPG524166 PZB524162:PZC524166 QIX524162:QIY524166 QST524162:QSU524166 RCP524162:RCQ524166 RML524162:RMM524166 RWH524162:RWI524166 SGD524162:SGE524166 SPZ524162:SQA524166 SZV524162:SZW524166 TJR524162:TJS524166 TTN524162:TTO524166 UDJ524162:UDK524166 UNF524162:UNG524166 UXB524162:UXC524166 VGX524162:VGY524166 VQT524162:VQU524166 WAP524162:WAQ524166 WKL524162:WKM524166 WUH524162:WUI524166 K589732:L589736 HV589698:HW589702 RR589698:RS589702 ABN589698:ABO589702 ALJ589698:ALK589702 AVF589698:AVG589702 BFB589698:BFC589702 BOX589698:BOY589702 BYT589698:BYU589702 CIP589698:CIQ589702 CSL589698:CSM589702 DCH589698:DCI589702 DMD589698:DME589702 DVZ589698:DWA589702 EFV589698:EFW589702 EPR589698:EPS589702 EZN589698:EZO589702 FJJ589698:FJK589702 FTF589698:FTG589702 GDB589698:GDC589702 GMX589698:GMY589702 GWT589698:GWU589702 HGP589698:HGQ589702 HQL589698:HQM589702 IAH589698:IAI589702 IKD589698:IKE589702 ITZ589698:IUA589702 JDV589698:JDW589702 JNR589698:JNS589702 JXN589698:JXO589702 KHJ589698:KHK589702 KRF589698:KRG589702 LBB589698:LBC589702 LKX589698:LKY589702 LUT589698:LUU589702 MEP589698:MEQ589702 MOL589698:MOM589702 MYH589698:MYI589702 NID589698:NIE589702 NRZ589698:NSA589702 OBV589698:OBW589702 OLR589698:OLS589702 OVN589698:OVO589702 PFJ589698:PFK589702 PPF589698:PPG589702 PZB589698:PZC589702 QIX589698:QIY589702 QST589698:QSU589702 RCP589698:RCQ589702 RML589698:RMM589702 RWH589698:RWI589702 SGD589698:SGE589702 SPZ589698:SQA589702 SZV589698:SZW589702 TJR589698:TJS589702 TTN589698:TTO589702 UDJ589698:UDK589702 UNF589698:UNG589702 UXB589698:UXC589702 VGX589698:VGY589702 VQT589698:VQU589702 WAP589698:WAQ589702 WKL589698:WKM589702 WUH589698:WUI589702 K655268:L655272 HV655234:HW655238 RR655234:RS655238 ABN655234:ABO655238 ALJ655234:ALK655238 AVF655234:AVG655238 BFB655234:BFC655238 BOX655234:BOY655238 BYT655234:BYU655238 CIP655234:CIQ655238 CSL655234:CSM655238 DCH655234:DCI655238 DMD655234:DME655238 DVZ655234:DWA655238 EFV655234:EFW655238 EPR655234:EPS655238 EZN655234:EZO655238 FJJ655234:FJK655238 FTF655234:FTG655238 GDB655234:GDC655238 GMX655234:GMY655238 GWT655234:GWU655238 HGP655234:HGQ655238 HQL655234:HQM655238 IAH655234:IAI655238 IKD655234:IKE655238 ITZ655234:IUA655238 JDV655234:JDW655238 JNR655234:JNS655238 JXN655234:JXO655238 KHJ655234:KHK655238 KRF655234:KRG655238 LBB655234:LBC655238 LKX655234:LKY655238 LUT655234:LUU655238 MEP655234:MEQ655238 MOL655234:MOM655238 MYH655234:MYI655238 NID655234:NIE655238 NRZ655234:NSA655238 OBV655234:OBW655238 OLR655234:OLS655238 OVN655234:OVO655238 PFJ655234:PFK655238 PPF655234:PPG655238 PZB655234:PZC655238 QIX655234:QIY655238 QST655234:QSU655238 RCP655234:RCQ655238 RML655234:RMM655238 RWH655234:RWI655238 SGD655234:SGE655238 SPZ655234:SQA655238 SZV655234:SZW655238 TJR655234:TJS655238 TTN655234:TTO655238 UDJ655234:UDK655238 UNF655234:UNG655238 UXB655234:UXC655238 VGX655234:VGY655238 VQT655234:VQU655238 WAP655234:WAQ655238 WKL655234:WKM655238 WUH655234:WUI655238 K720804:L720808 HV720770:HW720774 RR720770:RS720774 ABN720770:ABO720774 ALJ720770:ALK720774 AVF720770:AVG720774 BFB720770:BFC720774 BOX720770:BOY720774 BYT720770:BYU720774 CIP720770:CIQ720774 CSL720770:CSM720774 DCH720770:DCI720774 DMD720770:DME720774 DVZ720770:DWA720774 EFV720770:EFW720774 EPR720770:EPS720774 EZN720770:EZO720774 FJJ720770:FJK720774 FTF720770:FTG720774 GDB720770:GDC720774 GMX720770:GMY720774 GWT720770:GWU720774 HGP720770:HGQ720774 HQL720770:HQM720774 IAH720770:IAI720774 IKD720770:IKE720774 ITZ720770:IUA720774 JDV720770:JDW720774 JNR720770:JNS720774 JXN720770:JXO720774 KHJ720770:KHK720774 KRF720770:KRG720774 LBB720770:LBC720774 LKX720770:LKY720774 LUT720770:LUU720774 MEP720770:MEQ720774 MOL720770:MOM720774 MYH720770:MYI720774 NID720770:NIE720774 NRZ720770:NSA720774 OBV720770:OBW720774 OLR720770:OLS720774 OVN720770:OVO720774 PFJ720770:PFK720774 PPF720770:PPG720774 PZB720770:PZC720774 QIX720770:QIY720774 QST720770:QSU720774 RCP720770:RCQ720774 RML720770:RMM720774 RWH720770:RWI720774 SGD720770:SGE720774 SPZ720770:SQA720774 SZV720770:SZW720774 TJR720770:TJS720774 TTN720770:TTO720774 UDJ720770:UDK720774 UNF720770:UNG720774 UXB720770:UXC720774 VGX720770:VGY720774 VQT720770:VQU720774 WAP720770:WAQ720774 WKL720770:WKM720774 WUH720770:WUI720774 K786340:L786344 HV786306:HW786310 RR786306:RS786310 ABN786306:ABO786310 ALJ786306:ALK786310 AVF786306:AVG786310 BFB786306:BFC786310 BOX786306:BOY786310 BYT786306:BYU786310 CIP786306:CIQ786310 CSL786306:CSM786310 DCH786306:DCI786310 DMD786306:DME786310 DVZ786306:DWA786310 EFV786306:EFW786310 EPR786306:EPS786310 EZN786306:EZO786310 FJJ786306:FJK786310 FTF786306:FTG786310 GDB786306:GDC786310 GMX786306:GMY786310 GWT786306:GWU786310 HGP786306:HGQ786310 HQL786306:HQM786310 IAH786306:IAI786310 IKD786306:IKE786310 ITZ786306:IUA786310 JDV786306:JDW786310 JNR786306:JNS786310 JXN786306:JXO786310 KHJ786306:KHK786310 KRF786306:KRG786310 LBB786306:LBC786310 LKX786306:LKY786310 LUT786306:LUU786310 MEP786306:MEQ786310 MOL786306:MOM786310 MYH786306:MYI786310 NID786306:NIE786310 NRZ786306:NSA786310 OBV786306:OBW786310 OLR786306:OLS786310 OVN786306:OVO786310 PFJ786306:PFK786310 PPF786306:PPG786310 PZB786306:PZC786310 QIX786306:QIY786310 QST786306:QSU786310 RCP786306:RCQ786310 RML786306:RMM786310 RWH786306:RWI786310 SGD786306:SGE786310 SPZ786306:SQA786310 SZV786306:SZW786310 TJR786306:TJS786310 TTN786306:TTO786310 UDJ786306:UDK786310 UNF786306:UNG786310 UXB786306:UXC786310 VGX786306:VGY786310 VQT786306:VQU786310 WAP786306:WAQ786310 WKL786306:WKM786310 WUH786306:WUI786310 K851876:L851880 HV851842:HW851846 RR851842:RS851846 ABN851842:ABO851846 ALJ851842:ALK851846 AVF851842:AVG851846 BFB851842:BFC851846 BOX851842:BOY851846 BYT851842:BYU851846 CIP851842:CIQ851846 CSL851842:CSM851846 DCH851842:DCI851846 DMD851842:DME851846 DVZ851842:DWA851846 EFV851842:EFW851846 EPR851842:EPS851846 EZN851842:EZO851846 FJJ851842:FJK851846 FTF851842:FTG851846 GDB851842:GDC851846 GMX851842:GMY851846 GWT851842:GWU851846 HGP851842:HGQ851846 HQL851842:HQM851846 IAH851842:IAI851846 IKD851842:IKE851846 ITZ851842:IUA851846 JDV851842:JDW851846 JNR851842:JNS851846 JXN851842:JXO851846 KHJ851842:KHK851846 KRF851842:KRG851846 LBB851842:LBC851846 LKX851842:LKY851846 LUT851842:LUU851846 MEP851842:MEQ851846 MOL851842:MOM851846 MYH851842:MYI851846 NID851842:NIE851846 NRZ851842:NSA851846 OBV851842:OBW851846 OLR851842:OLS851846 OVN851842:OVO851846 PFJ851842:PFK851846 PPF851842:PPG851846 PZB851842:PZC851846 QIX851842:QIY851846 QST851842:QSU851846 RCP851842:RCQ851846 RML851842:RMM851846 RWH851842:RWI851846 SGD851842:SGE851846 SPZ851842:SQA851846 SZV851842:SZW851846 TJR851842:TJS851846 TTN851842:TTO851846 UDJ851842:UDK851846 UNF851842:UNG851846 UXB851842:UXC851846 VGX851842:VGY851846 VQT851842:VQU851846 WAP851842:WAQ851846 WKL851842:WKM851846 WUH851842:WUI851846 K917412:L917416 HV917378:HW917382 RR917378:RS917382 ABN917378:ABO917382 ALJ917378:ALK917382 AVF917378:AVG917382 BFB917378:BFC917382 BOX917378:BOY917382 BYT917378:BYU917382 CIP917378:CIQ917382 CSL917378:CSM917382 DCH917378:DCI917382 DMD917378:DME917382 DVZ917378:DWA917382 EFV917378:EFW917382 EPR917378:EPS917382 EZN917378:EZO917382 FJJ917378:FJK917382 FTF917378:FTG917382 GDB917378:GDC917382 GMX917378:GMY917382 GWT917378:GWU917382 HGP917378:HGQ917382 HQL917378:HQM917382 IAH917378:IAI917382 IKD917378:IKE917382 ITZ917378:IUA917382 JDV917378:JDW917382 JNR917378:JNS917382 JXN917378:JXO917382 KHJ917378:KHK917382 KRF917378:KRG917382 LBB917378:LBC917382 LKX917378:LKY917382 LUT917378:LUU917382 MEP917378:MEQ917382 MOL917378:MOM917382 MYH917378:MYI917382 NID917378:NIE917382 NRZ917378:NSA917382 OBV917378:OBW917382 OLR917378:OLS917382 OVN917378:OVO917382 PFJ917378:PFK917382 PPF917378:PPG917382 PZB917378:PZC917382 QIX917378:QIY917382 QST917378:QSU917382 RCP917378:RCQ917382 RML917378:RMM917382 RWH917378:RWI917382 SGD917378:SGE917382 SPZ917378:SQA917382 SZV917378:SZW917382 TJR917378:TJS917382 TTN917378:TTO917382 UDJ917378:UDK917382 UNF917378:UNG917382 UXB917378:UXC917382 VGX917378:VGY917382 VQT917378:VQU917382 WAP917378:WAQ917382 WKL917378:WKM917382 WUH917378:WUI917382 K982948:L982952 HV982914:HW982918 RR982914:RS982918 ABN982914:ABO982918 ALJ982914:ALK982918 AVF982914:AVG982918 BFB982914:BFC982918 BOX982914:BOY982918 BYT982914:BYU982918 CIP982914:CIQ982918 CSL982914:CSM982918 DCH982914:DCI982918 DMD982914:DME982918 DVZ982914:DWA982918 EFV982914:EFW982918 EPR982914:EPS982918 EZN982914:EZO982918 FJJ982914:FJK982918 FTF982914:FTG982918 GDB982914:GDC982918 GMX982914:GMY982918 GWT982914:GWU982918 HGP982914:HGQ982918 HQL982914:HQM982918 IAH982914:IAI982918 IKD982914:IKE982918 ITZ982914:IUA982918 JDV982914:JDW982918 JNR982914:JNS982918 JXN982914:JXO982918 KHJ982914:KHK982918 KRF982914:KRG982918 LBB982914:LBC982918 LKX982914:LKY982918 LUT982914:LUU982918 MEP982914:MEQ982918 MOL982914:MOM982918 MYH982914:MYI982918 NID982914:NIE982918 NRZ982914:NSA982918 OBV982914:OBW982918 OLR982914:OLS982918 OVN982914:OVO982918 PFJ982914:PFK982918 PPF982914:PPG982918 PZB982914:PZC982918 QIX982914:QIY982918 QST982914:QSU982918 RCP982914:RCQ982918 RML982914:RMM982918 RWH982914:RWI982918 SGD982914:SGE982918 SPZ982914:SQA982918 SZV982914:SZW982918 TJR982914:TJS982918 TTN982914:TTO982918 UDJ982914:UDK982918 UNF982914:UNG982918 UXB982914:UXC982918 VGX982914:VGY982918 VQT982914:VQU982918 WAP982914:WAQ982918 WKL982914:WKM982918 WUH982914:WUI982918" xr:uid="{00000000-0002-0000-0200-00000F000000}">
      <formula1>"New, Rehab"</formula1>
    </dataValidation>
    <dataValidation type="list" allowBlank="1" showInputMessage="1" showErrorMessage="1" sqref="M65444:N65448 HX65410:HY65414 RT65410:RU65414 ABP65410:ABQ65414 ALL65410:ALM65414 AVH65410:AVI65414 BFD65410:BFE65414 BOZ65410:BPA65414 BYV65410:BYW65414 CIR65410:CIS65414 CSN65410:CSO65414 DCJ65410:DCK65414 DMF65410:DMG65414 DWB65410:DWC65414 EFX65410:EFY65414 EPT65410:EPU65414 EZP65410:EZQ65414 FJL65410:FJM65414 FTH65410:FTI65414 GDD65410:GDE65414 GMZ65410:GNA65414 GWV65410:GWW65414 HGR65410:HGS65414 HQN65410:HQO65414 IAJ65410:IAK65414 IKF65410:IKG65414 IUB65410:IUC65414 JDX65410:JDY65414 JNT65410:JNU65414 JXP65410:JXQ65414 KHL65410:KHM65414 KRH65410:KRI65414 LBD65410:LBE65414 LKZ65410:LLA65414 LUV65410:LUW65414 MER65410:MES65414 MON65410:MOO65414 MYJ65410:MYK65414 NIF65410:NIG65414 NSB65410:NSC65414 OBX65410:OBY65414 OLT65410:OLU65414 OVP65410:OVQ65414 PFL65410:PFM65414 PPH65410:PPI65414 PZD65410:PZE65414 QIZ65410:QJA65414 QSV65410:QSW65414 RCR65410:RCS65414 RMN65410:RMO65414 RWJ65410:RWK65414 SGF65410:SGG65414 SQB65410:SQC65414 SZX65410:SZY65414 TJT65410:TJU65414 TTP65410:TTQ65414 UDL65410:UDM65414 UNH65410:UNI65414 UXD65410:UXE65414 VGZ65410:VHA65414 VQV65410:VQW65414 WAR65410:WAS65414 WKN65410:WKO65414 WUJ65410:WUK65414 M130980:N130984 HX130946:HY130950 RT130946:RU130950 ABP130946:ABQ130950 ALL130946:ALM130950 AVH130946:AVI130950 BFD130946:BFE130950 BOZ130946:BPA130950 BYV130946:BYW130950 CIR130946:CIS130950 CSN130946:CSO130950 DCJ130946:DCK130950 DMF130946:DMG130950 DWB130946:DWC130950 EFX130946:EFY130950 EPT130946:EPU130950 EZP130946:EZQ130950 FJL130946:FJM130950 FTH130946:FTI130950 GDD130946:GDE130950 GMZ130946:GNA130950 GWV130946:GWW130950 HGR130946:HGS130950 HQN130946:HQO130950 IAJ130946:IAK130950 IKF130946:IKG130950 IUB130946:IUC130950 JDX130946:JDY130950 JNT130946:JNU130950 JXP130946:JXQ130950 KHL130946:KHM130950 KRH130946:KRI130950 LBD130946:LBE130950 LKZ130946:LLA130950 LUV130946:LUW130950 MER130946:MES130950 MON130946:MOO130950 MYJ130946:MYK130950 NIF130946:NIG130950 NSB130946:NSC130950 OBX130946:OBY130950 OLT130946:OLU130950 OVP130946:OVQ130950 PFL130946:PFM130950 PPH130946:PPI130950 PZD130946:PZE130950 QIZ130946:QJA130950 QSV130946:QSW130950 RCR130946:RCS130950 RMN130946:RMO130950 RWJ130946:RWK130950 SGF130946:SGG130950 SQB130946:SQC130950 SZX130946:SZY130950 TJT130946:TJU130950 TTP130946:TTQ130950 UDL130946:UDM130950 UNH130946:UNI130950 UXD130946:UXE130950 VGZ130946:VHA130950 VQV130946:VQW130950 WAR130946:WAS130950 WKN130946:WKO130950 WUJ130946:WUK130950 M196516:N196520 HX196482:HY196486 RT196482:RU196486 ABP196482:ABQ196486 ALL196482:ALM196486 AVH196482:AVI196486 BFD196482:BFE196486 BOZ196482:BPA196486 BYV196482:BYW196486 CIR196482:CIS196486 CSN196482:CSO196486 DCJ196482:DCK196486 DMF196482:DMG196486 DWB196482:DWC196486 EFX196482:EFY196486 EPT196482:EPU196486 EZP196482:EZQ196486 FJL196482:FJM196486 FTH196482:FTI196486 GDD196482:GDE196486 GMZ196482:GNA196486 GWV196482:GWW196486 HGR196482:HGS196486 HQN196482:HQO196486 IAJ196482:IAK196486 IKF196482:IKG196486 IUB196482:IUC196486 JDX196482:JDY196486 JNT196482:JNU196486 JXP196482:JXQ196486 KHL196482:KHM196486 KRH196482:KRI196486 LBD196482:LBE196486 LKZ196482:LLA196486 LUV196482:LUW196486 MER196482:MES196486 MON196482:MOO196486 MYJ196482:MYK196486 NIF196482:NIG196486 NSB196482:NSC196486 OBX196482:OBY196486 OLT196482:OLU196486 OVP196482:OVQ196486 PFL196482:PFM196486 PPH196482:PPI196486 PZD196482:PZE196486 QIZ196482:QJA196486 QSV196482:QSW196486 RCR196482:RCS196486 RMN196482:RMO196486 RWJ196482:RWK196486 SGF196482:SGG196486 SQB196482:SQC196486 SZX196482:SZY196486 TJT196482:TJU196486 TTP196482:TTQ196486 UDL196482:UDM196486 UNH196482:UNI196486 UXD196482:UXE196486 VGZ196482:VHA196486 VQV196482:VQW196486 WAR196482:WAS196486 WKN196482:WKO196486 WUJ196482:WUK196486 M262052:N262056 HX262018:HY262022 RT262018:RU262022 ABP262018:ABQ262022 ALL262018:ALM262022 AVH262018:AVI262022 BFD262018:BFE262022 BOZ262018:BPA262022 BYV262018:BYW262022 CIR262018:CIS262022 CSN262018:CSO262022 DCJ262018:DCK262022 DMF262018:DMG262022 DWB262018:DWC262022 EFX262018:EFY262022 EPT262018:EPU262022 EZP262018:EZQ262022 FJL262018:FJM262022 FTH262018:FTI262022 GDD262018:GDE262022 GMZ262018:GNA262022 GWV262018:GWW262022 HGR262018:HGS262022 HQN262018:HQO262022 IAJ262018:IAK262022 IKF262018:IKG262022 IUB262018:IUC262022 JDX262018:JDY262022 JNT262018:JNU262022 JXP262018:JXQ262022 KHL262018:KHM262022 KRH262018:KRI262022 LBD262018:LBE262022 LKZ262018:LLA262022 LUV262018:LUW262022 MER262018:MES262022 MON262018:MOO262022 MYJ262018:MYK262022 NIF262018:NIG262022 NSB262018:NSC262022 OBX262018:OBY262022 OLT262018:OLU262022 OVP262018:OVQ262022 PFL262018:PFM262022 PPH262018:PPI262022 PZD262018:PZE262022 QIZ262018:QJA262022 QSV262018:QSW262022 RCR262018:RCS262022 RMN262018:RMO262022 RWJ262018:RWK262022 SGF262018:SGG262022 SQB262018:SQC262022 SZX262018:SZY262022 TJT262018:TJU262022 TTP262018:TTQ262022 UDL262018:UDM262022 UNH262018:UNI262022 UXD262018:UXE262022 VGZ262018:VHA262022 VQV262018:VQW262022 WAR262018:WAS262022 WKN262018:WKO262022 WUJ262018:WUK262022 M327588:N327592 HX327554:HY327558 RT327554:RU327558 ABP327554:ABQ327558 ALL327554:ALM327558 AVH327554:AVI327558 BFD327554:BFE327558 BOZ327554:BPA327558 BYV327554:BYW327558 CIR327554:CIS327558 CSN327554:CSO327558 DCJ327554:DCK327558 DMF327554:DMG327558 DWB327554:DWC327558 EFX327554:EFY327558 EPT327554:EPU327558 EZP327554:EZQ327558 FJL327554:FJM327558 FTH327554:FTI327558 GDD327554:GDE327558 GMZ327554:GNA327558 GWV327554:GWW327558 HGR327554:HGS327558 HQN327554:HQO327558 IAJ327554:IAK327558 IKF327554:IKG327558 IUB327554:IUC327558 JDX327554:JDY327558 JNT327554:JNU327558 JXP327554:JXQ327558 KHL327554:KHM327558 KRH327554:KRI327558 LBD327554:LBE327558 LKZ327554:LLA327558 LUV327554:LUW327558 MER327554:MES327558 MON327554:MOO327558 MYJ327554:MYK327558 NIF327554:NIG327558 NSB327554:NSC327558 OBX327554:OBY327558 OLT327554:OLU327558 OVP327554:OVQ327558 PFL327554:PFM327558 PPH327554:PPI327558 PZD327554:PZE327558 QIZ327554:QJA327558 QSV327554:QSW327558 RCR327554:RCS327558 RMN327554:RMO327558 RWJ327554:RWK327558 SGF327554:SGG327558 SQB327554:SQC327558 SZX327554:SZY327558 TJT327554:TJU327558 TTP327554:TTQ327558 UDL327554:UDM327558 UNH327554:UNI327558 UXD327554:UXE327558 VGZ327554:VHA327558 VQV327554:VQW327558 WAR327554:WAS327558 WKN327554:WKO327558 WUJ327554:WUK327558 M393124:N393128 HX393090:HY393094 RT393090:RU393094 ABP393090:ABQ393094 ALL393090:ALM393094 AVH393090:AVI393094 BFD393090:BFE393094 BOZ393090:BPA393094 BYV393090:BYW393094 CIR393090:CIS393094 CSN393090:CSO393094 DCJ393090:DCK393094 DMF393090:DMG393094 DWB393090:DWC393094 EFX393090:EFY393094 EPT393090:EPU393094 EZP393090:EZQ393094 FJL393090:FJM393094 FTH393090:FTI393094 GDD393090:GDE393094 GMZ393090:GNA393094 GWV393090:GWW393094 HGR393090:HGS393094 HQN393090:HQO393094 IAJ393090:IAK393094 IKF393090:IKG393094 IUB393090:IUC393094 JDX393090:JDY393094 JNT393090:JNU393094 JXP393090:JXQ393094 KHL393090:KHM393094 KRH393090:KRI393094 LBD393090:LBE393094 LKZ393090:LLA393094 LUV393090:LUW393094 MER393090:MES393094 MON393090:MOO393094 MYJ393090:MYK393094 NIF393090:NIG393094 NSB393090:NSC393094 OBX393090:OBY393094 OLT393090:OLU393094 OVP393090:OVQ393094 PFL393090:PFM393094 PPH393090:PPI393094 PZD393090:PZE393094 QIZ393090:QJA393094 QSV393090:QSW393094 RCR393090:RCS393094 RMN393090:RMO393094 RWJ393090:RWK393094 SGF393090:SGG393094 SQB393090:SQC393094 SZX393090:SZY393094 TJT393090:TJU393094 TTP393090:TTQ393094 UDL393090:UDM393094 UNH393090:UNI393094 UXD393090:UXE393094 VGZ393090:VHA393094 VQV393090:VQW393094 WAR393090:WAS393094 WKN393090:WKO393094 WUJ393090:WUK393094 M458660:N458664 HX458626:HY458630 RT458626:RU458630 ABP458626:ABQ458630 ALL458626:ALM458630 AVH458626:AVI458630 BFD458626:BFE458630 BOZ458626:BPA458630 BYV458626:BYW458630 CIR458626:CIS458630 CSN458626:CSO458630 DCJ458626:DCK458630 DMF458626:DMG458630 DWB458626:DWC458630 EFX458626:EFY458630 EPT458626:EPU458630 EZP458626:EZQ458630 FJL458626:FJM458630 FTH458626:FTI458630 GDD458626:GDE458630 GMZ458626:GNA458630 GWV458626:GWW458630 HGR458626:HGS458630 HQN458626:HQO458630 IAJ458626:IAK458630 IKF458626:IKG458630 IUB458626:IUC458630 JDX458626:JDY458630 JNT458626:JNU458630 JXP458626:JXQ458630 KHL458626:KHM458630 KRH458626:KRI458630 LBD458626:LBE458630 LKZ458626:LLA458630 LUV458626:LUW458630 MER458626:MES458630 MON458626:MOO458630 MYJ458626:MYK458630 NIF458626:NIG458630 NSB458626:NSC458630 OBX458626:OBY458630 OLT458626:OLU458630 OVP458626:OVQ458630 PFL458626:PFM458630 PPH458626:PPI458630 PZD458626:PZE458630 QIZ458626:QJA458630 QSV458626:QSW458630 RCR458626:RCS458630 RMN458626:RMO458630 RWJ458626:RWK458630 SGF458626:SGG458630 SQB458626:SQC458630 SZX458626:SZY458630 TJT458626:TJU458630 TTP458626:TTQ458630 UDL458626:UDM458630 UNH458626:UNI458630 UXD458626:UXE458630 VGZ458626:VHA458630 VQV458626:VQW458630 WAR458626:WAS458630 WKN458626:WKO458630 WUJ458626:WUK458630 M524196:N524200 HX524162:HY524166 RT524162:RU524166 ABP524162:ABQ524166 ALL524162:ALM524166 AVH524162:AVI524166 BFD524162:BFE524166 BOZ524162:BPA524166 BYV524162:BYW524166 CIR524162:CIS524166 CSN524162:CSO524166 DCJ524162:DCK524166 DMF524162:DMG524166 DWB524162:DWC524166 EFX524162:EFY524166 EPT524162:EPU524166 EZP524162:EZQ524166 FJL524162:FJM524166 FTH524162:FTI524166 GDD524162:GDE524166 GMZ524162:GNA524166 GWV524162:GWW524166 HGR524162:HGS524166 HQN524162:HQO524166 IAJ524162:IAK524166 IKF524162:IKG524166 IUB524162:IUC524166 JDX524162:JDY524166 JNT524162:JNU524166 JXP524162:JXQ524166 KHL524162:KHM524166 KRH524162:KRI524166 LBD524162:LBE524166 LKZ524162:LLA524166 LUV524162:LUW524166 MER524162:MES524166 MON524162:MOO524166 MYJ524162:MYK524166 NIF524162:NIG524166 NSB524162:NSC524166 OBX524162:OBY524166 OLT524162:OLU524166 OVP524162:OVQ524166 PFL524162:PFM524166 PPH524162:PPI524166 PZD524162:PZE524166 QIZ524162:QJA524166 QSV524162:QSW524166 RCR524162:RCS524166 RMN524162:RMO524166 RWJ524162:RWK524166 SGF524162:SGG524166 SQB524162:SQC524166 SZX524162:SZY524166 TJT524162:TJU524166 TTP524162:TTQ524166 UDL524162:UDM524166 UNH524162:UNI524166 UXD524162:UXE524166 VGZ524162:VHA524166 VQV524162:VQW524166 WAR524162:WAS524166 WKN524162:WKO524166 WUJ524162:WUK524166 M589732:N589736 HX589698:HY589702 RT589698:RU589702 ABP589698:ABQ589702 ALL589698:ALM589702 AVH589698:AVI589702 BFD589698:BFE589702 BOZ589698:BPA589702 BYV589698:BYW589702 CIR589698:CIS589702 CSN589698:CSO589702 DCJ589698:DCK589702 DMF589698:DMG589702 DWB589698:DWC589702 EFX589698:EFY589702 EPT589698:EPU589702 EZP589698:EZQ589702 FJL589698:FJM589702 FTH589698:FTI589702 GDD589698:GDE589702 GMZ589698:GNA589702 GWV589698:GWW589702 HGR589698:HGS589702 HQN589698:HQO589702 IAJ589698:IAK589702 IKF589698:IKG589702 IUB589698:IUC589702 JDX589698:JDY589702 JNT589698:JNU589702 JXP589698:JXQ589702 KHL589698:KHM589702 KRH589698:KRI589702 LBD589698:LBE589702 LKZ589698:LLA589702 LUV589698:LUW589702 MER589698:MES589702 MON589698:MOO589702 MYJ589698:MYK589702 NIF589698:NIG589702 NSB589698:NSC589702 OBX589698:OBY589702 OLT589698:OLU589702 OVP589698:OVQ589702 PFL589698:PFM589702 PPH589698:PPI589702 PZD589698:PZE589702 QIZ589698:QJA589702 QSV589698:QSW589702 RCR589698:RCS589702 RMN589698:RMO589702 RWJ589698:RWK589702 SGF589698:SGG589702 SQB589698:SQC589702 SZX589698:SZY589702 TJT589698:TJU589702 TTP589698:TTQ589702 UDL589698:UDM589702 UNH589698:UNI589702 UXD589698:UXE589702 VGZ589698:VHA589702 VQV589698:VQW589702 WAR589698:WAS589702 WKN589698:WKO589702 WUJ589698:WUK589702 M655268:N655272 HX655234:HY655238 RT655234:RU655238 ABP655234:ABQ655238 ALL655234:ALM655238 AVH655234:AVI655238 BFD655234:BFE655238 BOZ655234:BPA655238 BYV655234:BYW655238 CIR655234:CIS655238 CSN655234:CSO655238 DCJ655234:DCK655238 DMF655234:DMG655238 DWB655234:DWC655238 EFX655234:EFY655238 EPT655234:EPU655238 EZP655234:EZQ655238 FJL655234:FJM655238 FTH655234:FTI655238 GDD655234:GDE655238 GMZ655234:GNA655238 GWV655234:GWW655238 HGR655234:HGS655238 HQN655234:HQO655238 IAJ655234:IAK655238 IKF655234:IKG655238 IUB655234:IUC655238 JDX655234:JDY655238 JNT655234:JNU655238 JXP655234:JXQ655238 KHL655234:KHM655238 KRH655234:KRI655238 LBD655234:LBE655238 LKZ655234:LLA655238 LUV655234:LUW655238 MER655234:MES655238 MON655234:MOO655238 MYJ655234:MYK655238 NIF655234:NIG655238 NSB655234:NSC655238 OBX655234:OBY655238 OLT655234:OLU655238 OVP655234:OVQ655238 PFL655234:PFM655238 PPH655234:PPI655238 PZD655234:PZE655238 QIZ655234:QJA655238 QSV655234:QSW655238 RCR655234:RCS655238 RMN655234:RMO655238 RWJ655234:RWK655238 SGF655234:SGG655238 SQB655234:SQC655238 SZX655234:SZY655238 TJT655234:TJU655238 TTP655234:TTQ655238 UDL655234:UDM655238 UNH655234:UNI655238 UXD655234:UXE655238 VGZ655234:VHA655238 VQV655234:VQW655238 WAR655234:WAS655238 WKN655234:WKO655238 WUJ655234:WUK655238 M720804:N720808 HX720770:HY720774 RT720770:RU720774 ABP720770:ABQ720774 ALL720770:ALM720774 AVH720770:AVI720774 BFD720770:BFE720774 BOZ720770:BPA720774 BYV720770:BYW720774 CIR720770:CIS720774 CSN720770:CSO720774 DCJ720770:DCK720774 DMF720770:DMG720774 DWB720770:DWC720774 EFX720770:EFY720774 EPT720770:EPU720774 EZP720770:EZQ720774 FJL720770:FJM720774 FTH720770:FTI720774 GDD720770:GDE720774 GMZ720770:GNA720774 GWV720770:GWW720774 HGR720770:HGS720774 HQN720770:HQO720774 IAJ720770:IAK720774 IKF720770:IKG720774 IUB720770:IUC720774 JDX720770:JDY720774 JNT720770:JNU720774 JXP720770:JXQ720774 KHL720770:KHM720774 KRH720770:KRI720774 LBD720770:LBE720774 LKZ720770:LLA720774 LUV720770:LUW720774 MER720770:MES720774 MON720770:MOO720774 MYJ720770:MYK720774 NIF720770:NIG720774 NSB720770:NSC720774 OBX720770:OBY720774 OLT720770:OLU720774 OVP720770:OVQ720774 PFL720770:PFM720774 PPH720770:PPI720774 PZD720770:PZE720774 QIZ720770:QJA720774 QSV720770:QSW720774 RCR720770:RCS720774 RMN720770:RMO720774 RWJ720770:RWK720774 SGF720770:SGG720774 SQB720770:SQC720774 SZX720770:SZY720774 TJT720770:TJU720774 TTP720770:TTQ720774 UDL720770:UDM720774 UNH720770:UNI720774 UXD720770:UXE720774 VGZ720770:VHA720774 VQV720770:VQW720774 WAR720770:WAS720774 WKN720770:WKO720774 WUJ720770:WUK720774 M786340:N786344 HX786306:HY786310 RT786306:RU786310 ABP786306:ABQ786310 ALL786306:ALM786310 AVH786306:AVI786310 BFD786306:BFE786310 BOZ786306:BPA786310 BYV786306:BYW786310 CIR786306:CIS786310 CSN786306:CSO786310 DCJ786306:DCK786310 DMF786306:DMG786310 DWB786306:DWC786310 EFX786306:EFY786310 EPT786306:EPU786310 EZP786306:EZQ786310 FJL786306:FJM786310 FTH786306:FTI786310 GDD786306:GDE786310 GMZ786306:GNA786310 GWV786306:GWW786310 HGR786306:HGS786310 HQN786306:HQO786310 IAJ786306:IAK786310 IKF786306:IKG786310 IUB786306:IUC786310 JDX786306:JDY786310 JNT786306:JNU786310 JXP786306:JXQ786310 KHL786306:KHM786310 KRH786306:KRI786310 LBD786306:LBE786310 LKZ786306:LLA786310 LUV786306:LUW786310 MER786306:MES786310 MON786306:MOO786310 MYJ786306:MYK786310 NIF786306:NIG786310 NSB786306:NSC786310 OBX786306:OBY786310 OLT786306:OLU786310 OVP786306:OVQ786310 PFL786306:PFM786310 PPH786306:PPI786310 PZD786306:PZE786310 QIZ786306:QJA786310 QSV786306:QSW786310 RCR786306:RCS786310 RMN786306:RMO786310 RWJ786306:RWK786310 SGF786306:SGG786310 SQB786306:SQC786310 SZX786306:SZY786310 TJT786306:TJU786310 TTP786306:TTQ786310 UDL786306:UDM786310 UNH786306:UNI786310 UXD786306:UXE786310 VGZ786306:VHA786310 VQV786306:VQW786310 WAR786306:WAS786310 WKN786306:WKO786310 WUJ786306:WUK786310 M851876:N851880 HX851842:HY851846 RT851842:RU851846 ABP851842:ABQ851846 ALL851842:ALM851846 AVH851842:AVI851846 BFD851842:BFE851846 BOZ851842:BPA851846 BYV851842:BYW851846 CIR851842:CIS851846 CSN851842:CSO851846 DCJ851842:DCK851846 DMF851842:DMG851846 DWB851842:DWC851846 EFX851842:EFY851846 EPT851842:EPU851846 EZP851842:EZQ851846 FJL851842:FJM851846 FTH851842:FTI851846 GDD851842:GDE851846 GMZ851842:GNA851846 GWV851842:GWW851846 HGR851842:HGS851846 HQN851842:HQO851846 IAJ851842:IAK851846 IKF851842:IKG851846 IUB851842:IUC851846 JDX851842:JDY851846 JNT851842:JNU851846 JXP851842:JXQ851846 KHL851842:KHM851846 KRH851842:KRI851846 LBD851842:LBE851846 LKZ851842:LLA851846 LUV851842:LUW851846 MER851842:MES851846 MON851842:MOO851846 MYJ851842:MYK851846 NIF851842:NIG851846 NSB851842:NSC851846 OBX851842:OBY851846 OLT851842:OLU851846 OVP851842:OVQ851846 PFL851842:PFM851846 PPH851842:PPI851846 PZD851842:PZE851846 QIZ851842:QJA851846 QSV851842:QSW851846 RCR851842:RCS851846 RMN851842:RMO851846 RWJ851842:RWK851846 SGF851842:SGG851846 SQB851842:SQC851846 SZX851842:SZY851846 TJT851842:TJU851846 TTP851842:TTQ851846 UDL851842:UDM851846 UNH851842:UNI851846 UXD851842:UXE851846 VGZ851842:VHA851846 VQV851842:VQW851846 WAR851842:WAS851846 WKN851842:WKO851846 WUJ851842:WUK851846 M917412:N917416 HX917378:HY917382 RT917378:RU917382 ABP917378:ABQ917382 ALL917378:ALM917382 AVH917378:AVI917382 BFD917378:BFE917382 BOZ917378:BPA917382 BYV917378:BYW917382 CIR917378:CIS917382 CSN917378:CSO917382 DCJ917378:DCK917382 DMF917378:DMG917382 DWB917378:DWC917382 EFX917378:EFY917382 EPT917378:EPU917382 EZP917378:EZQ917382 FJL917378:FJM917382 FTH917378:FTI917382 GDD917378:GDE917382 GMZ917378:GNA917382 GWV917378:GWW917382 HGR917378:HGS917382 HQN917378:HQO917382 IAJ917378:IAK917382 IKF917378:IKG917382 IUB917378:IUC917382 JDX917378:JDY917382 JNT917378:JNU917382 JXP917378:JXQ917382 KHL917378:KHM917382 KRH917378:KRI917382 LBD917378:LBE917382 LKZ917378:LLA917382 LUV917378:LUW917382 MER917378:MES917382 MON917378:MOO917382 MYJ917378:MYK917382 NIF917378:NIG917382 NSB917378:NSC917382 OBX917378:OBY917382 OLT917378:OLU917382 OVP917378:OVQ917382 PFL917378:PFM917382 PPH917378:PPI917382 PZD917378:PZE917382 QIZ917378:QJA917382 QSV917378:QSW917382 RCR917378:RCS917382 RMN917378:RMO917382 RWJ917378:RWK917382 SGF917378:SGG917382 SQB917378:SQC917382 SZX917378:SZY917382 TJT917378:TJU917382 TTP917378:TTQ917382 UDL917378:UDM917382 UNH917378:UNI917382 UXD917378:UXE917382 VGZ917378:VHA917382 VQV917378:VQW917382 WAR917378:WAS917382 WKN917378:WKO917382 WUJ917378:WUK917382 M982948:N982952 HX982914:HY982918 RT982914:RU982918 ABP982914:ABQ982918 ALL982914:ALM982918 AVH982914:AVI982918 BFD982914:BFE982918 BOZ982914:BPA982918 BYV982914:BYW982918 CIR982914:CIS982918 CSN982914:CSO982918 DCJ982914:DCK982918 DMF982914:DMG982918 DWB982914:DWC982918 EFX982914:EFY982918 EPT982914:EPU982918 EZP982914:EZQ982918 FJL982914:FJM982918 FTH982914:FTI982918 GDD982914:GDE982918 GMZ982914:GNA982918 GWV982914:GWW982918 HGR982914:HGS982918 HQN982914:HQO982918 IAJ982914:IAK982918 IKF982914:IKG982918 IUB982914:IUC982918 JDX982914:JDY982918 JNT982914:JNU982918 JXP982914:JXQ982918 KHL982914:KHM982918 KRH982914:KRI982918 LBD982914:LBE982918 LKZ982914:LLA982918 LUV982914:LUW982918 MER982914:MES982918 MON982914:MOO982918 MYJ982914:MYK982918 NIF982914:NIG982918 NSB982914:NSC982918 OBX982914:OBY982918 OLT982914:OLU982918 OVP982914:OVQ982918 PFL982914:PFM982918 PPH982914:PPI982918 PZD982914:PZE982918 QIZ982914:QJA982918 QSV982914:QSW982918 RCR982914:RCS982918 RMN982914:RMO982918 RWJ982914:RWK982918 SGF982914:SGG982918 SQB982914:SQC982918 SZX982914:SZY982918 TJT982914:TJU982918 TTP982914:TTQ982918 UDL982914:UDM982918 UNH982914:UNI982918 UXD982914:UXE982918 VGZ982914:VHA982918 VQV982914:VQW982918 WAR982914:WAS982918 WKN982914:WKO982918 WUJ982914:WUK982918" xr:uid="{00000000-0002-0000-0200-000010000000}">
      <formula1>"For Sale, Rental"</formula1>
    </dataValidation>
    <dataValidation type="list" allowBlank="1" showInputMessage="1" showErrorMessage="1" sqref="WUL982989:WUN982989 O65519:Q65519 HZ65485:IB65485 RV65485:RX65485 ABR65485:ABT65485 ALN65485:ALP65485 AVJ65485:AVL65485 BFF65485:BFH65485 BPB65485:BPD65485 BYX65485:BYZ65485 CIT65485:CIV65485 CSP65485:CSR65485 DCL65485:DCN65485 DMH65485:DMJ65485 DWD65485:DWF65485 EFZ65485:EGB65485 EPV65485:EPX65485 EZR65485:EZT65485 FJN65485:FJP65485 FTJ65485:FTL65485 GDF65485:GDH65485 GNB65485:GND65485 GWX65485:GWZ65485 HGT65485:HGV65485 HQP65485:HQR65485 IAL65485:IAN65485 IKH65485:IKJ65485 IUD65485:IUF65485 JDZ65485:JEB65485 JNV65485:JNX65485 JXR65485:JXT65485 KHN65485:KHP65485 KRJ65485:KRL65485 LBF65485:LBH65485 LLB65485:LLD65485 LUX65485:LUZ65485 MET65485:MEV65485 MOP65485:MOR65485 MYL65485:MYN65485 NIH65485:NIJ65485 NSD65485:NSF65485 OBZ65485:OCB65485 OLV65485:OLX65485 OVR65485:OVT65485 PFN65485:PFP65485 PPJ65485:PPL65485 PZF65485:PZH65485 QJB65485:QJD65485 QSX65485:QSZ65485 RCT65485:RCV65485 RMP65485:RMR65485 RWL65485:RWN65485 SGH65485:SGJ65485 SQD65485:SQF65485 SZZ65485:TAB65485 TJV65485:TJX65485 TTR65485:TTT65485 UDN65485:UDP65485 UNJ65485:UNL65485 UXF65485:UXH65485 VHB65485:VHD65485 VQX65485:VQZ65485 WAT65485:WAV65485 WKP65485:WKR65485 WUL65485:WUN65485 O131055:Q131055 HZ131021:IB131021 RV131021:RX131021 ABR131021:ABT131021 ALN131021:ALP131021 AVJ131021:AVL131021 BFF131021:BFH131021 BPB131021:BPD131021 BYX131021:BYZ131021 CIT131021:CIV131021 CSP131021:CSR131021 DCL131021:DCN131021 DMH131021:DMJ131021 DWD131021:DWF131021 EFZ131021:EGB131021 EPV131021:EPX131021 EZR131021:EZT131021 FJN131021:FJP131021 FTJ131021:FTL131021 GDF131021:GDH131021 GNB131021:GND131021 GWX131021:GWZ131021 HGT131021:HGV131021 HQP131021:HQR131021 IAL131021:IAN131021 IKH131021:IKJ131021 IUD131021:IUF131021 JDZ131021:JEB131021 JNV131021:JNX131021 JXR131021:JXT131021 KHN131021:KHP131021 KRJ131021:KRL131021 LBF131021:LBH131021 LLB131021:LLD131021 LUX131021:LUZ131021 MET131021:MEV131021 MOP131021:MOR131021 MYL131021:MYN131021 NIH131021:NIJ131021 NSD131021:NSF131021 OBZ131021:OCB131021 OLV131021:OLX131021 OVR131021:OVT131021 PFN131021:PFP131021 PPJ131021:PPL131021 PZF131021:PZH131021 QJB131021:QJD131021 QSX131021:QSZ131021 RCT131021:RCV131021 RMP131021:RMR131021 RWL131021:RWN131021 SGH131021:SGJ131021 SQD131021:SQF131021 SZZ131021:TAB131021 TJV131021:TJX131021 TTR131021:TTT131021 UDN131021:UDP131021 UNJ131021:UNL131021 UXF131021:UXH131021 VHB131021:VHD131021 VQX131021:VQZ131021 WAT131021:WAV131021 WKP131021:WKR131021 WUL131021:WUN131021 O196591:Q196591 HZ196557:IB196557 RV196557:RX196557 ABR196557:ABT196557 ALN196557:ALP196557 AVJ196557:AVL196557 BFF196557:BFH196557 BPB196557:BPD196557 BYX196557:BYZ196557 CIT196557:CIV196557 CSP196557:CSR196557 DCL196557:DCN196557 DMH196557:DMJ196557 DWD196557:DWF196557 EFZ196557:EGB196557 EPV196557:EPX196557 EZR196557:EZT196557 FJN196557:FJP196557 FTJ196557:FTL196557 GDF196557:GDH196557 GNB196557:GND196557 GWX196557:GWZ196557 HGT196557:HGV196557 HQP196557:HQR196557 IAL196557:IAN196557 IKH196557:IKJ196557 IUD196557:IUF196557 JDZ196557:JEB196557 JNV196557:JNX196557 JXR196557:JXT196557 KHN196557:KHP196557 KRJ196557:KRL196557 LBF196557:LBH196557 LLB196557:LLD196557 LUX196557:LUZ196557 MET196557:MEV196557 MOP196557:MOR196557 MYL196557:MYN196557 NIH196557:NIJ196557 NSD196557:NSF196557 OBZ196557:OCB196557 OLV196557:OLX196557 OVR196557:OVT196557 PFN196557:PFP196557 PPJ196557:PPL196557 PZF196557:PZH196557 QJB196557:QJD196557 QSX196557:QSZ196557 RCT196557:RCV196557 RMP196557:RMR196557 RWL196557:RWN196557 SGH196557:SGJ196557 SQD196557:SQF196557 SZZ196557:TAB196557 TJV196557:TJX196557 TTR196557:TTT196557 UDN196557:UDP196557 UNJ196557:UNL196557 UXF196557:UXH196557 VHB196557:VHD196557 VQX196557:VQZ196557 WAT196557:WAV196557 WKP196557:WKR196557 WUL196557:WUN196557 O262127:Q262127 HZ262093:IB262093 RV262093:RX262093 ABR262093:ABT262093 ALN262093:ALP262093 AVJ262093:AVL262093 BFF262093:BFH262093 BPB262093:BPD262093 BYX262093:BYZ262093 CIT262093:CIV262093 CSP262093:CSR262093 DCL262093:DCN262093 DMH262093:DMJ262093 DWD262093:DWF262093 EFZ262093:EGB262093 EPV262093:EPX262093 EZR262093:EZT262093 FJN262093:FJP262093 FTJ262093:FTL262093 GDF262093:GDH262093 GNB262093:GND262093 GWX262093:GWZ262093 HGT262093:HGV262093 HQP262093:HQR262093 IAL262093:IAN262093 IKH262093:IKJ262093 IUD262093:IUF262093 JDZ262093:JEB262093 JNV262093:JNX262093 JXR262093:JXT262093 KHN262093:KHP262093 KRJ262093:KRL262093 LBF262093:LBH262093 LLB262093:LLD262093 LUX262093:LUZ262093 MET262093:MEV262093 MOP262093:MOR262093 MYL262093:MYN262093 NIH262093:NIJ262093 NSD262093:NSF262093 OBZ262093:OCB262093 OLV262093:OLX262093 OVR262093:OVT262093 PFN262093:PFP262093 PPJ262093:PPL262093 PZF262093:PZH262093 QJB262093:QJD262093 QSX262093:QSZ262093 RCT262093:RCV262093 RMP262093:RMR262093 RWL262093:RWN262093 SGH262093:SGJ262093 SQD262093:SQF262093 SZZ262093:TAB262093 TJV262093:TJX262093 TTR262093:TTT262093 UDN262093:UDP262093 UNJ262093:UNL262093 UXF262093:UXH262093 VHB262093:VHD262093 VQX262093:VQZ262093 WAT262093:WAV262093 WKP262093:WKR262093 WUL262093:WUN262093 O327663:Q327663 HZ327629:IB327629 RV327629:RX327629 ABR327629:ABT327629 ALN327629:ALP327629 AVJ327629:AVL327629 BFF327629:BFH327629 BPB327629:BPD327629 BYX327629:BYZ327629 CIT327629:CIV327629 CSP327629:CSR327629 DCL327629:DCN327629 DMH327629:DMJ327629 DWD327629:DWF327629 EFZ327629:EGB327629 EPV327629:EPX327629 EZR327629:EZT327629 FJN327629:FJP327629 FTJ327629:FTL327629 GDF327629:GDH327629 GNB327629:GND327629 GWX327629:GWZ327629 HGT327629:HGV327629 HQP327629:HQR327629 IAL327629:IAN327629 IKH327629:IKJ327629 IUD327629:IUF327629 JDZ327629:JEB327629 JNV327629:JNX327629 JXR327629:JXT327629 KHN327629:KHP327629 KRJ327629:KRL327629 LBF327629:LBH327629 LLB327629:LLD327629 LUX327629:LUZ327629 MET327629:MEV327629 MOP327629:MOR327629 MYL327629:MYN327629 NIH327629:NIJ327629 NSD327629:NSF327629 OBZ327629:OCB327629 OLV327629:OLX327629 OVR327629:OVT327629 PFN327629:PFP327629 PPJ327629:PPL327629 PZF327629:PZH327629 QJB327629:QJD327629 QSX327629:QSZ327629 RCT327629:RCV327629 RMP327629:RMR327629 RWL327629:RWN327629 SGH327629:SGJ327629 SQD327629:SQF327629 SZZ327629:TAB327629 TJV327629:TJX327629 TTR327629:TTT327629 UDN327629:UDP327629 UNJ327629:UNL327629 UXF327629:UXH327629 VHB327629:VHD327629 VQX327629:VQZ327629 WAT327629:WAV327629 WKP327629:WKR327629 WUL327629:WUN327629 O393199:Q393199 HZ393165:IB393165 RV393165:RX393165 ABR393165:ABT393165 ALN393165:ALP393165 AVJ393165:AVL393165 BFF393165:BFH393165 BPB393165:BPD393165 BYX393165:BYZ393165 CIT393165:CIV393165 CSP393165:CSR393165 DCL393165:DCN393165 DMH393165:DMJ393165 DWD393165:DWF393165 EFZ393165:EGB393165 EPV393165:EPX393165 EZR393165:EZT393165 FJN393165:FJP393165 FTJ393165:FTL393165 GDF393165:GDH393165 GNB393165:GND393165 GWX393165:GWZ393165 HGT393165:HGV393165 HQP393165:HQR393165 IAL393165:IAN393165 IKH393165:IKJ393165 IUD393165:IUF393165 JDZ393165:JEB393165 JNV393165:JNX393165 JXR393165:JXT393165 KHN393165:KHP393165 KRJ393165:KRL393165 LBF393165:LBH393165 LLB393165:LLD393165 LUX393165:LUZ393165 MET393165:MEV393165 MOP393165:MOR393165 MYL393165:MYN393165 NIH393165:NIJ393165 NSD393165:NSF393165 OBZ393165:OCB393165 OLV393165:OLX393165 OVR393165:OVT393165 PFN393165:PFP393165 PPJ393165:PPL393165 PZF393165:PZH393165 QJB393165:QJD393165 QSX393165:QSZ393165 RCT393165:RCV393165 RMP393165:RMR393165 RWL393165:RWN393165 SGH393165:SGJ393165 SQD393165:SQF393165 SZZ393165:TAB393165 TJV393165:TJX393165 TTR393165:TTT393165 UDN393165:UDP393165 UNJ393165:UNL393165 UXF393165:UXH393165 VHB393165:VHD393165 VQX393165:VQZ393165 WAT393165:WAV393165 WKP393165:WKR393165 WUL393165:WUN393165 O458735:Q458735 HZ458701:IB458701 RV458701:RX458701 ABR458701:ABT458701 ALN458701:ALP458701 AVJ458701:AVL458701 BFF458701:BFH458701 BPB458701:BPD458701 BYX458701:BYZ458701 CIT458701:CIV458701 CSP458701:CSR458701 DCL458701:DCN458701 DMH458701:DMJ458701 DWD458701:DWF458701 EFZ458701:EGB458701 EPV458701:EPX458701 EZR458701:EZT458701 FJN458701:FJP458701 FTJ458701:FTL458701 GDF458701:GDH458701 GNB458701:GND458701 GWX458701:GWZ458701 HGT458701:HGV458701 HQP458701:HQR458701 IAL458701:IAN458701 IKH458701:IKJ458701 IUD458701:IUF458701 JDZ458701:JEB458701 JNV458701:JNX458701 JXR458701:JXT458701 KHN458701:KHP458701 KRJ458701:KRL458701 LBF458701:LBH458701 LLB458701:LLD458701 LUX458701:LUZ458701 MET458701:MEV458701 MOP458701:MOR458701 MYL458701:MYN458701 NIH458701:NIJ458701 NSD458701:NSF458701 OBZ458701:OCB458701 OLV458701:OLX458701 OVR458701:OVT458701 PFN458701:PFP458701 PPJ458701:PPL458701 PZF458701:PZH458701 QJB458701:QJD458701 QSX458701:QSZ458701 RCT458701:RCV458701 RMP458701:RMR458701 RWL458701:RWN458701 SGH458701:SGJ458701 SQD458701:SQF458701 SZZ458701:TAB458701 TJV458701:TJX458701 TTR458701:TTT458701 UDN458701:UDP458701 UNJ458701:UNL458701 UXF458701:UXH458701 VHB458701:VHD458701 VQX458701:VQZ458701 WAT458701:WAV458701 WKP458701:WKR458701 WUL458701:WUN458701 O524271:Q524271 HZ524237:IB524237 RV524237:RX524237 ABR524237:ABT524237 ALN524237:ALP524237 AVJ524237:AVL524237 BFF524237:BFH524237 BPB524237:BPD524237 BYX524237:BYZ524237 CIT524237:CIV524237 CSP524237:CSR524237 DCL524237:DCN524237 DMH524237:DMJ524237 DWD524237:DWF524237 EFZ524237:EGB524237 EPV524237:EPX524237 EZR524237:EZT524237 FJN524237:FJP524237 FTJ524237:FTL524237 GDF524237:GDH524237 GNB524237:GND524237 GWX524237:GWZ524237 HGT524237:HGV524237 HQP524237:HQR524237 IAL524237:IAN524237 IKH524237:IKJ524237 IUD524237:IUF524237 JDZ524237:JEB524237 JNV524237:JNX524237 JXR524237:JXT524237 KHN524237:KHP524237 KRJ524237:KRL524237 LBF524237:LBH524237 LLB524237:LLD524237 LUX524237:LUZ524237 MET524237:MEV524237 MOP524237:MOR524237 MYL524237:MYN524237 NIH524237:NIJ524237 NSD524237:NSF524237 OBZ524237:OCB524237 OLV524237:OLX524237 OVR524237:OVT524237 PFN524237:PFP524237 PPJ524237:PPL524237 PZF524237:PZH524237 QJB524237:QJD524237 QSX524237:QSZ524237 RCT524237:RCV524237 RMP524237:RMR524237 RWL524237:RWN524237 SGH524237:SGJ524237 SQD524237:SQF524237 SZZ524237:TAB524237 TJV524237:TJX524237 TTR524237:TTT524237 UDN524237:UDP524237 UNJ524237:UNL524237 UXF524237:UXH524237 VHB524237:VHD524237 VQX524237:VQZ524237 WAT524237:WAV524237 WKP524237:WKR524237 WUL524237:WUN524237 O589807:Q589807 HZ589773:IB589773 RV589773:RX589773 ABR589773:ABT589773 ALN589773:ALP589773 AVJ589773:AVL589773 BFF589773:BFH589773 BPB589773:BPD589773 BYX589773:BYZ589773 CIT589773:CIV589773 CSP589773:CSR589773 DCL589773:DCN589773 DMH589773:DMJ589773 DWD589773:DWF589773 EFZ589773:EGB589773 EPV589773:EPX589773 EZR589773:EZT589773 FJN589773:FJP589773 FTJ589773:FTL589773 GDF589773:GDH589773 GNB589773:GND589773 GWX589773:GWZ589773 HGT589773:HGV589773 HQP589773:HQR589773 IAL589773:IAN589773 IKH589773:IKJ589773 IUD589773:IUF589773 JDZ589773:JEB589773 JNV589773:JNX589773 JXR589773:JXT589773 KHN589773:KHP589773 KRJ589773:KRL589773 LBF589773:LBH589773 LLB589773:LLD589773 LUX589773:LUZ589773 MET589773:MEV589773 MOP589773:MOR589773 MYL589773:MYN589773 NIH589773:NIJ589773 NSD589773:NSF589773 OBZ589773:OCB589773 OLV589773:OLX589773 OVR589773:OVT589773 PFN589773:PFP589773 PPJ589773:PPL589773 PZF589773:PZH589773 QJB589773:QJD589773 QSX589773:QSZ589773 RCT589773:RCV589773 RMP589773:RMR589773 RWL589773:RWN589773 SGH589773:SGJ589773 SQD589773:SQF589773 SZZ589773:TAB589773 TJV589773:TJX589773 TTR589773:TTT589773 UDN589773:UDP589773 UNJ589773:UNL589773 UXF589773:UXH589773 VHB589773:VHD589773 VQX589773:VQZ589773 WAT589773:WAV589773 WKP589773:WKR589773 WUL589773:WUN589773 O655343:Q655343 HZ655309:IB655309 RV655309:RX655309 ABR655309:ABT655309 ALN655309:ALP655309 AVJ655309:AVL655309 BFF655309:BFH655309 BPB655309:BPD655309 BYX655309:BYZ655309 CIT655309:CIV655309 CSP655309:CSR655309 DCL655309:DCN655309 DMH655309:DMJ655309 DWD655309:DWF655309 EFZ655309:EGB655309 EPV655309:EPX655309 EZR655309:EZT655309 FJN655309:FJP655309 FTJ655309:FTL655309 GDF655309:GDH655309 GNB655309:GND655309 GWX655309:GWZ655309 HGT655309:HGV655309 HQP655309:HQR655309 IAL655309:IAN655309 IKH655309:IKJ655309 IUD655309:IUF655309 JDZ655309:JEB655309 JNV655309:JNX655309 JXR655309:JXT655309 KHN655309:KHP655309 KRJ655309:KRL655309 LBF655309:LBH655309 LLB655309:LLD655309 LUX655309:LUZ655309 MET655309:MEV655309 MOP655309:MOR655309 MYL655309:MYN655309 NIH655309:NIJ655309 NSD655309:NSF655309 OBZ655309:OCB655309 OLV655309:OLX655309 OVR655309:OVT655309 PFN655309:PFP655309 PPJ655309:PPL655309 PZF655309:PZH655309 QJB655309:QJD655309 QSX655309:QSZ655309 RCT655309:RCV655309 RMP655309:RMR655309 RWL655309:RWN655309 SGH655309:SGJ655309 SQD655309:SQF655309 SZZ655309:TAB655309 TJV655309:TJX655309 TTR655309:TTT655309 UDN655309:UDP655309 UNJ655309:UNL655309 UXF655309:UXH655309 VHB655309:VHD655309 VQX655309:VQZ655309 WAT655309:WAV655309 WKP655309:WKR655309 WUL655309:WUN655309 O720879:Q720879 HZ720845:IB720845 RV720845:RX720845 ABR720845:ABT720845 ALN720845:ALP720845 AVJ720845:AVL720845 BFF720845:BFH720845 BPB720845:BPD720845 BYX720845:BYZ720845 CIT720845:CIV720845 CSP720845:CSR720845 DCL720845:DCN720845 DMH720845:DMJ720845 DWD720845:DWF720845 EFZ720845:EGB720845 EPV720845:EPX720845 EZR720845:EZT720845 FJN720845:FJP720845 FTJ720845:FTL720845 GDF720845:GDH720845 GNB720845:GND720845 GWX720845:GWZ720845 HGT720845:HGV720845 HQP720845:HQR720845 IAL720845:IAN720845 IKH720845:IKJ720845 IUD720845:IUF720845 JDZ720845:JEB720845 JNV720845:JNX720845 JXR720845:JXT720845 KHN720845:KHP720845 KRJ720845:KRL720845 LBF720845:LBH720845 LLB720845:LLD720845 LUX720845:LUZ720845 MET720845:MEV720845 MOP720845:MOR720845 MYL720845:MYN720845 NIH720845:NIJ720845 NSD720845:NSF720845 OBZ720845:OCB720845 OLV720845:OLX720845 OVR720845:OVT720845 PFN720845:PFP720845 PPJ720845:PPL720845 PZF720845:PZH720845 QJB720845:QJD720845 QSX720845:QSZ720845 RCT720845:RCV720845 RMP720845:RMR720845 RWL720845:RWN720845 SGH720845:SGJ720845 SQD720845:SQF720845 SZZ720845:TAB720845 TJV720845:TJX720845 TTR720845:TTT720845 UDN720845:UDP720845 UNJ720845:UNL720845 UXF720845:UXH720845 VHB720845:VHD720845 VQX720845:VQZ720845 WAT720845:WAV720845 WKP720845:WKR720845 WUL720845:WUN720845 O786415:Q786415 HZ786381:IB786381 RV786381:RX786381 ABR786381:ABT786381 ALN786381:ALP786381 AVJ786381:AVL786381 BFF786381:BFH786381 BPB786381:BPD786381 BYX786381:BYZ786381 CIT786381:CIV786381 CSP786381:CSR786381 DCL786381:DCN786381 DMH786381:DMJ786381 DWD786381:DWF786381 EFZ786381:EGB786381 EPV786381:EPX786381 EZR786381:EZT786381 FJN786381:FJP786381 FTJ786381:FTL786381 GDF786381:GDH786381 GNB786381:GND786381 GWX786381:GWZ786381 HGT786381:HGV786381 HQP786381:HQR786381 IAL786381:IAN786381 IKH786381:IKJ786381 IUD786381:IUF786381 JDZ786381:JEB786381 JNV786381:JNX786381 JXR786381:JXT786381 KHN786381:KHP786381 KRJ786381:KRL786381 LBF786381:LBH786381 LLB786381:LLD786381 LUX786381:LUZ786381 MET786381:MEV786381 MOP786381:MOR786381 MYL786381:MYN786381 NIH786381:NIJ786381 NSD786381:NSF786381 OBZ786381:OCB786381 OLV786381:OLX786381 OVR786381:OVT786381 PFN786381:PFP786381 PPJ786381:PPL786381 PZF786381:PZH786381 QJB786381:QJD786381 QSX786381:QSZ786381 RCT786381:RCV786381 RMP786381:RMR786381 RWL786381:RWN786381 SGH786381:SGJ786381 SQD786381:SQF786381 SZZ786381:TAB786381 TJV786381:TJX786381 TTR786381:TTT786381 UDN786381:UDP786381 UNJ786381:UNL786381 UXF786381:UXH786381 VHB786381:VHD786381 VQX786381:VQZ786381 WAT786381:WAV786381 WKP786381:WKR786381 WUL786381:WUN786381 O851951:Q851951 HZ851917:IB851917 RV851917:RX851917 ABR851917:ABT851917 ALN851917:ALP851917 AVJ851917:AVL851917 BFF851917:BFH851917 BPB851917:BPD851917 BYX851917:BYZ851917 CIT851917:CIV851917 CSP851917:CSR851917 DCL851917:DCN851917 DMH851917:DMJ851917 DWD851917:DWF851917 EFZ851917:EGB851917 EPV851917:EPX851917 EZR851917:EZT851917 FJN851917:FJP851917 FTJ851917:FTL851917 GDF851917:GDH851917 GNB851917:GND851917 GWX851917:GWZ851917 HGT851917:HGV851917 HQP851917:HQR851917 IAL851917:IAN851917 IKH851917:IKJ851917 IUD851917:IUF851917 JDZ851917:JEB851917 JNV851917:JNX851917 JXR851917:JXT851917 KHN851917:KHP851917 KRJ851917:KRL851917 LBF851917:LBH851917 LLB851917:LLD851917 LUX851917:LUZ851917 MET851917:MEV851917 MOP851917:MOR851917 MYL851917:MYN851917 NIH851917:NIJ851917 NSD851917:NSF851917 OBZ851917:OCB851917 OLV851917:OLX851917 OVR851917:OVT851917 PFN851917:PFP851917 PPJ851917:PPL851917 PZF851917:PZH851917 QJB851917:QJD851917 QSX851917:QSZ851917 RCT851917:RCV851917 RMP851917:RMR851917 RWL851917:RWN851917 SGH851917:SGJ851917 SQD851917:SQF851917 SZZ851917:TAB851917 TJV851917:TJX851917 TTR851917:TTT851917 UDN851917:UDP851917 UNJ851917:UNL851917 UXF851917:UXH851917 VHB851917:VHD851917 VQX851917:VQZ851917 WAT851917:WAV851917 WKP851917:WKR851917 WUL851917:WUN851917 O917487:Q917487 HZ917453:IB917453 RV917453:RX917453 ABR917453:ABT917453 ALN917453:ALP917453 AVJ917453:AVL917453 BFF917453:BFH917453 BPB917453:BPD917453 BYX917453:BYZ917453 CIT917453:CIV917453 CSP917453:CSR917453 DCL917453:DCN917453 DMH917453:DMJ917453 DWD917453:DWF917453 EFZ917453:EGB917453 EPV917453:EPX917453 EZR917453:EZT917453 FJN917453:FJP917453 FTJ917453:FTL917453 GDF917453:GDH917453 GNB917453:GND917453 GWX917453:GWZ917453 HGT917453:HGV917453 HQP917453:HQR917453 IAL917453:IAN917453 IKH917453:IKJ917453 IUD917453:IUF917453 JDZ917453:JEB917453 JNV917453:JNX917453 JXR917453:JXT917453 KHN917453:KHP917453 KRJ917453:KRL917453 LBF917453:LBH917453 LLB917453:LLD917453 LUX917453:LUZ917453 MET917453:MEV917453 MOP917453:MOR917453 MYL917453:MYN917453 NIH917453:NIJ917453 NSD917453:NSF917453 OBZ917453:OCB917453 OLV917453:OLX917453 OVR917453:OVT917453 PFN917453:PFP917453 PPJ917453:PPL917453 PZF917453:PZH917453 QJB917453:QJD917453 QSX917453:QSZ917453 RCT917453:RCV917453 RMP917453:RMR917453 RWL917453:RWN917453 SGH917453:SGJ917453 SQD917453:SQF917453 SZZ917453:TAB917453 TJV917453:TJX917453 TTR917453:TTT917453 UDN917453:UDP917453 UNJ917453:UNL917453 UXF917453:UXH917453 VHB917453:VHD917453 VQX917453:VQZ917453 WAT917453:WAV917453 WKP917453:WKR917453 WUL917453:WUN917453 O983023:Q983023 HZ982989:IB982989 RV982989:RX982989 ABR982989:ABT982989 ALN982989:ALP982989 AVJ982989:AVL982989 BFF982989:BFH982989 BPB982989:BPD982989 BYX982989:BYZ982989 CIT982989:CIV982989 CSP982989:CSR982989 DCL982989:DCN982989 DMH982989:DMJ982989 DWD982989:DWF982989 EFZ982989:EGB982989 EPV982989:EPX982989 EZR982989:EZT982989 FJN982989:FJP982989 FTJ982989:FTL982989 GDF982989:GDH982989 GNB982989:GND982989 GWX982989:GWZ982989 HGT982989:HGV982989 HQP982989:HQR982989 IAL982989:IAN982989 IKH982989:IKJ982989 IUD982989:IUF982989 JDZ982989:JEB982989 JNV982989:JNX982989 JXR982989:JXT982989 KHN982989:KHP982989 KRJ982989:KRL982989 LBF982989:LBH982989 LLB982989:LLD982989 LUX982989:LUZ982989 MET982989:MEV982989 MOP982989:MOR982989 MYL982989:MYN982989 NIH982989:NIJ982989 NSD982989:NSF982989 OBZ982989:OCB982989 OLV982989:OLX982989 OVR982989:OVT982989 PFN982989:PFP982989 PPJ982989:PPL982989 PZF982989:PZH982989 QJB982989:QJD982989 QSX982989:QSZ982989 RCT982989:RCV982989 RMP982989:RMR982989 RWL982989:RWN982989 SGH982989:SGJ982989 SQD982989:SQF982989 SZZ982989:TAB982989 TJV982989:TJX982989 TTR982989:TTT982989 UDN982989:UDP982989 UNJ982989:UNL982989 UXF982989:UXH982989 VHB982989:VHD982989 VQX982989:VQZ982989 WAT982989:WAV982989 WKP982989:WKR982989" xr:uid="{00000000-0002-0000-0200-000011000000}">
      <formula1>"501(a), 501(c)(3), 501(c)(4), 905"</formula1>
    </dataValidation>
    <dataValidation type="list" allowBlank="1" showInputMessage="1" showErrorMessage="1" sqref="R65335:R65337 IC65301:IC65303 RY65301:RY65303 ABU65301:ABU65303 ALQ65301:ALQ65303 AVM65301:AVM65303 BFI65301:BFI65303 BPE65301:BPE65303 BZA65301:BZA65303 CIW65301:CIW65303 CSS65301:CSS65303 DCO65301:DCO65303 DMK65301:DMK65303 DWG65301:DWG65303 EGC65301:EGC65303 EPY65301:EPY65303 EZU65301:EZU65303 FJQ65301:FJQ65303 FTM65301:FTM65303 GDI65301:GDI65303 GNE65301:GNE65303 GXA65301:GXA65303 HGW65301:HGW65303 HQS65301:HQS65303 IAO65301:IAO65303 IKK65301:IKK65303 IUG65301:IUG65303 JEC65301:JEC65303 JNY65301:JNY65303 JXU65301:JXU65303 KHQ65301:KHQ65303 KRM65301:KRM65303 LBI65301:LBI65303 LLE65301:LLE65303 LVA65301:LVA65303 MEW65301:MEW65303 MOS65301:MOS65303 MYO65301:MYO65303 NIK65301:NIK65303 NSG65301:NSG65303 OCC65301:OCC65303 OLY65301:OLY65303 OVU65301:OVU65303 PFQ65301:PFQ65303 PPM65301:PPM65303 PZI65301:PZI65303 QJE65301:QJE65303 QTA65301:QTA65303 RCW65301:RCW65303 RMS65301:RMS65303 RWO65301:RWO65303 SGK65301:SGK65303 SQG65301:SQG65303 TAC65301:TAC65303 TJY65301:TJY65303 TTU65301:TTU65303 UDQ65301:UDQ65303 UNM65301:UNM65303 UXI65301:UXI65303 VHE65301:VHE65303 VRA65301:VRA65303 WAW65301:WAW65303 WKS65301:WKS65303 WUO65301:WUO65303 R130871:R130873 IC130837:IC130839 RY130837:RY130839 ABU130837:ABU130839 ALQ130837:ALQ130839 AVM130837:AVM130839 BFI130837:BFI130839 BPE130837:BPE130839 BZA130837:BZA130839 CIW130837:CIW130839 CSS130837:CSS130839 DCO130837:DCO130839 DMK130837:DMK130839 DWG130837:DWG130839 EGC130837:EGC130839 EPY130837:EPY130839 EZU130837:EZU130839 FJQ130837:FJQ130839 FTM130837:FTM130839 GDI130837:GDI130839 GNE130837:GNE130839 GXA130837:GXA130839 HGW130837:HGW130839 HQS130837:HQS130839 IAO130837:IAO130839 IKK130837:IKK130839 IUG130837:IUG130839 JEC130837:JEC130839 JNY130837:JNY130839 JXU130837:JXU130839 KHQ130837:KHQ130839 KRM130837:KRM130839 LBI130837:LBI130839 LLE130837:LLE130839 LVA130837:LVA130839 MEW130837:MEW130839 MOS130837:MOS130839 MYO130837:MYO130839 NIK130837:NIK130839 NSG130837:NSG130839 OCC130837:OCC130839 OLY130837:OLY130839 OVU130837:OVU130839 PFQ130837:PFQ130839 PPM130837:PPM130839 PZI130837:PZI130839 QJE130837:QJE130839 QTA130837:QTA130839 RCW130837:RCW130839 RMS130837:RMS130839 RWO130837:RWO130839 SGK130837:SGK130839 SQG130837:SQG130839 TAC130837:TAC130839 TJY130837:TJY130839 TTU130837:TTU130839 UDQ130837:UDQ130839 UNM130837:UNM130839 UXI130837:UXI130839 VHE130837:VHE130839 VRA130837:VRA130839 WAW130837:WAW130839 WKS130837:WKS130839 WUO130837:WUO130839 R196407:R196409 IC196373:IC196375 RY196373:RY196375 ABU196373:ABU196375 ALQ196373:ALQ196375 AVM196373:AVM196375 BFI196373:BFI196375 BPE196373:BPE196375 BZA196373:BZA196375 CIW196373:CIW196375 CSS196373:CSS196375 DCO196373:DCO196375 DMK196373:DMK196375 DWG196373:DWG196375 EGC196373:EGC196375 EPY196373:EPY196375 EZU196373:EZU196375 FJQ196373:FJQ196375 FTM196373:FTM196375 GDI196373:GDI196375 GNE196373:GNE196375 GXA196373:GXA196375 HGW196373:HGW196375 HQS196373:HQS196375 IAO196373:IAO196375 IKK196373:IKK196375 IUG196373:IUG196375 JEC196373:JEC196375 JNY196373:JNY196375 JXU196373:JXU196375 KHQ196373:KHQ196375 KRM196373:KRM196375 LBI196373:LBI196375 LLE196373:LLE196375 LVA196373:LVA196375 MEW196373:MEW196375 MOS196373:MOS196375 MYO196373:MYO196375 NIK196373:NIK196375 NSG196373:NSG196375 OCC196373:OCC196375 OLY196373:OLY196375 OVU196373:OVU196375 PFQ196373:PFQ196375 PPM196373:PPM196375 PZI196373:PZI196375 QJE196373:QJE196375 QTA196373:QTA196375 RCW196373:RCW196375 RMS196373:RMS196375 RWO196373:RWO196375 SGK196373:SGK196375 SQG196373:SQG196375 TAC196373:TAC196375 TJY196373:TJY196375 TTU196373:TTU196375 UDQ196373:UDQ196375 UNM196373:UNM196375 UXI196373:UXI196375 VHE196373:VHE196375 VRA196373:VRA196375 WAW196373:WAW196375 WKS196373:WKS196375 WUO196373:WUO196375 R261943:R261945 IC261909:IC261911 RY261909:RY261911 ABU261909:ABU261911 ALQ261909:ALQ261911 AVM261909:AVM261911 BFI261909:BFI261911 BPE261909:BPE261911 BZA261909:BZA261911 CIW261909:CIW261911 CSS261909:CSS261911 DCO261909:DCO261911 DMK261909:DMK261911 DWG261909:DWG261911 EGC261909:EGC261911 EPY261909:EPY261911 EZU261909:EZU261911 FJQ261909:FJQ261911 FTM261909:FTM261911 GDI261909:GDI261911 GNE261909:GNE261911 GXA261909:GXA261911 HGW261909:HGW261911 HQS261909:HQS261911 IAO261909:IAO261911 IKK261909:IKK261911 IUG261909:IUG261911 JEC261909:JEC261911 JNY261909:JNY261911 JXU261909:JXU261911 KHQ261909:KHQ261911 KRM261909:KRM261911 LBI261909:LBI261911 LLE261909:LLE261911 LVA261909:LVA261911 MEW261909:MEW261911 MOS261909:MOS261911 MYO261909:MYO261911 NIK261909:NIK261911 NSG261909:NSG261911 OCC261909:OCC261911 OLY261909:OLY261911 OVU261909:OVU261911 PFQ261909:PFQ261911 PPM261909:PPM261911 PZI261909:PZI261911 QJE261909:QJE261911 QTA261909:QTA261911 RCW261909:RCW261911 RMS261909:RMS261911 RWO261909:RWO261911 SGK261909:SGK261911 SQG261909:SQG261911 TAC261909:TAC261911 TJY261909:TJY261911 TTU261909:TTU261911 UDQ261909:UDQ261911 UNM261909:UNM261911 UXI261909:UXI261911 VHE261909:VHE261911 VRA261909:VRA261911 WAW261909:WAW261911 WKS261909:WKS261911 WUO261909:WUO261911 R327479:R327481 IC327445:IC327447 RY327445:RY327447 ABU327445:ABU327447 ALQ327445:ALQ327447 AVM327445:AVM327447 BFI327445:BFI327447 BPE327445:BPE327447 BZA327445:BZA327447 CIW327445:CIW327447 CSS327445:CSS327447 DCO327445:DCO327447 DMK327445:DMK327447 DWG327445:DWG327447 EGC327445:EGC327447 EPY327445:EPY327447 EZU327445:EZU327447 FJQ327445:FJQ327447 FTM327445:FTM327447 GDI327445:GDI327447 GNE327445:GNE327447 GXA327445:GXA327447 HGW327445:HGW327447 HQS327445:HQS327447 IAO327445:IAO327447 IKK327445:IKK327447 IUG327445:IUG327447 JEC327445:JEC327447 JNY327445:JNY327447 JXU327445:JXU327447 KHQ327445:KHQ327447 KRM327445:KRM327447 LBI327445:LBI327447 LLE327445:LLE327447 LVA327445:LVA327447 MEW327445:MEW327447 MOS327445:MOS327447 MYO327445:MYO327447 NIK327445:NIK327447 NSG327445:NSG327447 OCC327445:OCC327447 OLY327445:OLY327447 OVU327445:OVU327447 PFQ327445:PFQ327447 PPM327445:PPM327447 PZI327445:PZI327447 QJE327445:QJE327447 QTA327445:QTA327447 RCW327445:RCW327447 RMS327445:RMS327447 RWO327445:RWO327447 SGK327445:SGK327447 SQG327445:SQG327447 TAC327445:TAC327447 TJY327445:TJY327447 TTU327445:TTU327447 UDQ327445:UDQ327447 UNM327445:UNM327447 UXI327445:UXI327447 VHE327445:VHE327447 VRA327445:VRA327447 WAW327445:WAW327447 WKS327445:WKS327447 WUO327445:WUO327447 R393015:R393017 IC392981:IC392983 RY392981:RY392983 ABU392981:ABU392983 ALQ392981:ALQ392983 AVM392981:AVM392983 BFI392981:BFI392983 BPE392981:BPE392983 BZA392981:BZA392983 CIW392981:CIW392983 CSS392981:CSS392983 DCO392981:DCO392983 DMK392981:DMK392983 DWG392981:DWG392983 EGC392981:EGC392983 EPY392981:EPY392983 EZU392981:EZU392983 FJQ392981:FJQ392983 FTM392981:FTM392983 GDI392981:GDI392983 GNE392981:GNE392983 GXA392981:GXA392983 HGW392981:HGW392983 HQS392981:HQS392983 IAO392981:IAO392983 IKK392981:IKK392983 IUG392981:IUG392983 JEC392981:JEC392983 JNY392981:JNY392983 JXU392981:JXU392983 KHQ392981:KHQ392983 KRM392981:KRM392983 LBI392981:LBI392983 LLE392981:LLE392983 LVA392981:LVA392983 MEW392981:MEW392983 MOS392981:MOS392983 MYO392981:MYO392983 NIK392981:NIK392983 NSG392981:NSG392983 OCC392981:OCC392983 OLY392981:OLY392983 OVU392981:OVU392983 PFQ392981:PFQ392983 PPM392981:PPM392983 PZI392981:PZI392983 QJE392981:QJE392983 QTA392981:QTA392983 RCW392981:RCW392983 RMS392981:RMS392983 RWO392981:RWO392983 SGK392981:SGK392983 SQG392981:SQG392983 TAC392981:TAC392983 TJY392981:TJY392983 TTU392981:TTU392983 UDQ392981:UDQ392983 UNM392981:UNM392983 UXI392981:UXI392983 VHE392981:VHE392983 VRA392981:VRA392983 WAW392981:WAW392983 WKS392981:WKS392983 WUO392981:WUO392983 R458551:R458553 IC458517:IC458519 RY458517:RY458519 ABU458517:ABU458519 ALQ458517:ALQ458519 AVM458517:AVM458519 BFI458517:BFI458519 BPE458517:BPE458519 BZA458517:BZA458519 CIW458517:CIW458519 CSS458517:CSS458519 DCO458517:DCO458519 DMK458517:DMK458519 DWG458517:DWG458519 EGC458517:EGC458519 EPY458517:EPY458519 EZU458517:EZU458519 FJQ458517:FJQ458519 FTM458517:FTM458519 GDI458517:GDI458519 GNE458517:GNE458519 GXA458517:GXA458519 HGW458517:HGW458519 HQS458517:HQS458519 IAO458517:IAO458519 IKK458517:IKK458519 IUG458517:IUG458519 JEC458517:JEC458519 JNY458517:JNY458519 JXU458517:JXU458519 KHQ458517:KHQ458519 KRM458517:KRM458519 LBI458517:LBI458519 LLE458517:LLE458519 LVA458517:LVA458519 MEW458517:MEW458519 MOS458517:MOS458519 MYO458517:MYO458519 NIK458517:NIK458519 NSG458517:NSG458519 OCC458517:OCC458519 OLY458517:OLY458519 OVU458517:OVU458519 PFQ458517:PFQ458519 PPM458517:PPM458519 PZI458517:PZI458519 QJE458517:QJE458519 QTA458517:QTA458519 RCW458517:RCW458519 RMS458517:RMS458519 RWO458517:RWO458519 SGK458517:SGK458519 SQG458517:SQG458519 TAC458517:TAC458519 TJY458517:TJY458519 TTU458517:TTU458519 UDQ458517:UDQ458519 UNM458517:UNM458519 UXI458517:UXI458519 VHE458517:VHE458519 VRA458517:VRA458519 WAW458517:WAW458519 WKS458517:WKS458519 WUO458517:WUO458519 R524087:R524089 IC524053:IC524055 RY524053:RY524055 ABU524053:ABU524055 ALQ524053:ALQ524055 AVM524053:AVM524055 BFI524053:BFI524055 BPE524053:BPE524055 BZA524053:BZA524055 CIW524053:CIW524055 CSS524053:CSS524055 DCO524053:DCO524055 DMK524053:DMK524055 DWG524053:DWG524055 EGC524053:EGC524055 EPY524053:EPY524055 EZU524053:EZU524055 FJQ524053:FJQ524055 FTM524053:FTM524055 GDI524053:GDI524055 GNE524053:GNE524055 GXA524053:GXA524055 HGW524053:HGW524055 HQS524053:HQS524055 IAO524053:IAO524055 IKK524053:IKK524055 IUG524053:IUG524055 JEC524053:JEC524055 JNY524053:JNY524055 JXU524053:JXU524055 KHQ524053:KHQ524055 KRM524053:KRM524055 LBI524053:LBI524055 LLE524053:LLE524055 LVA524053:LVA524055 MEW524053:MEW524055 MOS524053:MOS524055 MYO524053:MYO524055 NIK524053:NIK524055 NSG524053:NSG524055 OCC524053:OCC524055 OLY524053:OLY524055 OVU524053:OVU524055 PFQ524053:PFQ524055 PPM524053:PPM524055 PZI524053:PZI524055 QJE524053:QJE524055 QTA524053:QTA524055 RCW524053:RCW524055 RMS524053:RMS524055 RWO524053:RWO524055 SGK524053:SGK524055 SQG524053:SQG524055 TAC524053:TAC524055 TJY524053:TJY524055 TTU524053:TTU524055 UDQ524053:UDQ524055 UNM524053:UNM524055 UXI524053:UXI524055 VHE524053:VHE524055 VRA524053:VRA524055 WAW524053:WAW524055 WKS524053:WKS524055 WUO524053:WUO524055 R589623:R589625 IC589589:IC589591 RY589589:RY589591 ABU589589:ABU589591 ALQ589589:ALQ589591 AVM589589:AVM589591 BFI589589:BFI589591 BPE589589:BPE589591 BZA589589:BZA589591 CIW589589:CIW589591 CSS589589:CSS589591 DCO589589:DCO589591 DMK589589:DMK589591 DWG589589:DWG589591 EGC589589:EGC589591 EPY589589:EPY589591 EZU589589:EZU589591 FJQ589589:FJQ589591 FTM589589:FTM589591 GDI589589:GDI589591 GNE589589:GNE589591 GXA589589:GXA589591 HGW589589:HGW589591 HQS589589:HQS589591 IAO589589:IAO589591 IKK589589:IKK589591 IUG589589:IUG589591 JEC589589:JEC589591 JNY589589:JNY589591 JXU589589:JXU589591 KHQ589589:KHQ589591 KRM589589:KRM589591 LBI589589:LBI589591 LLE589589:LLE589591 LVA589589:LVA589591 MEW589589:MEW589591 MOS589589:MOS589591 MYO589589:MYO589591 NIK589589:NIK589591 NSG589589:NSG589591 OCC589589:OCC589591 OLY589589:OLY589591 OVU589589:OVU589591 PFQ589589:PFQ589591 PPM589589:PPM589591 PZI589589:PZI589591 QJE589589:QJE589591 QTA589589:QTA589591 RCW589589:RCW589591 RMS589589:RMS589591 RWO589589:RWO589591 SGK589589:SGK589591 SQG589589:SQG589591 TAC589589:TAC589591 TJY589589:TJY589591 TTU589589:TTU589591 UDQ589589:UDQ589591 UNM589589:UNM589591 UXI589589:UXI589591 VHE589589:VHE589591 VRA589589:VRA589591 WAW589589:WAW589591 WKS589589:WKS589591 WUO589589:WUO589591 R655159:R655161 IC655125:IC655127 RY655125:RY655127 ABU655125:ABU655127 ALQ655125:ALQ655127 AVM655125:AVM655127 BFI655125:BFI655127 BPE655125:BPE655127 BZA655125:BZA655127 CIW655125:CIW655127 CSS655125:CSS655127 DCO655125:DCO655127 DMK655125:DMK655127 DWG655125:DWG655127 EGC655125:EGC655127 EPY655125:EPY655127 EZU655125:EZU655127 FJQ655125:FJQ655127 FTM655125:FTM655127 GDI655125:GDI655127 GNE655125:GNE655127 GXA655125:GXA655127 HGW655125:HGW655127 HQS655125:HQS655127 IAO655125:IAO655127 IKK655125:IKK655127 IUG655125:IUG655127 JEC655125:JEC655127 JNY655125:JNY655127 JXU655125:JXU655127 KHQ655125:KHQ655127 KRM655125:KRM655127 LBI655125:LBI655127 LLE655125:LLE655127 LVA655125:LVA655127 MEW655125:MEW655127 MOS655125:MOS655127 MYO655125:MYO655127 NIK655125:NIK655127 NSG655125:NSG655127 OCC655125:OCC655127 OLY655125:OLY655127 OVU655125:OVU655127 PFQ655125:PFQ655127 PPM655125:PPM655127 PZI655125:PZI655127 QJE655125:QJE655127 QTA655125:QTA655127 RCW655125:RCW655127 RMS655125:RMS655127 RWO655125:RWO655127 SGK655125:SGK655127 SQG655125:SQG655127 TAC655125:TAC655127 TJY655125:TJY655127 TTU655125:TTU655127 UDQ655125:UDQ655127 UNM655125:UNM655127 UXI655125:UXI655127 VHE655125:VHE655127 VRA655125:VRA655127 WAW655125:WAW655127 WKS655125:WKS655127 WUO655125:WUO655127 R720695:R720697 IC720661:IC720663 RY720661:RY720663 ABU720661:ABU720663 ALQ720661:ALQ720663 AVM720661:AVM720663 BFI720661:BFI720663 BPE720661:BPE720663 BZA720661:BZA720663 CIW720661:CIW720663 CSS720661:CSS720663 DCO720661:DCO720663 DMK720661:DMK720663 DWG720661:DWG720663 EGC720661:EGC720663 EPY720661:EPY720663 EZU720661:EZU720663 FJQ720661:FJQ720663 FTM720661:FTM720663 GDI720661:GDI720663 GNE720661:GNE720663 GXA720661:GXA720663 HGW720661:HGW720663 HQS720661:HQS720663 IAO720661:IAO720663 IKK720661:IKK720663 IUG720661:IUG720663 JEC720661:JEC720663 JNY720661:JNY720663 JXU720661:JXU720663 KHQ720661:KHQ720663 KRM720661:KRM720663 LBI720661:LBI720663 LLE720661:LLE720663 LVA720661:LVA720663 MEW720661:MEW720663 MOS720661:MOS720663 MYO720661:MYO720663 NIK720661:NIK720663 NSG720661:NSG720663 OCC720661:OCC720663 OLY720661:OLY720663 OVU720661:OVU720663 PFQ720661:PFQ720663 PPM720661:PPM720663 PZI720661:PZI720663 QJE720661:QJE720663 QTA720661:QTA720663 RCW720661:RCW720663 RMS720661:RMS720663 RWO720661:RWO720663 SGK720661:SGK720663 SQG720661:SQG720663 TAC720661:TAC720663 TJY720661:TJY720663 TTU720661:TTU720663 UDQ720661:UDQ720663 UNM720661:UNM720663 UXI720661:UXI720663 VHE720661:VHE720663 VRA720661:VRA720663 WAW720661:WAW720663 WKS720661:WKS720663 WUO720661:WUO720663 R786231:R786233 IC786197:IC786199 RY786197:RY786199 ABU786197:ABU786199 ALQ786197:ALQ786199 AVM786197:AVM786199 BFI786197:BFI786199 BPE786197:BPE786199 BZA786197:BZA786199 CIW786197:CIW786199 CSS786197:CSS786199 DCO786197:DCO786199 DMK786197:DMK786199 DWG786197:DWG786199 EGC786197:EGC786199 EPY786197:EPY786199 EZU786197:EZU786199 FJQ786197:FJQ786199 FTM786197:FTM786199 GDI786197:GDI786199 GNE786197:GNE786199 GXA786197:GXA786199 HGW786197:HGW786199 HQS786197:HQS786199 IAO786197:IAO786199 IKK786197:IKK786199 IUG786197:IUG786199 JEC786197:JEC786199 JNY786197:JNY786199 JXU786197:JXU786199 KHQ786197:KHQ786199 KRM786197:KRM786199 LBI786197:LBI786199 LLE786197:LLE786199 LVA786197:LVA786199 MEW786197:MEW786199 MOS786197:MOS786199 MYO786197:MYO786199 NIK786197:NIK786199 NSG786197:NSG786199 OCC786197:OCC786199 OLY786197:OLY786199 OVU786197:OVU786199 PFQ786197:PFQ786199 PPM786197:PPM786199 PZI786197:PZI786199 QJE786197:QJE786199 QTA786197:QTA786199 RCW786197:RCW786199 RMS786197:RMS786199 RWO786197:RWO786199 SGK786197:SGK786199 SQG786197:SQG786199 TAC786197:TAC786199 TJY786197:TJY786199 TTU786197:TTU786199 UDQ786197:UDQ786199 UNM786197:UNM786199 UXI786197:UXI786199 VHE786197:VHE786199 VRA786197:VRA786199 WAW786197:WAW786199 WKS786197:WKS786199 WUO786197:WUO786199 R851767:R851769 IC851733:IC851735 RY851733:RY851735 ABU851733:ABU851735 ALQ851733:ALQ851735 AVM851733:AVM851735 BFI851733:BFI851735 BPE851733:BPE851735 BZA851733:BZA851735 CIW851733:CIW851735 CSS851733:CSS851735 DCO851733:DCO851735 DMK851733:DMK851735 DWG851733:DWG851735 EGC851733:EGC851735 EPY851733:EPY851735 EZU851733:EZU851735 FJQ851733:FJQ851735 FTM851733:FTM851735 GDI851733:GDI851735 GNE851733:GNE851735 GXA851733:GXA851735 HGW851733:HGW851735 HQS851733:HQS851735 IAO851733:IAO851735 IKK851733:IKK851735 IUG851733:IUG851735 JEC851733:JEC851735 JNY851733:JNY851735 JXU851733:JXU851735 KHQ851733:KHQ851735 KRM851733:KRM851735 LBI851733:LBI851735 LLE851733:LLE851735 LVA851733:LVA851735 MEW851733:MEW851735 MOS851733:MOS851735 MYO851733:MYO851735 NIK851733:NIK851735 NSG851733:NSG851735 OCC851733:OCC851735 OLY851733:OLY851735 OVU851733:OVU851735 PFQ851733:PFQ851735 PPM851733:PPM851735 PZI851733:PZI851735 QJE851733:QJE851735 QTA851733:QTA851735 RCW851733:RCW851735 RMS851733:RMS851735 RWO851733:RWO851735 SGK851733:SGK851735 SQG851733:SQG851735 TAC851733:TAC851735 TJY851733:TJY851735 TTU851733:TTU851735 UDQ851733:UDQ851735 UNM851733:UNM851735 UXI851733:UXI851735 VHE851733:VHE851735 VRA851733:VRA851735 WAW851733:WAW851735 WKS851733:WKS851735 WUO851733:WUO851735 R917303:R917305 IC917269:IC917271 RY917269:RY917271 ABU917269:ABU917271 ALQ917269:ALQ917271 AVM917269:AVM917271 BFI917269:BFI917271 BPE917269:BPE917271 BZA917269:BZA917271 CIW917269:CIW917271 CSS917269:CSS917271 DCO917269:DCO917271 DMK917269:DMK917271 DWG917269:DWG917271 EGC917269:EGC917271 EPY917269:EPY917271 EZU917269:EZU917271 FJQ917269:FJQ917271 FTM917269:FTM917271 GDI917269:GDI917271 GNE917269:GNE917271 GXA917269:GXA917271 HGW917269:HGW917271 HQS917269:HQS917271 IAO917269:IAO917271 IKK917269:IKK917271 IUG917269:IUG917271 JEC917269:JEC917271 JNY917269:JNY917271 JXU917269:JXU917271 KHQ917269:KHQ917271 KRM917269:KRM917271 LBI917269:LBI917271 LLE917269:LLE917271 LVA917269:LVA917271 MEW917269:MEW917271 MOS917269:MOS917271 MYO917269:MYO917271 NIK917269:NIK917271 NSG917269:NSG917271 OCC917269:OCC917271 OLY917269:OLY917271 OVU917269:OVU917271 PFQ917269:PFQ917271 PPM917269:PPM917271 PZI917269:PZI917271 QJE917269:QJE917271 QTA917269:QTA917271 RCW917269:RCW917271 RMS917269:RMS917271 RWO917269:RWO917271 SGK917269:SGK917271 SQG917269:SQG917271 TAC917269:TAC917271 TJY917269:TJY917271 TTU917269:TTU917271 UDQ917269:UDQ917271 UNM917269:UNM917271 UXI917269:UXI917271 VHE917269:VHE917271 VRA917269:VRA917271 WAW917269:WAW917271 WKS917269:WKS917271 WUO917269:WUO917271 R982839:R982841 IC982805:IC982807 RY982805:RY982807 ABU982805:ABU982807 ALQ982805:ALQ982807 AVM982805:AVM982807 BFI982805:BFI982807 BPE982805:BPE982807 BZA982805:BZA982807 CIW982805:CIW982807 CSS982805:CSS982807 DCO982805:DCO982807 DMK982805:DMK982807 DWG982805:DWG982807 EGC982805:EGC982807 EPY982805:EPY982807 EZU982805:EZU982807 FJQ982805:FJQ982807 FTM982805:FTM982807 GDI982805:GDI982807 GNE982805:GNE982807 GXA982805:GXA982807 HGW982805:HGW982807 HQS982805:HQS982807 IAO982805:IAO982807 IKK982805:IKK982807 IUG982805:IUG982807 JEC982805:JEC982807 JNY982805:JNY982807 JXU982805:JXU982807 KHQ982805:KHQ982807 KRM982805:KRM982807 LBI982805:LBI982807 LLE982805:LLE982807 LVA982805:LVA982807 MEW982805:MEW982807 MOS982805:MOS982807 MYO982805:MYO982807 NIK982805:NIK982807 NSG982805:NSG982807 OCC982805:OCC982807 OLY982805:OLY982807 OVU982805:OVU982807 PFQ982805:PFQ982807 PPM982805:PPM982807 PZI982805:PZI982807 QJE982805:QJE982807 QTA982805:QTA982807 RCW982805:RCW982807 RMS982805:RMS982807 RWO982805:RWO982807 SGK982805:SGK982807 SQG982805:SQG982807 TAC982805:TAC982807 TJY982805:TJY982807 TTU982805:TTU982807 UDQ982805:UDQ982807 UNM982805:UNM982807 UXI982805:UXI982807 VHE982805:VHE982807 VRA982805:VRA982807 WAW982805:WAW982807 WKS982805:WKS982807 WUO982805:WUO982807" xr:uid="{00000000-0002-0000-0200-000012000000}">
      <formula1>"Sq Ft, Acres"</formula1>
    </dataValidation>
    <dataValidation type="list" allowBlank="1" showInputMessage="1" showErrorMessage="1" sqref="K65318 HV65284 RR65284 ABN65284 ALJ65284 AVF65284 BFB65284 BOX65284 BYT65284 CIP65284 CSL65284 DCH65284 DMD65284 DVZ65284 EFV65284 EPR65284 EZN65284 FJJ65284 FTF65284 GDB65284 GMX65284 GWT65284 HGP65284 HQL65284 IAH65284 IKD65284 ITZ65284 JDV65284 JNR65284 JXN65284 KHJ65284 KRF65284 LBB65284 LKX65284 LUT65284 MEP65284 MOL65284 MYH65284 NID65284 NRZ65284 OBV65284 OLR65284 OVN65284 PFJ65284 PPF65284 PZB65284 QIX65284 QST65284 RCP65284 RML65284 RWH65284 SGD65284 SPZ65284 SZV65284 TJR65284 TTN65284 UDJ65284 UNF65284 UXB65284 VGX65284 VQT65284 WAP65284 WKL65284 WUH65284 K130854 HV130820 RR130820 ABN130820 ALJ130820 AVF130820 BFB130820 BOX130820 BYT130820 CIP130820 CSL130820 DCH130820 DMD130820 DVZ130820 EFV130820 EPR130820 EZN130820 FJJ130820 FTF130820 GDB130820 GMX130820 GWT130820 HGP130820 HQL130820 IAH130820 IKD130820 ITZ130820 JDV130820 JNR130820 JXN130820 KHJ130820 KRF130820 LBB130820 LKX130820 LUT130820 MEP130820 MOL130820 MYH130820 NID130820 NRZ130820 OBV130820 OLR130820 OVN130820 PFJ130820 PPF130820 PZB130820 QIX130820 QST130820 RCP130820 RML130820 RWH130820 SGD130820 SPZ130820 SZV130820 TJR130820 TTN130820 UDJ130820 UNF130820 UXB130820 VGX130820 VQT130820 WAP130820 WKL130820 WUH130820 K196390 HV196356 RR196356 ABN196356 ALJ196356 AVF196356 BFB196356 BOX196356 BYT196356 CIP196356 CSL196356 DCH196356 DMD196356 DVZ196356 EFV196356 EPR196356 EZN196356 FJJ196356 FTF196356 GDB196356 GMX196356 GWT196356 HGP196356 HQL196356 IAH196356 IKD196356 ITZ196356 JDV196356 JNR196356 JXN196356 KHJ196356 KRF196356 LBB196356 LKX196356 LUT196356 MEP196356 MOL196356 MYH196356 NID196356 NRZ196356 OBV196356 OLR196356 OVN196356 PFJ196356 PPF196356 PZB196356 QIX196356 QST196356 RCP196356 RML196356 RWH196356 SGD196356 SPZ196356 SZV196356 TJR196356 TTN196356 UDJ196356 UNF196356 UXB196356 VGX196356 VQT196356 WAP196356 WKL196356 WUH196356 K261926 HV261892 RR261892 ABN261892 ALJ261892 AVF261892 BFB261892 BOX261892 BYT261892 CIP261892 CSL261892 DCH261892 DMD261892 DVZ261892 EFV261892 EPR261892 EZN261892 FJJ261892 FTF261892 GDB261892 GMX261892 GWT261892 HGP261892 HQL261892 IAH261892 IKD261892 ITZ261892 JDV261892 JNR261892 JXN261892 KHJ261892 KRF261892 LBB261892 LKX261892 LUT261892 MEP261892 MOL261892 MYH261892 NID261892 NRZ261892 OBV261892 OLR261892 OVN261892 PFJ261892 PPF261892 PZB261892 QIX261892 QST261892 RCP261892 RML261892 RWH261892 SGD261892 SPZ261892 SZV261892 TJR261892 TTN261892 UDJ261892 UNF261892 UXB261892 VGX261892 VQT261892 WAP261892 WKL261892 WUH261892 K327462 HV327428 RR327428 ABN327428 ALJ327428 AVF327428 BFB327428 BOX327428 BYT327428 CIP327428 CSL327428 DCH327428 DMD327428 DVZ327428 EFV327428 EPR327428 EZN327428 FJJ327428 FTF327428 GDB327428 GMX327428 GWT327428 HGP327428 HQL327428 IAH327428 IKD327428 ITZ327428 JDV327428 JNR327428 JXN327428 KHJ327428 KRF327428 LBB327428 LKX327428 LUT327428 MEP327428 MOL327428 MYH327428 NID327428 NRZ327428 OBV327428 OLR327428 OVN327428 PFJ327428 PPF327428 PZB327428 QIX327428 QST327428 RCP327428 RML327428 RWH327428 SGD327428 SPZ327428 SZV327428 TJR327428 TTN327428 UDJ327428 UNF327428 UXB327428 VGX327428 VQT327428 WAP327428 WKL327428 WUH327428 K392998 HV392964 RR392964 ABN392964 ALJ392964 AVF392964 BFB392964 BOX392964 BYT392964 CIP392964 CSL392964 DCH392964 DMD392964 DVZ392964 EFV392964 EPR392964 EZN392964 FJJ392964 FTF392964 GDB392964 GMX392964 GWT392964 HGP392964 HQL392964 IAH392964 IKD392964 ITZ392964 JDV392964 JNR392964 JXN392964 KHJ392964 KRF392964 LBB392964 LKX392964 LUT392964 MEP392964 MOL392964 MYH392964 NID392964 NRZ392964 OBV392964 OLR392964 OVN392964 PFJ392964 PPF392964 PZB392964 QIX392964 QST392964 RCP392964 RML392964 RWH392964 SGD392964 SPZ392964 SZV392964 TJR392964 TTN392964 UDJ392964 UNF392964 UXB392964 VGX392964 VQT392964 WAP392964 WKL392964 WUH392964 K458534 HV458500 RR458500 ABN458500 ALJ458500 AVF458500 BFB458500 BOX458500 BYT458500 CIP458500 CSL458500 DCH458500 DMD458500 DVZ458500 EFV458500 EPR458500 EZN458500 FJJ458500 FTF458500 GDB458500 GMX458500 GWT458500 HGP458500 HQL458500 IAH458500 IKD458500 ITZ458500 JDV458500 JNR458500 JXN458500 KHJ458500 KRF458500 LBB458500 LKX458500 LUT458500 MEP458500 MOL458500 MYH458500 NID458500 NRZ458500 OBV458500 OLR458500 OVN458500 PFJ458500 PPF458500 PZB458500 QIX458500 QST458500 RCP458500 RML458500 RWH458500 SGD458500 SPZ458500 SZV458500 TJR458500 TTN458500 UDJ458500 UNF458500 UXB458500 VGX458500 VQT458500 WAP458500 WKL458500 WUH458500 K524070 HV524036 RR524036 ABN524036 ALJ524036 AVF524036 BFB524036 BOX524036 BYT524036 CIP524036 CSL524036 DCH524036 DMD524036 DVZ524036 EFV524036 EPR524036 EZN524036 FJJ524036 FTF524036 GDB524036 GMX524036 GWT524036 HGP524036 HQL524036 IAH524036 IKD524036 ITZ524036 JDV524036 JNR524036 JXN524036 KHJ524036 KRF524036 LBB524036 LKX524036 LUT524036 MEP524036 MOL524036 MYH524036 NID524036 NRZ524036 OBV524036 OLR524036 OVN524036 PFJ524036 PPF524036 PZB524036 QIX524036 QST524036 RCP524036 RML524036 RWH524036 SGD524036 SPZ524036 SZV524036 TJR524036 TTN524036 UDJ524036 UNF524036 UXB524036 VGX524036 VQT524036 WAP524036 WKL524036 WUH524036 K589606 HV589572 RR589572 ABN589572 ALJ589572 AVF589572 BFB589572 BOX589572 BYT589572 CIP589572 CSL589572 DCH589572 DMD589572 DVZ589572 EFV589572 EPR589572 EZN589572 FJJ589572 FTF589572 GDB589572 GMX589572 GWT589572 HGP589572 HQL589572 IAH589572 IKD589572 ITZ589572 JDV589572 JNR589572 JXN589572 KHJ589572 KRF589572 LBB589572 LKX589572 LUT589572 MEP589572 MOL589572 MYH589572 NID589572 NRZ589572 OBV589572 OLR589572 OVN589572 PFJ589572 PPF589572 PZB589572 QIX589572 QST589572 RCP589572 RML589572 RWH589572 SGD589572 SPZ589572 SZV589572 TJR589572 TTN589572 UDJ589572 UNF589572 UXB589572 VGX589572 VQT589572 WAP589572 WKL589572 WUH589572 K655142 HV655108 RR655108 ABN655108 ALJ655108 AVF655108 BFB655108 BOX655108 BYT655108 CIP655108 CSL655108 DCH655108 DMD655108 DVZ655108 EFV655108 EPR655108 EZN655108 FJJ655108 FTF655108 GDB655108 GMX655108 GWT655108 HGP655108 HQL655108 IAH655108 IKD655108 ITZ655108 JDV655108 JNR655108 JXN655108 KHJ655108 KRF655108 LBB655108 LKX655108 LUT655108 MEP655108 MOL655108 MYH655108 NID655108 NRZ655108 OBV655108 OLR655108 OVN655108 PFJ655108 PPF655108 PZB655108 QIX655108 QST655108 RCP655108 RML655108 RWH655108 SGD655108 SPZ655108 SZV655108 TJR655108 TTN655108 UDJ655108 UNF655108 UXB655108 VGX655108 VQT655108 WAP655108 WKL655108 WUH655108 K720678 HV720644 RR720644 ABN720644 ALJ720644 AVF720644 BFB720644 BOX720644 BYT720644 CIP720644 CSL720644 DCH720644 DMD720644 DVZ720644 EFV720644 EPR720644 EZN720644 FJJ720644 FTF720644 GDB720644 GMX720644 GWT720644 HGP720644 HQL720644 IAH720644 IKD720644 ITZ720644 JDV720644 JNR720644 JXN720644 KHJ720644 KRF720644 LBB720644 LKX720644 LUT720644 MEP720644 MOL720644 MYH720644 NID720644 NRZ720644 OBV720644 OLR720644 OVN720644 PFJ720644 PPF720644 PZB720644 QIX720644 QST720644 RCP720644 RML720644 RWH720644 SGD720644 SPZ720644 SZV720644 TJR720644 TTN720644 UDJ720644 UNF720644 UXB720644 VGX720644 VQT720644 WAP720644 WKL720644 WUH720644 K786214 HV786180 RR786180 ABN786180 ALJ786180 AVF786180 BFB786180 BOX786180 BYT786180 CIP786180 CSL786180 DCH786180 DMD786180 DVZ786180 EFV786180 EPR786180 EZN786180 FJJ786180 FTF786180 GDB786180 GMX786180 GWT786180 HGP786180 HQL786180 IAH786180 IKD786180 ITZ786180 JDV786180 JNR786180 JXN786180 KHJ786180 KRF786180 LBB786180 LKX786180 LUT786180 MEP786180 MOL786180 MYH786180 NID786180 NRZ786180 OBV786180 OLR786180 OVN786180 PFJ786180 PPF786180 PZB786180 QIX786180 QST786180 RCP786180 RML786180 RWH786180 SGD786180 SPZ786180 SZV786180 TJR786180 TTN786180 UDJ786180 UNF786180 UXB786180 VGX786180 VQT786180 WAP786180 WKL786180 WUH786180 K851750 HV851716 RR851716 ABN851716 ALJ851716 AVF851716 BFB851716 BOX851716 BYT851716 CIP851716 CSL851716 DCH851716 DMD851716 DVZ851716 EFV851716 EPR851716 EZN851716 FJJ851716 FTF851716 GDB851716 GMX851716 GWT851716 HGP851716 HQL851716 IAH851716 IKD851716 ITZ851716 JDV851716 JNR851716 JXN851716 KHJ851716 KRF851716 LBB851716 LKX851716 LUT851716 MEP851716 MOL851716 MYH851716 NID851716 NRZ851716 OBV851716 OLR851716 OVN851716 PFJ851716 PPF851716 PZB851716 QIX851716 QST851716 RCP851716 RML851716 RWH851716 SGD851716 SPZ851716 SZV851716 TJR851716 TTN851716 UDJ851716 UNF851716 UXB851716 VGX851716 VQT851716 WAP851716 WKL851716 WUH851716 K917286 HV917252 RR917252 ABN917252 ALJ917252 AVF917252 BFB917252 BOX917252 BYT917252 CIP917252 CSL917252 DCH917252 DMD917252 DVZ917252 EFV917252 EPR917252 EZN917252 FJJ917252 FTF917252 GDB917252 GMX917252 GWT917252 HGP917252 HQL917252 IAH917252 IKD917252 ITZ917252 JDV917252 JNR917252 JXN917252 KHJ917252 KRF917252 LBB917252 LKX917252 LUT917252 MEP917252 MOL917252 MYH917252 NID917252 NRZ917252 OBV917252 OLR917252 OVN917252 PFJ917252 PPF917252 PZB917252 QIX917252 QST917252 RCP917252 RML917252 RWH917252 SGD917252 SPZ917252 SZV917252 TJR917252 TTN917252 UDJ917252 UNF917252 UXB917252 VGX917252 VQT917252 WAP917252 WKL917252 WUH917252 K982822 HV982788 RR982788 ABN982788 ALJ982788 AVF982788 BFB982788 BOX982788 BYT982788 CIP982788 CSL982788 DCH982788 DMD982788 DVZ982788 EFV982788 EPR982788 EZN982788 FJJ982788 FTF982788 GDB982788 GMX982788 GWT982788 HGP982788 HQL982788 IAH982788 IKD982788 ITZ982788 JDV982788 JNR982788 JXN982788 KHJ982788 KRF982788 LBB982788 LKX982788 LUT982788 MEP982788 MOL982788 MYH982788 NID982788 NRZ982788 OBV982788 OLR982788 OVN982788 PFJ982788 PPF982788 PZB982788 QIX982788 QST982788 RCP982788 RML982788 RWH982788 SGD982788 SPZ982788 SZV982788 TJR982788 TTN982788 UDJ982788 UNF982788 UXB982788 VGX982788 VQT982788 WAP982788 WKL982788 WUH982788" xr:uid="{00000000-0002-0000-0200-000013000000}">
      <formula1>"Disabled, Elderly, Previously Homeless, Other"</formula1>
    </dataValidation>
    <dataValidation type="list" allowBlank="1" showInputMessage="1" showErrorMessage="1" sqref="G65307:M65308 HR65273:HX65274 RN65273:RT65274 ABJ65273:ABP65274 ALF65273:ALL65274 AVB65273:AVH65274 BEX65273:BFD65274 BOT65273:BOZ65274 BYP65273:BYV65274 CIL65273:CIR65274 CSH65273:CSN65274 DCD65273:DCJ65274 DLZ65273:DMF65274 DVV65273:DWB65274 EFR65273:EFX65274 EPN65273:EPT65274 EZJ65273:EZP65274 FJF65273:FJL65274 FTB65273:FTH65274 GCX65273:GDD65274 GMT65273:GMZ65274 GWP65273:GWV65274 HGL65273:HGR65274 HQH65273:HQN65274 IAD65273:IAJ65274 IJZ65273:IKF65274 ITV65273:IUB65274 JDR65273:JDX65274 JNN65273:JNT65274 JXJ65273:JXP65274 KHF65273:KHL65274 KRB65273:KRH65274 LAX65273:LBD65274 LKT65273:LKZ65274 LUP65273:LUV65274 MEL65273:MER65274 MOH65273:MON65274 MYD65273:MYJ65274 NHZ65273:NIF65274 NRV65273:NSB65274 OBR65273:OBX65274 OLN65273:OLT65274 OVJ65273:OVP65274 PFF65273:PFL65274 PPB65273:PPH65274 PYX65273:PZD65274 QIT65273:QIZ65274 QSP65273:QSV65274 RCL65273:RCR65274 RMH65273:RMN65274 RWD65273:RWJ65274 SFZ65273:SGF65274 SPV65273:SQB65274 SZR65273:SZX65274 TJN65273:TJT65274 TTJ65273:TTP65274 UDF65273:UDL65274 UNB65273:UNH65274 UWX65273:UXD65274 VGT65273:VGZ65274 VQP65273:VQV65274 WAL65273:WAR65274 WKH65273:WKN65274 WUD65273:WUJ65274 G130843:M130844 HR130809:HX130810 RN130809:RT130810 ABJ130809:ABP130810 ALF130809:ALL130810 AVB130809:AVH130810 BEX130809:BFD130810 BOT130809:BOZ130810 BYP130809:BYV130810 CIL130809:CIR130810 CSH130809:CSN130810 DCD130809:DCJ130810 DLZ130809:DMF130810 DVV130809:DWB130810 EFR130809:EFX130810 EPN130809:EPT130810 EZJ130809:EZP130810 FJF130809:FJL130810 FTB130809:FTH130810 GCX130809:GDD130810 GMT130809:GMZ130810 GWP130809:GWV130810 HGL130809:HGR130810 HQH130809:HQN130810 IAD130809:IAJ130810 IJZ130809:IKF130810 ITV130809:IUB130810 JDR130809:JDX130810 JNN130809:JNT130810 JXJ130809:JXP130810 KHF130809:KHL130810 KRB130809:KRH130810 LAX130809:LBD130810 LKT130809:LKZ130810 LUP130809:LUV130810 MEL130809:MER130810 MOH130809:MON130810 MYD130809:MYJ130810 NHZ130809:NIF130810 NRV130809:NSB130810 OBR130809:OBX130810 OLN130809:OLT130810 OVJ130809:OVP130810 PFF130809:PFL130810 PPB130809:PPH130810 PYX130809:PZD130810 QIT130809:QIZ130810 QSP130809:QSV130810 RCL130809:RCR130810 RMH130809:RMN130810 RWD130809:RWJ130810 SFZ130809:SGF130810 SPV130809:SQB130810 SZR130809:SZX130810 TJN130809:TJT130810 TTJ130809:TTP130810 UDF130809:UDL130810 UNB130809:UNH130810 UWX130809:UXD130810 VGT130809:VGZ130810 VQP130809:VQV130810 WAL130809:WAR130810 WKH130809:WKN130810 WUD130809:WUJ130810 G196379:M196380 HR196345:HX196346 RN196345:RT196346 ABJ196345:ABP196346 ALF196345:ALL196346 AVB196345:AVH196346 BEX196345:BFD196346 BOT196345:BOZ196346 BYP196345:BYV196346 CIL196345:CIR196346 CSH196345:CSN196346 DCD196345:DCJ196346 DLZ196345:DMF196346 DVV196345:DWB196346 EFR196345:EFX196346 EPN196345:EPT196346 EZJ196345:EZP196346 FJF196345:FJL196346 FTB196345:FTH196346 GCX196345:GDD196346 GMT196345:GMZ196346 GWP196345:GWV196346 HGL196345:HGR196346 HQH196345:HQN196346 IAD196345:IAJ196346 IJZ196345:IKF196346 ITV196345:IUB196346 JDR196345:JDX196346 JNN196345:JNT196346 JXJ196345:JXP196346 KHF196345:KHL196346 KRB196345:KRH196346 LAX196345:LBD196346 LKT196345:LKZ196346 LUP196345:LUV196346 MEL196345:MER196346 MOH196345:MON196346 MYD196345:MYJ196346 NHZ196345:NIF196346 NRV196345:NSB196346 OBR196345:OBX196346 OLN196345:OLT196346 OVJ196345:OVP196346 PFF196345:PFL196346 PPB196345:PPH196346 PYX196345:PZD196346 QIT196345:QIZ196346 QSP196345:QSV196346 RCL196345:RCR196346 RMH196345:RMN196346 RWD196345:RWJ196346 SFZ196345:SGF196346 SPV196345:SQB196346 SZR196345:SZX196346 TJN196345:TJT196346 TTJ196345:TTP196346 UDF196345:UDL196346 UNB196345:UNH196346 UWX196345:UXD196346 VGT196345:VGZ196346 VQP196345:VQV196346 WAL196345:WAR196346 WKH196345:WKN196346 WUD196345:WUJ196346 G261915:M261916 HR261881:HX261882 RN261881:RT261882 ABJ261881:ABP261882 ALF261881:ALL261882 AVB261881:AVH261882 BEX261881:BFD261882 BOT261881:BOZ261882 BYP261881:BYV261882 CIL261881:CIR261882 CSH261881:CSN261882 DCD261881:DCJ261882 DLZ261881:DMF261882 DVV261881:DWB261882 EFR261881:EFX261882 EPN261881:EPT261882 EZJ261881:EZP261882 FJF261881:FJL261882 FTB261881:FTH261882 GCX261881:GDD261882 GMT261881:GMZ261882 GWP261881:GWV261882 HGL261881:HGR261882 HQH261881:HQN261882 IAD261881:IAJ261882 IJZ261881:IKF261882 ITV261881:IUB261882 JDR261881:JDX261882 JNN261881:JNT261882 JXJ261881:JXP261882 KHF261881:KHL261882 KRB261881:KRH261882 LAX261881:LBD261882 LKT261881:LKZ261882 LUP261881:LUV261882 MEL261881:MER261882 MOH261881:MON261882 MYD261881:MYJ261882 NHZ261881:NIF261882 NRV261881:NSB261882 OBR261881:OBX261882 OLN261881:OLT261882 OVJ261881:OVP261882 PFF261881:PFL261882 PPB261881:PPH261882 PYX261881:PZD261882 QIT261881:QIZ261882 QSP261881:QSV261882 RCL261881:RCR261882 RMH261881:RMN261882 RWD261881:RWJ261882 SFZ261881:SGF261882 SPV261881:SQB261882 SZR261881:SZX261882 TJN261881:TJT261882 TTJ261881:TTP261882 UDF261881:UDL261882 UNB261881:UNH261882 UWX261881:UXD261882 VGT261881:VGZ261882 VQP261881:VQV261882 WAL261881:WAR261882 WKH261881:WKN261882 WUD261881:WUJ261882 G327451:M327452 HR327417:HX327418 RN327417:RT327418 ABJ327417:ABP327418 ALF327417:ALL327418 AVB327417:AVH327418 BEX327417:BFD327418 BOT327417:BOZ327418 BYP327417:BYV327418 CIL327417:CIR327418 CSH327417:CSN327418 DCD327417:DCJ327418 DLZ327417:DMF327418 DVV327417:DWB327418 EFR327417:EFX327418 EPN327417:EPT327418 EZJ327417:EZP327418 FJF327417:FJL327418 FTB327417:FTH327418 GCX327417:GDD327418 GMT327417:GMZ327418 GWP327417:GWV327418 HGL327417:HGR327418 HQH327417:HQN327418 IAD327417:IAJ327418 IJZ327417:IKF327418 ITV327417:IUB327418 JDR327417:JDX327418 JNN327417:JNT327418 JXJ327417:JXP327418 KHF327417:KHL327418 KRB327417:KRH327418 LAX327417:LBD327418 LKT327417:LKZ327418 LUP327417:LUV327418 MEL327417:MER327418 MOH327417:MON327418 MYD327417:MYJ327418 NHZ327417:NIF327418 NRV327417:NSB327418 OBR327417:OBX327418 OLN327417:OLT327418 OVJ327417:OVP327418 PFF327417:PFL327418 PPB327417:PPH327418 PYX327417:PZD327418 QIT327417:QIZ327418 QSP327417:QSV327418 RCL327417:RCR327418 RMH327417:RMN327418 RWD327417:RWJ327418 SFZ327417:SGF327418 SPV327417:SQB327418 SZR327417:SZX327418 TJN327417:TJT327418 TTJ327417:TTP327418 UDF327417:UDL327418 UNB327417:UNH327418 UWX327417:UXD327418 VGT327417:VGZ327418 VQP327417:VQV327418 WAL327417:WAR327418 WKH327417:WKN327418 WUD327417:WUJ327418 G392987:M392988 HR392953:HX392954 RN392953:RT392954 ABJ392953:ABP392954 ALF392953:ALL392954 AVB392953:AVH392954 BEX392953:BFD392954 BOT392953:BOZ392954 BYP392953:BYV392954 CIL392953:CIR392954 CSH392953:CSN392954 DCD392953:DCJ392954 DLZ392953:DMF392954 DVV392953:DWB392954 EFR392953:EFX392954 EPN392953:EPT392954 EZJ392953:EZP392954 FJF392953:FJL392954 FTB392953:FTH392954 GCX392953:GDD392954 GMT392953:GMZ392954 GWP392953:GWV392954 HGL392953:HGR392954 HQH392953:HQN392954 IAD392953:IAJ392954 IJZ392953:IKF392954 ITV392953:IUB392954 JDR392953:JDX392954 JNN392953:JNT392954 JXJ392953:JXP392954 KHF392953:KHL392954 KRB392953:KRH392954 LAX392953:LBD392954 LKT392953:LKZ392954 LUP392953:LUV392954 MEL392953:MER392954 MOH392953:MON392954 MYD392953:MYJ392954 NHZ392953:NIF392954 NRV392953:NSB392954 OBR392953:OBX392954 OLN392953:OLT392954 OVJ392953:OVP392954 PFF392953:PFL392954 PPB392953:PPH392954 PYX392953:PZD392954 QIT392953:QIZ392954 QSP392953:QSV392954 RCL392953:RCR392954 RMH392953:RMN392954 RWD392953:RWJ392954 SFZ392953:SGF392954 SPV392953:SQB392954 SZR392953:SZX392954 TJN392953:TJT392954 TTJ392953:TTP392954 UDF392953:UDL392954 UNB392953:UNH392954 UWX392953:UXD392954 VGT392953:VGZ392954 VQP392953:VQV392954 WAL392953:WAR392954 WKH392953:WKN392954 WUD392953:WUJ392954 G458523:M458524 HR458489:HX458490 RN458489:RT458490 ABJ458489:ABP458490 ALF458489:ALL458490 AVB458489:AVH458490 BEX458489:BFD458490 BOT458489:BOZ458490 BYP458489:BYV458490 CIL458489:CIR458490 CSH458489:CSN458490 DCD458489:DCJ458490 DLZ458489:DMF458490 DVV458489:DWB458490 EFR458489:EFX458490 EPN458489:EPT458490 EZJ458489:EZP458490 FJF458489:FJL458490 FTB458489:FTH458490 GCX458489:GDD458490 GMT458489:GMZ458490 GWP458489:GWV458490 HGL458489:HGR458490 HQH458489:HQN458490 IAD458489:IAJ458490 IJZ458489:IKF458490 ITV458489:IUB458490 JDR458489:JDX458490 JNN458489:JNT458490 JXJ458489:JXP458490 KHF458489:KHL458490 KRB458489:KRH458490 LAX458489:LBD458490 LKT458489:LKZ458490 LUP458489:LUV458490 MEL458489:MER458490 MOH458489:MON458490 MYD458489:MYJ458490 NHZ458489:NIF458490 NRV458489:NSB458490 OBR458489:OBX458490 OLN458489:OLT458490 OVJ458489:OVP458490 PFF458489:PFL458490 PPB458489:PPH458490 PYX458489:PZD458490 QIT458489:QIZ458490 QSP458489:QSV458490 RCL458489:RCR458490 RMH458489:RMN458490 RWD458489:RWJ458490 SFZ458489:SGF458490 SPV458489:SQB458490 SZR458489:SZX458490 TJN458489:TJT458490 TTJ458489:TTP458490 UDF458489:UDL458490 UNB458489:UNH458490 UWX458489:UXD458490 VGT458489:VGZ458490 VQP458489:VQV458490 WAL458489:WAR458490 WKH458489:WKN458490 WUD458489:WUJ458490 G524059:M524060 HR524025:HX524026 RN524025:RT524026 ABJ524025:ABP524026 ALF524025:ALL524026 AVB524025:AVH524026 BEX524025:BFD524026 BOT524025:BOZ524026 BYP524025:BYV524026 CIL524025:CIR524026 CSH524025:CSN524026 DCD524025:DCJ524026 DLZ524025:DMF524026 DVV524025:DWB524026 EFR524025:EFX524026 EPN524025:EPT524026 EZJ524025:EZP524026 FJF524025:FJL524026 FTB524025:FTH524026 GCX524025:GDD524026 GMT524025:GMZ524026 GWP524025:GWV524026 HGL524025:HGR524026 HQH524025:HQN524026 IAD524025:IAJ524026 IJZ524025:IKF524026 ITV524025:IUB524026 JDR524025:JDX524026 JNN524025:JNT524026 JXJ524025:JXP524026 KHF524025:KHL524026 KRB524025:KRH524026 LAX524025:LBD524026 LKT524025:LKZ524026 LUP524025:LUV524026 MEL524025:MER524026 MOH524025:MON524026 MYD524025:MYJ524026 NHZ524025:NIF524026 NRV524025:NSB524026 OBR524025:OBX524026 OLN524025:OLT524026 OVJ524025:OVP524026 PFF524025:PFL524026 PPB524025:PPH524026 PYX524025:PZD524026 QIT524025:QIZ524026 QSP524025:QSV524026 RCL524025:RCR524026 RMH524025:RMN524026 RWD524025:RWJ524026 SFZ524025:SGF524026 SPV524025:SQB524026 SZR524025:SZX524026 TJN524025:TJT524026 TTJ524025:TTP524026 UDF524025:UDL524026 UNB524025:UNH524026 UWX524025:UXD524026 VGT524025:VGZ524026 VQP524025:VQV524026 WAL524025:WAR524026 WKH524025:WKN524026 WUD524025:WUJ524026 G589595:M589596 HR589561:HX589562 RN589561:RT589562 ABJ589561:ABP589562 ALF589561:ALL589562 AVB589561:AVH589562 BEX589561:BFD589562 BOT589561:BOZ589562 BYP589561:BYV589562 CIL589561:CIR589562 CSH589561:CSN589562 DCD589561:DCJ589562 DLZ589561:DMF589562 DVV589561:DWB589562 EFR589561:EFX589562 EPN589561:EPT589562 EZJ589561:EZP589562 FJF589561:FJL589562 FTB589561:FTH589562 GCX589561:GDD589562 GMT589561:GMZ589562 GWP589561:GWV589562 HGL589561:HGR589562 HQH589561:HQN589562 IAD589561:IAJ589562 IJZ589561:IKF589562 ITV589561:IUB589562 JDR589561:JDX589562 JNN589561:JNT589562 JXJ589561:JXP589562 KHF589561:KHL589562 KRB589561:KRH589562 LAX589561:LBD589562 LKT589561:LKZ589562 LUP589561:LUV589562 MEL589561:MER589562 MOH589561:MON589562 MYD589561:MYJ589562 NHZ589561:NIF589562 NRV589561:NSB589562 OBR589561:OBX589562 OLN589561:OLT589562 OVJ589561:OVP589562 PFF589561:PFL589562 PPB589561:PPH589562 PYX589561:PZD589562 QIT589561:QIZ589562 QSP589561:QSV589562 RCL589561:RCR589562 RMH589561:RMN589562 RWD589561:RWJ589562 SFZ589561:SGF589562 SPV589561:SQB589562 SZR589561:SZX589562 TJN589561:TJT589562 TTJ589561:TTP589562 UDF589561:UDL589562 UNB589561:UNH589562 UWX589561:UXD589562 VGT589561:VGZ589562 VQP589561:VQV589562 WAL589561:WAR589562 WKH589561:WKN589562 WUD589561:WUJ589562 G655131:M655132 HR655097:HX655098 RN655097:RT655098 ABJ655097:ABP655098 ALF655097:ALL655098 AVB655097:AVH655098 BEX655097:BFD655098 BOT655097:BOZ655098 BYP655097:BYV655098 CIL655097:CIR655098 CSH655097:CSN655098 DCD655097:DCJ655098 DLZ655097:DMF655098 DVV655097:DWB655098 EFR655097:EFX655098 EPN655097:EPT655098 EZJ655097:EZP655098 FJF655097:FJL655098 FTB655097:FTH655098 GCX655097:GDD655098 GMT655097:GMZ655098 GWP655097:GWV655098 HGL655097:HGR655098 HQH655097:HQN655098 IAD655097:IAJ655098 IJZ655097:IKF655098 ITV655097:IUB655098 JDR655097:JDX655098 JNN655097:JNT655098 JXJ655097:JXP655098 KHF655097:KHL655098 KRB655097:KRH655098 LAX655097:LBD655098 LKT655097:LKZ655098 LUP655097:LUV655098 MEL655097:MER655098 MOH655097:MON655098 MYD655097:MYJ655098 NHZ655097:NIF655098 NRV655097:NSB655098 OBR655097:OBX655098 OLN655097:OLT655098 OVJ655097:OVP655098 PFF655097:PFL655098 PPB655097:PPH655098 PYX655097:PZD655098 QIT655097:QIZ655098 QSP655097:QSV655098 RCL655097:RCR655098 RMH655097:RMN655098 RWD655097:RWJ655098 SFZ655097:SGF655098 SPV655097:SQB655098 SZR655097:SZX655098 TJN655097:TJT655098 TTJ655097:TTP655098 UDF655097:UDL655098 UNB655097:UNH655098 UWX655097:UXD655098 VGT655097:VGZ655098 VQP655097:VQV655098 WAL655097:WAR655098 WKH655097:WKN655098 WUD655097:WUJ655098 G720667:M720668 HR720633:HX720634 RN720633:RT720634 ABJ720633:ABP720634 ALF720633:ALL720634 AVB720633:AVH720634 BEX720633:BFD720634 BOT720633:BOZ720634 BYP720633:BYV720634 CIL720633:CIR720634 CSH720633:CSN720634 DCD720633:DCJ720634 DLZ720633:DMF720634 DVV720633:DWB720634 EFR720633:EFX720634 EPN720633:EPT720634 EZJ720633:EZP720634 FJF720633:FJL720634 FTB720633:FTH720634 GCX720633:GDD720634 GMT720633:GMZ720634 GWP720633:GWV720634 HGL720633:HGR720634 HQH720633:HQN720634 IAD720633:IAJ720634 IJZ720633:IKF720634 ITV720633:IUB720634 JDR720633:JDX720634 JNN720633:JNT720634 JXJ720633:JXP720634 KHF720633:KHL720634 KRB720633:KRH720634 LAX720633:LBD720634 LKT720633:LKZ720634 LUP720633:LUV720634 MEL720633:MER720634 MOH720633:MON720634 MYD720633:MYJ720634 NHZ720633:NIF720634 NRV720633:NSB720634 OBR720633:OBX720634 OLN720633:OLT720634 OVJ720633:OVP720634 PFF720633:PFL720634 PPB720633:PPH720634 PYX720633:PZD720634 QIT720633:QIZ720634 QSP720633:QSV720634 RCL720633:RCR720634 RMH720633:RMN720634 RWD720633:RWJ720634 SFZ720633:SGF720634 SPV720633:SQB720634 SZR720633:SZX720634 TJN720633:TJT720634 TTJ720633:TTP720634 UDF720633:UDL720634 UNB720633:UNH720634 UWX720633:UXD720634 VGT720633:VGZ720634 VQP720633:VQV720634 WAL720633:WAR720634 WKH720633:WKN720634 WUD720633:WUJ720634 G786203:M786204 HR786169:HX786170 RN786169:RT786170 ABJ786169:ABP786170 ALF786169:ALL786170 AVB786169:AVH786170 BEX786169:BFD786170 BOT786169:BOZ786170 BYP786169:BYV786170 CIL786169:CIR786170 CSH786169:CSN786170 DCD786169:DCJ786170 DLZ786169:DMF786170 DVV786169:DWB786170 EFR786169:EFX786170 EPN786169:EPT786170 EZJ786169:EZP786170 FJF786169:FJL786170 FTB786169:FTH786170 GCX786169:GDD786170 GMT786169:GMZ786170 GWP786169:GWV786170 HGL786169:HGR786170 HQH786169:HQN786170 IAD786169:IAJ786170 IJZ786169:IKF786170 ITV786169:IUB786170 JDR786169:JDX786170 JNN786169:JNT786170 JXJ786169:JXP786170 KHF786169:KHL786170 KRB786169:KRH786170 LAX786169:LBD786170 LKT786169:LKZ786170 LUP786169:LUV786170 MEL786169:MER786170 MOH786169:MON786170 MYD786169:MYJ786170 NHZ786169:NIF786170 NRV786169:NSB786170 OBR786169:OBX786170 OLN786169:OLT786170 OVJ786169:OVP786170 PFF786169:PFL786170 PPB786169:PPH786170 PYX786169:PZD786170 QIT786169:QIZ786170 QSP786169:QSV786170 RCL786169:RCR786170 RMH786169:RMN786170 RWD786169:RWJ786170 SFZ786169:SGF786170 SPV786169:SQB786170 SZR786169:SZX786170 TJN786169:TJT786170 TTJ786169:TTP786170 UDF786169:UDL786170 UNB786169:UNH786170 UWX786169:UXD786170 VGT786169:VGZ786170 VQP786169:VQV786170 WAL786169:WAR786170 WKH786169:WKN786170 WUD786169:WUJ786170 G851739:M851740 HR851705:HX851706 RN851705:RT851706 ABJ851705:ABP851706 ALF851705:ALL851706 AVB851705:AVH851706 BEX851705:BFD851706 BOT851705:BOZ851706 BYP851705:BYV851706 CIL851705:CIR851706 CSH851705:CSN851706 DCD851705:DCJ851706 DLZ851705:DMF851706 DVV851705:DWB851706 EFR851705:EFX851706 EPN851705:EPT851706 EZJ851705:EZP851706 FJF851705:FJL851706 FTB851705:FTH851706 GCX851705:GDD851706 GMT851705:GMZ851706 GWP851705:GWV851706 HGL851705:HGR851706 HQH851705:HQN851706 IAD851705:IAJ851706 IJZ851705:IKF851706 ITV851705:IUB851706 JDR851705:JDX851706 JNN851705:JNT851706 JXJ851705:JXP851706 KHF851705:KHL851706 KRB851705:KRH851706 LAX851705:LBD851706 LKT851705:LKZ851706 LUP851705:LUV851706 MEL851705:MER851706 MOH851705:MON851706 MYD851705:MYJ851706 NHZ851705:NIF851706 NRV851705:NSB851706 OBR851705:OBX851706 OLN851705:OLT851706 OVJ851705:OVP851706 PFF851705:PFL851706 PPB851705:PPH851706 PYX851705:PZD851706 QIT851705:QIZ851706 QSP851705:QSV851706 RCL851705:RCR851706 RMH851705:RMN851706 RWD851705:RWJ851706 SFZ851705:SGF851706 SPV851705:SQB851706 SZR851705:SZX851706 TJN851705:TJT851706 TTJ851705:TTP851706 UDF851705:UDL851706 UNB851705:UNH851706 UWX851705:UXD851706 VGT851705:VGZ851706 VQP851705:VQV851706 WAL851705:WAR851706 WKH851705:WKN851706 WUD851705:WUJ851706 G917275:M917276 HR917241:HX917242 RN917241:RT917242 ABJ917241:ABP917242 ALF917241:ALL917242 AVB917241:AVH917242 BEX917241:BFD917242 BOT917241:BOZ917242 BYP917241:BYV917242 CIL917241:CIR917242 CSH917241:CSN917242 DCD917241:DCJ917242 DLZ917241:DMF917242 DVV917241:DWB917242 EFR917241:EFX917242 EPN917241:EPT917242 EZJ917241:EZP917242 FJF917241:FJL917242 FTB917241:FTH917242 GCX917241:GDD917242 GMT917241:GMZ917242 GWP917241:GWV917242 HGL917241:HGR917242 HQH917241:HQN917242 IAD917241:IAJ917242 IJZ917241:IKF917242 ITV917241:IUB917242 JDR917241:JDX917242 JNN917241:JNT917242 JXJ917241:JXP917242 KHF917241:KHL917242 KRB917241:KRH917242 LAX917241:LBD917242 LKT917241:LKZ917242 LUP917241:LUV917242 MEL917241:MER917242 MOH917241:MON917242 MYD917241:MYJ917242 NHZ917241:NIF917242 NRV917241:NSB917242 OBR917241:OBX917242 OLN917241:OLT917242 OVJ917241:OVP917242 PFF917241:PFL917242 PPB917241:PPH917242 PYX917241:PZD917242 QIT917241:QIZ917242 QSP917241:QSV917242 RCL917241:RCR917242 RMH917241:RMN917242 RWD917241:RWJ917242 SFZ917241:SGF917242 SPV917241:SQB917242 SZR917241:SZX917242 TJN917241:TJT917242 TTJ917241:TTP917242 UDF917241:UDL917242 UNB917241:UNH917242 UWX917241:UXD917242 VGT917241:VGZ917242 VQP917241:VQV917242 WAL917241:WAR917242 WKH917241:WKN917242 WUD917241:WUJ917242 G982811:M982812 HR982777:HX982778 RN982777:RT982778 ABJ982777:ABP982778 ALF982777:ALL982778 AVB982777:AVH982778 BEX982777:BFD982778 BOT982777:BOZ982778 BYP982777:BYV982778 CIL982777:CIR982778 CSH982777:CSN982778 DCD982777:DCJ982778 DLZ982777:DMF982778 DVV982777:DWB982778 EFR982777:EFX982778 EPN982777:EPT982778 EZJ982777:EZP982778 FJF982777:FJL982778 FTB982777:FTH982778 GCX982777:GDD982778 GMT982777:GMZ982778 GWP982777:GWV982778 HGL982777:HGR982778 HQH982777:HQN982778 IAD982777:IAJ982778 IJZ982777:IKF982778 ITV982777:IUB982778 JDR982777:JDX982778 JNN982777:JNT982778 JXJ982777:JXP982778 KHF982777:KHL982778 KRB982777:KRH982778 LAX982777:LBD982778 LKT982777:LKZ982778 LUP982777:LUV982778 MEL982777:MER982778 MOH982777:MON982778 MYD982777:MYJ982778 NHZ982777:NIF982778 NRV982777:NSB982778 OBR982777:OBX982778 OLN982777:OLT982778 OVJ982777:OVP982778 PFF982777:PFL982778 PPB982777:PPH982778 PYX982777:PZD982778 QIT982777:QIZ982778 QSP982777:QSV982778 RCL982777:RCR982778 RMH982777:RMN982778 RWD982777:RWJ982778 SFZ982777:SGF982778 SPV982777:SQB982778 SZR982777:SZX982778 TJN982777:TJT982778 TTJ982777:TTP982778 UDF982777:UDL982778 UNB982777:UNH982778 UWX982777:UXD982778 VGT982777:VGZ982778 VQP982777:VQV982778 WAL982777:WAR982778 WKH982777:WKN982778 WUD982777:WUJ982778 HR15:HX15 RN15:RT15 ABJ15:ABP15 ALF15:ALL15 AVB15:AVH15 BEX15:BFD15 BOT15:BOZ15 BYP15:BYV15 CIL15:CIR15 CSH15:CSN15 DCD15:DCJ15 DLZ15:DMF15 DVV15:DWB15 EFR15:EFX15 EPN15:EPT15 EZJ15:EZP15 FJF15:FJL15 FTB15:FTH15 GCX15:GDD15 GMT15:GMZ15 GWP15:GWV15 HGL15:HGR15 HQH15:HQN15 IAD15:IAJ15 IJZ15:IKF15 ITV15:IUB15 JDR15:JDX15 JNN15:JNT15 JXJ15:JXP15 KHF15:KHL15 KRB15:KRH15 LAX15:LBD15 LKT15:LKZ15 LUP15:LUV15 MEL15:MER15 MOH15:MON15 MYD15:MYJ15 NHZ15:NIF15 NRV15:NSB15 OBR15:OBX15 OLN15:OLT15 OVJ15:OVP15 PFF15:PFL15 PPB15:PPH15 PYX15:PZD15 QIT15:QIZ15 QSP15:QSV15 RCL15:RCR15 RMH15:RMN15 RWD15:RWJ15 SFZ15:SGF15 SPV15:SQB15 SZR15:SZX15 TJN15:TJT15 TTJ15:TTP15 UDF15:UDL15 UNB15:UNH15 UWX15:UXD15 VGT15:VGZ15 VQP15:VQV15 WAL15:WAR15 WKH15:WKN15 WUD15:WUJ15 G15:I15" xr:uid="{00000000-0002-0000-0200-000014000000}">
      <formula1>"Single Family Detached, Two-Family, Townhouse/Rowhouse, Three-Family, Four-Family, Multi-Story w/Elevator, Other"</formula1>
    </dataValidation>
    <dataValidation type="list" allowBlank="1" showInputMessage="1" showErrorMessage="1" sqref="F65320 HQ65286 RM65286 ABI65286 ALE65286 AVA65286 BEW65286 BOS65286 BYO65286 CIK65286 CSG65286 DCC65286 DLY65286 DVU65286 EFQ65286 EPM65286 EZI65286 FJE65286 FTA65286 GCW65286 GMS65286 GWO65286 HGK65286 HQG65286 IAC65286 IJY65286 ITU65286 JDQ65286 JNM65286 JXI65286 KHE65286 KRA65286 LAW65286 LKS65286 LUO65286 MEK65286 MOG65286 MYC65286 NHY65286 NRU65286 OBQ65286 OLM65286 OVI65286 PFE65286 PPA65286 PYW65286 QIS65286 QSO65286 RCK65286 RMG65286 RWC65286 SFY65286 SPU65286 SZQ65286 TJM65286 TTI65286 UDE65286 UNA65286 UWW65286 VGS65286 VQO65286 WAK65286 WKG65286 WUC65286 F130856 HQ130822 RM130822 ABI130822 ALE130822 AVA130822 BEW130822 BOS130822 BYO130822 CIK130822 CSG130822 DCC130822 DLY130822 DVU130822 EFQ130822 EPM130822 EZI130822 FJE130822 FTA130822 GCW130822 GMS130822 GWO130822 HGK130822 HQG130822 IAC130822 IJY130822 ITU130822 JDQ130822 JNM130822 JXI130822 KHE130822 KRA130822 LAW130822 LKS130822 LUO130822 MEK130822 MOG130822 MYC130822 NHY130822 NRU130822 OBQ130822 OLM130822 OVI130822 PFE130822 PPA130822 PYW130822 QIS130822 QSO130822 RCK130822 RMG130822 RWC130822 SFY130822 SPU130822 SZQ130822 TJM130822 TTI130822 UDE130822 UNA130822 UWW130822 VGS130822 VQO130822 WAK130822 WKG130822 WUC130822 F196392 HQ196358 RM196358 ABI196358 ALE196358 AVA196358 BEW196358 BOS196358 BYO196358 CIK196358 CSG196358 DCC196358 DLY196358 DVU196358 EFQ196358 EPM196358 EZI196358 FJE196358 FTA196358 GCW196358 GMS196358 GWO196358 HGK196358 HQG196358 IAC196358 IJY196358 ITU196358 JDQ196358 JNM196358 JXI196358 KHE196358 KRA196358 LAW196358 LKS196358 LUO196358 MEK196358 MOG196358 MYC196358 NHY196358 NRU196358 OBQ196358 OLM196358 OVI196358 PFE196358 PPA196358 PYW196358 QIS196358 QSO196358 RCK196358 RMG196358 RWC196358 SFY196358 SPU196358 SZQ196358 TJM196358 TTI196358 UDE196358 UNA196358 UWW196358 VGS196358 VQO196358 WAK196358 WKG196358 WUC196358 F261928 HQ261894 RM261894 ABI261894 ALE261894 AVA261894 BEW261894 BOS261894 BYO261894 CIK261894 CSG261894 DCC261894 DLY261894 DVU261894 EFQ261894 EPM261894 EZI261894 FJE261894 FTA261894 GCW261894 GMS261894 GWO261894 HGK261894 HQG261894 IAC261894 IJY261894 ITU261894 JDQ261894 JNM261894 JXI261894 KHE261894 KRA261894 LAW261894 LKS261894 LUO261894 MEK261894 MOG261894 MYC261894 NHY261894 NRU261894 OBQ261894 OLM261894 OVI261894 PFE261894 PPA261894 PYW261894 QIS261894 QSO261894 RCK261894 RMG261894 RWC261894 SFY261894 SPU261894 SZQ261894 TJM261894 TTI261894 UDE261894 UNA261894 UWW261894 VGS261894 VQO261894 WAK261894 WKG261894 WUC261894 F327464 HQ327430 RM327430 ABI327430 ALE327430 AVA327430 BEW327430 BOS327430 BYO327430 CIK327430 CSG327430 DCC327430 DLY327430 DVU327430 EFQ327430 EPM327430 EZI327430 FJE327430 FTA327430 GCW327430 GMS327430 GWO327430 HGK327430 HQG327430 IAC327430 IJY327430 ITU327430 JDQ327430 JNM327430 JXI327430 KHE327430 KRA327430 LAW327430 LKS327430 LUO327430 MEK327430 MOG327430 MYC327430 NHY327430 NRU327430 OBQ327430 OLM327430 OVI327430 PFE327430 PPA327430 PYW327430 QIS327430 QSO327430 RCK327430 RMG327430 RWC327430 SFY327430 SPU327430 SZQ327430 TJM327430 TTI327430 UDE327430 UNA327430 UWW327430 VGS327430 VQO327430 WAK327430 WKG327430 WUC327430 F393000 HQ392966 RM392966 ABI392966 ALE392966 AVA392966 BEW392966 BOS392966 BYO392966 CIK392966 CSG392966 DCC392966 DLY392966 DVU392966 EFQ392966 EPM392966 EZI392966 FJE392966 FTA392966 GCW392966 GMS392966 GWO392966 HGK392966 HQG392966 IAC392966 IJY392966 ITU392966 JDQ392966 JNM392966 JXI392966 KHE392966 KRA392966 LAW392966 LKS392966 LUO392966 MEK392966 MOG392966 MYC392966 NHY392966 NRU392966 OBQ392966 OLM392966 OVI392966 PFE392966 PPA392966 PYW392966 QIS392966 QSO392966 RCK392966 RMG392966 RWC392966 SFY392966 SPU392966 SZQ392966 TJM392966 TTI392966 UDE392966 UNA392966 UWW392966 VGS392966 VQO392966 WAK392966 WKG392966 WUC392966 F458536 HQ458502 RM458502 ABI458502 ALE458502 AVA458502 BEW458502 BOS458502 BYO458502 CIK458502 CSG458502 DCC458502 DLY458502 DVU458502 EFQ458502 EPM458502 EZI458502 FJE458502 FTA458502 GCW458502 GMS458502 GWO458502 HGK458502 HQG458502 IAC458502 IJY458502 ITU458502 JDQ458502 JNM458502 JXI458502 KHE458502 KRA458502 LAW458502 LKS458502 LUO458502 MEK458502 MOG458502 MYC458502 NHY458502 NRU458502 OBQ458502 OLM458502 OVI458502 PFE458502 PPA458502 PYW458502 QIS458502 QSO458502 RCK458502 RMG458502 RWC458502 SFY458502 SPU458502 SZQ458502 TJM458502 TTI458502 UDE458502 UNA458502 UWW458502 VGS458502 VQO458502 WAK458502 WKG458502 WUC458502 F524072 HQ524038 RM524038 ABI524038 ALE524038 AVA524038 BEW524038 BOS524038 BYO524038 CIK524038 CSG524038 DCC524038 DLY524038 DVU524038 EFQ524038 EPM524038 EZI524038 FJE524038 FTA524038 GCW524038 GMS524038 GWO524038 HGK524038 HQG524038 IAC524038 IJY524038 ITU524038 JDQ524038 JNM524038 JXI524038 KHE524038 KRA524038 LAW524038 LKS524038 LUO524038 MEK524038 MOG524038 MYC524038 NHY524038 NRU524038 OBQ524038 OLM524038 OVI524038 PFE524038 PPA524038 PYW524038 QIS524038 QSO524038 RCK524038 RMG524038 RWC524038 SFY524038 SPU524038 SZQ524038 TJM524038 TTI524038 UDE524038 UNA524038 UWW524038 VGS524038 VQO524038 WAK524038 WKG524038 WUC524038 F589608 HQ589574 RM589574 ABI589574 ALE589574 AVA589574 BEW589574 BOS589574 BYO589574 CIK589574 CSG589574 DCC589574 DLY589574 DVU589574 EFQ589574 EPM589574 EZI589574 FJE589574 FTA589574 GCW589574 GMS589574 GWO589574 HGK589574 HQG589574 IAC589574 IJY589574 ITU589574 JDQ589574 JNM589574 JXI589574 KHE589574 KRA589574 LAW589574 LKS589574 LUO589574 MEK589574 MOG589574 MYC589574 NHY589574 NRU589574 OBQ589574 OLM589574 OVI589574 PFE589574 PPA589574 PYW589574 QIS589574 QSO589574 RCK589574 RMG589574 RWC589574 SFY589574 SPU589574 SZQ589574 TJM589574 TTI589574 UDE589574 UNA589574 UWW589574 VGS589574 VQO589574 WAK589574 WKG589574 WUC589574 F655144 HQ655110 RM655110 ABI655110 ALE655110 AVA655110 BEW655110 BOS655110 BYO655110 CIK655110 CSG655110 DCC655110 DLY655110 DVU655110 EFQ655110 EPM655110 EZI655110 FJE655110 FTA655110 GCW655110 GMS655110 GWO655110 HGK655110 HQG655110 IAC655110 IJY655110 ITU655110 JDQ655110 JNM655110 JXI655110 KHE655110 KRA655110 LAW655110 LKS655110 LUO655110 MEK655110 MOG655110 MYC655110 NHY655110 NRU655110 OBQ655110 OLM655110 OVI655110 PFE655110 PPA655110 PYW655110 QIS655110 QSO655110 RCK655110 RMG655110 RWC655110 SFY655110 SPU655110 SZQ655110 TJM655110 TTI655110 UDE655110 UNA655110 UWW655110 VGS655110 VQO655110 WAK655110 WKG655110 WUC655110 F720680 HQ720646 RM720646 ABI720646 ALE720646 AVA720646 BEW720646 BOS720646 BYO720646 CIK720646 CSG720646 DCC720646 DLY720646 DVU720646 EFQ720646 EPM720646 EZI720646 FJE720646 FTA720646 GCW720646 GMS720646 GWO720646 HGK720646 HQG720646 IAC720646 IJY720646 ITU720646 JDQ720646 JNM720646 JXI720646 KHE720646 KRA720646 LAW720646 LKS720646 LUO720646 MEK720646 MOG720646 MYC720646 NHY720646 NRU720646 OBQ720646 OLM720646 OVI720646 PFE720646 PPA720646 PYW720646 QIS720646 QSO720646 RCK720646 RMG720646 RWC720646 SFY720646 SPU720646 SZQ720646 TJM720646 TTI720646 UDE720646 UNA720646 UWW720646 VGS720646 VQO720646 WAK720646 WKG720646 WUC720646 F786216 HQ786182 RM786182 ABI786182 ALE786182 AVA786182 BEW786182 BOS786182 BYO786182 CIK786182 CSG786182 DCC786182 DLY786182 DVU786182 EFQ786182 EPM786182 EZI786182 FJE786182 FTA786182 GCW786182 GMS786182 GWO786182 HGK786182 HQG786182 IAC786182 IJY786182 ITU786182 JDQ786182 JNM786182 JXI786182 KHE786182 KRA786182 LAW786182 LKS786182 LUO786182 MEK786182 MOG786182 MYC786182 NHY786182 NRU786182 OBQ786182 OLM786182 OVI786182 PFE786182 PPA786182 PYW786182 QIS786182 QSO786182 RCK786182 RMG786182 RWC786182 SFY786182 SPU786182 SZQ786182 TJM786182 TTI786182 UDE786182 UNA786182 UWW786182 VGS786182 VQO786182 WAK786182 WKG786182 WUC786182 F851752 HQ851718 RM851718 ABI851718 ALE851718 AVA851718 BEW851718 BOS851718 BYO851718 CIK851718 CSG851718 DCC851718 DLY851718 DVU851718 EFQ851718 EPM851718 EZI851718 FJE851718 FTA851718 GCW851718 GMS851718 GWO851718 HGK851718 HQG851718 IAC851718 IJY851718 ITU851718 JDQ851718 JNM851718 JXI851718 KHE851718 KRA851718 LAW851718 LKS851718 LUO851718 MEK851718 MOG851718 MYC851718 NHY851718 NRU851718 OBQ851718 OLM851718 OVI851718 PFE851718 PPA851718 PYW851718 QIS851718 QSO851718 RCK851718 RMG851718 RWC851718 SFY851718 SPU851718 SZQ851718 TJM851718 TTI851718 UDE851718 UNA851718 UWW851718 VGS851718 VQO851718 WAK851718 WKG851718 WUC851718 F917288 HQ917254 RM917254 ABI917254 ALE917254 AVA917254 BEW917254 BOS917254 BYO917254 CIK917254 CSG917254 DCC917254 DLY917254 DVU917254 EFQ917254 EPM917254 EZI917254 FJE917254 FTA917254 GCW917254 GMS917254 GWO917254 HGK917254 HQG917254 IAC917254 IJY917254 ITU917254 JDQ917254 JNM917254 JXI917254 KHE917254 KRA917254 LAW917254 LKS917254 LUO917254 MEK917254 MOG917254 MYC917254 NHY917254 NRU917254 OBQ917254 OLM917254 OVI917254 PFE917254 PPA917254 PYW917254 QIS917254 QSO917254 RCK917254 RMG917254 RWC917254 SFY917254 SPU917254 SZQ917254 TJM917254 TTI917254 UDE917254 UNA917254 UWW917254 VGS917254 VQO917254 WAK917254 WKG917254 WUC917254 F982824 HQ982790 RM982790 ABI982790 ALE982790 AVA982790 BEW982790 BOS982790 BYO982790 CIK982790 CSG982790 DCC982790 DLY982790 DVU982790 EFQ982790 EPM982790 EZI982790 FJE982790 FTA982790 GCW982790 GMS982790 GWO982790 HGK982790 HQG982790 IAC982790 IJY982790 ITU982790 JDQ982790 JNM982790 JXI982790 KHE982790 KRA982790 LAW982790 LKS982790 LUO982790 MEK982790 MOG982790 MYC982790 NHY982790 NRU982790 OBQ982790 OLM982790 OVI982790 PFE982790 PPA982790 PYW982790 QIS982790 QSO982790 RCK982790 RMG982790 RWC982790 SFY982790 SPU982790 SZQ982790 TJM982790 TTI982790 UDE982790 UNA982790 UWW982790 VGS982790 VQO982790 WAK982790 WKG982790 WUC982790" xr:uid="{00000000-0002-0000-0200-000015000000}">
      <formula1>"Detached Garage, Attached Garage, Carport, Parking Pad/Driveway, No Parking"</formula1>
    </dataValidation>
    <dataValidation type="list" allowBlank="1" showInputMessage="1" showErrorMessage="1" sqref="H65324:M65324 HS65290:HX65290 RO65290:RT65290 ABK65290:ABP65290 ALG65290:ALL65290 AVC65290:AVH65290 BEY65290:BFD65290 BOU65290:BOZ65290 BYQ65290:BYV65290 CIM65290:CIR65290 CSI65290:CSN65290 DCE65290:DCJ65290 DMA65290:DMF65290 DVW65290:DWB65290 EFS65290:EFX65290 EPO65290:EPT65290 EZK65290:EZP65290 FJG65290:FJL65290 FTC65290:FTH65290 GCY65290:GDD65290 GMU65290:GMZ65290 GWQ65290:GWV65290 HGM65290:HGR65290 HQI65290:HQN65290 IAE65290:IAJ65290 IKA65290:IKF65290 ITW65290:IUB65290 JDS65290:JDX65290 JNO65290:JNT65290 JXK65290:JXP65290 KHG65290:KHL65290 KRC65290:KRH65290 LAY65290:LBD65290 LKU65290:LKZ65290 LUQ65290:LUV65290 MEM65290:MER65290 MOI65290:MON65290 MYE65290:MYJ65290 NIA65290:NIF65290 NRW65290:NSB65290 OBS65290:OBX65290 OLO65290:OLT65290 OVK65290:OVP65290 PFG65290:PFL65290 PPC65290:PPH65290 PYY65290:PZD65290 QIU65290:QIZ65290 QSQ65290:QSV65290 RCM65290:RCR65290 RMI65290:RMN65290 RWE65290:RWJ65290 SGA65290:SGF65290 SPW65290:SQB65290 SZS65290:SZX65290 TJO65290:TJT65290 TTK65290:TTP65290 UDG65290:UDL65290 UNC65290:UNH65290 UWY65290:UXD65290 VGU65290:VGZ65290 VQQ65290:VQV65290 WAM65290:WAR65290 WKI65290:WKN65290 WUE65290:WUJ65290 H130860:M130860 HS130826:HX130826 RO130826:RT130826 ABK130826:ABP130826 ALG130826:ALL130826 AVC130826:AVH130826 BEY130826:BFD130826 BOU130826:BOZ130826 BYQ130826:BYV130826 CIM130826:CIR130826 CSI130826:CSN130826 DCE130826:DCJ130826 DMA130826:DMF130826 DVW130826:DWB130826 EFS130826:EFX130826 EPO130826:EPT130826 EZK130826:EZP130826 FJG130826:FJL130826 FTC130826:FTH130826 GCY130826:GDD130826 GMU130826:GMZ130826 GWQ130826:GWV130826 HGM130826:HGR130826 HQI130826:HQN130826 IAE130826:IAJ130826 IKA130826:IKF130826 ITW130826:IUB130826 JDS130826:JDX130826 JNO130826:JNT130826 JXK130826:JXP130826 KHG130826:KHL130826 KRC130826:KRH130826 LAY130826:LBD130826 LKU130826:LKZ130826 LUQ130826:LUV130826 MEM130826:MER130826 MOI130826:MON130826 MYE130826:MYJ130826 NIA130826:NIF130826 NRW130826:NSB130826 OBS130826:OBX130826 OLO130826:OLT130826 OVK130826:OVP130826 PFG130826:PFL130826 PPC130826:PPH130826 PYY130826:PZD130826 QIU130826:QIZ130826 QSQ130826:QSV130826 RCM130826:RCR130826 RMI130826:RMN130826 RWE130826:RWJ130826 SGA130826:SGF130826 SPW130826:SQB130826 SZS130826:SZX130826 TJO130826:TJT130826 TTK130826:TTP130826 UDG130826:UDL130826 UNC130826:UNH130826 UWY130826:UXD130826 VGU130826:VGZ130826 VQQ130826:VQV130826 WAM130826:WAR130826 WKI130826:WKN130826 WUE130826:WUJ130826 H196396:M196396 HS196362:HX196362 RO196362:RT196362 ABK196362:ABP196362 ALG196362:ALL196362 AVC196362:AVH196362 BEY196362:BFD196362 BOU196362:BOZ196362 BYQ196362:BYV196362 CIM196362:CIR196362 CSI196362:CSN196362 DCE196362:DCJ196362 DMA196362:DMF196362 DVW196362:DWB196362 EFS196362:EFX196362 EPO196362:EPT196362 EZK196362:EZP196362 FJG196362:FJL196362 FTC196362:FTH196362 GCY196362:GDD196362 GMU196362:GMZ196362 GWQ196362:GWV196362 HGM196362:HGR196362 HQI196362:HQN196362 IAE196362:IAJ196362 IKA196362:IKF196362 ITW196362:IUB196362 JDS196362:JDX196362 JNO196362:JNT196362 JXK196362:JXP196362 KHG196362:KHL196362 KRC196362:KRH196362 LAY196362:LBD196362 LKU196362:LKZ196362 LUQ196362:LUV196362 MEM196362:MER196362 MOI196362:MON196362 MYE196362:MYJ196362 NIA196362:NIF196362 NRW196362:NSB196362 OBS196362:OBX196362 OLO196362:OLT196362 OVK196362:OVP196362 PFG196362:PFL196362 PPC196362:PPH196362 PYY196362:PZD196362 QIU196362:QIZ196362 QSQ196362:QSV196362 RCM196362:RCR196362 RMI196362:RMN196362 RWE196362:RWJ196362 SGA196362:SGF196362 SPW196362:SQB196362 SZS196362:SZX196362 TJO196362:TJT196362 TTK196362:TTP196362 UDG196362:UDL196362 UNC196362:UNH196362 UWY196362:UXD196362 VGU196362:VGZ196362 VQQ196362:VQV196362 WAM196362:WAR196362 WKI196362:WKN196362 WUE196362:WUJ196362 H261932:M261932 HS261898:HX261898 RO261898:RT261898 ABK261898:ABP261898 ALG261898:ALL261898 AVC261898:AVH261898 BEY261898:BFD261898 BOU261898:BOZ261898 BYQ261898:BYV261898 CIM261898:CIR261898 CSI261898:CSN261898 DCE261898:DCJ261898 DMA261898:DMF261898 DVW261898:DWB261898 EFS261898:EFX261898 EPO261898:EPT261898 EZK261898:EZP261898 FJG261898:FJL261898 FTC261898:FTH261898 GCY261898:GDD261898 GMU261898:GMZ261898 GWQ261898:GWV261898 HGM261898:HGR261898 HQI261898:HQN261898 IAE261898:IAJ261898 IKA261898:IKF261898 ITW261898:IUB261898 JDS261898:JDX261898 JNO261898:JNT261898 JXK261898:JXP261898 KHG261898:KHL261898 KRC261898:KRH261898 LAY261898:LBD261898 LKU261898:LKZ261898 LUQ261898:LUV261898 MEM261898:MER261898 MOI261898:MON261898 MYE261898:MYJ261898 NIA261898:NIF261898 NRW261898:NSB261898 OBS261898:OBX261898 OLO261898:OLT261898 OVK261898:OVP261898 PFG261898:PFL261898 PPC261898:PPH261898 PYY261898:PZD261898 QIU261898:QIZ261898 QSQ261898:QSV261898 RCM261898:RCR261898 RMI261898:RMN261898 RWE261898:RWJ261898 SGA261898:SGF261898 SPW261898:SQB261898 SZS261898:SZX261898 TJO261898:TJT261898 TTK261898:TTP261898 UDG261898:UDL261898 UNC261898:UNH261898 UWY261898:UXD261898 VGU261898:VGZ261898 VQQ261898:VQV261898 WAM261898:WAR261898 WKI261898:WKN261898 WUE261898:WUJ261898 H327468:M327468 HS327434:HX327434 RO327434:RT327434 ABK327434:ABP327434 ALG327434:ALL327434 AVC327434:AVH327434 BEY327434:BFD327434 BOU327434:BOZ327434 BYQ327434:BYV327434 CIM327434:CIR327434 CSI327434:CSN327434 DCE327434:DCJ327434 DMA327434:DMF327434 DVW327434:DWB327434 EFS327434:EFX327434 EPO327434:EPT327434 EZK327434:EZP327434 FJG327434:FJL327434 FTC327434:FTH327434 GCY327434:GDD327434 GMU327434:GMZ327434 GWQ327434:GWV327434 HGM327434:HGR327434 HQI327434:HQN327434 IAE327434:IAJ327434 IKA327434:IKF327434 ITW327434:IUB327434 JDS327434:JDX327434 JNO327434:JNT327434 JXK327434:JXP327434 KHG327434:KHL327434 KRC327434:KRH327434 LAY327434:LBD327434 LKU327434:LKZ327434 LUQ327434:LUV327434 MEM327434:MER327434 MOI327434:MON327434 MYE327434:MYJ327434 NIA327434:NIF327434 NRW327434:NSB327434 OBS327434:OBX327434 OLO327434:OLT327434 OVK327434:OVP327434 PFG327434:PFL327434 PPC327434:PPH327434 PYY327434:PZD327434 QIU327434:QIZ327434 QSQ327434:QSV327434 RCM327434:RCR327434 RMI327434:RMN327434 RWE327434:RWJ327434 SGA327434:SGF327434 SPW327434:SQB327434 SZS327434:SZX327434 TJO327434:TJT327434 TTK327434:TTP327434 UDG327434:UDL327434 UNC327434:UNH327434 UWY327434:UXD327434 VGU327434:VGZ327434 VQQ327434:VQV327434 WAM327434:WAR327434 WKI327434:WKN327434 WUE327434:WUJ327434 H393004:M393004 HS392970:HX392970 RO392970:RT392970 ABK392970:ABP392970 ALG392970:ALL392970 AVC392970:AVH392970 BEY392970:BFD392970 BOU392970:BOZ392970 BYQ392970:BYV392970 CIM392970:CIR392970 CSI392970:CSN392970 DCE392970:DCJ392970 DMA392970:DMF392970 DVW392970:DWB392970 EFS392970:EFX392970 EPO392970:EPT392970 EZK392970:EZP392970 FJG392970:FJL392970 FTC392970:FTH392970 GCY392970:GDD392970 GMU392970:GMZ392970 GWQ392970:GWV392970 HGM392970:HGR392970 HQI392970:HQN392970 IAE392970:IAJ392970 IKA392970:IKF392970 ITW392970:IUB392970 JDS392970:JDX392970 JNO392970:JNT392970 JXK392970:JXP392970 KHG392970:KHL392970 KRC392970:KRH392970 LAY392970:LBD392970 LKU392970:LKZ392970 LUQ392970:LUV392970 MEM392970:MER392970 MOI392970:MON392970 MYE392970:MYJ392970 NIA392970:NIF392970 NRW392970:NSB392970 OBS392970:OBX392970 OLO392970:OLT392970 OVK392970:OVP392970 PFG392970:PFL392970 PPC392970:PPH392970 PYY392970:PZD392970 QIU392970:QIZ392970 QSQ392970:QSV392970 RCM392970:RCR392970 RMI392970:RMN392970 RWE392970:RWJ392970 SGA392970:SGF392970 SPW392970:SQB392970 SZS392970:SZX392970 TJO392970:TJT392970 TTK392970:TTP392970 UDG392970:UDL392970 UNC392970:UNH392970 UWY392970:UXD392970 VGU392970:VGZ392970 VQQ392970:VQV392970 WAM392970:WAR392970 WKI392970:WKN392970 WUE392970:WUJ392970 H458540:M458540 HS458506:HX458506 RO458506:RT458506 ABK458506:ABP458506 ALG458506:ALL458506 AVC458506:AVH458506 BEY458506:BFD458506 BOU458506:BOZ458506 BYQ458506:BYV458506 CIM458506:CIR458506 CSI458506:CSN458506 DCE458506:DCJ458506 DMA458506:DMF458506 DVW458506:DWB458506 EFS458506:EFX458506 EPO458506:EPT458506 EZK458506:EZP458506 FJG458506:FJL458506 FTC458506:FTH458506 GCY458506:GDD458506 GMU458506:GMZ458506 GWQ458506:GWV458506 HGM458506:HGR458506 HQI458506:HQN458506 IAE458506:IAJ458506 IKA458506:IKF458506 ITW458506:IUB458506 JDS458506:JDX458506 JNO458506:JNT458506 JXK458506:JXP458506 KHG458506:KHL458506 KRC458506:KRH458506 LAY458506:LBD458506 LKU458506:LKZ458506 LUQ458506:LUV458506 MEM458506:MER458506 MOI458506:MON458506 MYE458506:MYJ458506 NIA458506:NIF458506 NRW458506:NSB458506 OBS458506:OBX458506 OLO458506:OLT458506 OVK458506:OVP458506 PFG458506:PFL458506 PPC458506:PPH458506 PYY458506:PZD458506 QIU458506:QIZ458506 QSQ458506:QSV458506 RCM458506:RCR458506 RMI458506:RMN458506 RWE458506:RWJ458506 SGA458506:SGF458506 SPW458506:SQB458506 SZS458506:SZX458506 TJO458506:TJT458506 TTK458506:TTP458506 UDG458506:UDL458506 UNC458506:UNH458506 UWY458506:UXD458506 VGU458506:VGZ458506 VQQ458506:VQV458506 WAM458506:WAR458506 WKI458506:WKN458506 WUE458506:WUJ458506 H524076:M524076 HS524042:HX524042 RO524042:RT524042 ABK524042:ABP524042 ALG524042:ALL524042 AVC524042:AVH524042 BEY524042:BFD524042 BOU524042:BOZ524042 BYQ524042:BYV524042 CIM524042:CIR524042 CSI524042:CSN524042 DCE524042:DCJ524042 DMA524042:DMF524042 DVW524042:DWB524042 EFS524042:EFX524042 EPO524042:EPT524042 EZK524042:EZP524042 FJG524042:FJL524042 FTC524042:FTH524042 GCY524042:GDD524042 GMU524042:GMZ524042 GWQ524042:GWV524042 HGM524042:HGR524042 HQI524042:HQN524042 IAE524042:IAJ524042 IKA524042:IKF524042 ITW524042:IUB524042 JDS524042:JDX524042 JNO524042:JNT524042 JXK524042:JXP524042 KHG524042:KHL524042 KRC524042:KRH524042 LAY524042:LBD524042 LKU524042:LKZ524042 LUQ524042:LUV524042 MEM524042:MER524042 MOI524042:MON524042 MYE524042:MYJ524042 NIA524042:NIF524042 NRW524042:NSB524042 OBS524042:OBX524042 OLO524042:OLT524042 OVK524042:OVP524042 PFG524042:PFL524042 PPC524042:PPH524042 PYY524042:PZD524042 QIU524042:QIZ524042 QSQ524042:QSV524042 RCM524042:RCR524042 RMI524042:RMN524042 RWE524042:RWJ524042 SGA524042:SGF524042 SPW524042:SQB524042 SZS524042:SZX524042 TJO524042:TJT524042 TTK524042:TTP524042 UDG524042:UDL524042 UNC524042:UNH524042 UWY524042:UXD524042 VGU524042:VGZ524042 VQQ524042:VQV524042 WAM524042:WAR524042 WKI524042:WKN524042 WUE524042:WUJ524042 H589612:M589612 HS589578:HX589578 RO589578:RT589578 ABK589578:ABP589578 ALG589578:ALL589578 AVC589578:AVH589578 BEY589578:BFD589578 BOU589578:BOZ589578 BYQ589578:BYV589578 CIM589578:CIR589578 CSI589578:CSN589578 DCE589578:DCJ589578 DMA589578:DMF589578 DVW589578:DWB589578 EFS589578:EFX589578 EPO589578:EPT589578 EZK589578:EZP589578 FJG589578:FJL589578 FTC589578:FTH589578 GCY589578:GDD589578 GMU589578:GMZ589578 GWQ589578:GWV589578 HGM589578:HGR589578 HQI589578:HQN589578 IAE589578:IAJ589578 IKA589578:IKF589578 ITW589578:IUB589578 JDS589578:JDX589578 JNO589578:JNT589578 JXK589578:JXP589578 KHG589578:KHL589578 KRC589578:KRH589578 LAY589578:LBD589578 LKU589578:LKZ589578 LUQ589578:LUV589578 MEM589578:MER589578 MOI589578:MON589578 MYE589578:MYJ589578 NIA589578:NIF589578 NRW589578:NSB589578 OBS589578:OBX589578 OLO589578:OLT589578 OVK589578:OVP589578 PFG589578:PFL589578 PPC589578:PPH589578 PYY589578:PZD589578 QIU589578:QIZ589578 QSQ589578:QSV589578 RCM589578:RCR589578 RMI589578:RMN589578 RWE589578:RWJ589578 SGA589578:SGF589578 SPW589578:SQB589578 SZS589578:SZX589578 TJO589578:TJT589578 TTK589578:TTP589578 UDG589578:UDL589578 UNC589578:UNH589578 UWY589578:UXD589578 VGU589578:VGZ589578 VQQ589578:VQV589578 WAM589578:WAR589578 WKI589578:WKN589578 WUE589578:WUJ589578 H655148:M655148 HS655114:HX655114 RO655114:RT655114 ABK655114:ABP655114 ALG655114:ALL655114 AVC655114:AVH655114 BEY655114:BFD655114 BOU655114:BOZ655114 BYQ655114:BYV655114 CIM655114:CIR655114 CSI655114:CSN655114 DCE655114:DCJ655114 DMA655114:DMF655114 DVW655114:DWB655114 EFS655114:EFX655114 EPO655114:EPT655114 EZK655114:EZP655114 FJG655114:FJL655114 FTC655114:FTH655114 GCY655114:GDD655114 GMU655114:GMZ655114 GWQ655114:GWV655114 HGM655114:HGR655114 HQI655114:HQN655114 IAE655114:IAJ655114 IKA655114:IKF655114 ITW655114:IUB655114 JDS655114:JDX655114 JNO655114:JNT655114 JXK655114:JXP655114 KHG655114:KHL655114 KRC655114:KRH655114 LAY655114:LBD655114 LKU655114:LKZ655114 LUQ655114:LUV655114 MEM655114:MER655114 MOI655114:MON655114 MYE655114:MYJ655114 NIA655114:NIF655114 NRW655114:NSB655114 OBS655114:OBX655114 OLO655114:OLT655114 OVK655114:OVP655114 PFG655114:PFL655114 PPC655114:PPH655114 PYY655114:PZD655114 QIU655114:QIZ655114 QSQ655114:QSV655114 RCM655114:RCR655114 RMI655114:RMN655114 RWE655114:RWJ655114 SGA655114:SGF655114 SPW655114:SQB655114 SZS655114:SZX655114 TJO655114:TJT655114 TTK655114:TTP655114 UDG655114:UDL655114 UNC655114:UNH655114 UWY655114:UXD655114 VGU655114:VGZ655114 VQQ655114:VQV655114 WAM655114:WAR655114 WKI655114:WKN655114 WUE655114:WUJ655114 H720684:M720684 HS720650:HX720650 RO720650:RT720650 ABK720650:ABP720650 ALG720650:ALL720650 AVC720650:AVH720650 BEY720650:BFD720650 BOU720650:BOZ720650 BYQ720650:BYV720650 CIM720650:CIR720650 CSI720650:CSN720650 DCE720650:DCJ720650 DMA720650:DMF720650 DVW720650:DWB720650 EFS720650:EFX720650 EPO720650:EPT720650 EZK720650:EZP720650 FJG720650:FJL720650 FTC720650:FTH720650 GCY720650:GDD720650 GMU720650:GMZ720650 GWQ720650:GWV720650 HGM720650:HGR720650 HQI720650:HQN720650 IAE720650:IAJ720650 IKA720650:IKF720650 ITW720650:IUB720650 JDS720650:JDX720650 JNO720650:JNT720650 JXK720650:JXP720650 KHG720650:KHL720650 KRC720650:KRH720650 LAY720650:LBD720650 LKU720650:LKZ720650 LUQ720650:LUV720650 MEM720650:MER720650 MOI720650:MON720650 MYE720650:MYJ720650 NIA720650:NIF720650 NRW720650:NSB720650 OBS720650:OBX720650 OLO720650:OLT720650 OVK720650:OVP720650 PFG720650:PFL720650 PPC720650:PPH720650 PYY720650:PZD720650 QIU720650:QIZ720650 QSQ720650:QSV720650 RCM720650:RCR720650 RMI720650:RMN720650 RWE720650:RWJ720650 SGA720650:SGF720650 SPW720650:SQB720650 SZS720650:SZX720650 TJO720650:TJT720650 TTK720650:TTP720650 UDG720650:UDL720650 UNC720650:UNH720650 UWY720650:UXD720650 VGU720650:VGZ720650 VQQ720650:VQV720650 WAM720650:WAR720650 WKI720650:WKN720650 WUE720650:WUJ720650 H786220:M786220 HS786186:HX786186 RO786186:RT786186 ABK786186:ABP786186 ALG786186:ALL786186 AVC786186:AVH786186 BEY786186:BFD786186 BOU786186:BOZ786186 BYQ786186:BYV786186 CIM786186:CIR786186 CSI786186:CSN786186 DCE786186:DCJ786186 DMA786186:DMF786186 DVW786186:DWB786186 EFS786186:EFX786186 EPO786186:EPT786186 EZK786186:EZP786186 FJG786186:FJL786186 FTC786186:FTH786186 GCY786186:GDD786186 GMU786186:GMZ786186 GWQ786186:GWV786186 HGM786186:HGR786186 HQI786186:HQN786186 IAE786186:IAJ786186 IKA786186:IKF786186 ITW786186:IUB786186 JDS786186:JDX786186 JNO786186:JNT786186 JXK786186:JXP786186 KHG786186:KHL786186 KRC786186:KRH786186 LAY786186:LBD786186 LKU786186:LKZ786186 LUQ786186:LUV786186 MEM786186:MER786186 MOI786186:MON786186 MYE786186:MYJ786186 NIA786186:NIF786186 NRW786186:NSB786186 OBS786186:OBX786186 OLO786186:OLT786186 OVK786186:OVP786186 PFG786186:PFL786186 PPC786186:PPH786186 PYY786186:PZD786186 QIU786186:QIZ786186 QSQ786186:QSV786186 RCM786186:RCR786186 RMI786186:RMN786186 RWE786186:RWJ786186 SGA786186:SGF786186 SPW786186:SQB786186 SZS786186:SZX786186 TJO786186:TJT786186 TTK786186:TTP786186 UDG786186:UDL786186 UNC786186:UNH786186 UWY786186:UXD786186 VGU786186:VGZ786186 VQQ786186:VQV786186 WAM786186:WAR786186 WKI786186:WKN786186 WUE786186:WUJ786186 H851756:M851756 HS851722:HX851722 RO851722:RT851722 ABK851722:ABP851722 ALG851722:ALL851722 AVC851722:AVH851722 BEY851722:BFD851722 BOU851722:BOZ851722 BYQ851722:BYV851722 CIM851722:CIR851722 CSI851722:CSN851722 DCE851722:DCJ851722 DMA851722:DMF851722 DVW851722:DWB851722 EFS851722:EFX851722 EPO851722:EPT851722 EZK851722:EZP851722 FJG851722:FJL851722 FTC851722:FTH851722 GCY851722:GDD851722 GMU851722:GMZ851722 GWQ851722:GWV851722 HGM851722:HGR851722 HQI851722:HQN851722 IAE851722:IAJ851722 IKA851722:IKF851722 ITW851722:IUB851722 JDS851722:JDX851722 JNO851722:JNT851722 JXK851722:JXP851722 KHG851722:KHL851722 KRC851722:KRH851722 LAY851722:LBD851722 LKU851722:LKZ851722 LUQ851722:LUV851722 MEM851722:MER851722 MOI851722:MON851722 MYE851722:MYJ851722 NIA851722:NIF851722 NRW851722:NSB851722 OBS851722:OBX851722 OLO851722:OLT851722 OVK851722:OVP851722 PFG851722:PFL851722 PPC851722:PPH851722 PYY851722:PZD851722 QIU851722:QIZ851722 QSQ851722:QSV851722 RCM851722:RCR851722 RMI851722:RMN851722 RWE851722:RWJ851722 SGA851722:SGF851722 SPW851722:SQB851722 SZS851722:SZX851722 TJO851722:TJT851722 TTK851722:TTP851722 UDG851722:UDL851722 UNC851722:UNH851722 UWY851722:UXD851722 VGU851722:VGZ851722 VQQ851722:VQV851722 WAM851722:WAR851722 WKI851722:WKN851722 WUE851722:WUJ851722 H917292:M917292 HS917258:HX917258 RO917258:RT917258 ABK917258:ABP917258 ALG917258:ALL917258 AVC917258:AVH917258 BEY917258:BFD917258 BOU917258:BOZ917258 BYQ917258:BYV917258 CIM917258:CIR917258 CSI917258:CSN917258 DCE917258:DCJ917258 DMA917258:DMF917258 DVW917258:DWB917258 EFS917258:EFX917258 EPO917258:EPT917258 EZK917258:EZP917258 FJG917258:FJL917258 FTC917258:FTH917258 GCY917258:GDD917258 GMU917258:GMZ917258 GWQ917258:GWV917258 HGM917258:HGR917258 HQI917258:HQN917258 IAE917258:IAJ917258 IKA917258:IKF917258 ITW917258:IUB917258 JDS917258:JDX917258 JNO917258:JNT917258 JXK917258:JXP917258 KHG917258:KHL917258 KRC917258:KRH917258 LAY917258:LBD917258 LKU917258:LKZ917258 LUQ917258:LUV917258 MEM917258:MER917258 MOI917258:MON917258 MYE917258:MYJ917258 NIA917258:NIF917258 NRW917258:NSB917258 OBS917258:OBX917258 OLO917258:OLT917258 OVK917258:OVP917258 PFG917258:PFL917258 PPC917258:PPH917258 PYY917258:PZD917258 QIU917258:QIZ917258 QSQ917258:QSV917258 RCM917258:RCR917258 RMI917258:RMN917258 RWE917258:RWJ917258 SGA917258:SGF917258 SPW917258:SQB917258 SZS917258:SZX917258 TJO917258:TJT917258 TTK917258:TTP917258 UDG917258:UDL917258 UNC917258:UNH917258 UWY917258:UXD917258 VGU917258:VGZ917258 VQQ917258:VQV917258 WAM917258:WAR917258 WKI917258:WKN917258 WUE917258:WUJ917258 H982828:M982828 HS982794:HX982794 RO982794:RT982794 ABK982794:ABP982794 ALG982794:ALL982794 AVC982794:AVH982794 BEY982794:BFD982794 BOU982794:BOZ982794 BYQ982794:BYV982794 CIM982794:CIR982794 CSI982794:CSN982794 DCE982794:DCJ982794 DMA982794:DMF982794 DVW982794:DWB982794 EFS982794:EFX982794 EPO982794:EPT982794 EZK982794:EZP982794 FJG982794:FJL982794 FTC982794:FTH982794 GCY982794:GDD982794 GMU982794:GMZ982794 GWQ982794:GWV982794 HGM982794:HGR982794 HQI982794:HQN982794 IAE982794:IAJ982794 IKA982794:IKF982794 ITW982794:IUB982794 JDS982794:JDX982794 JNO982794:JNT982794 JXK982794:JXP982794 KHG982794:KHL982794 KRC982794:KRH982794 LAY982794:LBD982794 LKU982794:LKZ982794 LUQ982794:LUV982794 MEM982794:MER982794 MOI982794:MON982794 MYE982794:MYJ982794 NIA982794:NIF982794 NRW982794:NSB982794 OBS982794:OBX982794 OLO982794:OLT982794 OVK982794:OVP982794 PFG982794:PFL982794 PPC982794:PPH982794 PYY982794:PZD982794 QIU982794:QIZ982794 QSQ982794:QSV982794 RCM982794:RCR982794 RMI982794:RMN982794 RWE982794:RWJ982794 SGA982794:SGF982794 SPW982794:SQB982794 SZS982794:SZX982794 TJO982794:TJT982794 TTK982794:TTP982794 UDG982794:UDL982794 UNC982794:UNH982794 UWY982794:UXD982794 VGU982794:VGZ982794 VQQ982794:VQV982794 WAM982794:WAR982794 WKI982794:WKN982794 WUE982794:WUJ982794" xr:uid="{00000000-0002-0000-0200-000016000000}">
      <formula1>"Central Forced Air, Window Units, None Provided, Other"</formula1>
    </dataValidation>
    <dataValidation type="list" allowBlank="1" showInputMessage="1" showErrorMessage="1" sqref="H65325:M65325 HS65291:HX65291 RO65291:RT65291 ABK65291:ABP65291 ALG65291:ALL65291 AVC65291:AVH65291 BEY65291:BFD65291 BOU65291:BOZ65291 BYQ65291:BYV65291 CIM65291:CIR65291 CSI65291:CSN65291 DCE65291:DCJ65291 DMA65291:DMF65291 DVW65291:DWB65291 EFS65291:EFX65291 EPO65291:EPT65291 EZK65291:EZP65291 FJG65291:FJL65291 FTC65291:FTH65291 GCY65291:GDD65291 GMU65291:GMZ65291 GWQ65291:GWV65291 HGM65291:HGR65291 HQI65291:HQN65291 IAE65291:IAJ65291 IKA65291:IKF65291 ITW65291:IUB65291 JDS65291:JDX65291 JNO65291:JNT65291 JXK65291:JXP65291 KHG65291:KHL65291 KRC65291:KRH65291 LAY65291:LBD65291 LKU65291:LKZ65291 LUQ65291:LUV65291 MEM65291:MER65291 MOI65291:MON65291 MYE65291:MYJ65291 NIA65291:NIF65291 NRW65291:NSB65291 OBS65291:OBX65291 OLO65291:OLT65291 OVK65291:OVP65291 PFG65291:PFL65291 PPC65291:PPH65291 PYY65291:PZD65291 QIU65291:QIZ65291 QSQ65291:QSV65291 RCM65291:RCR65291 RMI65291:RMN65291 RWE65291:RWJ65291 SGA65291:SGF65291 SPW65291:SQB65291 SZS65291:SZX65291 TJO65291:TJT65291 TTK65291:TTP65291 UDG65291:UDL65291 UNC65291:UNH65291 UWY65291:UXD65291 VGU65291:VGZ65291 VQQ65291:VQV65291 WAM65291:WAR65291 WKI65291:WKN65291 WUE65291:WUJ65291 H130861:M130861 HS130827:HX130827 RO130827:RT130827 ABK130827:ABP130827 ALG130827:ALL130827 AVC130827:AVH130827 BEY130827:BFD130827 BOU130827:BOZ130827 BYQ130827:BYV130827 CIM130827:CIR130827 CSI130827:CSN130827 DCE130827:DCJ130827 DMA130827:DMF130827 DVW130827:DWB130827 EFS130827:EFX130827 EPO130827:EPT130827 EZK130827:EZP130827 FJG130827:FJL130827 FTC130827:FTH130827 GCY130827:GDD130827 GMU130827:GMZ130827 GWQ130827:GWV130827 HGM130827:HGR130827 HQI130827:HQN130827 IAE130827:IAJ130827 IKA130827:IKF130827 ITW130827:IUB130827 JDS130827:JDX130827 JNO130827:JNT130827 JXK130827:JXP130827 KHG130827:KHL130827 KRC130827:KRH130827 LAY130827:LBD130827 LKU130827:LKZ130827 LUQ130827:LUV130827 MEM130827:MER130827 MOI130827:MON130827 MYE130827:MYJ130827 NIA130827:NIF130827 NRW130827:NSB130827 OBS130827:OBX130827 OLO130827:OLT130827 OVK130827:OVP130827 PFG130827:PFL130827 PPC130827:PPH130827 PYY130827:PZD130827 QIU130827:QIZ130827 QSQ130827:QSV130827 RCM130827:RCR130827 RMI130827:RMN130827 RWE130827:RWJ130827 SGA130827:SGF130827 SPW130827:SQB130827 SZS130827:SZX130827 TJO130827:TJT130827 TTK130827:TTP130827 UDG130827:UDL130827 UNC130827:UNH130827 UWY130827:UXD130827 VGU130827:VGZ130827 VQQ130827:VQV130827 WAM130827:WAR130827 WKI130827:WKN130827 WUE130827:WUJ130827 H196397:M196397 HS196363:HX196363 RO196363:RT196363 ABK196363:ABP196363 ALG196363:ALL196363 AVC196363:AVH196363 BEY196363:BFD196363 BOU196363:BOZ196363 BYQ196363:BYV196363 CIM196363:CIR196363 CSI196363:CSN196363 DCE196363:DCJ196363 DMA196363:DMF196363 DVW196363:DWB196363 EFS196363:EFX196363 EPO196363:EPT196363 EZK196363:EZP196363 FJG196363:FJL196363 FTC196363:FTH196363 GCY196363:GDD196363 GMU196363:GMZ196363 GWQ196363:GWV196363 HGM196363:HGR196363 HQI196363:HQN196363 IAE196363:IAJ196363 IKA196363:IKF196363 ITW196363:IUB196363 JDS196363:JDX196363 JNO196363:JNT196363 JXK196363:JXP196363 KHG196363:KHL196363 KRC196363:KRH196363 LAY196363:LBD196363 LKU196363:LKZ196363 LUQ196363:LUV196363 MEM196363:MER196363 MOI196363:MON196363 MYE196363:MYJ196363 NIA196363:NIF196363 NRW196363:NSB196363 OBS196363:OBX196363 OLO196363:OLT196363 OVK196363:OVP196363 PFG196363:PFL196363 PPC196363:PPH196363 PYY196363:PZD196363 QIU196363:QIZ196363 QSQ196363:QSV196363 RCM196363:RCR196363 RMI196363:RMN196363 RWE196363:RWJ196363 SGA196363:SGF196363 SPW196363:SQB196363 SZS196363:SZX196363 TJO196363:TJT196363 TTK196363:TTP196363 UDG196363:UDL196363 UNC196363:UNH196363 UWY196363:UXD196363 VGU196363:VGZ196363 VQQ196363:VQV196363 WAM196363:WAR196363 WKI196363:WKN196363 WUE196363:WUJ196363 H261933:M261933 HS261899:HX261899 RO261899:RT261899 ABK261899:ABP261899 ALG261899:ALL261899 AVC261899:AVH261899 BEY261899:BFD261899 BOU261899:BOZ261899 BYQ261899:BYV261899 CIM261899:CIR261899 CSI261899:CSN261899 DCE261899:DCJ261899 DMA261899:DMF261899 DVW261899:DWB261899 EFS261899:EFX261899 EPO261899:EPT261899 EZK261899:EZP261899 FJG261899:FJL261899 FTC261899:FTH261899 GCY261899:GDD261899 GMU261899:GMZ261899 GWQ261899:GWV261899 HGM261899:HGR261899 HQI261899:HQN261899 IAE261899:IAJ261899 IKA261899:IKF261899 ITW261899:IUB261899 JDS261899:JDX261899 JNO261899:JNT261899 JXK261899:JXP261899 KHG261899:KHL261899 KRC261899:KRH261899 LAY261899:LBD261899 LKU261899:LKZ261899 LUQ261899:LUV261899 MEM261899:MER261899 MOI261899:MON261899 MYE261899:MYJ261899 NIA261899:NIF261899 NRW261899:NSB261899 OBS261899:OBX261899 OLO261899:OLT261899 OVK261899:OVP261899 PFG261899:PFL261899 PPC261899:PPH261899 PYY261899:PZD261899 QIU261899:QIZ261899 QSQ261899:QSV261899 RCM261899:RCR261899 RMI261899:RMN261899 RWE261899:RWJ261899 SGA261899:SGF261899 SPW261899:SQB261899 SZS261899:SZX261899 TJO261899:TJT261899 TTK261899:TTP261899 UDG261899:UDL261899 UNC261899:UNH261899 UWY261899:UXD261899 VGU261899:VGZ261899 VQQ261899:VQV261899 WAM261899:WAR261899 WKI261899:WKN261899 WUE261899:WUJ261899 H327469:M327469 HS327435:HX327435 RO327435:RT327435 ABK327435:ABP327435 ALG327435:ALL327435 AVC327435:AVH327435 BEY327435:BFD327435 BOU327435:BOZ327435 BYQ327435:BYV327435 CIM327435:CIR327435 CSI327435:CSN327435 DCE327435:DCJ327435 DMA327435:DMF327435 DVW327435:DWB327435 EFS327435:EFX327435 EPO327435:EPT327435 EZK327435:EZP327435 FJG327435:FJL327435 FTC327435:FTH327435 GCY327435:GDD327435 GMU327435:GMZ327435 GWQ327435:GWV327435 HGM327435:HGR327435 HQI327435:HQN327435 IAE327435:IAJ327435 IKA327435:IKF327435 ITW327435:IUB327435 JDS327435:JDX327435 JNO327435:JNT327435 JXK327435:JXP327435 KHG327435:KHL327435 KRC327435:KRH327435 LAY327435:LBD327435 LKU327435:LKZ327435 LUQ327435:LUV327435 MEM327435:MER327435 MOI327435:MON327435 MYE327435:MYJ327435 NIA327435:NIF327435 NRW327435:NSB327435 OBS327435:OBX327435 OLO327435:OLT327435 OVK327435:OVP327435 PFG327435:PFL327435 PPC327435:PPH327435 PYY327435:PZD327435 QIU327435:QIZ327435 QSQ327435:QSV327435 RCM327435:RCR327435 RMI327435:RMN327435 RWE327435:RWJ327435 SGA327435:SGF327435 SPW327435:SQB327435 SZS327435:SZX327435 TJO327435:TJT327435 TTK327435:TTP327435 UDG327435:UDL327435 UNC327435:UNH327435 UWY327435:UXD327435 VGU327435:VGZ327435 VQQ327435:VQV327435 WAM327435:WAR327435 WKI327435:WKN327435 WUE327435:WUJ327435 H393005:M393005 HS392971:HX392971 RO392971:RT392971 ABK392971:ABP392971 ALG392971:ALL392971 AVC392971:AVH392971 BEY392971:BFD392971 BOU392971:BOZ392971 BYQ392971:BYV392971 CIM392971:CIR392971 CSI392971:CSN392971 DCE392971:DCJ392971 DMA392971:DMF392971 DVW392971:DWB392971 EFS392971:EFX392971 EPO392971:EPT392971 EZK392971:EZP392971 FJG392971:FJL392971 FTC392971:FTH392971 GCY392971:GDD392971 GMU392971:GMZ392971 GWQ392971:GWV392971 HGM392971:HGR392971 HQI392971:HQN392971 IAE392971:IAJ392971 IKA392971:IKF392971 ITW392971:IUB392971 JDS392971:JDX392971 JNO392971:JNT392971 JXK392971:JXP392971 KHG392971:KHL392971 KRC392971:KRH392971 LAY392971:LBD392971 LKU392971:LKZ392971 LUQ392971:LUV392971 MEM392971:MER392971 MOI392971:MON392971 MYE392971:MYJ392971 NIA392971:NIF392971 NRW392971:NSB392971 OBS392971:OBX392971 OLO392971:OLT392971 OVK392971:OVP392971 PFG392971:PFL392971 PPC392971:PPH392971 PYY392971:PZD392971 QIU392971:QIZ392971 QSQ392971:QSV392971 RCM392971:RCR392971 RMI392971:RMN392971 RWE392971:RWJ392971 SGA392971:SGF392971 SPW392971:SQB392971 SZS392971:SZX392971 TJO392971:TJT392971 TTK392971:TTP392971 UDG392971:UDL392971 UNC392971:UNH392971 UWY392971:UXD392971 VGU392971:VGZ392971 VQQ392971:VQV392971 WAM392971:WAR392971 WKI392971:WKN392971 WUE392971:WUJ392971 H458541:M458541 HS458507:HX458507 RO458507:RT458507 ABK458507:ABP458507 ALG458507:ALL458507 AVC458507:AVH458507 BEY458507:BFD458507 BOU458507:BOZ458507 BYQ458507:BYV458507 CIM458507:CIR458507 CSI458507:CSN458507 DCE458507:DCJ458507 DMA458507:DMF458507 DVW458507:DWB458507 EFS458507:EFX458507 EPO458507:EPT458507 EZK458507:EZP458507 FJG458507:FJL458507 FTC458507:FTH458507 GCY458507:GDD458507 GMU458507:GMZ458507 GWQ458507:GWV458507 HGM458507:HGR458507 HQI458507:HQN458507 IAE458507:IAJ458507 IKA458507:IKF458507 ITW458507:IUB458507 JDS458507:JDX458507 JNO458507:JNT458507 JXK458507:JXP458507 KHG458507:KHL458507 KRC458507:KRH458507 LAY458507:LBD458507 LKU458507:LKZ458507 LUQ458507:LUV458507 MEM458507:MER458507 MOI458507:MON458507 MYE458507:MYJ458507 NIA458507:NIF458507 NRW458507:NSB458507 OBS458507:OBX458507 OLO458507:OLT458507 OVK458507:OVP458507 PFG458507:PFL458507 PPC458507:PPH458507 PYY458507:PZD458507 QIU458507:QIZ458507 QSQ458507:QSV458507 RCM458507:RCR458507 RMI458507:RMN458507 RWE458507:RWJ458507 SGA458507:SGF458507 SPW458507:SQB458507 SZS458507:SZX458507 TJO458507:TJT458507 TTK458507:TTP458507 UDG458507:UDL458507 UNC458507:UNH458507 UWY458507:UXD458507 VGU458507:VGZ458507 VQQ458507:VQV458507 WAM458507:WAR458507 WKI458507:WKN458507 WUE458507:WUJ458507 H524077:M524077 HS524043:HX524043 RO524043:RT524043 ABK524043:ABP524043 ALG524043:ALL524043 AVC524043:AVH524043 BEY524043:BFD524043 BOU524043:BOZ524043 BYQ524043:BYV524043 CIM524043:CIR524043 CSI524043:CSN524043 DCE524043:DCJ524043 DMA524043:DMF524043 DVW524043:DWB524043 EFS524043:EFX524043 EPO524043:EPT524043 EZK524043:EZP524043 FJG524043:FJL524043 FTC524043:FTH524043 GCY524043:GDD524043 GMU524043:GMZ524043 GWQ524043:GWV524043 HGM524043:HGR524043 HQI524043:HQN524043 IAE524043:IAJ524043 IKA524043:IKF524043 ITW524043:IUB524043 JDS524043:JDX524043 JNO524043:JNT524043 JXK524043:JXP524043 KHG524043:KHL524043 KRC524043:KRH524043 LAY524043:LBD524043 LKU524043:LKZ524043 LUQ524043:LUV524043 MEM524043:MER524043 MOI524043:MON524043 MYE524043:MYJ524043 NIA524043:NIF524043 NRW524043:NSB524043 OBS524043:OBX524043 OLO524043:OLT524043 OVK524043:OVP524043 PFG524043:PFL524043 PPC524043:PPH524043 PYY524043:PZD524043 QIU524043:QIZ524043 QSQ524043:QSV524043 RCM524043:RCR524043 RMI524043:RMN524043 RWE524043:RWJ524043 SGA524043:SGF524043 SPW524043:SQB524043 SZS524043:SZX524043 TJO524043:TJT524043 TTK524043:TTP524043 UDG524043:UDL524043 UNC524043:UNH524043 UWY524043:UXD524043 VGU524043:VGZ524043 VQQ524043:VQV524043 WAM524043:WAR524043 WKI524043:WKN524043 WUE524043:WUJ524043 H589613:M589613 HS589579:HX589579 RO589579:RT589579 ABK589579:ABP589579 ALG589579:ALL589579 AVC589579:AVH589579 BEY589579:BFD589579 BOU589579:BOZ589579 BYQ589579:BYV589579 CIM589579:CIR589579 CSI589579:CSN589579 DCE589579:DCJ589579 DMA589579:DMF589579 DVW589579:DWB589579 EFS589579:EFX589579 EPO589579:EPT589579 EZK589579:EZP589579 FJG589579:FJL589579 FTC589579:FTH589579 GCY589579:GDD589579 GMU589579:GMZ589579 GWQ589579:GWV589579 HGM589579:HGR589579 HQI589579:HQN589579 IAE589579:IAJ589579 IKA589579:IKF589579 ITW589579:IUB589579 JDS589579:JDX589579 JNO589579:JNT589579 JXK589579:JXP589579 KHG589579:KHL589579 KRC589579:KRH589579 LAY589579:LBD589579 LKU589579:LKZ589579 LUQ589579:LUV589579 MEM589579:MER589579 MOI589579:MON589579 MYE589579:MYJ589579 NIA589579:NIF589579 NRW589579:NSB589579 OBS589579:OBX589579 OLO589579:OLT589579 OVK589579:OVP589579 PFG589579:PFL589579 PPC589579:PPH589579 PYY589579:PZD589579 QIU589579:QIZ589579 QSQ589579:QSV589579 RCM589579:RCR589579 RMI589579:RMN589579 RWE589579:RWJ589579 SGA589579:SGF589579 SPW589579:SQB589579 SZS589579:SZX589579 TJO589579:TJT589579 TTK589579:TTP589579 UDG589579:UDL589579 UNC589579:UNH589579 UWY589579:UXD589579 VGU589579:VGZ589579 VQQ589579:VQV589579 WAM589579:WAR589579 WKI589579:WKN589579 WUE589579:WUJ589579 H655149:M655149 HS655115:HX655115 RO655115:RT655115 ABK655115:ABP655115 ALG655115:ALL655115 AVC655115:AVH655115 BEY655115:BFD655115 BOU655115:BOZ655115 BYQ655115:BYV655115 CIM655115:CIR655115 CSI655115:CSN655115 DCE655115:DCJ655115 DMA655115:DMF655115 DVW655115:DWB655115 EFS655115:EFX655115 EPO655115:EPT655115 EZK655115:EZP655115 FJG655115:FJL655115 FTC655115:FTH655115 GCY655115:GDD655115 GMU655115:GMZ655115 GWQ655115:GWV655115 HGM655115:HGR655115 HQI655115:HQN655115 IAE655115:IAJ655115 IKA655115:IKF655115 ITW655115:IUB655115 JDS655115:JDX655115 JNO655115:JNT655115 JXK655115:JXP655115 KHG655115:KHL655115 KRC655115:KRH655115 LAY655115:LBD655115 LKU655115:LKZ655115 LUQ655115:LUV655115 MEM655115:MER655115 MOI655115:MON655115 MYE655115:MYJ655115 NIA655115:NIF655115 NRW655115:NSB655115 OBS655115:OBX655115 OLO655115:OLT655115 OVK655115:OVP655115 PFG655115:PFL655115 PPC655115:PPH655115 PYY655115:PZD655115 QIU655115:QIZ655115 QSQ655115:QSV655115 RCM655115:RCR655115 RMI655115:RMN655115 RWE655115:RWJ655115 SGA655115:SGF655115 SPW655115:SQB655115 SZS655115:SZX655115 TJO655115:TJT655115 TTK655115:TTP655115 UDG655115:UDL655115 UNC655115:UNH655115 UWY655115:UXD655115 VGU655115:VGZ655115 VQQ655115:VQV655115 WAM655115:WAR655115 WKI655115:WKN655115 WUE655115:WUJ655115 H720685:M720685 HS720651:HX720651 RO720651:RT720651 ABK720651:ABP720651 ALG720651:ALL720651 AVC720651:AVH720651 BEY720651:BFD720651 BOU720651:BOZ720651 BYQ720651:BYV720651 CIM720651:CIR720651 CSI720651:CSN720651 DCE720651:DCJ720651 DMA720651:DMF720651 DVW720651:DWB720651 EFS720651:EFX720651 EPO720651:EPT720651 EZK720651:EZP720651 FJG720651:FJL720651 FTC720651:FTH720651 GCY720651:GDD720651 GMU720651:GMZ720651 GWQ720651:GWV720651 HGM720651:HGR720651 HQI720651:HQN720651 IAE720651:IAJ720651 IKA720651:IKF720651 ITW720651:IUB720651 JDS720651:JDX720651 JNO720651:JNT720651 JXK720651:JXP720651 KHG720651:KHL720651 KRC720651:KRH720651 LAY720651:LBD720651 LKU720651:LKZ720651 LUQ720651:LUV720651 MEM720651:MER720651 MOI720651:MON720651 MYE720651:MYJ720651 NIA720651:NIF720651 NRW720651:NSB720651 OBS720651:OBX720651 OLO720651:OLT720651 OVK720651:OVP720651 PFG720651:PFL720651 PPC720651:PPH720651 PYY720651:PZD720651 QIU720651:QIZ720651 QSQ720651:QSV720651 RCM720651:RCR720651 RMI720651:RMN720651 RWE720651:RWJ720651 SGA720651:SGF720651 SPW720651:SQB720651 SZS720651:SZX720651 TJO720651:TJT720651 TTK720651:TTP720651 UDG720651:UDL720651 UNC720651:UNH720651 UWY720651:UXD720651 VGU720651:VGZ720651 VQQ720651:VQV720651 WAM720651:WAR720651 WKI720651:WKN720651 WUE720651:WUJ720651 H786221:M786221 HS786187:HX786187 RO786187:RT786187 ABK786187:ABP786187 ALG786187:ALL786187 AVC786187:AVH786187 BEY786187:BFD786187 BOU786187:BOZ786187 BYQ786187:BYV786187 CIM786187:CIR786187 CSI786187:CSN786187 DCE786187:DCJ786187 DMA786187:DMF786187 DVW786187:DWB786187 EFS786187:EFX786187 EPO786187:EPT786187 EZK786187:EZP786187 FJG786187:FJL786187 FTC786187:FTH786187 GCY786187:GDD786187 GMU786187:GMZ786187 GWQ786187:GWV786187 HGM786187:HGR786187 HQI786187:HQN786187 IAE786187:IAJ786187 IKA786187:IKF786187 ITW786187:IUB786187 JDS786187:JDX786187 JNO786187:JNT786187 JXK786187:JXP786187 KHG786187:KHL786187 KRC786187:KRH786187 LAY786187:LBD786187 LKU786187:LKZ786187 LUQ786187:LUV786187 MEM786187:MER786187 MOI786187:MON786187 MYE786187:MYJ786187 NIA786187:NIF786187 NRW786187:NSB786187 OBS786187:OBX786187 OLO786187:OLT786187 OVK786187:OVP786187 PFG786187:PFL786187 PPC786187:PPH786187 PYY786187:PZD786187 QIU786187:QIZ786187 QSQ786187:QSV786187 RCM786187:RCR786187 RMI786187:RMN786187 RWE786187:RWJ786187 SGA786187:SGF786187 SPW786187:SQB786187 SZS786187:SZX786187 TJO786187:TJT786187 TTK786187:TTP786187 UDG786187:UDL786187 UNC786187:UNH786187 UWY786187:UXD786187 VGU786187:VGZ786187 VQQ786187:VQV786187 WAM786187:WAR786187 WKI786187:WKN786187 WUE786187:WUJ786187 H851757:M851757 HS851723:HX851723 RO851723:RT851723 ABK851723:ABP851723 ALG851723:ALL851723 AVC851723:AVH851723 BEY851723:BFD851723 BOU851723:BOZ851723 BYQ851723:BYV851723 CIM851723:CIR851723 CSI851723:CSN851723 DCE851723:DCJ851723 DMA851723:DMF851723 DVW851723:DWB851723 EFS851723:EFX851723 EPO851723:EPT851723 EZK851723:EZP851723 FJG851723:FJL851723 FTC851723:FTH851723 GCY851723:GDD851723 GMU851723:GMZ851723 GWQ851723:GWV851723 HGM851723:HGR851723 HQI851723:HQN851723 IAE851723:IAJ851723 IKA851723:IKF851723 ITW851723:IUB851723 JDS851723:JDX851723 JNO851723:JNT851723 JXK851723:JXP851723 KHG851723:KHL851723 KRC851723:KRH851723 LAY851723:LBD851723 LKU851723:LKZ851723 LUQ851723:LUV851723 MEM851723:MER851723 MOI851723:MON851723 MYE851723:MYJ851723 NIA851723:NIF851723 NRW851723:NSB851723 OBS851723:OBX851723 OLO851723:OLT851723 OVK851723:OVP851723 PFG851723:PFL851723 PPC851723:PPH851723 PYY851723:PZD851723 QIU851723:QIZ851723 QSQ851723:QSV851723 RCM851723:RCR851723 RMI851723:RMN851723 RWE851723:RWJ851723 SGA851723:SGF851723 SPW851723:SQB851723 SZS851723:SZX851723 TJO851723:TJT851723 TTK851723:TTP851723 UDG851723:UDL851723 UNC851723:UNH851723 UWY851723:UXD851723 VGU851723:VGZ851723 VQQ851723:VQV851723 WAM851723:WAR851723 WKI851723:WKN851723 WUE851723:WUJ851723 H917293:M917293 HS917259:HX917259 RO917259:RT917259 ABK917259:ABP917259 ALG917259:ALL917259 AVC917259:AVH917259 BEY917259:BFD917259 BOU917259:BOZ917259 BYQ917259:BYV917259 CIM917259:CIR917259 CSI917259:CSN917259 DCE917259:DCJ917259 DMA917259:DMF917259 DVW917259:DWB917259 EFS917259:EFX917259 EPO917259:EPT917259 EZK917259:EZP917259 FJG917259:FJL917259 FTC917259:FTH917259 GCY917259:GDD917259 GMU917259:GMZ917259 GWQ917259:GWV917259 HGM917259:HGR917259 HQI917259:HQN917259 IAE917259:IAJ917259 IKA917259:IKF917259 ITW917259:IUB917259 JDS917259:JDX917259 JNO917259:JNT917259 JXK917259:JXP917259 KHG917259:KHL917259 KRC917259:KRH917259 LAY917259:LBD917259 LKU917259:LKZ917259 LUQ917259:LUV917259 MEM917259:MER917259 MOI917259:MON917259 MYE917259:MYJ917259 NIA917259:NIF917259 NRW917259:NSB917259 OBS917259:OBX917259 OLO917259:OLT917259 OVK917259:OVP917259 PFG917259:PFL917259 PPC917259:PPH917259 PYY917259:PZD917259 QIU917259:QIZ917259 QSQ917259:QSV917259 RCM917259:RCR917259 RMI917259:RMN917259 RWE917259:RWJ917259 SGA917259:SGF917259 SPW917259:SQB917259 SZS917259:SZX917259 TJO917259:TJT917259 TTK917259:TTP917259 UDG917259:UDL917259 UNC917259:UNH917259 UWY917259:UXD917259 VGU917259:VGZ917259 VQQ917259:VQV917259 WAM917259:WAR917259 WKI917259:WKN917259 WUE917259:WUJ917259 H982829:M982829 HS982795:HX982795 RO982795:RT982795 ABK982795:ABP982795 ALG982795:ALL982795 AVC982795:AVH982795 BEY982795:BFD982795 BOU982795:BOZ982795 BYQ982795:BYV982795 CIM982795:CIR982795 CSI982795:CSN982795 DCE982795:DCJ982795 DMA982795:DMF982795 DVW982795:DWB982795 EFS982795:EFX982795 EPO982795:EPT982795 EZK982795:EZP982795 FJG982795:FJL982795 FTC982795:FTH982795 GCY982795:GDD982795 GMU982795:GMZ982795 GWQ982795:GWV982795 HGM982795:HGR982795 HQI982795:HQN982795 IAE982795:IAJ982795 IKA982795:IKF982795 ITW982795:IUB982795 JDS982795:JDX982795 JNO982795:JNT982795 JXK982795:JXP982795 KHG982795:KHL982795 KRC982795:KRH982795 LAY982795:LBD982795 LKU982795:LKZ982795 LUQ982795:LUV982795 MEM982795:MER982795 MOI982795:MON982795 MYE982795:MYJ982795 NIA982795:NIF982795 NRW982795:NSB982795 OBS982795:OBX982795 OLO982795:OLT982795 OVK982795:OVP982795 PFG982795:PFL982795 PPC982795:PPH982795 PYY982795:PZD982795 QIU982795:QIZ982795 QSQ982795:QSV982795 RCM982795:RCR982795 RMI982795:RMN982795 RWE982795:RWJ982795 SGA982795:SGF982795 SPW982795:SQB982795 SZS982795:SZX982795 TJO982795:TJT982795 TTK982795:TTP982795 UDG982795:UDL982795 UNC982795:UNH982795 UWY982795:UXD982795 VGU982795:VGZ982795 VQQ982795:VQV982795 WAM982795:WAR982795 WKI982795:WKN982795 WUE982795:WUJ982795" xr:uid="{00000000-0002-0000-0200-000017000000}">
      <formula1>"Electric, Gas, Propane, Other"</formula1>
    </dataValidation>
    <dataValidation type="list" allowBlank="1" showInputMessage="1" showErrorMessage="1" sqref="P12" xr:uid="{00000000-0002-0000-0200-000018000000}">
      <formula1>"Individual Addresses, Home Models/Types"</formula1>
    </dataValidation>
    <dataValidation type="list" allowBlank="1" showInputMessage="1" showErrorMessage="1" sqref="WUK982821 N65351 HY65317 RU65317 ABQ65317 ALM65317 AVI65317 BFE65317 BPA65317 BYW65317 CIS65317 CSO65317 DCK65317 DMG65317 DWC65317 EFY65317 EPU65317 EZQ65317 FJM65317 FTI65317 GDE65317 GNA65317 GWW65317 HGS65317 HQO65317 IAK65317 IKG65317 IUC65317 JDY65317 JNU65317 JXQ65317 KHM65317 KRI65317 LBE65317 LLA65317 LUW65317 MES65317 MOO65317 MYK65317 NIG65317 NSC65317 OBY65317 OLU65317 OVQ65317 PFM65317 PPI65317 PZE65317 QJA65317 QSW65317 RCS65317 RMO65317 RWK65317 SGG65317 SQC65317 SZY65317 TJU65317 TTQ65317 UDM65317 UNI65317 UXE65317 VHA65317 VQW65317 WAS65317 WKO65317 WUK65317 N130887 HY130853 RU130853 ABQ130853 ALM130853 AVI130853 BFE130853 BPA130853 BYW130853 CIS130853 CSO130853 DCK130853 DMG130853 DWC130853 EFY130853 EPU130853 EZQ130853 FJM130853 FTI130853 GDE130853 GNA130853 GWW130853 HGS130853 HQO130853 IAK130853 IKG130853 IUC130853 JDY130853 JNU130853 JXQ130853 KHM130853 KRI130853 LBE130853 LLA130853 LUW130853 MES130853 MOO130853 MYK130853 NIG130853 NSC130853 OBY130853 OLU130853 OVQ130853 PFM130853 PPI130853 PZE130853 QJA130853 QSW130853 RCS130853 RMO130853 RWK130853 SGG130853 SQC130853 SZY130853 TJU130853 TTQ130853 UDM130853 UNI130853 UXE130853 VHA130853 VQW130853 WAS130853 WKO130853 WUK130853 N196423 HY196389 RU196389 ABQ196389 ALM196389 AVI196389 BFE196389 BPA196389 BYW196389 CIS196389 CSO196389 DCK196389 DMG196389 DWC196389 EFY196389 EPU196389 EZQ196389 FJM196389 FTI196389 GDE196389 GNA196389 GWW196389 HGS196389 HQO196389 IAK196389 IKG196389 IUC196389 JDY196389 JNU196389 JXQ196389 KHM196389 KRI196389 LBE196389 LLA196389 LUW196389 MES196389 MOO196389 MYK196389 NIG196389 NSC196389 OBY196389 OLU196389 OVQ196389 PFM196389 PPI196389 PZE196389 QJA196389 QSW196389 RCS196389 RMO196389 RWK196389 SGG196389 SQC196389 SZY196389 TJU196389 TTQ196389 UDM196389 UNI196389 UXE196389 VHA196389 VQW196389 WAS196389 WKO196389 WUK196389 N261959 HY261925 RU261925 ABQ261925 ALM261925 AVI261925 BFE261925 BPA261925 BYW261925 CIS261925 CSO261925 DCK261925 DMG261925 DWC261925 EFY261925 EPU261925 EZQ261925 FJM261925 FTI261925 GDE261925 GNA261925 GWW261925 HGS261925 HQO261925 IAK261925 IKG261925 IUC261925 JDY261925 JNU261925 JXQ261925 KHM261925 KRI261925 LBE261925 LLA261925 LUW261925 MES261925 MOO261925 MYK261925 NIG261925 NSC261925 OBY261925 OLU261925 OVQ261925 PFM261925 PPI261925 PZE261925 QJA261925 QSW261925 RCS261925 RMO261925 RWK261925 SGG261925 SQC261925 SZY261925 TJU261925 TTQ261925 UDM261925 UNI261925 UXE261925 VHA261925 VQW261925 WAS261925 WKO261925 WUK261925 N327495 HY327461 RU327461 ABQ327461 ALM327461 AVI327461 BFE327461 BPA327461 BYW327461 CIS327461 CSO327461 DCK327461 DMG327461 DWC327461 EFY327461 EPU327461 EZQ327461 FJM327461 FTI327461 GDE327461 GNA327461 GWW327461 HGS327461 HQO327461 IAK327461 IKG327461 IUC327461 JDY327461 JNU327461 JXQ327461 KHM327461 KRI327461 LBE327461 LLA327461 LUW327461 MES327461 MOO327461 MYK327461 NIG327461 NSC327461 OBY327461 OLU327461 OVQ327461 PFM327461 PPI327461 PZE327461 QJA327461 QSW327461 RCS327461 RMO327461 RWK327461 SGG327461 SQC327461 SZY327461 TJU327461 TTQ327461 UDM327461 UNI327461 UXE327461 VHA327461 VQW327461 WAS327461 WKO327461 WUK327461 N393031 HY392997 RU392997 ABQ392997 ALM392997 AVI392997 BFE392997 BPA392997 BYW392997 CIS392997 CSO392997 DCK392997 DMG392997 DWC392997 EFY392997 EPU392997 EZQ392997 FJM392997 FTI392997 GDE392997 GNA392997 GWW392997 HGS392997 HQO392997 IAK392997 IKG392997 IUC392997 JDY392997 JNU392997 JXQ392997 KHM392997 KRI392997 LBE392997 LLA392997 LUW392997 MES392997 MOO392997 MYK392997 NIG392997 NSC392997 OBY392997 OLU392997 OVQ392997 PFM392997 PPI392997 PZE392997 QJA392997 QSW392997 RCS392997 RMO392997 RWK392997 SGG392997 SQC392997 SZY392997 TJU392997 TTQ392997 UDM392997 UNI392997 UXE392997 VHA392997 VQW392997 WAS392997 WKO392997 WUK392997 N458567 HY458533 RU458533 ABQ458533 ALM458533 AVI458533 BFE458533 BPA458533 BYW458533 CIS458533 CSO458533 DCK458533 DMG458533 DWC458533 EFY458533 EPU458533 EZQ458533 FJM458533 FTI458533 GDE458533 GNA458533 GWW458533 HGS458533 HQO458533 IAK458533 IKG458533 IUC458533 JDY458533 JNU458533 JXQ458533 KHM458533 KRI458533 LBE458533 LLA458533 LUW458533 MES458533 MOO458533 MYK458533 NIG458533 NSC458533 OBY458533 OLU458533 OVQ458533 PFM458533 PPI458533 PZE458533 QJA458533 QSW458533 RCS458533 RMO458533 RWK458533 SGG458533 SQC458533 SZY458533 TJU458533 TTQ458533 UDM458533 UNI458533 UXE458533 VHA458533 VQW458533 WAS458533 WKO458533 WUK458533 N524103 HY524069 RU524069 ABQ524069 ALM524069 AVI524069 BFE524069 BPA524069 BYW524069 CIS524069 CSO524069 DCK524069 DMG524069 DWC524069 EFY524069 EPU524069 EZQ524069 FJM524069 FTI524069 GDE524069 GNA524069 GWW524069 HGS524069 HQO524069 IAK524069 IKG524069 IUC524069 JDY524069 JNU524069 JXQ524069 KHM524069 KRI524069 LBE524069 LLA524069 LUW524069 MES524069 MOO524069 MYK524069 NIG524069 NSC524069 OBY524069 OLU524069 OVQ524069 PFM524069 PPI524069 PZE524069 QJA524069 QSW524069 RCS524069 RMO524069 RWK524069 SGG524069 SQC524069 SZY524069 TJU524069 TTQ524069 UDM524069 UNI524069 UXE524069 VHA524069 VQW524069 WAS524069 WKO524069 WUK524069 N589639 HY589605 RU589605 ABQ589605 ALM589605 AVI589605 BFE589605 BPA589605 BYW589605 CIS589605 CSO589605 DCK589605 DMG589605 DWC589605 EFY589605 EPU589605 EZQ589605 FJM589605 FTI589605 GDE589605 GNA589605 GWW589605 HGS589605 HQO589605 IAK589605 IKG589605 IUC589605 JDY589605 JNU589605 JXQ589605 KHM589605 KRI589605 LBE589605 LLA589605 LUW589605 MES589605 MOO589605 MYK589605 NIG589605 NSC589605 OBY589605 OLU589605 OVQ589605 PFM589605 PPI589605 PZE589605 QJA589605 QSW589605 RCS589605 RMO589605 RWK589605 SGG589605 SQC589605 SZY589605 TJU589605 TTQ589605 UDM589605 UNI589605 UXE589605 VHA589605 VQW589605 WAS589605 WKO589605 WUK589605 N655175 HY655141 RU655141 ABQ655141 ALM655141 AVI655141 BFE655141 BPA655141 BYW655141 CIS655141 CSO655141 DCK655141 DMG655141 DWC655141 EFY655141 EPU655141 EZQ655141 FJM655141 FTI655141 GDE655141 GNA655141 GWW655141 HGS655141 HQO655141 IAK655141 IKG655141 IUC655141 JDY655141 JNU655141 JXQ655141 KHM655141 KRI655141 LBE655141 LLA655141 LUW655141 MES655141 MOO655141 MYK655141 NIG655141 NSC655141 OBY655141 OLU655141 OVQ655141 PFM655141 PPI655141 PZE655141 QJA655141 QSW655141 RCS655141 RMO655141 RWK655141 SGG655141 SQC655141 SZY655141 TJU655141 TTQ655141 UDM655141 UNI655141 UXE655141 VHA655141 VQW655141 WAS655141 WKO655141 WUK655141 N720711 HY720677 RU720677 ABQ720677 ALM720677 AVI720677 BFE720677 BPA720677 BYW720677 CIS720677 CSO720677 DCK720677 DMG720677 DWC720677 EFY720677 EPU720677 EZQ720677 FJM720677 FTI720677 GDE720677 GNA720677 GWW720677 HGS720677 HQO720677 IAK720677 IKG720677 IUC720677 JDY720677 JNU720677 JXQ720677 KHM720677 KRI720677 LBE720677 LLA720677 LUW720677 MES720677 MOO720677 MYK720677 NIG720677 NSC720677 OBY720677 OLU720677 OVQ720677 PFM720677 PPI720677 PZE720677 QJA720677 QSW720677 RCS720677 RMO720677 RWK720677 SGG720677 SQC720677 SZY720677 TJU720677 TTQ720677 UDM720677 UNI720677 UXE720677 VHA720677 VQW720677 WAS720677 WKO720677 WUK720677 N786247 HY786213 RU786213 ABQ786213 ALM786213 AVI786213 BFE786213 BPA786213 BYW786213 CIS786213 CSO786213 DCK786213 DMG786213 DWC786213 EFY786213 EPU786213 EZQ786213 FJM786213 FTI786213 GDE786213 GNA786213 GWW786213 HGS786213 HQO786213 IAK786213 IKG786213 IUC786213 JDY786213 JNU786213 JXQ786213 KHM786213 KRI786213 LBE786213 LLA786213 LUW786213 MES786213 MOO786213 MYK786213 NIG786213 NSC786213 OBY786213 OLU786213 OVQ786213 PFM786213 PPI786213 PZE786213 QJA786213 QSW786213 RCS786213 RMO786213 RWK786213 SGG786213 SQC786213 SZY786213 TJU786213 TTQ786213 UDM786213 UNI786213 UXE786213 VHA786213 VQW786213 WAS786213 WKO786213 WUK786213 N851783 HY851749 RU851749 ABQ851749 ALM851749 AVI851749 BFE851749 BPA851749 BYW851749 CIS851749 CSO851749 DCK851749 DMG851749 DWC851749 EFY851749 EPU851749 EZQ851749 FJM851749 FTI851749 GDE851749 GNA851749 GWW851749 HGS851749 HQO851749 IAK851749 IKG851749 IUC851749 JDY851749 JNU851749 JXQ851749 KHM851749 KRI851749 LBE851749 LLA851749 LUW851749 MES851749 MOO851749 MYK851749 NIG851749 NSC851749 OBY851749 OLU851749 OVQ851749 PFM851749 PPI851749 PZE851749 QJA851749 QSW851749 RCS851749 RMO851749 RWK851749 SGG851749 SQC851749 SZY851749 TJU851749 TTQ851749 UDM851749 UNI851749 UXE851749 VHA851749 VQW851749 WAS851749 WKO851749 WUK851749 N917319 HY917285 RU917285 ABQ917285 ALM917285 AVI917285 BFE917285 BPA917285 BYW917285 CIS917285 CSO917285 DCK917285 DMG917285 DWC917285 EFY917285 EPU917285 EZQ917285 FJM917285 FTI917285 GDE917285 GNA917285 GWW917285 HGS917285 HQO917285 IAK917285 IKG917285 IUC917285 JDY917285 JNU917285 JXQ917285 KHM917285 KRI917285 LBE917285 LLA917285 LUW917285 MES917285 MOO917285 MYK917285 NIG917285 NSC917285 OBY917285 OLU917285 OVQ917285 PFM917285 PPI917285 PZE917285 QJA917285 QSW917285 RCS917285 RMO917285 RWK917285 SGG917285 SQC917285 SZY917285 TJU917285 TTQ917285 UDM917285 UNI917285 UXE917285 VHA917285 VQW917285 WAS917285 WKO917285 WUK917285 N982855 HY982821 RU982821 ABQ982821 ALM982821 AVI982821 BFE982821 BPA982821 BYW982821 CIS982821 CSO982821 DCK982821 DMG982821 DWC982821 EFY982821 EPU982821 EZQ982821 FJM982821 FTI982821 GDE982821 GNA982821 GWW982821 HGS982821 HQO982821 IAK982821 IKG982821 IUC982821 JDY982821 JNU982821 JXQ982821 KHM982821 KRI982821 LBE982821 LLA982821 LUW982821 MES982821 MOO982821 MYK982821 NIG982821 NSC982821 OBY982821 OLU982821 OVQ982821 PFM982821 PPI982821 PZE982821 QJA982821 QSW982821 RCS982821 RMO982821 RWK982821 SGG982821 SQC982821 SZY982821 TJU982821 TTQ982821 UDM982821 UNI982821 UXE982821 VHA982821 VQW982821 WAS982821 WKO982821" xr:uid="{00000000-0002-0000-0200-00001A000000}">
      <formula1>#REF!</formula1>
    </dataValidation>
    <dataValidation type="list" allowBlank="1" showInputMessage="1" showErrorMessage="1" sqref="H14:I14" xr:uid="{00000000-0002-0000-0200-000020000000}">
      <formula1>"Rehab, New Construction, New &amp; Rehab, Other"</formula1>
    </dataValidation>
  </dataValidations>
  <pageMargins left="0.7" right="0.7" top="0.75" bottom="0.75" header="0.3" footer="0.3"/>
  <pageSetup scale="92" orientation="portrait" r:id="rId1"/>
  <headerFooter>
    <oddFooter>&amp;L&amp;F
&amp;A&amp;RPage &amp;P of &amp;N
&amp;D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21000000}">
          <x14:formula1>
            <xm:f>"Yes, No"</xm:f>
          </x14:formula1>
          <xm:sqref>R65474:U65474 IC65440:IF65440 RY65440:SB65440 ABU65440:ABX65440 ALQ65440:ALT65440 AVM65440:AVP65440 BFI65440:BFL65440 BPE65440:BPH65440 BZA65440:BZD65440 CIW65440:CIZ65440 CSS65440:CSV65440 DCO65440:DCR65440 DMK65440:DMN65440 DWG65440:DWJ65440 EGC65440:EGF65440 EPY65440:EQB65440 EZU65440:EZX65440 FJQ65440:FJT65440 FTM65440:FTP65440 GDI65440:GDL65440 GNE65440:GNH65440 GXA65440:GXD65440 HGW65440:HGZ65440 HQS65440:HQV65440 IAO65440:IAR65440 IKK65440:IKN65440 IUG65440:IUJ65440 JEC65440:JEF65440 JNY65440:JOB65440 JXU65440:JXX65440 KHQ65440:KHT65440 KRM65440:KRP65440 LBI65440:LBL65440 LLE65440:LLH65440 LVA65440:LVD65440 MEW65440:MEZ65440 MOS65440:MOV65440 MYO65440:MYR65440 NIK65440:NIN65440 NSG65440:NSJ65440 OCC65440:OCF65440 OLY65440:OMB65440 OVU65440:OVX65440 PFQ65440:PFT65440 PPM65440:PPP65440 PZI65440:PZL65440 QJE65440:QJH65440 QTA65440:QTD65440 RCW65440:RCZ65440 RMS65440:RMV65440 RWO65440:RWR65440 SGK65440:SGN65440 SQG65440:SQJ65440 TAC65440:TAF65440 TJY65440:TKB65440 TTU65440:TTX65440 UDQ65440:UDT65440 UNM65440:UNP65440 UXI65440:UXL65440 VHE65440:VHH65440 VRA65440:VRD65440 WAW65440:WAZ65440 WKS65440:WKV65440 WUO65440:WUR65440 R131010:U131010 IC130976:IF130976 RY130976:SB130976 ABU130976:ABX130976 ALQ130976:ALT130976 AVM130976:AVP130976 BFI130976:BFL130976 BPE130976:BPH130976 BZA130976:BZD130976 CIW130976:CIZ130976 CSS130976:CSV130976 DCO130976:DCR130976 DMK130976:DMN130976 DWG130976:DWJ130976 EGC130976:EGF130976 EPY130976:EQB130976 EZU130976:EZX130976 FJQ130976:FJT130976 FTM130976:FTP130976 GDI130976:GDL130976 GNE130976:GNH130976 GXA130976:GXD130976 HGW130976:HGZ130976 HQS130976:HQV130976 IAO130976:IAR130976 IKK130976:IKN130976 IUG130976:IUJ130976 JEC130976:JEF130976 JNY130976:JOB130976 JXU130976:JXX130976 KHQ130976:KHT130976 KRM130976:KRP130976 LBI130976:LBL130976 LLE130976:LLH130976 LVA130976:LVD130976 MEW130976:MEZ130976 MOS130976:MOV130976 MYO130976:MYR130976 NIK130976:NIN130976 NSG130976:NSJ130976 OCC130976:OCF130976 OLY130976:OMB130976 OVU130976:OVX130976 PFQ130976:PFT130976 PPM130976:PPP130976 PZI130976:PZL130976 QJE130976:QJH130976 QTA130976:QTD130976 RCW130976:RCZ130976 RMS130976:RMV130976 RWO130976:RWR130976 SGK130976:SGN130976 SQG130976:SQJ130976 TAC130976:TAF130976 TJY130976:TKB130976 TTU130976:TTX130976 UDQ130976:UDT130976 UNM130976:UNP130976 UXI130976:UXL130976 VHE130976:VHH130976 VRA130976:VRD130976 WAW130976:WAZ130976 WKS130976:WKV130976 WUO130976:WUR130976 R196546:U196546 IC196512:IF196512 RY196512:SB196512 ABU196512:ABX196512 ALQ196512:ALT196512 AVM196512:AVP196512 BFI196512:BFL196512 BPE196512:BPH196512 BZA196512:BZD196512 CIW196512:CIZ196512 CSS196512:CSV196512 DCO196512:DCR196512 DMK196512:DMN196512 DWG196512:DWJ196512 EGC196512:EGF196512 EPY196512:EQB196512 EZU196512:EZX196512 FJQ196512:FJT196512 FTM196512:FTP196512 GDI196512:GDL196512 GNE196512:GNH196512 GXA196512:GXD196512 HGW196512:HGZ196512 HQS196512:HQV196512 IAO196512:IAR196512 IKK196512:IKN196512 IUG196512:IUJ196512 JEC196512:JEF196512 JNY196512:JOB196512 JXU196512:JXX196512 KHQ196512:KHT196512 KRM196512:KRP196512 LBI196512:LBL196512 LLE196512:LLH196512 LVA196512:LVD196512 MEW196512:MEZ196512 MOS196512:MOV196512 MYO196512:MYR196512 NIK196512:NIN196512 NSG196512:NSJ196512 OCC196512:OCF196512 OLY196512:OMB196512 OVU196512:OVX196512 PFQ196512:PFT196512 PPM196512:PPP196512 PZI196512:PZL196512 QJE196512:QJH196512 QTA196512:QTD196512 RCW196512:RCZ196512 RMS196512:RMV196512 RWO196512:RWR196512 SGK196512:SGN196512 SQG196512:SQJ196512 TAC196512:TAF196512 TJY196512:TKB196512 TTU196512:TTX196512 UDQ196512:UDT196512 UNM196512:UNP196512 UXI196512:UXL196512 VHE196512:VHH196512 VRA196512:VRD196512 WAW196512:WAZ196512 WKS196512:WKV196512 WUO196512:WUR196512 R262082:U262082 IC262048:IF262048 RY262048:SB262048 ABU262048:ABX262048 ALQ262048:ALT262048 AVM262048:AVP262048 BFI262048:BFL262048 BPE262048:BPH262048 BZA262048:BZD262048 CIW262048:CIZ262048 CSS262048:CSV262048 DCO262048:DCR262048 DMK262048:DMN262048 DWG262048:DWJ262048 EGC262048:EGF262048 EPY262048:EQB262048 EZU262048:EZX262048 FJQ262048:FJT262048 FTM262048:FTP262048 GDI262048:GDL262048 GNE262048:GNH262048 GXA262048:GXD262048 HGW262048:HGZ262048 HQS262048:HQV262048 IAO262048:IAR262048 IKK262048:IKN262048 IUG262048:IUJ262048 JEC262048:JEF262048 JNY262048:JOB262048 JXU262048:JXX262048 KHQ262048:KHT262048 KRM262048:KRP262048 LBI262048:LBL262048 LLE262048:LLH262048 LVA262048:LVD262048 MEW262048:MEZ262048 MOS262048:MOV262048 MYO262048:MYR262048 NIK262048:NIN262048 NSG262048:NSJ262048 OCC262048:OCF262048 OLY262048:OMB262048 OVU262048:OVX262048 PFQ262048:PFT262048 PPM262048:PPP262048 PZI262048:PZL262048 QJE262048:QJH262048 QTA262048:QTD262048 RCW262048:RCZ262048 RMS262048:RMV262048 RWO262048:RWR262048 SGK262048:SGN262048 SQG262048:SQJ262048 TAC262048:TAF262048 TJY262048:TKB262048 TTU262048:TTX262048 UDQ262048:UDT262048 UNM262048:UNP262048 UXI262048:UXL262048 VHE262048:VHH262048 VRA262048:VRD262048 WAW262048:WAZ262048 WKS262048:WKV262048 WUO262048:WUR262048 R327618:U327618 IC327584:IF327584 RY327584:SB327584 ABU327584:ABX327584 ALQ327584:ALT327584 AVM327584:AVP327584 BFI327584:BFL327584 BPE327584:BPH327584 BZA327584:BZD327584 CIW327584:CIZ327584 CSS327584:CSV327584 DCO327584:DCR327584 DMK327584:DMN327584 DWG327584:DWJ327584 EGC327584:EGF327584 EPY327584:EQB327584 EZU327584:EZX327584 FJQ327584:FJT327584 FTM327584:FTP327584 GDI327584:GDL327584 GNE327584:GNH327584 GXA327584:GXD327584 HGW327584:HGZ327584 HQS327584:HQV327584 IAO327584:IAR327584 IKK327584:IKN327584 IUG327584:IUJ327584 JEC327584:JEF327584 JNY327584:JOB327584 JXU327584:JXX327584 KHQ327584:KHT327584 KRM327584:KRP327584 LBI327584:LBL327584 LLE327584:LLH327584 LVA327584:LVD327584 MEW327584:MEZ327584 MOS327584:MOV327584 MYO327584:MYR327584 NIK327584:NIN327584 NSG327584:NSJ327584 OCC327584:OCF327584 OLY327584:OMB327584 OVU327584:OVX327584 PFQ327584:PFT327584 PPM327584:PPP327584 PZI327584:PZL327584 QJE327584:QJH327584 QTA327584:QTD327584 RCW327584:RCZ327584 RMS327584:RMV327584 RWO327584:RWR327584 SGK327584:SGN327584 SQG327584:SQJ327584 TAC327584:TAF327584 TJY327584:TKB327584 TTU327584:TTX327584 UDQ327584:UDT327584 UNM327584:UNP327584 UXI327584:UXL327584 VHE327584:VHH327584 VRA327584:VRD327584 WAW327584:WAZ327584 WKS327584:WKV327584 WUO327584:WUR327584 R393154:U393154 IC393120:IF393120 RY393120:SB393120 ABU393120:ABX393120 ALQ393120:ALT393120 AVM393120:AVP393120 BFI393120:BFL393120 BPE393120:BPH393120 BZA393120:BZD393120 CIW393120:CIZ393120 CSS393120:CSV393120 DCO393120:DCR393120 DMK393120:DMN393120 DWG393120:DWJ393120 EGC393120:EGF393120 EPY393120:EQB393120 EZU393120:EZX393120 FJQ393120:FJT393120 FTM393120:FTP393120 GDI393120:GDL393120 GNE393120:GNH393120 GXA393120:GXD393120 HGW393120:HGZ393120 HQS393120:HQV393120 IAO393120:IAR393120 IKK393120:IKN393120 IUG393120:IUJ393120 JEC393120:JEF393120 JNY393120:JOB393120 JXU393120:JXX393120 KHQ393120:KHT393120 KRM393120:KRP393120 LBI393120:LBL393120 LLE393120:LLH393120 LVA393120:LVD393120 MEW393120:MEZ393120 MOS393120:MOV393120 MYO393120:MYR393120 NIK393120:NIN393120 NSG393120:NSJ393120 OCC393120:OCF393120 OLY393120:OMB393120 OVU393120:OVX393120 PFQ393120:PFT393120 PPM393120:PPP393120 PZI393120:PZL393120 QJE393120:QJH393120 QTA393120:QTD393120 RCW393120:RCZ393120 RMS393120:RMV393120 RWO393120:RWR393120 SGK393120:SGN393120 SQG393120:SQJ393120 TAC393120:TAF393120 TJY393120:TKB393120 TTU393120:TTX393120 UDQ393120:UDT393120 UNM393120:UNP393120 UXI393120:UXL393120 VHE393120:VHH393120 VRA393120:VRD393120 WAW393120:WAZ393120 WKS393120:WKV393120 WUO393120:WUR393120 R458690:U458690 IC458656:IF458656 RY458656:SB458656 ABU458656:ABX458656 ALQ458656:ALT458656 AVM458656:AVP458656 BFI458656:BFL458656 BPE458656:BPH458656 BZA458656:BZD458656 CIW458656:CIZ458656 CSS458656:CSV458656 DCO458656:DCR458656 DMK458656:DMN458656 DWG458656:DWJ458656 EGC458656:EGF458656 EPY458656:EQB458656 EZU458656:EZX458656 FJQ458656:FJT458656 FTM458656:FTP458656 GDI458656:GDL458656 GNE458656:GNH458656 GXA458656:GXD458656 HGW458656:HGZ458656 HQS458656:HQV458656 IAO458656:IAR458656 IKK458656:IKN458656 IUG458656:IUJ458656 JEC458656:JEF458656 JNY458656:JOB458656 JXU458656:JXX458656 KHQ458656:KHT458656 KRM458656:KRP458656 LBI458656:LBL458656 LLE458656:LLH458656 LVA458656:LVD458656 MEW458656:MEZ458656 MOS458656:MOV458656 MYO458656:MYR458656 NIK458656:NIN458656 NSG458656:NSJ458656 OCC458656:OCF458656 OLY458656:OMB458656 OVU458656:OVX458656 PFQ458656:PFT458656 PPM458656:PPP458656 PZI458656:PZL458656 QJE458656:QJH458656 QTA458656:QTD458656 RCW458656:RCZ458656 RMS458656:RMV458656 RWO458656:RWR458656 SGK458656:SGN458656 SQG458656:SQJ458656 TAC458656:TAF458656 TJY458656:TKB458656 TTU458656:TTX458656 UDQ458656:UDT458656 UNM458656:UNP458656 UXI458656:UXL458656 VHE458656:VHH458656 VRA458656:VRD458656 WAW458656:WAZ458656 WKS458656:WKV458656 WUO458656:WUR458656 R524226:U524226 IC524192:IF524192 RY524192:SB524192 ABU524192:ABX524192 ALQ524192:ALT524192 AVM524192:AVP524192 BFI524192:BFL524192 BPE524192:BPH524192 BZA524192:BZD524192 CIW524192:CIZ524192 CSS524192:CSV524192 DCO524192:DCR524192 DMK524192:DMN524192 DWG524192:DWJ524192 EGC524192:EGF524192 EPY524192:EQB524192 EZU524192:EZX524192 FJQ524192:FJT524192 FTM524192:FTP524192 GDI524192:GDL524192 GNE524192:GNH524192 GXA524192:GXD524192 HGW524192:HGZ524192 HQS524192:HQV524192 IAO524192:IAR524192 IKK524192:IKN524192 IUG524192:IUJ524192 JEC524192:JEF524192 JNY524192:JOB524192 JXU524192:JXX524192 KHQ524192:KHT524192 KRM524192:KRP524192 LBI524192:LBL524192 LLE524192:LLH524192 LVA524192:LVD524192 MEW524192:MEZ524192 MOS524192:MOV524192 MYO524192:MYR524192 NIK524192:NIN524192 NSG524192:NSJ524192 OCC524192:OCF524192 OLY524192:OMB524192 OVU524192:OVX524192 PFQ524192:PFT524192 PPM524192:PPP524192 PZI524192:PZL524192 QJE524192:QJH524192 QTA524192:QTD524192 RCW524192:RCZ524192 RMS524192:RMV524192 RWO524192:RWR524192 SGK524192:SGN524192 SQG524192:SQJ524192 TAC524192:TAF524192 TJY524192:TKB524192 TTU524192:TTX524192 UDQ524192:UDT524192 UNM524192:UNP524192 UXI524192:UXL524192 VHE524192:VHH524192 VRA524192:VRD524192 WAW524192:WAZ524192 WKS524192:WKV524192 WUO524192:WUR524192 R589762:U589762 IC589728:IF589728 RY589728:SB589728 ABU589728:ABX589728 ALQ589728:ALT589728 AVM589728:AVP589728 BFI589728:BFL589728 BPE589728:BPH589728 BZA589728:BZD589728 CIW589728:CIZ589728 CSS589728:CSV589728 DCO589728:DCR589728 DMK589728:DMN589728 DWG589728:DWJ589728 EGC589728:EGF589728 EPY589728:EQB589728 EZU589728:EZX589728 FJQ589728:FJT589728 FTM589728:FTP589728 GDI589728:GDL589728 GNE589728:GNH589728 GXA589728:GXD589728 HGW589728:HGZ589728 HQS589728:HQV589728 IAO589728:IAR589728 IKK589728:IKN589728 IUG589728:IUJ589728 JEC589728:JEF589728 JNY589728:JOB589728 JXU589728:JXX589728 KHQ589728:KHT589728 KRM589728:KRP589728 LBI589728:LBL589728 LLE589728:LLH589728 LVA589728:LVD589728 MEW589728:MEZ589728 MOS589728:MOV589728 MYO589728:MYR589728 NIK589728:NIN589728 NSG589728:NSJ589728 OCC589728:OCF589728 OLY589728:OMB589728 OVU589728:OVX589728 PFQ589728:PFT589728 PPM589728:PPP589728 PZI589728:PZL589728 QJE589728:QJH589728 QTA589728:QTD589728 RCW589728:RCZ589728 RMS589728:RMV589728 RWO589728:RWR589728 SGK589728:SGN589728 SQG589728:SQJ589728 TAC589728:TAF589728 TJY589728:TKB589728 TTU589728:TTX589728 UDQ589728:UDT589728 UNM589728:UNP589728 UXI589728:UXL589728 VHE589728:VHH589728 VRA589728:VRD589728 WAW589728:WAZ589728 WKS589728:WKV589728 WUO589728:WUR589728 R655298:U655298 IC655264:IF655264 RY655264:SB655264 ABU655264:ABX655264 ALQ655264:ALT655264 AVM655264:AVP655264 BFI655264:BFL655264 BPE655264:BPH655264 BZA655264:BZD655264 CIW655264:CIZ655264 CSS655264:CSV655264 DCO655264:DCR655264 DMK655264:DMN655264 DWG655264:DWJ655264 EGC655264:EGF655264 EPY655264:EQB655264 EZU655264:EZX655264 FJQ655264:FJT655264 FTM655264:FTP655264 GDI655264:GDL655264 GNE655264:GNH655264 GXA655264:GXD655264 HGW655264:HGZ655264 HQS655264:HQV655264 IAO655264:IAR655264 IKK655264:IKN655264 IUG655264:IUJ655264 JEC655264:JEF655264 JNY655264:JOB655264 JXU655264:JXX655264 KHQ655264:KHT655264 KRM655264:KRP655264 LBI655264:LBL655264 LLE655264:LLH655264 LVA655264:LVD655264 MEW655264:MEZ655264 MOS655264:MOV655264 MYO655264:MYR655264 NIK655264:NIN655264 NSG655264:NSJ655264 OCC655264:OCF655264 OLY655264:OMB655264 OVU655264:OVX655264 PFQ655264:PFT655264 PPM655264:PPP655264 PZI655264:PZL655264 QJE655264:QJH655264 QTA655264:QTD655264 RCW655264:RCZ655264 RMS655264:RMV655264 RWO655264:RWR655264 SGK655264:SGN655264 SQG655264:SQJ655264 TAC655264:TAF655264 TJY655264:TKB655264 TTU655264:TTX655264 UDQ655264:UDT655264 UNM655264:UNP655264 UXI655264:UXL655264 VHE655264:VHH655264 VRA655264:VRD655264 WAW655264:WAZ655264 WKS655264:WKV655264 WUO655264:WUR655264 R720834:U720834 IC720800:IF720800 RY720800:SB720800 ABU720800:ABX720800 ALQ720800:ALT720800 AVM720800:AVP720800 BFI720800:BFL720800 BPE720800:BPH720800 BZA720800:BZD720800 CIW720800:CIZ720800 CSS720800:CSV720800 DCO720800:DCR720800 DMK720800:DMN720800 DWG720800:DWJ720800 EGC720800:EGF720800 EPY720800:EQB720800 EZU720800:EZX720800 FJQ720800:FJT720800 FTM720800:FTP720800 GDI720800:GDL720800 GNE720800:GNH720800 GXA720800:GXD720800 HGW720800:HGZ720800 HQS720800:HQV720800 IAO720800:IAR720800 IKK720800:IKN720800 IUG720800:IUJ720800 JEC720800:JEF720800 JNY720800:JOB720800 JXU720800:JXX720800 KHQ720800:KHT720800 KRM720800:KRP720800 LBI720800:LBL720800 LLE720800:LLH720800 LVA720800:LVD720800 MEW720800:MEZ720800 MOS720800:MOV720800 MYO720800:MYR720800 NIK720800:NIN720800 NSG720800:NSJ720800 OCC720800:OCF720800 OLY720800:OMB720800 OVU720800:OVX720800 PFQ720800:PFT720800 PPM720800:PPP720800 PZI720800:PZL720800 QJE720800:QJH720800 QTA720800:QTD720800 RCW720800:RCZ720800 RMS720800:RMV720800 RWO720800:RWR720800 SGK720800:SGN720800 SQG720800:SQJ720800 TAC720800:TAF720800 TJY720800:TKB720800 TTU720800:TTX720800 UDQ720800:UDT720800 UNM720800:UNP720800 UXI720800:UXL720800 VHE720800:VHH720800 VRA720800:VRD720800 WAW720800:WAZ720800 WKS720800:WKV720800 WUO720800:WUR720800 R786370:U786370 IC786336:IF786336 RY786336:SB786336 ABU786336:ABX786336 ALQ786336:ALT786336 AVM786336:AVP786336 BFI786336:BFL786336 BPE786336:BPH786336 BZA786336:BZD786336 CIW786336:CIZ786336 CSS786336:CSV786336 DCO786336:DCR786336 DMK786336:DMN786336 DWG786336:DWJ786336 EGC786336:EGF786336 EPY786336:EQB786336 EZU786336:EZX786336 FJQ786336:FJT786336 FTM786336:FTP786336 GDI786336:GDL786336 GNE786336:GNH786336 GXA786336:GXD786336 HGW786336:HGZ786336 HQS786336:HQV786336 IAO786336:IAR786336 IKK786336:IKN786336 IUG786336:IUJ786336 JEC786336:JEF786336 JNY786336:JOB786336 JXU786336:JXX786336 KHQ786336:KHT786336 KRM786336:KRP786336 LBI786336:LBL786336 LLE786336:LLH786336 LVA786336:LVD786336 MEW786336:MEZ786336 MOS786336:MOV786336 MYO786336:MYR786336 NIK786336:NIN786336 NSG786336:NSJ786336 OCC786336:OCF786336 OLY786336:OMB786336 OVU786336:OVX786336 PFQ786336:PFT786336 PPM786336:PPP786336 PZI786336:PZL786336 QJE786336:QJH786336 QTA786336:QTD786336 RCW786336:RCZ786336 RMS786336:RMV786336 RWO786336:RWR786336 SGK786336:SGN786336 SQG786336:SQJ786336 TAC786336:TAF786336 TJY786336:TKB786336 TTU786336:TTX786336 UDQ786336:UDT786336 UNM786336:UNP786336 UXI786336:UXL786336 VHE786336:VHH786336 VRA786336:VRD786336 WAW786336:WAZ786336 WKS786336:WKV786336 WUO786336:WUR786336 R851906:U851906 IC851872:IF851872 RY851872:SB851872 ABU851872:ABX851872 ALQ851872:ALT851872 AVM851872:AVP851872 BFI851872:BFL851872 BPE851872:BPH851872 BZA851872:BZD851872 CIW851872:CIZ851872 CSS851872:CSV851872 DCO851872:DCR851872 DMK851872:DMN851872 DWG851872:DWJ851872 EGC851872:EGF851872 EPY851872:EQB851872 EZU851872:EZX851872 FJQ851872:FJT851872 FTM851872:FTP851872 GDI851872:GDL851872 GNE851872:GNH851872 GXA851872:GXD851872 HGW851872:HGZ851872 HQS851872:HQV851872 IAO851872:IAR851872 IKK851872:IKN851872 IUG851872:IUJ851872 JEC851872:JEF851872 JNY851872:JOB851872 JXU851872:JXX851872 KHQ851872:KHT851872 KRM851872:KRP851872 LBI851872:LBL851872 LLE851872:LLH851872 LVA851872:LVD851872 MEW851872:MEZ851872 MOS851872:MOV851872 MYO851872:MYR851872 NIK851872:NIN851872 NSG851872:NSJ851872 OCC851872:OCF851872 OLY851872:OMB851872 OVU851872:OVX851872 PFQ851872:PFT851872 PPM851872:PPP851872 PZI851872:PZL851872 QJE851872:QJH851872 QTA851872:QTD851872 RCW851872:RCZ851872 RMS851872:RMV851872 RWO851872:RWR851872 SGK851872:SGN851872 SQG851872:SQJ851872 TAC851872:TAF851872 TJY851872:TKB851872 TTU851872:TTX851872 UDQ851872:UDT851872 UNM851872:UNP851872 UXI851872:UXL851872 VHE851872:VHH851872 VRA851872:VRD851872 WAW851872:WAZ851872 WKS851872:WKV851872 WUO851872:WUR851872 R917442:U917442 IC917408:IF917408 RY917408:SB917408 ABU917408:ABX917408 ALQ917408:ALT917408 AVM917408:AVP917408 BFI917408:BFL917408 BPE917408:BPH917408 BZA917408:BZD917408 CIW917408:CIZ917408 CSS917408:CSV917408 DCO917408:DCR917408 DMK917408:DMN917408 DWG917408:DWJ917408 EGC917408:EGF917408 EPY917408:EQB917408 EZU917408:EZX917408 FJQ917408:FJT917408 FTM917408:FTP917408 GDI917408:GDL917408 GNE917408:GNH917408 GXA917408:GXD917408 HGW917408:HGZ917408 HQS917408:HQV917408 IAO917408:IAR917408 IKK917408:IKN917408 IUG917408:IUJ917408 JEC917408:JEF917408 JNY917408:JOB917408 JXU917408:JXX917408 KHQ917408:KHT917408 KRM917408:KRP917408 LBI917408:LBL917408 LLE917408:LLH917408 LVA917408:LVD917408 MEW917408:MEZ917408 MOS917408:MOV917408 MYO917408:MYR917408 NIK917408:NIN917408 NSG917408:NSJ917408 OCC917408:OCF917408 OLY917408:OMB917408 OVU917408:OVX917408 PFQ917408:PFT917408 PPM917408:PPP917408 PZI917408:PZL917408 QJE917408:QJH917408 QTA917408:QTD917408 RCW917408:RCZ917408 RMS917408:RMV917408 RWO917408:RWR917408 SGK917408:SGN917408 SQG917408:SQJ917408 TAC917408:TAF917408 TJY917408:TKB917408 TTU917408:TTX917408 UDQ917408:UDT917408 UNM917408:UNP917408 UXI917408:UXL917408 VHE917408:VHH917408 VRA917408:VRD917408 WAW917408:WAZ917408 WKS917408:WKV917408 WUO917408:WUR917408 R982978:U982978 IC982944:IF982944 RY982944:SB982944 ABU982944:ABX982944 ALQ982944:ALT982944 AVM982944:AVP982944 BFI982944:BFL982944 BPE982944:BPH982944 BZA982944:BZD982944 CIW982944:CIZ982944 CSS982944:CSV982944 DCO982944:DCR982944 DMK982944:DMN982944 DWG982944:DWJ982944 EGC982944:EGF982944 EPY982944:EQB982944 EZU982944:EZX982944 FJQ982944:FJT982944 FTM982944:FTP982944 GDI982944:GDL982944 GNE982944:GNH982944 GXA982944:GXD982944 HGW982944:HGZ982944 HQS982944:HQV982944 IAO982944:IAR982944 IKK982944:IKN982944 IUG982944:IUJ982944 JEC982944:JEF982944 JNY982944:JOB982944 JXU982944:JXX982944 KHQ982944:KHT982944 KRM982944:KRP982944 LBI982944:LBL982944 LLE982944:LLH982944 LVA982944:LVD982944 MEW982944:MEZ982944 MOS982944:MOV982944 MYO982944:MYR982944 NIK982944:NIN982944 NSG982944:NSJ982944 OCC982944:OCF982944 OLY982944:OMB982944 OVU982944:OVX982944 PFQ982944:PFT982944 PPM982944:PPP982944 PZI982944:PZL982944 QJE982944:QJH982944 QTA982944:QTD982944 RCW982944:RCZ982944 RMS982944:RMV982944 RWO982944:RWR982944 SGK982944:SGN982944 SQG982944:SQJ982944 TAC982944:TAF982944 TJY982944:TKB982944 TTU982944:TTX982944 UDQ982944:UDT982944 UNM982944:UNP982944 UXI982944:UXL982944 VHE982944:VHH982944 VRA982944:VRD982944 WAW982944:WAZ982944 WKS982944:WKV982944 WUO982944:WUR982944 S65365:T65369 ID65331:IE65335 RZ65331:SA65335 ABV65331:ABW65335 ALR65331:ALS65335 AVN65331:AVO65335 BFJ65331:BFK65335 BPF65331:BPG65335 BZB65331:BZC65335 CIX65331:CIY65335 CST65331:CSU65335 DCP65331:DCQ65335 DML65331:DMM65335 DWH65331:DWI65335 EGD65331:EGE65335 EPZ65331:EQA65335 EZV65331:EZW65335 FJR65331:FJS65335 FTN65331:FTO65335 GDJ65331:GDK65335 GNF65331:GNG65335 GXB65331:GXC65335 HGX65331:HGY65335 HQT65331:HQU65335 IAP65331:IAQ65335 IKL65331:IKM65335 IUH65331:IUI65335 JED65331:JEE65335 JNZ65331:JOA65335 JXV65331:JXW65335 KHR65331:KHS65335 KRN65331:KRO65335 LBJ65331:LBK65335 LLF65331:LLG65335 LVB65331:LVC65335 MEX65331:MEY65335 MOT65331:MOU65335 MYP65331:MYQ65335 NIL65331:NIM65335 NSH65331:NSI65335 OCD65331:OCE65335 OLZ65331:OMA65335 OVV65331:OVW65335 PFR65331:PFS65335 PPN65331:PPO65335 PZJ65331:PZK65335 QJF65331:QJG65335 QTB65331:QTC65335 RCX65331:RCY65335 RMT65331:RMU65335 RWP65331:RWQ65335 SGL65331:SGM65335 SQH65331:SQI65335 TAD65331:TAE65335 TJZ65331:TKA65335 TTV65331:TTW65335 UDR65331:UDS65335 UNN65331:UNO65335 UXJ65331:UXK65335 VHF65331:VHG65335 VRB65331:VRC65335 WAX65331:WAY65335 WKT65331:WKU65335 WUP65331:WUQ65335 S130901:T130905 ID130867:IE130871 RZ130867:SA130871 ABV130867:ABW130871 ALR130867:ALS130871 AVN130867:AVO130871 BFJ130867:BFK130871 BPF130867:BPG130871 BZB130867:BZC130871 CIX130867:CIY130871 CST130867:CSU130871 DCP130867:DCQ130871 DML130867:DMM130871 DWH130867:DWI130871 EGD130867:EGE130871 EPZ130867:EQA130871 EZV130867:EZW130871 FJR130867:FJS130871 FTN130867:FTO130871 GDJ130867:GDK130871 GNF130867:GNG130871 GXB130867:GXC130871 HGX130867:HGY130871 HQT130867:HQU130871 IAP130867:IAQ130871 IKL130867:IKM130871 IUH130867:IUI130871 JED130867:JEE130871 JNZ130867:JOA130871 JXV130867:JXW130871 KHR130867:KHS130871 KRN130867:KRO130871 LBJ130867:LBK130871 LLF130867:LLG130871 LVB130867:LVC130871 MEX130867:MEY130871 MOT130867:MOU130871 MYP130867:MYQ130871 NIL130867:NIM130871 NSH130867:NSI130871 OCD130867:OCE130871 OLZ130867:OMA130871 OVV130867:OVW130871 PFR130867:PFS130871 PPN130867:PPO130871 PZJ130867:PZK130871 QJF130867:QJG130871 QTB130867:QTC130871 RCX130867:RCY130871 RMT130867:RMU130871 RWP130867:RWQ130871 SGL130867:SGM130871 SQH130867:SQI130871 TAD130867:TAE130871 TJZ130867:TKA130871 TTV130867:TTW130871 UDR130867:UDS130871 UNN130867:UNO130871 UXJ130867:UXK130871 VHF130867:VHG130871 VRB130867:VRC130871 WAX130867:WAY130871 WKT130867:WKU130871 WUP130867:WUQ130871 S196437:T196441 ID196403:IE196407 RZ196403:SA196407 ABV196403:ABW196407 ALR196403:ALS196407 AVN196403:AVO196407 BFJ196403:BFK196407 BPF196403:BPG196407 BZB196403:BZC196407 CIX196403:CIY196407 CST196403:CSU196407 DCP196403:DCQ196407 DML196403:DMM196407 DWH196403:DWI196407 EGD196403:EGE196407 EPZ196403:EQA196407 EZV196403:EZW196407 FJR196403:FJS196407 FTN196403:FTO196407 GDJ196403:GDK196407 GNF196403:GNG196407 GXB196403:GXC196407 HGX196403:HGY196407 HQT196403:HQU196407 IAP196403:IAQ196407 IKL196403:IKM196407 IUH196403:IUI196407 JED196403:JEE196407 JNZ196403:JOA196407 JXV196403:JXW196407 KHR196403:KHS196407 KRN196403:KRO196407 LBJ196403:LBK196407 LLF196403:LLG196407 LVB196403:LVC196407 MEX196403:MEY196407 MOT196403:MOU196407 MYP196403:MYQ196407 NIL196403:NIM196407 NSH196403:NSI196407 OCD196403:OCE196407 OLZ196403:OMA196407 OVV196403:OVW196407 PFR196403:PFS196407 PPN196403:PPO196407 PZJ196403:PZK196407 QJF196403:QJG196407 QTB196403:QTC196407 RCX196403:RCY196407 RMT196403:RMU196407 RWP196403:RWQ196407 SGL196403:SGM196407 SQH196403:SQI196407 TAD196403:TAE196407 TJZ196403:TKA196407 TTV196403:TTW196407 UDR196403:UDS196407 UNN196403:UNO196407 UXJ196403:UXK196407 VHF196403:VHG196407 VRB196403:VRC196407 WAX196403:WAY196407 WKT196403:WKU196407 WUP196403:WUQ196407 S261973:T261977 ID261939:IE261943 RZ261939:SA261943 ABV261939:ABW261943 ALR261939:ALS261943 AVN261939:AVO261943 BFJ261939:BFK261943 BPF261939:BPG261943 BZB261939:BZC261943 CIX261939:CIY261943 CST261939:CSU261943 DCP261939:DCQ261943 DML261939:DMM261943 DWH261939:DWI261943 EGD261939:EGE261943 EPZ261939:EQA261943 EZV261939:EZW261943 FJR261939:FJS261943 FTN261939:FTO261943 GDJ261939:GDK261943 GNF261939:GNG261943 GXB261939:GXC261943 HGX261939:HGY261943 HQT261939:HQU261943 IAP261939:IAQ261943 IKL261939:IKM261943 IUH261939:IUI261943 JED261939:JEE261943 JNZ261939:JOA261943 JXV261939:JXW261943 KHR261939:KHS261943 KRN261939:KRO261943 LBJ261939:LBK261943 LLF261939:LLG261943 LVB261939:LVC261943 MEX261939:MEY261943 MOT261939:MOU261943 MYP261939:MYQ261943 NIL261939:NIM261943 NSH261939:NSI261943 OCD261939:OCE261943 OLZ261939:OMA261943 OVV261939:OVW261943 PFR261939:PFS261943 PPN261939:PPO261943 PZJ261939:PZK261943 QJF261939:QJG261943 QTB261939:QTC261943 RCX261939:RCY261943 RMT261939:RMU261943 RWP261939:RWQ261943 SGL261939:SGM261943 SQH261939:SQI261943 TAD261939:TAE261943 TJZ261939:TKA261943 TTV261939:TTW261943 UDR261939:UDS261943 UNN261939:UNO261943 UXJ261939:UXK261943 VHF261939:VHG261943 VRB261939:VRC261943 WAX261939:WAY261943 WKT261939:WKU261943 WUP261939:WUQ261943 S327509:T327513 ID327475:IE327479 RZ327475:SA327479 ABV327475:ABW327479 ALR327475:ALS327479 AVN327475:AVO327479 BFJ327475:BFK327479 BPF327475:BPG327479 BZB327475:BZC327479 CIX327475:CIY327479 CST327475:CSU327479 DCP327475:DCQ327479 DML327475:DMM327479 DWH327475:DWI327479 EGD327475:EGE327479 EPZ327475:EQA327479 EZV327475:EZW327479 FJR327475:FJS327479 FTN327475:FTO327479 GDJ327475:GDK327479 GNF327475:GNG327479 GXB327475:GXC327479 HGX327475:HGY327479 HQT327475:HQU327479 IAP327475:IAQ327479 IKL327475:IKM327479 IUH327475:IUI327479 JED327475:JEE327479 JNZ327475:JOA327479 JXV327475:JXW327479 KHR327475:KHS327479 KRN327475:KRO327479 LBJ327475:LBK327479 LLF327475:LLG327479 LVB327475:LVC327479 MEX327475:MEY327479 MOT327475:MOU327479 MYP327475:MYQ327479 NIL327475:NIM327479 NSH327475:NSI327479 OCD327475:OCE327479 OLZ327475:OMA327479 OVV327475:OVW327479 PFR327475:PFS327479 PPN327475:PPO327479 PZJ327475:PZK327479 QJF327475:QJG327479 QTB327475:QTC327479 RCX327475:RCY327479 RMT327475:RMU327479 RWP327475:RWQ327479 SGL327475:SGM327479 SQH327475:SQI327479 TAD327475:TAE327479 TJZ327475:TKA327479 TTV327475:TTW327479 UDR327475:UDS327479 UNN327475:UNO327479 UXJ327475:UXK327479 VHF327475:VHG327479 VRB327475:VRC327479 WAX327475:WAY327479 WKT327475:WKU327479 WUP327475:WUQ327479 S393045:T393049 ID393011:IE393015 RZ393011:SA393015 ABV393011:ABW393015 ALR393011:ALS393015 AVN393011:AVO393015 BFJ393011:BFK393015 BPF393011:BPG393015 BZB393011:BZC393015 CIX393011:CIY393015 CST393011:CSU393015 DCP393011:DCQ393015 DML393011:DMM393015 DWH393011:DWI393015 EGD393011:EGE393015 EPZ393011:EQA393015 EZV393011:EZW393015 FJR393011:FJS393015 FTN393011:FTO393015 GDJ393011:GDK393015 GNF393011:GNG393015 GXB393011:GXC393015 HGX393011:HGY393015 HQT393011:HQU393015 IAP393011:IAQ393015 IKL393011:IKM393015 IUH393011:IUI393015 JED393011:JEE393015 JNZ393011:JOA393015 JXV393011:JXW393015 KHR393011:KHS393015 KRN393011:KRO393015 LBJ393011:LBK393015 LLF393011:LLG393015 LVB393011:LVC393015 MEX393011:MEY393015 MOT393011:MOU393015 MYP393011:MYQ393015 NIL393011:NIM393015 NSH393011:NSI393015 OCD393011:OCE393015 OLZ393011:OMA393015 OVV393011:OVW393015 PFR393011:PFS393015 PPN393011:PPO393015 PZJ393011:PZK393015 QJF393011:QJG393015 QTB393011:QTC393015 RCX393011:RCY393015 RMT393011:RMU393015 RWP393011:RWQ393015 SGL393011:SGM393015 SQH393011:SQI393015 TAD393011:TAE393015 TJZ393011:TKA393015 TTV393011:TTW393015 UDR393011:UDS393015 UNN393011:UNO393015 UXJ393011:UXK393015 VHF393011:VHG393015 VRB393011:VRC393015 WAX393011:WAY393015 WKT393011:WKU393015 WUP393011:WUQ393015 S458581:T458585 ID458547:IE458551 RZ458547:SA458551 ABV458547:ABW458551 ALR458547:ALS458551 AVN458547:AVO458551 BFJ458547:BFK458551 BPF458547:BPG458551 BZB458547:BZC458551 CIX458547:CIY458551 CST458547:CSU458551 DCP458547:DCQ458551 DML458547:DMM458551 DWH458547:DWI458551 EGD458547:EGE458551 EPZ458547:EQA458551 EZV458547:EZW458551 FJR458547:FJS458551 FTN458547:FTO458551 GDJ458547:GDK458551 GNF458547:GNG458551 GXB458547:GXC458551 HGX458547:HGY458551 HQT458547:HQU458551 IAP458547:IAQ458551 IKL458547:IKM458551 IUH458547:IUI458551 JED458547:JEE458551 JNZ458547:JOA458551 JXV458547:JXW458551 KHR458547:KHS458551 KRN458547:KRO458551 LBJ458547:LBK458551 LLF458547:LLG458551 LVB458547:LVC458551 MEX458547:MEY458551 MOT458547:MOU458551 MYP458547:MYQ458551 NIL458547:NIM458551 NSH458547:NSI458551 OCD458547:OCE458551 OLZ458547:OMA458551 OVV458547:OVW458551 PFR458547:PFS458551 PPN458547:PPO458551 PZJ458547:PZK458551 QJF458547:QJG458551 QTB458547:QTC458551 RCX458547:RCY458551 RMT458547:RMU458551 RWP458547:RWQ458551 SGL458547:SGM458551 SQH458547:SQI458551 TAD458547:TAE458551 TJZ458547:TKA458551 TTV458547:TTW458551 UDR458547:UDS458551 UNN458547:UNO458551 UXJ458547:UXK458551 VHF458547:VHG458551 VRB458547:VRC458551 WAX458547:WAY458551 WKT458547:WKU458551 WUP458547:WUQ458551 S524117:T524121 ID524083:IE524087 RZ524083:SA524087 ABV524083:ABW524087 ALR524083:ALS524087 AVN524083:AVO524087 BFJ524083:BFK524087 BPF524083:BPG524087 BZB524083:BZC524087 CIX524083:CIY524087 CST524083:CSU524087 DCP524083:DCQ524087 DML524083:DMM524087 DWH524083:DWI524087 EGD524083:EGE524087 EPZ524083:EQA524087 EZV524083:EZW524087 FJR524083:FJS524087 FTN524083:FTO524087 GDJ524083:GDK524087 GNF524083:GNG524087 GXB524083:GXC524087 HGX524083:HGY524087 HQT524083:HQU524087 IAP524083:IAQ524087 IKL524083:IKM524087 IUH524083:IUI524087 JED524083:JEE524087 JNZ524083:JOA524087 JXV524083:JXW524087 KHR524083:KHS524087 KRN524083:KRO524087 LBJ524083:LBK524087 LLF524083:LLG524087 LVB524083:LVC524087 MEX524083:MEY524087 MOT524083:MOU524087 MYP524083:MYQ524087 NIL524083:NIM524087 NSH524083:NSI524087 OCD524083:OCE524087 OLZ524083:OMA524087 OVV524083:OVW524087 PFR524083:PFS524087 PPN524083:PPO524087 PZJ524083:PZK524087 QJF524083:QJG524087 QTB524083:QTC524087 RCX524083:RCY524087 RMT524083:RMU524087 RWP524083:RWQ524087 SGL524083:SGM524087 SQH524083:SQI524087 TAD524083:TAE524087 TJZ524083:TKA524087 TTV524083:TTW524087 UDR524083:UDS524087 UNN524083:UNO524087 UXJ524083:UXK524087 VHF524083:VHG524087 VRB524083:VRC524087 WAX524083:WAY524087 WKT524083:WKU524087 WUP524083:WUQ524087 S589653:T589657 ID589619:IE589623 RZ589619:SA589623 ABV589619:ABW589623 ALR589619:ALS589623 AVN589619:AVO589623 BFJ589619:BFK589623 BPF589619:BPG589623 BZB589619:BZC589623 CIX589619:CIY589623 CST589619:CSU589623 DCP589619:DCQ589623 DML589619:DMM589623 DWH589619:DWI589623 EGD589619:EGE589623 EPZ589619:EQA589623 EZV589619:EZW589623 FJR589619:FJS589623 FTN589619:FTO589623 GDJ589619:GDK589623 GNF589619:GNG589623 GXB589619:GXC589623 HGX589619:HGY589623 HQT589619:HQU589623 IAP589619:IAQ589623 IKL589619:IKM589623 IUH589619:IUI589623 JED589619:JEE589623 JNZ589619:JOA589623 JXV589619:JXW589623 KHR589619:KHS589623 KRN589619:KRO589623 LBJ589619:LBK589623 LLF589619:LLG589623 LVB589619:LVC589623 MEX589619:MEY589623 MOT589619:MOU589623 MYP589619:MYQ589623 NIL589619:NIM589623 NSH589619:NSI589623 OCD589619:OCE589623 OLZ589619:OMA589623 OVV589619:OVW589623 PFR589619:PFS589623 PPN589619:PPO589623 PZJ589619:PZK589623 QJF589619:QJG589623 QTB589619:QTC589623 RCX589619:RCY589623 RMT589619:RMU589623 RWP589619:RWQ589623 SGL589619:SGM589623 SQH589619:SQI589623 TAD589619:TAE589623 TJZ589619:TKA589623 TTV589619:TTW589623 UDR589619:UDS589623 UNN589619:UNO589623 UXJ589619:UXK589623 VHF589619:VHG589623 VRB589619:VRC589623 WAX589619:WAY589623 WKT589619:WKU589623 WUP589619:WUQ589623 S655189:T655193 ID655155:IE655159 RZ655155:SA655159 ABV655155:ABW655159 ALR655155:ALS655159 AVN655155:AVO655159 BFJ655155:BFK655159 BPF655155:BPG655159 BZB655155:BZC655159 CIX655155:CIY655159 CST655155:CSU655159 DCP655155:DCQ655159 DML655155:DMM655159 DWH655155:DWI655159 EGD655155:EGE655159 EPZ655155:EQA655159 EZV655155:EZW655159 FJR655155:FJS655159 FTN655155:FTO655159 GDJ655155:GDK655159 GNF655155:GNG655159 GXB655155:GXC655159 HGX655155:HGY655159 HQT655155:HQU655159 IAP655155:IAQ655159 IKL655155:IKM655159 IUH655155:IUI655159 JED655155:JEE655159 JNZ655155:JOA655159 JXV655155:JXW655159 KHR655155:KHS655159 KRN655155:KRO655159 LBJ655155:LBK655159 LLF655155:LLG655159 LVB655155:LVC655159 MEX655155:MEY655159 MOT655155:MOU655159 MYP655155:MYQ655159 NIL655155:NIM655159 NSH655155:NSI655159 OCD655155:OCE655159 OLZ655155:OMA655159 OVV655155:OVW655159 PFR655155:PFS655159 PPN655155:PPO655159 PZJ655155:PZK655159 QJF655155:QJG655159 QTB655155:QTC655159 RCX655155:RCY655159 RMT655155:RMU655159 RWP655155:RWQ655159 SGL655155:SGM655159 SQH655155:SQI655159 TAD655155:TAE655159 TJZ655155:TKA655159 TTV655155:TTW655159 UDR655155:UDS655159 UNN655155:UNO655159 UXJ655155:UXK655159 VHF655155:VHG655159 VRB655155:VRC655159 WAX655155:WAY655159 WKT655155:WKU655159 WUP655155:WUQ655159 S720725:T720729 ID720691:IE720695 RZ720691:SA720695 ABV720691:ABW720695 ALR720691:ALS720695 AVN720691:AVO720695 BFJ720691:BFK720695 BPF720691:BPG720695 BZB720691:BZC720695 CIX720691:CIY720695 CST720691:CSU720695 DCP720691:DCQ720695 DML720691:DMM720695 DWH720691:DWI720695 EGD720691:EGE720695 EPZ720691:EQA720695 EZV720691:EZW720695 FJR720691:FJS720695 FTN720691:FTO720695 GDJ720691:GDK720695 GNF720691:GNG720695 GXB720691:GXC720695 HGX720691:HGY720695 HQT720691:HQU720695 IAP720691:IAQ720695 IKL720691:IKM720695 IUH720691:IUI720695 JED720691:JEE720695 JNZ720691:JOA720695 JXV720691:JXW720695 KHR720691:KHS720695 KRN720691:KRO720695 LBJ720691:LBK720695 LLF720691:LLG720695 LVB720691:LVC720695 MEX720691:MEY720695 MOT720691:MOU720695 MYP720691:MYQ720695 NIL720691:NIM720695 NSH720691:NSI720695 OCD720691:OCE720695 OLZ720691:OMA720695 OVV720691:OVW720695 PFR720691:PFS720695 PPN720691:PPO720695 PZJ720691:PZK720695 QJF720691:QJG720695 QTB720691:QTC720695 RCX720691:RCY720695 RMT720691:RMU720695 RWP720691:RWQ720695 SGL720691:SGM720695 SQH720691:SQI720695 TAD720691:TAE720695 TJZ720691:TKA720695 TTV720691:TTW720695 UDR720691:UDS720695 UNN720691:UNO720695 UXJ720691:UXK720695 VHF720691:VHG720695 VRB720691:VRC720695 WAX720691:WAY720695 WKT720691:WKU720695 WUP720691:WUQ720695 S786261:T786265 ID786227:IE786231 RZ786227:SA786231 ABV786227:ABW786231 ALR786227:ALS786231 AVN786227:AVO786231 BFJ786227:BFK786231 BPF786227:BPG786231 BZB786227:BZC786231 CIX786227:CIY786231 CST786227:CSU786231 DCP786227:DCQ786231 DML786227:DMM786231 DWH786227:DWI786231 EGD786227:EGE786231 EPZ786227:EQA786231 EZV786227:EZW786231 FJR786227:FJS786231 FTN786227:FTO786231 GDJ786227:GDK786231 GNF786227:GNG786231 GXB786227:GXC786231 HGX786227:HGY786231 HQT786227:HQU786231 IAP786227:IAQ786231 IKL786227:IKM786231 IUH786227:IUI786231 JED786227:JEE786231 JNZ786227:JOA786231 JXV786227:JXW786231 KHR786227:KHS786231 KRN786227:KRO786231 LBJ786227:LBK786231 LLF786227:LLG786231 LVB786227:LVC786231 MEX786227:MEY786231 MOT786227:MOU786231 MYP786227:MYQ786231 NIL786227:NIM786231 NSH786227:NSI786231 OCD786227:OCE786231 OLZ786227:OMA786231 OVV786227:OVW786231 PFR786227:PFS786231 PPN786227:PPO786231 PZJ786227:PZK786231 QJF786227:QJG786231 QTB786227:QTC786231 RCX786227:RCY786231 RMT786227:RMU786231 RWP786227:RWQ786231 SGL786227:SGM786231 SQH786227:SQI786231 TAD786227:TAE786231 TJZ786227:TKA786231 TTV786227:TTW786231 UDR786227:UDS786231 UNN786227:UNO786231 UXJ786227:UXK786231 VHF786227:VHG786231 VRB786227:VRC786231 WAX786227:WAY786231 WKT786227:WKU786231 WUP786227:WUQ786231 S851797:T851801 ID851763:IE851767 RZ851763:SA851767 ABV851763:ABW851767 ALR851763:ALS851767 AVN851763:AVO851767 BFJ851763:BFK851767 BPF851763:BPG851767 BZB851763:BZC851767 CIX851763:CIY851767 CST851763:CSU851767 DCP851763:DCQ851767 DML851763:DMM851767 DWH851763:DWI851767 EGD851763:EGE851767 EPZ851763:EQA851767 EZV851763:EZW851767 FJR851763:FJS851767 FTN851763:FTO851767 GDJ851763:GDK851767 GNF851763:GNG851767 GXB851763:GXC851767 HGX851763:HGY851767 HQT851763:HQU851767 IAP851763:IAQ851767 IKL851763:IKM851767 IUH851763:IUI851767 JED851763:JEE851767 JNZ851763:JOA851767 JXV851763:JXW851767 KHR851763:KHS851767 KRN851763:KRO851767 LBJ851763:LBK851767 LLF851763:LLG851767 LVB851763:LVC851767 MEX851763:MEY851767 MOT851763:MOU851767 MYP851763:MYQ851767 NIL851763:NIM851767 NSH851763:NSI851767 OCD851763:OCE851767 OLZ851763:OMA851767 OVV851763:OVW851767 PFR851763:PFS851767 PPN851763:PPO851767 PZJ851763:PZK851767 QJF851763:QJG851767 QTB851763:QTC851767 RCX851763:RCY851767 RMT851763:RMU851767 RWP851763:RWQ851767 SGL851763:SGM851767 SQH851763:SQI851767 TAD851763:TAE851767 TJZ851763:TKA851767 TTV851763:TTW851767 UDR851763:UDS851767 UNN851763:UNO851767 UXJ851763:UXK851767 VHF851763:VHG851767 VRB851763:VRC851767 WAX851763:WAY851767 WKT851763:WKU851767 WUP851763:WUQ851767 S917333:T917337 ID917299:IE917303 RZ917299:SA917303 ABV917299:ABW917303 ALR917299:ALS917303 AVN917299:AVO917303 BFJ917299:BFK917303 BPF917299:BPG917303 BZB917299:BZC917303 CIX917299:CIY917303 CST917299:CSU917303 DCP917299:DCQ917303 DML917299:DMM917303 DWH917299:DWI917303 EGD917299:EGE917303 EPZ917299:EQA917303 EZV917299:EZW917303 FJR917299:FJS917303 FTN917299:FTO917303 GDJ917299:GDK917303 GNF917299:GNG917303 GXB917299:GXC917303 HGX917299:HGY917303 HQT917299:HQU917303 IAP917299:IAQ917303 IKL917299:IKM917303 IUH917299:IUI917303 JED917299:JEE917303 JNZ917299:JOA917303 JXV917299:JXW917303 KHR917299:KHS917303 KRN917299:KRO917303 LBJ917299:LBK917303 LLF917299:LLG917303 LVB917299:LVC917303 MEX917299:MEY917303 MOT917299:MOU917303 MYP917299:MYQ917303 NIL917299:NIM917303 NSH917299:NSI917303 OCD917299:OCE917303 OLZ917299:OMA917303 OVV917299:OVW917303 PFR917299:PFS917303 PPN917299:PPO917303 PZJ917299:PZK917303 QJF917299:QJG917303 QTB917299:QTC917303 RCX917299:RCY917303 RMT917299:RMU917303 RWP917299:RWQ917303 SGL917299:SGM917303 SQH917299:SQI917303 TAD917299:TAE917303 TJZ917299:TKA917303 TTV917299:TTW917303 UDR917299:UDS917303 UNN917299:UNO917303 UXJ917299:UXK917303 VHF917299:VHG917303 VRB917299:VRC917303 WAX917299:WAY917303 WKT917299:WKU917303 WUP917299:WUQ917303 S982869:T982873 ID982835:IE982839 RZ982835:SA982839 ABV982835:ABW982839 ALR982835:ALS982839 AVN982835:AVO982839 BFJ982835:BFK982839 BPF982835:BPG982839 BZB982835:BZC982839 CIX982835:CIY982839 CST982835:CSU982839 DCP982835:DCQ982839 DML982835:DMM982839 DWH982835:DWI982839 EGD982835:EGE982839 EPZ982835:EQA982839 EZV982835:EZW982839 FJR982835:FJS982839 FTN982835:FTO982839 GDJ982835:GDK982839 GNF982835:GNG982839 GXB982835:GXC982839 HGX982835:HGY982839 HQT982835:HQU982839 IAP982835:IAQ982839 IKL982835:IKM982839 IUH982835:IUI982839 JED982835:JEE982839 JNZ982835:JOA982839 JXV982835:JXW982839 KHR982835:KHS982839 KRN982835:KRO982839 LBJ982835:LBK982839 LLF982835:LLG982839 LVB982835:LVC982839 MEX982835:MEY982839 MOT982835:MOU982839 MYP982835:MYQ982839 NIL982835:NIM982839 NSH982835:NSI982839 OCD982835:OCE982839 OLZ982835:OMA982839 OVV982835:OVW982839 PFR982835:PFS982839 PPN982835:PPO982839 PZJ982835:PZK982839 QJF982835:QJG982839 QTB982835:QTC982839 RCX982835:RCY982839 RMT982835:RMU982839 RWP982835:RWQ982839 SGL982835:SGM982839 SQH982835:SQI982839 TAD982835:TAE982839 TJZ982835:TKA982839 TTV982835:TTW982839 UDR982835:UDS982839 UNN982835:UNO982839 UXJ982835:UXK982839 VHF982835:VHG982839 VRB982835:VRC982839 WAX982835:WAY982839 WKT982835:WKU982839 WUP982835:WUQ982839 R65516:R65518 IC65482:IC65484 RY65482:RY65484 ABU65482:ABU65484 ALQ65482:ALQ65484 AVM65482:AVM65484 BFI65482:BFI65484 BPE65482:BPE65484 BZA65482:BZA65484 CIW65482:CIW65484 CSS65482:CSS65484 DCO65482:DCO65484 DMK65482:DMK65484 DWG65482:DWG65484 EGC65482:EGC65484 EPY65482:EPY65484 EZU65482:EZU65484 FJQ65482:FJQ65484 FTM65482:FTM65484 GDI65482:GDI65484 GNE65482:GNE65484 GXA65482:GXA65484 HGW65482:HGW65484 HQS65482:HQS65484 IAO65482:IAO65484 IKK65482:IKK65484 IUG65482:IUG65484 JEC65482:JEC65484 JNY65482:JNY65484 JXU65482:JXU65484 KHQ65482:KHQ65484 KRM65482:KRM65484 LBI65482:LBI65484 LLE65482:LLE65484 LVA65482:LVA65484 MEW65482:MEW65484 MOS65482:MOS65484 MYO65482:MYO65484 NIK65482:NIK65484 NSG65482:NSG65484 OCC65482:OCC65484 OLY65482:OLY65484 OVU65482:OVU65484 PFQ65482:PFQ65484 PPM65482:PPM65484 PZI65482:PZI65484 QJE65482:QJE65484 QTA65482:QTA65484 RCW65482:RCW65484 RMS65482:RMS65484 RWO65482:RWO65484 SGK65482:SGK65484 SQG65482:SQG65484 TAC65482:TAC65484 TJY65482:TJY65484 TTU65482:TTU65484 UDQ65482:UDQ65484 UNM65482:UNM65484 UXI65482:UXI65484 VHE65482:VHE65484 VRA65482:VRA65484 WAW65482:WAW65484 WKS65482:WKS65484 WUO65482:WUO65484 R131052:R131054 IC131018:IC131020 RY131018:RY131020 ABU131018:ABU131020 ALQ131018:ALQ131020 AVM131018:AVM131020 BFI131018:BFI131020 BPE131018:BPE131020 BZA131018:BZA131020 CIW131018:CIW131020 CSS131018:CSS131020 DCO131018:DCO131020 DMK131018:DMK131020 DWG131018:DWG131020 EGC131018:EGC131020 EPY131018:EPY131020 EZU131018:EZU131020 FJQ131018:FJQ131020 FTM131018:FTM131020 GDI131018:GDI131020 GNE131018:GNE131020 GXA131018:GXA131020 HGW131018:HGW131020 HQS131018:HQS131020 IAO131018:IAO131020 IKK131018:IKK131020 IUG131018:IUG131020 JEC131018:JEC131020 JNY131018:JNY131020 JXU131018:JXU131020 KHQ131018:KHQ131020 KRM131018:KRM131020 LBI131018:LBI131020 LLE131018:LLE131020 LVA131018:LVA131020 MEW131018:MEW131020 MOS131018:MOS131020 MYO131018:MYO131020 NIK131018:NIK131020 NSG131018:NSG131020 OCC131018:OCC131020 OLY131018:OLY131020 OVU131018:OVU131020 PFQ131018:PFQ131020 PPM131018:PPM131020 PZI131018:PZI131020 QJE131018:QJE131020 QTA131018:QTA131020 RCW131018:RCW131020 RMS131018:RMS131020 RWO131018:RWO131020 SGK131018:SGK131020 SQG131018:SQG131020 TAC131018:TAC131020 TJY131018:TJY131020 TTU131018:TTU131020 UDQ131018:UDQ131020 UNM131018:UNM131020 UXI131018:UXI131020 VHE131018:VHE131020 VRA131018:VRA131020 WAW131018:WAW131020 WKS131018:WKS131020 WUO131018:WUO131020 R196588:R196590 IC196554:IC196556 RY196554:RY196556 ABU196554:ABU196556 ALQ196554:ALQ196556 AVM196554:AVM196556 BFI196554:BFI196556 BPE196554:BPE196556 BZA196554:BZA196556 CIW196554:CIW196556 CSS196554:CSS196556 DCO196554:DCO196556 DMK196554:DMK196556 DWG196554:DWG196556 EGC196554:EGC196556 EPY196554:EPY196556 EZU196554:EZU196556 FJQ196554:FJQ196556 FTM196554:FTM196556 GDI196554:GDI196556 GNE196554:GNE196556 GXA196554:GXA196556 HGW196554:HGW196556 HQS196554:HQS196556 IAO196554:IAO196556 IKK196554:IKK196556 IUG196554:IUG196556 JEC196554:JEC196556 JNY196554:JNY196556 JXU196554:JXU196556 KHQ196554:KHQ196556 KRM196554:KRM196556 LBI196554:LBI196556 LLE196554:LLE196556 LVA196554:LVA196556 MEW196554:MEW196556 MOS196554:MOS196556 MYO196554:MYO196556 NIK196554:NIK196556 NSG196554:NSG196556 OCC196554:OCC196556 OLY196554:OLY196556 OVU196554:OVU196556 PFQ196554:PFQ196556 PPM196554:PPM196556 PZI196554:PZI196556 QJE196554:QJE196556 QTA196554:QTA196556 RCW196554:RCW196556 RMS196554:RMS196556 RWO196554:RWO196556 SGK196554:SGK196556 SQG196554:SQG196556 TAC196554:TAC196556 TJY196554:TJY196556 TTU196554:TTU196556 UDQ196554:UDQ196556 UNM196554:UNM196556 UXI196554:UXI196556 VHE196554:VHE196556 VRA196554:VRA196556 WAW196554:WAW196556 WKS196554:WKS196556 WUO196554:WUO196556 R262124:R262126 IC262090:IC262092 RY262090:RY262092 ABU262090:ABU262092 ALQ262090:ALQ262092 AVM262090:AVM262092 BFI262090:BFI262092 BPE262090:BPE262092 BZA262090:BZA262092 CIW262090:CIW262092 CSS262090:CSS262092 DCO262090:DCO262092 DMK262090:DMK262092 DWG262090:DWG262092 EGC262090:EGC262092 EPY262090:EPY262092 EZU262090:EZU262092 FJQ262090:FJQ262092 FTM262090:FTM262092 GDI262090:GDI262092 GNE262090:GNE262092 GXA262090:GXA262092 HGW262090:HGW262092 HQS262090:HQS262092 IAO262090:IAO262092 IKK262090:IKK262092 IUG262090:IUG262092 JEC262090:JEC262092 JNY262090:JNY262092 JXU262090:JXU262092 KHQ262090:KHQ262092 KRM262090:KRM262092 LBI262090:LBI262092 LLE262090:LLE262092 LVA262090:LVA262092 MEW262090:MEW262092 MOS262090:MOS262092 MYO262090:MYO262092 NIK262090:NIK262092 NSG262090:NSG262092 OCC262090:OCC262092 OLY262090:OLY262092 OVU262090:OVU262092 PFQ262090:PFQ262092 PPM262090:PPM262092 PZI262090:PZI262092 QJE262090:QJE262092 QTA262090:QTA262092 RCW262090:RCW262092 RMS262090:RMS262092 RWO262090:RWO262092 SGK262090:SGK262092 SQG262090:SQG262092 TAC262090:TAC262092 TJY262090:TJY262092 TTU262090:TTU262092 UDQ262090:UDQ262092 UNM262090:UNM262092 UXI262090:UXI262092 VHE262090:VHE262092 VRA262090:VRA262092 WAW262090:WAW262092 WKS262090:WKS262092 WUO262090:WUO262092 R327660:R327662 IC327626:IC327628 RY327626:RY327628 ABU327626:ABU327628 ALQ327626:ALQ327628 AVM327626:AVM327628 BFI327626:BFI327628 BPE327626:BPE327628 BZA327626:BZA327628 CIW327626:CIW327628 CSS327626:CSS327628 DCO327626:DCO327628 DMK327626:DMK327628 DWG327626:DWG327628 EGC327626:EGC327628 EPY327626:EPY327628 EZU327626:EZU327628 FJQ327626:FJQ327628 FTM327626:FTM327628 GDI327626:GDI327628 GNE327626:GNE327628 GXA327626:GXA327628 HGW327626:HGW327628 HQS327626:HQS327628 IAO327626:IAO327628 IKK327626:IKK327628 IUG327626:IUG327628 JEC327626:JEC327628 JNY327626:JNY327628 JXU327626:JXU327628 KHQ327626:KHQ327628 KRM327626:KRM327628 LBI327626:LBI327628 LLE327626:LLE327628 LVA327626:LVA327628 MEW327626:MEW327628 MOS327626:MOS327628 MYO327626:MYO327628 NIK327626:NIK327628 NSG327626:NSG327628 OCC327626:OCC327628 OLY327626:OLY327628 OVU327626:OVU327628 PFQ327626:PFQ327628 PPM327626:PPM327628 PZI327626:PZI327628 QJE327626:QJE327628 QTA327626:QTA327628 RCW327626:RCW327628 RMS327626:RMS327628 RWO327626:RWO327628 SGK327626:SGK327628 SQG327626:SQG327628 TAC327626:TAC327628 TJY327626:TJY327628 TTU327626:TTU327628 UDQ327626:UDQ327628 UNM327626:UNM327628 UXI327626:UXI327628 VHE327626:VHE327628 VRA327626:VRA327628 WAW327626:WAW327628 WKS327626:WKS327628 WUO327626:WUO327628 R393196:R393198 IC393162:IC393164 RY393162:RY393164 ABU393162:ABU393164 ALQ393162:ALQ393164 AVM393162:AVM393164 BFI393162:BFI393164 BPE393162:BPE393164 BZA393162:BZA393164 CIW393162:CIW393164 CSS393162:CSS393164 DCO393162:DCO393164 DMK393162:DMK393164 DWG393162:DWG393164 EGC393162:EGC393164 EPY393162:EPY393164 EZU393162:EZU393164 FJQ393162:FJQ393164 FTM393162:FTM393164 GDI393162:GDI393164 GNE393162:GNE393164 GXA393162:GXA393164 HGW393162:HGW393164 HQS393162:HQS393164 IAO393162:IAO393164 IKK393162:IKK393164 IUG393162:IUG393164 JEC393162:JEC393164 JNY393162:JNY393164 JXU393162:JXU393164 KHQ393162:KHQ393164 KRM393162:KRM393164 LBI393162:LBI393164 LLE393162:LLE393164 LVA393162:LVA393164 MEW393162:MEW393164 MOS393162:MOS393164 MYO393162:MYO393164 NIK393162:NIK393164 NSG393162:NSG393164 OCC393162:OCC393164 OLY393162:OLY393164 OVU393162:OVU393164 PFQ393162:PFQ393164 PPM393162:PPM393164 PZI393162:PZI393164 QJE393162:QJE393164 QTA393162:QTA393164 RCW393162:RCW393164 RMS393162:RMS393164 RWO393162:RWO393164 SGK393162:SGK393164 SQG393162:SQG393164 TAC393162:TAC393164 TJY393162:TJY393164 TTU393162:TTU393164 UDQ393162:UDQ393164 UNM393162:UNM393164 UXI393162:UXI393164 VHE393162:VHE393164 VRA393162:VRA393164 WAW393162:WAW393164 WKS393162:WKS393164 WUO393162:WUO393164 R458732:R458734 IC458698:IC458700 RY458698:RY458700 ABU458698:ABU458700 ALQ458698:ALQ458700 AVM458698:AVM458700 BFI458698:BFI458700 BPE458698:BPE458700 BZA458698:BZA458700 CIW458698:CIW458700 CSS458698:CSS458700 DCO458698:DCO458700 DMK458698:DMK458700 DWG458698:DWG458700 EGC458698:EGC458700 EPY458698:EPY458700 EZU458698:EZU458700 FJQ458698:FJQ458700 FTM458698:FTM458700 GDI458698:GDI458700 GNE458698:GNE458700 GXA458698:GXA458700 HGW458698:HGW458700 HQS458698:HQS458700 IAO458698:IAO458700 IKK458698:IKK458700 IUG458698:IUG458700 JEC458698:JEC458700 JNY458698:JNY458700 JXU458698:JXU458700 KHQ458698:KHQ458700 KRM458698:KRM458700 LBI458698:LBI458700 LLE458698:LLE458700 LVA458698:LVA458700 MEW458698:MEW458700 MOS458698:MOS458700 MYO458698:MYO458700 NIK458698:NIK458700 NSG458698:NSG458700 OCC458698:OCC458700 OLY458698:OLY458700 OVU458698:OVU458700 PFQ458698:PFQ458700 PPM458698:PPM458700 PZI458698:PZI458700 QJE458698:QJE458700 QTA458698:QTA458700 RCW458698:RCW458700 RMS458698:RMS458700 RWO458698:RWO458700 SGK458698:SGK458700 SQG458698:SQG458700 TAC458698:TAC458700 TJY458698:TJY458700 TTU458698:TTU458700 UDQ458698:UDQ458700 UNM458698:UNM458700 UXI458698:UXI458700 VHE458698:VHE458700 VRA458698:VRA458700 WAW458698:WAW458700 WKS458698:WKS458700 WUO458698:WUO458700 R524268:R524270 IC524234:IC524236 RY524234:RY524236 ABU524234:ABU524236 ALQ524234:ALQ524236 AVM524234:AVM524236 BFI524234:BFI524236 BPE524234:BPE524236 BZA524234:BZA524236 CIW524234:CIW524236 CSS524234:CSS524236 DCO524234:DCO524236 DMK524234:DMK524236 DWG524234:DWG524236 EGC524234:EGC524236 EPY524234:EPY524236 EZU524234:EZU524236 FJQ524234:FJQ524236 FTM524234:FTM524236 GDI524234:GDI524236 GNE524234:GNE524236 GXA524234:GXA524236 HGW524234:HGW524236 HQS524234:HQS524236 IAO524234:IAO524236 IKK524234:IKK524236 IUG524234:IUG524236 JEC524234:JEC524236 JNY524234:JNY524236 JXU524234:JXU524236 KHQ524234:KHQ524236 KRM524234:KRM524236 LBI524234:LBI524236 LLE524234:LLE524236 LVA524234:LVA524236 MEW524234:MEW524236 MOS524234:MOS524236 MYO524234:MYO524236 NIK524234:NIK524236 NSG524234:NSG524236 OCC524234:OCC524236 OLY524234:OLY524236 OVU524234:OVU524236 PFQ524234:PFQ524236 PPM524234:PPM524236 PZI524234:PZI524236 QJE524234:QJE524236 QTA524234:QTA524236 RCW524234:RCW524236 RMS524234:RMS524236 RWO524234:RWO524236 SGK524234:SGK524236 SQG524234:SQG524236 TAC524234:TAC524236 TJY524234:TJY524236 TTU524234:TTU524236 UDQ524234:UDQ524236 UNM524234:UNM524236 UXI524234:UXI524236 VHE524234:VHE524236 VRA524234:VRA524236 WAW524234:WAW524236 WKS524234:WKS524236 WUO524234:WUO524236 R589804:R589806 IC589770:IC589772 RY589770:RY589772 ABU589770:ABU589772 ALQ589770:ALQ589772 AVM589770:AVM589772 BFI589770:BFI589772 BPE589770:BPE589772 BZA589770:BZA589772 CIW589770:CIW589772 CSS589770:CSS589772 DCO589770:DCO589772 DMK589770:DMK589772 DWG589770:DWG589772 EGC589770:EGC589772 EPY589770:EPY589772 EZU589770:EZU589772 FJQ589770:FJQ589772 FTM589770:FTM589772 GDI589770:GDI589772 GNE589770:GNE589772 GXA589770:GXA589772 HGW589770:HGW589772 HQS589770:HQS589772 IAO589770:IAO589772 IKK589770:IKK589772 IUG589770:IUG589772 JEC589770:JEC589772 JNY589770:JNY589772 JXU589770:JXU589772 KHQ589770:KHQ589772 KRM589770:KRM589772 LBI589770:LBI589772 LLE589770:LLE589772 LVA589770:LVA589772 MEW589770:MEW589772 MOS589770:MOS589772 MYO589770:MYO589772 NIK589770:NIK589772 NSG589770:NSG589772 OCC589770:OCC589772 OLY589770:OLY589772 OVU589770:OVU589772 PFQ589770:PFQ589772 PPM589770:PPM589772 PZI589770:PZI589772 QJE589770:QJE589772 QTA589770:QTA589772 RCW589770:RCW589772 RMS589770:RMS589772 RWO589770:RWO589772 SGK589770:SGK589772 SQG589770:SQG589772 TAC589770:TAC589772 TJY589770:TJY589772 TTU589770:TTU589772 UDQ589770:UDQ589772 UNM589770:UNM589772 UXI589770:UXI589772 VHE589770:VHE589772 VRA589770:VRA589772 WAW589770:WAW589772 WKS589770:WKS589772 WUO589770:WUO589772 R655340:R655342 IC655306:IC655308 RY655306:RY655308 ABU655306:ABU655308 ALQ655306:ALQ655308 AVM655306:AVM655308 BFI655306:BFI655308 BPE655306:BPE655308 BZA655306:BZA655308 CIW655306:CIW655308 CSS655306:CSS655308 DCO655306:DCO655308 DMK655306:DMK655308 DWG655306:DWG655308 EGC655306:EGC655308 EPY655306:EPY655308 EZU655306:EZU655308 FJQ655306:FJQ655308 FTM655306:FTM655308 GDI655306:GDI655308 GNE655306:GNE655308 GXA655306:GXA655308 HGW655306:HGW655308 HQS655306:HQS655308 IAO655306:IAO655308 IKK655306:IKK655308 IUG655306:IUG655308 JEC655306:JEC655308 JNY655306:JNY655308 JXU655306:JXU655308 KHQ655306:KHQ655308 KRM655306:KRM655308 LBI655306:LBI655308 LLE655306:LLE655308 LVA655306:LVA655308 MEW655306:MEW655308 MOS655306:MOS655308 MYO655306:MYO655308 NIK655306:NIK655308 NSG655306:NSG655308 OCC655306:OCC655308 OLY655306:OLY655308 OVU655306:OVU655308 PFQ655306:PFQ655308 PPM655306:PPM655308 PZI655306:PZI655308 QJE655306:QJE655308 QTA655306:QTA655308 RCW655306:RCW655308 RMS655306:RMS655308 RWO655306:RWO655308 SGK655306:SGK655308 SQG655306:SQG655308 TAC655306:TAC655308 TJY655306:TJY655308 TTU655306:TTU655308 UDQ655306:UDQ655308 UNM655306:UNM655308 UXI655306:UXI655308 VHE655306:VHE655308 VRA655306:VRA655308 WAW655306:WAW655308 WKS655306:WKS655308 WUO655306:WUO655308 R720876:R720878 IC720842:IC720844 RY720842:RY720844 ABU720842:ABU720844 ALQ720842:ALQ720844 AVM720842:AVM720844 BFI720842:BFI720844 BPE720842:BPE720844 BZA720842:BZA720844 CIW720842:CIW720844 CSS720842:CSS720844 DCO720842:DCO720844 DMK720842:DMK720844 DWG720842:DWG720844 EGC720842:EGC720844 EPY720842:EPY720844 EZU720842:EZU720844 FJQ720842:FJQ720844 FTM720842:FTM720844 GDI720842:GDI720844 GNE720842:GNE720844 GXA720842:GXA720844 HGW720842:HGW720844 HQS720842:HQS720844 IAO720842:IAO720844 IKK720842:IKK720844 IUG720842:IUG720844 JEC720842:JEC720844 JNY720842:JNY720844 JXU720842:JXU720844 KHQ720842:KHQ720844 KRM720842:KRM720844 LBI720842:LBI720844 LLE720842:LLE720844 LVA720842:LVA720844 MEW720842:MEW720844 MOS720842:MOS720844 MYO720842:MYO720844 NIK720842:NIK720844 NSG720842:NSG720844 OCC720842:OCC720844 OLY720842:OLY720844 OVU720842:OVU720844 PFQ720842:PFQ720844 PPM720842:PPM720844 PZI720842:PZI720844 QJE720842:QJE720844 QTA720842:QTA720844 RCW720842:RCW720844 RMS720842:RMS720844 RWO720842:RWO720844 SGK720842:SGK720844 SQG720842:SQG720844 TAC720842:TAC720844 TJY720842:TJY720844 TTU720842:TTU720844 UDQ720842:UDQ720844 UNM720842:UNM720844 UXI720842:UXI720844 VHE720842:VHE720844 VRA720842:VRA720844 WAW720842:WAW720844 WKS720842:WKS720844 WUO720842:WUO720844 R786412:R786414 IC786378:IC786380 RY786378:RY786380 ABU786378:ABU786380 ALQ786378:ALQ786380 AVM786378:AVM786380 BFI786378:BFI786380 BPE786378:BPE786380 BZA786378:BZA786380 CIW786378:CIW786380 CSS786378:CSS786380 DCO786378:DCO786380 DMK786378:DMK786380 DWG786378:DWG786380 EGC786378:EGC786380 EPY786378:EPY786380 EZU786378:EZU786380 FJQ786378:FJQ786380 FTM786378:FTM786380 GDI786378:GDI786380 GNE786378:GNE786380 GXA786378:GXA786380 HGW786378:HGW786380 HQS786378:HQS786380 IAO786378:IAO786380 IKK786378:IKK786380 IUG786378:IUG786380 JEC786378:JEC786380 JNY786378:JNY786380 JXU786378:JXU786380 KHQ786378:KHQ786380 KRM786378:KRM786380 LBI786378:LBI786380 LLE786378:LLE786380 LVA786378:LVA786380 MEW786378:MEW786380 MOS786378:MOS786380 MYO786378:MYO786380 NIK786378:NIK786380 NSG786378:NSG786380 OCC786378:OCC786380 OLY786378:OLY786380 OVU786378:OVU786380 PFQ786378:PFQ786380 PPM786378:PPM786380 PZI786378:PZI786380 QJE786378:QJE786380 QTA786378:QTA786380 RCW786378:RCW786380 RMS786378:RMS786380 RWO786378:RWO786380 SGK786378:SGK786380 SQG786378:SQG786380 TAC786378:TAC786380 TJY786378:TJY786380 TTU786378:TTU786380 UDQ786378:UDQ786380 UNM786378:UNM786380 UXI786378:UXI786380 VHE786378:VHE786380 VRA786378:VRA786380 WAW786378:WAW786380 WKS786378:WKS786380 WUO786378:WUO786380 R851948:R851950 IC851914:IC851916 RY851914:RY851916 ABU851914:ABU851916 ALQ851914:ALQ851916 AVM851914:AVM851916 BFI851914:BFI851916 BPE851914:BPE851916 BZA851914:BZA851916 CIW851914:CIW851916 CSS851914:CSS851916 DCO851914:DCO851916 DMK851914:DMK851916 DWG851914:DWG851916 EGC851914:EGC851916 EPY851914:EPY851916 EZU851914:EZU851916 FJQ851914:FJQ851916 FTM851914:FTM851916 GDI851914:GDI851916 GNE851914:GNE851916 GXA851914:GXA851916 HGW851914:HGW851916 HQS851914:HQS851916 IAO851914:IAO851916 IKK851914:IKK851916 IUG851914:IUG851916 JEC851914:JEC851916 JNY851914:JNY851916 JXU851914:JXU851916 KHQ851914:KHQ851916 KRM851914:KRM851916 LBI851914:LBI851916 LLE851914:LLE851916 LVA851914:LVA851916 MEW851914:MEW851916 MOS851914:MOS851916 MYO851914:MYO851916 NIK851914:NIK851916 NSG851914:NSG851916 OCC851914:OCC851916 OLY851914:OLY851916 OVU851914:OVU851916 PFQ851914:PFQ851916 PPM851914:PPM851916 PZI851914:PZI851916 QJE851914:QJE851916 QTA851914:QTA851916 RCW851914:RCW851916 RMS851914:RMS851916 RWO851914:RWO851916 SGK851914:SGK851916 SQG851914:SQG851916 TAC851914:TAC851916 TJY851914:TJY851916 TTU851914:TTU851916 UDQ851914:UDQ851916 UNM851914:UNM851916 UXI851914:UXI851916 VHE851914:VHE851916 VRA851914:VRA851916 WAW851914:WAW851916 WKS851914:WKS851916 WUO851914:WUO851916 R917484:R917486 IC917450:IC917452 RY917450:RY917452 ABU917450:ABU917452 ALQ917450:ALQ917452 AVM917450:AVM917452 BFI917450:BFI917452 BPE917450:BPE917452 BZA917450:BZA917452 CIW917450:CIW917452 CSS917450:CSS917452 DCO917450:DCO917452 DMK917450:DMK917452 DWG917450:DWG917452 EGC917450:EGC917452 EPY917450:EPY917452 EZU917450:EZU917452 FJQ917450:FJQ917452 FTM917450:FTM917452 GDI917450:GDI917452 GNE917450:GNE917452 GXA917450:GXA917452 HGW917450:HGW917452 HQS917450:HQS917452 IAO917450:IAO917452 IKK917450:IKK917452 IUG917450:IUG917452 JEC917450:JEC917452 JNY917450:JNY917452 JXU917450:JXU917452 KHQ917450:KHQ917452 KRM917450:KRM917452 LBI917450:LBI917452 LLE917450:LLE917452 LVA917450:LVA917452 MEW917450:MEW917452 MOS917450:MOS917452 MYO917450:MYO917452 NIK917450:NIK917452 NSG917450:NSG917452 OCC917450:OCC917452 OLY917450:OLY917452 OVU917450:OVU917452 PFQ917450:PFQ917452 PPM917450:PPM917452 PZI917450:PZI917452 QJE917450:QJE917452 QTA917450:QTA917452 RCW917450:RCW917452 RMS917450:RMS917452 RWO917450:RWO917452 SGK917450:SGK917452 SQG917450:SQG917452 TAC917450:TAC917452 TJY917450:TJY917452 TTU917450:TTU917452 UDQ917450:UDQ917452 UNM917450:UNM917452 UXI917450:UXI917452 VHE917450:VHE917452 VRA917450:VRA917452 WAW917450:WAW917452 WKS917450:WKS917452 WUO917450:WUO917452 R983020:R983022 IC982986:IC982988 RY982986:RY982988 ABU982986:ABU982988 ALQ982986:ALQ982988 AVM982986:AVM982988 BFI982986:BFI982988 BPE982986:BPE982988 BZA982986:BZA982988 CIW982986:CIW982988 CSS982986:CSS982988 DCO982986:DCO982988 DMK982986:DMK982988 DWG982986:DWG982988 EGC982986:EGC982988 EPY982986:EPY982988 EZU982986:EZU982988 FJQ982986:FJQ982988 FTM982986:FTM982988 GDI982986:GDI982988 GNE982986:GNE982988 GXA982986:GXA982988 HGW982986:HGW982988 HQS982986:HQS982988 IAO982986:IAO982988 IKK982986:IKK982988 IUG982986:IUG982988 JEC982986:JEC982988 JNY982986:JNY982988 JXU982986:JXU982988 KHQ982986:KHQ982988 KRM982986:KRM982988 LBI982986:LBI982988 LLE982986:LLE982988 LVA982986:LVA982988 MEW982986:MEW982988 MOS982986:MOS982988 MYO982986:MYO982988 NIK982986:NIK982988 NSG982986:NSG982988 OCC982986:OCC982988 OLY982986:OLY982988 OVU982986:OVU982988 PFQ982986:PFQ982988 PPM982986:PPM982988 PZI982986:PZI982988 QJE982986:QJE982988 QTA982986:QTA982988 RCW982986:RCW982988 RMS982986:RMS982988 RWO982986:RWO982988 SGK982986:SGK982988 SQG982986:SQG982988 TAC982986:TAC982988 TJY982986:TJY982988 TTU982986:TTU982988 UDQ982986:UDQ982988 UNM982986:UNM982988 UXI982986:UXI982988 VHE982986:VHE982988 VRA982986:VRA982988 WAW982986:WAW982988 WKS982986:WKS982988 WUO982986:WUO982988 Q65301:R65304 IB65267:IC65270 RX65267:RY65270 ABT65267:ABU65270 ALP65267:ALQ65270 AVL65267:AVM65270 BFH65267:BFI65270 BPD65267:BPE65270 BYZ65267:BZA65270 CIV65267:CIW65270 CSR65267:CSS65270 DCN65267:DCO65270 DMJ65267:DMK65270 DWF65267:DWG65270 EGB65267:EGC65270 EPX65267:EPY65270 EZT65267:EZU65270 FJP65267:FJQ65270 FTL65267:FTM65270 GDH65267:GDI65270 GND65267:GNE65270 GWZ65267:GXA65270 HGV65267:HGW65270 HQR65267:HQS65270 IAN65267:IAO65270 IKJ65267:IKK65270 IUF65267:IUG65270 JEB65267:JEC65270 JNX65267:JNY65270 JXT65267:JXU65270 KHP65267:KHQ65270 KRL65267:KRM65270 LBH65267:LBI65270 LLD65267:LLE65270 LUZ65267:LVA65270 MEV65267:MEW65270 MOR65267:MOS65270 MYN65267:MYO65270 NIJ65267:NIK65270 NSF65267:NSG65270 OCB65267:OCC65270 OLX65267:OLY65270 OVT65267:OVU65270 PFP65267:PFQ65270 PPL65267:PPM65270 PZH65267:PZI65270 QJD65267:QJE65270 QSZ65267:QTA65270 RCV65267:RCW65270 RMR65267:RMS65270 RWN65267:RWO65270 SGJ65267:SGK65270 SQF65267:SQG65270 TAB65267:TAC65270 TJX65267:TJY65270 TTT65267:TTU65270 UDP65267:UDQ65270 UNL65267:UNM65270 UXH65267:UXI65270 VHD65267:VHE65270 VQZ65267:VRA65270 WAV65267:WAW65270 WKR65267:WKS65270 WUN65267:WUO65270 Q130837:R130840 IB130803:IC130806 RX130803:RY130806 ABT130803:ABU130806 ALP130803:ALQ130806 AVL130803:AVM130806 BFH130803:BFI130806 BPD130803:BPE130806 BYZ130803:BZA130806 CIV130803:CIW130806 CSR130803:CSS130806 DCN130803:DCO130806 DMJ130803:DMK130806 DWF130803:DWG130806 EGB130803:EGC130806 EPX130803:EPY130806 EZT130803:EZU130806 FJP130803:FJQ130806 FTL130803:FTM130806 GDH130803:GDI130806 GND130803:GNE130806 GWZ130803:GXA130806 HGV130803:HGW130806 HQR130803:HQS130806 IAN130803:IAO130806 IKJ130803:IKK130806 IUF130803:IUG130806 JEB130803:JEC130806 JNX130803:JNY130806 JXT130803:JXU130806 KHP130803:KHQ130806 KRL130803:KRM130806 LBH130803:LBI130806 LLD130803:LLE130806 LUZ130803:LVA130806 MEV130803:MEW130806 MOR130803:MOS130806 MYN130803:MYO130806 NIJ130803:NIK130806 NSF130803:NSG130806 OCB130803:OCC130806 OLX130803:OLY130806 OVT130803:OVU130806 PFP130803:PFQ130806 PPL130803:PPM130806 PZH130803:PZI130806 QJD130803:QJE130806 QSZ130803:QTA130806 RCV130803:RCW130806 RMR130803:RMS130806 RWN130803:RWO130806 SGJ130803:SGK130806 SQF130803:SQG130806 TAB130803:TAC130806 TJX130803:TJY130806 TTT130803:TTU130806 UDP130803:UDQ130806 UNL130803:UNM130806 UXH130803:UXI130806 VHD130803:VHE130806 VQZ130803:VRA130806 WAV130803:WAW130806 WKR130803:WKS130806 WUN130803:WUO130806 Q196373:R196376 IB196339:IC196342 RX196339:RY196342 ABT196339:ABU196342 ALP196339:ALQ196342 AVL196339:AVM196342 BFH196339:BFI196342 BPD196339:BPE196342 BYZ196339:BZA196342 CIV196339:CIW196342 CSR196339:CSS196342 DCN196339:DCO196342 DMJ196339:DMK196342 DWF196339:DWG196342 EGB196339:EGC196342 EPX196339:EPY196342 EZT196339:EZU196342 FJP196339:FJQ196342 FTL196339:FTM196342 GDH196339:GDI196342 GND196339:GNE196342 GWZ196339:GXA196342 HGV196339:HGW196342 HQR196339:HQS196342 IAN196339:IAO196342 IKJ196339:IKK196342 IUF196339:IUG196342 JEB196339:JEC196342 JNX196339:JNY196342 JXT196339:JXU196342 KHP196339:KHQ196342 KRL196339:KRM196342 LBH196339:LBI196342 LLD196339:LLE196342 LUZ196339:LVA196342 MEV196339:MEW196342 MOR196339:MOS196342 MYN196339:MYO196342 NIJ196339:NIK196342 NSF196339:NSG196342 OCB196339:OCC196342 OLX196339:OLY196342 OVT196339:OVU196342 PFP196339:PFQ196342 PPL196339:PPM196342 PZH196339:PZI196342 QJD196339:QJE196342 QSZ196339:QTA196342 RCV196339:RCW196342 RMR196339:RMS196342 RWN196339:RWO196342 SGJ196339:SGK196342 SQF196339:SQG196342 TAB196339:TAC196342 TJX196339:TJY196342 TTT196339:TTU196342 UDP196339:UDQ196342 UNL196339:UNM196342 UXH196339:UXI196342 VHD196339:VHE196342 VQZ196339:VRA196342 WAV196339:WAW196342 WKR196339:WKS196342 WUN196339:WUO196342 Q261909:R261912 IB261875:IC261878 RX261875:RY261878 ABT261875:ABU261878 ALP261875:ALQ261878 AVL261875:AVM261878 BFH261875:BFI261878 BPD261875:BPE261878 BYZ261875:BZA261878 CIV261875:CIW261878 CSR261875:CSS261878 DCN261875:DCO261878 DMJ261875:DMK261878 DWF261875:DWG261878 EGB261875:EGC261878 EPX261875:EPY261878 EZT261875:EZU261878 FJP261875:FJQ261878 FTL261875:FTM261878 GDH261875:GDI261878 GND261875:GNE261878 GWZ261875:GXA261878 HGV261875:HGW261878 HQR261875:HQS261878 IAN261875:IAO261878 IKJ261875:IKK261878 IUF261875:IUG261878 JEB261875:JEC261878 JNX261875:JNY261878 JXT261875:JXU261878 KHP261875:KHQ261878 KRL261875:KRM261878 LBH261875:LBI261878 LLD261875:LLE261878 LUZ261875:LVA261878 MEV261875:MEW261878 MOR261875:MOS261878 MYN261875:MYO261878 NIJ261875:NIK261878 NSF261875:NSG261878 OCB261875:OCC261878 OLX261875:OLY261878 OVT261875:OVU261878 PFP261875:PFQ261878 PPL261875:PPM261878 PZH261875:PZI261878 QJD261875:QJE261878 QSZ261875:QTA261878 RCV261875:RCW261878 RMR261875:RMS261878 RWN261875:RWO261878 SGJ261875:SGK261878 SQF261875:SQG261878 TAB261875:TAC261878 TJX261875:TJY261878 TTT261875:TTU261878 UDP261875:UDQ261878 UNL261875:UNM261878 UXH261875:UXI261878 VHD261875:VHE261878 VQZ261875:VRA261878 WAV261875:WAW261878 WKR261875:WKS261878 WUN261875:WUO261878 Q327445:R327448 IB327411:IC327414 RX327411:RY327414 ABT327411:ABU327414 ALP327411:ALQ327414 AVL327411:AVM327414 BFH327411:BFI327414 BPD327411:BPE327414 BYZ327411:BZA327414 CIV327411:CIW327414 CSR327411:CSS327414 DCN327411:DCO327414 DMJ327411:DMK327414 DWF327411:DWG327414 EGB327411:EGC327414 EPX327411:EPY327414 EZT327411:EZU327414 FJP327411:FJQ327414 FTL327411:FTM327414 GDH327411:GDI327414 GND327411:GNE327414 GWZ327411:GXA327414 HGV327411:HGW327414 HQR327411:HQS327414 IAN327411:IAO327414 IKJ327411:IKK327414 IUF327411:IUG327414 JEB327411:JEC327414 JNX327411:JNY327414 JXT327411:JXU327414 KHP327411:KHQ327414 KRL327411:KRM327414 LBH327411:LBI327414 LLD327411:LLE327414 LUZ327411:LVA327414 MEV327411:MEW327414 MOR327411:MOS327414 MYN327411:MYO327414 NIJ327411:NIK327414 NSF327411:NSG327414 OCB327411:OCC327414 OLX327411:OLY327414 OVT327411:OVU327414 PFP327411:PFQ327414 PPL327411:PPM327414 PZH327411:PZI327414 QJD327411:QJE327414 QSZ327411:QTA327414 RCV327411:RCW327414 RMR327411:RMS327414 RWN327411:RWO327414 SGJ327411:SGK327414 SQF327411:SQG327414 TAB327411:TAC327414 TJX327411:TJY327414 TTT327411:TTU327414 UDP327411:UDQ327414 UNL327411:UNM327414 UXH327411:UXI327414 VHD327411:VHE327414 VQZ327411:VRA327414 WAV327411:WAW327414 WKR327411:WKS327414 WUN327411:WUO327414 Q392981:R392984 IB392947:IC392950 RX392947:RY392950 ABT392947:ABU392950 ALP392947:ALQ392950 AVL392947:AVM392950 BFH392947:BFI392950 BPD392947:BPE392950 BYZ392947:BZA392950 CIV392947:CIW392950 CSR392947:CSS392950 DCN392947:DCO392950 DMJ392947:DMK392950 DWF392947:DWG392950 EGB392947:EGC392950 EPX392947:EPY392950 EZT392947:EZU392950 FJP392947:FJQ392950 FTL392947:FTM392950 GDH392947:GDI392950 GND392947:GNE392950 GWZ392947:GXA392950 HGV392947:HGW392950 HQR392947:HQS392950 IAN392947:IAO392950 IKJ392947:IKK392950 IUF392947:IUG392950 JEB392947:JEC392950 JNX392947:JNY392950 JXT392947:JXU392950 KHP392947:KHQ392950 KRL392947:KRM392950 LBH392947:LBI392950 LLD392947:LLE392950 LUZ392947:LVA392950 MEV392947:MEW392950 MOR392947:MOS392950 MYN392947:MYO392950 NIJ392947:NIK392950 NSF392947:NSG392950 OCB392947:OCC392950 OLX392947:OLY392950 OVT392947:OVU392950 PFP392947:PFQ392950 PPL392947:PPM392950 PZH392947:PZI392950 QJD392947:QJE392950 QSZ392947:QTA392950 RCV392947:RCW392950 RMR392947:RMS392950 RWN392947:RWO392950 SGJ392947:SGK392950 SQF392947:SQG392950 TAB392947:TAC392950 TJX392947:TJY392950 TTT392947:TTU392950 UDP392947:UDQ392950 UNL392947:UNM392950 UXH392947:UXI392950 VHD392947:VHE392950 VQZ392947:VRA392950 WAV392947:WAW392950 WKR392947:WKS392950 WUN392947:WUO392950 Q458517:R458520 IB458483:IC458486 RX458483:RY458486 ABT458483:ABU458486 ALP458483:ALQ458486 AVL458483:AVM458486 BFH458483:BFI458486 BPD458483:BPE458486 BYZ458483:BZA458486 CIV458483:CIW458486 CSR458483:CSS458486 DCN458483:DCO458486 DMJ458483:DMK458486 DWF458483:DWG458486 EGB458483:EGC458486 EPX458483:EPY458486 EZT458483:EZU458486 FJP458483:FJQ458486 FTL458483:FTM458486 GDH458483:GDI458486 GND458483:GNE458486 GWZ458483:GXA458486 HGV458483:HGW458486 HQR458483:HQS458486 IAN458483:IAO458486 IKJ458483:IKK458486 IUF458483:IUG458486 JEB458483:JEC458486 JNX458483:JNY458486 JXT458483:JXU458486 KHP458483:KHQ458486 KRL458483:KRM458486 LBH458483:LBI458486 LLD458483:LLE458486 LUZ458483:LVA458486 MEV458483:MEW458486 MOR458483:MOS458486 MYN458483:MYO458486 NIJ458483:NIK458486 NSF458483:NSG458486 OCB458483:OCC458486 OLX458483:OLY458486 OVT458483:OVU458486 PFP458483:PFQ458486 PPL458483:PPM458486 PZH458483:PZI458486 QJD458483:QJE458486 QSZ458483:QTA458486 RCV458483:RCW458486 RMR458483:RMS458486 RWN458483:RWO458486 SGJ458483:SGK458486 SQF458483:SQG458486 TAB458483:TAC458486 TJX458483:TJY458486 TTT458483:TTU458486 UDP458483:UDQ458486 UNL458483:UNM458486 UXH458483:UXI458486 VHD458483:VHE458486 VQZ458483:VRA458486 WAV458483:WAW458486 WKR458483:WKS458486 WUN458483:WUO458486 Q524053:R524056 IB524019:IC524022 RX524019:RY524022 ABT524019:ABU524022 ALP524019:ALQ524022 AVL524019:AVM524022 BFH524019:BFI524022 BPD524019:BPE524022 BYZ524019:BZA524022 CIV524019:CIW524022 CSR524019:CSS524022 DCN524019:DCO524022 DMJ524019:DMK524022 DWF524019:DWG524022 EGB524019:EGC524022 EPX524019:EPY524022 EZT524019:EZU524022 FJP524019:FJQ524022 FTL524019:FTM524022 GDH524019:GDI524022 GND524019:GNE524022 GWZ524019:GXA524022 HGV524019:HGW524022 HQR524019:HQS524022 IAN524019:IAO524022 IKJ524019:IKK524022 IUF524019:IUG524022 JEB524019:JEC524022 JNX524019:JNY524022 JXT524019:JXU524022 KHP524019:KHQ524022 KRL524019:KRM524022 LBH524019:LBI524022 LLD524019:LLE524022 LUZ524019:LVA524022 MEV524019:MEW524022 MOR524019:MOS524022 MYN524019:MYO524022 NIJ524019:NIK524022 NSF524019:NSG524022 OCB524019:OCC524022 OLX524019:OLY524022 OVT524019:OVU524022 PFP524019:PFQ524022 PPL524019:PPM524022 PZH524019:PZI524022 QJD524019:QJE524022 QSZ524019:QTA524022 RCV524019:RCW524022 RMR524019:RMS524022 RWN524019:RWO524022 SGJ524019:SGK524022 SQF524019:SQG524022 TAB524019:TAC524022 TJX524019:TJY524022 TTT524019:TTU524022 UDP524019:UDQ524022 UNL524019:UNM524022 UXH524019:UXI524022 VHD524019:VHE524022 VQZ524019:VRA524022 WAV524019:WAW524022 WKR524019:WKS524022 WUN524019:WUO524022 Q589589:R589592 IB589555:IC589558 RX589555:RY589558 ABT589555:ABU589558 ALP589555:ALQ589558 AVL589555:AVM589558 BFH589555:BFI589558 BPD589555:BPE589558 BYZ589555:BZA589558 CIV589555:CIW589558 CSR589555:CSS589558 DCN589555:DCO589558 DMJ589555:DMK589558 DWF589555:DWG589558 EGB589555:EGC589558 EPX589555:EPY589558 EZT589555:EZU589558 FJP589555:FJQ589558 FTL589555:FTM589558 GDH589555:GDI589558 GND589555:GNE589558 GWZ589555:GXA589558 HGV589555:HGW589558 HQR589555:HQS589558 IAN589555:IAO589558 IKJ589555:IKK589558 IUF589555:IUG589558 JEB589555:JEC589558 JNX589555:JNY589558 JXT589555:JXU589558 KHP589555:KHQ589558 KRL589555:KRM589558 LBH589555:LBI589558 LLD589555:LLE589558 LUZ589555:LVA589558 MEV589555:MEW589558 MOR589555:MOS589558 MYN589555:MYO589558 NIJ589555:NIK589558 NSF589555:NSG589558 OCB589555:OCC589558 OLX589555:OLY589558 OVT589555:OVU589558 PFP589555:PFQ589558 PPL589555:PPM589558 PZH589555:PZI589558 QJD589555:QJE589558 QSZ589555:QTA589558 RCV589555:RCW589558 RMR589555:RMS589558 RWN589555:RWO589558 SGJ589555:SGK589558 SQF589555:SQG589558 TAB589555:TAC589558 TJX589555:TJY589558 TTT589555:TTU589558 UDP589555:UDQ589558 UNL589555:UNM589558 UXH589555:UXI589558 VHD589555:VHE589558 VQZ589555:VRA589558 WAV589555:WAW589558 WKR589555:WKS589558 WUN589555:WUO589558 Q655125:R655128 IB655091:IC655094 RX655091:RY655094 ABT655091:ABU655094 ALP655091:ALQ655094 AVL655091:AVM655094 BFH655091:BFI655094 BPD655091:BPE655094 BYZ655091:BZA655094 CIV655091:CIW655094 CSR655091:CSS655094 DCN655091:DCO655094 DMJ655091:DMK655094 DWF655091:DWG655094 EGB655091:EGC655094 EPX655091:EPY655094 EZT655091:EZU655094 FJP655091:FJQ655094 FTL655091:FTM655094 GDH655091:GDI655094 GND655091:GNE655094 GWZ655091:GXA655094 HGV655091:HGW655094 HQR655091:HQS655094 IAN655091:IAO655094 IKJ655091:IKK655094 IUF655091:IUG655094 JEB655091:JEC655094 JNX655091:JNY655094 JXT655091:JXU655094 KHP655091:KHQ655094 KRL655091:KRM655094 LBH655091:LBI655094 LLD655091:LLE655094 LUZ655091:LVA655094 MEV655091:MEW655094 MOR655091:MOS655094 MYN655091:MYO655094 NIJ655091:NIK655094 NSF655091:NSG655094 OCB655091:OCC655094 OLX655091:OLY655094 OVT655091:OVU655094 PFP655091:PFQ655094 PPL655091:PPM655094 PZH655091:PZI655094 QJD655091:QJE655094 QSZ655091:QTA655094 RCV655091:RCW655094 RMR655091:RMS655094 RWN655091:RWO655094 SGJ655091:SGK655094 SQF655091:SQG655094 TAB655091:TAC655094 TJX655091:TJY655094 TTT655091:TTU655094 UDP655091:UDQ655094 UNL655091:UNM655094 UXH655091:UXI655094 VHD655091:VHE655094 VQZ655091:VRA655094 WAV655091:WAW655094 WKR655091:WKS655094 WUN655091:WUO655094 Q720661:R720664 IB720627:IC720630 RX720627:RY720630 ABT720627:ABU720630 ALP720627:ALQ720630 AVL720627:AVM720630 BFH720627:BFI720630 BPD720627:BPE720630 BYZ720627:BZA720630 CIV720627:CIW720630 CSR720627:CSS720630 DCN720627:DCO720630 DMJ720627:DMK720630 DWF720627:DWG720630 EGB720627:EGC720630 EPX720627:EPY720630 EZT720627:EZU720630 FJP720627:FJQ720630 FTL720627:FTM720630 GDH720627:GDI720630 GND720627:GNE720630 GWZ720627:GXA720630 HGV720627:HGW720630 HQR720627:HQS720630 IAN720627:IAO720630 IKJ720627:IKK720630 IUF720627:IUG720630 JEB720627:JEC720630 JNX720627:JNY720630 JXT720627:JXU720630 KHP720627:KHQ720630 KRL720627:KRM720630 LBH720627:LBI720630 LLD720627:LLE720630 LUZ720627:LVA720630 MEV720627:MEW720630 MOR720627:MOS720630 MYN720627:MYO720630 NIJ720627:NIK720630 NSF720627:NSG720630 OCB720627:OCC720630 OLX720627:OLY720630 OVT720627:OVU720630 PFP720627:PFQ720630 PPL720627:PPM720630 PZH720627:PZI720630 QJD720627:QJE720630 QSZ720627:QTA720630 RCV720627:RCW720630 RMR720627:RMS720630 RWN720627:RWO720630 SGJ720627:SGK720630 SQF720627:SQG720630 TAB720627:TAC720630 TJX720627:TJY720630 TTT720627:TTU720630 UDP720627:UDQ720630 UNL720627:UNM720630 UXH720627:UXI720630 VHD720627:VHE720630 VQZ720627:VRA720630 WAV720627:WAW720630 WKR720627:WKS720630 WUN720627:WUO720630 Q786197:R786200 IB786163:IC786166 RX786163:RY786166 ABT786163:ABU786166 ALP786163:ALQ786166 AVL786163:AVM786166 BFH786163:BFI786166 BPD786163:BPE786166 BYZ786163:BZA786166 CIV786163:CIW786166 CSR786163:CSS786166 DCN786163:DCO786166 DMJ786163:DMK786166 DWF786163:DWG786166 EGB786163:EGC786166 EPX786163:EPY786166 EZT786163:EZU786166 FJP786163:FJQ786166 FTL786163:FTM786166 GDH786163:GDI786166 GND786163:GNE786166 GWZ786163:GXA786166 HGV786163:HGW786166 HQR786163:HQS786166 IAN786163:IAO786166 IKJ786163:IKK786166 IUF786163:IUG786166 JEB786163:JEC786166 JNX786163:JNY786166 JXT786163:JXU786166 KHP786163:KHQ786166 KRL786163:KRM786166 LBH786163:LBI786166 LLD786163:LLE786166 LUZ786163:LVA786166 MEV786163:MEW786166 MOR786163:MOS786166 MYN786163:MYO786166 NIJ786163:NIK786166 NSF786163:NSG786166 OCB786163:OCC786166 OLX786163:OLY786166 OVT786163:OVU786166 PFP786163:PFQ786166 PPL786163:PPM786166 PZH786163:PZI786166 QJD786163:QJE786166 QSZ786163:QTA786166 RCV786163:RCW786166 RMR786163:RMS786166 RWN786163:RWO786166 SGJ786163:SGK786166 SQF786163:SQG786166 TAB786163:TAC786166 TJX786163:TJY786166 TTT786163:TTU786166 UDP786163:UDQ786166 UNL786163:UNM786166 UXH786163:UXI786166 VHD786163:VHE786166 VQZ786163:VRA786166 WAV786163:WAW786166 WKR786163:WKS786166 WUN786163:WUO786166 Q851733:R851736 IB851699:IC851702 RX851699:RY851702 ABT851699:ABU851702 ALP851699:ALQ851702 AVL851699:AVM851702 BFH851699:BFI851702 BPD851699:BPE851702 BYZ851699:BZA851702 CIV851699:CIW851702 CSR851699:CSS851702 DCN851699:DCO851702 DMJ851699:DMK851702 DWF851699:DWG851702 EGB851699:EGC851702 EPX851699:EPY851702 EZT851699:EZU851702 FJP851699:FJQ851702 FTL851699:FTM851702 GDH851699:GDI851702 GND851699:GNE851702 GWZ851699:GXA851702 HGV851699:HGW851702 HQR851699:HQS851702 IAN851699:IAO851702 IKJ851699:IKK851702 IUF851699:IUG851702 JEB851699:JEC851702 JNX851699:JNY851702 JXT851699:JXU851702 KHP851699:KHQ851702 KRL851699:KRM851702 LBH851699:LBI851702 LLD851699:LLE851702 LUZ851699:LVA851702 MEV851699:MEW851702 MOR851699:MOS851702 MYN851699:MYO851702 NIJ851699:NIK851702 NSF851699:NSG851702 OCB851699:OCC851702 OLX851699:OLY851702 OVT851699:OVU851702 PFP851699:PFQ851702 PPL851699:PPM851702 PZH851699:PZI851702 QJD851699:QJE851702 QSZ851699:QTA851702 RCV851699:RCW851702 RMR851699:RMS851702 RWN851699:RWO851702 SGJ851699:SGK851702 SQF851699:SQG851702 TAB851699:TAC851702 TJX851699:TJY851702 TTT851699:TTU851702 UDP851699:UDQ851702 UNL851699:UNM851702 UXH851699:UXI851702 VHD851699:VHE851702 VQZ851699:VRA851702 WAV851699:WAW851702 WKR851699:WKS851702 WUN851699:WUO851702 Q917269:R917272 IB917235:IC917238 RX917235:RY917238 ABT917235:ABU917238 ALP917235:ALQ917238 AVL917235:AVM917238 BFH917235:BFI917238 BPD917235:BPE917238 BYZ917235:BZA917238 CIV917235:CIW917238 CSR917235:CSS917238 DCN917235:DCO917238 DMJ917235:DMK917238 DWF917235:DWG917238 EGB917235:EGC917238 EPX917235:EPY917238 EZT917235:EZU917238 FJP917235:FJQ917238 FTL917235:FTM917238 GDH917235:GDI917238 GND917235:GNE917238 GWZ917235:GXA917238 HGV917235:HGW917238 HQR917235:HQS917238 IAN917235:IAO917238 IKJ917235:IKK917238 IUF917235:IUG917238 JEB917235:JEC917238 JNX917235:JNY917238 JXT917235:JXU917238 KHP917235:KHQ917238 KRL917235:KRM917238 LBH917235:LBI917238 LLD917235:LLE917238 LUZ917235:LVA917238 MEV917235:MEW917238 MOR917235:MOS917238 MYN917235:MYO917238 NIJ917235:NIK917238 NSF917235:NSG917238 OCB917235:OCC917238 OLX917235:OLY917238 OVT917235:OVU917238 PFP917235:PFQ917238 PPL917235:PPM917238 PZH917235:PZI917238 QJD917235:QJE917238 QSZ917235:QTA917238 RCV917235:RCW917238 RMR917235:RMS917238 RWN917235:RWO917238 SGJ917235:SGK917238 SQF917235:SQG917238 TAB917235:TAC917238 TJX917235:TJY917238 TTT917235:TTU917238 UDP917235:UDQ917238 UNL917235:UNM917238 UXH917235:UXI917238 VHD917235:VHE917238 VQZ917235:VRA917238 WAV917235:WAW917238 WKR917235:WKS917238 WUN917235:WUO917238 Q982805:R982808 IB982771:IC982774 RX982771:RY982774 ABT982771:ABU982774 ALP982771:ALQ982774 AVL982771:AVM982774 BFH982771:BFI982774 BPD982771:BPE982774 BYZ982771:BZA982774 CIV982771:CIW982774 CSR982771:CSS982774 DCN982771:DCO982774 DMJ982771:DMK982774 DWF982771:DWG982774 EGB982771:EGC982774 EPX982771:EPY982774 EZT982771:EZU982774 FJP982771:FJQ982774 FTL982771:FTM982774 GDH982771:GDI982774 GND982771:GNE982774 GWZ982771:GXA982774 HGV982771:HGW982774 HQR982771:HQS982774 IAN982771:IAO982774 IKJ982771:IKK982774 IUF982771:IUG982774 JEB982771:JEC982774 JNX982771:JNY982774 JXT982771:JXU982774 KHP982771:KHQ982774 KRL982771:KRM982774 LBH982771:LBI982774 LLD982771:LLE982774 LUZ982771:LVA982774 MEV982771:MEW982774 MOR982771:MOS982774 MYN982771:MYO982774 NIJ982771:NIK982774 NSF982771:NSG982774 OCB982771:OCC982774 OLX982771:OLY982774 OVT982771:OVU982774 PFP982771:PFQ982774 PPL982771:PPM982774 PZH982771:PZI982774 QJD982771:QJE982774 QSZ982771:QTA982774 RCV982771:RCW982774 RMR982771:RMS982774 RWN982771:RWO982774 SGJ982771:SGK982774 SQF982771:SQG982774 TAB982771:TAC982774 TJX982771:TJY982774 TTT982771:TTU982774 UDP982771:UDQ982774 UNL982771:UNM982774 UXH982771:UXI982774 VHD982771:VHE982774 VQZ982771:VRA982774 WAV982771:WAW982774 WKR982771:WKS982774 WUN982771:WUO982774 Q65437:R65437 IB65403:IC65403 RX65403:RY65403 ABT65403:ABU65403 ALP65403:ALQ65403 AVL65403:AVM65403 BFH65403:BFI65403 BPD65403:BPE65403 BYZ65403:BZA65403 CIV65403:CIW65403 CSR65403:CSS65403 DCN65403:DCO65403 DMJ65403:DMK65403 DWF65403:DWG65403 EGB65403:EGC65403 EPX65403:EPY65403 EZT65403:EZU65403 FJP65403:FJQ65403 FTL65403:FTM65403 GDH65403:GDI65403 GND65403:GNE65403 GWZ65403:GXA65403 HGV65403:HGW65403 HQR65403:HQS65403 IAN65403:IAO65403 IKJ65403:IKK65403 IUF65403:IUG65403 JEB65403:JEC65403 JNX65403:JNY65403 JXT65403:JXU65403 KHP65403:KHQ65403 KRL65403:KRM65403 LBH65403:LBI65403 LLD65403:LLE65403 LUZ65403:LVA65403 MEV65403:MEW65403 MOR65403:MOS65403 MYN65403:MYO65403 NIJ65403:NIK65403 NSF65403:NSG65403 OCB65403:OCC65403 OLX65403:OLY65403 OVT65403:OVU65403 PFP65403:PFQ65403 PPL65403:PPM65403 PZH65403:PZI65403 QJD65403:QJE65403 QSZ65403:QTA65403 RCV65403:RCW65403 RMR65403:RMS65403 RWN65403:RWO65403 SGJ65403:SGK65403 SQF65403:SQG65403 TAB65403:TAC65403 TJX65403:TJY65403 TTT65403:TTU65403 UDP65403:UDQ65403 UNL65403:UNM65403 UXH65403:UXI65403 VHD65403:VHE65403 VQZ65403:VRA65403 WAV65403:WAW65403 WKR65403:WKS65403 WUN65403:WUO65403 Q130973:R130973 IB130939:IC130939 RX130939:RY130939 ABT130939:ABU130939 ALP130939:ALQ130939 AVL130939:AVM130939 BFH130939:BFI130939 BPD130939:BPE130939 BYZ130939:BZA130939 CIV130939:CIW130939 CSR130939:CSS130939 DCN130939:DCO130939 DMJ130939:DMK130939 DWF130939:DWG130939 EGB130939:EGC130939 EPX130939:EPY130939 EZT130939:EZU130939 FJP130939:FJQ130939 FTL130939:FTM130939 GDH130939:GDI130939 GND130939:GNE130939 GWZ130939:GXA130939 HGV130939:HGW130939 HQR130939:HQS130939 IAN130939:IAO130939 IKJ130939:IKK130939 IUF130939:IUG130939 JEB130939:JEC130939 JNX130939:JNY130939 JXT130939:JXU130939 KHP130939:KHQ130939 KRL130939:KRM130939 LBH130939:LBI130939 LLD130939:LLE130939 LUZ130939:LVA130939 MEV130939:MEW130939 MOR130939:MOS130939 MYN130939:MYO130939 NIJ130939:NIK130939 NSF130939:NSG130939 OCB130939:OCC130939 OLX130939:OLY130939 OVT130939:OVU130939 PFP130939:PFQ130939 PPL130939:PPM130939 PZH130939:PZI130939 QJD130939:QJE130939 QSZ130939:QTA130939 RCV130939:RCW130939 RMR130939:RMS130939 RWN130939:RWO130939 SGJ130939:SGK130939 SQF130939:SQG130939 TAB130939:TAC130939 TJX130939:TJY130939 TTT130939:TTU130939 UDP130939:UDQ130939 UNL130939:UNM130939 UXH130939:UXI130939 VHD130939:VHE130939 VQZ130939:VRA130939 WAV130939:WAW130939 WKR130939:WKS130939 WUN130939:WUO130939 Q196509:R196509 IB196475:IC196475 RX196475:RY196475 ABT196475:ABU196475 ALP196475:ALQ196475 AVL196475:AVM196475 BFH196475:BFI196475 BPD196475:BPE196475 BYZ196475:BZA196475 CIV196475:CIW196475 CSR196475:CSS196475 DCN196475:DCO196475 DMJ196475:DMK196475 DWF196475:DWG196475 EGB196475:EGC196475 EPX196475:EPY196475 EZT196475:EZU196475 FJP196475:FJQ196475 FTL196475:FTM196475 GDH196475:GDI196475 GND196475:GNE196475 GWZ196475:GXA196475 HGV196475:HGW196475 HQR196475:HQS196475 IAN196475:IAO196475 IKJ196475:IKK196475 IUF196475:IUG196475 JEB196475:JEC196475 JNX196475:JNY196475 JXT196475:JXU196475 KHP196475:KHQ196475 KRL196475:KRM196475 LBH196475:LBI196475 LLD196475:LLE196475 LUZ196475:LVA196475 MEV196475:MEW196475 MOR196475:MOS196475 MYN196475:MYO196475 NIJ196475:NIK196475 NSF196475:NSG196475 OCB196475:OCC196475 OLX196475:OLY196475 OVT196475:OVU196475 PFP196475:PFQ196475 PPL196475:PPM196475 PZH196475:PZI196475 QJD196475:QJE196475 QSZ196475:QTA196475 RCV196475:RCW196475 RMR196475:RMS196475 RWN196475:RWO196475 SGJ196475:SGK196475 SQF196475:SQG196475 TAB196475:TAC196475 TJX196475:TJY196475 TTT196475:TTU196475 UDP196475:UDQ196475 UNL196475:UNM196475 UXH196475:UXI196475 VHD196475:VHE196475 VQZ196475:VRA196475 WAV196475:WAW196475 WKR196475:WKS196475 WUN196475:WUO196475 Q262045:R262045 IB262011:IC262011 RX262011:RY262011 ABT262011:ABU262011 ALP262011:ALQ262011 AVL262011:AVM262011 BFH262011:BFI262011 BPD262011:BPE262011 BYZ262011:BZA262011 CIV262011:CIW262011 CSR262011:CSS262011 DCN262011:DCO262011 DMJ262011:DMK262011 DWF262011:DWG262011 EGB262011:EGC262011 EPX262011:EPY262011 EZT262011:EZU262011 FJP262011:FJQ262011 FTL262011:FTM262011 GDH262011:GDI262011 GND262011:GNE262011 GWZ262011:GXA262011 HGV262011:HGW262011 HQR262011:HQS262011 IAN262011:IAO262011 IKJ262011:IKK262011 IUF262011:IUG262011 JEB262011:JEC262011 JNX262011:JNY262011 JXT262011:JXU262011 KHP262011:KHQ262011 KRL262011:KRM262011 LBH262011:LBI262011 LLD262011:LLE262011 LUZ262011:LVA262011 MEV262011:MEW262011 MOR262011:MOS262011 MYN262011:MYO262011 NIJ262011:NIK262011 NSF262011:NSG262011 OCB262011:OCC262011 OLX262011:OLY262011 OVT262011:OVU262011 PFP262011:PFQ262011 PPL262011:PPM262011 PZH262011:PZI262011 QJD262011:QJE262011 QSZ262011:QTA262011 RCV262011:RCW262011 RMR262011:RMS262011 RWN262011:RWO262011 SGJ262011:SGK262011 SQF262011:SQG262011 TAB262011:TAC262011 TJX262011:TJY262011 TTT262011:TTU262011 UDP262011:UDQ262011 UNL262011:UNM262011 UXH262011:UXI262011 VHD262011:VHE262011 VQZ262011:VRA262011 WAV262011:WAW262011 WKR262011:WKS262011 WUN262011:WUO262011 Q327581:R327581 IB327547:IC327547 RX327547:RY327547 ABT327547:ABU327547 ALP327547:ALQ327547 AVL327547:AVM327547 BFH327547:BFI327547 BPD327547:BPE327547 BYZ327547:BZA327547 CIV327547:CIW327547 CSR327547:CSS327547 DCN327547:DCO327547 DMJ327547:DMK327547 DWF327547:DWG327547 EGB327547:EGC327547 EPX327547:EPY327547 EZT327547:EZU327547 FJP327547:FJQ327547 FTL327547:FTM327547 GDH327547:GDI327547 GND327547:GNE327547 GWZ327547:GXA327547 HGV327547:HGW327547 HQR327547:HQS327547 IAN327547:IAO327547 IKJ327547:IKK327547 IUF327547:IUG327547 JEB327547:JEC327547 JNX327547:JNY327547 JXT327547:JXU327547 KHP327547:KHQ327547 KRL327547:KRM327547 LBH327547:LBI327547 LLD327547:LLE327547 LUZ327547:LVA327547 MEV327547:MEW327547 MOR327547:MOS327547 MYN327547:MYO327547 NIJ327547:NIK327547 NSF327547:NSG327547 OCB327547:OCC327547 OLX327547:OLY327547 OVT327547:OVU327547 PFP327547:PFQ327547 PPL327547:PPM327547 PZH327547:PZI327547 QJD327547:QJE327547 QSZ327547:QTA327547 RCV327547:RCW327547 RMR327547:RMS327547 RWN327547:RWO327547 SGJ327547:SGK327547 SQF327547:SQG327547 TAB327547:TAC327547 TJX327547:TJY327547 TTT327547:TTU327547 UDP327547:UDQ327547 UNL327547:UNM327547 UXH327547:UXI327547 VHD327547:VHE327547 VQZ327547:VRA327547 WAV327547:WAW327547 WKR327547:WKS327547 WUN327547:WUO327547 Q393117:R393117 IB393083:IC393083 RX393083:RY393083 ABT393083:ABU393083 ALP393083:ALQ393083 AVL393083:AVM393083 BFH393083:BFI393083 BPD393083:BPE393083 BYZ393083:BZA393083 CIV393083:CIW393083 CSR393083:CSS393083 DCN393083:DCO393083 DMJ393083:DMK393083 DWF393083:DWG393083 EGB393083:EGC393083 EPX393083:EPY393083 EZT393083:EZU393083 FJP393083:FJQ393083 FTL393083:FTM393083 GDH393083:GDI393083 GND393083:GNE393083 GWZ393083:GXA393083 HGV393083:HGW393083 HQR393083:HQS393083 IAN393083:IAO393083 IKJ393083:IKK393083 IUF393083:IUG393083 JEB393083:JEC393083 JNX393083:JNY393083 JXT393083:JXU393083 KHP393083:KHQ393083 KRL393083:KRM393083 LBH393083:LBI393083 LLD393083:LLE393083 LUZ393083:LVA393083 MEV393083:MEW393083 MOR393083:MOS393083 MYN393083:MYO393083 NIJ393083:NIK393083 NSF393083:NSG393083 OCB393083:OCC393083 OLX393083:OLY393083 OVT393083:OVU393083 PFP393083:PFQ393083 PPL393083:PPM393083 PZH393083:PZI393083 QJD393083:QJE393083 QSZ393083:QTA393083 RCV393083:RCW393083 RMR393083:RMS393083 RWN393083:RWO393083 SGJ393083:SGK393083 SQF393083:SQG393083 TAB393083:TAC393083 TJX393083:TJY393083 TTT393083:TTU393083 UDP393083:UDQ393083 UNL393083:UNM393083 UXH393083:UXI393083 VHD393083:VHE393083 VQZ393083:VRA393083 WAV393083:WAW393083 WKR393083:WKS393083 WUN393083:WUO393083 Q458653:R458653 IB458619:IC458619 RX458619:RY458619 ABT458619:ABU458619 ALP458619:ALQ458619 AVL458619:AVM458619 BFH458619:BFI458619 BPD458619:BPE458619 BYZ458619:BZA458619 CIV458619:CIW458619 CSR458619:CSS458619 DCN458619:DCO458619 DMJ458619:DMK458619 DWF458619:DWG458619 EGB458619:EGC458619 EPX458619:EPY458619 EZT458619:EZU458619 FJP458619:FJQ458619 FTL458619:FTM458619 GDH458619:GDI458619 GND458619:GNE458619 GWZ458619:GXA458619 HGV458619:HGW458619 HQR458619:HQS458619 IAN458619:IAO458619 IKJ458619:IKK458619 IUF458619:IUG458619 JEB458619:JEC458619 JNX458619:JNY458619 JXT458619:JXU458619 KHP458619:KHQ458619 KRL458619:KRM458619 LBH458619:LBI458619 LLD458619:LLE458619 LUZ458619:LVA458619 MEV458619:MEW458619 MOR458619:MOS458619 MYN458619:MYO458619 NIJ458619:NIK458619 NSF458619:NSG458619 OCB458619:OCC458619 OLX458619:OLY458619 OVT458619:OVU458619 PFP458619:PFQ458619 PPL458619:PPM458619 PZH458619:PZI458619 QJD458619:QJE458619 QSZ458619:QTA458619 RCV458619:RCW458619 RMR458619:RMS458619 RWN458619:RWO458619 SGJ458619:SGK458619 SQF458619:SQG458619 TAB458619:TAC458619 TJX458619:TJY458619 TTT458619:TTU458619 UDP458619:UDQ458619 UNL458619:UNM458619 UXH458619:UXI458619 VHD458619:VHE458619 VQZ458619:VRA458619 WAV458619:WAW458619 WKR458619:WKS458619 WUN458619:WUO458619 Q524189:R524189 IB524155:IC524155 RX524155:RY524155 ABT524155:ABU524155 ALP524155:ALQ524155 AVL524155:AVM524155 BFH524155:BFI524155 BPD524155:BPE524155 BYZ524155:BZA524155 CIV524155:CIW524155 CSR524155:CSS524155 DCN524155:DCO524155 DMJ524155:DMK524155 DWF524155:DWG524155 EGB524155:EGC524155 EPX524155:EPY524155 EZT524155:EZU524155 FJP524155:FJQ524155 FTL524155:FTM524155 GDH524155:GDI524155 GND524155:GNE524155 GWZ524155:GXA524155 HGV524155:HGW524155 HQR524155:HQS524155 IAN524155:IAO524155 IKJ524155:IKK524155 IUF524155:IUG524155 JEB524155:JEC524155 JNX524155:JNY524155 JXT524155:JXU524155 KHP524155:KHQ524155 KRL524155:KRM524155 LBH524155:LBI524155 LLD524155:LLE524155 LUZ524155:LVA524155 MEV524155:MEW524155 MOR524155:MOS524155 MYN524155:MYO524155 NIJ524155:NIK524155 NSF524155:NSG524155 OCB524155:OCC524155 OLX524155:OLY524155 OVT524155:OVU524155 PFP524155:PFQ524155 PPL524155:PPM524155 PZH524155:PZI524155 QJD524155:QJE524155 QSZ524155:QTA524155 RCV524155:RCW524155 RMR524155:RMS524155 RWN524155:RWO524155 SGJ524155:SGK524155 SQF524155:SQG524155 TAB524155:TAC524155 TJX524155:TJY524155 TTT524155:TTU524155 UDP524155:UDQ524155 UNL524155:UNM524155 UXH524155:UXI524155 VHD524155:VHE524155 VQZ524155:VRA524155 WAV524155:WAW524155 WKR524155:WKS524155 WUN524155:WUO524155 Q589725:R589725 IB589691:IC589691 RX589691:RY589691 ABT589691:ABU589691 ALP589691:ALQ589691 AVL589691:AVM589691 BFH589691:BFI589691 BPD589691:BPE589691 BYZ589691:BZA589691 CIV589691:CIW589691 CSR589691:CSS589691 DCN589691:DCO589691 DMJ589691:DMK589691 DWF589691:DWG589691 EGB589691:EGC589691 EPX589691:EPY589691 EZT589691:EZU589691 FJP589691:FJQ589691 FTL589691:FTM589691 GDH589691:GDI589691 GND589691:GNE589691 GWZ589691:GXA589691 HGV589691:HGW589691 HQR589691:HQS589691 IAN589691:IAO589691 IKJ589691:IKK589691 IUF589691:IUG589691 JEB589691:JEC589691 JNX589691:JNY589691 JXT589691:JXU589691 KHP589691:KHQ589691 KRL589691:KRM589691 LBH589691:LBI589691 LLD589691:LLE589691 LUZ589691:LVA589691 MEV589691:MEW589691 MOR589691:MOS589691 MYN589691:MYO589691 NIJ589691:NIK589691 NSF589691:NSG589691 OCB589691:OCC589691 OLX589691:OLY589691 OVT589691:OVU589691 PFP589691:PFQ589691 PPL589691:PPM589691 PZH589691:PZI589691 QJD589691:QJE589691 QSZ589691:QTA589691 RCV589691:RCW589691 RMR589691:RMS589691 RWN589691:RWO589691 SGJ589691:SGK589691 SQF589691:SQG589691 TAB589691:TAC589691 TJX589691:TJY589691 TTT589691:TTU589691 UDP589691:UDQ589691 UNL589691:UNM589691 UXH589691:UXI589691 VHD589691:VHE589691 VQZ589691:VRA589691 WAV589691:WAW589691 WKR589691:WKS589691 WUN589691:WUO589691 Q655261:R655261 IB655227:IC655227 RX655227:RY655227 ABT655227:ABU655227 ALP655227:ALQ655227 AVL655227:AVM655227 BFH655227:BFI655227 BPD655227:BPE655227 BYZ655227:BZA655227 CIV655227:CIW655227 CSR655227:CSS655227 DCN655227:DCO655227 DMJ655227:DMK655227 DWF655227:DWG655227 EGB655227:EGC655227 EPX655227:EPY655227 EZT655227:EZU655227 FJP655227:FJQ655227 FTL655227:FTM655227 GDH655227:GDI655227 GND655227:GNE655227 GWZ655227:GXA655227 HGV655227:HGW655227 HQR655227:HQS655227 IAN655227:IAO655227 IKJ655227:IKK655227 IUF655227:IUG655227 JEB655227:JEC655227 JNX655227:JNY655227 JXT655227:JXU655227 KHP655227:KHQ655227 KRL655227:KRM655227 LBH655227:LBI655227 LLD655227:LLE655227 LUZ655227:LVA655227 MEV655227:MEW655227 MOR655227:MOS655227 MYN655227:MYO655227 NIJ655227:NIK655227 NSF655227:NSG655227 OCB655227:OCC655227 OLX655227:OLY655227 OVT655227:OVU655227 PFP655227:PFQ655227 PPL655227:PPM655227 PZH655227:PZI655227 QJD655227:QJE655227 QSZ655227:QTA655227 RCV655227:RCW655227 RMR655227:RMS655227 RWN655227:RWO655227 SGJ655227:SGK655227 SQF655227:SQG655227 TAB655227:TAC655227 TJX655227:TJY655227 TTT655227:TTU655227 UDP655227:UDQ655227 UNL655227:UNM655227 UXH655227:UXI655227 VHD655227:VHE655227 VQZ655227:VRA655227 WAV655227:WAW655227 WKR655227:WKS655227 WUN655227:WUO655227 Q720797:R720797 IB720763:IC720763 RX720763:RY720763 ABT720763:ABU720763 ALP720763:ALQ720763 AVL720763:AVM720763 BFH720763:BFI720763 BPD720763:BPE720763 BYZ720763:BZA720763 CIV720763:CIW720763 CSR720763:CSS720763 DCN720763:DCO720763 DMJ720763:DMK720763 DWF720763:DWG720763 EGB720763:EGC720763 EPX720763:EPY720763 EZT720763:EZU720763 FJP720763:FJQ720763 FTL720763:FTM720763 GDH720763:GDI720763 GND720763:GNE720763 GWZ720763:GXA720763 HGV720763:HGW720763 HQR720763:HQS720763 IAN720763:IAO720763 IKJ720763:IKK720763 IUF720763:IUG720763 JEB720763:JEC720763 JNX720763:JNY720763 JXT720763:JXU720763 KHP720763:KHQ720763 KRL720763:KRM720763 LBH720763:LBI720763 LLD720763:LLE720763 LUZ720763:LVA720763 MEV720763:MEW720763 MOR720763:MOS720763 MYN720763:MYO720763 NIJ720763:NIK720763 NSF720763:NSG720763 OCB720763:OCC720763 OLX720763:OLY720763 OVT720763:OVU720763 PFP720763:PFQ720763 PPL720763:PPM720763 PZH720763:PZI720763 QJD720763:QJE720763 QSZ720763:QTA720763 RCV720763:RCW720763 RMR720763:RMS720763 RWN720763:RWO720763 SGJ720763:SGK720763 SQF720763:SQG720763 TAB720763:TAC720763 TJX720763:TJY720763 TTT720763:TTU720763 UDP720763:UDQ720763 UNL720763:UNM720763 UXH720763:UXI720763 VHD720763:VHE720763 VQZ720763:VRA720763 WAV720763:WAW720763 WKR720763:WKS720763 WUN720763:WUO720763 Q786333:R786333 IB786299:IC786299 RX786299:RY786299 ABT786299:ABU786299 ALP786299:ALQ786299 AVL786299:AVM786299 BFH786299:BFI786299 BPD786299:BPE786299 BYZ786299:BZA786299 CIV786299:CIW786299 CSR786299:CSS786299 DCN786299:DCO786299 DMJ786299:DMK786299 DWF786299:DWG786299 EGB786299:EGC786299 EPX786299:EPY786299 EZT786299:EZU786299 FJP786299:FJQ786299 FTL786299:FTM786299 GDH786299:GDI786299 GND786299:GNE786299 GWZ786299:GXA786299 HGV786299:HGW786299 HQR786299:HQS786299 IAN786299:IAO786299 IKJ786299:IKK786299 IUF786299:IUG786299 JEB786299:JEC786299 JNX786299:JNY786299 JXT786299:JXU786299 KHP786299:KHQ786299 KRL786299:KRM786299 LBH786299:LBI786299 LLD786299:LLE786299 LUZ786299:LVA786299 MEV786299:MEW786299 MOR786299:MOS786299 MYN786299:MYO786299 NIJ786299:NIK786299 NSF786299:NSG786299 OCB786299:OCC786299 OLX786299:OLY786299 OVT786299:OVU786299 PFP786299:PFQ786299 PPL786299:PPM786299 PZH786299:PZI786299 QJD786299:QJE786299 QSZ786299:QTA786299 RCV786299:RCW786299 RMR786299:RMS786299 RWN786299:RWO786299 SGJ786299:SGK786299 SQF786299:SQG786299 TAB786299:TAC786299 TJX786299:TJY786299 TTT786299:TTU786299 UDP786299:UDQ786299 UNL786299:UNM786299 UXH786299:UXI786299 VHD786299:VHE786299 VQZ786299:VRA786299 WAV786299:WAW786299 WKR786299:WKS786299 WUN786299:WUO786299 Q851869:R851869 IB851835:IC851835 RX851835:RY851835 ABT851835:ABU851835 ALP851835:ALQ851835 AVL851835:AVM851835 BFH851835:BFI851835 BPD851835:BPE851835 BYZ851835:BZA851835 CIV851835:CIW851835 CSR851835:CSS851835 DCN851835:DCO851835 DMJ851835:DMK851835 DWF851835:DWG851835 EGB851835:EGC851835 EPX851835:EPY851835 EZT851835:EZU851835 FJP851835:FJQ851835 FTL851835:FTM851835 GDH851835:GDI851835 GND851835:GNE851835 GWZ851835:GXA851835 HGV851835:HGW851835 HQR851835:HQS851835 IAN851835:IAO851835 IKJ851835:IKK851835 IUF851835:IUG851835 JEB851835:JEC851835 JNX851835:JNY851835 JXT851835:JXU851835 KHP851835:KHQ851835 KRL851835:KRM851835 LBH851835:LBI851835 LLD851835:LLE851835 LUZ851835:LVA851835 MEV851835:MEW851835 MOR851835:MOS851835 MYN851835:MYO851835 NIJ851835:NIK851835 NSF851835:NSG851835 OCB851835:OCC851835 OLX851835:OLY851835 OVT851835:OVU851835 PFP851835:PFQ851835 PPL851835:PPM851835 PZH851835:PZI851835 QJD851835:QJE851835 QSZ851835:QTA851835 RCV851835:RCW851835 RMR851835:RMS851835 RWN851835:RWO851835 SGJ851835:SGK851835 SQF851835:SQG851835 TAB851835:TAC851835 TJX851835:TJY851835 TTT851835:TTU851835 UDP851835:UDQ851835 UNL851835:UNM851835 UXH851835:UXI851835 VHD851835:VHE851835 VQZ851835:VRA851835 WAV851835:WAW851835 WKR851835:WKS851835 WUN851835:WUO851835 Q917405:R917405 IB917371:IC917371 RX917371:RY917371 ABT917371:ABU917371 ALP917371:ALQ917371 AVL917371:AVM917371 BFH917371:BFI917371 BPD917371:BPE917371 BYZ917371:BZA917371 CIV917371:CIW917371 CSR917371:CSS917371 DCN917371:DCO917371 DMJ917371:DMK917371 DWF917371:DWG917371 EGB917371:EGC917371 EPX917371:EPY917371 EZT917371:EZU917371 FJP917371:FJQ917371 FTL917371:FTM917371 GDH917371:GDI917371 GND917371:GNE917371 GWZ917371:GXA917371 HGV917371:HGW917371 HQR917371:HQS917371 IAN917371:IAO917371 IKJ917371:IKK917371 IUF917371:IUG917371 JEB917371:JEC917371 JNX917371:JNY917371 JXT917371:JXU917371 KHP917371:KHQ917371 KRL917371:KRM917371 LBH917371:LBI917371 LLD917371:LLE917371 LUZ917371:LVA917371 MEV917371:MEW917371 MOR917371:MOS917371 MYN917371:MYO917371 NIJ917371:NIK917371 NSF917371:NSG917371 OCB917371:OCC917371 OLX917371:OLY917371 OVT917371:OVU917371 PFP917371:PFQ917371 PPL917371:PPM917371 PZH917371:PZI917371 QJD917371:QJE917371 QSZ917371:QTA917371 RCV917371:RCW917371 RMR917371:RMS917371 RWN917371:RWO917371 SGJ917371:SGK917371 SQF917371:SQG917371 TAB917371:TAC917371 TJX917371:TJY917371 TTT917371:TTU917371 UDP917371:UDQ917371 UNL917371:UNM917371 UXH917371:UXI917371 VHD917371:VHE917371 VQZ917371:VRA917371 WAV917371:WAW917371 WKR917371:WKS917371 WUN917371:WUO917371 Q982941:R982941 IB982907:IC982907 RX982907:RY982907 ABT982907:ABU982907 ALP982907:ALQ982907 AVL982907:AVM982907 BFH982907:BFI982907 BPD982907:BPE982907 BYZ982907:BZA982907 CIV982907:CIW982907 CSR982907:CSS982907 DCN982907:DCO982907 DMJ982907:DMK982907 DWF982907:DWG982907 EGB982907:EGC982907 EPX982907:EPY982907 EZT982907:EZU982907 FJP982907:FJQ982907 FTL982907:FTM982907 GDH982907:GDI982907 GND982907:GNE982907 GWZ982907:GXA982907 HGV982907:HGW982907 HQR982907:HQS982907 IAN982907:IAO982907 IKJ982907:IKK982907 IUF982907:IUG982907 JEB982907:JEC982907 JNX982907:JNY982907 JXT982907:JXU982907 KHP982907:KHQ982907 KRL982907:KRM982907 LBH982907:LBI982907 LLD982907:LLE982907 LUZ982907:LVA982907 MEV982907:MEW982907 MOR982907:MOS982907 MYN982907:MYO982907 NIJ982907:NIK982907 NSF982907:NSG982907 OCB982907:OCC982907 OLX982907:OLY982907 OVT982907:OVU982907 PFP982907:PFQ982907 PPL982907:PPM982907 PZH982907:PZI982907 QJD982907:QJE982907 QSZ982907:QTA982907 RCV982907:RCW982907 RMR982907:RMS982907 RWN982907:RWO982907 SGJ982907:SGK982907 SQF982907:SQG982907 TAB982907:TAC982907 TJX982907:TJY982907 TTT982907:TTU982907 UDP982907:UDQ982907 UNL982907:UNM982907 UXH982907:UXI982907 VHD982907:VHE982907 VQZ982907:VRA982907 WAV982907:WAW982907 WKR982907:WKS982907 WUN982907:WUO982907 J65365:K65370 HU65331:HV65336 RQ65331:RR65336 ABM65331:ABN65336 ALI65331:ALJ65336 AVE65331:AVF65336 BFA65331:BFB65336 BOW65331:BOX65336 BYS65331:BYT65336 CIO65331:CIP65336 CSK65331:CSL65336 DCG65331:DCH65336 DMC65331:DMD65336 DVY65331:DVZ65336 EFU65331:EFV65336 EPQ65331:EPR65336 EZM65331:EZN65336 FJI65331:FJJ65336 FTE65331:FTF65336 GDA65331:GDB65336 GMW65331:GMX65336 GWS65331:GWT65336 HGO65331:HGP65336 HQK65331:HQL65336 IAG65331:IAH65336 IKC65331:IKD65336 ITY65331:ITZ65336 JDU65331:JDV65336 JNQ65331:JNR65336 JXM65331:JXN65336 KHI65331:KHJ65336 KRE65331:KRF65336 LBA65331:LBB65336 LKW65331:LKX65336 LUS65331:LUT65336 MEO65331:MEP65336 MOK65331:MOL65336 MYG65331:MYH65336 NIC65331:NID65336 NRY65331:NRZ65336 OBU65331:OBV65336 OLQ65331:OLR65336 OVM65331:OVN65336 PFI65331:PFJ65336 PPE65331:PPF65336 PZA65331:PZB65336 QIW65331:QIX65336 QSS65331:QST65336 RCO65331:RCP65336 RMK65331:RML65336 RWG65331:RWH65336 SGC65331:SGD65336 SPY65331:SPZ65336 SZU65331:SZV65336 TJQ65331:TJR65336 TTM65331:TTN65336 UDI65331:UDJ65336 UNE65331:UNF65336 UXA65331:UXB65336 VGW65331:VGX65336 VQS65331:VQT65336 WAO65331:WAP65336 WKK65331:WKL65336 WUG65331:WUH65336 J130901:K130906 HU130867:HV130872 RQ130867:RR130872 ABM130867:ABN130872 ALI130867:ALJ130872 AVE130867:AVF130872 BFA130867:BFB130872 BOW130867:BOX130872 BYS130867:BYT130872 CIO130867:CIP130872 CSK130867:CSL130872 DCG130867:DCH130872 DMC130867:DMD130872 DVY130867:DVZ130872 EFU130867:EFV130872 EPQ130867:EPR130872 EZM130867:EZN130872 FJI130867:FJJ130872 FTE130867:FTF130872 GDA130867:GDB130872 GMW130867:GMX130872 GWS130867:GWT130872 HGO130867:HGP130872 HQK130867:HQL130872 IAG130867:IAH130872 IKC130867:IKD130872 ITY130867:ITZ130872 JDU130867:JDV130872 JNQ130867:JNR130872 JXM130867:JXN130872 KHI130867:KHJ130872 KRE130867:KRF130872 LBA130867:LBB130872 LKW130867:LKX130872 LUS130867:LUT130872 MEO130867:MEP130872 MOK130867:MOL130872 MYG130867:MYH130872 NIC130867:NID130872 NRY130867:NRZ130872 OBU130867:OBV130872 OLQ130867:OLR130872 OVM130867:OVN130872 PFI130867:PFJ130872 PPE130867:PPF130872 PZA130867:PZB130872 QIW130867:QIX130872 QSS130867:QST130872 RCO130867:RCP130872 RMK130867:RML130872 RWG130867:RWH130872 SGC130867:SGD130872 SPY130867:SPZ130872 SZU130867:SZV130872 TJQ130867:TJR130872 TTM130867:TTN130872 UDI130867:UDJ130872 UNE130867:UNF130872 UXA130867:UXB130872 VGW130867:VGX130872 VQS130867:VQT130872 WAO130867:WAP130872 WKK130867:WKL130872 WUG130867:WUH130872 J196437:K196442 HU196403:HV196408 RQ196403:RR196408 ABM196403:ABN196408 ALI196403:ALJ196408 AVE196403:AVF196408 BFA196403:BFB196408 BOW196403:BOX196408 BYS196403:BYT196408 CIO196403:CIP196408 CSK196403:CSL196408 DCG196403:DCH196408 DMC196403:DMD196408 DVY196403:DVZ196408 EFU196403:EFV196408 EPQ196403:EPR196408 EZM196403:EZN196408 FJI196403:FJJ196408 FTE196403:FTF196408 GDA196403:GDB196408 GMW196403:GMX196408 GWS196403:GWT196408 HGO196403:HGP196408 HQK196403:HQL196408 IAG196403:IAH196408 IKC196403:IKD196408 ITY196403:ITZ196408 JDU196403:JDV196408 JNQ196403:JNR196408 JXM196403:JXN196408 KHI196403:KHJ196408 KRE196403:KRF196408 LBA196403:LBB196408 LKW196403:LKX196408 LUS196403:LUT196408 MEO196403:MEP196408 MOK196403:MOL196408 MYG196403:MYH196408 NIC196403:NID196408 NRY196403:NRZ196408 OBU196403:OBV196408 OLQ196403:OLR196408 OVM196403:OVN196408 PFI196403:PFJ196408 PPE196403:PPF196408 PZA196403:PZB196408 QIW196403:QIX196408 QSS196403:QST196408 RCO196403:RCP196408 RMK196403:RML196408 RWG196403:RWH196408 SGC196403:SGD196408 SPY196403:SPZ196408 SZU196403:SZV196408 TJQ196403:TJR196408 TTM196403:TTN196408 UDI196403:UDJ196408 UNE196403:UNF196408 UXA196403:UXB196408 VGW196403:VGX196408 VQS196403:VQT196408 WAO196403:WAP196408 WKK196403:WKL196408 WUG196403:WUH196408 J261973:K261978 HU261939:HV261944 RQ261939:RR261944 ABM261939:ABN261944 ALI261939:ALJ261944 AVE261939:AVF261944 BFA261939:BFB261944 BOW261939:BOX261944 BYS261939:BYT261944 CIO261939:CIP261944 CSK261939:CSL261944 DCG261939:DCH261944 DMC261939:DMD261944 DVY261939:DVZ261944 EFU261939:EFV261944 EPQ261939:EPR261944 EZM261939:EZN261944 FJI261939:FJJ261944 FTE261939:FTF261944 GDA261939:GDB261944 GMW261939:GMX261944 GWS261939:GWT261944 HGO261939:HGP261944 HQK261939:HQL261944 IAG261939:IAH261944 IKC261939:IKD261944 ITY261939:ITZ261944 JDU261939:JDV261944 JNQ261939:JNR261944 JXM261939:JXN261944 KHI261939:KHJ261944 KRE261939:KRF261944 LBA261939:LBB261944 LKW261939:LKX261944 LUS261939:LUT261944 MEO261939:MEP261944 MOK261939:MOL261944 MYG261939:MYH261944 NIC261939:NID261944 NRY261939:NRZ261944 OBU261939:OBV261944 OLQ261939:OLR261944 OVM261939:OVN261944 PFI261939:PFJ261944 PPE261939:PPF261944 PZA261939:PZB261944 QIW261939:QIX261944 QSS261939:QST261944 RCO261939:RCP261944 RMK261939:RML261944 RWG261939:RWH261944 SGC261939:SGD261944 SPY261939:SPZ261944 SZU261939:SZV261944 TJQ261939:TJR261944 TTM261939:TTN261944 UDI261939:UDJ261944 UNE261939:UNF261944 UXA261939:UXB261944 VGW261939:VGX261944 VQS261939:VQT261944 WAO261939:WAP261944 WKK261939:WKL261944 WUG261939:WUH261944 J327509:K327514 HU327475:HV327480 RQ327475:RR327480 ABM327475:ABN327480 ALI327475:ALJ327480 AVE327475:AVF327480 BFA327475:BFB327480 BOW327475:BOX327480 BYS327475:BYT327480 CIO327475:CIP327480 CSK327475:CSL327480 DCG327475:DCH327480 DMC327475:DMD327480 DVY327475:DVZ327480 EFU327475:EFV327480 EPQ327475:EPR327480 EZM327475:EZN327480 FJI327475:FJJ327480 FTE327475:FTF327480 GDA327475:GDB327480 GMW327475:GMX327480 GWS327475:GWT327480 HGO327475:HGP327480 HQK327475:HQL327480 IAG327475:IAH327480 IKC327475:IKD327480 ITY327475:ITZ327480 JDU327475:JDV327480 JNQ327475:JNR327480 JXM327475:JXN327480 KHI327475:KHJ327480 KRE327475:KRF327480 LBA327475:LBB327480 LKW327475:LKX327480 LUS327475:LUT327480 MEO327475:MEP327480 MOK327475:MOL327480 MYG327475:MYH327480 NIC327475:NID327480 NRY327475:NRZ327480 OBU327475:OBV327480 OLQ327475:OLR327480 OVM327475:OVN327480 PFI327475:PFJ327480 PPE327475:PPF327480 PZA327475:PZB327480 QIW327475:QIX327480 QSS327475:QST327480 RCO327475:RCP327480 RMK327475:RML327480 RWG327475:RWH327480 SGC327475:SGD327480 SPY327475:SPZ327480 SZU327475:SZV327480 TJQ327475:TJR327480 TTM327475:TTN327480 UDI327475:UDJ327480 UNE327475:UNF327480 UXA327475:UXB327480 VGW327475:VGX327480 VQS327475:VQT327480 WAO327475:WAP327480 WKK327475:WKL327480 WUG327475:WUH327480 J393045:K393050 HU393011:HV393016 RQ393011:RR393016 ABM393011:ABN393016 ALI393011:ALJ393016 AVE393011:AVF393016 BFA393011:BFB393016 BOW393011:BOX393016 BYS393011:BYT393016 CIO393011:CIP393016 CSK393011:CSL393016 DCG393011:DCH393016 DMC393011:DMD393016 DVY393011:DVZ393016 EFU393011:EFV393016 EPQ393011:EPR393016 EZM393011:EZN393016 FJI393011:FJJ393016 FTE393011:FTF393016 GDA393011:GDB393016 GMW393011:GMX393016 GWS393011:GWT393016 HGO393011:HGP393016 HQK393011:HQL393016 IAG393011:IAH393016 IKC393011:IKD393016 ITY393011:ITZ393016 JDU393011:JDV393016 JNQ393011:JNR393016 JXM393011:JXN393016 KHI393011:KHJ393016 KRE393011:KRF393016 LBA393011:LBB393016 LKW393011:LKX393016 LUS393011:LUT393016 MEO393011:MEP393016 MOK393011:MOL393016 MYG393011:MYH393016 NIC393011:NID393016 NRY393011:NRZ393016 OBU393011:OBV393016 OLQ393011:OLR393016 OVM393011:OVN393016 PFI393011:PFJ393016 PPE393011:PPF393016 PZA393011:PZB393016 QIW393011:QIX393016 QSS393011:QST393016 RCO393011:RCP393016 RMK393011:RML393016 RWG393011:RWH393016 SGC393011:SGD393016 SPY393011:SPZ393016 SZU393011:SZV393016 TJQ393011:TJR393016 TTM393011:TTN393016 UDI393011:UDJ393016 UNE393011:UNF393016 UXA393011:UXB393016 VGW393011:VGX393016 VQS393011:VQT393016 WAO393011:WAP393016 WKK393011:WKL393016 WUG393011:WUH393016 J458581:K458586 HU458547:HV458552 RQ458547:RR458552 ABM458547:ABN458552 ALI458547:ALJ458552 AVE458547:AVF458552 BFA458547:BFB458552 BOW458547:BOX458552 BYS458547:BYT458552 CIO458547:CIP458552 CSK458547:CSL458552 DCG458547:DCH458552 DMC458547:DMD458552 DVY458547:DVZ458552 EFU458547:EFV458552 EPQ458547:EPR458552 EZM458547:EZN458552 FJI458547:FJJ458552 FTE458547:FTF458552 GDA458547:GDB458552 GMW458547:GMX458552 GWS458547:GWT458552 HGO458547:HGP458552 HQK458547:HQL458552 IAG458547:IAH458552 IKC458547:IKD458552 ITY458547:ITZ458552 JDU458547:JDV458552 JNQ458547:JNR458552 JXM458547:JXN458552 KHI458547:KHJ458552 KRE458547:KRF458552 LBA458547:LBB458552 LKW458547:LKX458552 LUS458547:LUT458552 MEO458547:MEP458552 MOK458547:MOL458552 MYG458547:MYH458552 NIC458547:NID458552 NRY458547:NRZ458552 OBU458547:OBV458552 OLQ458547:OLR458552 OVM458547:OVN458552 PFI458547:PFJ458552 PPE458547:PPF458552 PZA458547:PZB458552 QIW458547:QIX458552 QSS458547:QST458552 RCO458547:RCP458552 RMK458547:RML458552 RWG458547:RWH458552 SGC458547:SGD458552 SPY458547:SPZ458552 SZU458547:SZV458552 TJQ458547:TJR458552 TTM458547:TTN458552 UDI458547:UDJ458552 UNE458547:UNF458552 UXA458547:UXB458552 VGW458547:VGX458552 VQS458547:VQT458552 WAO458547:WAP458552 WKK458547:WKL458552 WUG458547:WUH458552 J524117:K524122 HU524083:HV524088 RQ524083:RR524088 ABM524083:ABN524088 ALI524083:ALJ524088 AVE524083:AVF524088 BFA524083:BFB524088 BOW524083:BOX524088 BYS524083:BYT524088 CIO524083:CIP524088 CSK524083:CSL524088 DCG524083:DCH524088 DMC524083:DMD524088 DVY524083:DVZ524088 EFU524083:EFV524088 EPQ524083:EPR524088 EZM524083:EZN524088 FJI524083:FJJ524088 FTE524083:FTF524088 GDA524083:GDB524088 GMW524083:GMX524088 GWS524083:GWT524088 HGO524083:HGP524088 HQK524083:HQL524088 IAG524083:IAH524088 IKC524083:IKD524088 ITY524083:ITZ524088 JDU524083:JDV524088 JNQ524083:JNR524088 JXM524083:JXN524088 KHI524083:KHJ524088 KRE524083:KRF524088 LBA524083:LBB524088 LKW524083:LKX524088 LUS524083:LUT524088 MEO524083:MEP524088 MOK524083:MOL524088 MYG524083:MYH524088 NIC524083:NID524088 NRY524083:NRZ524088 OBU524083:OBV524088 OLQ524083:OLR524088 OVM524083:OVN524088 PFI524083:PFJ524088 PPE524083:PPF524088 PZA524083:PZB524088 QIW524083:QIX524088 QSS524083:QST524088 RCO524083:RCP524088 RMK524083:RML524088 RWG524083:RWH524088 SGC524083:SGD524088 SPY524083:SPZ524088 SZU524083:SZV524088 TJQ524083:TJR524088 TTM524083:TTN524088 UDI524083:UDJ524088 UNE524083:UNF524088 UXA524083:UXB524088 VGW524083:VGX524088 VQS524083:VQT524088 WAO524083:WAP524088 WKK524083:WKL524088 WUG524083:WUH524088 J589653:K589658 HU589619:HV589624 RQ589619:RR589624 ABM589619:ABN589624 ALI589619:ALJ589624 AVE589619:AVF589624 BFA589619:BFB589624 BOW589619:BOX589624 BYS589619:BYT589624 CIO589619:CIP589624 CSK589619:CSL589624 DCG589619:DCH589624 DMC589619:DMD589624 DVY589619:DVZ589624 EFU589619:EFV589624 EPQ589619:EPR589624 EZM589619:EZN589624 FJI589619:FJJ589624 FTE589619:FTF589624 GDA589619:GDB589624 GMW589619:GMX589624 GWS589619:GWT589624 HGO589619:HGP589624 HQK589619:HQL589624 IAG589619:IAH589624 IKC589619:IKD589624 ITY589619:ITZ589624 JDU589619:JDV589624 JNQ589619:JNR589624 JXM589619:JXN589624 KHI589619:KHJ589624 KRE589619:KRF589624 LBA589619:LBB589624 LKW589619:LKX589624 LUS589619:LUT589624 MEO589619:MEP589624 MOK589619:MOL589624 MYG589619:MYH589624 NIC589619:NID589624 NRY589619:NRZ589624 OBU589619:OBV589624 OLQ589619:OLR589624 OVM589619:OVN589624 PFI589619:PFJ589624 PPE589619:PPF589624 PZA589619:PZB589624 QIW589619:QIX589624 QSS589619:QST589624 RCO589619:RCP589624 RMK589619:RML589624 RWG589619:RWH589624 SGC589619:SGD589624 SPY589619:SPZ589624 SZU589619:SZV589624 TJQ589619:TJR589624 TTM589619:TTN589624 UDI589619:UDJ589624 UNE589619:UNF589624 UXA589619:UXB589624 VGW589619:VGX589624 VQS589619:VQT589624 WAO589619:WAP589624 WKK589619:WKL589624 WUG589619:WUH589624 J655189:K655194 HU655155:HV655160 RQ655155:RR655160 ABM655155:ABN655160 ALI655155:ALJ655160 AVE655155:AVF655160 BFA655155:BFB655160 BOW655155:BOX655160 BYS655155:BYT655160 CIO655155:CIP655160 CSK655155:CSL655160 DCG655155:DCH655160 DMC655155:DMD655160 DVY655155:DVZ655160 EFU655155:EFV655160 EPQ655155:EPR655160 EZM655155:EZN655160 FJI655155:FJJ655160 FTE655155:FTF655160 GDA655155:GDB655160 GMW655155:GMX655160 GWS655155:GWT655160 HGO655155:HGP655160 HQK655155:HQL655160 IAG655155:IAH655160 IKC655155:IKD655160 ITY655155:ITZ655160 JDU655155:JDV655160 JNQ655155:JNR655160 JXM655155:JXN655160 KHI655155:KHJ655160 KRE655155:KRF655160 LBA655155:LBB655160 LKW655155:LKX655160 LUS655155:LUT655160 MEO655155:MEP655160 MOK655155:MOL655160 MYG655155:MYH655160 NIC655155:NID655160 NRY655155:NRZ655160 OBU655155:OBV655160 OLQ655155:OLR655160 OVM655155:OVN655160 PFI655155:PFJ655160 PPE655155:PPF655160 PZA655155:PZB655160 QIW655155:QIX655160 QSS655155:QST655160 RCO655155:RCP655160 RMK655155:RML655160 RWG655155:RWH655160 SGC655155:SGD655160 SPY655155:SPZ655160 SZU655155:SZV655160 TJQ655155:TJR655160 TTM655155:TTN655160 UDI655155:UDJ655160 UNE655155:UNF655160 UXA655155:UXB655160 VGW655155:VGX655160 VQS655155:VQT655160 WAO655155:WAP655160 WKK655155:WKL655160 WUG655155:WUH655160 J720725:K720730 HU720691:HV720696 RQ720691:RR720696 ABM720691:ABN720696 ALI720691:ALJ720696 AVE720691:AVF720696 BFA720691:BFB720696 BOW720691:BOX720696 BYS720691:BYT720696 CIO720691:CIP720696 CSK720691:CSL720696 DCG720691:DCH720696 DMC720691:DMD720696 DVY720691:DVZ720696 EFU720691:EFV720696 EPQ720691:EPR720696 EZM720691:EZN720696 FJI720691:FJJ720696 FTE720691:FTF720696 GDA720691:GDB720696 GMW720691:GMX720696 GWS720691:GWT720696 HGO720691:HGP720696 HQK720691:HQL720696 IAG720691:IAH720696 IKC720691:IKD720696 ITY720691:ITZ720696 JDU720691:JDV720696 JNQ720691:JNR720696 JXM720691:JXN720696 KHI720691:KHJ720696 KRE720691:KRF720696 LBA720691:LBB720696 LKW720691:LKX720696 LUS720691:LUT720696 MEO720691:MEP720696 MOK720691:MOL720696 MYG720691:MYH720696 NIC720691:NID720696 NRY720691:NRZ720696 OBU720691:OBV720696 OLQ720691:OLR720696 OVM720691:OVN720696 PFI720691:PFJ720696 PPE720691:PPF720696 PZA720691:PZB720696 QIW720691:QIX720696 QSS720691:QST720696 RCO720691:RCP720696 RMK720691:RML720696 RWG720691:RWH720696 SGC720691:SGD720696 SPY720691:SPZ720696 SZU720691:SZV720696 TJQ720691:TJR720696 TTM720691:TTN720696 UDI720691:UDJ720696 UNE720691:UNF720696 UXA720691:UXB720696 VGW720691:VGX720696 VQS720691:VQT720696 WAO720691:WAP720696 WKK720691:WKL720696 WUG720691:WUH720696 J786261:K786266 HU786227:HV786232 RQ786227:RR786232 ABM786227:ABN786232 ALI786227:ALJ786232 AVE786227:AVF786232 BFA786227:BFB786232 BOW786227:BOX786232 BYS786227:BYT786232 CIO786227:CIP786232 CSK786227:CSL786232 DCG786227:DCH786232 DMC786227:DMD786232 DVY786227:DVZ786232 EFU786227:EFV786232 EPQ786227:EPR786232 EZM786227:EZN786232 FJI786227:FJJ786232 FTE786227:FTF786232 GDA786227:GDB786232 GMW786227:GMX786232 GWS786227:GWT786232 HGO786227:HGP786232 HQK786227:HQL786232 IAG786227:IAH786232 IKC786227:IKD786232 ITY786227:ITZ786232 JDU786227:JDV786232 JNQ786227:JNR786232 JXM786227:JXN786232 KHI786227:KHJ786232 KRE786227:KRF786232 LBA786227:LBB786232 LKW786227:LKX786232 LUS786227:LUT786232 MEO786227:MEP786232 MOK786227:MOL786232 MYG786227:MYH786232 NIC786227:NID786232 NRY786227:NRZ786232 OBU786227:OBV786232 OLQ786227:OLR786232 OVM786227:OVN786232 PFI786227:PFJ786232 PPE786227:PPF786232 PZA786227:PZB786232 QIW786227:QIX786232 QSS786227:QST786232 RCO786227:RCP786232 RMK786227:RML786232 RWG786227:RWH786232 SGC786227:SGD786232 SPY786227:SPZ786232 SZU786227:SZV786232 TJQ786227:TJR786232 TTM786227:TTN786232 UDI786227:UDJ786232 UNE786227:UNF786232 UXA786227:UXB786232 VGW786227:VGX786232 VQS786227:VQT786232 WAO786227:WAP786232 WKK786227:WKL786232 WUG786227:WUH786232 J851797:K851802 HU851763:HV851768 RQ851763:RR851768 ABM851763:ABN851768 ALI851763:ALJ851768 AVE851763:AVF851768 BFA851763:BFB851768 BOW851763:BOX851768 BYS851763:BYT851768 CIO851763:CIP851768 CSK851763:CSL851768 DCG851763:DCH851768 DMC851763:DMD851768 DVY851763:DVZ851768 EFU851763:EFV851768 EPQ851763:EPR851768 EZM851763:EZN851768 FJI851763:FJJ851768 FTE851763:FTF851768 GDA851763:GDB851768 GMW851763:GMX851768 GWS851763:GWT851768 HGO851763:HGP851768 HQK851763:HQL851768 IAG851763:IAH851768 IKC851763:IKD851768 ITY851763:ITZ851768 JDU851763:JDV851768 JNQ851763:JNR851768 JXM851763:JXN851768 KHI851763:KHJ851768 KRE851763:KRF851768 LBA851763:LBB851768 LKW851763:LKX851768 LUS851763:LUT851768 MEO851763:MEP851768 MOK851763:MOL851768 MYG851763:MYH851768 NIC851763:NID851768 NRY851763:NRZ851768 OBU851763:OBV851768 OLQ851763:OLR851768 OVM851763:OVN851768 PFI851763:PFJ851768 PPE851763:PPF851768 PZA851763:PZB851768 QIW851763:QIX851768 QSS851763:QST851768 RCO851763:RCP851768 RMK851763:RML851768 RWG851763:RWH851768 SGC851763:SGD851768 SPY851763:SPZ851768 SZU851763:SZV851768 TJQ851763:TJR851768 TTM851763:TTN851768 UDI851763:UDJ851768 UNE851763:UNF851768 UXA851763:UXB851768 VGW851763:VGX851768 VQS851763:VQT851768 WAO851763:WAP851768 WKK851763:WKL851768 WUG851763:WUH851768 J917333:K917338 HU917299:HV917304 RQ917299:RR917304 ABM917299:ABN917304 ALI917299:ALJ917304 AVE917299:AVF917304 BFA917299:BFB917304 BOW917299:BOX917304 BYS917299:BYT917304 CIO917299:CIP917304 CSK917299:CSL917304 DCG917299:DCH917304 DMC917299:DMD917304 DVY917299:DVZ917304 EFU917299:EFV917304 EPQ917299:EPR917304 EZM917299:EZN917304 FJI917299:FJJ917304 FTE917299:FTF917304 GDA917299:GDB917304 GMW917299:GMX917304 GWS917299:GWT917304 HGO917299:HGP917304 HQK917299:HQL917304 IAG917299:IAH917304 IKC917299:IKD917304 ITY917299:ITZ917304 JDU917299:JDV917304 JNQ917299:JNR917304 JXM917299:JXN917304 KHI917299:KHJ917304 KRE917299:KRF917304 LBA917299:LBB917304 LKW917299:LKX917304 LUS917299:LUT917304 MEO917299:MEP917304 MOK917299:MOL917304 MYG917299:MYH917304 NIC917299:NID917304 NRY917299:NRZ917304 OBU917299:OBV917304 OLQ917299:OLR917304 OVM917299:OVN917304 PFI917299:PFJ917304 PPE917299:PPF917304 PZA917299:PZB917304 QIW917299:QIX917304 QSS917299:QST917304 RCO917299:RCP917304 RMK917299:RML917304 RWG917299:RWH917304 SGC917299:SGD917304 SPY917299:SPZ917304 SZU917299:SZV917304 TJQ917299:TJR917304 TTM917299:TTN917304 UDI917299:UDJ917304 UNE917299:UNF917304 UXA917299:UXB917304 VGW917299:VGX917304 VQS917299:VQT917304 WAO917299:WAP917304 WKK917299:WKL917304 WUG917299:WUH917304 J982869:K982874 HU982835:HV982840 RQ982835:RR982840 ABM982835:ABN982840 ALI982835:ALJ982840 AVE982835:AVF982840 BFA982835:BFB982840 BOW982835:BOX982840 BYS982835:BYT982840 CIO982835:CIP982840 CSK982835:CSL982840 DCG982835:DCH982840 DMC982835:DMD982840 DVY982835:DVZ982840 EFU982835:EFV982840 EPQ982835:EPR982840 EZM982835:EZN982840 FJI982835:FJJ982840 FTE982835:FTF982840 GDA982835:GDB982840 GMW982835:GMX982840 GWS982835:GWT982840 HGO982835:HGP982840 HQK982835:HQL982840 IAG982835:IAH982840 IKC982835:IKD982840 ITY982835:ITZ982840 JDU982835:JDV982840 JNQ982835:JNR982840 JXM982835:JXN982840 KHI982835:KHJ982840 KRE982835:KRF982840 LBA982835:LBB982840 LKW982835:LKX982840 LUS982835:LUT982840 MEO982835:MEP982840 MOK982835:MOL982840 MYG982835:MYH982840 NIC982835:NID982840 NRY982835:NRZ982840 OBU982835:OBV982840 OLQ982835:OLR982840 OVM982835:OVN982840 PFI982835:PFJ982840 PPE982835:PPF982840 PZA982835:PZB982840 QIW982835:QIX982840 QSS982835:QST982840 RCO982835:RCP982840 RMK982835:RML982840 RWG982835:RWH982840 SGC982835:SGD982840 SPY982835:SPZ982840 SZU982835:SZV982840 TJQ982835:TJR982840 TTM982835:TTN982840 UDI982835:UDJ982840 UNE982835:UNF982840 UXA982835:UXB982840 VGW982835:VGX982840 VQS982835:VQT982840 WAO982835:WAP982840 WKK982835:WKL982840 WUG982835:WUH982840 J65358:K65363 HU65324:HV65329 RQ65324:RR65329 ABM65324:ABN65329 ALI65324:ALJ65329 AVE65324:AVF65329 BFA65324:BFB65329 BOW65324:BOX65329 BYS65324:BYT65329 CIO65324:CIP65329 CSK65324:CSL65329 DCG65324:DCH65329 DMC65324:DMD65329 DVY65324:DVZ65329 EFU65324:EFV65329 EPQ65324:EPR65329 EZM65324:EZN65329 FJI65324:FJJ65329 FTE65324:FTF65329 GDA65324:GDB65329 GMW65324:GMX65329 GWS65324:GWT65329 HGO65324:HGP65329 HQK65324:HQL65329 IAG65324:IAH65329 IKC65324:IKD65329 ITY65324:ITZ65329 JDU65324:JDV65329 JNQ65324:JNR65329 JXM65324:JXN65329 KHI65324:KHJ65329 KRE65324:KRF65329 LBA65324:LBB65329 LKW65324:LKX65329 LUS65324:LUT65329 MEO65324:MEP65329 MOK65324:MOL65329 MYG65324:MYH65329 NIC65324:NID65329 NRY65324:NRZ65329 OBU65324:OBV65329 OLQ65324:OLR65329 OVM65324:OVN65329 PFI65324:PFJ65329 PPE65324:PPF65329 PZA65324:PZB65329 QIW65324:QIX65329 QSS65324:QST65329 RCO65324:RCP65329 RMK65324:RML65329 RWG65324:RWH65329 SGC65324:SGD65329 SPY65324:SPZ65329 SZU65324:SZV65329 TJQ65324:TJR65329 TTM65324:TTN65329 UDI65324:UDJ65329 UNE65324:UNF65329 UXA65324:UXB65329 VGW65324:VGX65329 VQS65324:VQT65329 WAO65324:WAP65329 WKK65324:WKL65329 WUG65324:WUH65329 J130894:K130899 HU130860:HV130865 RQ130860:RR130865 ABM130860:ABN130865 ALI130860:ALJ130865 AVE130860:AVF130865 BFA130860:BFB130865 BOW130860:BOX130865 BYS130860:BYT130865 CIO130860:CIP130865 CSK130860:CSL130865 DCG130860:DCH130865 DMC130860:DMD130865 DVY130860:DVZ130865 EFU130860:EFV130865 EPQ130860:EPR130865 EZM130860:EZN130865 FJI130860:FJJ130865 FTE130860:FTF130865 GDA130860:GDB130865 GMW130860:GMX130865 GWS130860:GWT130865 HGO130860:HGP130865 HQK130860:HQL130865 IAG130860:IAH130865 IKC130860:IKD130865 ITY130860:ITZ130865 JDU130860:JDV130865 JNQ130860:JNR130865 JXM130860:JXN130865 KHI130860:KHJ130865 KRE130860:KRF130865 LBA130860:LBB130865 LKW130860:LKX130865 LUS130860:LUT130865 MEO130860:MEP130865 MOK130860:MOL130865 MYG130860:MYH130865 NIC130860:NID130865 NRY130860:NRZ130865 OBU130860:OBV130865 OLQ130860:OLR130865 OVM130860:OVN130865 PFI130860:PFJ130865 PPE130860:PPF130865 PZA130860:PZB130865 QIW130860:QIX130865 QSS130860:QST130865 RCO130860:RCP130865 RMK130860:RML130865 RWG130860:RWH130865 SGC130860:SGD130865 SPY130860:SPZ130865 SZU130860:SZV130865 TJQ130860:TJR130865 TTM130860:TTN130865 UDI130860:UDJ130865 UNE130860:UNF130865 UXA130860:UXB130865 VGW130860:VGX130865 VQS130860:VQT130865 WAO130860:WAP130865 WKK130860:WKL130865 WUG130860:WUH130865 J196430:K196435 HU196396:HV196401 RQ196396:RR196401 ABM196396:ABN196401 ALI196396:ALJ196401 AVE196396:AVF196401 BFA196396:BFB196401 BOW196396:BOX196401 BYS196396:BYT196401 CIO196396:CIP196401 CSK196396:CSL196401 DCG196396:DCH196401 DMC196396:DMD196401 DVY196396:DVZ196401 EFU196396:EFV196401 EPQ196396:EPR196401 EZM196396:EZN196401 FJI196396:FJJ196401 FTE196396:FTF196401 GDA196396:GDB196401 GMW196396:GMX196401 GWS196396:GWT196401 HGO196396:HGP196401 HQK196396:HQL196401 IAG196396:IAH196401 IKC196396:IKD196401 ITY196396:ITZ196401 JDU196396:JDV196401 JNQ196396:JNR196401 JXM196396:JXN196401 KHI196396:KHJ196401 KRE196396:KRF196401 LBA196396:LBB196401 LKW196396:LKX196401 LUS196396:LUT196401 MEO196396:MEP196401 MOK196396:MOL196401 MYG196396:MYH196401 NIC196396:NID196401 NRY196396:NRZ196401 OBU196396:OBV196401 OLQ196396:OLR196401 OVM196396:OVN196401 PFI196396:PFJ196401 PPE196396:PPF196401 PZA196396:PZB196401 QIW196396:QIX196401 QSS196396:QST196401 RCO196396:RCP196401 RMK196396:RML196401 RWG196396:RWH196401 SGC196396:SGD196401 SPY196396:SPZ196401 SZU196396:SZV196401 TJQ196396:TJR196401 TTM196396:TTN196401 UDI196396:UDJ196401 UNE196396:UNF196401 UXA196396:UXB196401 VGW196396:VGX196401 VQS196396:VQT196401 WAO196396:WAP196401 WKK196396:WKL196401 WUG196396:WUH196401 J261966:K261971 HU261932:HV261937 RQ261932:RR261937 ABM261932:ABN261937 ALI261932:ALJ261937 AVE261932:AVF261937 BFA261932:BFB261937 BOW261932:BOX261937 BYS261932:BYT261937 CIO261932:CIP261937 CSK261932:CSL261937 DCG261932:DCH261937 DMC261932:DMD261937 DVY261932:DVZ261937 EFU261932:EFV261937 EPQ261932:EPR261937 EZM261932:EZN261937 FJI261932:FJJ261937 FTE261932:FTF261937 GDA261932:GDB261937 GMW261932:GMX261937 GWS261932:GWT261937 HGO261932:HGP261937 HQK261932:HQL261937 IAG261932:IAH261937 IKC261932:IKD261937 ITY261932:ITZ261937 JDU261932:JDV261937 JNQ261932:JNR261937 JXM261932:JXN261937 KHI261932:KHJ261937 KRE261932:KRF261937 LBA261932:LBB261937 LKW261932:LKX261937 LUS261932:LUT261937 MEO261932:MEP261937 MOK261932:MOL261937 MYG261932:MYH261937 NIC261932:NID261937 NRY261932:NRZ261937 OBU261932:OBV261937 OLQ261932:OLR261937 OVM261932:OVN261937 PFI261932:PFJ261937 PPE261932:PPF261937 PZA261932:PZB261937 QIW261932:QIX261937 QSS261932:QST261937 RCO261932:RCP261937 RMK261932:RML261937 RWG261932:RWH261937 SGC261932:SGD261937 SPY261932:SPZ261937 SZU261932:SZV261937 TJQ261932:TJR261937 TTM261932:TTN261937 UDI261932:UDJ261937 UNE261932:UNF261937 UXA261932:UXB261937 VGW261932:VGX261937 VQS261932:VQT261937 WAO261932:WAP261937 WKK261932:WKL261937 WUG261932:WUH261937 J327502:K327507 HU327468:HV327473 RQ327468:RR327473 ABM327468:ABN327473 ALI327468:ALJ327473 AVE327468:AVF327473 BFA327468:BFB327473 BOW327468:BOX327473 BYS327468:BYT327473 CIO327468:CIP327473 CSK327468:CSL327473 DCG327468:DCH327473 DMC327468:DMD327473 DVY327468:DVZ327473 EFU327468:EFV327473 EPQ327468:EPR327473 EZM327468:EZN327473 FJI327468:FJJ327473 FTE327468:FTF327473 GDA327468:GDB327473 GMW327468:GMX327473 GWS327468:GWT327473 HGO327468:HGP327473 HQK327468:HQL327473 IAG327468:IAH327473 IKC327468:IKD327473 ITY327468:ITZ327473 JDU327468:JDV327473 JNQ327468:JNR327473 JXM327468:JXN327473 KHI327468:KHJ327473 KRE327468:KRF327473 LBA327468:LBB327473 LKW327468:LKX327473 LUS327468:LUT327473 MEO327468:MEP327473 MOK327468:MOL327473 MYG327468:MYH327473 NIC327468:NID327473 NRY327468:NRZ327473 OBU327468:OBV327473 OLQ327468:OLR327473 OVM327468:OVN327473 PFI327468:PFJ327473 PPE327468:PPF327473 PZA327468:PZB327473 QIW327468:QIX327473 QSS327468:QST327473 RCO327468:RCP327473 RMK327468:RML327473 RWG327468:RWH327473 SGC327468:SGD327473 SPY327468:SPZ327473 SZU327468:SZV327473 TJQ327468:TJR327473 TTM327468:TTN327473 UDI327468:UDJ327473 UNE327468:UNF327473 UXA327468:UXB327473 VGW327468:VGX327473 VQS327468:VQT327473 WAO327468:WAP327473 WKK327468:WKL327473 WUG327468:WUH327473 J393038:K393043 HU393004:HV393009 RQ393004:RR393009 ABM393004:ABN393009 ALI393004:ALJ393009 AVE393004:AVF393009 BFA393004:BFB393009 BOW393004:BOX393009 BYS393004:BYT393009 CIO393004:CIP393009 CSK393004:CSL393009 DCG393004:DCH393009 DMC393004:DMD393009 DVY393004:DVZ393009 EFU393004:EFV393009 EPQ393004:EPR393009 EZM393004:EZN393009 FJI393004:FJJ393009 FTE393004:FTF393009 GDA393004:GDB393009 GMW393004:GMX393009 GWS393004:GWT393009 HGO393004:HGP393009 HQK393004:HQL393009 IAG393004:IAH393009 IKC393004:IKD393009 ITY393004:ITZ393009 JDU393004:JDV393009 JNQ393004:JNR393009 JXM393004:JXN393009 KHI393004:KHJ393009 KRE393004:KRF393009 LBA393004:LBB393009 LKW393004:LKX393009 LUS393004:LUT393009 MEO393004:MEP393009 MOK393004:MOL393009 MYG393004:MYH393009 NIC393004:NID393009 NRY393004:NRZ393009 OBU393004:OBV393009 OLQ393004:OLR393009 OVM393004:OVN393009 PFI393004:PFJ393009 PPE393004:PPF393009 PZA393004:PZB393009 QIW393004:QIX393009 QSS393004:QST393009 RCO393004:RCP393009 RMK393004:RML393009 RWG393004:RWH393009 SGC393004:SGD393009 SPY393004:SPZ393009 SZU393004:SZV393009 TJQ393004:TJR393009 TTM393004:TTN393009 UDI393004:UDJ393009 UNE393004:UNF393009 UXA393004:UXB393009 VGW393004:VGX393009 VQS393004:VQT393009 WAO393004:WAP393009 WKK393004:WKL393009 WUG393004:WUH393009 J458574:K458579 HU458540:HV458545 RQ458540:RR458545 ABM458540:ABN458545 ALI458540:ALJ458545 AVE458540:AVF458545 BFA458540:BFB458545 BOW458540:BOX458545 BYS458540:BYT458545 CIO458540:CIP458545 CSK458540:CSL458545 DCG458540:DCH458545 DMC458540:DMD458545 DVY458540:DVZ458545 EFU458540:EFV458545 EPQ458540:EPR458545 EZM458540:EZN458545 FJI458540:FJJ458545 FTE458540:FTF458545 GDA458540:GDB458545 GMW458540:GMX458545 GWS458540:GWT458545 HGO458540:HGP458545 HQK458540:HQL458545 IAG458540:IAH458545 IKC458540:IKD458545 ITY458540:ITZ458545 JDU458540:JDV458545 JNQ458540:JNR458545 JXM458540:JXN458545 KHI458540:KHJ458545 KRE458540:KRF458545 LBA458540:LBB458545 LKW458540:LKX458545 LUS458540:LUT458545 MEO458540:MEP458545 MOK458540:MOL458545 MYG458540:MYH458545 NIC458540:NID458545 NRY458540:NRZ458545 OBU458540:OBV458545 OLQ458540:OLR458545 OVM458540:OVN458545 PFI458540:PFJ458545 PPE458540:PPF458545 PZA458540:PZB458545 QIW458540:QIX458545 QSS458540:QST458545 RCO458540:RCP458545 RMK458540:RML458545 RWG458540:RWH458545 SGC458540:SGD458545 SPY458540:SPZ458545 SZU458540:SZV458545 TJQ458540:TJR458545 TTM458540:TTN458545 UDI458540:UDJ458545 UNE458540:UNF458545 UXA458540:UXB458545 VGW458540:VGX458545 VQS458540:VQT458545 WAO458540:WAP458545 WKK458540:WKL458545 WUG458540:WUH458545 J524110:K524115 HU524076:HV524081 RQ524076:RR524081 ABM524076:ABN524081 ALI524076:ALJ524081 AVE524076:AVF524081 BFA524076:BFB524081 BOW524076:BOX524081 BYS524076:BYT524081 CIO524076:CIP524081 CSK524076:CSL524081 DCG524076:DCH524081 DMC524076:DMD524081 DVY524076:DVZ524081 EFU524076:EFV524081 EPQ524076:EPR524081 EZM524076:EZN524081 FJI524076:FJJ524081 FTE524076:FTF524081 GDA524076:GDB524081 GMW524076:GMX524081 GWS524076:GWT524081 HGO524076:HGP524081 HQK524076:HQL524081 IAG524076:IAH524081 IKC524076:IKD524081 ITY524076:ITZ524081 JDU524076:JDV524081 JNQ524076:JNR524081 JXM524076:JXN524081 KHI524076:KHJ524081 KRE524076:KRF524081 LBA524076:LBB524081 LKW524076:LKX524081 LUS524076:LUT524081 MEO524076:MEP524081 MOK524076:MOL524081 MYG524076:MYH524081 NIC524076:NID524081 NRY524076:NRZ524081 OBU524076:OBV524081 OLQ524076:OLR524081 OVM524076:OVN524081 PFI524076:PFJ524081 PPE524076:PPF524081 PZA524076:PZB524081 QIW524076:QIX524081 QSS524076:QST524081 RCO524076:RCP524081 RMK524076:RML524081 RWG524076:RWH524081 SGC524076:SGD524081 SPY524076:SPZ524081 SZU524076:SZV524081 TJQ524076:TJR524081 TTM524076:TTN524081 UDI524076:UDJ524081 UNE524076:UNF524081 UXA524076:UXB524081 VGW524076:VGX524081 VQS524076:VQT524081 WAO524076:WAP524081 WKK524076:WKL524081 WUG524076:WUH524081 J589646:K589651 HU589612:HV589617 RQ589612:RR589617 ABM589612:ABN589617 ALI589612:ALJ589617 AVE589612:AVF589617 BFA589612:BFB589617 BOW589612:BOX589617 BYS589612:BYT589617 CIO589612:CIP589617 CSK589612:CSL589617 DCG589612:DCH589617 DMC589612:DMD589617 DVY589612:DVZ589617 EFU589612:EFV589617 EPQ589612:EPR589617 EZM589612:EZN589617 FJI589612:FJJ589617 FTE589612:FTF589617 GDA589612:GDB589617 GMW589612:GMX589617 GWS589612:GWT589617 HGO589612:HGP589617 HQK589612:HQL589617 IAG589612:IAH589617 IKC589612:IKD589617 ITY589612:ITZ589617 JDU589612:JDV589617 JNQ589612:JNR589617 JXM589612:JXN589617 KHI589612:KHJ589617 KRE589612:KRF589617 LBA589612:LBB589617 LKW589612:LKX589617 LUS589612:LUT589617 MEO589612:MEP589617 MOK589612:MOL589617 MYG589612:MYH589617 NIC589612:NID589617 NRY589612:NRZ589617 OBU589612:OBV589617 OLQ589612:OLR589617 OVM589612:OVN589617 PFI589612:PFJ589617 PPE589612:PPF589617 PZA589612:PZB589617 QIW589612:QIX589617 QSS589612:QST589617 RCO589612:RCP589617 RMK589612:RML589617 RWG589612:RWH589617 SGC589612:SGD589617 SPY589612:SPZ589617 SZU589612:SZV589617 TJQ589612:TJR589617 TTM589612:TTN589617 UDI589612:UDJ589617 UNE589612:UNF589617 UXA589612:UXB589617 VGW589612:VGX589617 VQS589612:VQT589617 WAO589612:WAP589617 WKK589612:WKL589617 WUG589612:WUH589617 J655182:K655187 HU655148:HV655153 RQ655148:RR655153 ABM655148:ABN655153 ALI655148:ALJ655153 AVE655148:AVF655153 BFA655148:BFB655153 BOW655148:BOX655153 BYS655148:BYT655153 CIO655148:CIP655153 CSK655148:CSL655153 DCG655148:DCH655153 DMC655148:DMD655153 DVY655148:DVZ655153 EFU655148:EFV655153 EPQ655148:EPR655153 EZM655148:EZN655153 FJI655148:FJJ655153 FTE655148:FTF655153 GDA655148:GDB655153 GMW655148:GMX655153 GWS655148:GWT655153 HGO655148:HGP655153 HQK655148:HQL655153 IAG655148:IAH655153 IKC655148:IKD655153 ITY655148:ITZ655153 JDU655148:JDV655153 JNQ655148:JNR655153 JXM655148:JXN655153 KHI655148:KHJ655153 KRE655148:KRF655153 LBA655148:LBB655153 LKW655148:LKX655153 LUS655148:LUT655153 MEO655148:MEP655153 MOK655148:MOL655153 MYG655148:MYH655153 NIC655148:NID655153 NRY655148:NRZ655153 OBU655148:OBV655153 OLQ655148:OLR655153 OVM655148:OVN655153 PFI655148:PFJ655153 PPE655148:PPF655153 PZA655148:PZB655153 QIW655148:QIX655153 QSS655148:QST655153 RCO655148:RCP655153 RMK655148:RML655153 RWG655148:RWH655153 SGC655148:SGD655153 SPY655148:SPZ655153 SZU655148:SZV655153 TJQ655148:TJR655153 TTM655148:TTN655153 UDI655148:UDJ655153 UNE655148:UNF655153 UXA655148:UXB655153 VGW655148:VGX655153 VQS655148:VQT655153 WAO655148:WAP655153 WKK655148:WKL655153 WUG655148:WUH655153 J720718:K720723 HU720684:HV720689 RQ720684:RR720689 ABM720684:ABN720689 ALI720684:ALJ720689 AVE720684:AVF720689 BFA720684:BFB720689 BOW720684:BOX720689 BYS720684:BYT720689 CIO720684:CIP720689 CSK720684:CSL720689 DCG720684:DCH720689 DMC720684:DMD720689 DVY720684:DVZ720689 EFU720684:EFV720689 EPQ720684:EPR720689 EZM720684:EZN720689 FJI720684:FJJ720689 FTE720684:FTF720689 GDA720684:GDB720689 GMW720684:GMX720689 GWS720684:GWT720689 HGO720684:HGP720689 HQK720684:HQL720689 IAG720684:IAH720689 IKC720684:IKD720689 ITY720684:ITZ720689 JDU720684:JDV720689 JNQ720684:JNR720689 JXM720684:JXN720689 KHI720684:KHJ720689 KRE720684:KRF720689 LBA720684:LBB720689 LKW720684:LKX720689 LUS720684:LUT720689 MEO720684:MEP720689 MOK720684:MOL720689 MYG720684:MYH720689 NIC720684:NID720689 NRY720684:NRZ720689 OBU720684:OBV720689 OLQ720684:OLR720689 OVM720684:OVN720689 PFI720684:PFJ720689 PPE720684:PPF720689 PZA720684:PZB720689 QIW720684:QIX720689 QSS720684:QST720689 RCO720684:RCP720689 RMK720684:RML720689 RWG720684:RWH720689 SGC720684:SGD720689 SPY720684:SPZ720689 SZU720684:SZV720689 TJQ720684:TJR720689 TTM720684:TTN720689 UDI720684:UDJ720689 UNE720684:UNF720689 UXA720684:UXB720689 VGW720684:VGX720689 VQS720684:VQT720689 WAO720684:WAP720689 WKK720684:WKL720689 WUG720684:WUH720689 J786254:K786259 HU786220:HV786225 RQ786220:RR786225 ABM786220:ABN786225 ALI786220:ALJ786225 AVE786220:AVF786225 BFA786220:BFB786225 BOW786220:BOX786225 BYS786220:BYT786225 CIO786220:CIP786225 CSK786220:CSL786225 DCG786220:DCH786225 DMC786220:DMD786225 DVY786220:DVZ786225 EFU786220:EFV786225 EPQ786220:EPR786225 EZM786220:EZN786225 FJI786220:FJJ786225 FTE786220:FTF786225 GDA786220:GDB786225 GMW786220:GMX786225 GWS786220:GWT786225 HGO786220:HGP786225 HQK786220:HQL786225 IAG786220:IAH786225 IKC786220:IKD786225 ITY786220:ITZ786225 JDU786220:JDV786225 JNQ786220:JNR786225 JXM786220:JXN786225 KHI786220:KHJ786225 KRE786220:KRF786225 LBA786220:LBB786225 LKW786220:LKX786225 LUS786220:LUT786225 MEO786220:MEP786225 MOK786220:MOL786225 MYG786220:MYH786225 NIC786220:NID786225 NRY786220:NRZ786225 OBU786220:OBV786225 OLQ786220:OLR786225 OVM786220:OVN786225 PFI786220:PFJ786225 PPE786220:PPF786225 PZA786220:PZB786225 QIW786220:QIX786225 QSS786220:QST786225 RCO786220:RCP786225 RMK786220:RML786225 RWG786220:RWH786225 SGC786220:SGD786225 SPY786220:SPZ786225 SZU786220:SZV786225 TJQ786220:TJR786225 TTM786220:TTN786225 UDI786220:UDJ786225 UNE786220:UNF786225 UXA786220:UXB786225 VGW786220:VGX786225 VQS786220:VQT786225 WAO786220:WAP786225 WKK786220:WKL786225 WUG786220:WUH786225 J851790:K851795 HU851756:HV851761 RQ851756:RR851761 ABM851756:ABN851761 ALI851756:ALJ851761 AVE851756:AVF851761 BFA851756:BFB851761 BOW851756:BOX851761 BYS851756:BYT851761 CIO851756:CIP851761 CSK851756:CSL851761 DCG851756:DCH851761 DMC851756:DMD851761 DVY851756:DVZ851761 EFU851756:EFV851761 EPQ851756:EPR851761 EZM851756:EZN851761 FJI851756:FJJ851761 FTE851756:FTF851761 GDA851756:GDB851761 GMW851756:GMX851761 GWS851756:GWT851761 HGO851756:HGP851761 HQK851756:HQL851761 IAG851756:IAH851761 IKC851756:IKD851761 ITY851756:ITZ851761 JDU851756:JDV851761 JNQ851756:JNR851761 JXM851756:JXN851761 KHI851756:KHJ851761 KRE851756:KRF851761 LBA851756:LBB851761 LKW851756:LKX851761 LUS851756:LUT851761 MEO851756:MEP851761 MOK851756:MOL851761 MYG851756:MYH851761 NIC851756:NID851761 NRY851756:NRZ851761 OBU851756:OBV851761 OLQ851756:OLR851761 OVM851756:OVN851761 PFI851756:PFJ851761 PPE851756:PPF851761 PZA851756:PZB851761 QIW851756:QIX851761 QSS851756:QST851761 RCO851756:RCP851761 RMK851756:RML851761 RWG851756:RWH851761 SGC851756:SGD851761 SPY851756:SPZ851761 SZU851756:SZV851761 TJQ851756:TJR851761 TTM851756:TTN851761 UDI851756:UDJ851761 UNE851756:UNF851761 UXA851756:UXB851761 VGW851756:VGX851761 VQS851756:VQT851761 WAO851756:WAP851761 WKK851756:WKL851761 WUG851756:WUH851761 J917326:K917331 HU917292:HV917297 RQ917292:RR917297 ABM917292:ABN917297 ALI917292:ALJ917297 AVE917292:AVF917297 BFA917292:BFB917297 BOW917292:BOX917297 BYS917292:BYT917297 CIO917292:CIP917297 CSK917292:CSL917297 DCG917292:DCH917297 DMC917292:DMD917297 DVY917292:DVZ917297 EFU917292:EFV917297 EPQ917292:EPR917297 EZM917292:EZN917297 FJI917292:FJJ917297 FTE917292:FTF917297 GDA917292:GDB917297 GMW917292:GMX917297 GWS917292:GWT917297 HGO917292:HGP917297 HQK917292:HQL917297 IAG917292:IAH917297 IKC917292:IKD917297 ITY917292:ITZ917297 JDU917292:JDV917297 JNQ917292:JNR917297 JXM917292:JXN917297 KHI917292:KHJ917297 KRE917292:KRF917297 LBA917292:LBB917297 LKW917292:LKX917297 LUS917292:LUT917297 MEO917292:MEP917297 MOK917292:MOL917297 MYG917292:MYH917297 NIC917292:NID917297 NRY917292:NRZ917297 OBU917292:OBV917297 OLQ917292:OLR917297 OVM917292:OVN917297 PFI917292:PFJ917297 PPE917292:PPF917297 PZA917292:PZB917297 QIW917292:QIX917297 QSS917292:QST917297 RCO917292:RCP917297 RMK917292:RML917297 RWG917292:RWH917297 SGC917292:SGD917297 SPY917292:SPZ917297 SZU917292:SZV917297 TJQ917292:TJR917297 TTM917292:TTN917297 UDI917292:UDJ917297 UNE917292:UNF917297 UXA917292:UXB917297 VGW917292:VGX917297 VQS917292:VQT917297 WAO917292:WAP917297 WKK917292:WKL917297 WUG917292:WUH917297 J982862:K982867 HU982828:HV982833 RQ982828:RR982833 ABM982828:ABN982833 ALI982828:ALJ982833 AVE982828:AVF982833 BFA982828:BFB982833 BOW982828:BOX982833 BYS982828:BYT982833 CIO982828:CIP982833 CSK982828:CSL982833 DCG982828:DCH982833 DMC982828:DMD982833 DVY982828:DVZ982833 EFU982828:EFV982833 EPQ982828:EPR982833 EZM982828:EZN982833 FJI982828:FJJ982833 FTE982828:FTF982833 GDA982828:GDB982833 GMW982828:GMX982833 GWS982828:GWT982833 HGO982828:HGP982833 HQK982828:HQL982833 IAG982828:IAH982833 IKC982828:IKD982833 ITY982828:ITZ982833 JDU982828:JDV982833 JNQ982828:JNR982833 JXM982828:JXN982833 KHI982828:KHJ982833 KRE982828:KRF982833 LBA982828:LBB982833 LKW982828:LKX982833 LUS982828:LUT982833 MEO982828:MEP982833 MOK982828:MOL982833 MYG982828:MYH982833 NIC982828:NID982833 NRY982828:NRZ982833 OBU982828:OBV982833 OLQ982828:OLR982833 OVM982828:OVN982833 PFI982828:PFJ982833 PPE982828:PPF982833 PZA982828:PZB982833 QIW982828:QIX982833 QSS982828:QST982833 RCO982828:RCP982833 RMK982828:RML982833 RWG982828:RWH982833 SGC982828:SGD982833 SPY982828:SPZ982833 SZU982828:SZV982833 TJQ982828:TJR982833 TTM982828:TTN982833 UDI982828:UDJ982833 UNE982828:UNF982833 UXA982828:UXB982833 VGW982828:VGX982833 VQS982828:VQT982833 WAO982828:WAP982833 WKK982828:WKL982833 WUG982828:WUH982833 M65356:N65356 HX65322:HY65322 RT65322:RU65322 ABP65322:ABQ65322 ALL65322:ALM65322 AVH65322:AVI65322 BFD65322:BFE65322 BOZ65322:BPA65322 BYV65322:BYW65322 CIR65322:CIS65322 CSN65322:CSO65322 DCJ65322:DCK65322 DMF65322:DMG65322 DWB65322:DWC65322 EFX65322:EFY65322 EPT65322:EPU65322 EZP65322:EZQ65322 FJL65322:FJM65322 FTH65322:FTI65322 GDD65322:GDE65322 GMZ65322:GNA65322 GWV65322:GWW65322 HGR65322:HGS65322 HQN65322:HQO65322 IAJ65322:IAK65322 IKF65322:IKG65322 IUB65322:IUC65322 JDX65322:JDY65322 JNT65322:JNU65322 JXP65322:JXQ65322 KHL65322:KHM65322 KRH65322:KRI65322 LBD65322:LBE65322 LKZ65322:LLA65322 LUV65322:LUW65322 MER65322:MES65322 MON65322:MOO65322 MYJ65322:MYK65322 NIF65322:NIG65322 NSB65322:NSC65322 OBX65322:OBY65322 OLT65322:OLU65322 OVP65322:OVQ65322 PFL65322:PFM65322 PPH65322:PPI65322 PZD65322:PZE65322 QIZ65322:QJA65322 QSV65322:QSW65322 RCR65322:RCS65322 RMN65322:RMO65322 RWJ65322:RWK65322 SGF65322:SGG65322 SQB65322:SQC65322 SZX65322:SZY65322 TJT65322:TJU65322 TTP65322:TTQ65322 UDL65322:UDM65322 UNH65322:UNI65322 UXD65322:UXE65322 VGZ65322:VHA65322 VQV65322:VQW65322 WAR65322:WAS65322 WKN65322:WKO65322 WUJ65322:WUK65322 M130892:N130892 HX130858:HY130858 RT130858:RU130858 ABP130858:ABQ130858 ALL130858:ALM130858 AVH130858:AVI130858 BFD130858:BFE130858 BOZ130858:BPA130858 BYV130858:BYW130858 CIR130858:CIS130858 CSN130858:CSO130858 DCJ130858:DCK130858 DMF130858:DMG130858 DWB130858:DWC130858 EFX130858:EFY130858 EPT130858:EPU130858 EZP130858:EZQ130858 FJL130858:FJM130858 FTH130858:FTI130858 GDD130858:GDE130858 GMZ130858:GNA130858 GWV130858:GWW130858 HGR130858:HGS130858 HQN130858:HQO130858 IAJ130858:IAK130858 IKF130858:IKG130858 IUB130858:IUC130858 JDX130858:JDY130858 JNT130858:JNU130858 JXP130858:JXQ130858 KHL130858:KHM130858 KRH130858:KRI130858 LBD130858:LBE130858 LKZ130858:LLA130858 LUV130858:LUW130858 MER130858:MES130858 MON130858:MOO130858 MYJ130858:MYK130858 NIF130858:NIG130858 NSB130858:NSC130858 OBX130858:OBY130858 OLT130858:OLU130858 OVP130858:OVQ130858 PFL130858:PFM130858 PPH130858:PPI130858 PZD130858:PZE130858 QIZ130858:QJA130858 QSV130858:QSW130858 RCR130858:RCS130858 RMN130858:RMO130858 RWJ130858:RWK130858 SGF130858:SGG130858 SQB130858:SQC130858 SZX130858:SZY130858 TJT130858:TJU130858 TTP130858:TTQ130858 UDL130858:UDM130858 UNH130858:UNI130858 UXD130858:UXE130858 VGZ130858:VHA130858 VQV130858:VQW130858 WAR130858:WAS130858 WKN130858:WKO130858 WUJ130858:WUK130858 M196428:N196428 HX196394:HY196394 RT196394:RU196394 ABP196394:ABQ196394 ALL196394:ALM196394 AVH196394:AVI196394 BFD196394:BFE196394 BOZ196394:BPA196394 BYV196394:BYW196394 CIR196394:CIS196394 CSN196394:CSO196394 DCJ196394:DCK196394 DMF196394:DMG196394 DWB196394:DWC196394 EFX196394:EFY196394 EPT196394:EPU196394 EZP196394:EZQ196394 FJL196394:FJM196394 FTH196394:FTI196394 GDD196394:GDE196394 GMZ196394:GNA196394 GWV196394:GWW196394 HGR196394:HGS196394 HQN196394:HQO196394 IAJ196394:IAK196394 IKF196394:IKG196394 IUB196394:IUC196394 JDX196394:JDY196394 JNT196394:JNU196394 JXP196394:JXQ196394 KHL196394:KHM196394 KRH196394:KRI196394 LBD196394:LBE196394 LKZ196394:LLA196394 LUV196394:LUW196394 MER196394:MES196394 MON196394:MOO196394 MYJ196394:MYK196394 NIF196394:NIG196394 NSB196394:NSC196394 OBX196394:OBY196394 OLT196394:OLU196394 OVP196394:OVQ196394 PFL196394:PFM196394 PPH196394:PPI196394 PZD196394:PZE196394 QIZ196394:QJA196394 QSV196394:QSW196394 RCR196394:RCS196394 RMN196394:RMO196394 RWJ196394:RWK196394 SGF196394:SGG196394 SQB196394:SQC196394 SZX196394:SZY196394 TJT196394:TJU196394 TTP196394:TTQ196394 UDL196394:UDM196394 UNH196394:UNI196394 UXD196394:UXE196394 VGZ196394:VHA196394 VQV196394:VQW196394 WAR196394:WAS196394 WKN196394:WKO196394 WUJ196394:WUK196394 M261964:N261964 HX261930:HY261930 RT261930:RU261930 ABP261930:ABQ261930 ALL261930:ALM261930 AVH261930:AVI261930 BFD261930:BFE261930 BOZ261930:BPA261930 BYV261930:BYW261930 CIR261930:CIS261930 CSN261930:CSO261930 DCJ261930:DCK261930 DMF261930:DMG261930 DWB261930:DWC261930 EFX261930:EFY261930 EPT261930:EPU261930 EZP261930:EZQ261930 FJL261930:FJM261930 FTH261930:FTI261930 GDD261930:GDE261930 GMZ261930:GNA261930 GWV261930:GWW261930 HGR261930:HGS261930 HQN261930:HQO261930 IAJ261930:IAK261930 IKF261930:IKG261930 IUB261930:IUC261930 JDX261930:JDY261930 JNT261930:JNU261930 JXP261930:JXQ261930 KHL261930:KHM261930 KRH261930:KRI261930 LBD261930:LBE261930 LKZ261930:LLA261930 LUV261930:LUW261930 MER261930:MES261930 MON261930:MOO261930 MYJ261930:MYK261930 NIF261930:NIG261930 NSB261930:NSC261930 OBX261930:OBY261930 OLT261930:OLU261930 OVP261930:OVQ261930 PFL261930:PFM261930 PPH261930:PPI261930 PZD261930:PZE261930 QIZ261930:QJA261930 QSV261930:QSW261930 RCR261930:RCS261930 RMN261930:RMO261930 RWJ261930:RWK261930 SGF261930:SGG261930 SQB261930:SQC261930 SZX261930:SZY261930 TJT261930:TJU261930 TTP261930:TTQ261930 UDL261930:UDM261930 UNH261930:UNI261930 UXD261930:UXE261930 VGZ261930:VHA261930 VQV261930:VQW261930 WAR261930:WAS261930 WKN261930:WKO261930 WUJ261930:WUK261930 M327500:N327500 HX327466:HY327466 RT327466:RU327466 ABP327466:ABQ327466 ALL327466:ALM327466 AVH327466:AVI327466 BFD327466:BFE327466 BOZ327466:BPA327466 BYV327466:BYW327466 CIR327466:CIS327466 CSN327466:CSO327466 DCJ327466:DCK327466 DMF327466:DMG327466 DWB327466:DWC327466 EFX327466:EFY327466 EPT327466:EPU327466 EZP327466:EZQ327466 FJL327466:FJM327466 FTH327466:FTI327466 GDD327466:GDE327466 GMZ327466:GNA327466 GWV327466:GWW327466 HGR327466:HGS327466 HQN327466:HQO327466 IAJ327466:IAK327466 IKF327466:IKG327466 IUB327466:IUC327466 JDX327466:JDY327466 JNT327466:JNU327466 JXP327466:JXQ327466 KHL327466:KHM327466 KRH327466:KRI327466 LBD327466:LBE327466 LKZ327466:LLA327466 LUV327466:LUW327466 MER327466:MES327466 MON327466:MOO327466 MYJ327466:MYK327466 NIF327466:NIG327466 NSB327466:NSC327466 OBX327466:OBY327466 OLT327466:OLU327466 OVP327466:OVQ327466 PFL327466:PFM327466 PPH327466:PPI327466 PZD327466:PZE327466 QIZ327466:QJA327466 QSV327466:QSW327466 RCR327466:RCS327466 RMN327466:RMO327466 RWJ327466:RWK327466 SGF327466:SGG327466 SQB327466:SQC327466 SZX327466:SZY327466 TJT327466:TJU327466 TTP327466:TTQ327466 UDL327466:UDM327466 UNH327466:UNI327466 UXD327466:UXE327466 VGZ327466:VHA327466 VQV327466:VQW327466 WAR327466:WAS327466 WKN327466:WKO327466 WUJ327466:WUK327466 M393036:N393036 HX393002:HY393002 RT393002:RU393002 ABP393002:ABQ393002 ALL393002:ALM393002 AVH393002:AVI393002 BFD393002:BFE393002 BOZ393002:BPA393002 BYV393002:BYW393002 CIR393002:CIS393002 CSN393002:CSO393002 DCJ393002:DCK393002 DMF393002:DMG393002 DWB393002:DWC393002 EFX393002:EFY393002 EPT393002:EPU393002 EZP393002:EZQ393002 FJL393002:FJM393002 FTH393002:FTI393002 GDD393002:GDE393002 GMZ393002:GNA393002 GWV393002:GWW393002 HGR393002:HGS393002 HQN393002:HQO393002 IAJ393002:IAK393002 IKF393002:IKG393002 IUB393002:IUC393002 JDX393002:JDY393002 JNT393002:JNU393002 JXP393002:JXQ393002 KHL393002:KHM393002 KRH393002:KRI393002 LBD393002:LBE393002 LKZ393002:LLA393002 LUV393002:LUW393002 MER393002:MES393002 MON393002:MOO393002 MYJ393002:MYK393002 NIF393002:NIG393002 NSB393002:NSC393002 OBX393002:OBY393002 OLT393002:OLU393002 OVP393002:OVQ393002 PFL393002:PFM393002 PPH393002:PPI393002 PZD393002:PZE393002 QIZ393002:QJA393002 QSV393002:QSW393002 RCR393002:RCS393002 RMN393002:RMO393002 RWJ393002:RWK393002 SGF393002:SGG393002 SQB393002:SQC393002 SZX393002:SZY393002 TJT393002:TJU393002 TTP393002:TTQ393002 UDL393002:UDM393002 UNH393002:UNI393002 UXD393002:UXE393002 VGZ393002:VHA393002 VQV393002:VQW393002 WAR393002:WAS393002 WKN393002:WKO393002 WUJ393002:WUK393002 M458572:N458572 HX458538:HY458538 RT458538:RU458538 ABP458538:ABQ458538 ALL458538:ALM458538 AVH458538:AVI458538 BFD458538:BFE458538 BOZ458538:BPA458538 BYV458538:BYW458538 CIR458538:CIS458538 CSN458538:CSO458538 DCJ458538:DCK458538 DMF458538:DMG458538 DWB458538:DWC458538 EFX458538:EFY458538 EPT458538:EPU458538 EZP458538:EZQ458538 FJL458538:FJM458538 FTH458538:FTI458538 GDD458538:GDE458538 GMZ458538:GNA458538 GWV458538:GWW458538 HGR458538:HGS458538 HQN458538:HQO458538 IAJ458538:IAK458538 IKF458538:IKG458538 IUB458538:IUC458538 JDX458538:JDY458538 JNT458538:JNU458538 JXP458538:JXQ458538 KHL458538:KHM458538 KRH458538:KRI458538 LBD458538:LBE458538 LKZ458538:LLA458538 LUV458538:LUW458538 MER458538:MES458538 MON458538:MOO458538 MYJ458538:MYK458538 NIF458538:NIG458538 NSB458538:NSC458538 OBX458538:OBY458538 OLT458538:OLU458538 OVP458538:OVQ458538 PFL458538:PFM458538 PPH458538:PPI458538 PZD458538:PZE458538 QIZ458538:QJA458538 QSV458538:QSW458538 RCR458538:RCS458538 RMN458538:RMO458538 RWJ458538:RWK458538 SGF458538:SGG458538 SQB458538:SQC458538 SZX458538:SZY458538 TJT458538:TJU458538 TTP458538:TTQ458538 UDL458538:UDM458538 UNH458538:UNI458538 UXD458538:UXE458538 VGZ458538:VHA458538 VQV458538:VQW458538 WAR458538:WAS458538 WKN458538:WKO458538 WUJ458538:WUK458538 M524108:N524108 HX524074:HY524074 RT524074:RU524074 ABP524074:ABQ524074 ALL524074:ALM524074 AVH524074:AVI524074 BFD524074:BFE524074 BOZ524074:BPA524074 BYV524074:BYW524074 CIR524074:CIS524074 CSN524074:CSO524074 DCJ524074:DCK524074 DMF524074:DMG524074 DWB524074:DWC524074 EFX524074:EFY524074 EPT524074:EPU524074 EZP524074:EZQ524074 FJL524074:FJM524074 FTH524074:FTI524074 GDD524074:GDE524074 GMZ524074:GNA524074 GWV524074:GWW524074 HGR524074:HGS524074 HQN524074:HQO524074 IAJ524074:IAK524074 IKF524074:IKG524074 IUB524074:IUC524074 JDX524074:JDY524074 JNT524074:JNU524074 JXP524074:JXQ524074 KHL524074:KHM524074 KRH524074:KRI524074 LBD524074:LBE524074 LKZ524074:LLA524074 LUV524074:LUW524074 MER524074:MES524074 MON524074:MOO524074 MYJ524074:MYK524074 NIF524074:NIG524074 NSB524074:NSC524074 OBX524074:OBY524074 OLT524074:OLU524074 OVP524074:OVQ524074 PFL524074:PFM524074 PPH524074:PPI524074 PZD524074:PZE524074 QIZ524074:QJA524074 QSV524074:QSW524074 RCR524074:RCS524074 RMN524074:RMO524074 RWJ524074:RWK524074 SGF524074:SGG524074 SQB524074:SQC524074 SZX524074:SZY524074 TJT524074:TJU524074 TTP524074:TTQ524074 UDL524074:UDM524074 UNH524074:UNI524074 UXD524074:UXE524074 VGZ524074:VHA524074 VQV524074:VQW524074 WAR524074:WAS524074 WKN524074:WKO524074 WUJ524074:WUK524074 M589644:N589644 HX589610:HY589610 RT589610:RU589610 ABP589610:ABQ589610 ALL589610:ALM589610 AVH589610:AVI589610 BFD589610:BFE589610 BOZ589610:BPA589610 BYV589610:BYW589610 CIR589610:CIS589610 CSN589610:CSO589610 DCJ589610:DCK589610 DMF589610:DMG589610 DWB589610:DWC589610 EFX589610:EFY589610 EPT589610:EPU589610 EZP589610:EZQ589610 FJL589610:FJM589610 FTH589610:FTI589610 GDD589610:GDE589610 GMZ589610:GNA589610 GWV589610:GWW589610 HGR589610:HGS589610 HQN589610:HQO589610 IAJ589610:IAK589610 IKF589610:IKG589610 IUB589610:IUC589610 JDX589610:JDY589610 JNT589610:JNU589610 JXP589610:JXQ589610 KHL589610:KHM589610 KRH589610:KRI589610 LBD589610:LBE589610 LKZ589610:LLA589610 LUV589610:LUW589610 MER589610:MES589610 MON589610:MOO589610 MYJ589610:MYK589610 NIF589610:NIG589610 NSB589610:NSC589610 OBX589610:OBY589610 OLT589610:OLU589610 OVP589610:OVQ589610 PFL589610:PFM589610 PPH589610:PPI589610 PZD589610:PZE589610 QIZ589610:QJA589610 QSV589610:QSW589610 RCR589610:RCS589610 RMN589610:RMO589610 RWJ589610:RWK589610 SGF589610:SGG589610 SQB589610:SQC589610 SZX589610:SZY589610 TJT589610:TJU589610 TTP589610:TTQ589610 UDL589610:UDM589610 UNH589610:UNI589610 UXD589610:UXE589610 VGZ589610:VHA589610 VQV589610:VQW589610 WAR589610:WAS589610 WKN589610:WKO589610 WUJ589610:WUK589610 M655180:N655180 HX655146:HY655146 RT655146:RU655146 ABP655146:ABQ655146 ALL655146:ALM655146 AVH655146:AVI655146 BFD655146:BFE655146 BOZ655146:BPA655146 BYV655146:BYW655146 CIR655146:CIS655146 CSN655146:CSO655146 DCJ655146:DCK655146 DMF655146:DMG655146 DWB655146:DWC655146 EFX655146:EFY655146 EPT655146:EPU655146 EZP655146:EZQ655146 FJL655146:FJM655146 FTH655146:FTI655146 GDD655146:GDE655146 GMZ655146:GNA655146 GWV655146:GWW655146 HGR655146:HGS655146 HQN655146:HQO655146 IAJ655146:IAK655146 IKF655146:IKG655146 IUB655146:IUC655146 JDX655146:JDY655146 JNT655146:JNU655146 JXP655146:JXQ655146 KHL655146:KHM655146 KRH655146:KRI655146 LBD655146:LBE655146 LKZ655146:LLA655146 LUV655146:LUW655146 MER655146:MES655146 MON655146:MOO655146 MYJ655146:MYK655146 NIF655146:NIG655146 NSB655146:NSC655146 OBX655146:OBY655146 OLT655146:OLU655146 OVP655146:OVQ655146 PFL655146:PFM655146 PPH655146:PPI655146 PZD655146:PZE655146 QIZ655146:QJA655146 QSV655146:QSW655146 RCR655146:RCS655146 RMN655146:RMO655146 RWJ655146:RWK655146 SGF655146:SGG655146 SQB655146:SQC655146 SZX655146:SZY655146 TJT655146:TJU655146 TTP655146:TTQ655146 UDL655146:UDM655146 UNH655146:UNI655146 UXD655146:UXE655146 VGZ655146:VHA655146 VQV655146:VQW655146 WAR655146:WAS655146 WKN655146:WKO655146 WUJ655146:WUK655146 M720716:N720716 HX720682:HY720682 RT720682:RU720682 ABP720682:ABQ720682 ALL720682:ALM720682 AVH720682:AVI720682 BFD720682:BFE720682 BOZ720682:BPA720682 BYV720682:BYW720682 CIR720682:CIS720682 CSN720682:CSO720682 DCJ720682:DCK720682 DMF720682:DMG720682 DWB720682:DWC720682 EFX720682:EFY720682 EPT720682:EPU720682 EZP720682:EZQ720682 FJL720682:FJM720682 FTH720682:FTI720682 GDD720682:GDE720682 GMZ720682:GNA720682 GWV720682:GWW720682 HGR720682:HGS720682 HQN720682:HQO720682 IAJ720682:IAK720682 IKF720682:IKG720682 IUB720682:IUC720682 JDX720682:JDY720682 JNT720682:JNU720682 JXP720682:JXQ720682 KHL720682:KHM720682 KRH720682:KRI720682 LBD720682:LBE720682 LKZ720682:LLA720682 LUV720682:LUW720682 MER720682:MES720682 MON720682:MOO720682 MYJ720682:MYK720682 NIF720682:NIG720682 NSB720682:NSC720682 OBX720682:OBY720682 OLT720682:OLU720682 OVP720682:OVQ720682 PFL720682:PFM720682 PPH720682:PPI720682 PZD720682:PZE720682 QIZ720682:QJA720682 QSV720682:QSW720682 RCR720682:RCS720682 RMN720682:RMO720682 RWJ720682:RWK720682 SGF720682:SGG720682 SQB720682:SQC720682 SZX720682:SZY720682 TJT720682:TJU720682 TTP720682:TTQ720682 UDL720682:UDM720682 UNH720682:UNI720682 UXD720682:UXE720682 VGZ720682:VHA720682 VQV720682:VQW720682 WAR720682:WAS720682 WKN720682:WKO720682 WUJ720682:WUK720682 M786252:N786252 HX786218:HY786218 RT786218:RU786218 ABP786218:ABQ786218 ALL786218:ALM786218 AVH786218:AVI786218 BFD786218:BFE786218 BOZ786218:BPA786218 BYV786218:BYW786218 CIR786218:CIS786218 CSN786218:CSO786218 DCJ786218:DCK786218 DMF786218:DMG786218 DWB786218:DWC786218 EFX786218:EFY786218 EPT786218:EPU786218 EZP786218:EZQ786218 FJL786218:FJM786218 FTH786218:FTI786218 GDD786218:GDE786218 GMZ786218:GNA786218 GWV786218:GWW786218 HGR786218:HGS786218 HQN786218:HQO786218 IAJ786218:IAK786218 IKF786218:IKG786218 IUB786218:IUC786218 JDX786218:JDY786218 JNT786218:JNU786218 JXP786218:JXQ786218 KHL786218:KHM786218 KRH786218:KRI786218 LBD786218:LBE786218 LKZ786218:LLA786218 LUV786218:LUW786218 MER786218:MES786218 MON786218:MOO786218 MYJ786218:MYK786218 NIF786218:NIG786218 NSB786218:NSC786218 OBX786218:OBY786218 OLT786218:OLU786218 OVP786218:OVQ786218 PFL786218:PFM786218 PPH786218:PPI786218 PZD786218:PZE786218 QIZ786218:QJA786218 QSV786218:QSW786218 RCR786218:RCS786218 RMN786218:RMO786218 RWJ786218:RWK786218 SGF786218:SGG786218 SQB786218:SQC786218 SZX786218:SZY786218 TJT786218:TJU786218 TTP786218:TTQ786218 UDL786218:UDM786218 UNH786218:UNI786218 UXD786218:UXE786218 VGZ786218:VHA786218 VQV786218:VQW786218 WAR786218:WAS786218 WKN786218:WKO786218 WUJ786218:WUK786218 M851788:N851788 HX851754:HY851754 RT851754:RU851754 ABP851754:ABQ851754 ALL851754:ALM851754 AVH851754:AVI851754 BFD851754:BFE851754 BOZ851754:BPA851754 BYV851754:BYW851754 CIR851754:CIS851754 CSN851754:CSO851754 DCJ851754:DCK851754 DMF851754:DMG851754 DWB851754:DWC851754 EFX851754:EFY851754 EPT851754:EPU851754 EZP851754:EZQ851754 FJL851754:FJM851754 FTH851754:FTI851754 GDD851754:GDE851754 GMZ851754:GNA851754 GWV851754:GWW851754 HGR851754:HGS851754 HQN851754:HQO851754 IAJ851754:IAK851754 IKF851754:IKG851754 IUB851754:IUC851754 JDX851754:JDY851754 JNT851754:JNU851754 JXP851754:JXQ851754 KHL851754:KHM851754 KRH851754:KRI851754 LBD851754:LBE851754 LKZ851754:LLA851754 LUV851754:LUW851754 MER851754:MES851754 MON851754:MOO851754 MYJ851754:MYK851754 NIF851754:NIG851754 NSB851754:NSC851754 OBX851754:OBY851754 OLT851754:OLU851754 OVP851754:OVQ851754 PFL851754:PFM851754 PPH851754:PPI851754 PZD851754:PZE851754 QIZ851754:QJA851754 QSV851754:QSW851754 RCR851754:RCS851754 RMN851754:RMO851754 RWJ851754:RWK851754 SGF851754:SGG851754 SQB851754:SQC851754 SZX851754:SZY851754 TJT851754:TJU851754 TTP851754:TTQ851754 UDL851754:UDM851754 UNH851754:UNI851754 UXD851754:UXE851754 VGZ851754:VHA851754 VQV851754:VQW851754 WAR851754:WAS851754 WKN851754:WKO851754 WUJ851754:WUK851754 M917324:N917324 HX917290:HY917290 RT917290:RU917290 ABP917290:ABQ917290 ALL917290:ALM917290 AVH917290:AVI917290 BFD917290:BFE917290 BOZ917290:BPA917290 BYV917290:BYW917290 CIR917290:CIS917290 CSN917290:CSO917290 DCJ917290:DCK917290 DMF917290:DMG917290 DWB917290:DWC917290 EFX917290:EFY917290 EPT917290:EPU917290 EZP917290:EZQ917290 FJL917290:FJM917290 FTH917290:FTI917290 GDD917290:GDE917290 GMZ917290:GNA917290 GWV917290:GWW917290 HGR917290:HGS917290 HQN917290:HQO917290 IAJ917290:IAK917290 IKF917290:IKG917290 IUB917290:IUC917290 JDX917290:JDY917290 JNT917290:JNU917290 JXP917290:JXQ917290 KHL917290:KHM917290 KRH917290:KRI917290 LBD917290:LBE917290 LKZ917290:LLA917290 LUV917290:LUW917290 MER917290:MES917290 MON917290:MOO917290 MYJ917290:MYK917290 NIF917290:NIG917290 NSB917290:NSC917290 OBX917290:OBY917290 OLT917290:OLU917290 OVP917290:OVQ917290 PFL917290:PFM917290 PPH917290:PPI917290 PZD917290:PZE917290 QIZ917290:QJA917290 QSV917290:QSW917290 RCR917290:RCS917290 RMN917290:RMO917290 RWJ917290:RWK917290 SGF917290:SGG917290 SQB917290:SQC917290 SZX917290:SZY917290 TJT917290:TJU917290 TTP917290:TTQ917290 UDL917290:UDM917290 UNH917290:UNI917290 UXD917290:UXE917290 VGZ917290:VHA917290 VQV917290:VQW917290 WAR917290:WAS917290 WKN917290:WKO917290 WUJ917290:WUK917290 M982860:N982860 HX982826:HY982826 RT982826:RU982826 ABP982826:ABQ982826 ALL982826:ALM982826 AVH982826:AVI982826 BFD982826:BFE982826 BOZ982826:BPA982826 BYV982826:BYW982826 CIR982826:CIS982826 CSN982826:CSO982826 DCJ982826:DCK982826 DMF982826:DMG982826 DWB982826:DWC982826 EFX982826:EFY982826 EPT982826:EPU982826 EZP982826:EZQ982826 FJL982826:FJM982826 FTH982826:FTI982826 GDD982826:GDE982826 GMZ982826:GNA982826 GWV982826:GWW982826 HGR982826:HGS982826 HQN982826:HQO982826 IAJ982826:IAK982826 IKF982826:IKG982826 IUB982826:IUC982826 JDX982826:JDY982826 JNT982826:JNU982826 JXP982826:JXQ982826 KHL982826:KHM982826 KRH982826:KRI982826 LBD982826:LBE982826 LKZ982826:LLA982826 LUV982826:LUW982826 MER982826:MES982826 MON982826:MOO982826 MYJ982826:MYK982826 NIF982826:NIG982826 NSB982826:NSC982826 OBX982826:OBY982826 OLT982826:OLU982826 OVP982826:OVQ982826 PFL982826:PFM982826 PPH982826:PPI982826 PZD982826:PZE982826 QIZ982826:QJA982826 QSV982826:QSW982826 RCR982826:RCS982826 RMN982826:RMO982826 RWJ982826:RWK982826 SGF982826:SGG982826 SQB982826:SQC982826 SZX982826:SZY982826 TJT982826:TJU982826 TTP982826:TTQ982826 UDL982826:UDM982826 UNH982826:UNI982826 UXD982826:UXE982826 VGZ982826:VHA982826 VQV982826:VQW982826 WAR982826:WAS982826 WKN982826:WKO982826 WUJ982826:WUK982826 L65316:M65316 HW65282:HX65282 RS65282:RT65282 ABO65282:ABP65282 ALK65282:ALL65282 AVG65282:AVH65282 BFC65282:BFD65282 BOY65282:BOZ65282 BYU65282:BYV65282 CIQ65282:CIR65282 CSM65282:CSN65282 DCI65282:DCJ65282 DME65282:DMF65282 DWA65282:DWB65282 EFW65282:EFX65282 EPS65282:EPT65282 EZO65282:EZP65282 FJK65282:FJL65282 FTG65282:FTH65282 GDC65282:GDD65282 GMY65282:GMZ65282 GWU65282:GWV65282 HGQ65282:HGR65282 HQM65282:HQN65282 IAI65282:IAJ65282 IKE65282:IKF65282 IUA65282:IUB65282 JDW65282:JDX65282 JNS65282:JNT65282 JXO65282:JXP65282 KHK65282:KHL65282 KRG65282:KRH65282 LBC65282:LBD65282 LKY65282:LKZ65282 LUU65282:LUV65282 MEQ65282:MER65282 MOM65282:MON65282 MYI65282:MYJ65282 NIE65282:NIF65282 NSA65282:NSB65282 OBW65282:OBX65282 OLS65282:OLT65282 OVO65282:OVP65282 PFK65282:PFL65282 PPG65282:PPH65282 PZC65282:PZD65282 QIY65282:QIZ65282 QSU65282:QSV65282 RCQ65282:RCR65282 RMM65282:RMN65282 RWI65282:RWJ65282 SGE65282:SGF65282 SQA65282:SQB65282 SZW65282:SZX65282 TJS65282:TJT65282 TTO65282:TTP65282 UDK65282:UDL65282 UNG65282:UNH65282 UXC65282:UXD65282 VGY65282:VGZ65282 VQU65282:VQV65282 WAQ65282:WAR65282 WKM65282:WKN65282 WUI65282:WUJ65282 L130852:M130852 HW130818:HX130818 RS130818:RT130818 ABO130818:ABP130818 ALK130818:ALL130818 AVG130818:AVH130818 BFC130818:BFD130818 BOY130818:BOZ130818 BYU130818:BYV130818 CIQ130818:CIR130818 CSM130818:CSN130818 DCI130818:DCJ130818 DME130818:DMF130818 DWA130818:DWB130818 EFW130818:EFX130818 EPS130818:EPT130818 EZO130818:EZP130818 FJK130818:FJL130818 FTG130818:FTH130818 GDC130818:GDD130818 GMY130818:GMZ130818 GWU130818:GWV130818 HGQ130818:HGR130818 HQM130818:HQN130818 IAI130818:IAJ130818 IKE130818:IKF130818 IUA130818:IUB130818 JDW130818:JDX130818 JNS130818:JNT130818 JXO130818:JXP130818 KHK130818:KHL130818 KRG130818:KRH130818 LBC130818:LBD130818 LKY130818:LKZ130818 LUU130818:LUV130818 MEQ130818:MER130818 MOM130818:MON130818 MYI130818:MYJ130818 NIE130818:NIF130818 NSA130818:NSB130818 OBW130818:OBX130818 OLS130818:OLT130818 OVO130818:OVP130818 PFK130818:PFL130818 PPG130818:PPH130818 PZC130818:PZD130818 QIY130818:QIZ130818 QSU130818:QSV130818 RCQ130818:RCR130818 RMM130818:RMN130818 RWI130818:RWJ130818 SGE130818:SGF130818 SQA130818:SQB130818 SZW130818:SZX130818 TJS130818:TJT130818 TTO130818:TTP130818 UDK130818:UDL130818 UNG130818:UNH130818 UXC130818:UXD130818 VGY130818:VGZ130818 VQU130818:VQV130818 WAQ130818:WAR130818 WKM130818:WKN130818 WUI130818:WUJ130818 L196388:M196388 HW196354:HX196354 RS196354:RT196354 ABO196354:ABP196354 ALK196354:ALL196354 AVG196354:AVH196354 BFC196354:BFD196354 BOY196354:BOZ196354 BYU196354:BYV196354 CIQ196354:CIR196354 CSM196354:CSN196354 DCI196354:DCJ196354 DME196354:DMF196354 DWA196354:DWB196354 EFW196354:EFX196354 EPS196354:EPT196354 EZO196354:EZP196354 FJK196354:FJL196354 FTG196354:FTH196354 GDC196354:GDD196354 GMY196354:GMZ196354 GWU196354:GWV196354 HGQ196354:HGR196354 HQM196354:HQN196354 IAI196354:IAJ196354 IKE196354:IKF196354 IUA196354:IUB196354 JDW196354:JDX196354 JNS196354:JNT196354 JXO196354:JXP196354 KHK196354:KHL196354 KRG196354:KRH196354 LBC196354:LBD196354 LKY196354:LKZ196354 LUU196354:LUV196354 MEQ196354:MER196354 MOM196354:MON196354 MYI196354:MYJ196354 NIE196354:NIF196354 NSA196354:NSB196354 OBW196354:OBX196354 OLS196354:OLT196354 OVO196354:OVP196354 PFK196354:PFL196354 PPG196354:PPH196354 PZC196354:PZD196354 QIY196354:QIZ196354 QSU196354:QSV196354 RCQ196354:RCR196354 RMM196354:RMN196354 RWI196354:RWJ196354 SGE196354:SGF196354 SQA196354:SQB196354 SZW196354:SZX196354 TJS196354:TJT196354 TTO196354:TTP196354 UDK196354:UDL196354 UNG196354:UNH196354 UXC196354:UXD196354 VGY196354:VGZ196354 VQU196354:VQV196354 WAQ196354:WAR196354 WKM196354:WKN196354 WUI196354:WUJ196354 L261924:M261924 HW261890:HX261890 RS261890:RT261890 ABO261890:ABP261890 ALK261890:ALL261890 AVG261890:AVH261890 BFC261890:BFD261890 BOY261890:BOZ261890 BYU261890:BYV261890 CIQ261890:CIR261890 CSM261890:CSN261890 DCI261890:DCJ261890 DME261890:DMF261890 DWA261890:DWB261890 EFW261890:EFX261890 EPS261890:EPT261890 EZO261890:EZP261890 FJK261890:FJL261890 FTG261890:FTH261890 GDC261890:GDD261890 GMY261890:GMZ261890 GWU261890:GWV261890 HGQ261890:HGR261890 HQM261890:HQN261890 IAI261890:IAJ261890 IKE261890:IKF261890 IUA261890:IUB261890 JDW261890:JDX261890 JNS261890:JNT261890 JXO261890:JXP261890 KHK261890:KHL261890 KRG261890:KRH261890 LBC261890:LBD261890 LKY261890:LKZ261890 LUU261890:LUV261890 MEQ261890:MER261890 MOM261890:MON261890 MYI261890:MYJ261890 NIE261890:NIF261890 NSA261890:NSB261890 OBW261890:OBX261890 OLS261890:OLT261890 OVO261890:OVP261890 PFK261890:PFL261890 PPG261890:PPH261890 PZC261890:PZD261890 QIY261890:QIZ261890 QSU261890:QSV261890 RCQ261890:RCR261890 RMM261890:RMN261890 RWI261890:RWJ261890 SGE261890:SGF261890 SQA261890:SQB261890 SZW261890:SZX261890 TJS261890:TJT261890 TTO261890:TTP261890 UDK261890:UDL261890 UNG261890:UNH261890 UXC261890:UXD261890 VGY261890:VGZ261890 VQU261890:VQV261890 WAQ261890:WAR261890 WKM261890:WKN261890 WUI261890:WUJ261890 L327460:M327460 HW327426:HX327426 RS327426:RT327426 ABO327426:ABP327426 ALK327426:ALL327426 AVG327426:AVH327426 BFC327426:BFD327426 BOY327426:BOZ327426 BYU327426:BYV327426 CIQ327426:CIR327426 CSM327426:CSN327426 DCI327426:DCJ327426 DME327426:DMF327426 DWA327426:DWB327426 EFW327426:EFX327426 EPS327426:EPT327426 EZO327426:EZP327426 FJK327426:FJL327426 FTG327426:FTH327426 GDC327426:GDD327426 GMY327426:GMZ327426 GWU327426:GWV327426 HGQ327426:HGR327426 HQM327426:HQN327426 IAI327426:IAJ327426 IKE327426:IKF327426 IUA327426:IUB327426 JDW327426:JDX327426 JNS327426:JNT327426 JXO327426:JXP327426 KHK327426:KHL327426 KRG327426:KRH327426 LBC327426:LBD327426 LKY327426:LKZ327426 LUU327426:LUV327426 MEQ327426:MER327426 MOM327426:MON327426 MYI327426:MYJ327426 NIE327426:NIF327426 NSA327426:NSB327426 OBW327426:OBX327426 OLS327426:OLT327426 OVO327426:OVP327426 PFK327426:PFL327426 PPG327426:PPH327426 PZC327426:PZD327426 QIY327426:QIZ327426 QSU327426:QSV327426 RCQ327426:RCR327426 RMM327426:RMN327426 RWI327426:RWJ327426 SGE327426:SGF327426 SQA327426:SQB327426 SZW327426:SZX327426 TJS327426:TJT327426 TTO327426:TTP327426 UDK327426:UDL327426 UNG327426:UNH327426 UXC327426:UXD327426 VGY327426:VGZ327426 VQU327426:VQV327426 WAQ327426:WAR327426 WKM327426:WKN327426 WUI327426:WUJ327426 L392996:M392996 HW392962:HX392962 RS392962:RT392962 ABO392962:ABP392962 ALK392962:ALL392962 AVG392962:AVH392962 BFC392962:BFD392962 BOY392962:BOZ392962 BYU392962:BYV392962 CIQ392962:CIR392962 CSM392962:CSN392962 DCI392962:DCJ392962 DME392962:DMF392962 DWA392962:DWB392962 EFW392962:EFX392962 EPS392962:EPT392962 EZO392962:EZP392962 FJK392962:FJL392962 FTG392962:FTH392962 GDC392962:GDD392962 GMY392962:GMZ392962 GWU392962:GWV392962 HGQ392962:HGR392962 HQM392962:HQN392962 IAI392962:IAJ392962 IKE392962:IKF392962 IUA392962:IUB392962 JDW392962:JDX392962 JNS392962:JNT392962 JXO392962:JXP392962 KHK392962:KHL392962 KRG392962:KRH392962 LBC392962:LBD392962 LKY392962:LKZ392962 LUU392962:LUV392962 MEQ392962:MER392962 MOM392962:MON392962 MYI392962:MYJ392962 NIE392962:NIF392962 NSA392962:NSB392962 OBW392962:OBX392962 OLS392962:OLT392962 OVO392962:OVP392962 PFK392962:PFL392962 PPG392962:PPH392962 PZC392962:PZD392962 QIY392962:QIZ392962 QSU392962:QSV392962 RCQ392962:RCR392962 RMM392962:RMN392962 RWI392962:RWJ392962 SGE392962:SGF392962 SQA392962:SQB392962 SZW392962:SZX392962 TJS392962:TJT392962 TTO392962:TTP392962 UDK392962:UDL392962 UNG392962:UNH392962 UXC392962:UXD392962 VGY392962:VGZ392962 VQU392962:VQV392962 WAQ392962:WAR392962 WKM392962:WKN392962 WUI392962:WUJ392962 L458532:M458532 HW458498:HX458498 RS458498:RT458498 ABO458498:ABP458498 ALK458498:ALL458498 AVG458498:AVH458498 BFC458498:BFD458498 BOY458498:BOZ458498 BYU458498:BYV458498 CIQ458498:CIR458498 CSM458498:CSN458498 DCI458498:DCJ458498 DME458498:DMF458498 DWA458498:DWB458498 EFW458498:EFX458498 EPS458498:EPT458498 EZO458498:EZP458498 FJK458498:FJL458498 FTG458498:FTH458498 GDC458498:GDD458498 GMY458498:GMZ458498 GWU458498:GWV458498 HGQ458498:HGR458498 HQM458498:HQN458498 IAI458498:IAJ458498 IKE458498:IKF458498 IUA458498:IUB458498 JDW458498:JDX458498 JNS458498:JNT458498 JXO458498:JXP458498 KHK458498:KHL458498 KRG458498:KRH458498 LBC458498:LBD458498 LKY458498:LKZ458498 LUU458498:LUV458498 MEQ458498:MER458498 MOM458498:MON458498 MYI458498:MYJ458498 NIE458498:NIF458498 NSA458498:NSB458498 OBW458498:OBX458498 OLS458498:OLT458498 OVO458498:OVP458498 PFK458498:PFL458498 PPG458498:PPH458498 PZC458498:PZD458498 QIY458498:QIZ458498 QSU458498:QSV458498 RCQ458498:RCR458498 RMM458498:RMN458498 RWI458498:RWJ458498 SGE458498:SGF458498 SQA458498:SQB458498 SZW458498:SZX458498 TJS458498:TJT458498 TTO458498:TTP458498 UDK458498:UDL458498 UNG458498:UNH458498 UXC458498:UXD458498 VGY458498:VGZ458498 VQU458498:VQV458498 WAQ458498:WAR458498 WKM458498:WKN458498 WUI458498:WUJ458498 L524068:M524068 HW524034:HX524034 RS524034:RT524034 ABO524034:ABP524034 ALK524034:ALL524034 AVG524034:AVH524034 BFC524034:BFD524034 BOY524034:BOZ524034 BYU524034:BYV524034 CIQ524034:CIR524034 CSM524034:CSN524034 DCI524034:DCJ524034 DME524034:DMF524034 DWA524034:DWB524034 EFW524034:EFX524034 EPS524034:EPT524034 EZO524034:EZP524034 FJK524034:FJL524034 FTG524034:FTH524034 GDC524034:GDD524034 GMY524034:GMZ524034 GWU524034:GWV524034 HGQ524034:HGR524034 HQM524034:HQN524034 IAI524034:IAJ524034 IKE524034:IKF524034 IUA524034:IUB524034 JDW524034:JDX524034 JNS524034:JNT524034 JXO524034:JXP524034 KHK524034:KHL524034 KRG524034:KRH524034 LBC524034:LBD524034 LKY524034:LKZ524034 LUU524034:LUV524034 MEQ524034:MER524034 MOM524034:MON524034 MYI524034:MYJ524034 NIE524034:NIF524034 NSA524034:NSB524034 OBW524034:OBX524034 OLS524034:OLT524034 OVO524034:OVP524034 PFK524034:PFL524034 PPG524034:PPH524034 PZC524034:PZD524034 QIY524034:QIZ524034 QSU524034:QSV524034 RCQ524034:RCR524034 RMM524034:RMN524034 RWI524034:RWJ524034 SGE524034:SGF524034 SQA524034:SQB524034 SZW524034:SZX524034 TJS524034:TJT524034 TTO524034:TTP524034 UDK524034:UDL524034 UNG524034:UNH524034 UXC524034:UXD524034 VGY524034:VGZ524034 VQU524034:VQV524034 WAQ524034:WAR524034 WKM524034:WKN524034 WUI524034:WUJ524034 L589604:M589604 HW589570:HX589570 RS589570:RT589570 ABO589570:ABP589570 ALK589570:ALL589570 AVG589570:AVH589570 BFC589570:BFD589570 BOY589570:BOZ589570 BYU589570:BYV589570 CIQ589570:CIR589570 CSM589570:CSN589570 DCI589570:DCJ589570 DME589570:DMF589570 DWA589570:DWB589570 EFW589570:EFX589570 EPS589570:EPT589570 EZO589570:EZP589570 FJK589570:FJL589570 FTG589570:FTH589570 GDC589570:GDD589570 GMY589570:GMZ589570 GWU589570:GWV589570 HGQ589570:HGR589570 HQM589570:HQN589570 IAI589570:IAJ589570 IKE589570:IKF589570 IUA589570:IUB589570 JDW589570:JDX589570 JNS589570:JNT589570 JXO589570:JXP589570 KHK589570:KHL589570 KRG589570:KRH589570 LBC589570:LBD589570 LKY589570:LKZ589570 LUU589570:LUV589570 MEQ589570:MER589570 MOM589570:MON589570 MYI589570:MYJ589570 NIE589570:NIF589570 NSA589570:NSB589570 OBW589570:OBX589570 OLS589570:OLT589570 OVO589570:OVP589570 PFK589570:PFL589570 PPG589570:PPH589570 PZC589570:PZD589570 QIY589570:QIZ589570 QSU589570:QSV589570 RCQ589570:RCR589570 RMM589570:RMN589570 RWI589570:RWJ589570 SGE589570:SGF589570 SQA589570:SQB589570 SZW589570:SZX589570 TJS589570:TJT589570 TTO589570:TTP589570 UDK589570:UDL589570 UNG589570:UNH589570 UXC589570:UXD589570 VGY589570:VGZ589570 VQU589570:VQV589570 WAQ589570:WAR589570 WKM589570:WKN589570 WUI589570:WUJ589570 L655140:M655140 HW655106:HX655106 RS655106:RT655106 ABO655106:ABP655106 ALK655106:ALL655106 AVG655106:AVH655106 BFC655106:BFD655106 BOY655106:BOZ655106 BYU655106:BYV655106 CIQ655106:CIR655106 CSM655106:CSN655106 DCI655106:DCJ655106 DME655106:DMF655106 DWA655106:DWB655106 EFW655106:EFX655106 EPS655106:EPT655106 EZO655106:EZP655106 FJK655106:FJL655106 FTG655106:FTH655106 GDC655106:GDD655106 GMY655106:GMZ655106 GWU655106:GWV655106 HGQ655106:HGR655106 HQM655106:HQN655106 IAI655106:IAJ655106 IKE655106:IKF655106 IUA655106:IUB655106 JDW655106:JDX655106 JNS655106:JNT655106 JXO655106:JXP655106 KHK655106:KHL655106 KRG655106:KRH655106 LBC655106:LBD655106 LKY655106:LKZ655106 LUU655106:LUV655106 MEQ655106:MER655106 MOM655106:MON655106 MYI655106:MYJ655106 NIE655106:NIF655106 NSA655106:NSB655106 OBW655106:OBX655106 OLS655106:OLT655106 OVO655106:OVP655106 PFK655106:PFL655106 PPG655106:PPH655106 PZC655106:PZD655106 QIY655106:QIZ655106 QSU655106:QSV655106 RCQ655106:RCR655106 RMM655106:RMN655106 RWI655106:RWJ655106 SGE655106:SGF655106 SQA655106:SQB655106 SZW655106:SZX655106 TJS655106:TJT655106 TTO655106:TTP655106 UDK655106:UDL655106 UNG655106:UNH655106 UXC655106:UXD655106 VGY655106:VGZ655106 VQU655106:VQV655106 WAQ655106:WAR655106 WKM655106:WKN655106 WUI655106:WUJ655106 L720676:M720676 HW720642:HX720642 RS720642:RT720642 ABO720642:ABP720642 ALK720642:ALL720642 AVG720642:AVH720642 BFC720642:BFD720642 BOY720642:BOZ720642 BYU720642:BYV720642 CIQ720642:CIR720642 CSM720642:CSN720642 DCI720642:DCJ720642 DME720642:DMF720642 DWA720642:DWB720642 EFW720642:EFX720642 EPS720642:EPT720642 EZO720642:EZP720642 FJK720642:FJL720642 FTG720642:FTH720642 GDC720642:GDD720642 GMY720642:GMZ720642 GWU720642:GWV720642 HGQ720642:HGR720642 HQM720642:HQN720642 IAI720642:IAJ720642 IKE720642:IKF720642 IUA720642:IUB720642 JDW720642:JDX720642 JNS720642:JNT720642 JXO720642:JXP720642 KHK720642:KHL720642 KRG720642:KRH720642 LBC720642:LBD720642 LKY720642:LKZ720642 LUU720642:LUV720642 MEQ720642:MER720642 MOM720642:MON720642 MYI720642:MYJ720642 NIE720642:NIF720642 NSA720642:NSB720642 OBW720642:OBX720642 OLS720642:OLT720642 OVO720642:OVP720642 PFK720642:PFL720642 PPG720642:PPH720642 PZC720642:PZD720642 QIY720642:QIZ720642 QSU720642:QSV720642 RCQ720642:RCR720642 RMM720642:RMN720642 RWI720642:RWJ720642 SGE720642:SGF720642 SQA720642:SQB720642 SZW720642:SZX720642 TJS720642:TJT720642 TTO720642:TTP720642 UDK720642:UDL720642 UNG720642:UNH720642 UXC720642:UXD720642 VGY720642:VGZ720642 VQU720642:VQV720642 WAQ720642:WAR720642 WKM720642:WKN720642 WUI720642:WUJ720642 L786212:M786212 HW786178:HX786178 RS786178:RT786178 ABO786178:ABP786178 ALK786178:ALL786178 AVG786178:AVH786178 BFC786178:BFD786178 BOY786178:BOZ786178 BYU786178:BYV786178 CIQ786178:CIR786178 CSM786178:CSN786178 DCI786178:DCJ786178 DME786178:DMF786178 DWA786178:DWB786178 EFW786178:EFX786178 EPS786178:EPT786178 EZO786178:EZP786178 FJK786178:FJL786178 FTG786178:FTH786178 GDC786178:GDD786178 GMY786178:GMZ786178 GWU786178:GWV786178 HGQ786178:HGR786178 HQM786178:HQN786178 IAI786178:IAJ786178 IKE786178:IKF786178 IUA786178:IUB786178 JDW786178:JDX786178 JNS786178:JNT786178 JXO786178:JXP786178 KHK786178:KHL786178 KRG786178:KRH786178 LBC786178:LBD786178 LKY786178:LKZ786178 LUU786178:LUV786178 MEQ786178:MER786178 MOM786178:MON786178 MYI786178:MYJ786178 NIE786178:NIF786178 NSA786178:NSB786178 OBW786178:OBX786178 OLS786178:OLT786178 OVO786178:OVP786178 PFK786178:PFL786178 PPG786178:PPH786178 PZC786178:PZD786178 QIY786178:QIZ786178 QSU786178:QSV786178 RCQ786178:RCR786178 RMM786178:RMN786178 RWI786178:RWJ786178 SGE786178:SGF786178 SQA786178:SQB786178 SZW786178:SZX786178 TJS786178:TJT786178 TTO786178:TTP786178 UDK786178:UDL786178 UNG786178:UNH786178 UXC786178:UXD786178 VGY786178:VGZ786178 VQU786178:VQV786178 WAQ786178:WAR786178 WKM786178:WKN786178 WUI786178:WUJ786178 L851748:M851748 HW851714:HX851714 RS851714:RT851714 ABO851714:ABP851714 ALK851714:ALL851714 AVG851714:AVH851714 BFC851714:BFD851714 BOY851714:BOZ851714 BYU851714:BYV851714 CIQ851714:CIR851714 CSM851714:CSN851714 DCI851714:DCJ851714 DME851714:DMF851714 DWA851714:DWB851714 EFW851714:EFX851714 EPS851714:EPT851714 EZO851714:EZP851714 FJK851714:FJL851714 FTG851714:FTH851714 GDC851714:GDD851714 GMY851714:GMZ851714 GWU851714:GWV851714 HGQ851714:HGR851714 HQM851714:HQN851714 IAI851714:IAJ851714 IKE851714:IKF851714 IUA851714:IUB851714 JDW851714:JDX851714 JNS851714:JNT851714 JXO851714:JXP851714 KHK851714:KHL851714 KRG851714:KRH851714 LBC851714:LBD851714 LKY851714:LKZ851714 LUU851714:LUV851714 MEQ851714:MER851714 MOM851714:MON851714 MYI851714:MYJ851714 NIE851714:NIF851714 NSA851714:NSB851714 OBW851714:OBX851714 OLS851714:OLT851714 OVO851714:OVP851714 PFK851714:PFL851714 PPG851714:PPH851714 PZC851714:PZD851714 QIY851714:QIZ851714 QSU851714:QSV851714 RCQ851714:RCR851714 RMM851714:RMN851714 RWI851714:RWJ851714 SGE851714:SGF851714 SQA851714:SQB851714 SZW851714:SZX851714 TJS851714:TJT851714 TTO851714:TTP851714 UDK851714:UDL851714 UNG851714:UNH851714 UXC851714:UXD851714 VGY851714:VGZ851714 VQU851714:VQV851714 WAQ851714:WAR851714 WKM851714:WKN851714 WUI851714:WUJ851714 L917284:M917284 HW917250:HX917250 RS917250:RT917250 ABO917250:ABP917250 ALK917250:ALL917250 AVG917250:AVH917250 BFC917250:BFD917250 BOY917250:BOZ917250 BYU917250:BYV917250 CIQ917250:CIR917250 CSM917250:CSN917250 DCI917250:DCJ917250 DME917250:DMF917250 DWA917250:DWB917250 EFW917250:EFX917250 EPS917250:EPT917250 EZO917250:EZP917250 FJK917250:FJL917250 FTG917250:FTH917250 GDC917250:GDD917250 GMY917250:GMZ917250 GWU917250:GWV917250 HGQ917250:HGR917250 HQM917250:HQN917250 IAI917250:IAJ917250 IKE917250:IKF917250 IUA917250:IUB917250 JDW917250:JDX917250 JNS917250:JNT917250 JXO917250:JXP917250 KHK917250:KHL917250 KRG917250:KRH917250 LBC917250:LBD917250 LKY917250:LKZ917250 LUU917250:LUV917250 MEQ917250:MER917250 MOM917250:MON917250 MYI917250:MYJ917250 NIE917250:NIF917250 NSA917250:NSB917250 OBW917250:OBX917250 OLS917250:OLT917250 OVO917250:OVP917250 PFK917250:PFL917250 PPG917250:PPH917250 PZC917250:PZD917250 QIY917250:QIZ917250 QSU917250:QSV917250 RCQ917250:RCR917250 RMM917250:RMN917250 RWI917250:RWJ917250 SGE917250:SGF917250 SQA917250:SQB917250 SZW917250:SZX917250 TJS917250:TJT917250 TTO917250:TTP917250 UDK917250:UDL917250 UNG917250:UNH917250 UXC917250:UXD917250 VGY917250:VGZ917250 VQU917250:VQV917250 WAQ917250:WAR917250 WKM917250:WKN917250 WUI917250:WUJ917250 L982820:M982820 HW982786:HX982786 RS982786:RT982786 ABO982786:ABP982786 ALK982786:ALL982786 AVG982786:AVH982786 BFC982786:BFD982786 BOY982786:BOZ982786 BYU982786:BYV982786 CIQ982786:CIR982786 CSM982786:CSN982786 DCI982786:DCJ982786 DME982786:DMF982786 DWA982786:DWB982786 EFW982786:EFX982786 EPS982786:EPT982786 EZO982786:EZP982786 FJK982786:FJL982786 FTG982786:FTH982786 GDC982786:GDD982786 GMY982786:GMZ982786 GWU982786:GWV982786 HGQ982786:HGR982786 HQM982786:HQN982786 IAI982786:IAJ982786 IKE982786:IKF982786 IUA982786:IUB982786 JDW982786:JDX982786 JNS982786:JNT982786 JXO982786:JXP982786 KHK982786:KHL982786 KRG982786:KRH982786 LBC982786:LBD982786 LKY982786:LKZ982786 LUU982786:LUV982786 MEQ982786:MER982786 MOM982786:MON982786 MYI982786:MYJ982786 NIE982786:NIF982786 NSA982786:NSB982786 OBW982786:OBX982786 OLS982786:OLT982786 OVO982786:OVP982786 PFK982786:PFL982786 PPG982786:PPH982786 PZC982786:PZD982786 QIY982786:QIZ982786 QSU982786:QSV982786 RCQ982786:RCR982786 RMM982786:RMN982786 RWI982786:RWJ982786 SGE982786:SGF982786 SQA982786:SQB982786 SZW982786:SZX982786 TJS982786:TJT982786 TTO982786:TTP982786 UDK982786:UDL982786 UNG982786:UNH982786 UXC982786:UXD982786 VGY982786:VGZ982786 VQU982786:VQV982786 WAQ982786:WAR982786 WKM982786:WKN982786 WUI982786:WUJ982786 U65497 IF65463 SB65463 ABX65463 ALT65463 AVP65463 BFL65463 BPH65463 BZD65463 CIZ65463 CSV65463 DCR65463 DMN65463 DWJ65463 EGF65463 EQB65463 EZX65463 FJT65463 FTP65463 GDL65463 GNH65463 GXD65463 HGZ65463 HQV65463 IAR65463 IKN65463 IUJ65463 JEF65463 JOB65463 JXX65463 KHT65463 KRP65463 LBL65463 LLH65463 LVD65463 MEZ65463 MOV65463 MYR65463 NIN65463 NSJ65463 OCF65463 OMB65463 OVX65463 PFT65463 PPP65463 PZL65463 QJH65463 QTD65463 RCZ65463 RMV65463 RWR65463 SGN65463 SQJ65463 TAF65463 TKB65463 TTX65463 UDT65463 UNP65463 UXL65463 VHH65463 VRD65463 WAZ65463 WKV65463 WUR65463 U131033 IF130999 SB130999 ABX130999 ALT130999 AVP130999 BFL130999 BPH130999 BZD130999 CIZ130999 CSV130999 DCR130999 DMN130999 DWJ130999 EGF130999 EQB130999 EZX130999 FJT130999 FTP130999 GDL130999 GNH130999 GXD130999 HGZ130999 HQV130999 IAR130999 IKN130999 IUJ130999 JEF130999 JOB130999 JXX130999 KHT130999 KRP130999 LBL130999 LLH130999 LVD130999 MEZ130999 MOV130999 MYR130999 NIN130999 NSJ130999 OCF130999 OMB130999 OVX130999 PFT130999 PPP130999 PZL130999 QJH130999 QTD130999 RCZ130999 RMV130999 RWR130999 SGN130999 SQJ130999 TAF130999 TKB130999 TTX130999 UDT130999 UNP130999 UXL130999 VHH130999 VRD130999 WAZ130999 WKV130999 WUR130999 U196569 IF196535 SB196535 ABX196535 ALT196535 AVP196535 BFL196535 BPH196535 BZD196535 CIZ196535 CSV196535 DCR196535 DMN196535 DWJ196535 EGF196535 EQB196535 EZX196535 FJT196535 FTP196535 GDL196535 GNH196535 GXD196535 HGZ196535 HQV196535 IAR196535 IKN196535 IUJ196535 JEF196535 JOB196535 JXX196535 KHT196535 KRP196535 LBL196535 LLH196535 LVD196535 MEZ196535 MOV196535 MYR196535 NIN196535 NSJ196535 OCF196535 OMB196535 OVX196535 PFT196535 PPP196535 PZL196535 QJH196535 QTD196535 RCZ196535 RMV196535 RWR196535 SGN196535 SQJ196535 TAF196535 TKB196535 TTX196535 UDT196535 UNP196535 UXL196535 VHH196535 VRD196535 WAZ196535 WKV196535 WUR196535 U262105 IF262071 SB262071 ABX262071 ALT262071 AVP262071 BFL262071 BPH262071 BZD262071 CIZ262071 CSV262071 DCR262071 DMN262071 DWJ262071 EGF262071 EQB262071 EZX262071 FJT262071 FTP262071 GDL262071 GNH262071 GXD262071 HGZ262071 HQV262071 IAR262071 IKN262071 IUJ262071 JEF262071 JOB262071 JXX262071 KHT262071 KRP262071 LBL262071 LLH262071 LVD262071 MEZ262071 MOV262071 MYR262071 NIN262071 NSJ262071 OCF262071 OMB262071 OVX262071 PFT262071 PPP262071 PZL262071 QJH262071 QTD262071 RCZ262071 RMV262071 RWR262071 SGN262071 SQJ262071 TAF262071 TKB262071 TTX262071 UDT262071 UNP262071 UXL262071 VHH262071 VRD262071 WAZ262071 WKV262071 WUR262071 U327641 IF327607 SB327607 ABX327607 ALT327607 AVP327607 BFL327607 BPH327607 BZD327607 CIZ327607 CSV327607 DCR327607 DMN327607 DWJ327607 EGF327607 EQB327607 EZX327607 FJT327607 FTP327607 GDL327607 GNH327607 GXD327607 HGZ327607 HQV327607 IAR327607 IKN327607 IUJ327607 JEF327607 JOB327607 JXX327607 KHT327607 KRP327607 LBL327607 LLH327607 LVD327607 MEZ327607 MOV327607 MYR327607 NIN327607 NSJ327607 OCF327607 OMB327607 OVX327607 PFT327607 PPP327607 PZL327607 QJH327607 QTD327607 RCZ327607 RMV327607 RWR327607 SGN327607 SQJ327607 TAF327607 TKB327607 TTX327607 UDT327607 UNP327607 UXL327607 VHH327607 VRD327607 WAZ327607 WKV327607 WUR327607 U393177 IF393143 SB393143 ABX393143 ALT393143 AVP393143 BFL393143 BPH393143 BZD393143 CIZ393143 CSV393143 DCR393143 DMN393143 DWJ393143 EGF393143 EQB393143 EZX393143 FJT393143 FTP393143 GDL393143 GNH393143 GXD393143 HGZ393143 HQV393143 IAR393143 IKN393143 IUJ393143 JEF393143 JOB393143 JXX393143 KHT393143 KRP393143 LBL393143 LLH393143 LVD393143 MEZ393143 MOV393143 MYR393143 NIN393143 NSJ393143 OCF393143 OMB393143 OVX393143 PFT393143 PPP393143 PZL393143 QJH393143 QTD393143 RCZ393143 RMV393143 RWR393143 SGN393143 SQJ393143 TAF393143 TKB393143 TTX393143 UDT393143 UNP393143 UXL393143 VHH393143 VRD393143 WAZ393143 WKV393143 WUR393143 U458713 IF458679 SB458679 ABX458679 ALT458679 AVP458679 BFL458679 BPH458679 BZD458679 CIZ458679 CSV458679 DCR458679 DMN458679 DWJ458679 EGF458679 EQB458679 EZX458679 FJT458679 FTP458679 GDL458679 GNH458679 GXD458679 HGZ458679 HQV458679 IAR458679 IKN458679 IUJ458679 JEF458679 JOB458679 JXX458679 KHT458679 KRP458679 LBL458679 LLH458679 LVD458679 MEZ458679 MOV458679 MYR458679 NIN458679 NSJ458679 OCF458679 OMB458679 OVX458679 PFT458679 PPP458679 PZL458679 QJH458679 QTD458679 RCZ458679 RMV458679 RWR458679 SGN458679 SQJ458679 TAF458679 TKB458679 TTX458679 UDT458679 UNP458679 UXL458679 VHH458679 VRD458679 WAZ458679 WKV458679 WUR458679 U524249 IF524215 SB524215 ABX524215 ALT524215 AVP524215 BFL524215 BPH524215 BZD524215 CIZ524215 CSV524215 DCR524215 DMN524215 DWJ524215 EGF524215 EQB524215 EZX524215 FJT524215 FTP524215 GDL524215 GNH524215 GXD524215 HGZ524215 HQV524215 IAR524215 IKN524215 IUJ524215 JEF524215 JOB524215 JXX524215 KHT524215 KRP524215 LBL524215 LLH524215 LVD524215 MEZ524215 MOV524215 MYR524215 NIN524215 NSJ524215 OCF524215 OMB524215 OVX524215 PFT524215 PPP524215 PZL524215 QJH524215 QTD524215 RCZ524215 RMV524215 RWR524215 SGN524215 SQJ524215 TAF524215 TKB524215 TTX524215 UDT524215 UNP524215 UXL524215 VHH524215 VRD524215 WAZ524215 WKV524215 WUR524215 U589785 IF589751 SB589751 ABX589751 ALT589751 AVP589751 BFL589751 BPH589751 BZD589751 CIZ589751 CSV589751 DCR589751 DMN589751 DWJ589751 EGF589751 EQB589751 EZX589751 FJT589751 FTP589751 GDL589751 GNH589751 GXD589751 HGZ589751 HQV589751 IAR589751 IKN589751 IUJ589751 JEF589751 JOB589751 JXX589751 KHT589751 KRP589751 LBL589751 LLH589751 LVD589751 MEZ589751 MOV589751 MYR589751 NIN589751 NSJ589751 OCF589751 OMB589751 OVX589751 PFT589751 PPP589751 PZL589751 QJH589751 QTD589751 RCZ589751 RMV589751 RWR589751 SGN589751 SQJ589751 TAF589751 TKB589751 TTX589751 UDT589751 UNP589751 UXL589751 VHH589751 VRD589751 WAZ589751 WKV589751 WUR589751 U655321 IF655287 SB655287 ABX655287 ALT655287 AVP655287 BFL655287 BPH655287 BZD655287 CIZ655287 CSV655287 DCR655287 DMN655287 DWJ655287 EGF655287 EQB655287 EZX655287 FJT655287 FTP655287 GDL655287 GNH655287 GXD655287 HGZ655287 HQV655287 IAR655287 IKN655287 IUJ655287 JEF655287 JOB655287 JXX655287 KHT655287 KRP655287 LBL655287 LLH655287 LVD655287 MEZ655287 MOV655287 MYR655287 NIN655287 NSJ655287 OCF655287 OMB655287 OVX655287 PFT655287 PPP655287 PZL655287 QJH655287 QTD655287 RCZ655287 RMV655287 RWR655287 SGN655287 SQJ655287 TAF655287 TKB655287 TTX655287 UDT655287 UNP655287 UXL655287 VHH655287 VRD655287 WAZ655287 WKV655287 WUR655287 U720857 IF720823 SB720823 ABX720823 ALT720823 AVP720823 BFL720823 BPH720823 BZD720823 CIZ720823 CSV720823 DCR720823 DMN720823 DWJ720823 EGF720823 EQB720823 EZX720823 FJT720823 FTP720823 GDL720823 GNH720823 GXD720823 HGZ720823 HQV720823 IAR720823 IKN720823 IUJ720823 JEF720823 JOB720823 JXX720823 KHT720823 KRP720823 LBL720823 LLH720823 LVD720823 MEZ720823 MOV720823 MYR720823 NIN720823 NSJ720823 OCF720823 OMB720823 OVX720823 PFT720823 PPP720823 PZL720823 QJH720823 QTD720823 RCZ720823 RMV720823 RWR720823 SGN720823 SQJ720823 TAF720823 TKB720823 TTX720823 UDT720823 UNP720823 UXL720823 VHH720823 VRD720823 WAZ720823 WKV720823 WUR720823 U786393 IF786359 SB786359 ABX786359 ALT786359 AVP786359 BFL786359 BPH786359 BZD786359 CIZ786359 CSV786359 DCR786359 DMN786359 DWJ786359 EGF786359 EQB786359 EZX786359 FJT786359 FTP786359 GDL786359 GNH786359 GXD786359 HGZ786359 HQV786359 IAR786359 IKN786359 IUJ786359 JEF786359 JOB786359 JXX786359 KHT786359 KRP786359 LBL786359 LLH786359 LVD786359 MEZ786359 MOV786359 MYR786359 NIN786359 NSJ786359 OCF786359 OMB786359 OVX786359 PFT786359 PPP786359 PZL786359 QJH786359 QTD786359 RCZ786359 RMV786359 RWR786359 SGN786359 SQJ786359 TAF786359 TKB786359 TTX786359 UDT786359 UNP786359 UXL786359 VHH786359 VRD786359 WAZ786359 WKV786359 WUR786359 U851929 IF851895 SB851895 ABX851895 ALT851895 AVP851895 BFL851895 BPH851895 BZD851895 CIZ851895 CSV851895 DCR851895 DMN851895 DWJ851895 EGF851895 EQB851895 EZX851895 FJT851895 FTP851895 GDL851895 GNH851895 GXD851895 HGZ851895 HQV851895 IAR851895 IKN851895 IUJ851895 JEF851895 JOB851895 JXX851895 KHT851895 KRP851895 LBL851895 LLH851895 LVD851895 MEZ851895 MOV851895 MYR851895 NIN851895 NSJ851895 OCF851895 OMB851895 OVX851895 PFT851895 PPP851895 PZL851895 QJH851895 QTD851895 RCZ851895 RMV851895 RWR851895 SGN851895 SQJ851895 TAF851895 TKB851895 TTX851895 UDT851895 UNP851895 UXL851895 VHH851895 VRD851895 WAZ851895 WKV851895 WUR851895 U917465 IF917431 SB917431 ABX917431 ALT917431 AVP917431 BFL917431 BPH917431 BZD917431 CIZ917431 CSV917431 DCR917431 DMN917431 DWJ917431 EGF917431 EQB917431 EZX917431 FJT917431 FTP917431 GDL917431 GNH917431 GXD917431 HGZ917431 HQV917431 IAR917431 IKN917431 IUJ917431 JEF917431 JOB917431 JXX917431 KHT917431 KRP917431 LBL917431 LLH917431 LVD917431 MEZ917431 MOV917431 MYR917431 NIN917431 NSJ917431 OCF917431 OMB917431 OVX917431 PFT917431 PPP917431 PZL917431 QJH917431 QTD917431 RCZ917431 RMV917431 RWR917431 SGN917431 SQJ917431 TAF917431 TKB917431 TTX917431 UDT917431 UNP917431 UXL917431 VHH917431 VRD917431 WAZ917431 WKV917431 WUR917431 U983001 IF982967 SB982967 ABX982967 ALT982967 AVP982967 BFL982967 BPH982967 BZD982967 CIZ982967 CSV982967 DCR982967 DMN982967 DWJ982967 EGF982967 EQB982967 EZX982967 FJT982967 FTP982967 GDL982967 GNH982967 GXD982967 HGZ982967 HQV982967 IAR982967 IKN982967 IUJ982967 JEF982967 JOB982967 JXX982967 KHT982967 KRP982967 LBL982967 LLH982967 LVD982967 MEZ982967 MOV982967 MYR982967 NIN982967 NSJ982967 OCF982967 OMB982967 OVX982967 PFT982967 PPP982967 PZL982967 QJH982967 QTD982967 RCZ982967 RMV982967 RWR982967 SGN982967 SQJ982967 TAF982967 TKB982967 TTX982967 UDT982967 UNP982967 UXL982967 VHH982967 VRD982967 WAZ982967 WKV982967 WUR982967 T65489:U65489 IE65455:IF65455 SA65455:SB65455 ABW65455:ABX65455 ALS65455:ALT65455 AVO65455:AVP65455 BFK65455:BFL65455 BPG65455:BPH65455 BZC65455:BZD65455 CIY65455:CIZ65455 CSU65455:CSV65455 DCQ65455:DCR65455 DMM65455:DMN65455 DWI65455:DWJ65455 EGE65455:EGF65455 EQA65455:EQB65455 EZW65455:EZX65455 FJS65455:FJT65455 FTO65455:FTP65455 GDK65455:GDL65455 GNG65455:GNH65455 GXC65455:GXD65455 HGY65455:HGZ65455 HQU65455:HQV65455 IAQ65455:IAR65455 IKM65455:IKN65455 IUI65455:IUJ65455 JEE65455:JEF65455 JOA65455:JOB65455 JXW65455:JXX65455 KHS65455:KHT65455 KRO65455:KRP65455 LBK65455:LBL65455 LLG65455:LLH65455 LVC65455:LVD65455 MEY65455:MEZ65455 MOU65455:MOV65455 MYQ65455:MYR65455 NIM65455:NIN65455 NSI65455:NSJ65455 OCE65455:OCF65455 OMA65455:OMB65455 OVW65455:OVX65455 PFS65455:PFT65455 PPO65455:PPP65455 PZK65455:PZL65455 QJG65455:QJH65455 QTC65455:QTD65455 RCY65455:RCZ65455 RMU65455:RMV65455 RWQ65455:RWR65455 SGM65455:SGN65455 SQI65455:SQJ65455 TAE65455:TAF65455 TKA65455:TKB65455 TTW65455:TTX65455 UDS65455:UDT65455 UNO65455:UNP65455 UXK65455:UXL65455 VHG65455:VHH65455 VRC65455:VRD65455 WAY65455:WAZ65455 WKU65455:WKV65455 WUQ65455:WUR65455 T131025:U131025 IE130991:IF130991 SA130991:SB130991 ABW130991:ABX130991 ALS130991:ALT130991 AVO130991:AVP130991 BFK130991:BFL130991 BPG130991:BPH130991 BZC130991:BZD130991 CIY130991:CIZ130991 CSU130991:CSV130991 DCQ130991:DCR130991 DMM130991:DMN130991 DWI130991:DWJ130991 EGE130991:EGF130991 EQA130991:EQB130991 EZW130991:EZX130991 FJS130991:FJT130991 FTO130991:FTP130991 GDK130991:GDL130991 GNG130991:GNH130991 GXC130991:GXD130991 HGY130991:HGZ130991 HQU130991:HQV130991 IAQ130991:IAR130991 IKM130991:IKN130991 IUI130991:IUJ130991 JEE130991:JEF130991 JOA130991:JOB130991 JXW130991:JXX130991 KHS130991:KHT130991 KRO130991:KRP130991 LBK130991:LBL130991 LLG130991:LLH130991 LVC130991:LVD130991 MEY130991:MEZ130991 MOU130991:MOV130991 MYQ130991:MYR130991 NIM130991:NIN130991 NSI130991:NSJ130991 OCE130991:OCF130991 OMA130991:OMB130991 OVW130991:OVX130991 PFS130991:PFT130991 PPO130991:PPP130991 PZK130991:PZL130991 QJG130991:QJH130991 QTC130991:QTD130991 RCY130991:RCZ130991 RMU130991:RMV130991 RWQ130991:RWR130991 SGM130991:SGN130991 SQI130991:SQJ130991 TAE130991:TAF130991 TKA130991:TKB130991 TTW130991:TTX130991 UDS130991:UDT130991 UNO130991:UNP130991 UXK130991:UXL130991 VHG130991:VHH130991 VRC130991:VRD130991 WAY130991:WAZ130991 WKU130991:WKV130991 WUQ130991:WUR130991 T196561:U196561 IE196527:IF196527 SA196527:SB196527 ABW196527:ABX196527 ALS196527:ALT196527 AVO196527:AVP196527 BFK196527:BFL196527 BPG196527:BPH196527 BZC196527:BZD196527 CIY196527:CIZ196527 CSU196527:CSV196527 DCQ196527:DCR196527 DMM196527:DMN196527 DWI196527:DWJ196527 EGE196527:EGF196527 EQA196527:EQB196527 EZW196527:EZX196527 FJS196527:FJT196527 FTO196527:FTP196527 GDK196527:GDL196527 GNG196527:GNH196527 GXC196527:GXD196527 HGY196527:HGZ196527 HQU196527:HQV196527 IAQ196527:IAR196527 IKM196527:IKN196527 IUI196527:IUJ196527 JEE196527:JEF196527 JOA196527:JOB196527 JXW196527:JXX196527 KHS196527:KHT196527 KRO196527:KRP196527 LBK196527:LBL196527 LLG196527:LLH196527 LVC196527:LVD196527 MEY196527:MEZ196527 MOU196527:MOV196527 MYQ196527:MYR196527 NIM196527:NIN196527 NSI196527:NSJ196527 OCE196527:OCF196527 OMA196527:OMB196527 OVW196527:OVX196527 PFS196527:PFT196527 PPO196527:PPP196527 PZK196527:PZL196527 QJG196527:QJH196527 QTC196527:QTD196527 RCY196527:RCZ196527 RMU196527:RMV196527 RWQ196527:RWR196527 SGM196527:SGN196527 SQI196527:SQJ196527 TAE196527:TAF196527 TKA196527:TKB196527 TTW196527:TTX196527 UDS196527:UDT196527 UNO196527:UNP196527 UXK196527:UXL196527 VHG196527:VHH196527 VRC196527:VRD196527 WAY196527:WAZ196527 WKU196527:WKV196527 WUQ196527:WUR196527 T262097:U262097 IE262063:IF262063 SA262063:SB262063 ABW262063:ABX262063 ALS262063:ALT262063 AVO262063:AVP262063 BFK262063:BFL262063 BPG262063:BPH262063 BZC262063:BZD262063 CIY262063:CIZ262063 CSU262063:CSV262063 DCQ262063:DCR262063 DMM262063:DMN262063 DWI262063:DWJ262063 EGE262063:EGF262063 EQA262063:EQB262063 EZW262063:EZX262063 FJS262063:FJT262063 FTO262063:FTP262063 GDK262063:GDL262063 GNG262063:GNH262063 GXC262063:GXD262063 HGY262063:HGZ262063 HQU262063:HQV262063 IAQ262063:IAR262063 IKM262063:IKN262063 IUI262063:IUJ262063 JEE262063:JEF262063 JOA262063:JOB262063 JXW262063:JXX262063 KHS262063:KHT262063 KRO262063:KRP262063 LBK262063:LBL262063 LLG262063:LLH262063 LVC262063:LVD262063 MEY262063:MEZ262063 MOU262063:MOV262063 MYQ262063:MYR262063 NIM262063:NIN262063 NSI262063:NSJ262063 OCE262063:OCF262063 OMA262063:OMB262063 OVW262063:OVX262063 PFS262063:PFT262063 PPO262063:PPP262063 PZK262063:PZL262063 QJG262063:QJH262063 QTC262063:QTD262063 RCY262063:RCZ262063 RMU262063:RMV262063 RWQ262063:RWR262063 SGM262063:SGN262063 SQI262063:SQJ262063 TAE262063:TAF262063 TKA262063:TKB262063 TTW262063:TTX262063 UDS262063:UDT262063 UNO262063:UNP262063 UXK262063:UXL262063 VHG262063:VHH262063 VRC262063:VRD262063 WAY262063:WAZ262063 WKU262063:WKV262063 WUQ262063:WUR262063 T327633:U327633 IE327599:IF327599 SA327599:SB327599 ABW327599:ABX327599 ALS327599:ALT327599 AVO327599:AVP327599 BFK327599:BFL327599 BPG327599:BPH327599 BZC327599:BZD327599 CIY327599:CIZ327599 CSU327599:CSV327599 DCQ327599:DCR327599 DMM327599:DMN327599 DWI327599:DWJ327599 EGE327599:EGF327599 EQA327599:EQB327599 EZW327599:EZX327599 FJS327599:FJT327599 FTO327599:FTP327599 GDK327599:GDL327599 GNG327599:GNH327599 GXC327599:GXD327599 HGY327599:HGZ327599 HQU327599:HQV327599 IAQ327599:IAR327599 IKM327599:IKN327599 IUI327599:IUJ327599 JEE327599:JEF327599 JOA327599:JOB327599 JXW327599:JXX327599 KHS327599:KHT327599 KRO327599:KRP327599 LBK327599:LBL327599 LLG327599:LLH327599 LVC327599:LVD327599 MEY327599:MEZ327599 MOU327599:MOV327599 MYQ327599:MYR327599 NIM327599:NIN327599 NSI327599:NSJ327599 OCE327599:OCF327599 OMA327599:OMB327599 OVW327599:OVX327599 PFS327599:PFT327599 PPO327599:PPP327599 PZK327599:PZL327599 QJG327599:QJH327599 QTC327599:QTD327599 RCY327599:RCZ327599 RMU327599:RMV327599 RWQ327599:RWR327599 SGM327599:SGN327599 SQI327599:SQJ327599 TAE327599:TAF327599 TKA327599:TKB327599 TTW327599:TTX327599 UDS327599:UDT327599 UNO327599:UNP327599 UXK327599:UXL327599 VHG327599:VHH327599 VRC327599:VRD327599 WAY327599:WAZ327599 WKU327599:WKV327599 WUQ327599:WUR327599 T393169:U393169 IE393135:IF393135 SA393135:SB393135 ABW393135:ABX393135 ALS393135:ALT393135 AVO393135:AVP393135 BFK393135:BFL393135 BPG393135:BPH393135 BZC393135:BZD393135 CIY393135:CIZ393135 CSU393135:CSV393135 DCQ393135:DCR393135 DMM393135:DMN393135 DWI393135:DWJ393135 EGE393135:EGF393135 EQA393135:EQB393135 EZW393135:EZX393135 FJS393135:FJT393135 FTO393135:FTP393135 GDK393135:GDL393135 GNG393135:GNH393135 GXC393135:GXD393135 HGY393135:HGZ393135 HQU393135:HQV393135 IAQ393135:IAR393135 IKM393135:IKN393135 IUI393135:IUJ393135 JEE393135:JEF393135 JOA393135:JOB393135 JXW393135:JXX393135 KHS393135:KHT393135 KRO393135:KRP393135 LBK393135:LBL393135 LLG393135:LLH393135 LVC393135:LVD393135 MEY393135:MEZ393135 MOU393135:MOV393135 MYQ393135:MYR393135 NIM393135:NIN393135 NSI393135:NSJ393135 OCE393135:OCF393135 OMA393135:OMB393135 OVW393135:OVX393135 PFS393135:PFT393135 PPO393135:PPP393135 PZK393135:PZL393135 QJG393135:QJH393135 QTC393135:QTD393135 RCY393135:RCZ393135 RMU393135:RMV393135 RWQ393135:RWR393135 SGM393135:SGN393135 SQI393135:SQJ393135 TAE393135:TAF393135 TKA393135:TKB393135 TTW393135:TTX393135 UDS393135:UDT393135 UNO393135:UNP393135 UXK393135:UXL393135 VHG393135:VHH393135 VRC393135:VRD393135 WAY393135:WAZ393135 WKU393135:WKV393135 WUQ393135:WUR393135 T458705:U458705 IE458671:IF458671 SA458671:SB458671 ABW458671:ABX458671 ALS458671:ALT458671 AVO458671:AVP458671 BFK458671:BFL458671 BPG458671:BPH458671 BZC458671:BZD458671 CIY458671:CIZ458671 CSU458671:CSV458671 DCQ458671:DCR458671 DMM458671:DMN458671 DWI458671:DWJ458671 EGE458671:EGF458671 EQA458671:EQB458671 EZW458671:EZX458671 FJS458671:FJT458671 FTO458671:FTP458671 GDK458671:GDL458671 GNG458671:GNH458671 GXC458671:GXD458671 HGY458671:HGZ458671 HQU458671:HQV458671 IAQ458671:IAR458671 IKM458671:IKN458671 IUI458671:IUJ458671 JEE458671:JEF458671 JOA458671:JOB458671 JXW458671:JXX458671 KHS458671:KHT458671 KRO458671:KRP458671 LBK458671:LBL458671 LLG458671:LLH458671 LVC458671:LVD458671 MEY458671:MEZ458671 MOU458671:MOV458671 MYQ458671:MYR458671 NIM458671:NIN458671 NSI458671:NSJ458671 OCE458671:OCF458671 OMA458671:OMB458671 OVW458671:OVX458671 PFS458671:PFT458671 PPO458671:PPP458671 PZK458671:PZL458671 QJG458671:QJH458671 QTC458671:QTD458671 RCY458671:RCZ458671 RMU458671:RMV458671 RWQ458671:RWR458671 SGM458671:SGN458671 SQI458671:SQJ458671 TAE458671:TAF458671 TKA458671:TKB458671 TTW458671:TTX458671 UDS458671:UDT458671 UNO458671:UNP458671 UXK458671:UXL458671 VHG458671:VHH458671 VRC458671:VRD458671 WAY458671:WAZ458671 WKU458671:WKV458671 WUQ458671:WUR458671 T524241:U524241 IE524207:IF524207 SA524207:SB524207 ABW524207:ABX524207 ALS524207:ALT524207 AVO524207:AVP524207 BFK524207:BFL524207 BPG524207:BPH524207 BZC524207:BZD524207 CIY524207:CIZ524207 CSU524207:CSV524207 DCQ524207:DCR524207 DMM524207:DMN524207 DWI524207:DWJ524207 EGE524207:EGF524207 EQA524207:EQB524207 EZW524207:EZX524207 FJS524207:FJT524207 FTO524207:FTP524207 GDK524207:GDL524207 GNG524207:GNH524207 GXC524207:GXD524207 HGY524207:HGZ524207 HQU524207:HQV524207 IAQ524207:IAR524207 IKM524207:IKN524207 IUI524207:IUJ524207 JEE524207:JEF524207 JOA524207:JOB524207 JXW524207:JXX524207 KHS524207:KHT524207 KRO524207:KRP524207 LBK524207:LBL524207 LLG524207:LLH524207 LVC524207:LVD524207 MEY524207:MEZ524207 MOU524207:MOV524207 MYQ524207:MYR524207 NIM524207:NIN524207 NSI524207:NSJ524207 OCE524207:OCF524207 OMA524207:OMB524207 OVW524207:OVX524207 PFS524207:PFT524207 PPO524207:PPP524207 PZK524207:PZL524207 QJG524207:QJH524207 QTC524207:QTD524207 RCY524207:RCZ524207 RMU524207:RMV524207 RWQ524207:RWR524207 SGM524207:SGN524207 SQI524207:SQJ524207 TAE524207:TAF524207 TKA524207:TKB524207 TTW524207:TTX524207 UDS524207:UDT524207 UNO524207:UNP524207 UXK524207:UXL524207 VHG524207:VHH524207 VRC524207:VRD524207 WAY524207:WAZ524207 WKU524207:WKV524207 WUQ524207:WUR524207 T589777:U589777 IE589743:IF589743 SA589743:SB589743 ABW589743:ABX589743 ALS589743:ALT589743 AVO589743:AVP589743 BFK589743:BFL589743 BPG589743:BPH589743 BZC589743:BZD589743 CIY589743:CIZ589743 CSU589743:CSV589743 DCQ589743:DCR589743 DMM589743:DMN589743 DWI589743:DWJ589743 EGE589743:EGF589743 EQA589743:EQB589743 EZW589743:EZX589743 FJS589743:FJT589743 FTO589743:FTP589743 GDK589743:GDL589743 GNG589743:GNH589743 GXC589743:GXD589743 HGY589743:HGZ589743 HQU589743:HQV589743 IAQ589743:IAR589743 IKM589743:IKN589743 IUI589743:IUJ589743 JEE589743:JEF589743 JOA589743:JOB589743 JXW589743:JXX589743 KHS589743:KHT589743 KRO589743:KRP589743 LBK589743:LBL589743 LLG589743:LLH589743 LVC589743:LVD589743 MEY589743:MEZ589743 MOU589743:MOV589743 MYQ589743:MYR589743 NIM589743:NIN589743 NSI589743:NSJ589743 OCE589743:OCF589743 OMA589743:OMB589743 OVW589743:OVX589743 PFS589743:PFT589743 PPO589743:PPP589743 PZK589743:PZL589743 QJG589743:QJH589743 QTC589743:QTD589743 RCY589743:RCZ589743 RMU589743:RMV589743 RWQ589743:RWR589743 SGM589743:SGN589743 SQI589743:SQJ589743 TAE589743:TAF589743 TKA589743:TKB589743 TTW589743:TTX589743 UDS589743:UDT589743 UNO589743:UNP589743 UXK589743:UXL589743 VHG589743:VHH589743 VRC589743:VRD589743 WAY589743:WAZ589743 WKU589743:WKV589743 WUQ589743:WUR589743 T655313:U655313 IE655279:IF655279 SA655279:SB655279 ABW655279:ABX655279 ALS655279:ALT655279 AVO655279:AVP655279 BFK655279:BFL655279 BPG655279:BPH655279 BZC655279:BZD655279 CIY655279:CIZ655279 CSU655279:CSV655279 DCQ655279:DCR655279 DMM655279:DMN655279 DWI655279:DWJ655279 EGE655279:EGF655279 EQA655279:EQB655279 EZW655279:EZX655279 FJS655279:FJT655279 FTO655279:FTP655279 GDK655279:GDL655279 GNG655279:GNH655279 GXC655279:GXD655279 HGY655279:HGZ655279 HQU655279:HQV655279 IAQ655279:IAR655279 IKM655279:IKN655279 IUI655279:IUJ655279 JEE655279:JEF655279 JOA655279:JOB655279 JXW655279:JXX655279 KHS655279:KHT655279 KRO655279:KRP655279 LBK655279:LBL655279 LLG655279:LLH655279 LVC655279:LVD655279 MEY655279:MEZ655279 MOU655279:MOV655279 MYQ655279:MYR655279 NIM655279:NIN655279 NSI655279:NSJ655279 OCE655279:OCF655279 OMA655279:OMB655279 OVW655279:OVX655279 PFS655279:PFT655279 PPO655279:PPP655279 PZK655279:PZL655279 QJG655279:QJH655279 QTC655279:QTD655279 RCY655279:RCZ655279 RMU655279:RMV655279 RWQ655279:RWR655279 SGM655279:SGN655279 SQI655279:SQJ655279 TAE655279:TAF655279 TKA655279:TKB655279 TTW655279:TTX655279 UDS655279:UDT655279 UNO655279:UNP655279 UXK655279:UXL655279 VHG655279:VHH655279 VRC655279:VRD655279 WAY655279:WAZ655279 WKU655279:WKV655279 WUQ655279:WUR655279 T720849:U720849 IE720815:IF720815 SA720815:SB720815 ABW720815:ABX720815 ALS720815:ALT720815 AVO720815:AVP720815 BFK720815:BFL720815 BPG720815:BPH720815 BZC720815:BZD720815 CIY720815:CIZ720815 CSU720815:CSV720815 DCQ720815:DCR720815 DMM720815:DMN720815 DWI720815:DWJ720815 EGE720815:EGF720815 EQA720815:EQB720815 EZW720815:EZX720815 FJS720815:FJT720815 FTO720815:FTP720815 GDK720815:GDL720815 GNG720815:GNH720815 GXC720815:GXD720815 HGY720815:HGZ720815 HQU720815:HQV720815 IAQ720815:IAR720815 IKM720815:IKN720815 IUI720815:IUJ720815 JEE720815:JEF720815 JOA720815:JOB720815 JXW720815:JXX720815 KHS720815:KHT720815 KRO720815:KRP720815 LBK720815:LBL720815 LLG720815:LLH720815 LVC720815:LVD720815 MEY720815:MEZ720815 MOU720815:MOV720815 MYQ720815:MYR720815 NIM720815:NIN720815 NSI720815:NSJ720815 OCE720815:OCF720815 OMA720815:OMB720815 OVW720815:OVX720815 PFS720815:PFT720815 PPO720815:PPP720815 PZK720815:PZL720815 QJG720815:QJH720815 QTC720815:QTD720815 RCY720815:RCZ720815 RMU720815:RMV720815 RWQ720815:RWR720815 SGM720815:SGN720815 SQI720815:SQJ720815 TAE720815:TAF720815 TKA720815:TKB720815 TTW720815:TTX720815 UDS720815:UDT720815 UNO720815:UNP720815 UXK720815:UXL720815 VHG720815:VHH720815 VRC720815:VRD720815 WAY720815:WAZ720815 WKU720815:WKV720815 WUQ720815:WUR720815 T786385:U786385 IE786351:IF786351 SA786351:SB786351 ABW786351:ABX786351 ALS786351:ALT786351 AVO786351:AVP786351 BFK786351:BFL786351 BPG786351:BPH786351 BZC786351:BZD786351 CIY786351:CIZ786351 CSU786351:CSV786351 DCQ786351:DCR786351 DMM786351:DMN786351 DWI786351:DWJ786351 EGE786351:EGF786351 EQA786351:EQB786351 EZW786351:EZX786351 FJS786351:FJT786351 FTO786351:FTP786351 GDK786351:GDL786351 GNG786351:GNH786351 GXC786351:GXD786351 HGY786351:HGZ786351 HQU786351:HQV786351 IAQ786351:IAR786351 IKM786351:IKN786351 IUI786351:IUJ786351 JEE786351:JEF786351 JOA786351:JOB786351 JXW786351:JXX786351 KHS786351:KHT786351 KRO786351:KRP786351 LBK786351:LBL786351 LLG786351:LLH786351 LVC786351:LVD786351 MEY786351:MEZ786351 MOU786351:MOV786351 MYQ786351:MYR786351 NIM786351:NIN786351 NSI786351:NSJ786351 OCE786351:OCF786351 OMA786351:OMB786351 OVW786351:OVX786351 PFS786351:PFT786351 PPO786351:PPP786351 PZK786351:PZL786351 QJG786351:QJH786351 QTC786351:QTD786351 RCY786351:RCZ786351 RMU786351:RMV786351 RWQ786351:RWR786351 SGM786351:SGN786351 SQI786351:SQJ786351 TAE786351:TAF786351 TKA786351:TKB786351 TTW786351:TTX786351 UDS786351:UDT786351 UNO786351:UNP786351 UXK786351:UXL786351 VHG786351:VHH786351 VRC786351:VRD786351 WAY786351:WAZ786351 WKU786351:WKV786351 WUQ786351:WUR786351 T851921:U851921 IE851887:IF851887 SA851887:SB851887 ABW851887:ABX851887 ALS851887:ALT851887 AVO851887:AVP851887 BFK851887:BFL851887 BPG851887:BPH851887 BZC851887:BZD851887 CIY851887:CIZ851887 CSU851887:CSV851887 DCQ851887:DCR851887 DMM851887:DMN851887 DWI851887:DWJ851887 EGE851887:EGF851887 EQA851887:EQB851887 EZW851887:EZX851887 FJS851887:FJT851887 FTO851887:FTP851887 GDK851887:GDL851887 GNG851887:GNH851887 GXC851887:GXD851887 HGY851887:HGZ851887 HQU851887:HQV851887 IAQ851887:IAR851887 IKM851887:IKN851887 IUI851887:IUJ851887 JEE851887:JEF851887 JOA851887:JOB851887 JXW851887:JXX851887 KHS851887:KHT851887 KRO851887:KRP851887 LBK851887:LBL851887 LLG851887:LLH851887 LVC851887:LVD851887 MEY851887:MEZ851887 MOU851887:MOV851887 MYQ851887:MYR851887 NIM851887:NIN851887 NSI851887:NSJ851887 OCE851887:OCF851887 OMA851887:OMB851887 OVW851887:OVX851887 PFS851887:PFT851887 PPO851887:PPP851887 PZK851887:PZL851887 QJG851887:QJH851887 QTC851887:QTD851887 RCY851887:RCZ851887 RMU851887:RMV851887 RWQ851887:RWR851887 SGM851887:SGN851887 SQI851887:SQJ851887 TAE851887:TAF851887 TKA851887:TKB851887 TTW851887:TTX851887 UDS851887:UDT851887 UNO851887:UNP851887 UXK851887:UXL851887 VHG851887:VHH851887 VRC851887:VRD851887 WAY851887:WAZ851887 WKU851887:WKV851887 WUQ851887:WUR851887 T917457:U917457 IE917423:IF917423 SA917423:SB917423 ABW917423:ABX917423 ALS917423:ALT917423 AVO917423:AVP917423 BFK917423:BFL917423 BPG917423:BPH917423 BZC917423:BZD917423 CIY917423:CIZ917423 CSU917423:CSV917423 DCQ917423:DCR917423 DMM917423:DMN917423 DWI917423:DWJ917423 EGE917423:EGF917423 EQA917423:EQB917423 EZW917423:EZX917423 FJS917423:FJT917423 FTO917423:FTP917423 GDK917423:GDL917423 GNG917423:GNH917423 GXC917423:GXD917423 HGY917423:HGZ917423 HQU917423:HQV917423 IAQ917423:IAR917423 IKM917423:IKN917423 IUI917423:IUJ917423 JEE917423:JEF917423 JOA917423:JOB917423 JXW917423:JXX917423 KHS917423:KHT917423 KRO917423:KRP917423 LBK917423:LBL917423 LLG917423:LLH917423 LVC917423:LVD917423 MEY917423:MEZ917423 MOU917423:MOV917423 MYQ917423:MYR917423 NIM917423:NIN917423 NSI917423:NSJ917423 OCE917423:OCF917423 OMA917423:OMB917423 OVW917423:OVX917423 PFS917423:PFT917423 PPO917423:PPP917423 PZK917423:PZL917423 QJG917423:QJH917423 QTC917423:QTD917423 RCY917423:RCZ917423 RMU917423:RMV917423 RWQ917423:RWR917423 SGM917423:SGN917423 SQI917423:SQJ917423 TAE917423:TAF917423 TKA917423:TKB917423 TTW917423:TTX917423 UDS917423:UDT917423 UNO917423:UNP917423 UXK917423:UXL917423 VHG917423:VHH917423 VRC917423:VRD917423 WAY917423:WAZ917423 WKU917423:WKV917423 WUQ917423:WUR917423 T982993:U982993 IE982959:IF982959 SA982959:SB982959 ABW982959:ABX982959 ALS982959:ALT982959 AVO982959:AVP982959 BFK982959:BFL982959 BPG982959:BPH982959 BZC982959:BZD982959 CIY982959:CIZ982959 CSU982959:CSV982959 DCQ982959:DCR982959 DMM982959:DMN982959 DWI982959:DWJ982959 EGE982959:EGF982959 EQA982959:EQB982959 EZW982959:EZX982959 FJS982959:FJT982959 FTO982959:FTP982959 GDK982959:GDL982959 GNG982959:GNH982959 GXC982959:GXD982959 HGY982959:HGZ982959 HQU982959:HQV982959 IAQ982959:IAR982959 IKM982959:IKN982959 IUI982959:IUJ982959 JEE982959:JEF982959 JOA982959:JOB982959 JXW982959:JXX982959 KHS982959:KHT982959 KRO982959:KRP982959 LBK982959:LBL982959 LLG982959:LLH982959 LVC982959:LVD982959 MEY982959:MEZ982959 MOU982959:MOV982959 MYQ982959:MYR982959 NIM982959:NIN982959 NSI982959:NSJ982959 OCE982959:OCF982959 OMA982959:OMB982959 OVW982959:OVX982959 PFS982959:PFT982959 PPO982959:PPP982959 PZK982959:PZL982959 QJG982959:QJH982959 QTC982959:QTD982959 RCY982959:RCZ982959 RMU982959:RMV982959 RWQ982959:RWR982959 SGM982959:SGN982959 SQI982959:SQJ982959 TAE982959:TAF982959 TKA982959:TKB982959 TTW982959:TTX982959 UDS982959:UDT982959 UNO982959:UNP982959 UXK982959:UXL982959 VHG982959:VHH982959 VRC982959:VRD982959 WAY982959:WAZ982959 WKU982959:WKV982959 WUQ982959:WUR982959 U65506 IF65472 SB65472 ABX65472 ALT65472 AVP65472 BFL65472 BPH65472 BZD65472 CIZ65472 CSV65472 DCR65472 DMN65472 DWJ65472 EGF65472 EQB65472 EZX65472 FJT65472 FTP65472 GDL65472 GNH65472 GXD65472 HGZ65472 HQV65472 IAR65472 IKN65472 IUJ65472 JEF65472 JOB65472 JXX65472 KHT65472 KRP65472 LBL65472 LLH65472 LVD65472 MEZ65472 MOV65472 MYR65472 NIN65472 NSJ65472 OCF65472 OMB65472 OVX65472 PFT65472 PPP65472 PZL65472 QJH65472 QTD65472 RCZ65472 RMV65472 RWR65472 SGN65472 SQJ65472 TAF65472 TKB65472 TTX65472 UDT65472 UNP65472 UXL65472 VHH65472 VRD65472 WAZ65472 WKV65472 WUR65472 U131042 IF131008 SB131008 ABX131008 ALT131008 AVP131008 BFL131008 BPH131008 BZD131008 CIZ131008 CSV131008 DCR131008 DMN131008 DWJ131008 EGF131008 EQB131008 EZX131008 FJT131008 FTP131008 GDL131008 GNH131008 GXD131008 HGZ131008 HQV131008 IAR131008 IKN131008 IUJ131008 JEF131008 JOB131008 JXX131008 KHT131008 KRP131008 LBL131008 LLH131008 LVD131008 MEZ131008 MOV131008 MYR131008 NIN131008 NSJ131008 OCF131008 OMB131008 OVX131008 PFT131008 PPP131008 PZL131008 QJH131008 QTD131008 RCZ131008 RMV131008 RWR131008 SGN131008 SQJ131008 TAF131008 TKB131008 TTX131008 UDT131008 UNP131008 UXL131008 VHH131008 VRD131008 WAZ131008 WKV131008 WUR131008 U196578 IF196544 SB196544 ABX196544 ALT196544 AVP196544 BFL196544 BPH196544 BZD196544 CIZ196544 CSV196544 DCR196544 DMN196544 DWJ196544 EGF196544 EQB196544 EZX196544 FJT196544 FTP196544 GDL196544 GNH196544 GXD196544 HGZ196544 HQV196544 IAR196544 IKN196544 IUJ196544 JEF196544 JOB196544 JXX196544 KHT196544 KRP196544 LBL196544 LLH196544 LVD196544 MEZ196544 MOV196544 MYR196544 NIN196544 NSJ196544 OCF196544 OMB196544 OVX196544 PFT196544 PPP196544 PZL196544 QJH196544 QTD196544 RCZ196544 RMV196544 RWR196544 SGN196544 SQJ196544 TAF196544 TKB196544 TTX196544 UDT196544 UNP196544 UXL196544 VHH196544 VRD196544 WAZ196544 WKV196544 WUR196544 U262114 IF262080 SB262080 ABX262080 ALT262080 AVP262080 BFL262080 BPH262080 BZD262080 CIZ262080 CSV262080 DCR262080 DMN262080 DWJ262080 EGF262080 EQB262080 EZX262080 FJT262080 FTP262080 GDL262080 GNH262080 GXD262080 HGZ262080 HQV262080 IAR262080 IKN262080 IUJ262080 JEF262080 JOB262080 JXX262080 KHT262080 KRP262080 LBL262080 LLH262080 LVD262080 MEZ262080 MOV262080 MYR262080 NIN262080 NSJ262080 OCF262080 OMB262080 OVX262080 PFT262080 PPP262080 PZL262080 QJH262080 QTD262080 RCZ262080 RMV262080 RWR262080 SGN262080 SQJ262080 TAF262080 TKB262080 TTX262080 UDT262080 UNP262080 UXL262080 VHH262080 VRD262080 WAZ262080 WKV262080 WUR262080 U327650 IF327616 SB327616 ABX327616 ALT327616 AVP327616 BFL327616 BPH327616 BZD327616 CIZ327616 CSV327616 DCR327616 DMN327616 DWJ327616 EGF327616 EQB327616 EZX327616 FJT327616 FTP327616 GDL327616 GNH327616 GXD327616 HGZ327616 HQV327616 IAR327616 IKN327616 IUJ327616 JEF327616 JOB327616 JXX327616 KHT327616 KRP327616 LBL327616 LLH327616 LVD327616 MEZ327616 MOV327616 MYR327616 NIN327616 NSJ327616 OCF327616 OMB327616 OVX327616 PFT327616 PPP327616 PZL327616 QJH327616 QTD327616 RCZ327616 RMV327616 RWR327616 SGN327616 SQJ327616 TAF327616 TKB327616 TTX327616 UDT327616 UNP327616 UXL327616 VHH327616 VRD327616 WAZ327616 WKV327616 WUR327616 U393186 IF393152 SB393152 ABX393152 ALT393152 AVP393152 BFL393152 BPH393152 BZD393152 CIZ393152 CSV393152 DCR393152 DMN393152 DWJ393152 EGF393152 EQB393152 EZX393152 FJT393152 FTP393152 GDL393152 GNH393152 GXD393152 HGZ393152 HQV393152 IAR393152 IKN393152 IUJ393152 JEF393152 JOB393152 JXX393152 KHT393152 KRP393152 LBL393152 LLH393152 LVD393152 MEZ393152 MOV393152 MYR393152 NIN393152 NSJ393152 OCF393152 OMB393152 OVX393152 PFT393152 PPP393152 PZL393152 QJH393152 QTD393152 RCZ393152 RMV393152 RWR393152 SGN393152 SQJ393152 TAF393152 TKB393152 TTX393152 UDT393152 UNP393152 UXL393152 VHH393152 VRD393152 WAZ393152 WKV393152 WUR393152 U458722 IF458688 SB458688 ABX458688 ALT458688 AVP458688 BFL458688 BPH458688 BZD458688 CIZ458688 CSV458688 DCR458688 DMN458688 DWJ458688 EGF458688 EQB458688 EZX458688 FJT458688 FTP458688 GDL458688 GNH458688 GXD458688 HGZ458688 HQV458688 IAR458688 IKN458688 IUJ458688 JEF458688 JOB458688 JXX458688 KHT458688 KRP458688 LBL458688 LLH458688 LVD458688 MEZ458688 MOV458688 MYR458688 NIN458688 NSJ458688 OCF458688 OMB458688 OVX458688 PFT458688 PPP458688 PZL458688 QJH458688 QTD458688 RCZ458688 RMV458688 RWR458688 SGN458688 SQJ458688 TAF458688 TKB458688 TTX458688 UDT458688 UNP458688 UXL458688 VHH458688 VRD458688 WAZ458688 WKV458688 WUR458688 U524258 IF524224 SB524224 ABX524224 ALT524224 AVP524224 BFL524224 BPH524224 BZD524224 CIZ524224 CSV524224 DCR524224 DMN524224 DWJ524224 EGF524224 EQB524224 EZX524224 FJT524224 FTP524224 GDL524224 GNH524224 GXD524224 HGZ524224 HQV524224 IAR524224 IKN524224 IUJ524224 JEF524224 JOB524224 JXX524224 KHT524224 KRP524224 LBL524224 LLH524224 LVD524224 MEZ524224 MOV524224 MYR524224 NIN524224 NSJ524224 OCF524224 OMB524224 OVX524224 PFT524224 PPP524224 PZL524224 QJH524224 QTD524224 RCZ524224 RMV524224 RWR524224 SGN524224 SQJ524224 TAF524224 TKB524224 TTX524224 UDT524224 UNP524224 UXL524224 VHH524224 VRD524224 WAZ524224 WKV524224 WUR524224 U589794 IF589760 SB589760 ABX589760 ALT589760 AVP589760 BFL589760 BPH589760 BZD589760 CIZ589760 CSV589760 DCR589760 DMN589760 DWJ589760 EGF589760 EQB589760 EZX589760 FJT589760 FTP589760 GDL589760 GNH589760 GXD589760 HGZ589760 HQV589760 IAR589760 IKN589760 IUJ589760 JEF589760 JOB589760 JXX589760 KHT589760 KRP589760 LBL589760 LLH589760 LVD589760 MEZ589760 MOV589760 MYR589760 NIN589760 NSJ589760 OCF589760 OMB589760 OVX589760 PFT589760 PPP589760 PZL589760 QJH589760 QTD589760 RCZ589760 RMV589760 RWR589760 SGN589760 SQJ589760 TAF589760 TKB589760 TTX589760 UDT589760 UNP589760 UXL589760 VHH589760 VRD589760 WAZ589760 WKV589760 WUR589760 U655330 IF655296 SB655296 ABX655296 ALT655296 AVP655296 BFL655296 BPH655296 BZD655296 CIZ655296 CSV655296 DCR655296 DMN655296 DWJ655296 EGF655296 EQB655296 EZX655296 FJT655296 FTP655296 GDL655296 GNH655296 GXD655296 HGZ655296 HQV655296 IAR655296 IKN655296 IUJ655296 JEF655296 JOB655296 JXX655296 KHT655296 KRP655296 LBL655296 LLH655296 LVD655296 MEZ655296 MOV655296 MYR655296 NIN655296 NSJ655296 OCF655296 OMB655296 OVX655296 PFT655296 PPP655296 PZL655296 QJH655296 QTD655296 RCZ655296 RMV655296 RWR655296 SGN655296 SQJ655296 TAF655296 TKB655296 TTX655296 UDT655296 UNP655296 UXL655296 VHH655296 VRD655296 WAZ655296 WKV655296 WUR655296 U720866 IF720832 SB720832 ABX720832 ALT720832 AVP720832 BFL720832 BPH720832 BZD720832 CIZ720832 CSV720832 DCR720832 DMN720832 DWJ720832 EGF720832 EQB720832 EZX720832 FJT720832 FTP720832 GDL720832 GNH720832 GXD720832 HGZ720832 HQV720832 IAR720832 IKN720832 IUJ720832 JEF720832 JOB720832 JXX720832 KHT720832 KRP720832 LBL720832 LLH720832 LVD720832 MEZ720832 MOV720832 MYR720832 NIN720832 NSJ720832 OCF720832 OMB720832 OVX720832 PFT720832 PPP720832 PZL720832 QJH720832 QTD720832 RCZ720832 RMV720832 RWR720832 SGN720832 SQJ720832 TAF720832 TKB720832 TTX720832 UDT720832 UNP720832 UXL720832 VHH720832 VRD720832 WAZ720832 WKV720832 WUR720832 U786402 IF786368 SB786368 ABX786368 ALT786368 AVP786368 BFL786368 BPH786368 BZD786368 CIZ786368 CSV786368 DCR786368 DMN786368 DWJ786368 EGF786368 EQB786368 EZX786368 FJT786368 FTP786368 GDL786368 GNH786368 GXD786368 HGZ786368 HQV786368 IAR786368 IKN786368 IUJ786368 JEF786368 JOB786368 JXX786368 KHT786368 KRP786368 LBL786368 LLH786368 LVD786368 MEZ786368 MOV786368 MYR786368 NIN786368 NSJ786368 OCF786368 OMB786368 OVX786368 PFT786368 PPP786368 PZL786368 QJH786368 QTD786368 RCZ786368 RMV786368 RWR786368 SGN786368 SQJ786368 TAF786368 TKB786368 TTX786368 UDT786368 UNP786368 UXL786368 VHH786368 VRD786368 WAZ786368 WKV786368 WUR786368 U851938 IF851904 SB851904 ABX851904 ALT851904 AVP851904 BFL851904 BPH851904 BZD851904 CIZ851904 CSV851904 DCR851904 DMN851904 DWJ851904 EGF851904 EQB851904 EZX851904 FJT851904 FTP851904 GDL851904 GNH851904 GXD851904 HGZ851904 HQV851904 IAR851904 IKN851904 IUJ851904 JEF851904 JOB851904 JXX851904 KHT851904 KRP851904 LBL851904 LLH851904 LVD851904 MEZ851904 MOV851904 MYR851904 NIN851904 NSJ851904 OCF851904 OMB851904 OVX851904 PFT851904 PPP851904 PZL851904 QJH851904 QTD851904 RCZ851904 RMV851904 RWR851904 SGN851904 SQJ851904 TAF851904 TKB851904 TTX851904 UDT851904 UNP851904 UXL851904 VHH851904 VRD851904 WAZ851904 WKV851904 WUR851904 U917474 IF917440 SB917440 ABX917440 ALT917440 AVP917440 BFL917440 BPH917440 BZD917440 CIZ917440 CSV917440 DCR917440 DMN917440 DWJ917440 EGF917440 EQB917440 EZX917440 FJT917440 FTP917440 GDL917440 GNH917440 GXD917440 HGZ917440 HQV917440 IAR917440 IKN917440 IUJ917440 JEF917440 JOB917440 JXX917440 KHT917440 KRP917440 LBL917440 LLH917440 LVD917440 MEZ917440 MOV917440 MYR917440 NIN917440 NSJ917440 OCF917440 OMB917440 OVX917440 PFT917440 PPP917440 PZL917440 QJH917440 QTD917440 RCZ917440 RMV917440 RWR917440 SGN917440 SQJ917440 TAF917440 TKB917440 TTX917440 UDT917440 UNP917440 UXL917440 VHH917440 VRD917440 WAZ917440 WKV917440 WUR917440 U983010 IF982976 SB982976 ABX982976 ALT982976 AVP982976 BFL982976 BPH982976 BZD982976 CIZ982976 CSV982976 DCR982976 DMN982976 DWJ982976 EGF982976 EQB982976 EZX982976 FJT982976 FTP982976 GDL982976 GNH982976 GXD982976 HGZ982976 HQV982976 IAR982976 IKN982976 IUJ982976 JEF982976 JOB982976 JXX982976 KHT982976 KRP982976 LBL982976 LLH982976 LVD982976 MEZ982976 MOV982976 MYR982976 NIN982976 NSJ982976 OCF982976 OMB982976 OVX982976 PFT982976 PPP982976 PZL982976 QJH982976 QTD982976 RCZ982976 RMV982976 RWR982976 SGN982976 SQJ982976 TAF982976 TKB982976 TTX982976 UDT982976 UNP982976 UXL982976 VHH982976 VRD982976 WAZ982976 WKV982976 WUR982976 R65338:S65341 IC65304:ID65307 RY65304:RZ65307 ABU65304:ABV65307 ALQ65304:ALR65307 AVM65304:AVN65307 BFI65304:BFJ65307 BPE65304:BPF65307 BZA65304:BZB65307 CIW65304:CIX65307 CSS65304:CST65307 DCO65304:DCP65307 DMK65304:DML65307 DWG65304:DWH65307 EGC65304:EGD65307 EPY65304:EPZ65307 EZU65304:EZV65307 FJQ65304:FJR65307 FTM65304:FTN65307 GDI65304:GDJ65307 GNE65304:GNF65307 GXA65304:GXB65307 HGW65304:HGX65307 HQS65304:HQT65307 IAO65304:IAP65307 IKK65304:IKL65307 IUG65304:IUH65307 JEC65304:JED65307 JNY65304:JNZ65307 JXU65304:JXV65307 KHQ65304:KHR65307 KRM65304:KRN65307 LBI65304:LBJ65307 LLE65304:LLF65307 LVA65304:LVB65307 MEW65304:MEX65307 MOS65304:MOT65307 MYO65304:MYP65307 NIK65304:NIL65307 NSG65304:NSH65307 OCC65304:OCD65307 OLY65304:OLZ65307 OVU65304:OVV65307 PFQ65304:PFR65307 PPM65304:PPN65307 PZI65304:PZJ65307 QJE65304:QJF65307 QTA65304:QTB65307 RCW65304:RCX65307 RMS65304:RMT65307 RWO65304:RWP65307 SGK65304:SGL65307 SQG65304:SQH65307 TAC65304:TAD65307 TJY65304:TJZ65307 TTU65304:TTV65307 UDQ65304:UDR65307 UNM65304:UNN65307 UXI65304:UXJ65307 VHE65304:VHF65307 VRA65304:VRB65307 WAW65304:WAX65307 WKS65304:WKT65307 WUO65304:WUP65307 R130874:S130877 IC130840:ID130843 RY130840:RZ130843 ABU130840:ABV130843 ALQ130840:ALR130843 AVM130840:AVN130843 BFI130840:BFJ130843 BPE130840:BPF130843 BZA130840:BZB130843 CIW130840:CIX130843 CSS130840:CST130843 DCO130840:DCP130843 DMK130840:DML130843 DWG130840:DWH130843 EGC130840:EGD130843 EPY130840:EPZ130843 EZU130840:EZV130843 FJQ130840:FJR130843 FTM130840:FTN130843 GDI130840:GDJ130843 GNE130840:GNF130843 GXA130840:GXB130843 HGW130840:HGX130843 HQS130840:HQT130843 IAO130840:IAP130843 IKK130840:IKL130843 IUG130840:IUH130843 JEC130840:JED130843 JNY130840:JNZ130843 JXU130840:JXV130843 KHQ130840:KHR130843 KRM130840:KRN130843 LBI130840:LBJ130843 LLE130840:LLF130843 LVA130840:LVB130843 MEW130840:MEX130843 MOS130840:MOT130843 MYO130840:MYP130843 NIK130840:NIL130843 NSG130840:NSH130843 OCC130840:OCD130843 OLY130840:OLZ130843 OVU130840:OVV130843 PFQ130840:PFR130843 PPM130840:PPN130843 PZI130840:PZJ130843 QJE130840:QJF130843 QTA130840:QTB130843 RCW130840:RCX130843 RMS130840:RMT130843 RWO130840:RWP130843 SGK130840:SGL130843 SQG130840:SQH130843 TAC130840:TAD130843 TJY130840:TJZ130843 TTU130840:TTV130843 UDQ130840:UDR130843 UNM130840:UNN130843 UXI130840:UXJ130843 VHE130840:VHF130843 VRA130840:VRB130843 WAW130840:WAX130843 WKS130840:WKT130843 WUO130840:WUP130843 R196410:S196413 IC196376:ID196379 RY196376:RZ196379 ABU196376:ABV196379 ALQ196376:ALR196379 AVM196376:AVN196379 BFI196376:BFJ196379 BPE196376:BPF196379 BZA196376:BZB196379 CIW196376:CIX196379 CSS196376:CST196379 DCO196376:DCP196379 DMK196376:DML196379 DWG196376:DWH196379 EGC196376:EGD196379 EPY196376:EPZ196379 EZU196376:EZV196379 FJQ196376:FJR196379 FTM196376:FTN196379 GDI196376:GDJ196379 GNE196376:GNF196379 GXA196376:GXB196379 HGW196376:HGX196379 HQS196376:HQT196379 IAO196376:IAP196379 IKK196376:IKL196379 IUG196376:IUH196379 JEC196376:JED196379 JNY196376:JNZ196379 JXU196376:JXV196379 KHQ196376:KHR196379 KRM196376:KRN196379 LBI196376:LBJ196379 LLE196376:LLF196379 LVA196376:LVB196379 MEW196376:MEX196379 MOS196376:MOT196379 MYO196376:MYP196379 NIK196376:NIL196379 NSG196376:NSH196379 OCC196376:OCD196379 OLY196376:OLZ196379 OVU196376:OVV196379 PFQ196376:PFR196379 PPM196376:PPN196379 PZI196376:PZJ196379 QJE196376:QJF196379 QTA196376:QTB196379 RCW196376:RCX196379 RMS196376:RMT196379 RWO196376:RWP196379 SGK196376:SGL196379 SQG196376:SQH196379 TAC196376:TAD196379 TJY196376:TJZ196379 TTU196376:TTV196379 UDQ196376:UDR196379 UNM196376:UNN196379 UXI196376:UXJ196379 VHE196376:VHF196379 VRA196376:VRB196379 WAW196376:WAX196379 WKS196376:WKT196379 WUO196376:WUP196379 R261946:S261949 IC261912:ID261915 RY261912:RZ261915 ABU261912:ABV261915 ALQ261912:ALR261915 AVM261912:AVN261915 BFI261912:BFJ261915 BPE261912:BPF261915 BZA261912:BZB261915 CIW261912:CIX261915 CSS261912:CST261915 DCO261912:DCP261915 DMK261912:DML261915 DWG261912:DWH261915 EGC261912:EGD261915 EPY261912:EPZ261915 EZU261912:EZV261915 FJQ261912:FJR261915 FTM261912:FTN261915 GDI261912:GDJ261915 GNE261912:GNF261915 GXA261912:GXB261915 HGW261912:HGX261915 HQS261912:HQT261915 IAO261912:IAP261915 IKK261912:IKL261915 IUG261912:IUH261915 JEC261912:JED261915 JNY261912:JNZ261915 JXU261912:JXV261915 KHQ261912:KHR261915 KRM261912:KRN261915 LBI261912:LBJ261915 LLE261912:LLF261915 LVA261912:LVB261915 MEW261912:MEX261915 MOS261912:MOT261915 MYO261912:MYP261915 NIK261912:NIL261915 NSG261912:NSH261915 OCC261912:OCD261915 OLY261912:OLZ261915 OVU261912:OVV261915 PFQ261912:PFR261915 PPM261912:PPN261915 PZI261912:PZJ261915 QJE261912:QJF261915 QTA261912:QTB261915 RCW261912:RCX261915 RMS261912:RMT261915 RWO261912:RWP261915 SGK261912:SGL261915 SQG261912:SQH261915 TAC261912:TAD261915 TJY261912:TJZ261915 TTU261912:TTV261915 UDQ261912:UDR261915 UNM261912:UNN261915 UXI261912:UXJ261915 VHE261912:VHF261915 VRA261912:VRB261915 WAW261912:WAX261915 WKS261912:WKT261915 WUO261912:WUP261915 R327482:S327485 IC327448:ID327451 RY327448:RZ327451 ABU327448:ABV327451 ALQ327448:ALR327451 AVM327448:AVN327451 BFI327448:BFJ327451 BPE327448:BPF327451 BZA327448:BZB327451 CIW327448:CIX327451 CSS327448:CST327451 DCO327448:DCP327451 DMK327448:DML327451 DWG327448:DWH327451 EGC327448:EGD327451 EPY327448:EPZ327451 EZU327448:EZV327451 FJQ327448:FJR327451 FTM327448:FTN327451 GDI327448:GDJ327451 GNE327448:GNF327451 GXA327448:GXB327451 HGW327448:HGX327451 HQS327448:HQT327451 IAO327448:IAP327451 IKK327448:IKL327451 IUG327448:IUH327451 JEC327448:JED327451 JNY327448:JNZ327451 JXU327448:JXV327451 KHQ327448:KHR327451 KRM327448:KRN327451 LBI327448:LBJ327451 LLE327448:LLF327451 LVA327448:LVB327451 MEW327448:MEX327451 MOS327448:MOT327451 MYO327448:MYP327451 NIK327448:NIL327451 NSG327448:NSH327451 OCC327448:OCD327451 OLY327448:OLZ327451 OVU327448:OVV327451 PFQ327448:PFR327451 PPM327448:PPN327451 PZI327448:PZJ327451 QJE327448:QJF327451 QTA327448:QTB327451 RCW327448:RCX327451 RMS327448:RMT327451 RWO327448:RWP327451 SGK327448:SGL327451 SQG327448:SQH327451 TAC327448:TAD327451 TJY327448:TJZ327451 TTU327448:TTV327451 UDQ327448:UDR327451 UNM327448:UNN327451 UXI327448:UXJ327451 VHE327448:VHF327451 VRA327448:VRB327451 WAW327448:WAX327451 WKS327448:WKT327451 WUO327448:WUP327451 R393018:S393021 IC392984:ID392987 RY392984:RZ392987 ABU392984:ABV392987 ALQ392984:ALR392987 AVM392984:AVN392987 BFI392984:BFJ392987 BPE392984:BPF392987 BZA392984:BZB392987 CIW392984:CIX392987 CSS392984:CST392987 DCO392984:DCP392987 DMK392984:DML392987 DWG392984:DWH392987 EGC392984:EGD392987 EPY392984:EPZ392987 EZU392984:EZV392987 FJQ392984:FJR392987 FTM392984:FTN392987 GDI392984:GDJ392987 GNE392984:GNF392987 GXA392984:GXB392987 HGW392984:HGX392987 HQS392984:HQT392987 IAO392984:IAP392987 IKK392984:IKL392987 IUG392984:IUH392987 JEC392984:JED392987 JNY392984:JNZ392987 JXU392984:JXV392987 KHQ392984:KHR392987 KRM392984:KRN392987 LBI392984:LBJ392987 LLE392984:LLF392987 LVA392984:LVB392987 MEW392984:MEX392987 MOS392984:MOT392987 MYO392984:MYP392987 NIK392984:NIL392987 NSG392984:NSH392987 OCC392984:OCD392987 OLY392984:OLZ392987 OVU392984:OVV392987 PFQ392984:PFR392987 PPM392984:PPN392987 PZI392984:PZJ392987 QJE392984:QJF392987 QTA392984:QTB392987 RCW392984:RCX392987 RMS392984:RMT392987 RWO392984:RWP392987 SGK392984:SGL392987 SQG392984:SQH392987 TAC392984:TAD392987 TJY392984:TJZ392987 TTU392984:TTV392987 UDQ392984:UDR392987 UNM392984:UNN392987 UXI392984:UXJ392987 VHE392984:VHF392987 VRA392984:VRB392987 WAW392984:WAX392987 WKS392984:WKT392987 WUO392984:WUP392987 R458554:S458557 IC458520:ID458523 RY458520:RZ458523 ABU458520:ABV458523 ALQ458520:ALR458523 AVM458520:AVN458523 BFI458520:BFJ458523 BPE458520:BPF458523 BZA458520:BZB458523 CIW458520:CIX458523 CSS458520:CST458523 DCO458520:DCP458523 DMK458520:DML458523 DWG458520:DWH458523 EGC458520:EGD458523 EPY458520:EPZ458523 EZU458520:EZV458523 FJQ458520:FJR458523 FTM458520:FTN458523 GDI458520:GDJ458523 GNE458520:GNF458523 GXA458520:GXB458523 HGW458520:HGX458523 HQS458520:HQT458523 IAO458520:IAP458523 IKK458520:IKL458523 IUG458520:IUH458523 JEC458520:JED458523 JNY458520:JNZ458523 JXU458520:JXV458523 KHQ458520:KHR458523 KRM458520:KRN458523 LBI458520:LBJ458523 LLE458520:LLF458523 LVA458520:LVB458523 MEW458520:MEX458523 MOS458520:MOT458523 MYO458520:MYP458523 NIK458520:NIL458523 NSG458520:NSH458523 OCC458520:OCD458523 OLY458520:OLZ458523 OVU458520:OVV458523 PFQ458520:PFR458523 PPM458520:PPN458523 PZI458520:PZJ458523 QJE458520:QJF458523 QTA458520:QTB458523 RCW458520:RCX458523 RMS458520:RMT458523 RWO458520:RWP458523 SGK458520:SGL458523 SQG458520:SQH458523 TAC458520:TAD458523 TJY458520:TJZ458523 TTU458520:TTV458523 UDQ458520:UDR458523 UNM458520:UNN458523 UXI458520:UXJ458523 VHE458520:VHF458523 VRA458520:VRB458523 WAW458520:WAX458523 WKS458520:WKT458523 WUO458520:WUP458523 R524090:S524093 IC524056:ID524059 RY524056:RZ524059 ABU524056:ABV524059 ALQ524056:ALR524059 AVM524056:AVN524059 BFI524056:BFJ524059 BPE524056:BPF524059 BZA524056:BZB524059 CIW524056:CIX524059 CSS524056:CST524059 DCO524056:DCP524059 DMK524056:DML524059 DWG524056:DWH524059 EGC524056:EGD524059 EPY524056:EPZ524059 EZU524056:EZV524059 FJQ524056:FJR524059 FTM524056:FTN524059 GDI524056:GDJ524059 GNE524056:GNF524059 GXA524056:GXB524059 HGW524056:HGX524059 HQS524056:HQT524059 IAO524056:IAP524059 IKK524056:IKL524059 IUG524056:IUH524059 JEC524056:JED524059 JNY524056:JNZ524059 JXU524056:JXV524059 KHQ524056:KHR524059 KRM524056:KRN524059 LBI524056:LBJ524059 LLE524056:LLF524059 LVA524056:LVB524059 MEW524056:MEX524059 MOS524056:MOT524059 MYO524056:MYP524059 NIK524056:NIL524059 NSG524056:NSH524059 OCC524056:OCD524059 OLY524056:OLZ524059 OVU524056:OVV524059 PFQ524056:PFR524059 PPM524056:PPN524059 PZI524056:PZJ524059 QJE524056:QJF524059 QTA524056:QTB524059 RCW524056:RCX524059 RMS524056:RMT524059 RWO524056:RWP524059 SGK524056:SGL524059 SQG524056:SQH524059 TAC524056:TAD524059 TJY524056:TJZ524059 TTU524056:TTV524059 UDQ524056:UDR524059 UNM524056:UNN524059 UXI524056:UXJ524059 VHE524056:VHF524059 VRA524056:VRB524059 WAW524056:WAX524059 WKS524056:WKT524059 WUO524056:WUP524059 R589626:S589629 IC589592:ID589595 RY589592:RZ589595 ABU589592:ABV589595 ALQ589592:ALR589595 AVM589592:AVN589595 BFI589592:BFJ589595 BPE589592:BPF589595 BZA589592:BZB589595 CIW589592:CIX589595 CSS589592:CST589595 DCO589592:DCP589595 DMK589592:DML589595 DWG589592:DWH589595 EGC589592:EGD589595 EPY589592:EPZ589595 EZU589592:EZV589595 FJQ589592:FJR589595 FTM589592:FTN589595 GDI589592:GDJ589595 GNE589592:GNF589595 GXA589592:GXB589595 HGW589592:HGX589595 HQS589592:HQT589595 IAO589592:IAP589595 IKK589592:IKL589595 IUG589592:IUH589595 JEC589592:JED589595 JNY589592:JNZ589595 JXU589592:JXV589595 KHQ589592:KHR589595 KRM589592:KRN589595 LBI589592:LBJ589595 LLE589592:LLF589595 LVA589592:LVB589595 MEW589592:MEX589595 MOS589592:MOT589595 MYO589592:MYP589595 NIK589592:NIL589595 NSG589592:NSH589595 OCC589592:OCD589595 OLY589592:OLZ589595 OVU589592:OVV589595 PFQ589592:PFR589595 PPM589592:PPN589595 PZI589592:PZJ589595 QJE589592:QJF589595 QTA589592:QTB589595 RCW589592:RCX589595 RMS589592:RMT589595 RWO589592:RWP589595 SGK589592:SGL589595 SQG589592:SQH589595 TAC589592:TAD589595 TJY589592:TJZ589595 TTU589592:TTV589595 UDQ589592:UDR589595 UNM589592:UNN589595 UXI589592:UXJ589595 VHE589592:VHF589595 VRA589592:VRB589595 WAW589592:WAX589595 WKS589592:WKT589595 WUO589592:WUP589595 R655162:S655165 IC655128:ID655131 RY655128:RZ655131 ABU655128:ABV655131 ALQ655128:ALR655131 AVM655128:AVN655131 BFI655128:BFJ655131 BPE655128:BPF655131 BZA655128:BZB655131 CIW655128:CIX655131 CSS655128:CST655131 DCO655128:DCP655131 DMK655128:DML655131 DWG655128:DWH655131 EGC655128:EGD655131 EPY655128:EPZ655131 EZU655128:EZV655131 FJQ655128:FJR655131 FTM655128:FTN655131 GDI655128:GDJ655131 GNE655128:GNF655131 GXA655128:GXB655131 HGW655128:HGX655131 HQS655128:HQT655131 IAO655128:IAP655131 IKK655128:IKL655131 IUG655128:IUH655131 JEC655128:JED655131 JNY655128:JNZ655131 JXU655128:JXV655131 KHQ655128:KHR655131 KRM655128:KRN655131 LBI655128:LBJ655131 LLE655128:LLF655131 LVA655128:LVB655131 MEW655128:MEX655131 MOS655128:MOT655131 MYO655128:MYP655131 NIK655128:NIL655131 NSG655128:NSH655131 OCC655128:OCD655131 OLY655128:OLZ655131 OVU655128:OVV655131 PFQ655128:PFR655131 PPM655128:PPN655131 PZI655128:PZJ655131 QJE655128:QJF655131 QTA655128:QTB655131 RCW655128:RCX655131 RMS655128:RMT655131 RWO655128:RWP655131 SGK655128:SGL655131 SQG655128:SQH655131 TAC655128:TAD655131 TJY655128:TJZ655131 TTU655128:TTV655131 UDQ655128:UDR655131 UNM655128:UNN655131 UXI655128:UXJ655131 VHE655128:VHF655131 VRA655128:VRB655131 WAW655128:WAX655131 WKS655128:WKT655131 WUO655128:WUP655131 R720698:S720701 IC720664:ID720667 RY720664:RZ720667 ABU720664:ABV720667 ALQ720664:ALR720667 AVM720664:AVN720667 BFI720664:BFJ720667 BPE720664:BPF720667 BZA720664:BZB720667 CIW720664:CIX720667 CSS720664:CST720667 DCO720664:DCP720667 DMK720664:DML720667 DWG720664:DWH720667 EGC720664:EGD720667 EPY720664:EPZ720667 EZU720664:EZV720667 FJQ720664:FJR720667 FTM720664:FTN720667 GDI720664:GDJ720667 GNE720664:GNF720667 GXA720664:GXB720667 HGW720664:HGX720667 HQS720664:HQT720667 IAO720664:IAP720667 IKK720664:IKL720667 IUG720664:IUH720667 JEC720664:JED720667 JNY720664:JNZ720667 JXU720664:JXV720667 KHQ720664:KHR720667 KRM720664:KRN720667 LBI720664:LBJ720667 LLE720664:LLF720667 LVA720664:LVB720667 MEW720664:MEX720667 MOS720664:MOT720667 MYO720664:MYP720667 NIK720664:NIL720667 NSG720664:NSH720667 OCC720664:OCD720667 OLY720664:OLZ720667 OVU720664:OVV720667 PFQ720664:PFR720667 PPM720664:PPN720667 PZI720664:PZJ720667 QJE720664:QJF720667 QTA720664:QTB720667 RCW720664:RCX720667 RMS720664:RMT720667 RWO720664:RWP720667 SGK720664:SGL720667 SQG720664:SQH720667 TAC720664:TAD720667 TJY720664:TJZ720667 TTU720664:TTV720667 UDQ720664:UDR720667 UNM720664:UNN720667 UXI720664:UXJ720667 VHE720664:VHF720667 VRA720664:VRB720667 WAW720664:WAX720667 WKS720664:WKT720667 WUO720664:WUP720667 R786234:S786237 IC786200:ID786203 RY786200:RZ786203 ABU786200:ABV786203 ALQ786200:ALR786203 AVM786200:AVN786203 BFI786200:BFJ786203 BPE786200:BPF786203 BZA786200:BZB786203 CIW786200:CIX786203 CSS786200:CST786203 DCO786200:DCP786203 DMK786200:DML786203 DWG786200:DWH786203 EGC786200:EGD786203 EPY786200:EPZ786203 EZU786200:EZV786203 FJQ786200:FJR786203 FTM786200:FTN786203 GDI786200:GDJ786203 GNE786200:GNF786203 GXA786200:GXB786203 HGW786200:HGX786203 HQS786200:HQT786203 IAO786200:IAP786203 IKK786200:IKL786203 IUG786200:IUH786203 JEC786200:JED786203 JNY786200:JNZ786203 JXU786200:JXV786203 KHQ786200:KHR786203 KRM786200:KRN786203 LBI786200:LBJ786203 LLE786200:LLF786203 LVA786200:LVB786203 MEW786200:MEX786203 MOS786200:MOT786203 MYO786200:MYP786203 NIK786200:NIL786203 NSG786200:NSH786203 OCC786200:OCD786203 OLY786200:OLZ786203 OVU786200:OVV786203 PFQ786200:PFR786203 PPM786200:PPN786203 PZI786200:PZJ786203 QJE786200:QJF786203 QTA786200:QTB786203 RCW786200:RCX786203 RMS786200:RMT786203 RWO786200:RWP786203 SGK786200:SGL786203 SQG786200:SQH786203 TAC786200:TAD786203 TJY786200:TJZ786203 TTU786200:TTV786203 UDQ786200:UDR786203 UNM786200:UNN786203 UXI786200:UXJ786203 VHE786200:VHF786203 VRA786200:VRB786203 WAW786200:WAX786203 WKS786200:WKT786203 WUO786200:WUP786203 R851770:S851773 IC851736:ID851739 RY851736:RZ851739 ABU851736:ABV851739 ALQ851736:ALR851739 AVM851736:AVN851739 BFI851736:BFJ851739 BPE851736:BPF851739 BZA851736:BZB851739 CIW851736:CIX851739 CSS851736:CST851739 DCO851736:DCP851739 DMK851736:DML851739 DWG851736:DWH851739 EGC851736:EGD851739 EPY851736:EPZ851739 EZU851736:EZV851739 FJQ851736:FJR851739 FTM851736:FTN851739 GDI851736:GDJ851739 GNE851736:GNF851739 GXA851736:GXB851739 HGW851736:HGX851739 HQS851736:HQT851739 IAO851736:IAP851739 IKK851736:IKL851739 IUG851736:IUH851739 JEC851736:JED851739 JNY851736:JNZ851739 JXU851736:JXV851739 KHQ851736:KHR851739 KRM851736:KRN851739 LBI851736:LBJ851739 LLE851736:LLF851739 LVA851736:LVB851739 MEW851736:MEX851739 MOS851736:MOT851739 MYO851736:MYP851739 NIK851736:NIL851739 NSG851736:NSH851739 OCC851736:OCD851739 OLY851736:OLZ851739 OVU851736:OVV851739 PFQ851736:PFR851739 PPM851736:PPN851739 PZI851736:PZJ851739 QJE851736:QJF851739 QTA851736:QTB851739 RCW851736:RCX851739 RMS851736:RMT851739 RWO851736:RWP851739 SGK851736:SGL851739 SQG851736:SQH851739 TAC851736:TAD851739 TJY851736:TJZ851739 TTU851736:TTV851739 UDQ851736:UDR851739 UNM851736:UNN851739 UXI851736:UXJ851739 VHE851736:VHF851739 VRA851736:VRB851739 WAW851736:WAX851739 WKS851736:WKT851739 WUO851736:WUP851739 R917306:S917309 IC917272:ID917275 RY917272:RZ917275 ABU917272:ABV917275 ALQ917272:ALR917275 AVM917272:AVN917275 BFI917272:BFJ917275 BPE917272:BPF917275 BZA917272:BZB917275 CIW917272:CIX917275 CSS917272:CST917275 DCO917272:DCP917275 DMK917272:DML917275 DWG917272:DWH917275 EGC917272:EGD917275 EPY917272:EPZ917275 EZU917272:EZV917275 FJQ917272:FJR917275 FTM917272:FTN917275 GDI917272:GDJ917275 GNE917272:GNF917275 GXA917272:GXB917275 HGW917272:HGX917275 HQS917272:HQT917275 IAO917272:IAP917275 IKK917272:IKL917275 IUG917272:IUH917275 JEC917272:JED917275 JNY917272:JNZ917275 JXU917272:JXV917275 KHQ917272:KHR917275 KRM917272:KRN917275 LBI917272:LBJ917275 LLE917272:LLF917275 LVA917272:LVB917275 MEW917272:MEX917275 MOS917272:MOT917275 MYO917272:MYP917275 NIK917272:NIL917275 NSG917272:NSH917275 OCC917272:OCD917275 OLY917272:OLZ917275 OVU917272:OVV917275 PFQ917272:PFR917275 PPM917272:PPN917275 PZI917272:PZJ917275 QJE917272:QJF917275 QTA917272:QTB917275 RCW917272:RCX917275 RMS917272:RMT917275 RWO917272:RWP917275 SGK917272:SGL917275 SQG917272:SQH917275 TAC917272:TAD917275 TJY917272:TJZ917275 TTU917272:TTV917275 UDQ917272:UDR917275 UNM917272:UNN917275 UXI917272:UXJ917275 VHE917272:VHF917275 VRA917272:VRB917275 WAW917272:WAX917275 WKS917272:WKT917275 WUO917272:WUP917275 R982842:S982845 IC982808:ID982811 RY982808:RZ982811 ABU982808:ABV982811 ALQ982808:ALR982811 AVM982808:AVN982811 BFI982808:BFJ982811 BPE982808:BPF982811 BZA982808:BZB982811 CIW982808:CIX982811 CSS982808:CST982811 DCO982808:DCP982811 DMK982808:DML982811 DWG982808:DWH982811 EGC982808:EGD982811 EPY982808:EPZ982811 EZU982808:EZV982811 FJQ982808:FJR982811 FTM982808:FTN982811 GDI982808:GDJ982811 GNE982808:GNF982811 GXA982808:GXB982811 HGW982808:HGX982811 HQS982808:HQT982811 IAO982808:IAP982811 IKK982808:IKL982811 IUG982808:IUH982811 JEC982808:JED982811 JNY982808:JNZ982811 JXU982808:JXV982811 KHQ982808:KHR982811 KRM982808:KRN982811 LBI982808:LBJ982811 LLE982808:LLF982811 LVA982808:LVB982811 MEW982808:MEX982811 MOS982808:MOT982811 MYO982808:MYP982811 NIK982808:NIL982811 NSG982808:NSH982811 OCC982808:OCD982811 OLY982808:OLZ982811 OVU982808:OVV982811 PFQ982808:PFR982811 PPM982808:PPN982811 PZI982808:PZJ982811 QJE982808:QJF982811 QTA982808:QTB982811 RCW982808:RCX982811 RMS982808:RMT982811 RWO982808:RWP982811 SGK982808:SGL982811 SQG982808:SQH982811 TAC982808:TAD982811 TJY982808:TJZ982811 TTU982808:TTV982811 UDQ982808:UDR982811 UNM982808:UNN982811 UXI982808:UXJ982811 VHE982808:VHF982811 VRA982808:VRB982811 WAW982808:WAX982811 WKS982808:WKT982811 WUO982808:WUP982811 S65343 ID65309 RZ65309 ABV65309 ALR65309 AVN65309 BFJ65309 BPF65309 BZB65309 CIX65309 CST65309 DCP65309 DML65309 DWH65309 EGD65309 EPZ65309 EZV65309 FJR65309 FTN65309 GDJ65309 GNF65309 GXB65309 HGX65309 HQT65309 IAP65309 IKL65309 IUH65309 JED65309 JNZ65309 JXV65309 KHR65309 KRN65309 LBJ65309 LLF65309 LVB65309 MEX65309 MOT65309 MYP65309 NIL65309 NSH65309 OCD65309 OLZ65309 OVV65309 PFR65309 PPN65309 PZJ65309 QJF65309 QTB65309 RCX65309 RMT65309 RWP65309 SGL65309 SQH65309 TAD65309 TJZ65309 TTV65309 UDR65309 UNN65309 UXJ65309 VHF65309 VRB65309 WAX65309 WKT65309 WUP65309 S130879 ID130845 RZ130845 ABV130845 ALR130845 AVN130845 BFJ130845 BPF130845 BZB130845 CIX130845 CST130845 DCP130845 DML130845 DWH130845 EGD130845 EPZ130845 EZV130845 FJR130845 FTN130845 GDJ130845 GNF130845 GXB130845 HGX130845 HQT130845 IAP130845 IKL130845 IUH130845 JED130845 JNZ130845 JXV130845 KHR130845 KRN130845 LBJ130845 LLF130845 LVB130845 MEX130845 MOT130845 MYP130845 NIL130845 NSH130845 OCD130845 OLZ130845 OVV130845 PFR130845 PPN130845 PZJ130845 QJF130845 QTB130845 RCX130845 RMT130845 RWP130845 SGL130845 SQH130845 TAD130845 TJZ130845 TTV130845 UDR130845 UNN130845 UXJ130845 VHF130845 VRB130845 WAX130845 WKT130845 WUP130845 S196415 ID196381 RZ196381 ABV196381 ALR196381 AVN196381 BFJ196381 BPF196381 BZB196381 CIX196381 CST196381 DCP196381 DML196381 DWH196381 EGD196381 EPZ196381 EZV196381 FJR196381 FTN196381 GDJ196381 GNF196381 GXB196381 HGX196381 HQT196381 IAP196381 IKL196381 IUH196381 JED196381 JNZ196381 JXV196381 KHR196381 KRN196381 LBJ196381 LLF196381 LVB196381 MEX196381 MOT196381 MYP196381 NIL196381 NSH196381 OCD196381 OLZ196381 OVV196381 PFR196381 PPN196381 PZJ196381 QJF196381 QTB196381 RCX196381 RMT196381 RWP196381 SGL196381 SQH196381 TAD196381 TJZ196381 TTV196381 UDR196381 UNN196381 UXJ196381 VHF196381 VRB196381 WAX196381 WKT196381 WUP196381 S261951 ID261917 RZ261917 ABV261917 ALR261917 AVN261917 BFJ261917 BPF261917 BZB261917 CIX261917 CST261917 DCP261917 DML261917 DWH261917 EGD261917 EPZ261917 EZV261917 FJR261917 FTN261917 GDJ261917 GNF261917 GXB261917 HGX261917 HQT261917 IAP261917 IKL261917 IUH261917 JED261917 JNZ261917 JXV261917 KHR261917 KRN261917 LBJ261917 LLF261917 LVB261917 MEX261917 MOT261917 MYP261917 NIL261917 NSH261917 OCD261917 OLZ261917 OVV261917 PFR261917 PPN261917 PZJ261917 QJF261917 QTB261917 RCX261917 RMT261917 RWP261917 SGL261917 SQH261917 TAD261917 TJZ261917 TTV261917 UDR261917 UNN261917 UXJ261917 VHF261917 VRB261917 WAX261917 WKT261917 WUP261917 S327487 ID327453 RZ327453 ABV327453 ALR327453 AVN327453 BFJ327453 BPF327453 BZB327453 CIX327453 CST327453 DCP327453 DML327453 DWH327453 EGD327453 EPZ327453 EZV327453 FJR327453 FTN327453 GDJ327453 GNF327453 GXB327453 HGX327453 HQT327453 IAP327453 IKL327453 IUH327453 JED327453 JNZ327453 JXV327453 KHR327453 KRN327453 LBJ327453 LLF327453 LVB327453 MEX327453 MOT327453 MYP327453 NIL327453 NSH327453 OCD327453 OLZ327453 OVV327453 PFR327453 PPN327453 PZJ327453 QJF327453 QTB327453 RCX327453 RMT327453 RWP327453 SGL327453 SQH327453 TAD327453 TJZ327453 TTV327453 UDR327453 UNN327453 UXJ327453 VHF327453 VRB327453 WAX327453 WKT327453 WUP327453 S393023 ID392989 RZ392989 ABV392989 ALR392989 AVN392989 BFJ392989 BPF392989 BZB392989 CIX392989 CST392989 DCP392989 DML392989 DWH392989 EGD392989 EPZ392989 EZV392989 FJR392989 FTN392989 GDJ392989 GNF392989 GXB392989 HGX392989 HQT392989 IAP392989 IKL392989 IUH392989 JED392989 JNZ392989 JXV392989 KHR392989 KRN392989 LBJ392989 LLF392989 LVB392989 MEX392989 MOT392989 MYP392989 NIL392989 NSH392989 OCD392989 OLZ392989 OVV392989 PFR392989 PPN392989 PZJ392989 QJF392989 QTB392989 RCX392989 RMT392989 RWP392989 SGL392989 SQH392989 TAD392989 TJZ392989 TTV392989 UDR392989 UNN392989 UXJ392989 VHF392989 VRB392989 WAX392989 WKT392989 WUP392989 S458559 ID458525 RZ458525 ABV458525 ALR458525 AVN458525 BFJ458525 BPF458525 BZB458525 CIX458525 CST458525 DCP458525 DML458525 DWH458525 EGD458525 EPZ458525 EZV458525 FJR458525 FTN458525 GDJ458525 GNF458525 GXB458525 HGX458525 HQT458525 IAP458525 IKL458525 IUH458525 JED458525 JNZ458525 JXV458525 KHR458525 KRN458525 LBJ458525 LLF458525 LVB458525 MEX458525 MOT458525 MYP458525 NIL458525 NSH458525 OCD458525 OLZ458525 OVV458525 PFR458525 PPN458525 PZJ458525 QJF458525 QTB458525 RCX458525 RMT458525 RWP458525 SGL458525 SQH458525 TAD458525 TJZ458525 TTV458525 UDR458525 UNN458525 UXJ458525 VHF458525 VRB458525 WAX458525 WKT458525 WUP458525 S524095 ID524061 RZ524061 ABV524061 ALR524061 AVN524061 BFJ524061 BPF524061 BZB524061 CIX524061 CST524061 DCP524061 DML524061 DWH524061 EGD524061 EPZ524061 EZV524061 FJR524061 FTN524061 GDJ524061 GNF524061 GXB524061 HGX524061 HQT524061 IAP524061 IKL524061 IUH524061 JED524061 JNZ524061 JXV524061 KHR524061 KRN524061 LBJ524061 LLF524061 LVB524061 MEX524061 MOT524061 MYP524061 NIL524061 NSH524061 OCD524061 OLZ524061 OVV524061 PFR524061 PPN524061 PZJ524061 QJF524061 QTB524061 RCX524061 RMT524061 RWP524061 SGL524061 SQH524061 TAD524061 TJZ524061 TTV524061 UDR524061 UNN524061 UXJ524061 VHF524061 VRB524061 WAX524061 WKT524061 WUP524061 S589631 ID589597 RZ589597 ABV589597 ALR589597 AVN589597 BFJ589597 BPF589597 BZB589597 CIX589597 CST589597 DCP589597 DML589597 DWH589597 EGD589597 EPZ589597 EZV589597 FJR589597 FTN589597 GDJ589597 GNF589597 GXB589597 HGX589597 HQT589597 IAP589597 IKL589597 IUH589597 JED589597 JNZ589597 JXV589597 KHR589597 KRN589597 LBJ589597 LLF589597 LVB589597 MEX589597 MOT589597 MYP589597 NIL589597 NSH589597 OCD589597 OLZ589597 OVV589597 PFR589597 PPN589597 PZJ589597 QJF589597 QTB589597 RCX589597 RMT589597 RWP589597 SGL589597 SQH589597 TAD589597 TJZ589597 TTV589597 UDR589597 UNN589597 UXJ589597 VHF589597 VRB589597 WAX589597 WKT589597 WUP589597 S655167 ID655133 RZ655133 ABV655133 ALR655133 AVN655133 BFJ655133 BPF655133 BZB655133 CIX655133 CST655133 DCP655133 DML655133 DWH655133 EGD655133 EPZ655133 EZV655133 FJR655133 FTN655133 GDJ655133 GNF655133 GXB655133 HGX655133 HQT655133 IAP655133 IKL655133 IUH655133 JED655133 JNZ655133 JXV655133 KHR655133 KRN655133 LBJ655133 LLF655133 LVB655133 MEX655133 MOT655133 MYP655133 NIL655133 NSH655133 OCD655133 OLZ655133 OVV655133 PFR655133 PPN655133 PZJ655133 QJF655133 QTB655133 RCX655133 RMT655133 RWP655133 SGL655133 SQH655133 TAD655133 TJZ655133 TTV655133 UDR655133 UNN655133 UXJ655133 VHF655133 VRB655133 WAX655133 WKT655133 WUP655133 S720703 ID720669 RZ720669 ABV720669 ALR720669 AVN720669 BFJ720669 BPF720669 BZB720669 CIX720669 CST720669 DCP720669 DML720669 DWH720669 EGD720669 EPZ720669 EZV720669 FJR720669 FTN720669 GDJ720669 GNF720669 GXB720669 HGX720669 HQT720669 IAP720669 IKL720669 IUH720669 JED720669 JNZ720669 JXV720669 KHR720669 KRN720669 LBJ720669 LLF720669 LVB720669 MEX720669 MOT720669 MYP720669 NIL720669 NSH720669 OCD720669 OLZ720669 OVV720669 PFR720669 PPN720669 PZJ720669 QJF720669 QTB720669 RCX720669 RMT720669 RWP720669 SGL720669 SQH720669 TAD720669 TJZ720669 TTV720669 UDR720669 UNN720669 UXJ720669 VHF720669 VRB720669 WAX720669 WKT720669 WUP720669 S786239 ID786205 RZ786205 ABV786205 ALR786205 AVN786205 BFJ786205 BPF786205 BZB786205 CIX786205 CST786205 DCP786205 DML786205 DWH786205 EGD786205 EPZ786205 EZV786205 FJR786205 FTN786205 GDJ786205 GNF786205 GXB786205 HGX786205 HQT786205 IAP786205 IKL786205 IUH786205 JED786205 JNZ786205 JXV786205 KHR786205 KRN786205 LBJ786205 LLF786205 LVB786205 MEX786205 MOT786205 MYP786205 NIL786205 NSH786205 OCD786205 OLZ786205 OVV786205 PFR786205 PPN786205 PZJ786205 QJF786205 QTB786205 RCX786205 RMT786205 RWP786205 SGL786205 SQH786205 TAD786205 TJZ786205 TTV786205 UDR786205 UNN786205 UXJ786205 VHF786205 VRB786205 WAX786205 WKT786205 WUP786205 S851775 ID851741 RZ851741 ABV851741 ALR851741 AVN851741 BFJ851741 BPF851741 BZB851741 CIX851741 CST851741 DCP851741 DML851741 DWH851741 EGD851741 EPZ851741 EZV851741 FJR851741 FTN851741 GDJ851741 GNF851741 GXB851741 HGX851741 HQT851741 IAP851741 IKL851741 IUH851741 JED851741 JNZ851741 JXV851741 KHR851741 KRN851741 LBJ851741 LLF851741 LVB851741 MEX851741 MOT851741 MYP851741 NIL851741 NSH851741 OCD851741 OLZ851741 OVV851741 PFR851741 PPN851741 PZJ851741 QJF851741 QTB851741 RCX851741 RMT851741 RWP851741 SGL851741 SQH851741 TAD851741 TJZ851741 TTV851741 UDR851741 UNN851741 UXJ851741 VHF851741 VRB851741 WAX851741 WKT851741 WUP851741 S917311 ID917277 RZ917277 ABV917277 ALR917277 AVN917277 BFJ917277 BPF917277 BZB917277 CIX917277 CST917277 DCP917277 DML917277 DWH917277 EGD917277 EPZ917277 EZV917277 FJR917277 FTN917277 GDJ917277 GNF917277 GXB917277 HGX917277 HQT917277 IAP917277 IKL917277 IUH917277 JED917277 JNZ917277 JXV917277 KHR917277 KRN917277 LBJ917277 LLF917277 LVB917277 MEX917277 MOT917277 MYP917277 NIL917277 NSH917277 OCD917277 OLZ917277 OVV917277 PFR917277 PPN917277 PZJ917277 QJF917277 QTB917277 RCX917277 RMT917277 RWP917277 SGL917277 SQH917277 TAD917277 TJZ917277 TTV917277 UDR917277 UNN917277 UXJ917277 VHF917277 VRB917277 WAX917277 WKT917277 WUP917277 S982847 ID982813 RZ982813 ABV982813 ALR982813 AVN982813 BFJ982813 BPF982813 BZB982813 CIX982813 CST982813 DCP982813 DML982813 DWH982813 EGD982813 EPZ982813 EZV982813 FJR982813 FTN982813 GDJ982813 GNF982813 GXB982813 HGX982813 HQT982813 IAP982813 IKL982813 IUH982813 JED982813 JNZ982813 JXV982813 KHR982813 KRN982813 LBJ982813 LLF982813 LVB982813 MEX982813 MOT982813 MYP982813 NIL982813 NSH982813 OCD982813 OLZ982813 OVV982813 PFR982813 PPN982813 PZJ982813 QJF982813 QTB982813 RCX982813 RMT982813 RWP982813 SGL982813 SQH982813 TAD982813 TJZ982813 TTV982813 UDR982813 UNN982813 UXJ982813 VHF982813 VRB982813 WAX982813 WKT982813 WUP982813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J54"/>
  <sheetViews>
    <sheetView zoomScale="110" zoomScaleNormal="110" workbookViewId="0">
      <selection activeCell="B5" sqref="B5:H5"/>
    </sheetView>
  </sheetViews>
  <sheetFormatPr defaultRowHeight="10.199999999999999"/>
  <cols>
    <col min="1" max="1" width="4.6640625" style="410" customWidth="1"/>
    <col min="2" max="2" width="3.33203125" customWidth="1"/>
    <col min="3" max="3" width="11.1640625" customWidth="1"/>
    <col min="4" max="4" width="5.1640625" customWidth="1"/>
    <col min="7" max="8" width="14.1640625" customWidth="1"/>
    <col min="9" max="9" width="5.33203125" customWidth="1"/>
    <col min="11" max="11" width="3.1640625" customWidth="1"/>
    <col min="12" max="12" width="3.83203125" customWidth="1"/>
    <col min="13" max="13" width="0.5" customWidth="1"/>
    <col min="14" max="14" width="4.1640625" customWidth="1"/>
    <col min="15" max="15" width="3.6640625" customWidth="1"/>
    <col min="16" max="16" width="8" customWidth="1"/>
    <col min="19" max="19" width="9.33203125" customWidth="1"/>
    <col min="21" max="21" width="2.83203125" customWidth="1"/>
    <col min="22" max="22" width="3.83203125" customWidth="1"/>
    <col min="23" max="114" width="9.33203125" style="144"/>
  </cols>
  <sheetData>
    <row r="1" spans="1:114" s="144" customFormat="1" ht="17.399999999999999">
      <c r="A1" s="687" t="s">
        <v>264</v>
      </c>
      <c r="H1" s="315" t="s">
        <v>36</v>
      </c>
      <c r="I1" s="1266">
        <f>project</f>
        <v>0</v>
      </c>
      <c r="J1" s="1266"/>
      <c r="K1" s="1266"/>
      <c r="L1" s="1266"/>
      <c r="M1" s="1266"/>
      <c r="N1" s="1266"/>
      <c r="O1" s="1266"/>
      <c r="P1" s="1267" t="s">
        <v>374</v>
      </c>
      <c r="Q1" s="1267"/>
      <c r="R1" s="1266">
        <f>projnum</f>
        <v>0</v>
      </c>
      <c r="S1" s="1266"/>
    </row>
    <row r="2" spans="1:114" s="686" customFormat="1" ht="3" customHeight="1">
      <c r="A2" s="685"/>
    </row>
    <row r="3" spans="1:114" s="166" customFormat="1" ht="21.75" customHeight="1">
      <c r="A3" s="405" t="s">
        <v>80</v>
      </c>
      <c r="B3" s="168" t="s">
        <v>272</v>
      </c>
      <c r="D3" s="168"/>
      <c r="Q3" s="310"/>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1"/>
      <c r="BK3" s="181"/>
      <c r="BL3" s="181"/>
      <c r="BM3" s="181"/>
      <c r="BN3" s="181"/>
      <c r="BO3" s="181"/>
      <c r="BP3" s="181"/>
      <c r="BQ3" s="181"/>
      <c r="BR3" s="181"/>
      <c r="BS3" s="181"/>
      <c r="BT3" s="181"/>
      <c r="BU3" s="181"/>
      <c r="BV3" s="181"/>
      <c r="BW3" s="181"/>
      <c r="BX3" s="181"/>
      <c r="BY3" s="181"/>
      <c r="BZ3" s="181"/>
      <c r="CA3" s="181"/>
      <c r="CB3" s="181"/>
      <c r="CC3" s="181"/>
      <c r="CD3" s="181"/>
      <c r="CE3" s="181"/>
      <c r="CF3" s="181"/>
      <c r="CG3" s="181"/>
      <c r="CH3" s="181"/>
      <c r="CI3" s="181"/>
      <c r="CJ3" s="181"/>
      <c r="CK3" s="181"/>
      <c r="CL3" s="181"/>
      <c r="CM3" s="181"/>
      <c r="CN3" s="181"/>
      <c r="CO3" s="181"/>
      <c r="CP3" s="181"/>
      <c r="CQ3" s="181"/>
      <c r="CR3" s="181"/>
      <c r="CS3" s="181"/>
      <c r="CT3" s="181"/>
      <c r="CU3" s="181"/>
      <c r="CV3" s="181"/>
      <c r="CW3" s="181"/>
      <c r="CX3" s="181"/>
      <c r="CY3" s="181"/>
      <c r="CZ3" s="181"/>
      <c r="DA3" s="181"/>
      <c r="DB3" s="181"/>
      <c r="DC3" s="181"/>
      <c r="DD3" s="181"/>
      <c r="DE3" s="181"/>
      <c r="DF3" s="181"/>
      <c r="DG3" s="181"/>
      <c r="DH3" s="181"/>
      <c r="DI3" s="181"/>
      <c r="DJ3" s="181"/>
    </row>
    <row r="4" spans="1:114" s="317" customFormat="1" ht="22.5" customHeight="1">
      <c r="A4" s="406"/>
      <c r="B4" s="1276" t="s">
        <v>47</v>
      </c>
      <c r="C4" s="1276"/>
      <c r="D4" s="1276"/>
      <c r="E4" s="1276"/>
      <c r="F4" s="1276"/>
      <c r="G4" s="1276"/>
      <c r="H4" s="1276"/>
      <c r="I4" s="1276" t="s">
        <v>267</v>
      </c>
      <c r="J4" s="1276"/>
      <c r="K4" s="1276" t="s">
        <v>268</v>
      </c>
      <c r="L4" s="1276"/>
      <c r="M4" s="1276"/>
      <c r="N4" s="1276"/>
      <c r="O4" s="1276"/>
      <c r="P4" s="1280" t="s">
        <v>271</v>
      </c>
      <c r="Q4" s="1280"/>
      <c r="R4" s="1276" t="s">
        <v>269</v>
      </c>
      <c r="S4" s="1276"/>
      <c r="T4" s="1279" t="s">
        <v>270</v>
      </c>
      <c r="U4" s="1279"/>
      <c r="V4" s="1279"/>
      <c r="W4" s="658"/>
      <c r="X4" s="658"/>
      <c r="Y4" s="659"/>
      <c r="Z4" s="659"/>
      <c r="AA4" s="659"/>
      <c r="AB4" s="659"/>
      <c r="AC4" s="659"/>
      <c r="AD4" s="659"/>
      <c r="AE4" s="659"/>
      <c r="AF4" s="659"/>
      <c r="AG4" s="659"/>
      <c r="AH4" s="659"/>
      <c r="AI4" s="659"/>
      <c r="AJ4" s="659"/>
      <c r="AK4" s="659"/>
      <c r="AL4" s="659"/>
      <c r="AM4" s="659"/>
      <c r="AN4" s="659"/>
      <c r="AO4" s="659"/>
      <c r="AP4" s="659"/>
      <c r="AQ4" s="659"/>
      <c r="AR4" s="659"/>
      <c r="AS4" s="659"/>
      <c r="AT4" s="659"/>
      <c r="AU4" s="659"/>
      <c r="AV4" s="659"/>
      <c r="AW4" s="659"/>
      <c r="AX4" s="659"/>
      <c r="AY4" s="659"/>
      <c r="AZ4" s="659"/>
      <c r="BA4" s="659"/>
      <c r="BB4" s="659"/>
      <c r="BC4" s="659"/>
      <c r="BD4" s="659"/>
      <c r="BE4" s="659"/>
      <c r="BF4" s="659"/>
      <c r="BG4" s="659"/>
      <c r="BH4" s="659"/>
      <c r="BI4" s="659"/>
      <c r="BJ4" s="659"/>
      <c r="BK4" s="659"/>
      <c r="BL4" s="659"/>
      <c r="BM4" s="659"/>
      <c r="BN4" s="659"/>
      <c r="BO4" s="659"/>
      <c r="BP4" s="659"/>
      <c r="BQ4" s="659"/>
      <c r="BR4" s="659"/>
      <c r="BS4" s="659"/>
      <c r="BT4" s="659"/>
      <c r="BU4" s="659"/>
      <c r="BV4" s="659"/>
      <c r="BW4" s="659"/>
      <c r="BX4" s="659"/>
      <c r="BY4" s="659"/>
      <c r="BZ4" s="659"/>
      <c r="CA4" s="659"/>
      <c r="CB4" s="659"/>
      <c r="CC4" s="659"/>
      <c r="CD4" s="659"/>
      <c r="CE4" s="659"/>
      <c r="CF4" s="659"/>
      <c r="CG4" s="659"/>
      <c r="CH4" s="659"/>
      <c r="CI4" s="659"/>
      <c r="CJ4" s="659"/>
      <c r="CK4" s="659"/>
      <c r="CL4" s="659"/>
      <c r="CM4" s="659"/>
      <c r="CN4" s="659"/>
      <c r="CO4" s="659"/>
      <c r="CP4" s="659"/>
      <c r="CQ4" s="659"/>
      <c r="CR4" s="659"/>
      <c r="CS4" s="659"/>
      <c r="CT4" s="659"/>
      <c r="CU4" s="659"/>
      <c r="CV4" s="659"/>
      <c r="CW4" s="659"/>
      <c r="CX4" s="659"/>
      <c r="CY4" s="659"/>
      <c r="CZ4" s="659"/>
      <c r="DA4" s="659"/>
      <c r="DB4" s="659"/>
      <c r="DC4" s="659"/>
      <c r="DD4" s="659"/>
      <c r="DE4" s="659"/>
      <c r="DF4" s="659"/>
      <c r="DG4" s="659"/>
      <c r="DH4" s="659"/>
      <c r="DI4" s="659"/>
      <c r="DJ4" s="659"/>
    </row>
    <row r="5" spans="1:114" s="3" customFormat="1" ht="13.2">
      <c r="A5" s="407">
        <v>1</v>
      </c>
      <c r="B5" s="1274"/>
      <c r="C5" s="1274"/>
      <c r="D5" s="1274"/>
      <c r="E5" s="1274"/>
      <c r="F5" s="1274"/>
      <c r="G5" s="1274"/>
      <c r="H5" s="1275"/>
      <c r="I5" s="1270"/>
      <c r="J5" s="1271"/>
      <c r="K5" s="1273"/>
      <c r="L5" s="1274"/>
      <c r="M5" s="1274"/>
      <c r="N5" s="1274"/>
      <c r="O5" s="1275"/>
      <c r="P5" s="1270"/>
      <c r="Q5" s="1271"/>
      <c r="R5" s="1268"/>
      <c r="S5" s="1269"/>
      <c r="T5" s="1277"/>
      <c r="U5" s="1278"/>
      <c r="V5" s="1278"/>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row>
    <row r="6" spans="1:114" s="3" customFormat="1" ht="13.2">
      <c r="A6" s="407">
        <f>A5+1</f>
        <v>2</v>
      </c>
      <c r="B6" s="1274"/>
      <c r="C6" s="1274"/>
      <c r="D6" s="1274"/>
      <c r="E6" s="1274"/>
      <c r="F6" s="1274"/>
      <c r="G6" s="1274"/>
      <c r="H6" s="1275"/>
      <c r="I6" s="1270"/>
      <c r="J6" s="1271"/>
      <c r="K6" s="1273"/>
      <c r="L6" s="1274"/>
      <c r="M6" s="1274"/>
      <c r="N6" s="1274"/>
      <c r="O6" s="1275"/>
      <c r="P6" s="1270"/>
      <c r="Q6" s="1271"/>
      <c r="R6" s="1268"/>
      <c r="S6" s="1269"/>
      <c r="T6" s="1277"/>
      <c r="U6" s="1278"/>
      <c r="V6" s="1278"/>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row>
    <row r="7" spans="1:114" s="3" customFormat="1" ht="13.2">
      <c r="A7" s="407">
        <f t="shared" ref="A7:A23" si="0">A6+1</f>
        <v>3</v>
      </c>
      <c r="B7" s="1274"/>
      <c r="C7" s="1274"/>
      <c r="D7" s="1274"/>
      <c r="E7" s="1274"/>
      <c r="F7" s="1274"/>
      <c r="G7" s="1274"/>
      <c r="H7" s="1275"/>
      <c r="I7" s="1270"/>
      <c r="J7" s="1271"/>
      <c r="K7" s="1273"/>
      <c r="L7" s="1274"/>
      <c r="M7" s="1274"/>
      <c r="N7" s="1274"/>
      <c r="O7" s="1275"/>
      <c r="P7" s="1270"/>
      <c r="Q7" s="1271"/>
      <c r="R7" s="1268"/>
      <c r="S7" s="1269"/>
      <c r="T7" s="1277"/>
      <c r="U7" s="1278"/>
      <c r="V7" s="1278"/>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row>
    <row r="8" spans="1:114" s="3" customFormat="1" ht="13.2">
      <c r="A8" s="407">
        <f t="shared" si="0"/>
        <v>4</v>
      </c>
      <c r="B8" s="1274"/>
      <c r="C8" s="1274"/>
      <c r="D8" s="1274"/>
      <c r="E8" s="1274"/>
      <c r="F8" s="1274"/>
      <c r="G8" s="1274"/>
      <c r="H8" s="1275"/>
      <c r="I8" s="1270"/>
      <c r="J8" s="1271"/>
      <c r="K8" s="1273"/>
      <c r="L8" s="1274"/>
      <c r="M8" s="1274"/>
      <c r="N8" s="1274"/>
      <c r="O8" s="1275"/>
      <c r="P8" s="1270"/>
      <c r="Q8" s="1271"/>
      <c r="R8" s="1268"/>
      <c r="S8" s="1269"/>
      <c r="T8" s="1277"/>
      <c r="U8" s="1278"/>
      <c r="V8" s="1278"/>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row>
    <row r="9" spans="1:114" s="3" customFormat="1" ht="13.2">
      <c r="A9" s="407">
        <f t="shared" si="0"/>
        <v>5</v>
      </c>
      <c r="B9" s="1274"/>
      <c r="C9" s="1274"/>
      <c r="D9" s="1274"/>
      <c r="E9" s="1274"/>
      <c r="F9" s="1274"/>
      <c r="G9" s="1274"/>
      <c r="H9" s="1275"/>
      <c r="I9" s="1270"/>
      <c r="J9" s="1271"/>
      <c r="K9" s="1273"/>
      <c r="L9" s="1274"/>
      <c r="M9" s="1274"/>
      <c r="N9" s="1274"/>
      <c r="O9" s="1275"/>
      <c r="P9" s="1270"/>
      <c r="Q9" s="1271"/>
      <c r="R9" s="1268"/>
      <c r="S9" s="1269"/>
      <c r="T9" s="1277"/>
      <c r="U9" s="1278"/>
      <c r="V9" s="1278"/>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c r="CE9" s="183"/>
      <c r="CF9" s="183"/>
      <c r="CG9" s="183"/>
      <c r="CH9" s="183"/>
      <c r="CI9" s="183"/>
      <c r="CJ9" s="183"/>
      <c r="CK9" s="183"/>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row>
    <row r="10" spans="1:114" s="3" customFormat="1" ht="13.2">
      <c r="A10" s="407">
        <f t="shared" si="0"/>
        <v>6</v>
      </c>
      <c r="B10" s="1274"/>
      <c r="C10" s="1274"/>
      <c r="D10" s="1274"/>
      <c r="E10" s="1274"/>
      <c r="F10" s="1274"/>
      <c r="G10" s="1274"/>
      <c r="H10" s="1275"/>
      <c r="I10" s="1270"/>
      <c r="J10" s="1271"/>
      <c r="K10" s="1273"/>
      <c r="L10" s="1274"/>
      <c r="M10" s="1274"/>
      <c r="N10" s="1274"/>
      <c r="O10" s="1275"/>
      <c r="P10" s="1270"/>
      <c r="Q10" s="1271"/>
      <c r="R10" s="1268"/>
      <c r="S10" s="1269"/>
      <c r="T10" s="1277"/>
      <c r="U10" s="1278"/>
      <c r="V10" s="1278"/>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3"/>
      <c r="CL10" s="183"/>
      <c r="CM10" s="183"/>
      <c r="CN10" s="183"/>
      <c r="CO10" s="183"/>
      <c r="CP10" s="183"/>
      <c r="CQ10" s="183"/>
      <c r="CR10" s="183"/>
      <c r="CS10" s="183"/>
      <c r="CT10" s="183"/>
      <c r="CU10" s="183"/>
      <c r="CV10" s="183"/>
      <c r="CW10" s="183"/>
      <c r="CX10" s="183"/>
      <c r="CY10" s="183"/>
      <c r="CZ10" s="183"/>
      <c r="DA10" s="183"/>
      <c r="DB10" s="183"/>
      <c r="DC10" s="183"/>
      <c r="DD10" s="183"/>
      <c r="DE10" s="183"/>
      <c r="DF10" s="183"/>
      <c r="DG10" s="183"/>
      <c r="DH10" s="183"/>
      <c r="DI10" s="183"/>
      <c r="DJ10" s="183"/>
    </row>
    <row r="11" spans="1:114" s="3" customFormat="1" ht="13.2">
      <c r="A11" s="407">
        <f t="shared" si="0"/>
        <v>7</v>
      </c>
      <c r="B11" s="1274"/>
      <c r="C11" s="1274"/>
      <c r="D11" s="1274"/>
      <c r="E11" s="1274"/>
      <c r="F11" s="1274"/>
      <c r="G11" s="1274"/>
      <c r="H11" s="1275"/>
      <c r="I11" s="1270"/>
      <c r="J11" s="1271"/>
      <c r="K11" s="1273"/>
      <c r="L11" s="1274"/>
      <c r="M11" s="1274"/>
      <c r="N11" s="1274"/>
      <c r="O11" s="1275"/>
      <c r="P11" s="1270"/>
      <c r="Q11" s="1271"/>
      <c r="R11" s="1268"/>
      <c r="S11" s="1269"/>
      <c r="T11" s="1277"/>
      <c r="U11" s="1278"/>
      <c r="V11" s="1278"/>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83"/>
      <c r="BK11" s="183"/>
      <c r="BL11" s="183"/>
      <c r="BM11" s="183"/>
      <c r="BN11" s="183"/>
      <c r="BO11" s="183"/>
      <c r="BP11" s="183"/>
      <c r="BQ11" s="183"/>
      <c r="BR11" s="183"/>
      <c r="BS11" s="183"/>
      <c r="BT11" s="183"/>
      <c r="BU11" s="183"/>
      <c r="BV11" s="183"/>
      <c r="BW11" s="183"/>
      <c r="BX11" s="183"/>
      <c r="BY11" s="183"/>
      <c r="BZ11" s="183"/>
      <c r="CA11" s="183"/>
      <c r="CB11" s="183"/>
      <c r="CC11" s="183"/>
      <c r="CD11" s="183"/>
      <c r="CE11" s="183"/>
      <c r="CF11" s="183"/>
      <c r="CG11" s="183"/>
      <c r="CH11" s="183"/>
      <c r="CI11" s="183"/>
      <c r="CJ11" s="183"/>
      <c r="CK11" s="183"/>
      <c r="CL11" s="183"/>
      <c r="CM11" s="183"/>
      <c r="CN11" s="183"/>
      <c r="CO11" s="183"/>
      <c r="CP11" s="183"/>
      <c r="CQ11" s="183"/>
      <c r="CR11" s="183"/>
      <c r="CS11" s="183"/>
      <c r="CT11" s="183"/>
      <c r="CU11" s="183"/>
      <c r="CV11" s="183"/>
      <c r="CW11" s="183"/>
      <c r="CX11" s="183"/>
      <c r="CY11" s="183"/>
      <c r="CZ11" s="183"/>
      <c r="DA11" s="183"/>
      <c r="DB11" s="183"/>
      <c r="DC11" s="183"/>
      <c r="DD11" s="183"/>
      <c r="DE11" s="183"/>
      <c r="DF11" s="183"/>
      <c r="DG11" s="183"/>
      <c r="DH11" s="183"/>
      <c r="DI11" s="183"/>
      <c r="DJ11" s="183"/>
    </row>
    <row r="12" spans="1:114" s="3" customFormat="1" ht="13.2">
      <c r="A12" s="407">
        <f t="shared" si="0"/>
        <v>8</v>
      </c>
      <c r="B12" s="1274"/>
      <c r="C12" s="1274"/>
      <c r="D12" s="1274"/>
      <c r="E12" s="1274"/>
      <c r="F12" s="1274"/>
      <c r="G12" s="1274"/>
      <c r="H12" s="1275"/>
      <c r="I12" s="1270"/>
      <c r="J12" s="1271"/>
      <c r="K12" s="1273"/>
      <c r="L12" s="1274"/>
      <c r="M12" s="1274"/>
      <c r="N12" s="1274"/>
      <c r="O12" s="1275"/>
      <c r="P12" s="1270"/>
      <c r="Q12" s="1271"/>
      <c r="R12" s="1268"/>
      <c r="S12" s="1269"/>
      <c r="T12" s="1277"/>
      <c r="U12" s="1278"/>
      <c r="V12" s="1278"/>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c r="BR12" s="183"/>
      <c r="BS12" s="183"/>
      <c r="BT12" s="183"/>
      <c r="BU12" s="183"/>
      <c r="BV12" s="183"/>
      <c r="BW12" s="183"/>
      <c r="BX12" s="183"/>
      <c r="BY12" s="183"/>
      <c r="BZ12" s="183"/>
      <c r="CA12" s="183"/>
      <c r="CB12" s="183"/>
      <c r="CC12" s="183"/>
      <c r="CD12" s="183"/>
      <c r="CE12" s="183"/>
      <c r="CF12" s="183"/>
      <c r="CG12" s="183"/>
      <c r="CH12" s="183"/>
      <c r="CI12" s="183"/>
      <c r="CJ12" s="183"/>
      <c r="CK12" s="183"/>
      <c r="CL12" s="183"/>
      <c r="CM12" s="183"/>
      <c r="CN12" s="183"/>
      <c r="CO12" s="183"/>
      <c r="CP12" s="183"/>
      <c r="CQ12" s="183"/>
      <c r="CR12" s="183"/>
      <c r="CS12" s="183"/>
      <c r="CT12" s="183"/>
      <c r="CU12" s="183"/>
      <c r="CV12" s="183"/>
      <c r="CW12" s="183"/>
      <c r="CX12" s="183"/>
      <c r="CY12" s="183"/>
      <c r="CZ12" s="183"/>
      <c r="DA12" s="183"/>
      <c r="DB12" s="183"/>
      <c r="DC12" s="183"/>
      <c r="DD12" s="183"/>
      <c r="DE12" s="183"/>
      <c r="DF12" s="183"/>
      <c r="DG12" s="183"/>
      <c r="DH12" s="183"/>
      <c r="DI12" s="183"/>
      <c r="DJ12" s="183"/>
    </row>
    <row r="13" spans="1:114" s="3" customFormat="1" ht="13.2">
      <c r="A13" s="407">
        <f t="shared" si="0"/>
        <v>9</v>
      </c>
      <c r="B13" s="1274"/>
      <c r="C13" s="1274"/>
      <c r="D13" s="1274"/>
      <c r="E13" s="1274"/>
      <c r="F13" s="1274"/>
      <c r="G13" s="1274"/>
      <c r="H13" s="1275"/>
      <c r="I13" s="1270"/>
      <c r="J13" s="1271"/>
      <c r="K13" s="1273"/>
      <c r="L13" s="1274"/>
      <c r="M13" s="1274"/>
      <c r="N13" s="1274"/>
      <c r="O13" s="1275"/>
      <c r="P13" s="1270"/>
      <c r="Q13" s="1271"/>
      <c r="R13" s="1268"/>
      <c r="S13" s="1269"/>
      <c r="T13" s="1277"/>
      <c r="U13" s="1278"/>
      <c r="V13" s="1278"/>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3"/>
      <c r="CL13" s="183"/>
      <c r="CM13" s="183"/>
      <c r="CN13" s="183"/>
      <c r="CO13" s="183"/>
      <c r="CP13" s="183"/>
      <c r="CQ13" s="183"/>
      <c r="CR13" s="183"/>
      <c r="CS13" s="183"/>
      <c r="CT13" s="183"/>
      <c r="CU13" s="183"/>
      <c r="CV13" s="183"/>
      <c r="CW13" s="183"/>
      <c r="CX13" s="183"/>
      <c r="CY13" s="183"/>
      <c r="CZ13" s="183"/>
      <c r="DA13" s="183"/>
      <c r="DB13" s="183"/>
      <c r="DC13" s="183"/>
      <c r="DD13" s="183"/>
      <c r="DE13" s="183"/>
      <c r="DF13" s="183"/>
      <c r="DG13" s="183"/>
      <c r="DH13" s="183"/>
      <c r="DI13" s="183"/>
      <c r="DJ13" s="183"/>
    </row>
    <row r="14" spans="1:114" s="3" customFormat="1" ht="13.2">
      <c r="A14" s="407">
        <f t="shared" si="0"/>
        <v>10</v>
      </c>
      <c r="B14" s="1274"/>
      <c r="C14" s="1274"/>
      <c r="D14" s="1274"/>
      <c r="E14" s="1274"/>
      <c r="F14" s="1274"/>
      <c r="G14" s="1274"/>
      <c r="H14" s="1275"/>
      <c r="I14" s="1270"/>
      <c r="J14" s="1271"/>
      <c r="K14" s="1273"/>
      <c r="L14" s="1274"/>
      <c r="M14" s="1274"/>
      <c r="N14" s="1274"/>
      <c r="O14" s="1275"/>
      <c r="P14" s="1270"/>
      <c r="Q14" s="1271"/>
      <c r="R14" s="1268"/>
      <c r="S14" s="1269"/>
      <c r="T14" s="1277"/>
      <c r="U14" s="1278"/>
      <c r="V14" s="1278"/>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3"/>
      <c r="CL14" s="183"/>
      <c r="CM14" s="183"/>
      <c r="CN14" s="183"/>
      <c r="CO14" s="183"/>
      <c r="CP14" s="183"/>
      <c r="CQ14" s="183"/>
      <c r="CR14" s="183"/>
      <c r="CS14" s="183"/>
      <c r="CT14" s="183"/>
      <c r="CU14" s="183"/>
      <c r="CV14" s="183"/>
      <c r="CW14" s="183"/>
      <c r="CX14" s="183"/>
      <c r="CY14" s="183"/>
      <c r="CZ14" s="183"/>
      <c r="DA14" s="183"/>
      <c r="DB14" s="183"/>
      <c r="DC14" s="183"/>
      <c r="DD14" s="183"/>
      <c r="DE14" s="183"/>
      <c r="DF14" s="183"/>
      <c r="DG14" s="183"/>
      <c r="DH14" s="183"/>
      <c r="DI14" s="183"/>
      <c r="DJ14" s="183"/>
    </row>
    <row r="15" spans="1:114" s="3" customFormat="1" ht="13.2">
      <c r="A15" s="407">
        <f t="shared" si="0"/>
        <v>11</v>
      </c>
      <c r="B15" s="1274"/>
      <c r="C15" s="1274"/>
      <c r="D15" s="1274"/>
      <c r="E15" s="1274"/>
      <c r="F15" s="1274"/>
      <c r="G15" s="1274"/>
      <c r="H15" s="1275"/>
      <c r="I15" s="1270"/>
      <c r="J15" s="1271"/>
      <c r="K15" s="1273"/>
      <c r="L15" s="1274"/>
      <c r="M15" s="1274"/>
      <c r="N15" s="1274"/>
      <c r="O15" s="1275"/>
      <c r="P15" s="1270"/>
      <c r="Q15" s="1271"/>
      <c r="R15" s="1268"/>
      <c r="S15" s="1269"/>
      <c r="T15" s="1277"/>
      <c r="U15" s="1278"/>
      <c r="V15" s="1278"/>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row>
    <row r="16" spans="1:114" s="3" customFormat="1" ht="13.2">
      <c r="A16" s="407">
        <f t="shared" si="0"/>
        <v>12</v>
      </c>
      <c r="B16" s="1274"/>
      <c r="C16" s="1274"/>
      <c r="D16" s="1274"/>
      <c r="E16" s="1274"/>
      <c r="F16" s="1274"/>
      <c r="G16" s="1274"/>
      <c r="H16" s="1275"/>
      <c r="I16" s="1270"/>
      <c r="J16" s="1271"/>
      <c r="K16" s="1273"/>
      <c r="L16" s="1274"/>
      <c r="M16" s="1274"/>
      <c r="N16" s="1274"/>
      <c r="O16" s="1275"/>
      <c r="P16" s="1270"/>
      <c r="Q16" s="1271"/>
      <c r="R16" s="1268"/>
      <c r="S16" s="1269"/>
      <c r="T16" s="1277"/>
      <c r="U16" s="1278"/>
      <c r="V16" s="1278"/>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N16" s="183"/>
      <c r="BO16" s="183"/>
      <c r="BP16" s="183"/>
      <c r="BQ16" s="183"/>
      <c r="BR16" s="183"/>
      <c r="BS16" s="183"/>
      <c r="BT16" s="183"/>
      <c r="BU16" s="183"/>
      <c r="BV16" s="183"/>
      <c r="BW16" s="183"/>
      <c r="BX16" s="183"/>
      <c r="BY16" s="183"/>
      <c r="BZ16" s="183"/>
      <c r="CA16" s="183"/>
      <c r="CB16" s="183"/>
      <c r="CC16" s="183"/>
      <c r="CD16" s="183"/>
      <c r="CE16" s="183"/>
      <c r="CF16" s="183"/>
      <c r="CG16" s="183"/>
      <c r="CH16" s="183"/>
      <c r="CI16" s="183"/>
      <c r="CJ16" s="183"/>
      <c r="CK16" s="183"/>
      <c r="CL16" s="183"/>
      <c r="CM16" s="183"/>
      <c r="CN16" s="183"/>
      <c r="CO16" s="183"/>
      <c r="CP16" s="183"/>
      <c r="CQ16" s="183"/>
      <c r="CR16" s="183"/>
      <c r="CS16" s="183"/>
      <c r="CT16" s="183"/>
      <c r="CU16" s="183"/>
      <c r="CV16" s="183"/>
      <c r="CW16" s="183"/>
      <c r="CX16" s="183"/>
      <c r="CY16" s="183"/>
      <c r="CZ16" s="183"/>
      <c r="DA16" s="183"/>
      <c r="DB16" s="183"/>
      <c r="DC16" s="183"/>
      <c r="DD16" s="183"/>
      <c r="DE16" s="183"/>
      <c r="DF16" s="183"/>
      <c r="DG16" s="183"/>
      <c r="DH16" s="183"/>
      <c r="DI16" s="183"/>
      <c r="DJ16" s="183"/>
    </row>
    <row r="17" spans="1:114" s="3" customFormat="1" ht="13.2">
      <c r="A17" s="407">
        <f t="shared" si="0"/>
        <v>13</v>
      </c>
      <c r="B17" s="1274"/>
      <c r="C17" s="1274"/>
      <c r="D17" s="1274"/>
      <c r="E17" s="1274"/>
      <c r="F17" s="1274"/>
      <c r="G17" s="1274"/>
      <c r="H17" s="1275"/>
      <c r="I17" s="1270"/>
      <c r="J17" s="1271"/>
      <c r="K17" s="1273"/>
      <c r="L17" s="1274"/>
      <c r="M17" s="1274"/>
      <c r="N17" s="1274"/>
      <c r="O17" s="1275"/>
      <c r="P17" s="1270"/>
      <c r="Q17" s="1271"/>
      <c r="R17" s="1268"/>
      <c r="S17" s="1269"/>
      <c r="T17" s="1277"/>
      <c r="U17" s="1278"/>
      <c r="V17" s="1278"/>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c r="BR17" s="183"/>
      <c r="BS17" s="183"/>
      <c r="BT17" s="183"/>
      <c r="BU17" s="183"/>
      <c r="BV17" s="183"/>
      <c r="BW17" s="183"/>
      <c r="BX17" s="183"/>
      <c r="BY17" s="183"/>
      <c r="BZ17" s="183"/>
      <c r="CA17" s="183"/>
      <c r="CB17" s="183"/>
      <c r="CC17" s="183"/>
      <c r="CD17" s="183"/>
      <c r="CE17" s="183"/>
      <c r="CF17" s="183"/>
      <c r="CG17" s="183"/>
      <c r="CH17" s="183"/>
      <c r="CI17" s="183"/>
      <c r="CJ17" s="183"/>
      <c r="CK17" s="183"/>
      <c r="CL17" s="183"/>
      <c r="CM17" s="183"/>
      <c r="CN17" s="183"/>
      <c r="CO17" s="183"/>
      <c r="CP17" s="183"/>
      <c r="CQ17" s="183"/>
      <c r="CR17" s="183"/>
      <c r="CS17" s="183"/>
      <c r="CT17" s="183"/>
      <c r="CU17" s="183"/>
      <c r="CV17" s="183"/>
      <c r="CW17" s="183"/>
      <c r="CX17" s="183"/>
      <c r="CY17" s="183"/>
      <c r="CZ17" s="183"/>
      <c r="DA17" s="183"/>
      <c r="DB17" s="183"/>
      <c r="DC17" s="183"/>
      <c r="DD17" s="183"/>
      <c r="DE17" s="183"/>
      <c r="DF17" s="183"/>
      <c r="DG17" s="183"/>
      <c r="DH17" s="183"/>
      <c r="DI17" s="183"/>
      <c r="DJ17" s="183"/>
    </row>
    <row r="18" spans="1:114" s="3" customFormat="1" ht="13.2">
      <c r="A18" s="407">
        <f t="shared" si="0"/>
        <v>14</v>
      </c>
      <c r="B18" s="1274"/>
      <c r="C18" s="1274"/>
      <c r="D18" s="1274"/>
      <c r="E18" s="1274"/>
      <c r="F18" s="1274"/>
      <c r="G18" s="1274"/>
      <c r="H18" s="1275"/>
      <c r="I18" s="1270"/>
      <c r="J18" s="1271"/>
      <c r="K18" s="1273"/>
      <c r="L18" s="1274"/>
      <c r="M18" s="1274"/>
      <c r="N18" s="1274"/>
      <c r="O18" s="1275"/>
      <c r="P18" s="1270"/>
      <c r="Q18" s="1271"/>
      <c r="R18" s="1268"/>
      <c r="S18" s="1269"/>
      <c r="T18" s="1277"/>
      <c r="U18" s="1278"/>
      <c r="V18" s="1278"/>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183"/>
      <c r="BT18" s="183"/>
      <c r="BU18" s="183"/>
      <c r="BV18" s="183"/>
      <c r="BW18" s="183"/>
      <c r="BX18" s="183"/>
      <c r="BY18" s="183"/>
      <c r="BZ18" s="183"/>
      <c r="CA18" s="183"/>
      <c r="CB18" s="183"/>
      <c r="CC18" s="183"/>
      <c r="CD18" s="183"/>
      <c r="CE18" s="183"/>
      <c r="CF18" s="183"/>
      <c r="CG18" s="183"/>
      <c r="CH18" s="183"/>
      <c r="CI18" s="183"/>
      <c r="CJ18" s="183"/>
      <c r="CK18" s="183"/>
      <c r="CL18" s="183"/>
      <c r="CM18" s="183"/>
      <c r="CN18" s="183"/>
      <c r="CO18" s="183"/>
      <c r="CP18" s="183"/>
      <c r="CQ18" s="183"/>
      <c r="CR18" s="183"/>
      <c r="CS18" s="183"/>
      <c r="CT18" s="183"/>
      <c r="CU18" s="183"/>
      <c r="CV18" s="183"/>
      <c r="CW18" s="183"/>
      <c r="CX18" s="183"/>
      <c r="CY18" s="183"/>
      <c r="CZ18" s="183"/>
      <c r="DA18" s="183"/>
      <c r="DB18" s="183"/>
      <c r="DC18" s="183"/>
      <c r="DD18" s="183"/>
      <c r="DE18" s="183"/>
      <c r="DF18" s="183"/>
      <c r="DG18" s="183"/>
      <c r="DH18" s="183"/>
      <c r="DI18" s="183"/>
      <c r="DJ18" s="183"/>
    </row>
    <row r="19" spans="1:114" s="3" customFormat="1" ht="13.2">
      <c r="A19" s="407">
        <f t="shared" si="0"/>
        <v>15</v>
      </c>
      <c r="B19" s="1274"/>
      <c r="C19" s="1274"/>
      <c r="D19" s="1274"/>
      <c r="E19" s="1274"/>
      <c r="F19" s="1274"/>
      <c r="G19" s="1274"/>
      <c r="H19" s="1275"/>
      <c r="I19" s="1270"/>
      <c r="J19" s="1271"/>
      <c r="K19" s="1273"/>
      <c r="L19" s="1274"/>
      <c r="M19" s="1274"/>
      <c r="N19" s="1274"/>
      <c r="O19" s="1275"/>
      <c r="P19" s="1270"/>
      <c r="Q19" s="1271"/>
      <c r="R19" s="1268"/>
      <c r="S19" s="1269"/>
      <c r="T19" s="1277"/>
      <c r="U19" s="1278"/>
      <c r="V19" s="1278"/>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3"/>
      <c r="CI19" s="183"/>
      <c r="CJ19" s="183"/>
      <c r="CK19" s="183"/>
      <c r="CL19" s="183"/>
      <c r="CM19" s="183"/>
      <c r="CN19" s="183"/>
      <c r="CO19" s="183"/>
      <c r="CP19" s="183"/>
      <c r="CQ19" s="183"/>
      <c r="CR19" s="183"/>
      <c r="CS19" s="183"/>
      <c r="CT19" s="183"/>
      <c r="CU19" s="183"/>
      <c r="CV19" s="183"/>
      <c r="CW19" s="183"/>
      <c r="CX19" s="183"/>
      <c r="CY19" s="183"/>
      <c r="CZ19" s="183"/>
      <c r="DA19" s="183"/>
      <c r="DB19" s="183"/>
      <c r="DC19" s="183"/>
      <c r="DD19" s="183"/>
      <c r="DE19" s="183"/>
      <c r="DF19" s="183"/>
      <c r="DG19" s="183"/>
      <c r="DH19" s="183"/>
      <c r="DI19" s="183"/>
      <c r="DJ19" s="183"/>
    </row>
    <row r="20" spans="1:114" s="3" customFormat="1" ht="13.2">
      <c r="A20" s="407">
        <f t="shared" si="0"/>
        <v>16</v>
      </c>
      <c r="B20" s="1274"/>
      <c r="C20" s="1274"/>
      <c r="D20" s="1274"/>
      <c r="E20" s="1274"/>
      <c r="F20" s="1274"/>
      <c r="G20" s="1274"/>
      <c r="H20" s="1275"/>
      <c r="I20" s="1270"/>
      <c r="J20" s="1271"/>
      <c r="K20" s="1273"/>
      <c r="L20" s="1274"/>
      <c r="M20" s="1274"/>
      <c r="N20" s="1274"/>
      <c r="O20" s="1275"/>
      <c r="P20" s="1270"/>
      <c r="Q20" s="1271"/>
      <c r="R20" s="1268"/>
      <c r="S20" s="1269"/>
      <c r="T20" s="1277"/>
      <c r="U20" s="1278"/>
      <c r="V20" s="1278"/>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c r="CX20" s="183"/>
      <c r="CY20" s="183"/>
      <c r="CZ20" s="183"/>
      <c r="DA20" s="183"/>
      <c r="DB20" s="183"/>
      <c r="DC20" s="183"/>
      <c r="DD20" s="183"/>
      <c r="DE20" s="183"/>
      <c r="DF20" s="183"/>
      <c r="DG20" s="183"/>
      <c r="DH20" s="183"/>
      <c r="DI20" s="183"/>
      <c r="DJ20" s="183"/>
    </row>
    <row r="21" spans="1:114" s="3" customFormat="1" ht="13.2">
      <c r="A21" s="407">
        <f t="shared" si="0"/>
        <v>17</v>
      </c>
      <c r="B21" s="1274"/>
      <c r="C21" s="1274"/>
      <c r="D21" s="1274"/>
      <c r="E21" s="1274"/>
      <c r="F21" s="1274"/>
      <c r="G21" s="1274"/>
      <c r="H21" s="1275"/>
      <c r="I21" s="1270"/>
      <c r="J21" s="1271"/>
      <c r="K21" s="1273"/>
      <c r="L21" s="1274"/>
      <c r="M21" s="1274"/>
      <c r="N21" s="1274"/>
      <c r="O21" s="1275"/>
      <c r="P21" s="1270"/>
      <c r="Q21" s="1271"/>
      <c r="R21" s="1268"/>
      <c r="S21" s="1269"/>
      <c r="T21" s="1277"/>
      <c r="U21" s="1278"/>
      <c r="V21" s="1278"/>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c r="CM21" s="183"/>
      <c r="CN21" s="183"/>
      <c r="CO21" s="183"/>
      <c r="CP21" s="183"/>
      <c r="CQ21" s="183"/>
      <c r="CR21" s="183"/>
      <c r="CS21" s="183"/>
      <c r="CT21" s="183"/>
      <c r="CU21" s="183"/>
      <c r="CV21" s="183"/>
      <c r="CW21" s="183"/>
      <c r="CX21" s="183"/>
      <c r="CY21" s="183"/>
      <c r="CZ21" s="183"/>
      <c r="DA21" s="183"/>
      <c r="DB21" s="183"/>
      <c r="DC21" s="183"/>
      <c r="DD21" s="183"/>
      <c r="DE21" s="183"/>
      <c r="DF21" s="183"/>
      <c r="DG21" s="183"/>
      <c r="DH21" s="183"/>
      <c r="DI21" s="183"/>
      <c r="DJ21" s="183"/>
    </row>
    <row r="22" spans="1:114" s="3" customFormat="1" ht="13.2">
      <c r="A22" s="407">
        <f t="shared" si="0"/>
        <v>18</v>
      </c>
      <c r="B22" s="1274"/>
      <c r="C22" s="1274"/>
      <c r="D22" s="1274"/>
      <c r="E22" s="1274"/>
      <c r="F22" s="1274"/>
      <c r="G22" s="1274"/>
      <c r="H22" s="1275"/>
      <c r="I22" s="1270"/>
      <c r="J22" s="1271"/>
      <c r="K22" s="1273"/>
      <c r="L22" s="1274"/>
      <c r="M22" s="1274"/>
      <c r="N22" s="1274"/>
      <c r="O22" s="1275"/>
      <c r="P22" s="1270"/>
      <c r="Q22" s="1271"/>
      <c r="R22" s="1268"/>
      <c r="S22" s="1269"/>
      <c r="T22" s="1277"/>
      <c r="U22" s="1278"/>
      <c r="V22" s="1278"/>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83"/>
      <c r="CG22" s="183"/>
      <c r="CH22" s="183"/>
      <c r="CI22" s="183"/>
      <c r="CJ22" s="183"/>
      <c r="CK22" s="183"/>
      <c r="CL22" s="183"/>
      <c r="CM22" s="183"/>
      <c r="CN22" s="183"/>
      <c r="CO22" s="183"/>
      <c r="CP22" s="183"/>
      <c r="CQ22" s="183"/>
      <c r="CR22" s="183"/>
      <c r="CS22" s="183"/>
      <c r="CT22" s="183"/>
      <c r="CU22" s="183"/>
      <c r="CV22" s="183"/>
      <c r="CW22" s="183"/>
      <c r="CX22" s="183"/>
      <c r="CY22" s="183"/>
      <c r="CZ22" s="183"/>
      <c r="DA22" s="183"/>
      <c r="DB22" s="183"/>
      <c r="DC22" s="183"/>
      <c r="DD22" s="183"/>
      <c r="DE22" s="183"/>
      <c r="DF22" s="183"/>
      <c r="DG22" s="183"/>
      <c r="DH22" s="183"/>
      <c r="DI22" s="183"/>
      <c r="DJ22" s="183"/>
    </row>
    <row r="23" spans="1:114" s="3" customFormat="1" ht="13.2">
      <c r="A23" s="407">
        <f t="shared" si="0"/>
        <v>19</v>
      </c>
      <c r="B23" s="1274"/>
      <c r="C23" s="1274"/>
      <c r="D23" s="1274"/>
      <c r="E23" s="1274"/>
      <c r="F23" s="1274"/>
      <c r="G23" s="1274"/>
      <c r="H23" s="1275"/>
      <c r="I23" s="1270"/>
      <c r="J23" s="1271"/>
      <c r="K23" s="1273"/>
      <c r="L23" s="1274"/>
      <c r="M23" s="1274"/>
      <c r="N23" s="1274"/>
      <c r="O23" s="1275"/>
      <c r="P23" s="1270"/>
      <c r="Q23" s="1271"/>
      <c r="R23" s="1268"/>
      <c r="S23" s="1269"/>
      <c r="T23" s="1277"/>
      <c r="U23" s="1278"/>
      <c r="V23" s="1278"/>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c r="BK23" s="183"/>
      <c r="BL23" s="183"/>
      <c r="BM23" s="183"/>
      <c r="BN23" s="183"/>
      <c r="BO23" s="183"/>
      <c r="BP23" s="183"/>
      <c r="BQ23" s="183"/>
      <c r="BR23" s="183"/>
      <c r="BS23" s="183"/>
      <c r="BT23" s="183"/>
      <c r="BU23" s="183"/>
      <c r="BV23" s="183"/>
      <c r="BW23" s="183"/>
      <c r="BX23" s="183"/>
      <c r="BY23" s="183"/>
      <c r="BZ23" s="183"/>
      <c r="CA23" s="183"/>
      <c r="CB23" s="183"/>
      <c r="CC23" s="183"/>
      <c r="CD23" s="183"/>
      <c r="CE23" s="183"/>
      <c r="CF23" s="183"/>
      <c r="CG23" s="183"/>
      <c r="CH23" s="183"/>
      <c r="CI23" s="183"/>
      <c r="CJ23" s="183"/>
      <c r="CK23" s="183"/>
      <c r="CL23" s="183"/>
      <c r="CM23" s="183"/>
      <c r="CN23" s="183"/>
      <c r="CO23" s="183"/>
      <c r="CP23" s="183"/>
      <c r="CQ23" s="183"/>
      <c r="CR23" s="183"/>
      <c r="CS23" s="183"/>
      <c r="CT23" s="183"/>
      <c r="CU23" s="183"/>
      <c r="CV23" s="183"/>
      <c r="CW23" s="183"/>
      <c r="CX23" s="183"/>
      <c r="CY23" s="183"/>
      <c r="CZ23" s="183"/>
      <c r="DA23" s="183"/>
      <c r="DB23" s="183"/>
      <c r="DC23" s="183"/>
      <c r="DD23" s="183"/>
      <c r="DE23" s="183"/>
      <c r="DF23" s="183"/>
      <c r="DG23" s="183"/>
      <c r="DH23" s="183"/>
      <c r="DI23" s="183"/>
      <c r="DJ23" s="183"/>
    </row>
    <row r="24" spans="1:114" s="183" customFormat="1" ht="13.2">
      <c r="A24" s="408"/>
      <c r="B24" s="316"/>
      <c r="C24" s="316"/>
      <c r="D24" s="316"/>
      <c r="E24" s="314"/>
      <c r="F24" s="314"/>
      <c r="G24" s="314"/>
      <c r="H24" s="314"/>
      <c r="I24" s="314"/>
      <c r="J24" s="314"/>
      <c r="K24" s="314"/>
      <c r="L24" s="315"/>
      <c r="M24" s="302"/>
      <c r="N24" s="302"/>
      <c r="O24" s="316"/>
      <c r="P24" s="316"/>
      <c r="Q24" s="314"/>
      <c r="R24" s="1272">
        <f>SUM(R5:S23)</f>
        <v>0</v>
      </c>
      <c r="S24" s="1272"/>
      <c r="T24" s="314"/>
      <c r="U24" s="314"/>
    </row>
    <row r="25" spans="1:114" s="144" customFormat="1">
      <c r="A25" s="409"/>
    </row>
    <row r="26" spans="1:114" s="144" customFormat="1">
      <c r="A26" s="409"/>
    </row>
    <row r="27" spans="1:114" s="144" customFormat="1">
      <c r="A27" s="409"/>
    </row>
    <row r="28" spans="1:114" s="144" customFormat="1">
      <c r="A28" s="409"/>
    </row>
    <row r="29" spans="1:114" s="144" customFormat="1">
      <c r="A29" s="409"/>
    </row>
    <row r="30" spans="1:114" s="144" customFormat="1">
      <c r="A30" s="409"/>
    </row>
    <row r="31" spans="1:114" s="144" customFormat="1">
      <c r="A31" s="409"/>
    </row>
    <row r="32" spans="1:114" s="144" customFormat="1">
      <c r="A32" s="409"/>
    </row>
    <row r="33" spans="1:1" s="144" customFormat="1">
      <c r="A33" s="409"/>
    </row>
    <row r="34" spans="1:1" s="144" customFormat="1">
      <c r="A34" s="409"/>
    </row>
    <row r="35" spans="1:1" s="144" customFormat="1">
      <c r="A35" s="409"/>
    </row>
    <row r="36" spans="1:1" s="144" customFormat="1">
      <c r="A36" s="409"/>
    </row>
    <row r="37" spans="1:1" s="144" customFormat="1">
      <c r="A37" s="409"/>
    </row>
    <row r="38" spans="1:1" s="144" customFormat="1">
      <c r="A38" s="409"/>
    </row>
    <row r="39" spans="1:1" s="144" customFormat="1">
      <c r="A39" s="409"/>
    </row>
    <row r="40" spans="1:1" s="144" customFormat="1">
      <c r="A40" s="409"/>
    </row>
    <row r="41" spans="1:1" s="144" customFormat="1">
      <c r="A41" s="409"/>
    </row>
    <row r="42" spans="1:1" s="144" customFormat="1">
      <c r="A42" s="409"/>
    </row>
    <row r="43" spans="1:1" s="144" customFormat="1">
      <c r="A43" s="409"/>
    </row>
    <row r="44" spans="1:1" s="144" customFormat="1">
      <c r="A44" s="409"/>
    </row>
    <row r="45" spans="1:1" s="144" customFormat="1">
      <c r="A45" s="409"/>
    </row>
    <row r="46" spans="1:1" s="144" customFormat="1">
      <c r="A46" s="409"/>
    </row>
    <row r="47" spans="1:1" s="144" customFormat="1">
      <c r="A47" s="409"/>
    </row>
    <row r="48" spans="1:1" s="144" customFormat="1">
      <c r="A48" s="409"/>
    </row>
    <row r="49" spans="1:1" s="144" customFormat="1">
      <c r="A49" s="409"/>
    </row>
    <row r="50" spans="1:1" s="144" customFormat="1">
      <c r="A50" s="409"/>
    </row>
    <row r="51" spans="1:1" s="144" customFormat="1">
      <c r="A51" s="409"/>
    </row>
    <row r="52" spans="1:1" s="144" customFormat="1">
      <c r="A52" s="409"/>
    </row>
    <row r="53" spans="1:1" s="144" customFormat="1">
      <c r="A53" s="409"/>
    </row>
    <row r="54" spans="1:1" s="144" customFormat="1">
      <c r="A54" s="409"/>
    </row>
  </sheetData>
  <mergeCells count="124">
    <mergeCell ref="T14:V14"/>
    <mergeCell ref="T15:V15"/>
    <mergeCell ref="T16:V16"/>
    <mergeCell ref="T17:V17"/>
    <mergeCell ref="T18:V18"/>
    <mergeCell ref="T20:V20"/>
    <mergeCell ref="T21:V21"/>
    <mergeCell ref="T22:V22"/>
    <mergeCell ref="T23:V23"/>
    <mergeCell ref="I23:J23"/>
    <mergeCell ref="K23:O23"/>
    <mergeCell ref="R21:S21"/>
    <mergeCell ref="B20:H20"/>
    <mergeCell ref="I20:J20"/>
    <mergeCell ref="B22:H22"/>
    <mergeCell ref="I22:J22"/>
    <mergeCell ref="T19:V19"/>
    <mergeCell ref="B14:H14"/>
    <mergeCell ref="I14:J14"/>
    <mergeCell ref="B16:H16"/>
    <mergeCell ref="I16:J16"/>
    <mergeCell ref="K16:O16"/>
    <mergeCell ref="K14:O14"/>
    <mergeCell ref="B15:H15"/>
    <mergeCell ref="I15:J15"/>
    <mergeCell ref="K15:O15"/>
    <mergeCell ref="K22:O22"/>
    <mergeCell ref="B23:H23"/>
    <mergeCell ref="P17:Q17"/>
    <mergeCell ref="P18:Q18"/>
    <mergeCell ref="P19:Q19"/>
    <mergeCell ref="K20:O20"/>
    <mergeCell ref="B21:H21"/>
    <mergeCell ref="T8:V8"/>
    <mergeCell ref="T9:V9"/>
    <mergeCell ref="T10:V10"/>
    <mergeCell ref="T11:V11"/>
    <mergeCell ref="T12:V12"/>
    <mergeCell ref="T13:V13"/>
    <mergeCell ref="B11:H11"/>
    <mergeCell ref="K11:O11"/>
    <mergeCell ref="B10:H10"/>
    <mergeCell ref="I10:J10"/>
    <mergeCell ref="K10:O10"/>
    <mergeCell ref="I11:J11"/>
    <mergeCell ref="B8:H8"/>
    <mergeCell ref="I8:J8"/>
    <mergeCell ref="K8:O8"/>
    <mergeCell ref="B9:H9"/>
    <mergeCell ref="I9:J9"/>
    <mergeCell ref="K9:O9"/>
    <mergeCell ref="B12:H12"/>
    <mergeCell ref="I12:J12"/>
    <mergeCell ref="K12:O12"/>
    <mergeCell ref="B13:H13"/>
    <mergeCell ref="I13:J13"/>
    <mergeCell ref="K13:O13"/>
    <mergeCell ref="B4:H4"/>
    <mergeCell ref="I4:J4"/>
    <mergeCell ref="K4:O4"/>
    <mergeCell ref="B5:H5"/>
    <mergeCell ref="T6:V6"/>
    <mergeCell ref="T7:V7"/>
    <mergeCell ref="K5:O5"/>
    <mergeCell ref="B6:H6"/>
    <mergeCell ref="K6:O6"/>
    <mergeCell ref="I5:J5"/>
    <mergeCell ref="B7:H7"/>
    <mergeCell ref="I7:J7"/>
    <mergeCell ref="K7:O7"/>
    <mergeCell ref="P7:Q7"/>
    <mergeCell ref="T4:V4"/>
    <mergeCell ref="R5:S5"/>
    <mergeCell ref="T5:V5"/>
    <mergeCell ref="P4:Q4"/>
    <mergeCell ref="P5:Q5"/>
    <mergeCell ref="R4:S4"/>
    <mergeCell ref="P6:Q6"/>
    <mergeCell ref="I6:J6"/>
    <mergeCell ref="I21:J21"/>
    <mergeCell ref="K21:O21"/>
    <mergeCell ref="B19:H19"/>
    <mergeCell ref="I19:J19"/>
    <mergeCell ref="K19:O19"/>
    <mergeCell ref="B17:H17"/>
    <mergeCell ref="I17:J17"/>
    <mergeCell ref="K17:O17"/>
    <mergeCell ref="B18:H18"/>
    <mergeCell ref="I18:J18"/>
    <mergeCell ref="K18:O18"/>
    <mergeCell ref="R24:S24"/>
    <mergeCell ref="R12:S12"/>
    <mergeCell ref="R13:S13"/>
    <mergeCell ref="R14:S14"/>
    <mergeCell ref="R15:S15"/>
    <mergeCell ref="R10:S10"/>
    <mergeCell ref="P14:Q14"/>
    <mergeCell ref="P15:Q15"/>
    <mergeCell ref="P16:Q16"/>
    <mergeCell ref="P12:Q12"/>
    <mergeCell ref="P13:Q13"/>
    <mergeCell ref="R22:S22"/>
    <mergeCell ref="R23:S23"/>
    <mergeCell ref="P20:Q20"/>
    <mergeCell ref="P21:Q21"/>
    <mergeCell ref="P22:Q22"/>
    <mergeCell ref="P23:Q23"/>
    <mergeCell ref="R11:S11"/>
    <mergeCell ref="R16:S16"/>
    <mergeCell ref="R17:S17"/>
    <mergeCell ref="R18:S18"/>
    <mergeCell ref="R19:S19"/>
    <mergeCell ref="R20:S20"/>
    <mergeCell ref="R1:S1"/>
    <mergeCell ref="P1:Q1"/>
    <mergeCell ref="I1:O1"/>
    <mergeCell ref="R8:S8"/>
    <mergeCell ref="R9:S9"/>
    <mergeCell ref="P8:Q8"/>
    <mergeCell ref="P9:Q9"/>
    <mergeCell ref="P10:Q10"/>
    <mergeCell ref="P11:Q11"/>
    <mergeCell ref="R6:S6"/>
    <mergeCell ref="R7:S7"/>
  </mergeCells>
  <dataValidations count="1">
    <dataValidation type="list" allowBlank="1" showInputMessage="1" showErrorMessage="1" sqref="P5:Q23" xr:uid="{00000000-0002-0000-0300-000000000000}">
      <formula1>"Purchase Option, Purchase Contract, Deed, Other, None Yet"</formula1>
    </dataValidation>
  </dataValidations>
  <pageMargins left="0.7" right="0.7" top="0.75" bottom="0.75" header="0.3" footer="0.3"/>
  <pageSetup scale="81" fitToHeight="2" orientation="portrait" r:id="rId1"/>
  <headerFooter>
    <oddFooter xml:space="preserve">&amp;L&amp;F
&amp;A&amp;RPage &amp;P of &amp;N
&amp;D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M141"/>
  <sheetViews>
    <sheetView zoomScaleNormal="100" zoomScaleSheetLayoutView="40" zoomScalePageLayoutView="50" workbookViewId="0">
      <pane xSplit="3" ySplit="5" topLeftCell="D6" activePane="bottomRight" state="frozen"/>
      <selection pane="topRight" activeCell="D1" sqref="D1"/>
      <selection pane="bottomLeft" activeCell="A6" sqref="A6"/>
      <selection pane="bottomRight" activeCell="D14" sqref="D14"/>
    </sheetView>
  </sheetViews>
  <sheetFormatPr defaultRowHeight="11.4"/>
  <cols>
    <col min="1" max="1" width="3.5" style="12" customWidth="1"/>
    <col min="2" max="2" width="34.5" style="3" customWidth="1"/>
    <col min="3" max="3" width="13.1640625" style="3" customWidth="1"/>
    <col min="4" max="5" width="21.33203125" style="10" customWidth="1"/>
    <col min="6" max="6" width="21.83203125" style="10" customWidth="1"/>
    <col min="7" max="14" width="18.83203125" style="10" customWidth="1"/>
    <col min="15" max="15" width="15.83203125" style="8" customWidth="1"/>
    <col min="16" max="16" width="15" style="8" customWidth="1"/>
    <col min="17" max="17" width="18.1640625" style="105" customWidth="1"/>
    <col min="18" max="18" width="12.33203125" style="105" hidden="1" customWidth="1"/>
    <col min="19" max="19" width="12.6640625" style="105" bestFit="1" customWidth="1"/>
    <col min="20" max="20" width="3.6640625" style="3" customWidth="1"/>
    <col min="21" max="21" width="12.6640625" style="183" customWidth="1"/>
    <col min="22" max="95" width="9.33203125" style="183"/>
    <col min="96" max="16384" width="9.33203125" style="1"/>
  </cols>
  <sheetData>
    <row r="1" spans="1:195" s="5" customFormat="1" ht="15" customHeight="1">
      <c r="A1" s="1284" t="str">
        <f>file</f>
        <v>Will County HOME PROGRAM</v>
      </c>
      <c r="B1" s="1284"/>
      <c r="C1" s="1284"/>
      <c r="D1" s="1284"/>
      <c r="E1" s="1284"/>
      <c r="F1" s="1284"/>
      <c r="G1" s="1284"/>
      <c r="H1" s="1284"/>
      <c r="I1" s="1284"/>
      <c r="J1" s="1284"/>
      <c r="K1" s="1284"/>
      <c r="L1" s="1284"/>
      <c r="M1" s="1284"/>
      <c r="N1" s="1284"/>
      <c r="O1" s="1284"/>
      <c r="P1" s="1284"/>
      <c r="Q1" s="1284"/>
      <c r="R1" s="1284"/>
      <c r="S1" s="1284"/>
      <c r="T1" s="4"/>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c r="CC1" s="660"/>
      <c r="CD1" s="660"/>
      <c r="CE1" s="660"/>
      <c r="CF1" s="660"/>
      <c r="CG1" s="660"/>
      <c r="CH1" s="660"/>
      <c r="CI1" s="660"/>
      <c r="CJ1" s="660"/>
      <c r="CK1" s="660"/>
      <c r="CL1" s="660"/>
      <c r="CM1" s="660"/>
      <c r="CN1" s="660"/>
      <c r="CO1" s="660"/>
      <c r="CP1" s="660"/>
      <c r="CQ1" s="660"/>
      <c r="CR1" s="4"/>
      <c r="CS1" s="4"/>
      <c r="CT1" s="4"/>
      <c r="CU1" s="4"/>
      <c r="CV1" s="4"/>
      <c r="CW1" s="4"/>
      <c r="CX1" s="4"/>
      <c r="CY1" s="4"/>
      <c r="CZ1" s="4"/>
      <c r="DA1" s="4"/>
      <c r="DB1" s="4"/>
      <c r="DC1" s="4"/>
      <c r="DD1" s="4"/>
      <c r="DE1" s="4"/>
      <c r="DF1" s="4"/>
      <c r="DG1" s="4"/>
      <c r="DH1" s="4"/>
      <c r="DI1" s="4"/>
      <c r="DJ1" s="4"/>
      <c r="DK1" s="4"/>
      <c r="DL1" s="4"/>
      <c r="DM1" s="4"/>
      <c r="DN1" s="4"/>
      <c r="DO1" s="4"/>
      <c r="DP1" s="4"/>
      <c r="DQ1" s="4"/>
    </row>
    <row r="2" spans="1:195" s="4" customFormat="1" ht="16.5" customHeight="1">
      <c r="A2" s="1285" t="s">
        <v>312</v>
      </c>
      <c r="B2" s="1285"/>
      <c r="C2" s="1285"/>
      <c r="D2" s="1285"/>
      <c r="E2" s="1285"/>
      <c r="F2" s="1285"/>
      <c r="G2" s="1285"/>
      <c r="H2" s="1285"/>
      <c r="I2" s="1285"/>
      <c r="J2" s="1285"/>
      <c r="K2" s="1285"/>
      <c r="L2" s="1285"/>
      <c r="M2" s="1285"/>
      <c r="N2" s="1285"/>
      <c r="O2" s="1285"/>
      <c r="P2" s="1285"/>
      <c r="Q2" s="1285"/>
      <c r="R2" s="1285"/>
      <c r="S2" s="1285"/>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c r="CC2" s="660"/>
      <c r="CD2" s="660"/>
      <c r="CE2" s="660"/>
      <c r="CF2" s="660"/>
      <c r="CG2" s="660"/>
      <c r="CH2" s="660"/>
      <c r="CI2" s="660"/>
      <c r="CJ2" s="660"/>
      <c r="CK2" s="660"/>
      <c r="CL2" s="660"/>
      <c r="CM2" s="660"/>
      <c r="CN2" s="660"/>
      <c r="CO2" s="660"/>
      <c r="CP2" s="660"/>
      <c r="CQ2" s="660"/>
    </row>
    <row r="3" spans="1:195" s="58" customFormat="1" ht="10.199999999999999" hidden="1">
      <c r="B3" s="96" t="s">
        <v>36</v>
      </c>
      <c r="C3" s="1281">
        <f>'4)Summary Sources &amp; Uses'!D6</f>
        <v>0</v>
      </c>
      <c r="D3" s="1281"/>
      <c r="E3" s="97" t="s">
        <v>374</v>
      </c>
      <c r="F3" s="79">
        <f>projnum</f>
        <v>0</v>
      </c>
      <c r="G3" s="57"/>
      <c r="H3" s="98"/>
      <c r="I3" s="57"/>
      <c r="J3" s="98"/>
      <c r="K3" s="57"/>
      <c r="L3" s="98"/>
      <c r="M3" s="57"/>
      <c r="N3" s="98"/>
      <c r="Q3" s="106"/>
      <c r="R3" s="106"/>
      <c r="S3" s="106"/>
      <c r="U3" s="603"/>
      <c r="V3" s="603"/>
      <c r="W3" s="603"/>
      <c r="X3" s="603"/>
      <c r="Y3" s="603"/>
      <c r="Z3" s="603"/>
      <c r="AA3" s="603"/>
      <c r="AB3" s="603"/>
      <c r="AC3" s="603"/>
      <c r="AD3" s="603"/>
      <c r="AE3" s="603"/>
      <c r="AF3" s="603"/>
      <c r="AG3" s="603"/>
      <c r="AH3" s="603"/>
      <c r="AI3" s="603"/>
      <c r="AJ3" s="603"/>
      <c r="AK3" s="603"/>
      <c r="AL3" s="603"/>
      <c r="AM3" s="603"/>
      <c r="AN3" s="603"/>
      <c r="AO3" s="603"/>
      <c r="AP3" s="603"/>
      <c r="AQ3" s="603"/>
      <c r="AR3" s="603"/>
      <c r="AS3" s="603"/>
      <c r="AT3" s="603"/>
      <c r="AU3" s="603"/>
      <c r="AV3" s="603"/>
      <c r="AW3" s="603"/>
      <c r="AX3" s="603"/>
      <c r="AY3" s="603"/>
      <c r="AZ3" s="603"/>
      <c r="BA3" s="603"/>
      <c r="BB3" s="603"/>
      <c r="BC3" s="603"/>
      <c r="BD3" s="603"/>
      <c r="BE3" s="603"/>
      <c r="BF3" s="603"/>
      <c r="BG3" s="603"/>
      <c r="BH3" s="603"/>
      <c r="BI3" s="603"/>
      <c r="BJ3" s="603"/>
      <c r="BK3" s="603"/>
      <c r="BL3" s="603"/>
      <c r="BM3" s="603"/>
      <c r="BN3" s="603"/>
      <c r="BO3" s="603"/>
      <c r="BP3" s="603"/>
      <c r="BQ3" s="603"/>
      <c r="BR3" s="603"/>
      <c r="BS3" s="603"/>
      <c r="BT3" s="603"/>
      <c r="BU3" s="603"/>
      <c r="BV3" s="603"/>
      <c r="BW3" s="603"/>
      <c r="BX3" s="603"/>
      <c r="BY3" s="603"/>
      <c r="BZ3" s="603"/>
      <c r="CA3" s="603"/>
      <c r="CB3" s="603"/>
      <c r="CC3" s="603"/>
      <c r="CD3" s="603"/>
      <c r="CE3" s="603"/>
      <c r="CF3" s="603"/>
      <c r="CG3" s="603"/>
      <c r="CH3" s="603"/>
      <c r="CI3" s="603"/>
      <c r="CJ3" s="603"/>
      <c r="CK3" s="603"/>
      <c r="CL3" s="603"/>
      <c r="CM3" s="603"/>
      <c r="CN3" s="603"/>
      <c r="CO3" s="603"/>
      <c r="CP3" s="603"/>
      <c r="CQ3" s="603"/>
    </row>
    <row r="4" spans="1:195" s="58" customFormat="1" ht="10.199999999999999" hidden="1">
      <c r="B4" s="96" t="s">
        <v>60</v>
      </c>
      <c r="C4" s="1281">
        <f>'4)Summary Sources &amp; Uses'!D7</f>
        <v>0</v>
      </c>
      <c r="D4" s="1281"/>
      <c r="E4" s="97" t="s">
        <v>375</v>
      </c>
      <c r="F4" s="79">
        <f>units</f>
        <v>0</v>
      </c>
      <c r="G4" s="57"/>
      <c r="H4" s="98"/>
      <c r="I4" s="57"/>
      <c r="J4" s="98"/>
      <c r="K4" s="57"/>
      <c r="L4" s="98"/>
      <c r="M4" s="57"/>
      <c r="N4" s="98"/>
      <c r="Q4" s="106"/>
      <c r="R4" s="106"/>
      <c r="S4" s="106"/>
      <c r="U4" s="603"/>
      <c r="V4" s="603"/>
      <c r="W4" s="603"/>
      <c r="X4" s="603"/>
      <c r="Y4" s="603"/>
      <c r="Z4" s="603"/>
      <c r="AA4" s="603"/>
      <c r="AB4" s="603"/>
      <c r="AC4" s="603"/>
      <c r="AD4" s="603"/>
      <c r="AE4" s="603"/>
      <c r="AF4" s="603"/>
      <c r="AG4" s="603"/>
      <c r="AH4" s="603"/>
      <c r="AI4" s="603"/>
      <c r="AJ4" s="603"/>
      <c r="AK4" s="603"/>
      <c r="AL4" s="603"/>
      <c r="AM4" s="603"/>
      <c r="AN4" s="603"/>
      <c r="AO4" s="603"/>
      <c r="AP4" s="603"/>
      <c r="AQ4" s="603"/>
      <c r="AR4" s="603"/>
      <c r="AS4" s="603"/>
      <c r="AT4" s="603"/>
      <c r="AU4" s="603"/>
      <c r="AV4" s="603"/>
      <c r="AW4" s="603"/>
      <c r="AX4" s="603"/>
      <c r="AY4" s="603"/>
      <c r="AZ4" s="603"/>
      <c r="BA4" s="603"/>
      <c r="BB4" s="603"/>
      <c r="BC4" s="603"/>
      <c r="BD4" s="603"/>
      <c r="BE4" s="603"/>
      <c r="BF4" s="603"/>
      <c r="BG4" s="603"/>
      <c r="BH4" s="603"/>
      <c r="BI4" s="603"/>
      <c r="BJ4" s="603"/>
      <c r="BK4" s="603"/>
      <c r="BL4" s="603"/>
      <c r="BM4" s="603"/>
      <c r="BN4" s="603"/>
      <c r="BO4" s="603"/>
      <c r="BP4" s="603"/>
      <c r="BQ4" s="603"/>
      <c r="BR4" s="603"/>
      <c r="BS4" s="603"/>
      <c r="BT4" s="603"/>
      <c r="BU4" s="603"/>
      <c r="BV4" s="603"/>
      <c r="BW4" s="603"/>
      <c r="BX4" s="603"/>
      <c r="BY4" s="603"/>
      <c r="BZ4" s="603"/>
      <c r="CA4" s="603"/>
      <c r="CB4" s="603"/>
      <c r="CC4" s="603"/>
      <c r="CD4" s="603"/>
      <c r="CE4" s="603"/>
      <c r="CF4" s="603"/>
      <c r="CG4" s="603"/>
      <c r="CH4" s="603"/>
      <c r="CI4" s="603"/>
      <c r="CJ4" s="603"/>
      <c r="CK4" s="603"/>
      <c r="CL4" s="603"/>
      <c r="CM4" s="603"/>
      <c r="CN4" s="603"/>
      <c r="CO4" s="603"/>
      <c r="CP4" s="603"/>
      <c r="CQ4" s="603"/>
    </row>
    <row r="5" spans="1:195" s="497" customFormat="1" ht="14.25" customHeight="1">
      <c r="A5" s="496"/>
      <c r="C5" s="498"/>
      <c r="D5" s="495" t="str">
        <f>IF('1)Cover Page'!$P$12="Home Models/Types","Home Model 1","Address 1")</f>
        <v>Address 1</v>
      </c>
      <c r="E5" s="495" t="str">
        <f>IF('1)Cover Page'!$P$12="Home Models/Types","Home Model 2","Address 2")</f>
        <v>Address 2</v>
      </c>
      <c r="F5" s="495" t="str">
        <f>IF('1)Cover Page'!$P$12="Home Models/Types","Home Model 3","Address 3")</f>
        <v>Address 3</v>
      </c>
      <c r="G5" s="495" t="str">
        <f>IF('1)Cover Page'!$P$12="Home Models/Types","Home Model 4","Address 4")</f>
        <v>Address 4</v>
      </c>
      <c r="H5" s="495" t="str">
        <f>IF('1)Cover Page'!$P$12="Home Models/Types","Home Model 5","Address 5")</f>
        <v>Address 5</v>
      </c>
      <c r="I5" s="495" t="str">
        <f>IF('1)Cover Page'!$P$12="Home Models/Types","Home Model 6","Address 6")</f>
        <v>Address 6</v>
      </c>
      <c r="J5" s="495" t="str">
        <f>IF('1)Cover Page'!$P$12="Home Models/Types","Home Model 7","Address 7")</f>
        <v>Address 7</v>
      </c>
      <c r="K5" s="495" t="str">
        <f>IF('1)Cover Page'!$P$12="Home Models/Types","Home Model 8","Address 8")</f>
        <v>Address 8</v>
      </c>
      <c r="L5" s="495" t="str">
        <f>IF('1)Cover Page'!$P$12="Home Models/Types","Home Model 9","Address 9")</f>
        <v>Address 9</v>
      </c>
      <c r="M5" s="495" t="str">
        <f>IF('1)Cover Page'!$P$12="Home Models/Types","Home Model 10","Address 10")</f>
        <v>Address 10</v>
      </c>
      <c r="N5" s="495" t="str">
        <f>IF('1)Cover Page'!$P$12="Home Models/Types","Home Model 11","Address 11")</f>
        <v>Address 11</v>
      </c>
      <c r="O5" s="495" t="s">
        <v>0</v>
      </c>
      <c r="P5" s="495"/>
      <c r="Q5" s="126" t="s">
        <v>199</v>
      </c>
      <c r="R5" s="124"/>
      <c r="S5" s="124" t="s">
        <v>200</v>
      </c>
      <c r="U5" s="661"/>
      <c r="V5" s="661"/>
      <c r="W5" s="661"/>
      <c r="X5" s="661"/>
      <c r="Y5" s="661"/>
      <c r="Z5" s="661"/>
      <c r="AA5" s="661"/>
      <c r="AB5" s="661"/>
      <c r="AC5" s="661"/>
      <c r="AD5" s="661"/>
      <c r="AE5" s="661"/>
      <c r="AF5" s="661"/>
      <c r="AG5" s="661"/>
      <c r="AH5" s="661"/>
      <c r="AI5" s="661"/>
      <c r="AJ5" s="661"/>
      <c r="AK5" s="661"/>
      <c r="AL5" s="661"/>
      <c r="AM5" s="661"/>
      <c r="AN5" s="661"/>
      <c r="AO5" s="661"/>
      <c r="AP5" s="661"/>
      <c r="AQ5" s="661"/>
      <c r="AR5" s="661"/>
      <c r="AS5" s="661"/>
      <c r="AT5" s="661"/>
      <c r="AU5" s="661"/>
      <c r="AV5" s="661"/>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661"/>
      <c r="CG5" s="661"/>
      <c r="CH5" s="661"/>
      <c r="CI5" s="661"/>
      <c r="CJ5" s="661"/>
      <c r="CK5" s="661"/>
      <c r="CL5" s="661"/>
      <c r="CM5" s="661"/>
      <c r="CN5" s="661"/>
      <c r="CO5" s="661"/>
      <c r="CP5" s="661"/>
      <c r="CQ5" s="661"/>
    </row>
    <row r="6" spans="1:195" s="30" customFormat="1" ht="12">
      <c r="A6" s="493"/>
      <c r="B6" s="689" t="str">
        <f>IF(D5="Address","","Home Model Name, if applicable:")</f>
        <v>Home Model Name, if applicable:</v>
      </c>
      <c r="C6" s="494"/>
      <c r="D6" s="745"/>
      <c r="E6" s="745"/>
      <c r="F6" s="745"/>
      <c r="G6" s="745"/>
      <c r="H6" s="745"/>
      <c r="I6" s="745"/>
      <c r="J6" s="745"/>
      <c r="K6" s="745"/>
      <c r="L6" s="745"/>
      <c r="M6" s="745"/>
      <c r="N6" s="745"/>
      <c r="O6" s="500" t="s">
        <v>46</v>
      </c>
      <c r="P6" s="500" t="s">
        <v>2</v>
      </c>
      <c r="Q6" s="108"/>
      <c r="R6" s="108"/>
      <c r="S6" s="108"/>
      <c r="T6" s="29"/>
      <c r="U6" s="647"/>
      <c r="V6" s="605"/>
      <c r="W6" s="605"/>
      <c r="X6" s="605"/>
      <c r="Y6" s="605"/>
      <c r="Z6" s="605"/>
      <c r="AA6" s="605"/>
      <c r="AB6" s="605"/>
      <c r="AC6" s="605"/>
      <c r="AD6" s="605"/>
      <c r="AE6" s="605"/>
      <c r="AF6" s="605"/>
      <c r="AG6" s="605"/>
      <c r="AH6" s="605"/>
      <c r="AI6" s="605"/>
      <c r="AJ6" s="605"/>
      <c r="AK6" s="605"/>
      <c r="AL6" s="605"/>
      <c r="AM6" s="605"/>
      <c r="AN6" s="605"/>
      <c r="AO6" s="605"/>
      <c r="AP6" s="605"/>
      <c r="AQ6" s="605"/>
      <c r="AR6" s="605"/>
      <c r="AS6" s="605"/>
      <c r="AT6" s="605"/>
      <c r="AU6" s="605"/>
      <c r="AV6" s="605"/>
      <c r="AW6" s="605"/>
      <c r="AX6" s="605"/>
      <c r="AY6" s="605"/>
      <c r="AZ6" s="605"/>
      <c r="BA6" s="605"/>
      <c r="BB6" s="605"/>
      <c r="BC6" s="605"/>
      <c r="BD6" s="605"/>
      <c r="BE6" s="605"/>
      <c r="BF6" s="605"/>
      <c r="BG6" s="605"/>
      <c r="BH6" s="605"/>
      <c r="BI6" s="605"/>
      <c r="BJ6" s="605"/>
      <c r="BK6" s="605"/>
      <c r="BL6" s="605"/>
      <c r="BM6" s="605"/>
      <c r="BN6" s="605"/>
      <c r="BO6" s="605"/>
      <c r="BP6" s="605"/>
      <c r="BQ6" s="605"/>
      <c r="BR6" s="605"/>
      <c r="BS6" s="605"/>
      <c r="BT6" s="605"/>
      <c r="BU6" s="605"/>
      <c r="BV6" s="605"/>
      <c r="BW6" s="605"/>
      <c r="BX6" s="605"/>
      <c r="BY6" s="605"/>
      <c r="BZ6" s="605"/>
      <c r="CA6" s="605"/>
      <c r="CB6" s="605"/>
      <c r="CC6" s="605"/>
      <c r="CD6" s="605"/>
      <c r="CE6" s="605"/>
      <c r="CF6" s="605"/>
      <c r="CG6" s="605"/>
      <c r="CH6" s="605"/>
      <c r="CI6" s="605"/>
      <c r="CJ6" s="605"/>
      <c r="CK6" s="605"/>
      <c r="CL6" s="605"/>
      <c r="CM6" s="605"/>
      <c r="CN6" s="605"/>
      <c r="CO6" s="605"/>
      <c r="CP6" s="605"/>
      <c r="CQ6" s="605"/>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row>
    <row r="7" spans="1:195" s="699" customFormat="1" ht="15" customHeight="1">
      <c r="A7" s="692"/>
      <c r="B7" s="874" t="s">
        <v>424</v>
      </c>
      <c r="C7" s="694"/>
      <c r="D7" s="746"/>
      <c r="E7" s="746"/>
      <c r="F7" s="746"/>
      <c r="G7" s="746"/>
      <c r="H7" s="746"/>
      <c r="I7" s="746"/>
      <c r="J7" s="746"/>
      <c r="K7" s="746"/>
      <c r="L7" s="746"/>
      <c r="M7" s="746"/>
      <c r="N7" s="746"/>
      <c r="O7" s="695">
        <f>SUM(D7:N7)</f>
        <v>0</v>
      </c>
      <c r="P7" s="1286" t="str">
        <f>IF(O7=units,"","Does not match units entered on Sheet1.")</f>
        <v/>
      </c>
      <c r="Q7" s="1286"/>
      <c r="R7" s="1286"/>
      <c r="S7" s="1286"/>
      <c r="T7" s="696"/>
      <c r="U7" s="697"/>
      <c r="V7" s="697"/>
      <c r="W7" s="697"/>
      <c r="X7" s="697"/>
      <c r="Y7" s="697"/>
      <c r="Z7" s="697"/>
      <c r="AA7" s="697"/>
      <c r="AB7" s="697"/>
      <c r="AC7" s="697"/>
      <c r="AD7" s="697"/>
      <c r="AE7" s="697"/>
      <c r="AF7" s="697"/>
      <c r="AG7" s="697"/>
      <c r="AH7" s="697"/>
      <c r="AI7" s="697"/>
      <c r="AJ7" s="697"/>
      <c r="AK7" s="697"/>
      <c r="AL7" s="697"/>
      <c r="AM7" s="697"/>
      <c r="AN7" s="697"/>
      <c r="AO7" s="697"/>
      <c r="AP7" s="697"/>
      <c r="AQ7" s="697"/>
      <c r="AR7" s="697"/>
      <c r="AS7" s="697"/>
      <c r="AT7" s="697"/>
      <c r="AU7" s="697"/>
      <c r="AV7" s="697"/>
      <c r="AW7" s="697"/>
      <c r="AX7" s="697"/>
      <c r="AY7" s="697"/>
      <c r="AZ7" s="697"/>
      <c r="BA7" s="697"/>
      <c r="BB7" s="697"/>
      <c r="BC7" s="697"/>
      <c r="BD7" s="697"/>
      <c r="BE7" s="697"/>
      <c r="BF7" s="697"/>
      <c r="BG7" s="697"/>
      <c r="BH7" s="697"/>
      <c r="BI7" s="697"/>
      <c r="BJ7" s="697"/>
      <c r="BK7" s="697"/>
      <c r="BL7" s="697"/>
      <c r="BM7" s="697"/>
      <c r="BN7" s="697"/>
      <c r="BO7" s="697"/>
      <c r="BP7" s="697"/>
      <c r="BQ7" s="697"/>
      <c r="BR7" s="697"/>
      <c r="BS7" s="697"/>
      <c r="BT7" s="697"/>
      <c r="BU7" s="697"/>
      <c r="BV7" s="697"/>
      <c r="BW7" s="697"/>
      <c r="BX7" s="697"/>
      <c r="BY7" s="697"/>
      <c r="BZ7" s="697"/>
      <c r="CA7" s="697"/>
      <c r="CB7" s="697"/>
      <c r="CC7" s="697"/>
      <c r="CD7" s="697"/>
      <c r="CE7" s="697"/>
      <c r="CF7" s="698"/>
      <c r="CG7" s="698"/>
      <c r="CH7" s="698"/>
      <c r="CI7" s="698"/>
      <c r="CJ7" s="698"/>
      <c r="CK7" s="698"/>
      <c r="CL7" s="698"/>
      <c r="CM7" s="698"/>
      <c r="CN7" s="698"/>
      <c r="CO7" s="698"/>
      <c r="CP7" s="698"/>
      <c r="CQ7" s="698"/>
      <c r="CR7" s="696"/>
      <c r="CS7" s="696"/>
      <c r="CT7" s="696"/>
      <c r="CU7" s="696"/>
      <c r="CV7" s="696"/>
      <c r="CW7" s="696"/>
      <c r="CX7" s="696"/>
      <c r="CY7" s="696"/>
      <c r="CZ7" s="696"/>
      <c r="DA7" s="696"/>
      <c r="DB7" s="696"/>
      <c r="DC7" s="696"/>
      <c r="DD7" s="696"/>
      <c r="DE7" s="696"/>
      <c r="DF7" s="696"/>
      <c r="DG7" s="696"/>
      <c r="DH7" s="696"/>
      <c r="DI7" s="696"/>
      <c r="DJ7" s="696"/>
      <c r="DK7" s="696"/>
      <c r="DL7" s="696"/>
      <c r="DM7" s="696"/>
      <c r="DN7" s="696"/>
      <c r="DO7" s="696"/>
      <c r="DP7" s="696"/>
      <c r="DQ7" s="696"/>
      <c r="DR7" s="696"/>
      <c r="DS7" s="696"/>
    </row>
    <row r="8" spans="1:195" s="700" customFormat="1" ht="12" thickBot="1">
      <c r="B8" s="701" t="s">
        <v>381</v>
      </c>
      <c r="C8" s="702"/>
      <c r="D8" s="703"/>
      <c r="E8" s="703"/>
      <c r="F8" s="703"/>
      <c r="G8" s="703"/>
      <c r="H8" s="703"/>
      <c r="I8" s="703"/>
      <c r="J8" s="703"/>
      <c r="K8" s="703"/>
      <c r="L8" s="703"/>
      <c r="M8" s="703"/>
      <c r="N8" s="703"/>
      <c r="O8" s="704"/>
      <c r="P8" s="1286"/>
      <c r="Q8" s="1286"/>
      <c r="R8" s="1286"/>
      <c r="S8" s="1286"/>
      <c r="U8" s="705"/>
      <c r="V8" s="705"/>
      <c r="W8" s="705"/>
      <c r="X8" s="705"/>
      <c r="Y8" s="705"/>
      <c r="Z8" s="705"/>
      <c r="AA8" s="705"/>
      <c r="AB8" s="705"/>
      <c r="AC8" s="705"/>
      <c r="AD8" s="705"/>
      <c r="AE8" s="705"/>
      <c r="AF8" s="705"/>
      <c r="AG8" s="705"/>
      <c r="AH8" s="705"/>
      <c r="AI8" s="705"/>
      <c r="AJ8" s="705"/>
      <c r="AK8" s="705"/>
      <c r="AL8" s="705"/>
      <c r="AM8" s="705"/>
      <c r="AN8" s="705"/>
      <c r="AO8" s="705"/>
      <c r="AP8" s="705"/>
      <c r="AQ8" s="705"/>
      <c r="AR8" s="705"/>
      <c r="AS8" s="705"/>
      <c r="AT8" s="705"/>
      <c r="AU8" s="705"/>
      <c r="AV8" s="705"/>
      <c r="AW8" s="705"/>
      <c r="AX8" s="705"/>
      <c r="AY8" s="705"/>
      <c r="AZ8" s="705"/>
      <c r="BA8" s="705"/>
      <c r="BB8" s="705"/>
      <c r="BC8" s="705"/>
      <c r="BD8" s="705"/>
      <c r="BE8" s="705"/>
      <c r="BF8" s="705"/>
      <c r="BG8" s="705"/>
      <c r="BH8" s="705"/>
      <c r="BI8" s="705"/>
      <c r="BJ8" s="705"/>
      <c r="BK8" s="705"/>
      <c r="BL8" s="705"/>
      <c r="BM8" s="705"/>
      <c r="BN8" s="705"/>
      <c r="BO8" s="705"/>
      <c r="BP8" s="705"/>
      <c r="BQ8" s="705"/>
      <c r="BR8" s="705"/>
      <c r="BS8" s="705"/>
      <c r="BT8" s="705"/>
      <c r="BU8" s="705"/>
      <c r="BV8" s="705"/>
      <c r="BW8" s="705"/>
      <c r="BX8" s="705"/>
      <c r="BY8" s="705"/>
      <c r="BZ8" s="705"/>
      <c r="CA8" s="705"/>
      <c r="CB8" s="705"/>
      <c r="CC8" s="705"/>
      <c r="CD8" s="705"/>
      <c r="CE8" s="705"/>
      <c r="CF8" s="706"/>
      <c r="CG8" s="706"/>
      <c r="CH8" s="706"/>
      <c r="CI8" s="706"/>
      <c r="CJ8" s="706"/>
      <c r="CK8" s="706"/>
      <c r="CL8" s="706"/>
      <c r="CM8" s="706"/>
      <c r="CN8" s="706"/>
      <c r="CO8" s="706"/>
      <c r="CP8" s="706"/>
      <c r="CQ8" s="706"/>
    </row>
    <row r="9" spans="1:195" s="67" customFormat="1" ht="17.25" customHeight="1">
      <c r="A9" s="71" t="s">
        <v>59</v>
      </c>
      <c r="B9" s="72"/>
      <c r="C9" s="73"/>
      <c r="D9" s="74"/>
      <c r="E9" s="74"/>
      <c r="F9" s="74"/>
      <c r="G9" s="74"/>
      <c r="H9" s="74"/>
      <c r="I9" s="74"/>
      <c r="J9" s="74"/>
      <c r="K9" s="74"/>
      <c r="L9" s="74"/>
      <c r="M9" s="74"/>
      <c r="N9" s="74"/>
      <c r="O9" s="75"/>
      <c r="P9" s="75"/>
      <c r="Q9" s="107"/>
      <c r="R9" s="107"/>
      <c r="S9" s="107"/>
      <c r="T9" s="23"/>
      <c r="U9" s="183"/>
      <c r="V9" s="606"/>
      <c r="W9" s="606"/>
      <c r="X9" s="606"/>
      <c r="Y9" s="606"/>
      <c r="Z9" s="606"/>
      <c r="AA9" s="606"/>
      <c r="AB9" s="606"/>
      <c r="AC9" s="606"/>
      <c r="AD9" s="606"/>
      <c r="AE9" s="606"/>
      <c r="AF9" s="606"/>
      <c r="AG9" s="606"/>
      <c r="AH9" s="606"/>
      <c r="AI9" s="606"/>
      <c r="AJ9" s="606"/>
      <c r="AK9" s="606"/>
      <c r="AL9" s="606"/>
      <c r="AM9" s="606"/>
      <c r="AN9" s="606"/>
      <c r="AO9" s="606"/>
      <c r="AP9" s="606"/>
      <c r="AQ9" s="606"/>
      <c r="AR9" s="606"/>
      <c r="AS9" s="606"/>
      <c r="AT9" s="606"/>
      <c r="AU9" s="606"/>
      <c r="AV9" s="606"/>
      <c r="AW9" s="606"/>
      <c r="AX9" s="606"/>
      <c r="AY9" s="606"/>
      <c r="AZ9" s="606"/>
      <c r="BA9" s="606"/>
      <c r="BB9" s="606"/>
      <c r="BC9" s="606"/>
      <c r="BD9" s="606"/>
      <c r="BE9" s="606"/>
      <c r="BF9" s="606"/>
      <c r="BG9" s="606"/>
      <c r="BH9" s="606"/>
      <c r="BI9" s="606"/>
      <c r="BJ9" s="606"/>
      <c r="BK9" s="606"/>
      <c r="BL9" s="606"/>
      <c r="BM9" s="606"/>
      <c r="BN9" s="606"/>
      <c r="BO9" s="606"/>
      <c r="BP9" s="606"/>
      <c r="BQ9" s="606"/>
      <c r="BR9" s="606"/>
      <c r="BS9" s="606"/>
      <c r="BT9" s="606"/>
      <c r="BU9" s="606"/>
      <c r="BV9" s="606"/>
      <c r="BW9" s="606"/>
      <c r="BX9" s="606"/>
      <c r="BY9" s="606"/>
      <c r="BZ9" s="606"/>
      <c r="CA9" s="606"/>
      <c r="CB9" s="606"/>
      <c r="CC9" s="606"/>
      <c r="CD9" s="606"/>
      <c r="CE9" s="606"/>
      <c r="CF9" s="606"/>
      <c r="CG9" s="606"/>
      <c r="CH9" s="606"/>
      <c r="CI9" s="606"/>
      <c r="CJ9" s="606"/>
      <c r="CK9" s="606"/>
      <c r="CL9" s="606"/>
      <c r="CM9" s="606"/>
      <c r="CN9" s="606"/>
      <c r="CO9" s="606"/>
      <c r="CP9" s="606"/>
      <c r="CQ9" s="606"/>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row>
    <row r="10" spans="1:195" s="3" customFormat="1" ht="12">
      <c r="A10" s="12"/>
      <c r="B10" s="16" t="s">
        <v>58</v>
      </c>
      <c r="C10" s="13"/>
      <c r="D10" s="17"/>
      <c r="E10" s="17"/>
      <c r="F10" s="17"/>
      <c r="G10" s="17"/>
      <c r="H10" s="17"/>
      <c r="I10" s="17"/>
      <c r="J10" s="17"/>
      <c r="K10" s="17"/>
      <c r="L10" s="17"/>
      <c r="M10" s="17"/>
      <c r="N10" s="17"/>
      <c r="Q10" s="105"/>
      <c r="R10" s="104"/>
      <c r="S10" s="105"/>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c r="BR10" s="183"/>
      <c r="BS10" s="183"/>
      <c r="BT10" s="183"/>
      <c r="BU10" s="183"/>
      <c r="BV10" s="183"/>
      <c r="BW10" s="183"/>
      <c r="BX10" s="183"/>
      <c r="BY10" s="183"/>
      <c r="BZ10" s="183"/>
      <c r="CA10" s="183"/>
      <c r="CB10" s="183"/>
      <c r="CC10" s="183"/>
      <c r="CD10" s="183"/>
      <c r="CE10" s="183"/>
      <c r="CF10" s="183"/>
      <c r="CG10" s="183"/>
      <c r="CH10" s="183"/>
      <c r="CI10" s="183"/>
      <c r="CJ10" s="183"/>
      <c r="CK10" s="183"/>
      <c r="CL10" s="183"/>
      <c r="CM10" s="183"/>
      <c r="CN10" s="183"/>
      <c r="CO10" s="183"/>
      <c r="CP10" s="183"/>
      <c r="CQ10" s="183"/>
    </row>
    <row r="11" spans="1:195" s="30" customFormat="1">
      <c r="A11" s="678" t="s">
        <v>371</v>
      </c>
      <c r="B11" s="26"/>
      <c r="C11" s="28"/>
      <c r="D11" s="745"/>
      <c r="E11" s="745"/>
      <c r="F11" s="745"/>
      <c r="G11" s="745"/>
      <c r="H11" s="745"/>
      <c r="I11" s="745"/>
      <c r="J11" s="745"/>
      <c r="K11" s="745"/>
      <c r="L11" s="745"/>
      <c r="M11" s="745"/>
      <c r="N11" s="745"/>
      <c r="O11" s="492"/>
      <c r="P11" s="492"/>
      <c r="Q11" s="108"/>
      <c r="R11" s="108"/>
      <c r="S11" s="108"/>
      <c r="T11" s="29"/>
      <c r="U11" s="183"/>
      <c r="V11" s="605"/>
      <c r="W11" s="605"/>
      <c r="X11" s="605"/>
      <c r="Y11" s="605"/>
      <c r="Z11" s="605"/>
      <c r="AA11" s="605"/>
      <c r="AB11" s="605"/>
      <c r="AC11" s="605"/>
      <c r="AD11" s="605"/>
      <c r="AE11" s="605"/>
      <c r="AF11" s="605"/>
      <c r="AG11" s="605"/>
      <c r="AH11" s="605"/>
      <c r="AI11" s="605"/>
      <c r="AJ11" s="605"/>
      <c r="AK11" s="605"/>
      <c r="AL11" s="605"/>
      <c r="AM11" s="605"/>
      <c r="AN11" s="605"/>
      <c r="AO11" s="605"/>
      <c r="AP11" s="605"/>
      <c r="AQ11" s="605"/>
      <c r="AR11" s="605"/>
      <c r="AS11" s="605"/>
      <c r="AT11" s="605"/>
      <c r="AU11" s="605"/>
      <c r="AV11" s="605"/>
      <c r="AW11" s="605"/>
      <c r="AX11" s="605"/>
      <c r="AY11" s="605"/>
      <c r="AZ11" s="605"/>
      <c r="BA11" s="605"/>
      <c r="BB11" s="605"/>
      <c r="BC11" s="605"/>
      <c r="BD11" s="605"/>
      <c r="BE11" s="605"/>
      <c r="BF11" s="605"/>
      <c r="BG11" s="605"/>
      <c r="BH11" s="605"/>
      <c r="BI11" s="605"/>
      <c r="BJ11" s="605"/>
      <c r="BK11" s="605"/>
      <c r="BL11" s="605"/>
      <c r="BM11" s="605"/>
      <c r="BN11" s="605"/>
      <c r="BO11" s="605"/>
      <c r="BP11" s="605"/>
      <c r="BQ11" s="605"/>
      <c r="BR11" s="605"/>
      <c r="BS11" s="605"/>
      <c r="BT11" s="605"/>
      <c r="BU11" s="605"/>
      <c r="BV11" s="605"/>
      <c r="BW11" s="605"/>
      <c r="BX11" s="605"/>
      <c r="BY11" s="605"/>
      <c r="BZ11" s="605"/>
      <c r="CA11" s="605"/>
      <c r="CB11" s="605"/>
      <c r="CC11" s="605"/>
      <c r="CD11" s="605"/>
      <c r="CE11" s="605"/>
      <c r="CF11" s="605"/>
      <c r="CG11" s="605"/>
      <c r="CH11" s="605"/>
      <c r="CI11" s="605"/>
      <c r="CJ11" s="605"/>
      <c r="CK11" s="605"/>
      <c r="CL11" s="605"/>
      <c r="CM11" s="605"/>
      <c r="CN11" s="605"/>
      <c r="CO11" s="605"/>
      <c r="CP11" s="605"/>
      <c r="CQ11" s="605"/>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row>
    <row r="12" spans="1:195" s="7" customFormat="1">
      <c r="A12" s="27" t="s">
        <v>48</v>
      </c>
      <c r="B12" s="60"/>
      <c r="C12" s="11"/>
      <c r="D12" s="383"/>
      <c r="E12" s="383"/>
      <c r="F12" s="383"/>
      <c r="G12" s="383"/>
      <c r="H12" s="383"/>
      <c r="I12" s="383"/>
      <c r="J12" s="383"/>
      <c r="K12" s="383"/>
      <c r="L12" s="383"/>
      <c r="M12" s="383"/>
      <c r="N12" s="383"/>
      <c r="O12" s="492"/>
      <c r="P12" s="366"/>
      <c r="Q12" s="109"/>
      <c r="R12" s="109"/>
      <c r="S12" s="109"/>
      <c r="T12" s="6"/>
      <c r="U12" s="183"/>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2"/>
      <c r="BE12" s="662"/>
      <c r="BF12" s="662"/>
      <c r="BG12" s="662"/>
      <c r="BH12" s="662"/>
      <c r="BI12" s="662"/>
      <c r="BJ12" s="662"/>
      <c r="BK12" s="662"/>
      <c r="BL12" s="662"/>
      <c r="BM12" s="662"/>
      <c r="BN12" s="662"/>
      <c r="BO12" s="662"/>
      <c r="BP12" s="662"/>
      <c r="BQ12" s="662"/>
      <c r="BR12" s="662"/>
      <c r="BS12" s="662"/>
      <c r="BT12" s="662"/>
      <c r="BU12" s="662"/>
      <c r="BV12" s="662"/>
      <c r="BW12" s="662"/>
      <c r="BX12" s="662"/>
      <c r="BY12" s="662"/>
      <c r="BZ12" s="662"/>
      <c r="CA12" s="662"/>
      <c r="CB12" s="662"/>
      <c r="CC12" s="662"/>
      <c r="CD12" s="662"/>
      <c r="CE12" s="662"/>
      <c r="CF12" s="662"/>
      <c r="CG12" s="662"/>
      <c r="CH12" s="662"/>
      <c r="CI12" s="662"/>
      <c r="CJ12" s="662"/>
      <c r="CK12" s="662"/>
      <c r="CL12" s="662"/>
      <c r="CM12" s="662"/>
      <c r="CN12" s="662"/>
      <c r="CO12" s="662"/>
      <c r="CP12" s="662"/>
      <c r="CQ12" s="662"/>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row>
    <row r="13" spans="1:195" s="3" customFormat="1" ht="15.75" customHeight="1">
      <c r="A13" s="12"/>
      <c r="B13" s="16" t="s">
        <v>408</v>
      </c>
      <c r="C13" s="13"/>
      <c r="D13" s="531"/>
      <c r="E13" s="531"/>
      <c r="F13" s="531"/>
      <c r="G13" s="531"/>
      <c r="H13" s="531"/>
      <c r="I13" s="531"/>
      <c r="J13" s="531"/>
      <c r="K13" s="531"/>
      <c r="L13" s="531"/>
      <c r="M13" s="531"/>
      <c r="N13" s="531"/>
      <c r="O13" s="9"/>
      <c r="P13" s="9"/>
      <c r="Q13" s="105"/>
      <c r="R13" s="104"/>
      <c r="S13" s="105"/>
      <c r="U13" s="183"/>
      <c r="V13" s="183"/>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3"/>
      <c r="CL13" s="183"/>
      <c r="CM13" s="183"/>
      <c r="CN13" s="183"/>
      <c r="CO13" s="183"/>
      <c r="CP13" s="183"/>
      <c r="CQ13" s="183"/>
    </row>
    <row r="14" spans="1:195" s="7" customFormat="1" ht="13.2">
      <c r="A14" s="27" t="s">
        <v>50</v>
      </c>
      <c r="B14" s="3"/>
      <c r="C14" s="65"/>
      <c r="D14" s="933"/>
      <c r="E14" s="933"/>
      <c r="F14" s="933"/>
      <c r="G14" s="933"/>
      <c r="H14" s="933"/>
      <c r="I14" s="933"/>
      <c r="J14" s="933"/>
      <c r="K14" s="933"/>
      <c r="L14" s="933"/>
      <c r="M14" s="933"/>
      <c r="N14" s="933"/>
      <c r="O14" s="499">
        <f>D14+E14+F14+G14+H14+I14+J14+K14+L14+M14+N14</f>
        <v>0</v>
      </c>
      <c r="P14" s="80" t="e">
        <f>O14/units</f>
        <v>#DIV/0!</v>
      </c>
      <c r="Q14" s="109"/>
      <c r="R14" s="109"/>
      <c r="S14" s="109"/>
      <c r="T14" s="6"/>
      <c r="U14" s="183"/>
      <c r="V14" s="662"/>
      <c r="W14" s="662"/>
      <c r="X14" s="662"/>
      <c r="Y14" s="662"/>
      <c r="Z14" s="662"/>
      <c r="AA14" s="662"/>
      <c r="AB14" s="662"/>
      <c r="AC14" s="662"/>
      <c r="AD14" s="662"/>
      <c r="AE14" s="662"/>
      <c r="AF14" s="662"/>
      <c r="AG14" s="662"/>
      <c r="AH14" s="662"/>
      <c r="AI14" s="662"/>
      <c r="AJ14" s="662"/>
      <c r="AK14" s="662"/>
      <c r="AL14" s="662"/>
      <c r="AM14" s="662"/>
      <c r="AN14" s="662"/>
      <c r="AO14" s="662"/>
      <c r="AP14" s="662"/>
      <c r="AQ14" s="662"/>
      <c r="AR14" s="662"/>
      <c r="AS14" s="662"/>
      <c r="AT14" s="662"/>
      <c r="AU14" s="662"/>
      <c r="AV14" s="662"/>
      <c r="AW14" s="662"/>
      <c r="AX14" s="662"/>
      <c r="AY14" s="662"/>
      <c r="AZ14" s="662"/>
      <c r="BA14" s="662"/>
      <c r="BB14" s="662"/>
      <c r="BC14" s="662"/>
      <c r="BD14" s="662"/>
      <c r="BE14" s="662"/>
      <c r="BF14" s="662"/>
      <c r="BG14" s="662"/>
      <c r="BH14" s="662"/>
      <c r="BI14" s="662"/>
      <c r="BJ14" s="662"/>
      <c r="BK14" s="662"/>
      <c r="BL14" s="662"/>
      <c r="BM14" s="662"/>
      <c r="BN14" s="662"/>
      <c r="BO14" s="662"/>
      <c r="BP14" s="662"/>
      <c r="BQ14" s="662"/>
      <c r="BR14" s="662"/>
      <c r="BS14" s="662"/>
      <c r="BT14" s="662"/>
      <c r="BU14" s="662"/>
      <c r="BV14" s="662"/>
      <c r="BW14" s="662"/>
      <c r="BX14" s="662"/>
      <c r="BY14" s="662"/>
      <c r="BZ14" s="662"/>
      <c r="CA14" s="662"/>
      <c r="CB14" s="662"/>
      <c r="CC14" s="662"/>
      <c r="CD14" s="662"/>
      <c r="CE14" s="662"/>
      <c r="CF14" s="662"/>
      <c r="CG14" s="662"/>
      <c r="CH14" s="662"/>
      <c r="CI14" s="662"/>
      <c r="CJ14" s="662"/>
      <c r="CK14" s="662"/>
      <c r="CL14" s="662"/>
      <c r="CM14" s="662"/>
      <c r="CN14" s="662"/>
      <c r="CO14" s="662"/>
      <c r="CP14" s="662"/>
      <c r="CQ14" s="662"/>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row>
    <row r="15" spans="1:195" s="63" customFormat="1">
      <c r="A15" s="61"/>
      <c r="B15" s="70" t="s">
        <v>113</v>
      </c>
      <c r="C15" s="61"/>
      <c r="D15" s="532"/>
      <c r="E15" s="532"/>
      <c r="F15" s="532"/>
      <c r="G15" s="532"/>
      <c r="H15" s="532"/>
      <c r="I15" s="532"/>
      <c r="J15" s="532"/>
      <c r="K15" s="532"/>
      <c r="L15" s="532"/>
      <c r="M15" s="532"/>
      <c r="N15" s="532"/>
      <c r="O15" s="545"/>
      <c r="P15" s="545"/>
      <c r="Q15" s="110"/>
      <c r="R15" s="110"/>
      <c r="S15" s="110"/>
      <c r="T15" s="62"/>
      <c r="U15" s="183"/>
      <c r="V15" s="663"/>
      <c r="W15" s="663"/>
      <c r="X15" s="663"/>
      <c r="Y15" s="663"/>
      <c r="Z15" s="663"/>
      <c r="AA15" s="663"/>
      <c r="AB15" s="663"/>
      <c r="AC15" s="663"/>
      <c r="AD15" s="663"/>
      <c r="AE15" s="663"/>
      <c r="AF15" s="663"/>
      <c r="AG15" s="663"/>
      <c r="AH15" s="663"/>
      <c r="AI15" s="663"/>
      <c r="AJ15" s="663"/>
      <c r="AK15" s="663"/>
      <c r="AL15" s="663"/>
      <c r="AM15" s="663"/>
      <c r="AN15" s="663"/>
      <c r="AO15" s="663"/>
      <c r="AP15" s="663"/>
      <c r="AQ15" s="663"/>
      <c r="AR15" s="663"/>
      <c r="AS15" s="663"/>
      <c r="AT15" s="663"/>
      <c r="AU15" s="663"/>
      <c r="AV15" s="663"/>
      <c r="AW15" s="663"/>
      <c r="AX15" s="663"/>
      <c r="AY15" s="663"/>
      <c r="AZ15" s="663"/>
      <c r="BA15" s="663"/>
      <c r="BB15" s="663"/>
      <c r="BC15" s="663"/>
      <c r="BD15" s="663"/>
      <c r="BE15" s="663"/>
      <c r="BF15" s="663"/>
      <c r="BG15" s="663"/>
      <c r="BH15" s="663"/>
      <c r="BI15" s="663"/>
      <c r="BJ15" s="663"/>
      <c r="BK15" s="663"/>
      <c r="BL15" s="663"/>
      <c r="BM15" s="663"/>
      <c r="BN15" s="663"/>
      <c r="BO15" s="663"/>
      <c r="BP15" s="663"/>
      <c r="BQ15" s="663"/>
      <c r="BR15" s="663"/>
      <c r="BS15" s="663"/>
      <c r="BT15" s="663"/>
      <c r="BU15" s="663"/>
      <c r="BV15" s="663"/>
      <c r="BW15" s="663"/>
      <c r="BX15" s="663"/>
      <c r="BY15" s="663"/>
      <c r="BZ15" s="663"/>
      <c r="CA15" s="663"/>
      <c r="CB15" s="663"/>
      <c r="CC15" s="663"/>
      <c r="CD15" s="663"/>
      <c r="CE15" s="663"/>
      <c r="CF15" s="663"/>
      <c r="CG15" s="663"/>
      <c r="CH15" s="663"/>
      <c r="CI15" s="663"/>
      <c r="CJ15" s="663"/>
      <c r="CK15" s="663"/>
      <c r="CL15" s="663"/>
      <c r="CM15" s="663"/>
      <c r="CN15" s="663"/>
      <c r="CO15" s="663"/>
      <c r="CP15" s="663"/>
      <c r="CQ15" s="663"/>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row>
    <row r="16" spans="1:195" s="63" customFormat="1">
      <c r="A16" s="61"/>
      <c r="B16" s="70" t="s">
        <v>49</v>
      </c>
      <c r="C16" s="61"/>
      <c r="D16" s="532"/>
      <c r="E16" s="532"/>
      <c r="F16" s="532"/>
      <c r="G16" s="532"/>
      <c r="H16" s="532"/>
      <c r="I16" s="532"/>
      <c r="J16" s="532"/>
      <c r="K16" s="532"/>
      <c r="L16" s="532"/>
      <c r="M16" s="532"/>
      <c r="N16" s="532"/>
      <c r="O16" s="545"/>
      <c r="P16" s="545"/>
      <c r="Q16" s="110"/>
      <c r="R16" s="110"/>
      <c r="S16" s="110"/>
      <c r="T16" s="62"/>
      <c r="U16" s="183"/>
      <c r="V16" s="663"/>
      <c r="W16" s="663"/>
      <c r="X16" s="663"/>
      <c r="Y16" s="663"/>
      <c r="Z16" s="663"/>
      <c r="AA16" s="663"/>
      <c r="AB16" s="663"/>
      <c r="AC16" s="663"/>
      <c r="AD16" s="663"/>
      <c r="AE16" s="663"/>
      <c r="AF16" s="663"/>
      <c r="AG16" s="663"/>
      <c r="AH16" s="663"/>
      <c r="AI16" s="663"/>
      <c r="AJ16" s="663"/>
      <c r="AK16" s="663"/>
      <c r="AL16" s="663"/>
      <c r="AM16" s="663"/>
      <c r="AN16" s="663"/>
      <c r="AO16" s="663"/>
      <c r="AP16" s="663"/>
      <c r="AQ16" s="663"/>
      <c r="AR16" s="663"/>
      <c r="AS16" s="663"/>
      <c r="AT16" s="663"/>
      <c r="AU16" s="663"/>
      <c r="AV16" s="663"/>
      <c r="AW16" s="663"/>
      <c r="AX16" s="663"/>
      <c r="AY16" s="663"/>
      <c r="AZ16" s="663"/>
      <c r="BA16" s="663"/>
      <c r="BB16" s="663"/>
      <c r="BC16" s="663"/>
      <c r="BD16" s="663"/>
      <c r="BE16" s="663"/>
      <c r="BF16" s="663"/>
      <c r="BG16" s="663"/>
      <c r="BH16" s="663"/>
      <c r="BI16" s="663"/>
      <c r="BJ16" s="663"/>
      <c r="BK16" s="663"/>
      <c r="BL16" s="663"/>
      <c r="BM16" s="663"/>
      <c r="BN16" s="663"/>
      <c r="BO16" s="663"/>
      <c r="BP16" s="663"/>
      <c r="BQ16" s="663"/>
      <c r="BR16" s="663"/>
      <c r="BS16" s="663"/>
      <c r="BT16" s="663"/>
      <c r="BU16" s="663"/>
      <c r="BV16" s="663"/>
      <c r="BW16" s="663"/>
      <c r="BX16" s="663"/>
      <c r="BY16" s="663"/>
      <c r="BZ16" s="663"/>
      <c r="CA16" s="663"/>
      <c r="CB16" s="663"/>
      <c r="CC16" s="663"/>
      <c r="CD16" s="663"/>
      <c r="CE16" s="663"/>
      <c r="CF16" s="663"/>
      <c r="CG16" s="663"/>
      <c r="CH16" s="663"/>
      <c r="CI16" s="663"/>
      <c r="CJ16" s="663"/>
      <c r="CK16" s="663"/>
      <c r="CL16" s="663"/>
      <c r="CM16" s="663"/>
      <c r="CN16" s="663"/>
      <c r="CO16" s="663"/>
      <c r="CP16" s="663"/>
      <c r="CQ16" s="663"/>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row>
    <row r="17" spans="1:195" s="7" customFormat="1">
      <c r="A17" s="27" t="s">
        <v>38</v>
      </c>
      <c r="B17" s="64"/>
      <c r="C17" s="11"/>
      <c r="D17" s="383"/>
      <c r="E17" s="383"/>
      <c r="F17" s="383"/>
      <c r="G17" s="383"/>
      <c r="H17" s="383"/>
      <c r="I17" s="383"/>
      <c r="J17" s="383"/>
      <c r="K17" s="383"/>
      <c r="L17" s="383"/>
      <c r="M17" s="383"/>
      <c r="N17" s="383"/>
      <c r="O17" s="365"/>
      <c r="P17" s="365"/>
      <c r="Q17" s="109"/>
      <c r="R17" s="109"/>
      <c r="S17" s="109"/>
      <c r="T17" s="6"/>
      <c r="U17" s="183"/>
      <c r="V17" s="662"/>
      <c r="W17" s="662"/>
      <c r="X17" s="662"/>
      <c r="Y17" s="662"/>
      <c r="Z17" s="662"/>
      <c r="AA17" s="662"/>
      <c r="AB17" s="662"/>
      <c r="AC17" s="662"/>
      <c r="AD17" s="662"/>
      <c r="AE17" s="662"/>
      <c r="AF17" s="662"/>
      <c r="AG17" s="662"/>
      <c r="AH17" s="662"/>
      <c r="AI17" s="662"/>
      <c r="AJ17" s="662"/>
      <c r="AK17" s="662"/>
      <c r="AL17" s="662"/>
      <c r="AM17" s="662"/>
      <c r="AN17" s="662"/>
      <c r="AO17" s="662"/>
      <c r="AP17" s="662"/>
      <c r="AQ17" s="662"/>
      <c r="AR17" s="662"/>
      <c r="AS17" s="662"/>
      <c r="AT17" s="662"/>
      <c r="AU17" s="662"/>
      <c r="AV17" s="662"/>
      <c r="AW17" s="662"/>
      <c r="AX17" s="662"/>
      <c r="AY17" s="662"/>
      <c r="AZ17" s="662"/>
      <c r="BA17" s="662"/>
      <c r="BB17" s="662"/>
      <c r="BC17" s="662"/>
      <c r="BD17" s="662"/>
      <c r="BE17" s="662"/>
      <c r="BF17" s="662"/>
      <c r="BG17" s="662"/>
      <c r="BH17" s="662"/>
      <c r="BI17" s="662"/>
      <c r="BJ17" s="662"/>
      <c r="BK17" s="662"/>
      <c r="BL17" s="662"/>
      <c r="BM17" s="662"/>
      <c r="BN17" s="662"/>
      <c r="BO17" s="662"/>
      <c r="BP17" s="662"/>
      <c r="BQ17" s="662"/>
      <c r="BR17" s="662"/>
      <c r="BS17" s="662"/>
      <c r="BT17" s="662"/>
      <c r="BU17" s="662"/>
      <c r="BV17" s="662"/>
      <c r="BW17" s="662"/>
      <c r="BX17" s="662"/>
      <c r="BY17" s="662"/>
      <c r="BZ17" s="662"/>
      <c r="CA17" s="662"/>
      <c r="CB17" s="662"/>
      <c r="CC17" s="662"/>
      <c r="CD17" s="662"/>
      <c r="CE17" s="662"/>
      <c r="CF17" s="662"/>
      <c r="CG17" s="662"/>
      <c r="CH17" s="662"/>
      <c r="CI17" s="662"/>
      <c r="CJ17" s="662"/>
      <c r="CK17" s="662"/>
      <c r="CL17" s="662"/>
      <c r="CM17" s="662"/>
      <c r="CN17" s="662"/>
      <c r="CO17" s="662"/>
      <c r="CP17" s="662"/>
      <c r="CQ17" s="662"/>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row>
    <row r="18" spans="1:195" s="7" customFormat="1">
      <c r="A18" s="27" t="s">
        <v>51</v>
      </c>
      <c r="B18" s="64"/>
      <c r="C18" s="11"/>
      <c r="D18" s="918"/>
      <c r="E18" s="918"/>
      <c r="F18" s="918"/>
      <c r="G18" s="918"/>
      <c r="H18" s="918"/>
      <c r="I18" s="918"/>
      <c r="J18" s="918"/>
      <c r="K18" s="918"/>
      <c r="L18" s="918"/>
      <c r="M18" s="918"/>
      <c r="N18" s="918"/>
      <c r="O18" s="365"/>
      <c r="P18" s="365"/>
      <c r="Q18" s="109"/>
      <c r="R18" s="109"/>
      <c r="S18" s="109"/>
      <c r="T18" s="6"/>
      <c r="U18" s="183"/>
      <c r="V18" s="662"/>
      <c r="W18" s="662"/>
      <c r="X18" s="662"/>
      <c r="Y18" s="662"/>
      <c r="Z18" s="662"/>
      <c r="AA18" s="662"/>
      <c r="AB18" s="662"/>
      <c r="AC18" s="662"/>
      <c r="AD18" s="662"/>
      <c r="AE18" s="662"/>
      <c r="AF18" s="662"/>
      <c r="AG18" s="662"/>
      <c r="AH18" s="662"/>
      <c r="AI18" s="662"/>
      <c r="AJ18" s="662"/>
      <c r="AK18" s="662"/>
      <c r="AL18" s="662"/>
      <c r="AM18" s="662"/>
      <c r="AN18" s="662"/>
      <c r="AO18" s="662"/>
      <c r="AP18" s="662"/>
      <c r="AQ18" s="662"/>
      <c r="AR18" s="662"/>
      <c r="AS18" s="662"/>
      <c r="AT18" s="662"/>
      <c r="AU18" s="662"/>
      <c r="AV18" s="662"/>
      <c r="AW18" s="662"/>
      <c r="AX18" s="662"/>
      <c r="AY18" s="662"/>
      <c r="AZ18" s="662"/>
      <c r="BA18" s="662"/>
      <c r="BB18" s="662"/>
      <c r="BC18" s="662"/>
      <c r="BD18" s="662"/>
      <c r="BE18" s="662"/>
      <c r="BF18" s="662"/>
      <c r="BG18" s="662"/>
      <c r="BH18" s="662"/>
      <c r="BI18" s="662"/>
      <c r="BJ18" s="662"/>
      <c r="BK18" s="662"/>
      <c r="BL18" s="662"/>
      <c r="BM18" s="662"/>
      <c r="BN18" s="662"/>
      <c r="BO18" s="662"/>
      <c r="BP18" s="662"/>
      <c r="BQ18" s="662"/>
      <c r="BR18" s="662"/>
      <c r="BS18" s="662"/>
      <c r="BT18" s="662"/>
      <c r="BU18" s="662"/>
      <c r="BV18" s="662"/>
      <c r="BW18" s="662"/>
      <c r="BX18" s="662"/>
      <c r="BY18" s="662"/>
      <c r="BZ18" s="662"/>
      <c r="CA18" s="662"/>
      <c r="CB18" s="662"/>
      <c r="CC18" s="662"/>
      <c r="CD18" s="662"/>
      <c r="CE18" s="662"/>
      <c r="CF18" s="662"/>
      <c r="CG18" s="662"/>
      <c r="CH18" s="662"/>
      <c r="CI18" s="662"/>
      <c r="CJ18" s="662"/>
      <c r="CK18" s="662"/>
      <c r="CL18" s="662"/>
      <c r="CM18" s="662"/>
      <c r="CN18" s="662"/>
      <c r="CO18" s="662"/>
      <c r="CP18" s="662"/>
      <c r="CQ18" s="662"/>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row>
    <row r="19" spans="1:195" s="78" customFormat="1" ht="18.75" customHeight="1">
      <c r="B19" s="1287" t="s">
        <v>437</v>
      </c>
      <c r="C19" s="1287"/>
      <c r="D19" s="533"/>
      <c r="E19" s="533"/>
      <c r="F19" s="533"/>
      <c r="G19" s="533"/>
      <c r="H19" s="533"/>
      <c r="I19" s="533"/>
      <c r="J19" s="533"/>
      <c r="K19" s="533"/>
      <c r="L19" s="533"/>
      <c r="M19" s="533"/>
      <c r="N19" s="533"/>
      <c r="O19" s="77">
        <f>D19+E19+F19+G19+H19+I19+J19+K19+L19+M19+N19</f>
        <v>0</v>
      </c>
      <c r="P19" s="77" t="e">
        <f>O19/units</f>
        <v>#DIV/0!</v>
      </c>
      <c r="Q19" s="111"/>
      <c r="R19" s="112"/>
      <c r="S19" s="112"/>
      <c r="T19" s="76"/>
      <c r="U19" s="183"/>
      <c r="V19" s="664"/>
      <c r="W19" s="664"/>
      <c r="X19" s="664"/>
      <c r="Y19" s="664"/>
      <c r="Z19" s="664"/>
      <c r="AA19" s="664"/>
      <c r="AB19" s="664"/>
      <c r="AC19" s="664"/>
      <c r="AD19" s="664"/>
      <c r="AE19" s="664"/>
      <c r="AF19" s="664"/>
      <c r="AG19" s="664"/>
      <c r="AH19" s="664"/>
      <c r="AI19" s="664"/>
      <c r="AJ19" s="664"/>
      <c r="AK19" s="664"/>
      <c r="AL19" s="664"/>
      <c r="AM19" s="664"/>
      <c r="AN19" s="664"/>
      <c r="AO19" s="664"/>
      <c r="AP19" s="664"/>
      <c r="AQ19" s="664"/>
      <c r="AR19" s="664"/>
      <c r="AS19" s="664"/>
      <c r="AT19" s="664"/>
      <c r="AU19" s="664"/>
      <c r="AV19" s="664"/>
      <c r="AW19" s="664"/>
      <c r="AX19" s="664"/>
      <c r="AY19" s="664"/>
      <c r="AZ19" s="664"/>
      <c r="BA19" s="664"/>
      <c r="BB19" s="664"/>
      <c r="BC19" s="664"/>
      <c r="BD19" s="664"/>
      <c r="BE19" s="664"/>
      <c r="BF19" s="664"/>
      <c r="BG19" s="664"/>
      <c r="BH19" s="664"/>
      <c r="BI19" s="664"/>
      <c r="BJ19" s="664"/>
      <c r="BK19" s="664"/>
      <c r="BL19" s="664"/>
      <c r="BM19" s="664"/>
      <c r="BN19" s="664"/>
      <c r="BO19" s="664"/>
      <c r="BP19" s="664"/>
      <c r="BQ19" s="664"/>
      <c r="BR19" s="664"/>
      <c r="BS19" s="664"/>
      <c r="BT19" s="664"/>
      <c r="BU19" s="664"/>
      <c r="BV19" s="664"/>
      <c r="BW19" s="664"/>
      <c r="BX19" s="664"/>
      <c r="BY19" s="664"/>
      <c r="BZ19" s="664"/>
      <c r="CA19" s="664"/>
      <c r="CB19" s="664"/>
      <c r="CC19" s="664"/>
      <c r="CD19" s="664"/>
      <c r="CE19" s="664"/>
      <c r="CF19" s="664"/>
      <c r="CG19" s="664"/>
      <c r="CH19" s="664"/>
      <c r="CI19" s="664"/>
      <c r="CJ19" s="664"/>
      <c r="CK19" s="664"/>
      <c r="CL19" s="664"/>
      <c r="CM19" s="664"/>
      <c r="CN19" s="664"/>
      <c r="CO19" s="664"/>
      <c r="CP19" s="664"/>
      <c r="CQ19" s="664"/>
    </row>
    <row r="20" spans="1:195" s="23" customFormat="1" ht="15" customHeight="1">
      <c r="A20" s="18" t="s">
        <v>311</v>
      </c>
      <c r="B20" s="19"/>
      <c r="C20" s="20"/>
      <c r="D20" s="21"/>
      <c r="E20" s="21"/>
      <c r="F20" s="21"/>
      <c r="G20" s="21"/>
      <c r="H20" s="21"/>
      <c r="I20" s="21"/>
      <c r="J20" s="21"/>
      <c r="K20" s="21"/>
      <c r="L20" s="21"/>
      <c r="M20" s="21"/>
      <c r="N20" s="21"/>
      <c r="O20" s="22"/>
      <c r="P20" s="22"/>
      <c r="Q20" s="22"/>
      <c r="R20" s="22"/>
      <c r="S20" s="22"/>
      <c r="U20" s="183"/>
      <c r="V20" s="606"/>
      <c r="W20" s="606"/>
      <c r="X20" s="606"/>
      <c r="Y20" s="606"/>
      <c r="Z20" s="606"/>
      <c r="AA20" s="606"/>
      <c r="AB20" s="606"/>
      <c r="AC20" s="606"/>
      <c r="AD20" s="606"/>
      <c r="AE20" s="606"/>
      <c r="AF20" s="606"/>
      <c r="AG20" s="606"/>
      <c r="AH20" s="606"/>
      <c r="AI20" s="606"/>
      <c r="AJ20" s="606"/>
      <c r="AK20" s="606"/>
      <c r="AL20" s="606"/>
      <c r="AM20" s="606"/>
      <c r="AN20" s="606"/>
      <c r="AO20" s="606"/>
      <c r="AP20" s="606"/>
      <c r="AQ20" s="606"/>
      <c r="AR20" s="606"/>
      <c r="AS20" s="606"/>
      <c r="AT20" s="606"/>
      <c r="AU20" s="606"/>
      <c r="AV20" s="606"/>
      <c r="AW20" s="606"/>
      <c r="AX20" s="606"/>
      <c r="AY20" s="606"/>
      <c r="AZ20" s="606"/>
      <c r="BA20" s="606"/>
      <c r="BB20" s="606"/>
      <c r="BC20" s="606"/>
      <c r="BD20" s="606"/>
      <c r="BE20" s="606"/>
      <c r="BF20" s="606"/>
      <c r="BG20" s="606"/>
      <c r="BH20" s="606"/>
      <c r="BI20" s="606"/>
      <c r="BJ20" s="606"/>
      <c r="BK20" s="606"/>
      <c r="BL20" s="606"/>
      <c r="BM20" s="606"/>
      <c r="BN20" s="606"/>
      <c r="BO20" s="606"/>
      <c r="BP20" s="606"/>
      <c r="BQ20" s="606"/>
      <c r="BR20" s="606"/>
      <c r="BS20" s="606"/>
      <c r="BT20" s="606"/>
      <c r="BU20" s="606"/>
      <c r="BV20" s="606"/>
      <c r="BW20" s="606"/>
      <c r="BX20" s="606"/>
      <c r="BY20" s="606"/>
      <c r="BZ20" s="606"/>
      <c r="CA20" s="606"/>
      <c r="CB20" s="606"/>
      <c r="CC20" s="606"/>
      <c r="CD20" s="606"/>
      <c r="CE20" s="606"/>
      <c r="CF20" s="606"/>
      <c r="CG20" s="606"/>
      <c r="CH20" s="606"/>
      <c r="CI20" s="606"/>
      <c r="CJ20" s="606"/>
      <c r="CK20" s="606"/>
      <c r="CL20" s="606"/>
      <c r="CM20" s="606"/>
      <c r="CN20" s="606"/>
      <c r="CO20" s="606"/>
      <c r="CP20" s="606"/>
      <c r="CQ20" s="606"/>
    </row>
    <row r="21" spans="1:195" s="3" customFormat="1" ht="12">
      <c r="A21" s="12"/>
      <c r="B21" s="16" t="s">
        <v>257</v>
      </c>
      <c r="C21" s="13"/>
      <c r="D21" s="17"/>
      <c r="E21" s="17"/>
      <c r="F21" s="17"/>
      <c r="G21" s="17"/>
      <c r="H21" s="17"/>
      <c r="I21" s="17"/>
      <c r="J21" s="17"/>
      <c r="K21" s="17"/>
      <c r="L21" s="17"/>
      <c r="M21" s="17"/>
      <c r="N21" s="17"/>
      <c r="O21" s="9" t="s">
        <v>46</v>
      </c>
      <c r="P21" s="9" t="s">
        <v>2</v>
      </c>
      <c r="Q21" s="126" t="s">
        <v>199</v>
      </c>
      <c r="R21" s="124"/>
      <c r="S21" s="124" t="s">
        <v>200</v>
      </c>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c r="CM21" s="183"/>
      <c r="CN21" s="183"/>
      <c r="CO21" s="183"/>
      <c r="CP21" s="183"/>
      <c r="CQ21" s="183"/>
    </row>
    <row r="22" spans="1:195">
      <c r="B22" s="25" t="s">
        <v>19</v>
      </c>
      <c r="C22" s="13"/>
      <c r="D22" s="534"/>
      <c r="E22" s="534"/>
      <c r="F22" s="534"/>
      <c r="G22" s="534"/>
      <c r="H22" s="534"/>
      <c r="I22" s="534"/>
      <c r="J22" s="536"/>
      <c r="K22" s="536"/>
      <c r="L22" s="536"/>
      <c r="M22" s="536"/>
      <c r="N22" s="542"/>
      <c r="O22" s="502">
        <f>D22+E22+F22+G22+H22+I22+J22+K22+L22+M22+N22</f>
        <v>0</v>
      </c>
      <c r="P22" s="8" t="e">
        <f t="shared" ref="P22:P27" si="0">O22/units</f>
        <v>#DIV/0!</v>
      </c>
      <c r="R22" s="113"/>
      <c r="S22" s="113"/>
    </row>
    <row r="23" spans="1:195">
      <c r="B23" s="25" t="s">
        <v>20</v>
      </c>
      <c r="C23" s="14"/>
      <c r="D23" s="535"/>
      <c r="E23" s="535"/>
      <c r="F23" s="535"/>
      <c r="G23" s="535"/>
      <c r="H23" s="535"/>
      <c r="I23" s="535"/>
      <c r="J23" s="535"/>
      <c r="K23" s="535"/>
      <c r="L23" s="535"/>
      <c r="M23" s="535"/>
      <c r="N23" s="535"/>
      <c r="O23" s="502">
        <f>D22+E22+F22+G22+H22+I22+J22+K22+L22+M22+N22</f>
        <v>0</v>
      </c>
      <c r="P23" s="8" t="e">
        <f t="shared" si="0"/>
        <v>#DIV/0!</v>
      </c>
      <c r="R23" s="113"/>
      <c r="S23" s="113"/>
    </row>
    <row r="24" spans="1:195">
      <c r="B24" s="25" t="s">
        <v>367</v>
      </c>
      <c r="C24" s="14"/>
      <c r="D24" s="535"/>
      <c r="E24" s="535"/>
      <c r="F24" s="535"/>
      <c r="G24" s="535"/>
      <c r="H24" s="535"/>
      <c r="I24" s="535"/>
      <c r="J24" s="535"/>
      <c r="K24" s="535"/>
      <c r="L24" s="535"/>
      <c r="M24" s="535"/>
      <c r="N24" s="535"/>
      <c r="O24" s="502">
        <f>D22+E22+F22+G22+H22+I22+J22+K22+L22+M22+N22</f>
        <v>0</v>
      </c>
      <c r="P24" s="8" t="e">
        <f t="shared" si="0"/>
        <v>#DIV/0!</v>
      </c>
      <c r="R24" s="113"/>
      <c r="S24" s="113"/>
    </row>
    <row r="25" spans="1:195">
      <c r="B25" s="25" t="s">
        <v>305</v>
      </c>
      <c r="C25" s="14"/>
      <c r="D25" s="535"/>
      <c r="E25" s="535"/>
      <c r="F25" s="535"/>
      <c r="G25" s="535"/>
      <c r="H25" s="535"/>
      <c r="I25" s="535"/>
      <c r="J25" s="537"/>
      <c r="K25" s="537"/>
      <c r="L25" s="537"/>
      <c r="M25" s="537"/>
      <c r="N25" s="543"/>
      <c r="O25" s="502">
        <f>D22+E22+F22+G22+H22+I22+J22+K22+L22+M22+N22</f>
        <v>0</v>
      </c>
      <c r="P25" s="8" t="e">
        <f t="shared" si="0"/>
        <v>#DIV/0!</v>
      </c>
      <c r="R25" s="113"/>
      <c r="S25" s="113"/>
    </row>
    <row r="26" spans="1:195">
      <c r="B26" s="25" t="s">
        <v>17</v>
      </c>
      <c r="C26" s="14"/>
      <c r="D26" s="535"/>
      <c r="E26" s="535"/>
      <c r="F26" s="535"/>
      <c r="G26" s="535"/>
      <c r="H26" s="535"/>
      <c r="I26" s="535"/>
      <c r="J26" s="537"/>
      <c r="K26" s="537"/>
      <c r="L26" s="537"/>
      <c r="M26" s="537"/>
      <c r="N26" s="543"/>
      <c r="O26" s="502">
        <f>D22+E22+F22+G22+H22+I22+J22+K22+L22+M22+N22</f>
        <v>0</v>
      </c>
      <c r="P26" s="8" t="e">
        <f t="shared" si="0"/>
        <v>#DIV/0!</v>
      </c>
      <c r="R26" s="113"/>
      <c r="S26" s="113"/>
    </row>
    <row r="27" spans="1:195">
      <c r="B27" s="638" t="s">
        <v>52</v>
      </c>
      <c r="C27" s="14"/>
      <c r="D27" s="535"/>
      <c r="E27" s="535"/>
      <c r="F27" s="535"/>
      <c r="G27" s="535"/>
      <c r="H27" s="535"/>
      <c r="I27" s="535"/>
      <c r="J27" s="537"/>
      <c r="K27" s="537"/>
      <c r="L27" s="537"/>
      <c r="M27" s="537"/>
      <c r="N27" s="543"/>
      <c r="O27" s="502">
        <f>D22+E22+F22+G22+H22+I22+J22+K22+L22+M22+N22</f>
        <v>0</v>
      </c>
      <c r="P27" s="8" t="e">
        <f t="shared" si="0"/>
        <v>#DIV/0!</v>
      </c>
      <c r="R27" s="113"/>
      <c r="S27" s="113"/>
    </row>
    <row r="28" spans="1:195" s="81" customFormat="1">
      <c r="C28" s="82" t="s">
        <v>12</v>
      </c>
      <c r="D28" s="83">
        <f>SUM(D22:D27)</f>
        <v>0</v>
      </c>
      <c r="E28" s="83">
        <f t="shared" ref="E28:H28" si="1">SUM(E22:E27)</f>
        <v>0</v>
      </c>
      <c r="F28" s="83">
        <f t="shared" si="1"/>
        <v>0</v>
      </c>
      <c r="G28" s="83">
        <f t="shared" si="1"/>
        <v>0</v>
      </c>
      <c r="H28" s="83">
        <f t="shared" si="1"/>
        <v>0</v>
      </c>
      <c r="I28" s="83">
        <f t="shared" ref="I28:N28" si="2">SUM(I22:I27)</f>
        <v>0</v>
      </c>
      <c r="J28" s="83">
        <f t="shared" si="2"/>
        <v>0</v>
      </c>
      <c r="K28" s="83">
        <f t="shared" si="2"/>
        <v>0</v>
      </c>
      <c r="L28" s="83">
        <f t="shared" si="2"/>
        <v>0</v>
      </c>
      <c r="M28" s="83">
        <f t="shared" si="2"/>
        <v>0</v>
      </c>
      <c r="N28" s="83">
        <f t="shared" si="2"/>
        <v>0</v>
      </c>
      <c r="O28" s="501">
        <f>(D28*$D$66)+(E28*$E$66)+(F28*$F$66)+(G28*$G$66)+(H28*$H$66)+(I28*$I$66)+(J28*$J$66)+(K28*$K$66)+(L28*$L$66)+(M28*$M$66)+(N28*$N$66)</f>
        <v>0</v>
      </c>
      <c r="P28" s="83" t="e">
        <f>SUM(P22:P27)</f>
        <v>#DIV/0!</v>
      </c>
      <c r="Q28" s="118" t="e">
        <f>O28/SqFt</f>
        <v>#DIV/0!</v>
      </c>
      <c r="R28" s="119"/>
      <c r="S28" s="120" t="e">
        <f>O28/TDC</f>
        <v>#DIV/0!</v>
      </c>
      <c r="T28" s="84"/>
      <c r="U28" s="665"/>
      <c r="V28" s="665"/>
      <c r="W28" s="665"/>
      <c r="X28" s="665"/>
      <c r="Y28" s="665"/>
      <c r="Z28" s="665"/>
      <c r="AA28" s="665"/>
      <c r="AB28" s="665"/>
      <c r="AC28" s="665"/>
      <c r="AD28" s="665"/>
      <c r="AE28" s="665"/>
      <c r="AF28" s="665"/>
      <c r="AG28" s="665"/>
      <c r="AH28" s="665"/>
      <c r="AI28" s="665"/>
      <c r="AJ28" s="665"/>
      <c r="AK28" s="665"/>
      <c r="AL28" s="665"/>
      <c r="AM28" s="665"/>
      <c r="AN28" s="665"/>
      <c r="AO28" s="665"/>
      <c r="AP28" s="665"/>
      <c r="AQ28" s="665"/>
      <c r="AR28" s="665"/>
      <c r="AS28" s="665"/>
      <c r="AT28" s="665"/>
      <c r="AU28" s="665"/>
      <c r="AV28" s="665"/>
      <c r="AW28" s="665"/>
      <c r="AX28" s="665"/>
      <c r="AY28" s="665"/>
      <c r="AZ28" s="665"/>
      <c r="BA28" s="665"/>
      <c r="BB28" s="665"/>
      <c r="BC28" s="665"/>
      <c r="BD28" s="665"/>
      <c r="BE28" s="665"/>
      <c r="BF28" s="665"/>
      <c r="BG28" s="665"/>
      <c r="BH28" s="665"/>
      <c r="BI28" s="665"/>
      <c r="BJ28" s="665"/>
      <c r="BK28" s="665"/>
      <c r="BL28" s="665"/>
      <c r="BM28" s="665"/>
      <c r="BN28" s="665"/>
      <c r="BO28" s="665"/>
      <c r="BP28" s="665"/>
      <c r="BQ28" s="665"/>
      <c r="BR28" s="665"/>
      <c r="BS28" s="665"/>
      <c r="BT28" s="665"/>
      <c r="BU28" s="665"/>
      <c r="BV28" s="665"/>
      <c r="BW28" s="665"/>
      <c r="BX28" s="665"/>
      <c r="BY28" s="665"/>
      <c r="BZ28" s="665"/>
      <c r="CA28" s="665"/>
      <c r="CB28" s="665"/>
      <c r="CC28" s="665"/>
      <c r="CD28" s="665"/>
      <c r="CE28" s="665"/>
      <c r="CF28" s="665"/>
      <c r="CG28" s="665"/>
      <c r="CH28" s="665"/>
      <c r="CI28" s="665"/>
      <c r="CJ28" s="665"/>
      <c r="CK28" s="665"/>
      <c r="CL28" s="665"/>
      <c r="CM28" s="665"/>
      <c r="CN28" s="665"/>
      <c r="CO28" s="665"/>
      <c r="CP28" s="665"/>
      <c r="CQ28" s="665"/>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row>
    <row r="29" spans="1:195" s="3" customFormat="1" ht="12">
      <c r="A29" s="12"/>
      <c r="B29" s="16" t="s">
        <v>1</v>
      </c>
      <c r="C29" s="13"/>
      <c r="D29" s="9"/>
      <c r="E29" s="9"/>
      <c r="F29" s="9"/>
      <c r="G29" s="9"/>
      <c r="H29" s="9"/>
      <c r="I29" s="9"/>
      <c r="J29" s="9"/>
      <c r="K29" s="9"/>
      <c r="L29" s="9"/>
      <c r="M29" s="9"/>
      <c r="N29" s="9"/>
      <c r="O29" s="9"/>
      <c r="P29" s="9"/>
      <c r="Q29" s="105"/>
      <c r="R29" s="114"/>
      <c r="S29" s="114"/>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3"/>
      <c r="CB29" s="183"/>
      <c r="CC29" s="183"/>
      <c r="CD29" s="183"/>
      <c r="CE29" s="183"/>
      <c r="CF29" s="183"/>
      <c r="CG29" s="183"/>
      <c r="CH29" s="183"/>
      <c r="CI29" s="183"/>
      <c r="CJ29" s="183"/>
      <c r="CK29" s="183"/>
      <c r="CL29" s="183"/>
      <c r="CM29" s="183"/>
      <c r="CN29" s="183"/>
      <c r="CO29" s="183"/>
      <c r="CP29" s="183"/>
      <c r="CQ29" s="183"/>
    </row>
    <row r="30" spans="1:195">
      <c r="A30" s="3"/>
      <c r="B30" s="25" t="s">
        <v>304</v>
      </c>
      <c r="C30" s="13"/>
      <c r="D30" s="534"/>
      <c r="E30" s="534"/>
      <c r="F30" s="534"/>
      <c r="G30" s="534"/>
      <c r="H30" s="534"/>
      <c r="I30" s="534"/>
      <c r="J30" s="536"/>
      <c r="K30" s="536"/>
      <c r="L30" s="536"/>
      <c r="M30" s="536"/>
      <c r="N30" s="542"/>
      <c r="O30" s="502">
        <f>D22+E22+F22+G22+H22+I22+J22+K22+L22+M22+N22</f>
        <v>0</v>
      </c>
      <c r="P30" s="8" t="e">
        <f>O30/units</f>
        <v>#DIV/0!</v>
      </c>
      <c r="R30" s="113"/>
      <c r="S30" s="115"/>
    </row>
    <row r="31" spans="1:195">
      <c r="A31" s="3"/>
      <c r="B31" s="25" t="s">
        <v>76</v>
      </c>
      <c r="C31" s="13"/>
      <c r="D31" s="534"/>
      <c r="E31" s="534"/>
      <c r="F31" s="534"/>
      <c r="G31" s="534"/>
      <c r="H31" s="534"/>
      <c r="I31" s="534"/>
      <c r="J31" s="534"/>
      <c r="K31" s="534"/>
      <c r="L31" s="534"/>
      <c r="M31" s="534"/>
      <c r="N31" s="534"/>
      <c r="O31" s="502">
        <f>D22+E22+F22+G22+H22+I22+J22+K22+L22+M22+N22</f>
        <v>0</v>
      </c>
      <c r="P31" s="8" t="e">
        <f>O31/units</f>
        <v>#DIV/0!</v>
      </c>
      <c r="R31" s="113"/>
      <c r="S31" s="115"/>
    </row>
    <row r="32" spans="1:195">
      <c r="A32" s="3"/>
      <c r="B32" s="25" t="s">
        <v>3</v>
      </c>
      <c r="C32" s="13"/>
      <c r="D32" s="538"/>
      <c r="E32" s="538"/>
      <c r="F32" s="538"/>
      <c r="G32" s="538"/>
      <c r="H32" s="538"/>
      <c r="I32" s="538"/>
      <c r="J32" s="539"/>
      <c r="K32" s="539"/>
      <c r="L32" s="539"/>
      <c r="M32" s="539"/>
      <c r="N32" s="544"/>
      <c r="O32" s="502">
        <f>D22+E22+F22+G22+H22+I22+J22+K22+L22+M22+N22</f>
        <v>0</v>
      </c>
      <c r="P32" s="8" t="e">
        <f>O32/units</f>
        <v>#DIV/0!</v>
      </c>
      <c r="R32" s="113"/>
      <c r="S32" s="115"/>
    </row>
    <row r="33" spans="1:195">
      <c r="A33" s="3"/>
      <c r="B33" s="638" t="s">
        <v>52</v>
      </c>
      <c r="C33" s="13"/>
      <c r="D33" s="535"/>
      <c r="E33" s="535"/>
      <c r="F33" s="535"/>
      <c r="G33" s="535"/>
      <c r="H33" s="535"/>
      <c r="I33" s="535"/>
      <c r="J33" s="537"/>
      <c r="K33" s="537"/>
      <c r="L33" s="537"/>
      <c r="M33" s="537"/>
      <c r="N33" s="543"/>
      <c r="O33" s="502">
        <f>D22+E22+F22+G22+H22+I22+J22+K22+L22+M22+N22</f>
        <v>0</v>
      </c>
      <c r="P33" s="8" t="e">
        <f>O33/units</f>
        <v>#DIV/0!</v>
      </c>
      <c r="R33" s="113"/>
      <c r="S33" s="115"/>
    </row>
    <row r="34" spans="1:195" s="84" customFormat="1">
      <c r="C34" s="85" t="s">
        <v>4</v>
      </c>
      <c r="D34" s="86">
        <f>SUM(D30:D33)</f>
        <v>0</v>
      </c>
      <c r="E34" s="86">
        <f>SUM(E30:E33)</f>
        <v>0</v>
      </c>
      <c r="F34" s="86">
        <f>SUM(F30:F33)</f>
        <v>0</v>
      </c>
      <c r="G34" s="86">
        <f>SUM(G30:G33)</f>
        <v>0</v>
      </c>
      <c r="H34" s="86">
        <f>SUM(H30:H33)</f>
        <v>0</v>
      </c>
      <c r="I34" s="86">
        <f t="shared" ref="I34:N34" si="3">SUM(I30:I33)</f>
        <v>0</v>
      </c>
      <c r="J34" s="86">
        <f t="shared" si="3"/>
        <v>0</v>
      </c>
      <c r="K34" s="86">
        <f t="shared" si="3"/>
        <v>0</v>
      </c>
      <c r="L34" s="86">
        <f t="shared" si="3"/>
        <v>0</v>
      </c>
      <c r="M34" s="86">
        <f t="shared" si="3"/>
        <v>0</v>
      </c>
      <c r="N34" s="86">
        <f t="shared" si="3"/>
        <v>0</v>
      </c>
      <c r="O34" s="501">
        <f>(D34*$D$66)+(E34*$E$66)+(F34*$F$66)+(G34*$G$66)+(H34*$H$66)+(I34*$I$66)+(J34*$J$66)+(K34*$K$66)+(L34*$L$66)+(M34*$M$66)+(N34*$N$66)</f>
        <v>0</v>
      </c>
      <c r="P34" s="86" t="e">
        <f>SUM(P30:P33)</f>
        <v>#DIV/0!</v>
      </c>
      <c r="Q34" s="118" t="e">
        <f>O34/SqFt</f>
        <v>#DIV/0!</v>
      </c>
      <c r="R34" s="119"/>
      <c r="S34" s="120" t="e">
        <f>O34/TDC</f>
        <v>#DIV/0!</v>
      </c>
      <c r="U34" s="665"/>
      <c r="V34" s="665"/>
      <c r="W34" s="665"/>
      <c r="X34" s="665"/>
      <c r="Y34" s="665"/>
      <c r="Z34" s="665"/>
      <c r="AA34" s="665"/>
      <c r="AB34" s="665"/>
      <c r="AC34" s="665"/>
      <c r="AD34" s="665"/>
      <c r="AE34" s="665"/>
      <c r="AF34" s="665"/>
      <c r="AG34" s="665"/>
      <c r="AH34" s="665"/>
      <c r="AI34" s="665"/>
      <c r="AJ34" s="665"/>
      <c r="AK34" s="665"/>
      <c r="AL34" s="665"/>
      <c r="AM34" s="665"/>
      <c r="AN34" s="665"/>
      <c r="AO34" s="665"/>
      <c r="AP34" s="665"/>
      <c r="AQ34" s="665"/>
      <c r="AR34" s="665"/>
      <c r="AS34" s="665"/>
      <c r="AT34" s="665"/>
      <c r="AU34" s="665"/>
      <c r="AV34" s="665"/>
      <c r="AW34" s="665"/>
      <c r="AX34" s="665"/>
      <c r="AY34" s="665"/>
      <c r="AZ34" s="665"/>
      <c r="BA34" s="665"/>
      <c r="BB34" s="665"/>
      <c r="BC34" s="665"/>
      <c r="BD34" s="665"/>
      <c r="BE34" s="665"/>
      <c r="BF34" s="665"/>
      <c r="BG34" s="665"/>
      <c r="BH34" s="665"/>
      <c r="BI34" s="665"/>
      <c r="BJ34" s="665"/>
      <c r="BK34" s="665"/>
      <c r="BL34" s="665"/>
      <c r="BM34" s="665"/>
      <c r="BN34" s="665"/>
      <c r="BO34" s="665"/>
      <c r="BP34" s="665"/>
      <c r="BQ34" s="665"/>
      <c r="BR34" s="665"/>
      <c r="BS34" s="665"/>
      <c r="BT34" s="665"/>
      <c r="BU34" s="665"/>
      <c r="BV34" s="665"/>
      <c r="BW34" s="665"/>
      <c r="BX34" s="665"/>
      <c r="BY34" s="665"/>
      <c r="BZ34" s="665"/>
      <c r="CA34" s="665"/>
      <c r="CB34" s="665"/>
      <c r="CC34" s="665"/>
      <c r="CD34" s="665"/>
      <c r="CE34" s="665"/>
      <c r="CF34" s="665"/>
      <c r="CG34" s="665"/>
      <c r="CH34" s="665"/>
      <c r="CI34" s="665"/>
      <c r="CJ34" s="665"/>
      <c r="CK34" s="665"/>
      <c r="CL34" s="665"/>
      <c r="CM34" s="665"/>
      <c r="CN34" s="665"/>
      <c r="CO34" s="665"/>
      <c r="CP34" s="665"/>
      <c r="CQ34" s="665"/>
    </row>
    <row r="35" spans="1:195" s="24" customFormat="1" ht="12">
      <c r="A35" s="31"/>
      <c r="B35" s="32" t="s">
        <v>220</v>
      </c>
      <c r="C35" s="33"/>
      <c r="D35" s="34"/>
      <c r="E35" s="34"/>
      <c r="F35" s="34"/>
      <c r="G35" s="34"/>
      <c r="H35" s="34"/>
      <c r="I35" s="34"/>
      <c r="J35" s="34"/>
      <c r="K35" s="34"/>
      <c r="L35" s="34"/>
      <c r="M35" s="34"/>
      <c r="N35" s="34"/>
      <c r="O35" s="34"/>
      <c r="P35" s="34"/>
      <c r="Q35" s="105"/>
      <c r="R35" s="114"/>
      <c r="S35" s="114"/>
      <c r="T35" s="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3"/>
      <c r="BZ35" s="183"/>
      <c r="CA35" s="183"/>
      <c r="CB35" s="183"/>
      <c r="CC35" s="183"/>
      <c r="CD35" s="183"/>
      <c r="CE35" s="183"/>
      <c r="CF35" s="183"/>
      <c r="CG35" s="183"/>
      <c r="CH35" s="183"/>
      <c r="CI35" s="183"/>
      <c r="CJ35" s="183"/>
      <c r="CK35" s="183"/>
      <c r="CL35" s="183"/>
      <c r="CM35" s="183"/>
      <c r="CN35" s="183"/>
      <c r="CO35" s="183"/>
      <c r="CP35" s="183"/>
      <c r="CQ35" s="18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row>
    <row r="36" spans="1:195">
      <c r="A36" s="3"/>
      <c r="B36" s="25" t="s">
        <v>184</v>
      </c>
      <c r="C36" s="13"/>
      <c r="D36" s="1170"/>
      <c r="E36" s="1171"/>
      <c r="F36" s="1171"/>
      <c r="G36" s="1171"/>
      <c r="H36" s="1171"/>
      <c r="I36" s="1171"/>
      <c r="J36" s="1171"/>
      <c r="K36" s="1171"/>
      <c r="L36" s="1171"/>
      <c r="M36" s="1171"/>
      <c r="N36" s="1172"/>
      <c r="O36" s="502">
        <f>D22+E22+F22+G22+H22+I22+J22+K22+L22+M22+N22</f>
        <v>0</v>
      </c>
      <c r="P36" s="8" t="e">
        <f>O36/units</f>
        <v>#DIV/0!</v>
      </c>
      <c r="R36" s="113"/>
      <c r="S36" s="113"/>
    </row>
    <row r="37" spans="1:195">
      <c r="A37" s="3"/>
      <c r="B37" s="25" t="s">
        <v>185</v>
      </c>
      <c r="C37" s="13"/>
      <c r="D37" s="1173"/>
      <c r="E37" s="1174"/>
      <c r="F37" s="1174"/>
      <c r="G37" s="1174"/>
      <c r="H37" s="1174"/>
      <c r="I37" s="1174"/>
      <c r="J37" s="1174"/>
      <c r="K37" s="1174"/>
      <c r="L37" s="1174"/>
      <c r="M37" s="1174"/>
      <c r="N37" s="1175"/>
      <c r="O37" s="502">
        <f>D22+E22+F22+G22+H22+I22+J22+K22+L22+M22+N22</f>
        <v>0</v>
      </c>
      <c r="P37" s="8" t="e">
        <f>O37/units</f>
        <v>#DIV/0!</v>
      </c>
      <c r="R37" s="113"/>
      <c r="S37" s="113"/>
    </row>
    <row r="38" spans="1:195">
      <c r="A38" s="3"/>
      <c r="B38" s="25" t="s">
        <v>178</v>
      </c>
      <c r="C38" s="13"/>
      <c r="D38" s="535"/>
      <c r="E38" s="535"/>
      <c r="F38" s="535"/>
      <c r="G38" s="535"/>
      <c r="H38" s="535"/>
      <c r="I38" s="535"/>
      <c r="J38" s="535"/>
      <c r="K38" s="535"/>
      <c r="L38" s="535"/>
      <c r="M38" s="535"/>
      <c r="N38" s="535"/>
      <c r="O38" s="502">
        <f>D22+E22+F22+G22+H22+I22+J22+K22+L22+M22+N22</f>
        <v>0</v>
      </c>
      <c r="P38" s="8" t="e">
        <f>O38/units</f>
        <v>#DIV/0!</v>
      </c>
      <c r="R38" s="113"/>
      <c r="S38" s="113"/>
    </row>
    <row r="39" spans="1:195">
      <c r="A39" s="3"/>
      <c r="B39" s="25" t="s">
        <v>489</v>
      </c>
      <c r="C39" s="13"/>
      <c r="D39" s="535"/>
      <c r="E39" s="535"/>
      <c r="F39" s="537"/>
      <c r="G39" s="535"/>
      <c r="H39" s="537"/>
      <c r="I39" s="537"/>
      <c r="J39" s="537"/>
      <c r="K39" s="537"/>
      <c r="L39" s="537"/>
      <c r="M39" s="537"/>
      <c r="N39" s="543"/>
      <c r="O39" s="502">
        <f>D22+E22+F22+G22+H22+I22+J22+K22+L22+M22+N22</f>
        <v>0</v>
      </c>
      <c r="P39" s="8" t="e">
        <f>O39/units</f>
        <v>#DIV/0!</v>
      </c>
      <c r="R39" s="113"/>
      <c r="S39" s="113"/>
    </row>
    <row r="40" spans="1:195" s="81" customFormat="1">
      <c r="B40" s="87"/>
      <c r="C40" s="82" t="s">
        <v>5</v>
      </c>
      <c r="D40" s="83">
        <f>SUM(D36:D39)</f>
        <v>0</v>
      </c>
      <c r="E40" s="83">
        <f t="shared" ref="E40:N40" si="4">SUM(E36:E39)</f>
        <v>0</v>
      </c>
      <c r="F40" s="83">
        <f t="shared" si="4"/>
        <v>0</v>
      </c>
      <c r="G40" s="83">
        <f t="shared" si="4"/>
        <v>0</v>
      </c>
      <c r="H40" s="83">
        <f t="shared" si="4"/>
        <v>0</v>
      </c>
      <c r="I40" s="83">
        <f t="shared" si="4"/>
        <v>0</v>
      </c>
      <c r="J40" s="83">
        <f t="shared" si="4"/>
        <v>0</v>
      </c>
      <c r="K40" s="83">
        <f t="shared" si="4"/>
        <v>0</v>
      </c>
      <c r="L40" s="83">
        <f t="shared" si="4"/>
        <v>0</v>
      </c>
      <c r="M40" s="83">
        <f t="shared" si="4"/>
        <v>0</v>
      </c>
      <c r="N40" s="83">
        <f t="shared" si="4"/>
        <v>0</v>
      </c>
      <c r="O40" s="501">
        <f>(D40*$D$66)+(E40*$E$66)+(F40*$F$66)+(G40*$G$66)+(H40*$H$66)+(I40*$I$66)+(J40*$J$66)+(K40*$K$66)+(L40*$L$66)+(M40*$M$66)+(N40*$N$66)</f>
        <v>0</v>
      </c>
      <c r="P40" s="83" t="e">
        <f>SUM(P36:P39)</f>
        <v>#DIV/0!</v>
      </c>
      <c r="Q40" s="118" t="e">
        <f>O40/SqFt</f>
        <v>#DIV/0!</v>
      </c>
      <c r="R40" s="119"/>
      <c r="S40" s="120" t="e">
        <f>O40/TDC</f>
        <v>#DIV/0!</v>
      </c>
      <c r="T40" s="84"/>
      <c r="U40" s="665"/>
      <c r="V40" s="665"/>
      <c r="W40" s="665"/>
      <c r="X40" s="665"/>
      <c r="Y40" s="665"/>
      <c r="Z40" s="665"/>
      <c r="AA40" s="665"/>
      <c r="AB40" s="665"/>
      <c r="AC40" s="665"/>
      <c r="AD40" s="665"/>
      <c r="AE40" s="665"/>
      <c r="AF40" s="665"/>
      <c r="AG40" s="665"/>
      <c r="AH40" s="665"/>
      <c r="AI40" s="665"/>
      <c r="AJ40" s="665"/>
      <c r="AK40" s="665"/>
      <c r="AL40" s="665"/>
      <c r="AM40" s="665"/>
      <c r="AN40" s="665"/>
      <c r="AO40" s="665"/>
      <c r="AP40" s="665"/>
      <c r="AQ40" s="665"/>
      <c r="AR40" s="665"/>
      <c r="AS40" s="665"/>
      <c r="AT40" s="665"/>
      <c r="AU40" s="665"/>
      <c r="AV40" s="665"/>
      <c r="AW40" s="665"/>
      <c r="AX40" s="665"/>
      <c r="AY40" s="665"/>
      <c r="AZ40" s="665"/>
      <c r="BA40" s="665"/>
      <c r="BB40" s="665"/>
      <c r="BC40" s="665"/>
      <c r="BD40" s="665"/>
      <c r="BE40" s="665"/>
      <c r="BF40" s="665"/>
      <c r="BG40" s="665"/>
      <c r="BH40" s="665"/>
      <c r="BI40" s="665"/>
      <c r="BJ40" s="665"/>
      <c r="BK40" s="665"/>
      <c r="BL40" s="665"/>
      <c r="BM40" s="665"/>
      <c r="BN40" s="665"/>
      <c r="BO40" s="665"/>
      <c r="BP40" s="665"/>
      <c r="BQ40" s="665"/>
      <c r="BR40" s="665"/>
      <c r="BS40" s="665"/>
      <c r="BT40" s="665"/>
      <c r="BU40" s="665"/>
      <c r="BV40" s="665"/>
      <c r="BW40" s="665"/>
      <c r="BX40" s="665"/>
      <c r="BY40" s="665"/>
      <c r="BZ40" s="665"/>
      <c r="CA40" s="665"/>
      <c r="CB40" s="665"/>
      <c r="CC40" s="665"/>
      <c r="CD40" s="665"/>
      <c r="CE40" s="665"/>
      <c r="CF40" s="665"/>
      <c r="CG40" s="665"/>
      <c r="CH40" s="665"/>
      <c r="CI40" s="665"/>
      <c r="CJ40" s="665"/>
      <c r="CK40" s="665"/>
      <c r="CL40" s="665"/>
      <c r="CM40" s="665"/>
      <c r="CN40" s="665"/>
      <c r="CO40" s="665"/>
      <c r="CP40" s="665"/>
      <c r="CQ40" s="665"/>
      <c r="CR40" s="84"/>
      <c r="CS40" s="84"/>
      <c r="CT40" s="84"/>
      <c r="CU40" s="84"/>
      <c r="CV40" s="84"/>
      <c r="CW40" s="84"/>
      <c r="CX40" s="84"/>
      <c r="CY40" s="84"/>
      <c r="CZ40" s="84"/>
      <c r="DA40" s="84"/>
      <c r="DB40" s="84"/>
      <c r="DC40" s="84"/>
      <c r="DD40" s="84"/>
      <c r="DE40" s="84"/>
      <c r="DF40" s="84"/>
      <c r="DG40" s="84"/>
      <c r="DH40" s="84"/>
      <c r="DI40" s="84"/>
      <c r="DJ40" s="84"/>
      <c r="DK40" s="84"/>
      <c r="DL40" s="84"/>
      <c r="DM40" s="84"/>
      <c r="DN40" s="84"/>
      <c r="DO40" s="84"/>
      <c r="DP40" s="84"/>
      <c r="DQ40" s="84"/>
      <c r="DR40" s="84"/>
      <c r="DS40" s="84"/>
      <c r="DT40" s="84"/>
      <c r="DU40" s="84"/>
      <c r="DV40" s="84"/>
      <c r="DW40" s="84"/>
      <c r="DX40" s="84"/>
      <c r="DY40" s="84"/>
      <c r="DZ40" s="84"/>
      <c r="EA40" s="84"/>
      <c r="EB40" s="84"/>
      <c r="EC40" s="84"/>
      <c r="ED40" s="84"/>
      <c r="EE40" s="84"/>
      <c r="EF40" s="84"/>
      <c r="EG40" s="84"/>
      <c r="EH40" s="84"/>
      <c r="EI40" s="84"/>
      <c r="EJ40" s="84"/>
      <c r="EK40" s="84"/>
      <c r="EL40" s="84"/>
      <c r="EM40" s="84"/>
      <c r="EN40" s="84"/>
      <c r="EO40" s="84"/>
      <c r="EP40" s="84"/>
      <c r="EQ40" s="84"/>
      <c r="ER40" s="84"/>
      <c r="ES40" s="84"/>
      <c r="ET40" s="84"/>
      <c r="EU40" s="84"/>
      <c r="EV40" s="84"/>
      <c r="EW40" s="84"/>
      <c r="EX40" s="84"/>
      <c r="EY40" s="84"/>
      <c r="EZ40" s="84"/>
      <c r="FA40" s="84"/>
      <c r="FB40" s="84"/>
      <c r="FC40" s="84"/>
      <c r="FD40" s="84"/>
      <c r="FE40" s="84"/>
      <c r="FF40" s="84"/>
      <c r="FG40" s="84"/>
      <c r="FH40" s="84"/>
      <c r="FI40" s="84"/>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row>
    <row r="41" spans="1:195" s="3" customFormat="1" ht="12">
      <c r="A41" s="12"/>
      <c r="B41" s="16" t="s">
        <v>6</v>
      </c>
      <c r="C41" s="13"/>
      <c r="D41" s="9"/>
      <c r="E41" s="9"/>
      <c r="F41" s="9"/>
      <c r="G41" s="9"/>
      <c r="H41" s="9"/>
      <c r="I41" s="9"/>
      <c r="J41" s="9"/>
      <c r="K41" s="9"/>
      <c r="L41" s="9"/>
      <c r="M41" s="9"/>
      <c r="N41" s="9"/>
      <c r="O41" s="9"/>
      <c r="P41" s="9"/>
      <c r="Q41" s="105"/>
      <c r="R41" s="114"/>
      <c r="S41" s="114"/>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183"/>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3"/>
      <c r="CB41" s="183"/>
      <c r="CC41" s="183"/>
      <c r="CD41" s="183"/>
      <c r="CE41" s="183"/>
      <c r="CF41" s="183"/>
      <c r="CG41" s="183"/>
      <c r="CH41" s="183"/>
      <c r="CI41" s="183"/>
      <c r="CJ41" s="183"/>
      <c r="CK41" s="183"/>
      <c r="CL41" s="183"/>
      <c r="CM41" s="183"/>
      <c r="CN41" s="183"/>
      <c r="CO41" s="183"/>
      <c r="CP41" s="183"/>
      <c r="CQ41" s="183"/>
    </row>
    <row r="42" spans="1:195">
      <c r="A42" s="3"/>
      <c r="B42" s="25" t="s">
        <v>13</v>
      </c>
      <c r="C42" s="13"/>
      <c r="D42" s="534"/>
      <c r="E42" s="534"/>
      <c r="F42" s="534"/>
      <c r="G42" s="534"/>
      <c r="H42" s="534"/>
      <c r="I42" s="534"/>
      <c r="J42" s="536"/>
      <c r="K42" s="536"/>
      <c r="L42" s="536"/>
      <c r="M42" s="536"/>
      <c r="N42" s="542"/>
      <c r="O42" s="502">
        <f>D22+E22+F22+G22+H22+I22+J22+K22+L22+M22+N22</f>
        <v>0</v>
      </c>
      <c r="P42" s="8" t="e">
        <f>O42/units</f>
        <v>#DIV/0!</v>
      </c>
      <c r="R42" s="113"/>
      <c r="S42" s="113"/>
    </row>
    <row r="43" spans="1:195">
      <c r="A43" s="3"/>
      <c r="B43" s="25" t="s">
        <v>55</v>
      </c>
      <c r="C43" s="13"/>
      <c r="D43" s="535"/>
      <c r="E43" s="535"/>
      <c r="F43" s="535"/>
      <c r="G43" s="535"/>
      <c r="H43" s="535"/>
      <c r="I43" s="535"/>
      <c r="J43" s="537"/>
      <c r="K43" s="537"/>
      <c r="L43" s="537"/>
      <c r="M43" s="537"/>
      <c r="N43" s="543"/>
      <c r="O43" s="502">
        <f>D22+E22+F22+G22+H22+I22+J22+K22+L22+M22+N22</f>
        <v>0</v>
      </c>
      <c r="P43" s="8" t="e">
        <f>O43/units</f>
        <v>#DIV/0!</v>
      </c>
      <c r="R43" s="113"/>
      <c r="S43" s="113"/>
    </row>
    <row r="44" spans="1:195">
      <c r="A44" s="3"/>
      <c r="B44" s="25" t="s">
        <v>253</v>
      </c>
      <c r="C44" s="13"/>
      <c r="D44" s="535"/>
      <c r="E44" s="535"/>
      <c r="F44" s="535"/>
      <c r="G44" s="535"/>
      <c r="H44" s="535"/>
      <c r="I44" s="535"/>
      <c r="J44" s="535"/>
      <c r="K44" s="535"/>
      <c r="L44" s="535"/>
      <c r="M44" s="535"/>
      <c r="N44" s="535"/>
      <c r="O44" s="502">
        <f>D22+E22+F22+G22+H22+I22+J22+K22+L22+M22+N22</f>
        <v>0</v>
      </c>
      <c r="P44" s="8" t="e">
        <f>O44/units</f>
        <v>#DIV/0!</v>
      </c>
      <c r="R44" s="113"/>
      <c r="S44" s="113"/>
    </row>
    <row r="45" spans="1:195">
      <c r="A45" s="3"/>
      <c r="B45" s="638" t="s">
        <v>52</v>
      </c>
      <c r="C45" s="13"/>
      <c r="D45" s="535"/>
      <c r="E45" s="535"/>
      <c r="F45" s="535"/>
      <c r="G45" s="535"/>
      <c r="H45" s="535"/>
      <c r="I45" s="535"/>
      <c r="J45" s="537"/>
      <c r="K45" s="537"/>
      <c r="L45" s="537"/>
      <c r="M45" s="537"/>
      <c r="N45" s="543"/>
      <c r="O45" s="502">
        <f>D22+E22+F22+G22+H22+I22+J22+K22+L22+M22+N22</f>
        <v>0</v>
      </c>
      <c r="P45" s="8" t="e">
        <f>O45/units</f>
        <v>#DIV/0!</v>
      </c>
      <c r="R45" s="113"/>
      <c r="S45" s="113"/>
    </row>
    <row r="46" spans="1:195" s="84" customFormat="1">
      <c r="B46" s="88"/>
      <c r="C46" s="125" t="s">
        <v>209</v>
      </c>
      <c r="D46" s="86">
        <f>SUM(D42:D45)</f>
        <v>0</v>
      </c>
      <c r="E46" s="86">
        <f>SUM(E42:E45)</f>
        <v>0</v>
      </c>
      <c r="F46" s="86">
        <f>SUM(F42:F45)</f>
        <v>0</v>
      </c>
      <c r="G46" s="86">
        <f>SUM(G42:G45)</f>
        <v>0</v>
      </c>
      <c r="H46" s="86">
        <f>SUM(H42:H45)</f>
        <v>0</v>
      </c>
      <c r="I46" s="86">
        <f t="shared" ref="I46:N46" si="5">SUM(I42:I45)</f>
        <v>0</v>
      </c>
      <c r="J46" s="86">
        <f t="shared" si="5"/>
        <v>0</v>
      </c>
      <c r="K46" s="86">
        <f t="shared" si="5"/>
        <v>0</v>
      </c>
      <c r="L46" s="86">
        <f t="shared" si="5"/>
        <v>0</v>
      </c>
      <c r="M46" s="86">
        <f t="shared" si="5"/>
        <v>0</v>
      </c>
      <c r="N46" s="86">
        <f t="shared" si="5"/>
        <v>0</v>
      </c>
      <c r="O46" s="501">
        <f>(D46*$D$66)+(E46*$E$66)+(F46*$F$66)+(G46*$G$66)+(H46*$H$66)+(I46*$I$66)+(J46*$J$66)+(K46*$K$66)+(L46*$L$66)+(M46*$M$66)+(N46*$N$66)</f>
        <v>0</v>
      </c>
      <c r="P46" s="86" t="e">
        <f>SUM(P42:P45)</f>
        <v>#DIV/0!</v>
      </c>
      <c r="Q46" s="118" t="e">
        <f>O46/SqFt</f>
        <v>#DIV/0!</v>
      </c>
      <c r="R46" s="119"/>
      <c r="S46" s="120" t="e">
        <f>O46/TDC</f>
        <v>#DIV/0!</v>
      </c>
      <c r="U46" s="665"/>
      <c r="V46" s="665"/>
      <c r="W46" s="665"/>
      <c r="X46" s="665"/>
      <c r="Y46" s="665"/>
      <c r="Z46" s="665"/>
      <c r="AA46" s="665"/>
      <c r="AB46" s="665"/>
      <c r="AC46" s="665"/>
      <c r="AD46" s="665"/>
      <c r="AE46" s="665"/>
      <c r="AF46" s="665"/>
      <c r="AG46" s="665"/>
      <c r="AH46" s="665"/>
      <c r="AI46" s="665"/>
      <c r="AJ46" s="665"/>
      <c r="AK46" s="665"/>
      <c r="AL46" s="665"/>
      <c r="AM46" s="665"/>
      <c r="AN46" s="665"/>
      <c r="AO46" s="665"/>
      <c r="AP46" s="665"/>
      <c r="AQ46" s="665"/>
      <c r="AR46" s="665"/>
      <c r="AS46" s="665"/>
      <c r="AT46" s="665"/>
      <c r="AU46" s="665"/>
      <c r="AV46" s="665"/>
      <c r="AW46" s="665"/>
      <c r="AX46" s="665"/>
      <c r="AY46" s="665"/>
      <c r="AZ46" s="665"/>
      <c r="BA46" s="665"/>
      <c r="BB46" s="665"/>
      <c r="BC46" s="665"/>
      <c r="BD46" s="665"/>
      <c r="BE46" s="665"/>
      <c r="BF46" s="665"/>
      <c r="BG46" s="665"/>
      <c r="BH46" s="665"/>
      <c r="BI46" s="665"/>
      <c r="BJ46" s="665"/>
      <c r="BK46" s="665"/>
      <c r="BL46" s="665"/>
      <c r="BM46" s="665"/>
      <c r="BN46" s="665"/>
      <c r="BO46" s="665"/>
      <c r="BP46" s="665"/>
      <c r="BQ46" s="665"/>
      <c r="BR46" s="665"/>
      <c r="BS46" s="665"/>
      <c r="BT46" s="665"/>
      <c r="BU46" s="665"/>
      <c r="BV46" s="665"/>
      <c r="BW46" s="665"/>
      <c r="BX46" s="665"/>
      <c r="BY46" s="665"/>
      <c r="BZ46" s="665"/>
      <c r="CA46" s="665"/>
      <c r="CB46" s="665"/>
      <c r="CC46" s="665"/>
      <c r="CD46" s="665"/>
      <c r="CE46" s="665"/>
      <c r="CF46" s="665"/>
      <c r="CG46" s="665"/>
      <c r="CH46" s="665"/>
      <c r="CI46" s="665"/>
      <c r="CJ46" s="665"/>
      <c r="CK46" s="665"/>
      <c r="CL46" s="665"/>
      <c r="CM46" s="665"/>
      <c r="CN46" s="665"/>
      <c r="CO46" s="665"/>
      <c r="CP46" s="665"/>
      <c r="CQ46" s="665"/>
    </row>
    <row r="47" spans="1:195" s="24" customFormat="1" ht="12">
      <c r="A47" s="31"/>
      <c r="B47" s="32" t="s">
        <v>7</v>
      </c>
      <c r="C47" s="33"/>
      <c r="D47" s="34"/>
      <c r="E47" s="34"/>
      <c r="F47" s="34"/>
      <c r="G47" s="34"/>
      <c r="H47" s="34"/>
      <c r="I47" s="34"/>
      <c r="J47" s="34"/>
      <c r="K47" s="34"/>
      <c r="L47" s="34"/>
      <c r="M47" s="34"/>
      <c r="N47" s="34"/>
      <c r="O47" s="34"/>
      <c r="P47" s="34"/>
      <c r="Q47" s="105"/>
      <c r="R47" s="114"/>
      <c r="S47" s="114"/>
      <c r="T47" s="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3"/>
      <c r="CB47" s="183"/>
      <c r="CC47" s="183"/>
      <c r="CD47" s="183"/>
      <c r="CE47" s="183"/>
      <c r="CF47" s="183"/>
      <c r="CG47" s="183"/>
      <c r="CH47" s="183"/>
      <c r="CI47" s="183"/>
      <c r="CJ47" s="183"/>
      <c r="CK47" s="183"/>
      <c r="CL47" s="183"/>
      <c r="CM47" s="183"/>
      <c r="CN47" s="183"/>
      <c r="CO47" s="183"/>
      <c r="CP47" s="183"/>
      <c r="CQ47" s="18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row>
    <row r="48" spans="1:195">
      <c r="A48" s="3"/>
      <c r="B48" s="25" t="s">
        <v>8</v>
      </c>
      <c r="C48" s="13"/>
      <c r="D48" s="534"/>
      <c r="E48" s="534"/>
      <c r="F48" s="534"/>
      <c r="G48" s="534"/>
      <c r="H48" s="534"/>
      <c r="I48" s="534"/>
      <c r="J48" s="536"/>
      <c r="K48" s="536"/>
      <c r="L48" s="536"/>
      <c r="M48" s="536"/>
      <c r="N48" s="542"/>
      <c r="O48" s="502">
        <f>D22+E22+F22+G22+H22+I22+J22+K22+L22+M22+N22</f>
        <v>0</v>
      </c>
      <c r="P48" s="8" t="e">
        <f t="shared" ref="P48:P56" si="6">O48/units</f>
        <v>#DIV/0!</v>
      </c>
      <c r="R48" s="113"/>
      <c r="S48" s="113"/>
    </row>
    <row r="49" spans="1:195">
      <c r="A49" s="3"/>
      <c r="B49" s="25" t="s">
        <v>73</v>
      </c>
      <c r="C49" s="13"/>
      <c r="D49" s="535"/>
      <c r="E49" s="535"/>
      <c r="F49" s="535"/>
      <c r="G49" s="535"/>
      <c r="H49" s="535"/>
      <c r="I49" s="535"/>
      <c r="J49" s="537"/>
      <c r="K49" s="537"/>
      <c r="L49" s="537"/>
      <c r="M49" s="537"/>
      <c r="N49" s="543"/>
      <c r="O49" s="502">
        <f>D22+E22+F22+G22+H22+I22+J22+K22+L22+M22+N22</f>
        <v>0</v>
      </c>
      <c r="P49" s="8" t="e">
        <f t="shared" si="6"/>
        <v>#DIV/0!</v>
      </c>
      <c r="R49" s="116"/>
      <c r="S49" s="113"/>
    </row>
    <row r="50" spans="1:195">
      <c r="A50" s="3"/>
      <c r="B50" s="25" t="s">
        <v>74</v>
      </c>
      <c r="C50" s="13"/>
      <c r="D50" s="535"/>
      <c r="E50" s="535"/>
      <c r="F50" s="535"/>
      <c r="G50" s="535"/>
      <c r="H50" s="535"/>
      <c r="I50" s="535"/>
      <c r="J50" s="535"/>
      <c r="K50" s="535"/>
      <c r="L50" s="535"/>
      <c r="M50" s="535"/>
      <c r="N50" s="535"/>
      <c r="O50" s="502">
        <f>D22+E22+F22+G22+H22+I22+J22+K22+L22+M22+N22</f>
        <v>0</v>
      </c>
      <c r="P50" s="8" t="e">
        <f t="shared" si="6"/>
        <v>#DIV/0!</v>
      </c>
      <c r="R50" s="113"/>
      <c r="S50" s="113"/>
    </row>
    <row r="51" spans="1:195">
      <c r="A51" s="3"/>
      <c r="B51" s="25" t="s">
        <v>454</v>
      </c>
      <c r="C51" s="13"/>
      <c r="D51" s="535"/>
      <c r="E51" s="535"/>
      <c r="F51" s="535"/>
      <c r="G51" s="535"/>
      <c r="H51" s="535"/>
      <c r="I51" s="535"/>
      <c r="J51" s="537"/>
      <c r="K51" s="537"/>
      <c r="L51" s="537"/>
      <c r="M51" s="537"/>
      <c r="N51" s="543"/>
      <c r="O51" s="502">
        <f>D22+E22+F22+G22+H22+I22+J22+K22+L22+M22+N22</f>
        <v>0</v>
      </c>
      <c r="P51" s="8" t="e">
        <f>O51/units</f>
        <v>#DIV/0!</v>
      </c>
      <c r="Q51" s="184"/>
      <c r="R51" s="184"/>
      <c r="S51" s="184"/>
      <c r="T51" s="184"/>
      <c r="U51" s="666"/>
      <c r="V51" s="666"/>
      <c r="W51" s="666"/>
    </row>
    <row r="52" spans="1:195">
      <c r="A52" s="3"/>
      <c r="B52" s="25" t="s">
        <v>15</v>
      </c>
      <c r="C52" s="13"/>
      <c r="D52" s="534"/>
      <c r="E52" s="534"/>
      <c r="F52" s="534"/>
      <c r="G52" s="534"/>
      <c r="H52" s="534"/>
      <c r="I52" s="534"/>
      <c r="J52" s="536"/>
      <c r="K52" s="536"/>
      <c r="L52" s="536"/>
      <c r="M52" s="536"/>
      <c r="N52" s="542"/>
      <c r="O52" s="502">
        <f>D22+E22+F22+G22+H22+I22+J22+K22+L22+M22+N22</f>
        <v>0</v>
      </c>
      <c r="P52" s="8" t="e">
        <f t="shared" si="6"/>
        <v>#DIV/0!</v>
      </c>
      <c r="R52" s="113"/>
      <c r="S52" s="113"/>
    </row>
    <row r="53" spans="1:195">
      <c r="A53" s="3"/>
      <c r="B53" s="25" t="s">
        <v>259</v>
      </c>
      <c r="C53" s="313"/>
      <c r="D53" s="535"/>
      <c r="E53" s="535"/>
      <c r="F53" s="535"/>
      <c r="G53" s="535"/>
      <c r="H53" s="535"/>
      <c r="I53" s="535"/>
      <c r="J53" s="537"/>
      <c r="K53" s="537"/>
      <c r="L53" s="537"/>
      <c r="M53" s="537"/>
      <c r="N53" s="543"/>
      <c r="O53" s="502">
        <f>D22+E22+F22+G22+H22+I22+J22+K22+L22+M22+N22</f>
        <v>0</v>
      </c>
      <c r="P53" s="8" t="e">
        <f>O53/units</f>
        <v>#DIV/0!</v>
      </c>
      <c r="R53" s="113"/>
      <c r="S53" s="113"/>
    </row>
    <row r="54" spans="1:195">
      <c r="A54" s="3"/>
      <c r="B54" s="25" t="s">
        <v>260</v>
      </c>
      <c r="C54" s="13"/>
      <c r="D54" s="535"/>
      <c r="E54" s="535"/>
      <c r="F54" s="535"/>
      <c r="G54" s="535"/>
      <c r="H54" s="535"/>
      <c r="I54" s="535"/>
      <c r="J54" s="537"/>
      <c r="K54" s="537"/>
      <c r="L54" s="537"/>
      <c r="M54" s="537"/>
      <c r="N54" s="543"/>
      <c r="O54" s="502">
        <f>D22+E22+F22+G22+H22+I22+J22+K22+L22+M22+N22</f>
        <v>0</v>
      </c>
      <c r="P54" s="8" t="e">
        <f t="shared" si="6"/>
        <v>#DIV/0!</v>
      </c>
      <c r="R54" s="113"/>
      <c r="S54" s="113"/>
    </row>
    <row r="55" spans="1:195">
      <c r="A55" s="3"/>
      <c r="B55" s="25" t="s">
        <v>54</v>
      </c>
      <c r="C55" s="13"/>
      <c r="D55" s="535"/>
      <c r="E55" s="535"/>
      <c r="F55" s="535"/>
      <c r="G55" s="535"/>
      <c r="H55" s="535"/>
      <c r="I55" s="535"/>
      <c r="J55" s="537"/>
      <c r="K55" s="537"/>
      <c r="L55" s="537"/>
      <c r="M55" s="537"/>
      <c r="N55" s="543"/>
      <c r="O55" s="502">
        <f>D22+E22+F22+G22+H22+I22+J22+K22+L22+M22+N22</f>
        <v>0</v>
      </c>
      <c r="P55" s="8" t="e">
        <f t="shared" si="6"/>
        <v>#DIV/0!</v>
      </c>
      <c r="R55" s="113"/>
      <c r="S55" s="113"/>
    </row>
    <row r="56" spans="1:195">
      <c r="A56" s="3"/>
      <c r="B56" s="638" t="s">
        <v>52</v>
      </c>
      <c r="C56" s="13"/>
      <c r="D56" s="535"/>
      <c r="E56" s="535"/>
      <c r="F56" s="535"/>
      <c r="G56" s="535"/>
      <c r="H56" s="535"/>
      <c r="I56" s="535"/>
      <c r="J56" s="536"/>
      <c r="K56" s="536"/>
      <c r="L56" s="536"/>
      <c r="M56" s="536"/>
      <c r="N56" s="542"/>
      <c r="O56" s="502">
        <f>D22+E22+F22+G22+H22+I22+J22+K22+L22+M22+N22</f>
        <v>0</v>
      </c>
      <c r="P56" s="8" t="e">
        <f t="shared" si="6"/>
        <v>#DIV/0!</v>
      </c>
      <c r="R56" s="113"/>
      <c r="S56" s="113"/>
    </row>
    <row r="57" spans="1:195" s="81" customFormat="1">
      <c r="C57" s="82" t="s">
        <v>11</v>
      </c>
      <c r="D57" s="83">
        <f>SUM(D48:D56)</f>
        <v>0</v>
      </c>
      <c r="E57" s="83">
        <f t="shared" ref="E57:N57" si="7">SUM(E48:E56)</f>
        <v>0</v>
      </c>
      <c r="F57" s="83">
        <f t="shared" si="7"/>
        <v>0</v>
      </c>
      <c r="G57" s="83">
        <f t="shared" si="7"/>
        <v>0</v>
      </c>
      <c r="H57" s="83">
        <f t="shared" si="7"/>
        <v>0</v>
      </c>
      <c r="I57" s="83">
        <f t="shared" si="7"/>
        <v>0</v>
      </c>
      <c r="J57" s="83">
        <f t="shared" si="7"/>
        <v>0</v>
      </c>
      <c r="K57" s="83">
        <f t="shared" si="7"/>
        <v>0</v>
      </c>
      <c r="L57" s="83">
        <f t="shared" si="7"/>
        <v>0</v>
      </c>
      <c r="M57" s="83">
        <f t="shared" si="7"/>
        <v>0</v>
      </c>
      <c r="N57" s="83">
        <f t="shared" si="7"/>
        <v>0</v>
      </c>
      <c r="O57" s="501">
        <f>(D57*$D$66)+(E57*$E$66)+(F57*$F$66)+(G57*$G$66)+(H57*$H$66)+(I57*$I$66)+(J57*$J$66)+(K57*$K$66)+(L57*$L$66)+(M57*$M$66)+(N57*$N$66)</f>
        <v>0</v>
      </c>
      <c r="P57" s="83" t="e">
        <f>SUM(P48:P56)</f>
        <v>#DIV/0!</v>
      </c>
      <c r="Q57" s="118" t="e">
        <f>O57/SqFt</f>
        <v>#DIV/0!</v>
      </c>
      <c r="R57" s="119"/>
      <c r="S57" s="120" t="e">
        <f>O57/TDC</f>
        <v>#DIV/0!</v>
      </c>
      <c r="T57" s="84"/>
      <c r="U57" s="665"/>
      <c r="V57" s="665"/>
      <c r="W57" s="665"/>
      <c r="X57" s="665"/>
      <c r="Y57" s="665"/>
      <c r="Z57" s="665"/>
      <c r="AA57" s="665"/>
      <c r="AB57" s="665"/>
      <c r="AC57" s="665"/>
      <c r="AD57" s="665"/>
      <c r="AE57" s="665"/>
      <c r="AF57" s="665"/>
      <c r="AG57" s="665"/>
      <c r="AH57" s="665"/>
      <c r="AI57" s="665"/>
      <c r="AJ57" s="665"/>
      <c r="AK57" s="665"/>
      <c r="AL57" s="665"/>
      <c r="AM57" s="665"/>
      <c r="AN57" s="665"/>
      <c r="AO57" s="665"/>
      <c r="AP57" s="665"/>
      <c r="AQ57" s="665"/>
      <c r="AR57" s="665"/>
      <c r="AS57" s="665"/>
      <c r="AT57" s="665"/>
      <c r="AU57" s="665"/>
      <c r="AV57" s="665"/>
      <c r="AW57" s="665"/>
      <c r="AX57" s="665"/>
      <c r="AY57" s="665"/>
      <c r="AZ57" s="665"/>
      <c r="BA57" s="665"/>
      <c r="BB57" s="665"/>
      <c r="BC57" s="665"/>
      <c r="BD57" s="665"/>
      <c r="BE57" s="665"/>
      <c r="BF57" s="665"/>
      <c r="BG57" s="665"/>
      <c r="BH57" s="665"/>
      <c r="BI57" s="665"/>
      <c r="BJ57" s="665"/>
      <c r="BK57" s="665"/>
      <c r="BL57" s="665"/>
      <c r="BM57" s="665"/>
      <c r="BN57" s="665"/>
      <c r="BO57" s="665"/>
      <c r="BP57" s="665"/>
      <c r="BQ57" s="665"/>
      <c r="BR57" s="665"/>
      <c r="BS57" s="665"/>
      <c r="BT57" s="665"/>
      <c r="BU57" s="665"/>
      <c r="BV57" s="665"/>
      <c r="BW57" s="665"/>
      <c r="BX57" s="665"/>
      <c r="BY57" s="665"/>
      <c r="BZ57" s="665"/>
      <c r="CA57" s="665"/>
      <c r="CB57" s="665"/>
      <c r="CC57" s="665"/>
      <c r="CD57" s="665"/>
      <c r="CE57" s="665"/>
      <c r="CF57" s="665"/>
      <c r="CG57" s="665"/>
      <c r="CH57" s="665"/>
      <c r="CI57" s="665"/>
      <c r="CJ57" s="665"/>
      <c r="CK57" s="665"/>
      <c r="CL57" s="665"/>
      <c r="CM57" s="665"/>
      <c r="CN57" s="665"/>
      <c r="CO57" s="665"/>
      <c r="CP57" s="665"/>
      <c r="CQ57" s="665"/>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c r="EE57" s="84"/>
      <c r="EF57" s="84"/>
      <c r="EG57" s="84"/>
      <c r="EH57" s="84"/>
      <c r="EI57" s="84"/>
      <c r="EJ57" s="84"/>
      <c r="EK57" s="84"/>
      <c r="EL57" s="84"/>
      <c r="EM57" s="84"/>
      <c r="EN57" s="84"/>
      <c r="EO57" s="84"/>
      <c r="EP57" s="84"/>
      <c r="EQ57" s="84"/>
      <c r="ER57" s="84"/>
      <c r="ES57" s="84"/>
      <c r="ET57" s="84"/>
      <c r="EU57" s="84"/>
      <c r="EV57" s="84"/>
      <c r="EW57" s="84"/>
      <c r="EX57" s="84"/>
      <c r="EY57" s="84"/>
      <c r="EZ57" s="84"/>
      <c r="FA57" s="84"/>
      <c r="FB57" s="84"/>
      <c r="FC57" s="84"/>
      <c r="FD57" s="84"/>
      <c r="FE57" s="84"/>
      <c r="FF57" s="84"/>
      <c r="FG57" s="84"/>
      <c r="FH57" s="84"/>
      <c r="FI57" s="84"/>
      <c r="FJ57" s="84"/>
      <c r="FK57" s="84"/>
      <c r="FL57" s="84"/>
      <c r="FM57" s="84"/>
      <c r="FN57" s="84"/>
      <c r="FO57" s="84"/>
      <c r="FP57" s="84"/>
      <c r="FQ57" s="84"/>
      <c r="FR57" s="84"/>
      <c r="FS57" s="84"/>
      <c r="FT57" s="84"/>
      <c r="FU57" s="84"/>
      <c r="FV57" s="84"/>
      <c r="FW57" s="84"/>
      <c r="FX57" s="84"/>
      <c r="FY57" s="84"/>
      <c r="FZ57" s="84"/>
      <c r="GA57" s="84"/>
      <c r="GB57" s="84"/>
      <c r="GC57" s="84"/>
      <c r="GD57" s="84"/>
      <c r="GE57" s="84"/>
      <c r="GF57" s="84"/>
      <c r="GG57" s="84"/>
      <c r="GH57" s="84"/>
      <c r="GI57" s="84"/>
      <c r="GJ57" s="84"/>
      <c r="GK57" s="84"/>
      <c r="GL57" s="84"/>
      <c r="GM57" s="84"/>
    </row>
    <row r="58" spans="1:195" s="24" customFormat="1" ht="12">
      <c r="A58" s="31"/>
      <c r="B58" s="32" t="s">
        <v>56</v>
      </c>
      <c r="C58" s="33"/>
      <c r="D58" s="34"/>
      <c r="E58" s="34"/>
      <c r="F58" s="34"/>
      <c r="G58" s="34"/>
      <c r="H58" s="34"/>
      <c r="I58" s="34"/>
      <c r="J58" s="34"/>
      <c r="K58" s="34"/>
      <c r="L58" s="34"/>
      <c r="M58" s="34"/>
      <c r="N58" s="34"/>
      <c r="O58" s="34"/>
      <c r="P58" s="34"/>
      <c r="Q58" s="105"/>
      <c r="R58" s="114"/>
      <c r="S58" s="114"/>
      <c r="T58" s="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row>
    <row r="59" spans="1:195">
      <c r="A59" s="3"/>
      <c r="B59" s="25" t="s">
        <v>16</v>
      </c>
      <c r="C59" s="13"/>
      <c r="D59" s="534"/>
      <c r="E59" s="534"/>
      <c r="F59" s="534"/>
      <c r="G59" s="534"/>
      <c r="H59" s="534"/>
      <c r="I59" s="534"/>
      <c r="J59" s="536"/>
      <c r="K59" s="536"/>
      <c r="L59" s="536"/>
      <c r="M59" s="536"/>
      <c r="N59" s="542"/>
      <c r="O59" s="502">
        <f>D22+E22+F22+G22+H22+I22+J22+K22+L22+M22+N22</f>
        <v>0</v>
      </c>
      <c r="P59" s="8" t="e">
        <f>O59/units</f>
        <v>#DIV/0!</v>
      </c>
      <c r="R59" s="113"/>
      <c r="S59" s="113"/>
    </row>
    <row r="60" spans="1:195">
      <c r="A60" s="3"/>
      <c r="B60" s="25" t="s">
        <v>75</v>
      </c>
      <c r="C60" s="13"/>
      <c r="D60" s="537"/>
      <c r="E60" s="537"/>
      <c r="F60" s="537"/>
      <c r="G60" s="537"/>
      <c r="H60" s="537"/>
      <c r="I60" s="537"/>
      <c r="J60" s="537"/>
      <c r="K60" s="537"/>
      <c r="L60" s="537"/>
      <c r="M60" s="537"/>
      <c r="N60" s="537"/>
      <c r="O60" s="502">
        <f>D22+E22+F22+G22+H22+I22+J22+K22+L22+M22+N22</f>
        <v>0</v>
      </c>
      <c r="P60" s="8" t="e">
        <f>O60/units</f>
        <v>#DIV/0!</v>
      </c>
      <c r="R60" s="113"/>
      <c r="S60" s="113"/>
    </row>
    <row r="61" spans="1:195">
      <c r="A61" s="3"/>
      <c r="B61" s="25" t="s">
        <v>258</v>
      </c>
      <c r="C61" s="13"/>
      <c r="D61" s="535"/>
      <c r="E61" s="535"/>
      <c r="F61" s="535"/>
      <c r="G61" s="535"/>
      <c r="H61" s="535"/>
      <c r="I61" s="535"/>
      <c r="J61" s="537"/>
      <c r="K61" s="537"/>
      <c r="L61" s="537"/>
      <c r="M61" s="537"/>
      <c r="N61" s="543"/>
      <c r="O61" s="502">
        <f>D22+E22+F22+G22+H22+I22+J22+K22+L22+M22+N22</f>
        <v>0</v>
      </c>
      <c r="P61" s="8" t="e">
        <f>O61/units</f>
        <v>#DIV/0!</v>
      </c>
      <c r="R61" s="113"/>
      <c r="S61" s="113"/>
    </row>
    <row r="62" spans="1:195">
      <c r="A62" s="3"/>
      <c r="B62" s="638" t="s">
        <v>52</v>
      </c>
      <c r="C62" s="13"/>
      <c r="D62" s="535"/>
      <c r="E62" s="535"/>
      <c r="F62" s="535"/>
      <c r="G62" s="535"/>
      <c r="H62" s="535"/>
      <c r="I62" s="535"/>
      <c r="J62" s="537"/>
      <c r="K62" s="537"/>
      <c r="L62" s="537"/>
      <c r="M62" s="537"/>
      <c r="N62" s="543"/>
      <c r="O62" s="502">
        <f>D22+E22+F22+G22+H22+I22+J22+K22+L22+M22+N22</f>
        <v>0</v>
      </c>
      <c r="P62" s="8" t="e">
        <f>O62/units</f>
        <v>#DIV/0!</v>
      </c>
      <c r="R62" s="113"/>
      <c r="S62" s="113"/>
    </row>
    <row r="63" spans="1:195" s="81" customFormat="1">
      <c r="C63" s="82" t="s">
        <v>21</v>
      </c>
      <c r="D63" s="83">
        <f t="shared" ref="D63:H63" si="8">SUM(D59:D62)</f>
        <v>0</v>
      </c>
      <c r="E63" s="83">
        <f>SUM(E59:E62)</f>
        <v>0</v>
      </c>
      <c r="F63" s="83">
        <f t="shared" si="8"/>
        <v>0</v>
      </c>
      <c r="G63" s="83">
        <f t="shared" si="8"/>
        <v>0</v>
      </c>
      <c r="H63" s="83">
        <f t="shared" si="8"/>
        <v>0</v>
      </c>
      <c r="I63" s="83">
        <f t="shared" ref="I63:N63" si="9">SUM(I59:I62)</f>
        <v>0</v>
      </c>
      <c r="J63" s="83">
        <f t="shared" si="9"/>
        <v>0</v>
      </c>
      <c r="K63" s="83">
        <f t="shared" si="9"/>
        <v>0</v>
      </c>
      <c r="L63" s="83">
        <f t="shared" si="9"/>
        <v>0</v>
      </c>
      <c r="M63" s="83">
        <f t="shared" si="9"/>
        <v>0</v>
      </c>
      <c r="N63" s="83">
        <f t="shared" si="9"/>
        <v>0</v>
      </c>
      <c r="O63" s="501">
        <f>(D63*$D$66)+(E63*$E$66)+(F63*$F$66)+(G63*$G$66)+(H63*$H$66)+(I63*$I$66)+(J63*$J$66)+(K63*$K$66)+(L63*$L$66)+(M63*$M$66)+(N63*$N$66)</f>
        <v>0</v>
      </c>
      <c r="P63" s="83" t="e">
        <f>SUM(P59:P62)</f>
        <v>#DIV/0!</v>
      </c>
      <c r="Q63" s="122" t="e">
        <f>O63/SqFt</f>
        <v>#DIV/0!</v>
      </c>
      <c r="R63" s="119"/>
      <c r="S63" s="128" t="e">
        <f>O63/TDC</f>
        <v>#DIV/0!</v>
      </c>
      <c r="T63" s="84"/>
      <c r="U63" s="665"/>
      <c r="V63" s="665"/>
      <c r="W63" s="665"/>
      <c r="X63" s="665"/>
      <c r="Y63" s="665"/>
      <c r="Z63" s="665"/>
      <c r="AA63" s="665"/>
      <c r="AB63" s="665"/>
      <c r="AC63" s="665"/>
      <c r="AD63" s="665"/>
      <c r="AE63" s="665"/>
      <c r="AF63" s="665"/>
      <c r="AG63" s="665"/>
      <c r="AH63" s="665"/>
      <c r="AI63" s="665"/>
      <c r="AJ63" s="665"/>
      <c r="AK63" s="665"/>
      <c r="AL63" s="665"/>
      <c r="AM63" s="665"/>
      <c r="AN63" s="665"/>
      <c r="AO63" s="665"/>
      <c r="AP63" s="665"/>
      <c r="AQ63" s="665"/>
      <c r="AR63" s="665"/>
      <c r="AS63" s="665"/>
      <c r="AT63" s="665"/>
      <c r="AU63" s="665"/>
      <c r="AV63" s="665"/>
      <c r="AW63" s="665"/>
      <c r="AX63" s="665"/>
      <c r="AY63" s="665"/>
      <c r="AZ63" s="665"/>
      <c r="BA63" s="665"/>
      <c r="BB63" s="665"/>
      <c r="BC63" s="665"/>
      <c r="BD63" s="665"/>
      <c r="BE63" s="665"/>
      <c r="BF63" s="665"/>
      <c r="BG63" s="665"/>
      <c r="BH63" s="665"/>
      <c r="BI63" s="665"/>
      <c r="BJ63" s="665"/>
      <c r="BK63" s="665"/>
      <c r="BL63" s="665"/>
      <c r="BM63" s="665"/>
      <c r="BN63" s="665"/>
      <c r="BO63" s="665"/>
      <c r="BP63" s="665"/>
      <c r="BQ63" s="665"/>
      <c r="BR63" s="665"/>
      <c r="BS63" s="665"/>
      <c r="BT63" s="665"/>
      <c r="BU63" s="665"/>
      <c r="BV63" s="665"/>
      <c r="BW63" s="665"/>
      <c r="BX63" s="665"/>
      <c r="BY63" s="665"/>
      <c r="BZ63" s="665"/>
      <c r="CA63" s="665"/>
      <c r="CB63" s="665"/>
      <c r="CC63" s="665"/>
      <c r="CD63" s="665"/>
      <c r="CE63" s="665"/>
      <c r="CF63" s="665"/>
      <c r="CG63" s="665"/>
      <c r="CH63" s="665"/>
      <c r="CI63" s="665"/>
      <c r="CJ63" s="665"/>
      <c r="CK63" s="665"/>
      <c r="CL63" s="665"/>
      <c r="CM63" s="665"/>
      <c r="CN63" s="665"/>
      <c r="CO63" s="665"/>
      <c r="CP63" s="665"/>
      <c r="CQ63" s="665"/>
      <c r="CR63" s="84"/>
      <c r="CS63" s="84"/>
      <c r="CT63" s="84"/>
      <c r="CU63" s="84"/>
      <c r="CV63" s="84"/>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X63" s="84"/>
      <c r="FY63" s="84"/>
      <c r="FZ63" s="84"/>
      <c r="GA63" s="84"/>
      <c r="GB63" s="84"/>
      <c r="GC63" s="84"/>
      <c r="GD63" s="84"/>
      <c r="GE63" s="84"/>
      <c r="GF63" s="84"/>
      <c r="GG63" s="84"/>
      <c r="GH63" s="84"/>
      <c r="GI63" s="84"/>
      <c r="GJ63" s="84"/>
      <c r="GK63" s="84"/>
      <c r="GL63" s="84"/>
      <c r="GM63" s="84"/>
    </row>
    <row r="64" spans="1:195" s="37" customFormat="1" ht="15.75" customHeight="1">
      <c r="A64" s="35"/>
      <c r="B64" s="121" t="s">
        <v>112</v>
      </c>
      <c r="C64" s="1069" t="e">
        <f>O64/TDC</f>
        <v>#DIV/0!</v>
      </c>
      <c r="D64" s="540"/>
      <c r="E64" s="540"/>
      <c r="F64" s="540"/>
      <c r="G64" s="540"/>
      <c r="H64" s="540"/>
      <c r="I64" s="540"/>
      <c r="J64" s="540"/>
      <c r="K64" s="540"/>
      <c r="L64" s="540"/>
      <c r="M64" s="540"/>
      <c r="N64" s="540"/>
      <c r="O64" s="541">
        <f>D22+E22+F22+G22+H22+I22+J22+K22+L22+M22+N22</f>
        <v>0</v>
      </c>
      <c r="P64" s="89" t="e">
        <f>O64/units</f>
        <v>#DIV/0!</v>
      </c>
      <c r="Q64" s="123" t="e">
        <f>O64/SqFt</f>
        <v>#DIV/0!</v>
      </c>
      <c r="R64" s="117"/>
      <c r="S64" s="129" t="e">
        <f>O64/TDC</f>
        <v>#DIV/0!</v>
      </c>
      <c r="T64" s="36"/>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3"/>
      <c r="BR64" s="183"/>
      <c r="BS64" s="183"/>
      <c r="BT64" s="183"/>
      <c r="BU64" s="183"/>
      <c r="BV64" s="183"/>
      <c r="BW64" s="183"/>
      <c r="BX64" s="183"/>
      <c r="BY64" s="183"/>
      <c r="BZ64" s="183"/>
      <c r="CA64" s="183"/>
      <c r="CB64" s="183"/>
      <c r="CC64" s="183"/>
      <c r="CD64" s="183"/>
      <c r="CE64" s="183"/>
      <c r="CF64" s="491"/>
      <c r="CG64" s="491"/>
      <c r="CH64" s="491"/>
      <c r="CI64" s="491"/>
      <c r="CJ64" s="491"/>
      <c r="CK64" s="491"/>
      <c r="CL64" s="491"/>
      <c r="CM64" s="491"/>
      <c r="CN64" s="491"/>
      <c r="CO64" s="491"/>
      <c r="CP64" s="491"/>
      <c r="CQ64" s="491"/>
    </row>
    <row r="65" spans="1:123" s="930" customFormat="1" ht="24">
      <c r="A65" s="923"/>
      <c r="B65" s="924" t="s">
        <v>434</v>
      </c>
      <c r="C65" s="925"/>
      <c r="D65" s="926">
        <f>(D28+D34+D40+D46+D57+D63+D64)</f>
        <v>0</v>
      </c>
      <c r="E65" s="926">
        <f t="shared" ref="E65:N65" si="10">(E28+E34+E40+E46+E57+E63+E64)</f>
        <v>0</v>
      </c>
      <c r="F65" s="926">
        <f t="shared" si="10"/>
        <v>0</v>
      </c>
      <c r="G65" s="926">
        <f t="shared" si="10"/>
        <v>0</v>
      </c>
      <c r="H65" s="926">
        <f t="shared" si="10"/>
        <v>0</v>
      </c>
      <c r="I65" s="926">
        <f t="shared" si="10"/>
        <v>0</v>
      </c>
      <c r="J65" s="926">
        <f t="shared" si="10"/>
        <v>0</v>
      </c>
      <c r="K65" s="926">
        <f t="shared" si="10"/>
        <v>0</v>
      </c>
      <c r="L65" s="926">
        <f t="shared" si="10"/>
        <v>0</v>
      </c>
      <c r="M65" s="926">
        <f t="shared" si="10"/>
        <v>0</v>
      </c>
      <c r="N65" s="926">
        <f t="shared" si="10"/>
        <v>0</v>
      </c>
      <c r="O65" s="927"/>
      <c r="P65" s="927"/>
      <c r="Q65" s="928"/>
      <c r="R65" s="927"/>
      <c r="S65" s="929"/>
      <c r="U65" s="931"/>
      <c r="V65" s="931"/>
      <c r="W65" s="931"/>
      <c r="X65" s="931"/>
      <c r="Y65" s="931"/>
      <c r="Z65" s="931"/>
      <c r="AA65" s="931"/>
      <c r="AB65" s="931"/>
      <c r="AC65" s="931"/>
      <c r="AD65" s="931"/>
      <c r="AE65" s="931"/>
      <c r="AF65" s="931"/>
      <c r="AG65" s="931"/>
      <c r="AH65" s="931"/>
      <c r="AI65" s="931"/>
      <c r="AJ65" s="931"/>
      <c r="AK65" s="931"/>
      <c r="AL65" s="931"/>
      <c r="AM65" s="931"/>
      <c r="AN65" s="931"/>
      <c r="AO65" s="931"/>
      <c r="AP65" s="931"/>
      <c r="AQ65" s="931"/>
      <c r="AR65" s="931"/>
      <c r="AS65" s="931"/>
      <c r="AT65" s="931"/>
      <c r="AU65" s="931"/>
      <c r="AV65" s="931"/>
      <c r="AW65" s="931"/>
      <c r="AX65" s="931"/>
      <c r="AY65" s="931"/>
      <c r="AZ65" s="931"/>
      <c r="BA65" s="931"/>
      <c r="BB65" s="931"/>
      <c r="BC65" s="931"/>
      <c r="BD65" s="931"/>
      <c r="BE65" s="931"/>
      <c r="BF65" s="931"/>
      <c r="BG65" s="931"/>
      <c r="BH65" s="931"/>
      <c r="BI65" s="931"/>
      <c r="BJ65" s="931"/>
      <c r="BK65" s="931"/>
      <c r="BL65" s="931"/>
      <c r="BM65" s="931"/>
      <c r="BN65" s="931"/>
      <c r="BO65" s="931"/>
      <c r="BP65" s="931"/>
      <c r="BQ65" s="931"/>
      <c r="BR65" s="931"/>
      <c r="BS65" s="931"/>
      <c r="BT65" s="931"/>
      <c r="BU65" s="931"/>
      <c r="BV65" s="931"/>
      <c r="BW65" s="931"/>
      <c r="BX65" s="931"/>
      <c r="BY65" s="931"/>
      <c r="BZ65" s="931"/>
      <c r="CA65" s="931"/>
      <c r="CB65" s="931"/>
      <c r="CC65" s="931"/>
      <c r="CD65" s="931"/>
      <c r="CE65" s="931"/>
    </row>
    <row r="66" spans="1:123" s="699" customFormat="1" ht="18" customHeight="1">
      <c r="A66" s="692"/>
      <c r="B66" s="693" t="s">
        <v>354</v>
      </c>
      <c r="C66" s="694"/>
      <c r="D66" s="747">
        <f>D7</f>
        <v>0</v>
      </c>
      <c r="E66" s="747">
        <f>E7</f>
        <v>0</v>
      </c>
      <c r="F66" s="747">
        <f t="shared" ref="F66:N66" si="11">F7</f>
        <v>0</v>
      </c>
      <c r="G66" s="747">
        <f t="shared" si="11"/>
        <v>0</v>
      </c>
      <c r="H66" s="747">
        <f t="shared" si="11"/>
        <v>0</v>
      </c>
      <c r="I66" s="747">
        <f t="shared" si="11"/>
        <v>0</v>
      </c>
      <c r="J66" s="747">
        <f t="shared" si="11"/>
        <v>0</v>
      </c>
      <c r="K66" s="747">
        <f t="shared" si="11"/>
        <v>0</v>
      </c>
      <c r="L66" s="747">
        <f t="shared" si="11"/>
        <v>0</v>
      </c>
      <c r="M66" s="747">
        <f t="shared" si="11"/>
        <v>0</v>
      </c>
      <c r="N66" s="747">
        <f t="shared" si="11"/>
        <v>0</v>
      </c>
      <c r="O66" s="695">
        <f>SUM(D66:N66)</f>
        <v>0</v>
      </c>
      <c r="P66" s="1282" t="str">
        <f>IF(O66=units,"","Does not match units entered on Application.")</f>
        <v/>
      </c>
      <c r="Q66" s="1282"/>
      <c r="R66" s="1282"/>
      <c r="S66" s="1282"/>
      <c r="T66" s="696"/>
      <c r="U66" s="697"/>
      <c r="V66" s="697"/>
      <c r="W66" s="697"/>
      <c r="X66" s="697"/>
      <c r="Y66" s="697"/>
      <c r="Z66" s="697"/>
      <c r="AA66" s="697"/>
      <c r="AB66" s="697"/>
      <c r="AC66" s="697"/>
      <c r="AD66" s="697"/>
      <c r="AE66" s="697"/>
      <c r="AF66" s="697"/>
      <c r="AG66" s="697"/>
      <c r="AH66" s="697"/>
      <c r="AI66" s="697"/>
      <c r="AJ66" s="697"/>
      <c r="AK66" s="697"/>
      <c r="AL66" s="697"/>
      <c r="AM66" s="697"/>
      <c r="AN66" s="697"/>
      <c r="AO66" s="697"/>
      <c r="AP66" s="697"/>
      <c r="AQ66" s="697"/>
      <c r="AR66" s="697"/>
      <c r="AS66" s="697"/>
      <c r="AT66" s="697"/>
      <c r="AU66" s="697"/>
      <c r="AV66" s="697"/>
      <c r="AW66" s="697"/>
      <c r="AX66" s="697"/>
      <c r="AY66" s="697"/>
      <c r="AZ66" s="697"/>
      <c r="BA66" s="697"/>
      <c r="BB66" s="697"/>
      <c r="BC66" s="697"/>
      <c r="BD66" s="697"/>
      <c r="BE66" s="697"/>
      <c r="BF66" s="697"/>
      <c r="BG66" s="697"/>
      <c r="BH66" s="697"/>
      <c r="BI66" s="697"/>
      <c r="BJ66" s="697"/>
      <c r="BK66" s="697"/>
      <c r="BL66" s="697"/>
      <c r="BM66" s="697"/>
      <c r="BN66" s="697"/>
      <c r="BO66" s="697"/>
      <c r="BP66" s="697"/>
      <c r="BQ66" s="697"/>
      <c r="BR66" s="697"/>
      <c r="BS66" s="697"/>
      <c r="BT66" s="697"/>
      <c r="BU66" s="697"/>
      <c r="BV66" s="697"/>
      <c r="BW66" s="697"/>
      <c r="BX66" s="697"/>
      <c r="BY66" s="697"/>
      <c r="BZ66" s="697"/>
      <c r="CA66" s="697"/>
      <c r="CB66" s="697"/>
      <c r="CC66" s="697"/>
      <c r="CD66" s="697"/>
      <c r="CE66" s="697"/>
      <c r="CF66" s="698"/>
      <c r="CG66" s="698"/>
      <c r="CH66" s="698"/>
      <c r="CI66" s="698"/>
      <c r="CJ66" s="698"/>
      <c r="CK66" s="698"/>
      <c r="CL66" s="698"/>
      <c r="CM66" s="698"/>
      <c r="CN66" s="698"/>
      <c r="CO66" s="698"/>
      <c r="CP66" s="698"/>
      <c r="CQ66" s="698"/>
      <c r="CR66" s="696"/>
      <c r="CS66" s="696"/>
      <c r="CT66" s="696"/>
      <c r="CU66" s="696"/>
      <c r="CV66" s="696"/>
      <c r="CW66" s="696"/>
      <c r="CX66" s="696"/>
      <c r="CY66" s="696"/>
      <c r="CZ66" s="696"/>
      <c r="DA66" s="696"/>
      <c r="DB66" s="696"/>
      <c r="DC66" s="696"/>
      <c r="DD66" s="696"/>
      <c r="DE66" s="696"/>
      <c r="DF66" s="696"/>
      <c r="DG66" s="696"/>
      <c r="DH66" s="696"/>
      <c r="DI66" s="696"/>
      <c r="DJ66" s="696"/>
      <c r="DK66" s="696"/>
      <c r="DL66" s="696"/>
      <c r="DM66" s="696"/>
      <c r="DN66" s="696"/>
      <c r="DO66" s="696"/>
      <c r="DP66" s="696"/>
      <c r="DQ66" s="696"/>
      <c r="DR66" s="696"/>
      <c r="DS66" s="696"/>
    </row>
    <row r="67" spans="1:123" s="700" customFormat="1" ht="3.75" customHeight="1" thickBot="1">
      <c r="B67" s="701"/>
      <c r="C67" s="702"/>
      <c r="D67" s="703"/>
      <c r="E67" s="703"/>
      <c r="F67" s="703"/>
      <c r="G67" s="703"/>
      <c r="H67" s="703"/>
      <c r="I67" s="703"/>
      <c r="J67" s="703"/>
      <c r="K67" s="703"/>
      <c r="L67" s="703"/>
      <c r="M67" s="703"/>
      <c r="N67" s="703"/>
      <c r="O67" s="704"/>
      <c r="P67" s="1283"/>
      <c r="Q67" s="1283"/>
      <c r="R67" s="1283"/>
      <c r="S67" s="1283"/>
      <c r="U67" s="705"/>
      <c r="V67" s="705"/>
      <c r="W67" s="705"/>
      <c r="X67" s="705"/>
      <c r="Y67" s="705"/>
      <c r="Z67" s="705"/>
      <c r="AA67" s="705"/>
      <c r="AB67" s="705"/>
      <c r="AC67" s="705"/>
      <c r="AD67" s="705"/>
      <c r="AE67" s="705"/>
      <c r="AF67" s="705"/>
      <c r="AG67" s="705"/>
      <c r="AH67" s="705"/>
      <c r="AI67" s="705"/>
      <c r="AJ67" s="705"/>
      <c r="AK67" s="705"/>
      <c r="AL67" s="705"/>
      <c r="AM67" s="705"/>
      <c r="AN67" s="705"/>
      <c r="AO67" s="705"/>
      <c r="AP67" s="705"/>
      <c r="AQ67" s="705"/>
      <c r="AR67" s="705"/>
      <c r="AS67" s="705"/>
      <c r="AT67" s="705"/>
      <c r="AU67" s="705"/>
      <c r="AV67" s="705"/>
      <c r="AW67" s="705"/>
      <c r="AX67" s="705"/>
      <c r="AY67" s="705"/>
      <c r="AZ67" s="705"/>
      <c r="BA67" s="705"/>
      <c r="BB67" s="705"/>
      <c r="BC67" s="705"/>
      <c r="BD67" s="705"/>
      <c r="BE67" s="705"/>
      <c r="BF67" s="705"/>
      <c r="BG67" s="705"/>
      <c r="BH67" s="705"/>
      <c r="BI67" s="705"/>
      <c r="BJ67" s="705"/>
      <c r="BK67" s="705"/>
      <c r="BL67" s="705"/>
      <c r="BM67" s="705"/>
      <c r="BN67" s="705"/>
      <c r="BO67" s="705"/>
      <c r="BP67" s="705"/>
      <c r="BQ67" s="705"/>
      <c r="BR67" s="705"/>
      <c r="BS67" s="705"/>
      <c r="BT67" s="705"/>
      <c r="BU67" s="705"/>
      <c r="BV67" s="705"/>
      <c r="BW67" s="705"/>
      <c r="BX67" s="705"/>
      <c r="BY67" s="705"/>
      <c r="BZ67" s="705"/>
      <c r="CA67" s="705"/>
      <c r="CB67" s="705"/>
      <c r="CC67" s="705"/>
      <c r="CD67" s="705"/>
      <c r="CE67" s="705"/>
      <c r="CF67" s="706"/>
      <c r="CG67" s="706"/>
      <c r="CH67" s="706"/>
      <c r="CI67" s="706"/>
      <c r="CJ67" s="706"/>
      <c r="CK67" s="706"/>
      <c r="CL67" s="706"/>
      <c r="CM67" s="706"/>
      <c r="CN67" s="706"/>
      <c r="CO67" s="706"/>
      <c r="CP67" s="706"/>
      <c r="CQ67" s="706"/>
    </row>
    <row r="68" spans="1:123" s="178" customFormat="1" ht="17.25" customHeight="1" thickBot="1">
      <c r="A68" s="1125" t="s">
        <v>9</v>
      </c>
      <c r="B68" s="934"/>
      <c r="C68" s="935"/>
      <c r="D68" s="936">
        <f>D65*D66</f>
        <v>0</v>
      </c>
      <c r="E68" s="936">
        <f t="shared" ref="E68:N68" si="12">E65*E66</f>
        <v>0</v>
      </c>
      <c r="F68" s="936">
        <f t="shared" si="12"/>
        <v>0</v>
      </c>
      <c r="G68" s="936">
        <f t="shared" si="12"/>
        <v>0</v>
      </c>
      <c r="H68" s="936">
        <f t="shared" si="12"/>
        <v>0</v>
      </c>
      <c r="I68" s="936">
        <f t="shared" si="12"/>
        <v>0</v>
      </c>
      <c r="J68" s="936">
        <f t="shared" si="12"/>
        <v>0</v>
      </c>
      <c r="K68" s="936">
        <f t="shared" si="12"/>
        <v>0</v>
      </c>
      <c r="L68" s="936">
        <f t="shared" si="12"/>
        <v>0</v>
      </c>
      <c r="M68" s="936">
        <f t="shared" si="12"/>
        <v>0</v>
      </c>
      <c r="N68" s="936">
        <f t="shared" si="12"/>
        <v>0</v>
      </c>
      <c r="O68" s="936">
        <f>SUM(D68:N68)</f>
        <v>0</v>
      </c>
      <c r="P68" s="937" t="e">
        <f>TDC/O66</f>
        <v>#DIV/0!</v>
      </c>
      <c r="Q68" s="938" t="e">
        <f>O68/SqFt</f>
        <v>#DIV/0!</v>
      </c>
      <c r="R68" s="939"/>
      <c r="S68" s="940" t="e">
        <f>O68/TDC</f>
        <v>#DIV/0!</v>
      </c>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7"/>
      <c r="BW68" s="147"/>
      <c r="BX68" s="147"/>
      <c r="BY68" s="147"/>
      <c r="BZ68" s="147"/>
      <c r="CA68" s="147"/>
      <c r="CB68" s="147"/>
      <c r="CC68" s="147"/>
      <c r="CD68" s="147"/>
      <c r="CE68" s="147"/>
      <c r="CF68" s="147"/>
      <c r="CG68" s="147"/>
      <c r="CH68" s="147"/>
      <c r="CI68" s="147"/>
      <c r="CJ68" s="147"/>
      <c r="CK68" s="147"/>
      <c r="CL68" s="147"/>
      <c r="CM68" s="147"/>
      <c r="CN68" s="147"/>
      <c r="CO68" s="147"/>
      <c r="CP68" s="147"/>
      <c r="CQ68" s="147"/>
    </row>
    <row r="69" spans="1:123" s="3" customFormat="1">
      <c r="A69" s="12"/>
      <c r="D69" s="8"/>
      <c r="E69" s="8"/>
      <c r="F69" s="8"/>
      <c r="G69" s="8"/>
      <c r="H69" s="8"/>
      <c r="I69" s="8"/>
      <c r="J69" s="8"/>
      <c r="K69" s="8"/>
      <c r="L69" s="8"/>
      <c r="M69" s="8"/>
      <c r="N69" s="8"/>
      <c r="O69" s="8"/>
      <c r="P69" s="8"/>
      <c r="Q69" s="105"/>
      <c r="R69" s="105"/>
      <c r="S69" s="105"/>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3"/>
      <c r="BX69" s="183"/>
      <c r="BY69" s="183"/>
      <c r="BZ69" s="183"/>
      <c r="CA69" s="183"/>
      <c r="CB69" s="183"/>
      <c r="CC69" s="183"/>
      <c r="CD69" s="183"/>
      <c r="CE69" s="183"/>
      <c r="CF69" s="183"/>
      <c r="CG69" s="183"/>
      <c r="CH69" s="183"/>
      <c r="CI69" s="183"/>
      <c r="CJ69" s="183"/>
      <c r="CK69" s="183"/>
      <c r="CL69" s="183"/>
      <c r="CM69" s="183"/>
      <c r="CN69" s="183"/>
      <c r="CO69" s="183"/>
      <c r="CP69" s="183"/>
      <c r="CQ69" s="183"/>
    </row>
    <row r="70" spans="1:123" s="23" customFormat="1" ht="17.25" customHeight="1">
      <c r="A70" s="18" t="s">
        <v>314</v>
      </c>
      <c r="B70" s="19"/>
      <c r="C70" s="20"/>
      <c r="D70" s="21"/>
      <c r="E70" s="21"/>
      <c r="F70" s="21"/>
      <c r="G70" s="21"/>
      <c r="H70" s="21"/>
      <c r="I70" s="21"/>
      <c r="J70" s="21"/>
      <c r="K70" s="21"/>
      <c r="L70" s="21"/>
      <c r="M70" s="21"/>
      <c r="N70" s="21"/>
      <c r="O70" s="22"/>
      <c r="P70" s="22"/>
      <c r="Q70" s="107"/>
      <c r="R70" s="107"/>
      <c r="S70" s="107"/>
      <c r="U70" s="606"/>
      <c r="V70" s="606"/>
      <c r="W70" s="606"/>
      <c r="X70" s="606"/>
      <c r="Y70" s="606"/>
      <c r="Z70" s="606"/>
      <c r="AA70" s="606"/>
      <c r="AB70" s="606"/>
      <c r="AC70" s="606"/>
      <c r="AD70" s="606"/>
      <c r="AE70" s="606"/>
      <c r="AF70" s="606"/>
      <c r="AG70" s="606"/>
      <c r="AH70" s="606"/>
      <c r="AI70" s="606"/>
      <c r="AJ70" s="606"/>
      <c r="AK70" s="606"/>
      <c r="AL70" s="606"/>
      <c r="AM70" s="606"/>
      <c r="AN70" s="606"/>
      <c r="AO70" s="606"/>
      <c r="AP70" s="606"/>
      <c r="AQ70" s="606"/>
      <c r="AR70" s="606"/>
      <c r="AS70" s="606"/>
      <c r="AT70" s="606"/>
      <c r="AU70" s="606"/>
      <c r="AV70" s="606"/>
      <c r="AW70" s="606"/>
      <c r="AX70" s="606"/>
      <c r="AY70" s="606"/>
      <c r="AZ70" s="606"/>
      <c r="BA70" s="606"/>
      <c r="BB70" s="606"/>
      <c r="BC70" s="606"/>
      <c r="BD70" s="606"/>
      <c r="BE70" s="606"/>
      <c r="BF70" s="606"/>
      <c r="BG70" s="606"/>
      <c r="BH70" s="606"/>
      <c r="BI70" s="606"/>
      <c r="BJ70" s="606"/>
      <c r="BK70" s="606"/>
      <c r="BL70" s="606"/>
      <c r="BM70" s="606"/>
      <c r="BN70" s="606"/>
      <c r="BO70" s="606"/>
      <c r="BP70" s="606"/>
      <c r="BQ70" s="606"/>
      <c r="BR70" s="606"/>
      <c r="BS70" s="606"/>
      <c r="BT70" s="606"/>
      <c r="BU70" s="606"/>
      <c r="BV70" s="606"/>
      <c r="BW70" s="606"/>
      <c r="BX70" s="606"/>
      <c r="BY70" s="606"/>
      <c r="BZ70" s="606"/>
      <c r="CA70" s="606"/>
      <c r="CB70" s="606"/>
      <c r="CC70" s="606"/>
      <c r="CD70" s="606"/>
      <c r="CE70" s="606"/>
      <c r="CF70" s="606"/>
      <c r="CG70" s="606"/>
      <c r="CH70" s="606"/>
      <c r="CI70" s="606"/>
      <c r="CJ70" s="606"/>
      <c r="CK70" s="606"/>
      <c r="CL70" s="606"/>
      <c r="CM70" s="606"/>
      <c r="CN70" s="606"/>
      <c r="CO70" s="606"/>
      <c r="CP70" s="606"/>
      <c r="CQ70" s="606"/>
    </row>
    <row r="71" spans="1:123" s="23" customFormat="1" ht="17.25" customHeight="1" thickBot="1">
      <c r="A71" s="94" t="s">
        <v>180</v>
      </c>
      <c r="B71" s="92"/>
      <c r="C71" s="91"/>
      <c r="D71" s="93">
        <f>D19*D66</f>
        <v>0</v>
      </c>
      <c r="E71" s="93">
        <f t="shared" ref="E71:N71" si="13">E19*E66</f>
        <v>0</v>
      </c>
      <c r="F71" s="93">
        <f t="shared" si="13"/>
        <v>0</v>
      </c>
      <c r="G71" s="93">
        <f t="shared" si="13"/>
        <v>0</v>
      </c>
      <c r="H71" s="93">
        <f t="shared" si="13"/>
        <v>0</v>
      </c>
      <c r="I71" s="93">
        <f t="shared" si="13"/>
        <v>0</v>
      </c>
      <c r="J71" s="93">
        <f t="shared" si="13"/>
        <v>0</v>
      </c>
      <c r="K71" s="93">
        <f t="shared" si="13"/>
        <v>0</v>
      </c>
      <c r="L71" s="93">
        <f t="shared" si="13"/>
        <v>0</v>
      </c>
      <c r="M71" s="93">
        <f t="shared" si="13"/>
        <v>0</v>
      </c>
      <c r="N71" s="93">
        <f t="shared" si="13"/>
        <v>0</v>
      </c>
      <c r="O71" s="95">
        <f>SUM(D71:N71)</f>
        <v>0</v>
      </c>
      <c r="P71" s="95" t="e">
        <f>O71/units</f>
        <v>#DIV/0!</v>
      </c>
      <c r="Q71" s="107"/>
      <c r="R71" s="107"/>
      <c r="S71" s="107"/>
      <c r="U71" s="606"/>
      <c r="V71" s="606"/>
      <c r="W71" s="606"/>
      <c r="X71" s="606"/>
      <c r="Y71" s="606"/>
      <c r="Z71" s="606"/>
      <c r="AA71" s="606"/>
      <c r="AB71" s="606"/>
      <c r="AC71" s="606"/>
      <c r="AD71" s="606"/>
      <c r="AE71" s="606"/>
      <c r="AF71" s="606"/>
      <c r="AG71" s="606"/>
      <c r="AH71" s="606"/>
      <c r="AI71" s="606"/>
      <c r="AJ71" s="606"/>
      <c r="AK71" s="606"/>
      <c r="AL71" s="606"/>
      <c r="AM71" s="606"/>
      <c r="AN71" s="606"/>
      <c r="AO71" s="606"/>
      <c r="AP71" s="606"/>
      <c r="AQ71" s="606"/>
      <c r="AR71" s="606"/>
      <c r="AS71" s="606"/>
      <c r="AT71" s="606"/>
      <c r="AU71" s="606"/>
      <c r="AV71" s="606"/>
      <c r="AW71" s="606"/>
      <c r="AX71" s="606"/>
      <c r="AY71" s="606"/>
      <c r="AZ71" s="606"/>
      <c r="BA71" s="606"/>
      <c r="BB71" s="606"/>
      <c r="BC71" s="606"/>
      <c r="BD71" s="606"/>
      <c r="BE71" s="606"/>
      <c r="BF71" s="606"/>
      <c r="BG71" s="606"/>
      <c r="BH71" s="606"/>
      <c r="BI71" s="606"/>
      <c r="BJ71" s="606"/>
      <c r="BK71" s="606"/>
      <c r="BL71" s="606"/>
      <c r="BM71" s="606"/>
      <c r="BN71" s="606"/>
      <c r="BO71" s="606"/>
      <c r="BP71" s="606"/>
      <c r="BQ71" s="606"/>
      <c r="BR71" s="606"/>
      <c r="BS71" s="606"/>
      <c r="BT71" s="606"/>
      <c r="BU71" s="606"/>
      <c r="BV71" s="606"/>
      <c r="BW71" s="606"/>
      <c r="BX71" s="606"/>
      <c r="BY71" s="606"/>
      <c r="BZ71" s="606"/>
      <c r="CA71" s="606"/>
      <c r="CB71" s="606"/>
      <c r="CC71" s="606"/>
      <c r="CD71" s="606"/>
      <c r="CE71" s="606"/>
      <c r="CF71" s="606"/>
      <c r="CG71" s="606"/>
      <c r="CH71" s="606"/>
      <c r="CI71" s="606"/>
      <c r="CJ71" s="606"/>
      <c r="CK71" s="606"/>
      <c r="CL71" s="606"/>
      <c r="CM71" s="606"/>
      <c r="CN71" s="606"/>
      <c r="CO71" s="606"/>
      <c r="CP71" s="606"/>
      <c r="CQ71" s="606"/>
    </row>
    <row r="72" spans="1:123" s="138" customFormat="1" ht="24" customHeight="1" thickBot="1">
      <c r="A72" s="941" t="s">
        <v>436</v>
      </c>
      <c r="B72" s="135"/>
      <c r="C72" s="135"/>
      <c r="D72" s="135">
        <f>D71-D68</f>
        <v>0</v>
      </c>
      <c r="E72" s="135">
        <f t="shared" ref="E72:N72" si="14">E71-E68</f>
        <v>0</v>
      </c>
      <c r="F72" s="135">
        <f t="shared" si="14"/>
        <v>0</v>
      </c>
      <c r="G72" s="135">
        <f t="shared" si="14"/>
        <v>0</v>
      </c>
      <c r="H72" s="135">
        <f t="shared" si="14"/>
        <v>0</v>
      </c>
      <c r="I72" s="135">
        <f t="shared" si="14"/>
        <v>0</v>
      </c>
      <c r="J72" s="135">
        <f t="shared" si="14"/>
        <v>0</v>
      </c>
      <c r="K72" s="135">
        <f t="shared" si="14"/>
        <v>0</v>
      </c>
      <c r="L72" s="135">
        <f t="shared" si="14"/>
        <v>0</v>
      </c>
      <c r="M72" s="135">
        <f t="shared" si="14"/>
        <v>0</v>
      </c>
      <c r="N72" s="135">
        <f t="shared" si="14"/>
        <v>0</v>
      </c>
      <c r="O72" s="99">
        <f>SUM(D72:N72)</f>
        <v>0</v>
      </c>
      <c r="P72" s="99" t="e">
        <f>O72/units</f>
        <v>#DIV/0!</v>
      </c>
      <c r="Q72" s="136"/>
      <c r="R72" s="136"/>
      <c r="S72" s="136"/>
      <c r="T72" s="137"/>
      <c r="U72" s="667"/>
      <c r="V72" s="667"/>
      <c r="W72" s="667"/>
      <c r="X72" s="667"/>
      <c r="Y72" s="667"/>
      <c r="Z72" s="667"/>
      <c r="AA72" s="667"/>
      <c r="AB72" s="667"/>
      <c r="AC72" s="667"/>
      <c r="AD72" s="667"/>
      <c r="AE72" s="667"/>
      <c r="AF72" s="667"/>
      <c r="AG72" s="667"/>
      <c r="AH72" s="667"/>
      <c r="AI72" s="667"/>
      <c r="AJ72" s="667"/>
      <c r="AK72" s="667"/>
      <c r="AL72" s="667"/>
      <c r="AM72" s="667"/>
      <c r="AN72" s="667"/>
      <c r="AO72" s="667"/>
      <c r="AP72" s="667"/>
      <c r="AQ72" s="667"/>
      <c r="AR72" s="667"/>
      <c r="AS72" s="667"/>
      <c r="AT72" s="667"/>
      <c r="AU72" s="667"/>
      <c r="AV72" s="667"/>
      <c r="AW72" s="667"/>
      <c r="AX72" s="667"/>
      <c r="AY72" s="667"/>
      <c r="AZ72" s="667"/>
      <c r="BA72" s="667"/>
      <c r="BB72" s="667"/>
      <c r="BC72" s="667"/>
      <c r="BD72" s="667"/>
      <c r="BE72" s="667"/>
      <c r="BF72" s="667"/>
      <c r="BG72" s="667"/>
      <c r="BH72" s="667"/>
      <c r="BI72" s="667"/>
      <c r="BJ72" s="667"/>
      <c r="BK72" s="667"/>
      <c r="BL72" s="667"/>
      <c r="BM72" s="667"/>
      <c r="BN72" s="667"/>
      <c r="BO72" s="667"/>
      <c r="BP72" s="667"/>
      <c r="BQ72" s="667"/>
      <c r="BR72" s="667"/>
      <c r="BS72" s="667"/>
      <c r="BT72" s="667"/>
      <c r="BU72" s="667"/>
      <c r="BV72" s="667"/>
      <c r="BW72" s="667"/>
      <c r="BX72" s="667"/>
      <c r="BY72" s="667"/>
      <c r="BZ72" s="667"/>
      <c r="CA72" s="667"/>
      <c r="CB72" s="667"/>
      <c r="CC72" s="667"/>
      <c r="CD72" s="667"/>
      <c r="CE72" s="667"/>
      <c r="CF72" s="667"/>
      <c r="CG72" s="667"/>
      <c r="CH72" s="667"/>
      <c r="CI72" s="667"/>
      <c r="CJ72" s="667"/>
      <c r="CK72" s="667"/>
      <c r="CL72" s="667"/>
      <c r="CM72" s="667"/>
      <c r="CN72" s="667"/>
      <c r="CO72" s="667"/>
      <c r="CP72" s="667"/>
      <c r="CQ72" s="667"/>
      <c r="CR72" s="137"/>
      <c r="CS72" s="137"/>
      <c r="CT72" s="137"/>
      <c r="CU72" s="137"/>
      <c r="CV72" s="137"/>
      <c r="CW72" s="137"/>
      <c r="CX72" s="137"/>
      <c r="CY72" s="137"/>
      <c r="CZ72" s="137"/>
      <c r="DA72" s="137"/>
      <c r="DB72" s="137"/>
      <c r="DC72" s="137"/>
      <c r="DD72" s="137"/>
      <c r="DE72" s="137"/>
      <c r="DF72" s="137"/>
      <c r="DG72" s="137"/>
      <c r="DH72" s="137"/>
      <c r="DI72" s="137"/>
      <c r="DJ72" s="137"/>
      <c r="DK72" s="137"/>
      <c r="DL72" s="137"/>
      <c r="DM72" s="137"/>
      <c r="DN72" s="137"/>
      <c r="DO72" s="137"/>
      <c r="DP72" s="137"/>
      <c r="DQ72" s="137"/>
      <c r="DR72" s="137"/>
    </row>
    <row r="73" spans="1:123" s="3" customFormat="1">
      <c r="A73" s="12"/>
      <c r="D73" s="15"/>
      <c r="E73" s="15"/>
      <c r="F73" s="15"/>
      <c r="G73" s="15"/>
      <c r="H73" s="15"/>
      <c r="I73" s="15"/>
      <c r="J73" s="15"/>
      <c r="K73" s="15"/>
      <c r="L73" s="15"/>
      <c r="M73" s="15"/>
      <c r="N73" s="15"/>
      <c r="O73" s="15"/>
      <c r="P73" s="15"/>
      <c r="Q73" s="105"/>
      <c r="R73" s="105"/>
      <c r="S73" s="105"/>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3"/>
      <c r="CB73" s="183"/>
      <c r="CC73" s="183"/>
      <c r="CD73" s="183"/>
      <c r="CE73" s="183"/>
      <c r="CF73" s="183"/>
      <c r="CG73" s="183"/>
      <c r="CH73" s="183"/>
      <c r="CI73" s="183"/>
      <c r="CJ73" s="183"/>
      <c r="CK73" s="183"/>
      <c r="CL73" s="183"/>
      <c r="CM73" s="183"/>
      <c r="CN73" s="183"/>
      <c r="CO73" s="183"/>
      <c r="CP73" s="183"/>
      <c r="CQ73" s="183"/>
    </row>
    <row r="74" spans="1:123" s="183" customFormat="1">
      <c r="A74" s="668"/>
      <c r="D74" s="549"/>
      <c r="E74" s="549"/>
      <c r="F74" s="549"/>
      <c r="G74" s="549"/>
      <c r="H74" s="549"/>
      <c r="I74" s="549"/>
      <c r="J74" s="549"/>
      <c r="K74" s="549"/>
      <c r="L74" s="549"/>
      <c r="M74" s="549"/>
      <c r="N74" s="549"/>
      <c r="O74" s="549"/>
      <c r="P74" s="549"/>
      <c r="Q74" s="669"/>
      <c r="R74" s="669"/>
      <c r="S74" s="669"/>
    </row>
    <row r="75" spans="1:123" s="183" customFormat="1">
      <c r="A75" s="668"/>
      <c r="D75" s="549"/>
      <c r="E75" s="549"/>
      <c r="F75" s="549"/>
      <c r="G75" s="549"/>
      <c r="H75" s="549"/>
      <c r="I75" s="549"/>
      <c r="J75" s="549"/>
      <c r="K75" s="549"/>
      <c r="L75" s="549"/>
      <c r="M75" s="549"/>
      <c r="N75" s="549"/>
      <c r="O75" s="549"/>
      <c r="P75" s="549"/>
      <c r="Q75" s="669"/>
      <c r="R75" s="669"/>
      <c r="S75" s="669"/>
    </row>
    <row r="76" spans="1:123" s="183" customFormat="1">
      <c r="A76" s="668"/>
      <c r="D76" s="549"/>
      <c r="E76" s="549"/>
      <c r="F76" s="549"/>
      <c r="G76" s="549"/>
      <c r="H76" s="549"/>
      <c r="I76" s="549"/>
      <c r="J76" s="549"/>
      <c r="K76" s="549"/>
      <c r="L76" s="549"/>
      <c r="M76" s="549"/>
      <c r="N76" s="549"/>
      <c r="O76" s="549"/>
      <c r="P76" s="549"/>
      <c r="Q76" s="669"/>
      <c r="R76" s="669"/>
      <c r="S76" s="669"/>
    </row>
    <row r="77" spans="1:123" s="183" customFormat="1">
      <c r="A77" s="668"/>
      <c r="D77" s="549"/>
      <c r="E77" s="549"/>
      <c r="F77" s="549"/>
      <c r="G77" s="549"/>
      <c r="H77" s="549"/>
      <c r="I77" s="549"/>
      <c r="J77" s="549"/>
      <c r="K77" s="549"/>
      <c r="L77" s="549"/>
      <c r="M77" s="549"/>
      <c r="N77" s="549"/>
      <c r="O77" s="549"/>
      <c r="P77" s="549"/>
      <c r="Q77" s="669"/>
      <c r="R77" s="669"/>
      <c r="S77" s="669"/>
    </row>
    <row r="78" spans="1:123" s="183" customFormat="1">
      <c r="A78" s="668"/>
      <c r="D78" s="549"/>
      <c r="E78" s="549"/>
      <c r="F78" s="549"/>
      <c r="G78" s="549"/>
      <c r="H78" s="549"/>
      <c r="I78" s="549"/>
      <c r="J78" s="549"/>
      <c r="K78" s="549"/>
      <c r="L78" s="549"/>
      <c r="M78" s="549"/>
      <c r="N78" s="549"/>
      <c r="O78" s="549"/>
      <c r="P78" s="549"/>
      <c r="Q78" s="669"/>
      <c r="R78" s="669"/>
      <c r="S78" s="669"/>
    </row>
    <row r="79" spans="1:123" s="183" customFormat="1">
      <c r="A79" s="668"/>
      <c r="D79" s="549"/>
      <c r="E79" s="549"/>
      <c r="F79" s="549"/>
      <c r="G79" s="549"/>
      <c r="H79" s="549"/>
      <c r="I79" s="549"/>
      <c r="J79" s="549"/>
      <c r="K79" s="549"/>
      <c r="L79" s="549"/>
      <c r="M79" s="549"/>
      <c r="N79" s="549"/>
      <c r="O79" s="549"/>
      <c r="P79" s="549"/>
      <c r="Q79" s="669"/>
      <c r="R79" s="669"/>
      <c r="S79" s="669"/>
    </row>
    <row r="80" spans="1:123" s="183" customFormat="1">
      <c r="A80" s="668"/>
      <c r="D80" s="549"/>
      <c r="E80" s="549"/>
      <c r="F80" s="549"/>
      <c r="G80" s="549"/>
      <c r="H80" s="549"/>
      <c r="I80" s="549"/>
      <c r="J80" s="549"/>
      <c r="K80" s="549"/>
      <c r="L80" s="549"/>
      <c r="M80" s="549"/>
      <c r="N80" s="549"/>
      <c r="O80" s="549"/>
      <c r="P80" s="549"/>
      <c r="Q80" s="669"/>
      <c r="R80" s="669"/>
      <c r="S80" s="669"/>
    </row>
    <row r="81" spans="1:19" s="183" customFormat="1">
      <c r="A81" s="668"/>
      <c r="D81" s="549"/>
      <c r="E81" s="549"/>
      <c r="F81" s="549"/>
      <c r="G81" s="549"/>
      <c r="H81" s="549"/>
      <c r="I81" s="549"/>
      <c r="J81" s="549"/>
      <c r="K81" s="549"/>
      <c r="L81" s="549"/>
      <c r="M81" s="549"/>
      <c r="N81" s="549"/>
      <c r="O81" s="549"/>
      <c r="P81" s="549"/>
      <c r="Q81" s="669"/>
      <c r="R81" s="669"/>
      <c r="S81" s="669"/>
    </row>
    <row r="82" spans="1:19" s="183" customFormat="1">
      <c r="A82" s="668"/>
      <c r="D82" s="549"/>
      <c r="E82" s="549"/>
      <c r="F82" s="549"/>
      <c r="G82" s="549"/>
      <c r="H82" s="549"/>
      <c r="I82" s="549"/>
      <c r="J82" s="549"/>
      <c r="K82" s="549"/>
      <c r="L82" s="549"/>
      <c r="M82" s="549"/>
      <c r="N82" s="549"/>
      <c r="O82" s="549"/>
      <c r="P82" s="549"/>
      <c r="Q82" s="669"/>
      <c r="R82" s="669"/>
      <c r="S82" s="669"/>
    </row>
    <row r="83" spans="1:19" s="183" customFormat="1">
      <c r="A83" s="668"/>
      <c r="D83" s="549"/>
      <c r="E83" s="549"/>
      <c r="F83" s="549"/>
      <c r="G83" s="549"/>
      <c r="H83" s="549"/>
      <c r="I83" s="549"/>
      <c r="J83" s="549"/>
      <c r="K83" s="549"/>
      <c r="L83" s="549"/>
      <c r="M83" s="549"/>
      <c r="N83" s="549"/>
      <c r="O83" s="549"/>
      <c r="P83" s="549"/>
      <c r="Q83" s="669"/>
      <c r="R83" s="669"/>
      <c r="S83" s="669"/>
    </row>
    <row r="84" spans="1:19" s="183" customFormat="1">
      <c r="A84" s="668"/>
      <c r="D84" s="549"/>
      <c r="E84" s="549"/>
      <c r="F84" s="549"/>
      <c r="G84" s="549"/>
      <c r="H84" s="549"/>
      <c r="I84" s="549"/>
      <c r="J84" s="549"/>
      <c r="K84" s="549"/>
      <c r="L84" s="549"/>
      <c r="M84" s="549"/>
      <c r="N84" s="549"/>
      <c r="O84" s="549"/>
      <c r="P84" s="549"/>
      <c r="Q84" s="669"/>
      <c r="R84" s="669"/>
      <c r="S84" s="669"/>
    </row>
    <row r="85" spans="1:19" s="183" customFormat="1">
      <c r="A85" s="668"/>
      <c r="D85" s="549"/>
      <c r="E85" s="549"/>
      <c r="F85" s="549"/>
      <c r="G85" s="549"/>
      <c r="H85" s="549"/>
      <c r="I85" s="549"/>
      <c r="J85" s="549"/>
      <c r="K85" s="549"/>
      <c r="L85" s="549"/>
      <c r="M85" s="549"/>
      <c r="N85" s="549"/>
      <c r="O85" s="549"/>
      <c r="P85" s="549"/>
      <c r="Q85" s="669"/>
      <c r="R85" s="669"/>
      <c r="S85" s="669"/>
    </row>
    <row r="86" spans="1:19" s="183" customFormat="1">
      <c r="A86" s="668"/>
      <c r="D86" s="549"/>
      <c r="E86" s="549"/>
      <c r="F86" s="549"/>
      <c r="G86" s="549"/>
      <c r="H86" s="549"/>
      <c r="I86" s="549"/>
      <c r="J86" s="549"/>
      <c r="K86" s="549"/>
      <c r="L86" s="549"/>
      <c r="M86" s="549"/>
      <c r="N86" s="549"/>
      <c r="O86" s="549"/>
      <c r="P86" s="549"/>
      <c r="Q86" s="669"/>
      <c r="R86" s="669"/>
      <c r="S86" s="669"/>
    </row>
    <row r="87" spans="1:19" s="183" customFormat="1">
      <c r="A87" s="668"/>
      <c r="D87" s="549"/>
      <c r="E87" s="549"/>
      <c r="F87" s="549"/>
      <c r="G87" s="549"/>
      <c r="H87" s="549"/>
      <c r="I87" s="549"/>
      <c r="J87" s="549"/>
      <c r="K87" s="549"/>
      <c r="L87" s="549"/>
      <c r="M87" s="549"/>
      <c r="N87" s="549"/>
      <c r="O87" s="549"/>
      <c r="P87" s="549"/>
      <c r="Q87" s="669"/>
      <c r="R87" s="669"/>
      <c r="S87" s="669"/>
    </row>
    <row r="88" spans="1:19" s="183" customFormat="1">
      <c r="A88" s="668"/>
      <c r="D88" s="549"/>
      <c r="E88" s="549"/>
      <c r="F88" s="549"/>
      <c r="G88" s="549"/>
      <c r="H88" s="549"/>
      <c r="I88" s="549"/>
      <c r="J88" s="549"/>
      <c r="K88" s="549"/>
      <c r="L88" s="549"/>
      <c r="M88" s="549"/>
      <c r="N88" s="549"/>
      <c r="O88" s="549"/>
      <c r="P88" s="549"/>
      <c r="Q88" s="669"/>
      <c r="R88" s="669"/>
      <c r="S88" s="669"/>
    </row>
    <row r="89" spans="1:19" s="183" customFormat="1">
      <c r="A89" s="668"/>
      <c r="D89" s="549"/>
      <c r="E89" s="549"/>
      <c r="F89" s="549"/>
      <c r="G89" s="549"/>
      <c r="H89" s="549"/>
      <c r="I89" s="549"/>
      <c r="J89" s="549"/>
      <c r="K89" s="549"/>
      <c r="L89" s="549"/>
      <c r="M89" s="549"/>
      <c r="N89" s="549"/>
      <c r="O89" s="549"/>
      <c r="P89" s="549"/>
      <c r="Q89" s="669"/>
      <c r="R89" s="669"/>
      <c r="S89" s="669"/>
    </row>
    <row r="90" spans="1:19" s="183" customFormat="1">
      <c r="A90" s="668"/>
      <c r="D90" s="549"/>
      <c r="E90" s="549"/>
      <c r="F90" s="549"/>
      <c r="G90" s="549"/>
      <c r="H90" s="549"/>
      <c r="I90" s="549"/>
      <c r="J90" s="549"/>
      <c r="K90" s="549"/>
      <c r="L90" s="549"/>
      <c r="M90" s="549"/>
      <c r="N90" s="549"/>
      <c r="O90" s="549"/>
      <c r="P90" s="549"/>
      <c r="Q90" s="669"/>
      <c r="R90" s="669"/>
      <c r="S90" s="669"/>
    </row>
    <row r="91" spans="1:19" s="183" customFormat="1">
      <c r="A91" s="668"/>
      <c r="D91" s="549"/>
      <c r="E91" s="549"/>
      <c r="F91" s="549"/>
      <c r="G91" s="549"/>
      <c r="H91" s="549"/>
      <c r="I91" s="549"/>
      <c r="J91" s="549"/>
      <c r="K91" s="549"/>
      <c r="L91" s="549"/>
      <c r="M91" s="549"/>
      <c r="N91" s="549"/>
      <c r="O91" s="549"/>
      <c r="P91" s="549"/>
      <c r="Q91" s="669"/>
      <c r="R91" s="669"/>
      <c r="S91" s="669"/>
    </row>
    <row r="92" spans="1:19" s="183" customFormat="1">
      <c r="A92" s="668"/>
      <c r="D92" s="549"/>
      <c r="E92" s="549"/>
      <c r="F92" s="549"/>
      <c r="G92" s="549"/>
      <c r="H92" s="549"/>
      <c r="I92" s="549"/>
      <c r="J92" s="549"/>
      <c r="K92" s="549"/>
      <c r="L92" s="549"/>
      <c r="M92" s="549"/>
      <c r="N92" s="549"/>
      <c r="O92" s="549"/>
      <c r="P92" s="549"/>
      <c r="Q92" s="669"/>
      <c r="R92" s="669"/>
      <c r="S92" s="669"/>
    </row>
    <row r="93" spans="1:19" s="183" customFormat="1">
      <c r="A93" s="668"/>
      <c r="D93" s="549"/>
      <c r="E93" s="549"/>
      <c r="F93" s="549"/>
      <c r="G93" s="549"/>
      <c r="H93" s="549"/>
      <c r="I93" s="549"/>
      <c r="J93" s="549"/>
      <c r="K93" s="549"/>
      <c r="L93" s="549"/>
      <c r="M93" s="549"/>
      <c r="N93" s="549"/>
      <c r="O93" s="549"/>
      <c r="P93" s="549"/>
      <c r="Q93" s="669"/>
      <c r="R93" s="669"/>
      <c r="S93" s="669"/>
    </row>
    <row r="94" spans="1:19" s="183" customFormat="1">
      <c r="A94" s="668"/>
      <c r="D94" s="549"/>
      <c r="E94" s="549"/>
      <c r="F94" s="549"/>
      <c r="G94" s="549"/>
      <c r="H94" s="549"/>
      <c r="I94" s="549"/>
      <c r="J94" s="549"/>
      <c r="K94" s="549"/>
      <c r="L94" s="549"/>
      <c r="M94" s="549"/>
      <c r="N94" s="549"/>
      <c r="O94" s="549"/>
      <c r="P94" s="549"/>
      <c r="Q94" s="669"/>
      <c r="R94" s="669"/>
      <c r="S94" s="669"/>
    </row>
    <row r="95" spans="1:19" s="183" customFormat="1">
      <c r="A95" s="668"/>
      <c r="D95" s="549"/>
      <c r="E95" s="549"/>
      <c r="F95" s="549"/>
      <c r="G95" s="549"/>
      <c r="H95" s="549"/>
      <c r="I95" s="549"/>
      <c r="J95" s="549"/>
      <c r="K95" s="549"/>
      <c r="L95" s="549"/>
      <c r="M95" s="549"/>
      <c r="N95" s="549"/>
      <c r="O95" s="549"/>
      <c r="P95" s="549"/>
      <c r="Q95" s="669"/>
      <c r="R95" s="669"/>
      <c r="S95" s="669"/>
    </row>
    <row r="96" spans="1:19" s="183" customFormat="1">
      <c r="A96" s="668"/>
      <c r="D96" s="549"/>
      <c r="E96" s="549"/>
      <c r="F96" s="549"/>
      <c r="G96" s="549"/>
      <c r="H96" s="549"/>
      <c r="I96" s="549"/>
      <c r="J96" s="549"/>
      <c r="K96" s="549"/>
      <c r="L96" s="549"/>
      <c r="M96" s="549"/>
      <c r="N96" s="549"/>
      <c r="O96" s="549"/>
      <c r="P96" s="549"/>
      <c r="Q96" s="669"/>
      <c r="R96" s="669"/>
      <c r="S96" s="669"/>
    </row>
    <row r="97" spans="1:19" s="183" customFormat="1">
      <c r="A97" s="668"/>
      <c r="D97" s="549"/>
      <c r="E97" s="549"/>
      <c r="F97" s="549"/>
      <c r="G97" s="549"/>
      <c r="H97" s="549"/>
      <c r="I97" s="549"/>
      <c r="J97" s="549"/>
      <c r="K97" s="549"/>
      <c r="L97" s="549"/>
      <c r="M97" s="549"/>
      <c r="N97" s="549"/>
      <c r="O97" s="549"/>
      <c r="P97" s="549"/>
      <c r="Q97" s="669"/>
      <c r="R97" s="669"/>
      <c r="S97" s="669"/>
    </row>
    <row r="98" spans="1:19" s="183" customFormat="1">
      <c r="A98" s="668"/>
      <c r="D98" s="549"/>
      <c r="E98" s="549"/>
      <c r="F98" s="549"/>
      <c r="G98" s="549"/>
      <c r="H98" s="549"/>
      <c r="I98" s="549"/>
      <c r="J98" s="549"/>
      <c r="K98" s="549"/>
      <c r="L98" s="549"/>
      <c r="M98" s="549"/>
      <c r="N98" s="549"/>
      <c r="O98" s="549"/>
      <c r="P98" s="549"/>
      <c r="Q98" s="669"/>
      <c r="R98" s="669"/>
      <c r="S98" s="669"/>
    </row>
    <row r="99" spans="1:19" s="183" customFormat="1">
      <c r="A99" s="668"/>
      <c r="D99" s="549"/>
      <c r="E99" s="549"/>
      <c r="F99" s="549"/>
      <c r="G99" s="549"/>
      <c r="H99" s="549"/>
      <c r="I99" s="549"/>
      <c r="J99" s="549"/>
      <c r="K99" s="549"/>
      <c r="L99" s="549"/>
      <c r="M99" s="549"/>
      <c r="N99" s="549"/>
      <c r="O99" s="549"/>
      <c r="P99" s="549"/>
      <c r="Q99" s="669"/>
      <c r="R99" s="669"/>
      <c r="S99" s="669"/>
    </row>
    <row r="100" spans="1:19" s="183" customFormat="1">
      <c r="A100" s="668"/>
      <c r="D100" s="549"/>
      <c r="E100" s="549"/>
      <c r="F100" s="549"/>
      <c r="G100" s="549"/>
      <c r="H100" s="549"/>
      <c r="I100" s="549"/>
      <c r="J100" s="549"/>
      <c r="K100" s="549"/>
      <c r="L100" s="549"/>
      <c r="M100" s="549"/>
      <c r="N100" s="549"/>
      <c r="O100" s="549"/>
      <c r="P100" s="549"/>
      <c r="Q100" s="669"/>
      <c r="R100" s="669"/>
      <c r="S100" s="669"/>
    </row>
    <row r="101" spans="1:19" s="183" customFormat="1">
      <c r="A101" s="668"/>
      <c r="D101" s="549"/>
      <c r="E101" s="549"/>
      <c r="F101" s="549"/>
      <c r="G101" s="549"/>
      <c r="H101" s="549"/>
      <c r="I101" s="549"/>
      <c r="J101" s="549"/>
      <c r="K101" s="549"/>
      <c r="L101" s="549"/>
      <c r="M101" s="549"/>
      <c r="N101" s="549"/>
      <c r="O101" s="549"/>
      <c r="P101" s="549"/>
      <c r="Q101" s="669"/>
      <c r="R101" s="669"/>
      <c r="S101" s="669"/>
    </row>
    <row r="102" spans="1:19" s="183" customFormat="1">
      <c r="A102" s="668"/>
      <c r="D102" s="549"/>
      <c r="E102" s="549"/>
      <c r="F102" s="549"/>
      <c r="G102" s="549"/>
      <c r="H102" s="549"/>
      <c r="I102" s="549"/>
      <c r="J102" s="549"/>
      <c r="K102" s="549"/>
      <c r="L102" s="549"/>
      <c r="M102" s="549"/>
      <c r="N102" s="549"/>
      <c r="O102" s="549"/>
      <c r="P102" s="549"/>
      <c r="Q102" s="669"/>
      <c r="R102" s="669"/>
      <c r="S102" s="669"/>
    </row>
    <row r="103" spans="1:19" s="183" customFormat="1">
      <c r="A103" s="668"/>
      <c r="D103" s="549"/>
      <c r="E103" s="549"/>
      <c r="F103" s="549"/>
      <c r="G103" s="549"/>
      <c r="H103" s="549"/>
      <c r="I103" s="549"/>
      <c r="J103" s="549"/>
      <c r="K103" s="549"/>
      <c r="L103" s="549"/>
      <c r="M103" s="549"/>
      <c r="N103" s="549"/>
      <c r="O103" s="549"/>
      <c r="P103" s="549"/>
      <c r="Q103" s="669"/>
      <c r="R103" s="669"/>
      <c r="S103" s="669"/>
    </row>
    <row r="104" spans="1:19" s="183" customFormat="1">
      <c r="A104" s="668"/>
      <c r="D104" s="549"/>
      <c r="E104" s="549"/>
      <c r="F104" s="549"/>
      <c r="G104" s="549"/>
      <c r="H104" s="549"/>
      <c r="I104" s="549"/>
      <c r="J104" s="549"/>
      <c r="K104" s="549"/>
      <c r="L104" s="549"/>
      <c r="M104" s="549"/>
      <c r="N104" s="549"/>
      <c r="O104" s="549"/>
      <c r="P104" s="549"/>
      <c r="Q104" s="669"/>
      <c r="R104" s="669"/>
      <c r="S104" s="669"/>
    </row>
    <row r="105" spans="1:19" s="183" customFormat="1">
      <c r="A105" s="668"/>
      <c r="D105" s="549"/>
      <c r="E105" s="549"/>
      <c r="F105" s="549"/>
      <c r="G105" s="549"/>
      <c r="H105" s="549"/>
      <c r="I105" s="549"/>
      <c r="J105" s="549"/>
      <c r="K105" s="549"/>
      <c r="L105" s="549"/>
      <c r="M105" s="549"/>
      <c r="N105" s="549"/>
      <c r="O105" s="549"/>
      <c r="P105" s="549"/>
      <c r="Q105" s="669"/>
      <c r="R105" s="669"/>
      <c r="S105" s="669"/>
    </row>
    <row r="106" spans="1:19" s="183" customFormat="1">
      <c r="A106" s="668"/>
      <c r="D106" s="549"/>
      <c r="E106" s="549"/>
      <c r="F106" s="549"/>
      <c r="G106" s="549"/>
      <c r="H106" s="549"/>
      <c r="I106" s="549"/>
      <c r="J106" s="549"/>
      <c r="K106" s="549"/>
      <c r="L106" s="549"/>
      <c r="M106" s="549"/>
      <c r="N106" s="549"/>
      <c r="O106" s="549"/>
      <c r="P106" s="549"/>
      <c r="Q106" s="669"/>
      <c r="R106" s="669"/>
      <c r="S106" s="669"/>
    </row>
    <row r="107" spans="1:19" s="183" customFormat="1">
      <c r="A107" s="668"/>
      <c r="D107" s="549"/>
      <c r="E107" s="549"/>
      <c r="F107" s="549"/>
      <c r="G107" s="549"/>
      <c r="H107" s="549"/>
      <c r="I107" s="549"/>
      <c r="J107" s="549"/>
      <c r="K107" s="549"/>
      <c r="L107" s="549"/>
      <c r="M107" s="549"/>
      <c r="N107" s="549"/>
      <c r="O107" s="549"/>
      <c r="P107" s="549"/>
      <c r="Q107" s="669"/>
      <c r="R107" s="669"/>
      <c r="S107" s="669"/>
    </row>
    <row r="108" spans="1:19" s="183" customFormat="1">
      <c r="A108" s="668"/>
      <c r="D108" s="549"/>
      <c r="E108" s="549"/>
      <c r="F108" s="549"/>
      <c r="G108" s="549"/>
      <c r="H108" s="549"/>
      <c r="I108" s="549"/>
      <c r="J108" s="549"/>
      <c r="K108" s="549"/>
      <c r="L108" s="549"/>
      <c r="M108" s="549"/>
      <c r="N108" s="549"/>
      <c r="O108" s="549"/>
      <c r="P108" s="549"/>
      <c r="Q108" s="669"/>
      <c r="R108" s="669"/>
      <c r="S108" s="669"/>
    </row>
    <row r="109" spans="1:19" s="183" customFormat="1">
      <c r="A109" s="668"/>
      <c r="D109" s="549"/>
      <c r="E109" s="549"/>
      <c r="F109" s="549"/>
      <c r="G109" s="549"/>
      <c r="H109" s="549"/>
      <c r="I109" s="549"/>
      <c r="J109" s="549"/>
      <c r="K109" s="549"/>
      <c r="L109" s="549"/>
      <c r="M109" s="549"/>
      <c r="N109" s="549"/>
      <c r="O109" s="549"/>
      <c r="P109" s="549"/>
      <c r="Q109" s="669"/>
      <c r="R109" s="669"/>
      <c r="S109" s="669"/>
    </row>
    <row r="110" spans="1:19" s="183" customFormat="1">
      <c r="A110" s="668"/>
      <c r="D110" s="549"/>
      <c r="E110" s="549"/>
      <c r="F110" s="549"/>
      <c r="G110" s="549"/>
      <c r="H110" s="549"/>
      <c r="I110" s="549"/>
      <c r="J110" s="549"/>
      <c r="K110" s="549"/>
      <c r="L110" s="549"/>
      <c r="M110" s="549"/>
      <c r="N110" s="549"/>
      <c r="O110" s="549"/>
      <c r="P110" s="549"/>
      <c r="Q110" s="669"/>
      <c r="R110" s="669"/>
      <c r="S110" s="669"/>
    </row>
    <row r="111" spans="1:19" s="183" customFormat="1">
      <c r="A111" s="668"/>
      <c r="D111" s="549"/>
      <c r="E111" s="549"/>
      <c r="F111" s="549"/>
      <c r="G111" s="549"/>
      <c r="H111" s="549"/>
      <c r="I111" s="549"/>
      <c r="J111" s="549"/>
      <c r="K111" s="549"/>
      <c r="L111" s="549"/>
      <c r="M111" s="549"/>
      <c r="N111" s="549"/>
      <c r="O111" s="549"/>
      <c r="P111" s="549"/>
      <c r="Q111" s="669"/>
      <c r="R111" s="669"/>
      <c r="S111" s="669"/>
    </row>
    <row r="112" spans="1:19" s="183" customFormat="1">
      <c r="A112" s="668"/>
      <c r="D112" s="549"/>
      <c r="E112" s="549"/>
      <c r="F112" s="549"/>
      <c r="G112" s="549"/>
      <c r="H112" s="549"/>
      <c r="I112" s="549"/>
      <c r="J112" s="549"/>
      <c r="K112" s="549"/>
      <c r="L112" s="549"/>
      <c r="M112" s="549"/>
      <c r="N112" s="549"/>
      <c r="O112" s="549"/>
      <c r="P112" s="549"/>
      <c r="Q112" s="669"/>
      <c r="R112" s="669"/>
      <c r="S112" s="669"/>
    </row>
    <row r="113" spans="1:19" s="183" customFormat="1">
      <c r="A113" s="668"/>
      <c r="D113" s="549"/>
      <c r="E113" s="549"/>
      <c r="F113" s="549"/>
      <c r="G113" s="549"/>
      <c r="H113" s="549"/>
      <c r="I113" s="549"/>
      <c r="J113" s="549"/>
      <c r="K113" s="549"/>
      <c r="L113" s="549"/>
      <c r="M113" s="549"/>
      <c r="N113" s="549"/>
      <c r="O113" s="549"/>
      <c r="P113" s="549"/>
      <c r="Q113" s="669"/>
      <c r="R113" s="669"/>
      <c r="S113" s="669"/>
    </row>
    <row r="114" spans="1:19" s="183" customFormat="1">
      <c r="A114" s="668"/>
      <c r="D114" s="549"/>
      <c r="E114" s="549"/>
      <c r="F114" s="549"/>
      <c r="G114" s="549"/>
      <c r="H114" s="549"/>
      <c r="I114" s="549"/>
      <c r="J114" s="549"/>
      <c r="K114" s="549"/>
      <c r="L114" s="549"/>
      <c r="M114" s="549"/>
      <c r="N114" s="549"/>
      <c r="O114" s="549"/>
      <c r="P114" s="549"/>
      <c r="Q114" s="669"/>
      <c r="R114" s="669"/>
      <c r="S114" s="669"/>
    </row>
    <row r="115" spans="1:19" s="183" customFormat="1">
      <c r="A115" s="668"/>
      <c r="D115" s="549"/>
      <c r="E115" s="549"/>
      <c r="F115" s="549"/>
      <c r="G115" s="549"/>
      <c r="H115" s="549"/>
      <c r="I115" s="549"/>
      <c r="J115" s="549"/>
      <c r="K115" s="549"/>
      <c r="L115" s="549"/>
      <c r="M115" s="549"/>
      <c r="N115" s="549"/>
      <c r="O115" s="549"/>
      <c r="P115" s="549"/>
      <c r="Q115" s="669"/>
      <c r="R115" s="669"/>
      <c r="S115" s="669"/>
    </row>
    <row r="116" spans="1:19" s="183" customFormat="1">
      <c r="A116" s="668"/>
      <c r="D116" s="549"/>
      <c r="E116" s="549"/>
      <c r="F116" s="549"/>
      <c r="G116" s="549"/>
      <c r="H116" s="549"/>
      <c r="I116" s="549"/>
      <c r="J116" s="549"/>
      <c r="K116" s="549"/>
      <c r="L116" s="549"/>
      <c r="M116" s="549"/>
      <c r="N116" s="549"/>
      <c r="O116" s="549"/>
      <c r="P116" s="549"/>
      <c r="Q116" s="669"/>
      <c r="R116" s="669"/>
      <c r="S116" s="669"/>
    </row>
    <row r="117" spans="1:19" s="183" customFormat="1">
      <c r="A117" s="668"/>
      <c r="D117" s="549"/>
      <c r="E117" s="549"/>
      <c r="F117" s="549"/>
      <c r="G117" s="549"/>
      <c r="H117" s="549"/>
      <c r="I117" s="549"/>
      <c r="J117" s="549"/>
      <c r="K117" s="549"/>
      <c r="L117" s="549"/>
      <c r="M117" s="549"/>
      <c r="N117" s="549"/>
      <c r="O117" s="549"/>
      <c r="P117" s="549"/>
      <c r="Q117" s="669"/>
      <c r="R117" s="669"/>
      <c r="S117" s="669"/>
    </row>
    <row r="118" spans="1:19" s="183" customFormat="1">
      <c r="A118" s="668"/>
      <c r="D118" s="549"/>
      <c r="E118" s="549"/>
      <c r="F118" s="549"/>
      <c r="G118" s="549"/>
      <c r="H118" s="549"/>
      <c r="I118" s="549"/>
      <c r="J118" s="549"/>
      <c r="K118" s="549"/>
      <c r="L118" s="549"/>
      <c r="M118" s="549"/>
      <c r="N118" s="549"/>
      <c r="O118" s="549"/>
      <c r="P118" s="549"/>
      <c r="Q118" s="669"/>
      <c r="R118" s="669"/>
      <c r="S118" s="669"/>
    </row>
    <row r="119" spans="1:19" s="183" customFormat="1">
      <c r="A119" s="668"/>
      <c r="D119" s="549"/>
      <c r="E119" s="549"/>
      <c r="F119" s="549"/>
      <c r="G119" s="549"/>
      <c r="H119" s="549"/>
      <c r="I119" s="549"/>
      <c r="J119" s="549"/>
      <c r="K119" s="549"/>
      <c r="L119" s="549"/>
      <c r="M119" s="549"/>
      <c r="N119" s="549"/>
      <c r="O119" s="549"/>
      <c r="P119" s="549"/>
      <c r="Q119" s="669"/>
      <c r="R119" s="669"/>
      <c r="S119" s="669"/>
    </row>
    <row r="120" spans="1:19" s="183" customFormat="1">
      <c r="A120" s="668"/>
      <c r="D120" s="549"/>
      <c r="E120" s="549"/>
      <c r="F120" s="549"/>
      <c r="G120" s="549"/>
      <c r="H120" s="549"/>
      <c r="I120" s="549"/>
      <c r="J120" s="549"/>
      <c r="K120" s="549"/>
      <c r="L120" s="549"/>
      <c r="M120" s="549"/>
      <c r="N120" s="549"/>
      <c r="O120" s="549"/>
      <c r="P120" s="549"/>
      <c r="Q120" s="669"/>
      <c r="R120" s="669"/>
      <c r="S120" s="669"/>
    </row>
    <row r="121" spans="1:19" s="183" customFormat="1">
      <c r="A121" s="668"/>
      <c r="D121" s="549"/>
      <c r="E121" s="549"/>
      <c r="F121" s="549"/>
      <c r="G121" s="549"/>
      <c r="H121" s="549"/>
      <c r="I121" s="549"/>
      <c r="J121" s="549"/>
      <c r="K121" s="549"/>
      <c r="L121" s="549"/>
      <c r="M121" s="549"/>
      <c r="N121" s="549"/>
      <c r="O121" s="549"/>
      <c r="P121" s="549"/>
      <c r="Q121" s="669"/>
      <c r="R121" s="669"/>
      <c r="S121" s="669"/>
    </row>
    <row r="122" spans="1:19" s="183" customFormat="1">
      <c r="A122" s="668"/>
      <c r="D122" s="549"/>
      <c r="E122" s="549"/>
      <c r="F122" s="549"/>
      <c r="G122" s="549"/>
      <c r="H122" s="549"/>
      <c r="I122" s="549"/>
      <c r="J122" s="549"/>
      <c r="K122" s="549"/>
      <c r="L122" s="549"/>
      <c r="M122" s="549"/>
      <c r="N122" s="549"/>
      <c r="O122" s="549"/>
      <c r="P122" s="549"/>
      <c r="Q122" s="669"/>
      <c r="R122" s="669"/>
      <c r="S122" s="669"/>
    </row>
    <row r="123" spans="1:19" s="183" customFormat="1">
      <c r="A123" s="668"/>
      <c r="D123" s="549"/>
      <c r="E123" s="549"/>
      <c r="F123" s="549"/>
      <c r="G123" s="549"/>
      <c r="H123" s="549"/>
      <c r="I123" s="549"/>
      <c r="J123" s="549"/>
      <c r="K123" s="549"/>
      <c r="L123" s="549"/>
      <c r="M123" s="549"/>
      <c r="N123" s="549"/>
      <c r="O123" s="549"/>
      <c r="P123" s="549"/>
      <c r="Q123" s="669"/>
      <c r="R123" s="669"/>
      <c r="S123" s="669"/>
    </row>
    <row r="124" spans="1:19" s="183" customFormat="1">
      <c r="A124" s="668"/>
      <c r="D124" s="549"/>
      <c r="E124" s="549"/>
      <c r="F124" s="549"/>
      <c r="G124" s="549"/>
      <c r="H124" s="549"/>
      <c r="I124" s="549"/>
      <c r="J124" s="549"/>
      <c r="K124" s="549"/>
      <c r="L124" s="549"/>
      <c r="M124" s="549"/>
      <c r="N124" s="549"/>
      <c r="O124" s="549"/>
      <c r="P124" s="549"/>
      <c r="Q124" s="669"/>
      <c r="R124" s="669"/>
      <c r="S124" s="669"/>
    </row>
    <row r="125" spans="1:19" s="183" customFormat="1">
      <c r="A125" s="668"/>
      <c r="D125" s="549"/>
      <c r="E125" s="549"/>
      <c r="F125" s="549"/>
      <c r="G125" s="549"/>
      <c r="H125" s="549"/>
      <c r="I125" s="549"/>
      <c r="J125" s="549"/>
      <c r="K125" s="549"/>
      <c r="L125" s="549"/>
      <c r="M125" s="549"/>
      <c r="N125" s="549"/>
      <c r="O125" s="549"/>
      <c r="P125" s="549"/>
      <c r="Q125" s="669"/>
      <c r="R125" s="669"/>
      <c r="S125" s="669"/>
    </row>
    <row r="126" spans="1:19" s="183" customFormat="1">
      <c r="A126" s="668"/>
      <c r="D126" s="549"/>
      <c r="E126" s="549"/>
      <c r="F126" s="549"/>
      <c r="G126" s="549"/>
      <c r="H126" s="549"/>
      <c r="I126" s="549"/>
      <c r="J126" s="549"/>
      <c r="K126" s="549"/>
      <c r="L126" s="549"/>
      <c r="M126" s="549"/>
      <c r="N126" s="549"/>
      <c r="O126" s="549"/>
      <c r="P126" s="549"/>
      <c r="Q126" s="669"/>
      <c r="R126" s="669"/>
      <c r="S126" s="669"/>
    </row>
    <row r="127" spans="1:19" s="183" customFormat="1">
      <c r="A127" s="668"/>
      <c r="D127" s="549"/>
      <c r="E127" s="549"/>
      <c r="F127" s="549"/>
      <c r="G127" s="549"/>
      <c r="H127" s="549"/>
      <c r="I127" s="549"/>
      <c r="J127" s="549"/>
      <c r="K127" s="549"/>
      <c r="L127" s="549"/>
      <c r="M127" s="549"/>
      <c r="N127" s="549"/>
      <c r="O127" s="549"/>
      <c r="P127" s="549"/>
      <c r="Q127" s="669"/>
      <c r="R127" s="669"/>
      <c r="S127" s="669"/>
    </row>
    <row r="128" spans="1:19" s="183" customFormat="1">
      <c r="A128" s="668"/>
      <c r="D128" s="549"/>
      <c r="E128" s="549"/>
      <c r="F128" s="549"/>
      <c r="G128" s="549"/>
      <c r="H128" s="549"/>
      <c r="I128" s="549"/>
      <c r="J128" s="549"/>
      <c r="K128" s="549"/>
      <c r="L128" s="549"/>
      <c r="M128" s="549"/>
      <c r="N128" s="549"/>
      <c r="O128" s="549"/>
      <c r="P128" s="549"/>
      <c r="Q128" s="669"/>
      <c r="R128" s="669"/>
      <c r="S128" s="669"/>
    </row>
    <row r="129" spans="1:19" s="183" customFormat="1">
      <c r="A129" s="668"/>
      <c r="D129" s="549"/>
      <c r="E129" s="549"/>
      <c r="F129" s="549"/>
      <c r="G129" s="549"/>
      <c r="H129" s="549"/>
      <c r="I129" s="549"/>
      <c r="J129" s="549"/>
      <c r="K129" s="549"/>
      <c r="L129" s="549"/>
      <c r="M129" s="549"/>
      <c r="N129" s="549"/>
      <c r="O129" s="549"/>
      <c r="P129" s="549"/>
      <c r="Q129" s="669"/>
      <c r="R129" s="669"/>
      <c r="S129" s="669"/>
    </row>
    <row r="130" spans="1:19" s="183" customFormat="1">
      <c r="A130" s="668"/>
      <c r="D130" s="549"/>
      <c r="E130" s="549"/>
      <c r="F130" s="549"/>
      <c r="G130" s="549"/>
      <c r="H130" s="549"/>
      <c r="I130" s="549"/>
      <c r="J130" s="549"/>
      <c r="K130" s="549"/>
      <c r="L130" s="549"/>
      <c r="M130" s="549"/>
      <c r="N130" s="549"/>
      <c r="O130" s="549"/>
      <c r="P130" s="549"/>
      <c r="Q130" s="669"/>
      <c r="R130" s="669"/>
      <c r="S130" s="669"/>
    </row>
    <row r="131" spans="1:19" s="183" customFormat="1">
      <c r="A131" s="668"/>
      <c r="D131" s="549"/>
      <c r="E131" s="549"/>
      <c r="F131" s="549"/>
      <c r="G131" s="549"/>
      <c r="H131" s="549"/>
      <c r="I131" s="549"/>
      <c r="J131" s="549"/>
      <c r="K131" s="549"/>
      <c r="L131" s="549"/>
      <c r="M131" s="549"/>
      <c r="N131" s="549"/>
      <c r="O131" s="549"/>
      <c r="P131" s="549"/>
      <c r="Q131" s="669"/>
      <c r="R131" s="669"/>
      <c r="S131" s="669"/>
    </row>
    <row r="132" spans="1:19" s="183" customFormat="1">
      <c r="A132" s="668"/>
      <c r="D132" s="549"/>
      <c r="E132" s="549"/>
      <c r="F132" s="549"/>
      <c r="G132" s="549"/>
      <c r="H132" s="549"/>
      <c r="I132" s="549"/>
      <c r="J132" s="549"/>
      <c r="K132" s="549"/>
      <c r="L132" s="549"/>
      <c r="M132" s="549"/>
      <c r="N132" s="549"/>
      <c r="O132" s="549"/>
      <c r="P132" s="549"/>
      <c r="Q132" s="669"/>
      <c r="R132" s="669"/>
      <c r="S132" s="669"/>
    </row>
    <row r="133" spans="1:19" s="183" customFormat="1">
      <c r="A133" s="668"/>
      <c r="D133" s="549"/>
      <c r="E133" s="549"/>
      <c r="F133" s="549"/>
      <c r="G133" s="549"/>
      <c r="H133" s="549"/>
      <c r="I133" s="549"/>
      <c r="J133" s="549"/>
      <c r="K133" s="549"/>
      <c r="L133" s="549"/>
      <c r="M133" s="549"/>
      <c r="N133" s="549"/>
      <c r="O133" s="549"/>
      <c r="P133" s="549"/>
      <c r="Q133" s="669"/>
      <c r="R133" s="669"/>
      <c r="S133" s="669"/>
    </row>
    <row r="134" spans="1:19" s="183" customFormat="1">
      <c r="A134" s="668"/>
      <c r="D134" s="549"/>
      <c r="E134" s="549"/>
      <c r="F134" s="549"/>
      <c r="G134" s="549"/>
      <c r="H134" s="549"/>
      <c r="I134" s="549"/>
      <c r="J134" s="549"/>
      <c r="K134" s="549"/>
      <c r="L134" s="549"/>
      <c r="M134" s="549"/>
      <c r="N134" s="549"/>
      <c r="O134" s="549"/>
      <c r="P134" s="549"/>
      <c r="Q134" s="669"/>
      <c r="R134" s="669"/>
      <c r="S134" s="669"/>
    </row>
    <row r="135" spans="1:19" s="183" customFormat="1">
      <c r="A135" s="668"/>
      <c r="D135" s="549"/>
      <c r="E135" s="549"/>
      <c r="F135" s="549"/>
      <c r="G135" s="549"/>
      <c r="H135" s="549"/>
      <c r="I135" s="549"/>
      <c r="J135" s="549"/>
      <c r="K135" s="549"/>
      <c r="L135" s="549"/>
      <c r="M135" s="549"/>
      <c r="N135" s="549"/>
      <c r="O135" s="549"/>
      <c r="P135" s="549"/>
      <c r="Q135" s="669"/>
      <c r="R135" s="669"/>
      <c r="S135" s="669"/>
    </row>
    <row r="136" spans="1:19" s="183" customFormat="1">
      <c r="A136" s="668"/>
      <c r="D136" s="549"/>
      <c r="E136" s="549"/>
      <c r="F136" s="549"/>
      <c r="G136" s="549"/>
      <c r="H136" s="549"/>
      <c r="I136" s="549"/>
      <c r="J136" s="549"/>
      <c r="K136" s="549"/>
      <c r="L136" s="549"/>
      <c r="M136" s="549"/>
      <c r="N136" s="549"/>
      <c r="O136" s="549"/>
      <c r="P136" s="549"/>
      <c r="Q136" s="669"/>
      <c r="R136" s="669"/>
      <c r="S136" s="669"/>
    </row>
    <row r="137" spans="1:19" s="183" customFormat="1">
      <c r="A137" s="668"/>
      <c r="D137" s="549"/>
      <c r="E137" s="549"/>
      <c r="F137" s="549"/>
      <c r="G137" s="549"/>
      <c r="H137" s="549"/>
      <c r="I137" s="549"/>
      <c r="J137" s="549"/>
      <c r="K137" s="549"/>
      <c r="L137" s="549"/>
      <c r="M137" s="549"/>
      <c r="N137" s="549"/>
      <c r="O137" s="549"/>
      <c r="P137" s="549"/>
      <c r="Q137" s="669"/>
      <c r="R137" s="669"/>
      <c r="S137" s="669"/>
    </row>
    <row r="138" spans="1:19" s="183" customFormat="1">
      <c r="A138" s="668"/>
      <c r="D138" s="549"/>
      <c r="E138" s="549"/>
      <c r="F138" s="549"/>
      <c r="G138" s="549"/>
      <c r="H138" s="549"/>
      <c r="I138" s="549"/>
      <c r="J138" s="549"/>
      <c r="K138" s="549"/>
      <c r="L138" s="549"/>
      <c r="M138" s="549"/>
      <c r="N138" s="549"/>
      <c r="O138" s="549"/>
      <c r="P138" s="549"/>
      <c r="Q138" s="669"/>
      <c r="R138" s="669"/>
      <c r="S138" s="669"/>
    </row>
    <row r="139" spans="1:19" s="183" customFormat="1">
      <c r="A139" s="668"/>
      <c r="D139" s="549"/>
      <c r="E139" s="549"/>
      <c r="F139" s="549"/>
      <c r="G139" s="549"/>
      <c r="H139" s="549"/>
      <c r="I139" s="549"/>
      <c r="J139" s="549"/>
      <c r="K139" s="549"/>
      <c r="L139" s="549"/>
      <c r="M139" s="549"/>
      <c r="N139" s="549"/>
      <c r="O139" s="549"/>
      <c r="P139" s="549"/>
      <c r="Q139" s="669"/>
      <c r="R139" s="669"/>
      <c r="S139" s="669"/>
    </row>
    <row r="140" spans="1:19" s="183" customFormat="1">
      <c r="A140" s="668"/>
      <c r="D140" s="549"/>
      <c r="E140" s="549"/>
      <c r="F140" s="549"/>
      <c r="G140" s="549"/>
      <c r="H140" s="549"/>
      <c r="I140" s="549"/>
      <c r="J140" s="549"/>
      <c r="K140" s="549"/>
      <c r="L140" s="549"/>
      <c r="M140" s="549"/>
      <c r="N140" s="549"/>
      <c r="O140" s="549"/>
      <c r="P140" s="549"/>
      <c r="Q140" s="669"/>
      <c r="R140" s="669"/>
      <c r="S140" s="669"/>
    </row>
    <row r="141" spans="1:19" s="183" customFormat="1">
      <c r="A141" s="668"/>
      <c r="D141" s="549"/>
      <c r="E141" s="549"/>
      <c r="F141" s="549"/>
      <c r="G141" s="549"/>
      <c r="H141" s="549"/>
      <c r="I141" s="549"/>
      <c r="J141" s="549"/>
      <c r="K141" s="549"/>
      <c r="L141" s="549"/>
      <c r="M141" s="549"/>
      <c r="N141" s="549"/>
      <c r="O141" s="549"/>
      <c r="P141" s="549"/>
      <c r="Q141" s="669"/>
      <c r="R141" s="669"/>
      <c r="S141" s="669"/>
    </row>
  </sheetData>
  <mergeCells count="7">
    <mergeCell ref="C3:D3"/>
    <mergeCell ref="C4:D4"/>
    <mergeCell ref="P66:S67"/>
    <mergeCell ref="A1:S1"/>
    <mergeCell ref="A2:S2"/>
    <mergeCell ref="P7:S8"/>
    <mergeCell ref="B19:C19"/>
  </mergeCells>
  <phoneticPr fontId="0" type="noConversion"/>
  <dataValidations xWindow="368" yWindow="317" count="7">
    <dataValidation type="list" allowBlank="1" showInputMessage="1" showErrorMessage="1" sqref="D16:N16" xr:uid="{00000000-0002-0000-0400-000000000000}">
      <formula1>"Single Family, Townhome, Condo, Duplex, Triplex, Quadplex, Other"</formula1>
    </dataValidation>
    <dataValidation allowBlank="1" showInputMessage="1" showErrorMessage="1" prompt="If you are entering cost info for an individual address, simplye enter &quot;1&quot; in this cell." sqref="D66:N66" xr:uid="{00000000-0002-0000-0400-000001000000}"/>
    <dataValidation allowBlank="1" showInputMessage="1" showErrorMessage="1" prompt="If you are entering costs info for an individual address, simply enter &quot;1&quot; in this cell." sqref="D7:N7" xr:uid="{00000000-0002-0000-0400-000002000000}"/>
    <dataValidation allowBlank="1" showInputMessage="1" showErrorMessage="1" prompt="Enter info for individual units._x000a_" sqref="D14:N14" xr:uid="{00000000-0002-0000-0400-000003000000}"/>
    <dataValidation allowBlank="1" showInputMessage="1" showErrorMessage="1" prompt="Enter costs PER UNIT." sqref="D22:N27 D42:N45 D48:N56 D30:N33 D38:N39 D59:N62 D64:N64" xr:uid="{00000000-0002-0000-0400-000004000000}"/>
    <dataValidation allowBlank="1" showInputMessage="1" showErrorMessage="1" prompt="Enter Appraised Value as Sale Price._x000a_" sqref="D19:N19" xr:uid="{00000000-0002-0000-0400-000005000000}"/>
    <dataValidation type="list" allowBlank="1" showInputMessage="1" showErrorMessage="1" sqref="D15:N15" xr:uid="{00000000-0002-0000-0400-000006000000}">
      <formula1>"New Construction, Rehab"</formula1>
    </dataValidation>
  </dataValidations>
  <hyperlinks>
    <hyperlink ref="B29" location="Acquisition!A1" display="BUILDING  AND PROPERTY ACQUISITION" xr:uid="{00000000-0004-0000-0400-000000000000}"/>
    <hyperlink ref="B45" location="Marketing!A1" display="Marketing /Advertising" xr:uid="{00000000-0004-0000-0400-000001000000}"/>
  </hyperlinks>
  <pageMargins left="0.44" right="0.33" top="0.51" bottom="0.41" header="0.27" footer="0.19"/>
  <pageSetup scale="62" fitToWidth="2" orientation="portrait" r:id="rId1"/>
  <headerFooter alignWithMargins="0">
    <oddFooter>&amp;L&amp;"Garamond,Regular"&amp;F
&amp;A&amp;R&amp;"Garamond,Regular"Page &amp;P of &amp;N
&amp;D</oddFooter>
  </headerFooter>
  <colBreaks count="1" manualBreakCount="1">
    <brk id="10" max="7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F577"/>
  <sheetViews>
    <sheetView showGridLines="0" zoomScaleNormal="100" zoomScaleSheetLayoutView="50" workbookViewId="0">
      <pane xSplit="11" ySplit="9" topLeftCell="L100" activePane="bottomRight" state="frozen"/>
      <selection pane="topRight" activeCell="L1" sqref="L1"/>
      <selection pane="bottomLeft" activeCell="A11" sqref="A11"/>
      <selection pane="bottomRight" activeCell="N11" sqref="N11"/>
    </sheetView>
  </sheetViews>
  <sheetFormatPr defaultColWidth="6.83203125" defaultRowHeight="15.9" customHeight="1"/>
  <cols>
    <col min="1" max="1" width="1.6640625" style="187" customWidth="1"/>
    <col min="2" max="9" width="6.83203125" style="187" customWidth="1"/>
    <col min="10" max="10" width="2" style="187" customWidth="1"/>
    <col min="11" max="11" width="7.33203125" style="186" customWidth="1"/>
    <col min="12" max="22" width="13.83203125" style="186" customWidth="1"/>
    <col min="23" max="23" width="15.1640625" style="187" customWidth="1"/>
    <col min="24" max="24" width="12" style="185" bestFit="1" customWidth="1"/>
    <col min="25" max="25" width="10.83203125" style="166" customWidth="1"/>
    <col min="26" max="26" width="12.83203125" style="222" bestFit="1" customWidth="1"/>
    <col min="27" max="27" width="1.83203125" style="186" customWidth="1"/>
    <col min="28" max="28" width="12.6640625" style="506" customWidth="1"/>
    <col min="29" max="188" width="6.83203125" style="506"/>
    <col min="189" max="16384" width="6.83203125" style="187"/>
  </cols>
  <sheetData>
    <row r="1" spans="1:188" s="185" customFormat="1" ht="15.6">
      <c r="B1" s="1300" t="str">
        <f>file</f>
        <v>Will County HOME PROGRAM</v>
      </c>
      <c r="C1" s="1300"/>
      <c r="D1" s="1300"/>
      <c r="E1" s="1300"/>
      <c r="F1" s="1300"/>
      <c r="G1" s="1300"/>
      <c r="H1" s="1300"/>
      <c r="I1" s="1300"/>
      <c r="J1" s="1300"/>
      <c r="K1" s="1300"/>
      <c r="L1" s="1300"/>
      <c r="M1" s="1300"/>
      <c r="N1" s="1300"/>
      <c r="O1" s="1300"/>
      <c r="P1" s="1300"/>
      <c r="Q1" s="1300"/>
      <c r="R1" s="1300"/>
      <c r="S1" s="1300"/>
      <c r="T1" s="1300"/>
      <c r="U1" s="1300"/>
      <c r="V1" s="1300"/>
      <c r="W1" s="1300"/>
      <c r="X1" s="1300"/>
      <c r="Y1" s="1300"/>
      <c r="Z1" s="1300"/>
      <c r="AA1" s="186"/>
      <c r="AB1" s="506"/>
      <c r="AC1" s="506"/>
      <c r="AD1" s="506"/>
      <c r="AE1" s="506"/>
      <c r="AF1" s="506"/>
      <c r="AG1" s="506"/>
      <c r="AH1" s="506"/>
      <c r="AI1" s="506"/>
      <c r="AJ1" s="506"/>
      <c r="AK1" s="506"/>
      <c r="AL1" s="506"/>
      <c r="AM1" s="506"/>
      <c r="AN1" s="506"/>
      <c r="AO1" s="506"/>
      <c r="AP1" s="506"/>
      <c r="AQ1" s="506"/>
      <c r="AR1" s="506"/>
      <c r="AS1" s="506"/>
      <c r="AT1" s="506"/>
      <c r="AU1" s="506"/>
      <c r="AV1" s="506"/>
      <c r="AW1" s="506"/>
      <c r="AX1" s="506"/>
      <c r="AY1" s="506"/>
      <c r="AZ1" s="506"/>
      <c r="BA1" s="506"/>
      <c r="BB1" s="506"/>
      <c r="BC1" s="506"/>
      <c r="BD1" s="506"/>
      <c r="BE1" s="506"/>
      <c r="BF1" s="506"/>
      <c r="BG1" s="506"/>
      <c r="BH1" s="506"/>
      <c r="BI1" s="506"/>
      <c r="BJ1" s="506"/>
      <c r="BK1" s="506"/>
      <c r="BL1" s="506"/>
      <c r="BM1" s="506"/>
      <c r="BN1" s="506"/>
      <c r="BO1" s="506"/>
      <c r="BP1" s="506"/>
      <c r="BQ1" s="506"/>
      <c r="BR1" s="506"/>
      <c r="BS1" s="506"/>
      <c r="BT1" s="506"/>
      <c r="BU1" s="506"/>
      <c r="BV1" s="506"/>
      <c r="BW1" s="506"/>
      <c r="BX1" s="506"/>
      <c r="BY1" s="506"/>
      <c r="BZ1" s="506"/>
      <c r="CA1" s="506"/>
      <c r="CB1" s="506"/>
      <c r="CC1" s="506"/>
      <c r="CD1" s="506"/>
      <c r="CE1" s="506"/>
      <c r="CF1" s="506"/>
      <c r="CG1" s="506"/>
      <c r="CH1" s="506"/>
      <c r="CI1" s="506"/>
      <c r="CJ1" s="506"/>
      <c r="CK1" s="506"/>
      <c r="CL1" s="506"/>
      <c r="CM1" s="506"/>
      <c r="CN1" s="506"/>
      <c r="CO1" s="506"/>
      <c r="CP1" s="506"/>
      <c r="CQ1" s="506"/>
      <c r="CR1" s="506"/>
      <c r="CS1" s="506"/>
      <c r="CT1" s="506"/>
      <c r="CU1" s="506"/>
      <c r="CV1" s="506"/>
      <c r="CW1" s="506"/>
      <c r="CX1" s="506"/>
      <c r="CY1" s="506"/>
      <c r="CZ1" s="506"/>
      <c r="DA1" s="506"/>
      <c r="DB1" s="506"/>
      <c r="DC1" s="506"/>
      <c r="DD1" s="506"/>
      <c r="DE1" s="506"/>
      <c r="DF1" s="506"/>
      <c r="DG1" s="506"/>
      <c r="DH1" s="506"/>
      <c r="DI1" s="506"/>
      <c r="DJ1" s="506"/>
      <c r="DK1" s="506"/>
      <c r="DL1" s="506"/>
      <c r="DM1" s="506"/>
      <c r="DN1" s="506"/>
      <c r="DO1" s="506"/>
      <c r="DP1" s="506"/>
      <c r="DQ1" s="506"/>
      <c r="DR1" s="506"/>
      <c r="DS1" s="506"/>
      <c r="DT1" s="506"/>
      <c r="DU1" s="506"/>
      <c r="DV1" s="506"/>
      <c r="DW1" s="506"/>
      <c r="DX1" s="506"/>
      <c r="DY1" s="506"/>
      <c r="DZ1" s="506"/>
      <c r="EA1" s="506"/>
      <c r="EB1" s="506"/>
      <c r="EC1" s="506"/>
      <c r="ED1" s="506"/>
      <c r="EE1" s="506"/>
      <c r="EF1" s="506"/>
      <c r="EG1" s="506"/>
      <c r="EH1" s="506"/>
      <c r="EI1" s="506"/>
      <c r="EJ1" s="506"/>
      <c r="EK1" s="506"/>
      <c r="EL1" s="506"/>
      <c r="EM1" s="506"/>
      <c r="EN1" s="506"/>
      <c r="EO1" s="506"/>
      <c r="EP1" s="506"/>
      <c r="EQ1" s="506"/>
      <c r="ER1" s="506"/>
      <c r="ES1" s="506"/>
      <c r="ET1" s="506"/>
      <c r="EU1" s="506"/>
      <c r="EV1" s="506"/>
      <c r="EW1" s="506"/>
      <c r="EX1" s="506"/>
      <c r="EY1" s="506"/>
      <c r="EZ1" s="506"/>
      <c r="FA1" s="506"/>
      <c r="FB1" s="506"/>
      <c r="FC1" s="506"/>
      <c r="FD1" s="506"/>
      <c r="FE1" s="506"/>
      <c r="FF1" s="506"/>
      <c r="FG1" s="506"/>
      <c r="FH1" s="506"/>
      <c r="FI1" s="506"/>
      <c r="FJ1" s="506"/>
      <c r="FK1" s="506"/>
      <c r="FL1" s="506"/>
      <c r="FM1" s="506"/>
      <c r="FN1" s="506"/>
      <c r="FO1" s="506"/>
      <c r="FP1" s="506"/>
      <c r="FQ1" s="506"/>
      <c r="FR1" s="506"/>
      <c r="FS1" s="506"/>
      <c r="FT1" s="506"/>
      <c r="FU1" s="506"/>
      <c r="FV1" s="506"/>
      <c r="FW1" s="506"/>
      <c r="FX1" s="506"/>
      <c r="FY1" s="506"/>
      <c r="FZ1" s="506"/>
      <c r="GA1" s="506"/>
      <c r="GB1" s="506"/>
      <c r="GC1" s="506"/>
      <c r="GD1" s="506"/>
      <c r="GE1" s="506"/>
      <c r="GF1" s="506"/>
    </row>
    <row r="2" spans="1:188" ht="15.6">
      <c r="B2" s="1301" t="s">
        <v>316</v>
      </c>
      <c r="C2" s="1301"/>
      <c r="D2" s="1301"/>
      <c r="E2" s="1301"/>
      <c r="F2" s="1301"/>
      <c r="G2" s="1301"/>
      <c r="H2" s="1301"/>
      <c r="I2" s="1301"/>
      <c r="J2" s="1301"/>
      <c r="K2" s="1301"/>
      <c r="L2" s="1301"/>
      <c r="M2" s="1301"/>
      <c r="N2" s="1301"/>
      <c r="O2" s="1301"/>
      <c r="P2" s="1301"/>
      <c r="Q2" s="1301"/>
      <c r="R2" s="1301"/>
      <c r="S2" s="1301"/>
      <c r="T2" s="1301"/>
      <c r="U2" s="1301"/>
      <c r="V2" s="1301"/>
      <c r="W2" s="1301"/>
      <c r="X2" s="1301"/>
      <c r="Y2" s="1301"/>
      <c r="Z2" s="1301"/>
    </row>
    <row r="3" spans="1:188" s="188" customFormat="1" ht="13.2">
      <c r="B3" s="1305" t="s">
        <v>36</v>
      </c>
      <c r="C3" s="1305"/>
      <c r="D3" s="1305"/>
      <c r="E3" s="1306">
        <f>'4)Summary Sources &amp; Uses'!D6</f>
        <v>0</v>
      </c>
      <c r="F3" s="1306"/>
      <c r="G3" s="1306"/>
      <c r="H3" s="189"/>
      <c r="L3" s="1310" t="s">
        <v>254</v>
      </c>
      <c r="M3" s="1310"/>
      <c r="N3" s="1310"/>
      <c r="O3" s="1310"/>
      <c r="P3" s="1310"/>
      <c r="Q3" s="1310"/>
      <c r="R3" s="1310"/>
      <c r="S3" s="1310"/>
      <c r="T3" s="1310"/>
      <c r="U3" s="1310"/>
      <c r="V3" s="1310"/>
      <c r="W3" s="192"/>
      <c r="Z3" s="879"/>
      <c r="AA3" s="190"/>
      <c r="AB3" s="506"/>
      <c r="AC3" s="506"/>
      <c r="AD3" s="506"/>
      <c r="AE3" s="506"/>
      <c r="AF3" s="506"/>
      <c r="AG3" s="506"/>
      <c r="AH3" s="506"/>
      <c r="AI3" s="506"/>
      <c r="AJ3" s="506"/>
      <c r="AK3" s="506"/>
      <c r="AL3" s="506"/>
      <c r="AM3" s="506"/>
      <c r="AN3" s="506"/>
      <c r="AO3" s="506"/>
      <c r="AP3" s="506"/>
      <c r="AQ3" s="506"/>
      <c r="AR3" s="506"/>
      <c r="AS3" s="506"/>
      <c r="AT3" s="506"/>
      <c r="AU3" s="506"/>
      <c r="AV3" s="506"/>
      <c r="AW3" s="506"/>
      <c r="AX3" s="506"/>
      <c r="AY3" s="506"/>
      <c r="AZ3" s="506"/>
      <c r="BA3" s="506"/>
      <c r="BB3" s="506"/>
      <c r="BC3" s="506"/>
      <c r="BD3" s="506"/>
      <c r="BE3" s="506"/>
      <c r="BF3" s="506"/>
      <c r="BG3" s="506"/>
      <c r="BH3" s="506"/>
      <c r="BI3" s="506"/>
      <c r="BJ3" s="506"/>
      <c r="BK3" s="506"/>
      <c r="BL3" s="506"/>
      <c r="BM3" s="506"/>
      <c r="BN3" s="506"/>
      <c r="BO3" s="506"/>
      <c r="BP3" s="506"/>
      <c r="BQ3" s="506"/>
      <c r="BR3" s="506"/>
      <c r="BS3" s="506"/>
      <c r="BT3" s="506"/>
      <c r="BU3" s="506"/>
      <c r="BV3" s="506"/>
      <c r="BW3" s="506"/>
      <c r="BX3" s="506"/>
      <c r="BY3" s="506"/>
      <c r="BZ3" s="506"/>
      <c r="CA3" s="506"/>
      <c r="CB3" s="506"/>
      <c r="CC3" s="506"/>
      <c r="CD3" s="506"/>
      <c r="CE3" s="506"/>
      <c r="CF3" s="506"/>
      <c r="CG3" s="506"/>
      <c r="CH3" s="506"/>
      <c r="CI3" s="506"/>
      <c r="CJ3" s="506"/>
      <c r="CK3" s="506"/>
      <c r="CL3" s="506"/>
      <c r="CM3" s="506"/>
      <c r="CN3" s="506"/>
      <c r="CO3" s="506"/>
      <c r="CP3" s="506"/>
      <c r="CQ3" s="506"/>
      <c r="CR3" s="506"/>
      <c r="CS3" s="506"/>
      <c r="CT3" s="506"/>
      <c r="CU3" s="506"/>
      <c r="CV3" s="506"/>
      <c r="CW3" s="506"/>
      <c r="CX3" s="506"/>
      <c r="CY3" s="506"/>
      <c r="CZ3" s="506"/>
      <c r="DA3" s="506"/>
      <c r="DB3" s="506"/>
      <c r="DC3" s="506"/>
      <c r="DD3" s="506"/>
      <c r="DE3" s="506"/>
      <c r="DF3" s="506"/>
      <c r="DG3" s="506"/>
      <c r="DH3" s="506"/>
      <c r="DI3" s="506"/>
      <c r="DJ3" s="506"/>
      <c r="DK3" s="506"/>
      <c r="DL3" s="506"/>
      <c r="DM3" s="506"/>
      <c r="DN3" s="506"/>
      <c r="DO3" s="506"/>
      <c r="DP3" s="506"/>
      <c r="DQ3" s="506"/>
      <c r="DR3" s="506"/>
      <c r="DS3" s="506"/>
      <c r="DT3" s="506"/>
      <c r="DU3" s="506"/>
      <c r="DV3" s="506"/>
      <c r="DW3" s="506"/>
      <c r="DX3" s="506"/>
      <c r="DY3" s="506"/>
      <c r="DZ3" s="506"/>
      <c r="EA3" s="506"/>
      <c r="EB3" s="506"/>
      <c r="EC3" s="506"/>
      <c r="ED3" s="506"/>
      <c r="EE3" s="506"/>
      <c r="EF3" s="506"/>
      <c r="EG3" s="506"/>
      <c r="EH3" s="618"/>
      <c r="EI3" s="618"/>
      <c r="EJ3" s="618"/>
      <c r="EK3" s="618"/>
      <c r="EL3" s="618"/>
      <c r="EM3" s="618"/>
      <c r="EN3" s="618"/>
      <c r="EO3" s="618"/>
      <c r="EP3" s="618"/>
      <c r="EQ3" s="618"/>
      <c r="ER3" s="618"/>
      <c r="ES3" s="618"/>
      <c r="ET3" s="618"/>
      <c r="EU3" s="618"/>
      <c r="EV3" s="618"/>
      <c r="EW3" s="618"/>
      <c r="EX3" s="618"/>
      <c r="EY3" s="618"/>
      <c r="EZ3" s="618"/>
      <c r="FA3" s="618"/>
      <c r="FB3" s="618"/>
      <c r="FC3" s="618"/>
      <c r="FD3" s="618"/>
      <c r="FE3" s="618"/>
      <c r="FF3" s="618"/>
      <c r="FG3" s="618"/>
      <c r="FH3" s="618"/>
      <c r="FI3" s="618"/>
      <c r="FJ3" s="618"/>
      <c r="FK3" s="618"/>
      <c r="FL3" s="618"/>
      <c r="FM3" s="618"/>
      <c r="FN3" s="618"/>
      <c r="FO3" s="618"/>
      <c r="FP3" s="618"/>
      <c r="FQ3" s="618"/>
      <c r="FR3" s="618"/>
      <c r="FS3" s="618"/>
      <c r="FT3" s="618"/>
      <c r="FU3" s="618"/>
      <c r="FV3" s="618"/>
      <c r="FW3" s="618"/>
      <c r="FX3" s="618"/>
      <c r="FY3" s="618"/>
      <c r="FZ3" s="618"/>
      <c r="GA3" s="618"/>
      <c r="GB3" s="618"/>
      <c r="GC3" s="618"/>
      <c r="GD3" s="618"/>
      <c r="GE3" s="618"/>
      <c r="GF3" s="619"/>
    </row>
    <row r="4" spans="1:188" s="188" customFormat="1" ht="13.2">
      <c r="B4" s="1305" t="s">
        <v>190</v>
      </c>
      <c r="C4" s="1305"/>
      <c r="D4" s="1305"/>
      <c r="E4" s="1305">
        <f>'4)Summary Sources &amp; Uses'!D7</f>
        <v>0</v>
      </c>
      <c r="F4" s="1305"/>
      <c r="G4" s="1305"/>
      <c r="H4" s="189"/>
      <c r="M4" s="190"/>
      <c r="N4" s="190"/>
      <c r="O4" s="190"/>
      <c r="P4" s="190"/>
      <c r="Q4" s="190"/>
      <c r="R4" s="190"/>
      <c r="S4" s="190"/>
      <c r="T4" s="190"/>
      <c r="U4" s="190"/>
      <c r="V4" s="190"/>
      <c r="W4" s="192"/>
      <c r="Z4" s="879"/>
      <c r="AA4" s="190"/>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Y4" s="506"/>
      <c r="AZ4" s="506"/>
      <c r="BA4" s="506"/>
      <c r="BB4" s="506"/>
      <c r="BC4" s="506"/>
      <c r="BD4" s="506"/>
      <c r="BE4" s="506"/>
      <c r="BF4" s="506"/>
      <c r="BG4" s="506"/>
      <c r="BH4" s="506"/>
      <c r="BI4" s="506"/>
      <c r="BJ4" s="506"/>
      <c r="BK4" s="506"/>
      <c r="BL4" s="506"/>
      <c r="BM4" s="506"/>
      <c r="BN4" s="506"/>
      <c r="BO4" s="506"/>
      <c r="BP4" s="506"/>
      <c r="BQ4" s="506"/>
      <c r="BR4" s="506"/>
      <c r="BS4" s="506"/>
      <c r="BT4" s="506"/>
      <c r="BU4" s="506"/>
      <c r="BV4" s="506"/>
      <c r="BW4" s="506"/>
      <c r="BX4" s="506"/>
      <c r="BY4" s="506"/>
      <c r="BZ4" s="506"/>
      <c r="CA4" s="506"/>
      <c r="CB4" s="506"/>
      <c r="CC4" s="506"/>
      <c r="CD4" s="506"/>
      <c r="CE4" s="506"/>
      <c r="CF4" s="506"/>
      <c r="CG4" s="506"/>
      <c r="CH4" s="506"/>
      <c r="CI4" s="506"/>
      <c r="CJ4" s="506"/>
      <c r="CK4" s="506"/>
      <c r="CL4" s="506"/>
      <c r="CM4" s="506"/>
      <c r="CN4" s="506"/>
      <c r="CO4" s="506"/>
      <c r="CP4" s="506"/>
      <c r="CQ4" s="506"/>
      <c r="CR4" s="506"/>
      <c r="CS4" s="506"/>
      <c r="CT4" s="506"/>
      <c r="CU4" s="506"/>
      <c r="CV4" s="506"/>
      <c r="CW4" s="506"/>
      <c r="CX4" s="506"/>
      <c r="CY4" s="506"/>
      <c r="CZ4" s="506"/>
      <c r="DA4" s="506"/>
      <c r="DB4" s="506"/>
      <c r="DC4" s="506"/>
      <c r="DD4" s="506"/>
      <c r="DE4" s="506"/>
      <c r="DF4" s="506"/>
      <c r="DG4" s="506"/>
      <c r="DH4" s="506"/>
      <c r="DI4" s="506"/>
      <c r="DJ4" s="506"/>
      <c r="DK4" s="506"/>
      <c r="DL4" s="506"/>
      <c r="DM4" s="506"/>
      <c r="DN4" s="506"/>
      <c r="DO4" s="506"/>
      <c r="DP4" s="506"/>
      <c r="DQ4" s="506"/>
      <c r="DR4" s="506"/>
      <c r="DS4" s="506"/>
      <c r="DT4" s="506"/>
      <c r="DU4" s="506"/>
      <c r="DV4" s="506"/>
      <c r="DW4" s="506"/>
      <c r="DX4" s="506"/>
      <c r="DY4" s="506"/>
      <c r="DZ4" s="506"/>
      <c r="EA4" s="506"/>
      <c r="EB4" s="506"/>
      <c r="EC4" s="506"/>
      <c r="ED4" s="506"/>
      <c r="EE4" s="506"/>
      <c r="EF4" s="506"/>
      <c r="EG4" s="506"/>
      <c r="EH4" s="618"/>
      <c r="EI4" s="618"/>
      <c r="EJ4" s="618"/>
      <c r="EK4" s="618"/>
      <c r="EL4" s="618"/>
      <c r="EM4" s="618"/>
      <c r="EN4" s="618"/>
      <c r="EO4" s="618"/>
      <c r="EP4" s="618"/>
      <c r="EQ4" s="618"/>
      <c r="ER4" s="618"/>
      <c r="ES4" s="618"/>
      <c r="ET4" s="618"/>
      <c r="EU4" s="618"/>
      <c r="EV4" s="618"/>
      <c r="EW4" s="618"/>
      <c r="EX4" s="618"/>
      <c r="EY4" s="618"/>
      <c r="EZ4" s="618"/>
      <c r="FA4" s="618"/>
      <c r="FB4" s="618"/>
      <c r="FC4" s="618"/>
      <c r="FD4" s="618"/>
      <c r="FE4" s="618"/>
      <c r="FF4" s="618"/>
      <c r="FG4" s="618"/>
      <c r="FH4" s="618"/>
      <c r="FI4" s="618"/>
      <c r="FJ4" s="618"/>
      <c r="FK4" s="618"/>
      <c r="FL4" s="618"/>
      <c r="FM4" s="618"/>
      <c r="FN4" s="618"/>
      <c r="FO4" s="618"/>
      <c r="FP4" s="618"/>
      <c r="FQ4" s="618"/>
      <c r="FR4" s="618"/>
      <c r="FS4" s="618"/>
      <c r="FT4" s="618"/>
      <c r="FU4" s="618"/>
      <c r="FV4" s="618"/>
      <c r="FW4" s="618"/>
      <c r="FX4" s="618"/>
      <c r="FY4" s="618"/>
      <c r="FZ4" s="618"/>
      <c r="GA4" s="618"/>
      <c r="GB4" s="618"/>
      <c r="GC4" s="618"/>
      <c r="GD4" s="618"/>
      <c r="GE4" s="618"/>
      <c r="GF4" s="619"/>
    </row>
    <row r="5" spans="1:188" s="503" customFormat="1" ht="13.2">
      <c r="B5" s="190" t="s">
        <v>191</v>
      </c>
      <c r="E5" s="191">
        <f>units</f>
        <v>0</v>
      </c>
      <c r="G5" s="193"/>
      <c r="H5" s="193"/>
      <c r="I5" s="193"/>
      <c r="J5" s="193"/>
      <c r="K5" s="193"/>
      <c r="L5" s="688" t="str">
        <f>'2)Units, Dev Costs &amp; Sales'!D5</f>
        <v>Address 1</v>
      </c>
      <c r="M5" s="688" t="str">
        <f>'2)Units, Dev Costs &amp; Sales'!E5</f>
        <v>Address 2</v>
      </c>
      <c r="N5" s="688" t="str">
        <f>'2)Units, Dev Costs &amp; Sales'!F5</f>
        <v>Address 3</v>
      </c>
      <c r="O5" s="688" t="str">
        <f>'2)Units, Dev Costs &amp; Sales'!G5</f>
        <v>Address 4</v>
      </c>
      <c r="P5" s="688" t="str">
        <f>'2)Units, Dev Costs &amp; Sales'!H5</f>
        <v>Address 5</v>
      </c>
      <c r="Q5" s="688" t="str">
        <f>'2)Units, Dev Costs &amp; Sales'!I5</f>
        <v>Address 6</v>
      </c>
      <c r="R5" s="688" t="str">
        <f>'2)Units, Dev Costs &amp; Sales'!J5</f>
        <v>Address 7</v>
      </c>
      <c r="S5" s="688" t="str">
        <f>'2)Units, Dev Costs &amp; Sales'!K5</f>
        <v>Address 8</v>
      </c>
      <c r="T5" s="688" t="str">
        <f>'2)Units, Dev Costs &amp; Sales'!L5</f>
        <v>Address 9</v>
      </c>
      <c r="U5" s="688" t="str">
        <f>'2)Units, Dev Costs &amp; Sales'!M5</f>
        <v>Address 10</v>
      </c>
      <c r="V5" s="688" t="str">
        <f>'2)Units, Dev Costs &amp; Sales'!N5</f>
        <v>Address 11</v>
      </c>
      <c r="W5" s="504"/>
      <c r="X5" s="484"/>
      <c r="Y5" s="484"/>
      <c r="Z5" s="880"/>
      <c r="AB5" s="506"/>
      <c r="AC5" s="506"/>
      <c r="AD5" s="506"/>
      <c r="AE5" s="506"/>
      <c r="AF5" s="506"/>
      <c r="AG5" s="506"/>
      <c r="AH5" s="506"/>
      <c r="AI5" s="506"/>
      <c r="AJ5" s="506"/>
      <c r="AK5" s="506"/>
      <c r="AL5" s="506"/>
      <c r="AM5" s="506"/>
      <c r="AN5" s="506"/>
      <c r="AO5" s="506"/>
      <c r="AP5" s="506"/>
      <c r="AQ5" s="506"/>
      <c r="AR5" s="506"/>
      <c r="AS5" s="506"/>
      <c r="AT5" s="506"/>
      <c r="AU5" s="506"/>
      <c r="AV5" s="506"/>
      <c r="AW5" s="506"/>
      <c r="AX5" s="506"/>
      <c r="AY5" s="506"/>
      <c r="AZ5" s="506"/>
      <c r="BA5" s="506"/>
      <c r="BB5" s="506"/>
      <c r="BC5" s="506"/>
      <c r="BD5" s="506"/>
      <c r="BE5" s="506"/>
      <c r="BF5" s="506"/>
      <c r="BG5" s="506"/>
      <c r="BH5" s="506"/>
      <c r="BI5" s="506"/>
      <c r="BJ5" s="506"/>
      <c r="BK5" s="506"/>
      <c r="BL5" s="506"/>
      <c r="BM5" s="506"/>
      <c r="BN5" s="506"/>
      <c r="BO5" s="506"/>
      <c r="BP5" s="506"/>
      <c r="BQ5" s="506"/>
      <c r="BR5" s="506"/>
      <c r="BS5" s="506"/>
      <c r="BT5" s="506"/>
      <c r="BU5" s="506"/>
      <c r="BV5" s="506"/>
      <c r="BW5" s="506"/>
      <c r="BX5" s="506"/>
      <c r="BY5" s="506"/>
      <c r="BZ5" s="506"/>
      <c r="CA5" s="506"/>
      <c r="CB5" s="506"/>
      <c r="CC5" s="506"/>
      <c r="CD5" s="506"/>
      <c r="CE5" s="506"/>
      <c r="CF5" s="506"/>
      <c r="CG5" s="506"/>
      <c r="CH5" s="506"/>
      <c r="CI5" s="506"/>
      <c r="CJ5" s="506"/>
      <c r="CK5" s="506"/>
      <c r="CL5" s="506"/>
      <c r="CM5" s="506"/>
      <c r="CN5" s="506"/>
      <c r="CO5" s="506"/>
      <c r="CP5" s="506"/>
      <c r="CQ5" s="506"/>
      <c r="CR5" s="506"/>
      <c r="CS5" s="506"/>
      <c r="CT5" s="506"/>
      <c r="CU5" s="506"/>
      <c r="CV5" s="506"/>
      <c r="CW5" s="506"/>
      <c r="CX5" s="506"/>
      <c r="CY5" s="506"/>
      <c r="CZ5" s="506"/>
      <c r="DA5" s="506"/>
      <c r="DB5" s="506"/>
      <c r="DC5" s="506"/>
      <c r="DD5" s="506"/>
      <c r="DE5" s="506"/>
      <c r="DF5" s="506"/>
      <c r="DG5" s="506"/>
      <c r="DH5" s="506"/>
      <c r="DI5" s="506"/>
      <c r="DJ5" s="506"/>
      <c r="DK5" s="506"/>
      <c r="DL5" s="506"/>
      <c r="DM5" s="506"/>
      <c r="DN5" s="506"/>
      <c r="DO5" s="506"/>
      <c r="DP5" s="506"/>
      <c r="DQ5" s="506"/>
      <c r="DR5" s="506"/>
      <c r="DS5" s="506"/>
      <c r="DT5" s="506"/>
      <c r="DU5" s="506"/>
      <c r="DV5" s="506"/>
      <c r="DW5" s="506"/>
      <c r="DX5" s="506"/>
      <c r="DY5" s="506"/>
      <c r="DZ5" s="506"/>
      <c r="EA5" s="506"/>
      <c r="EB5" s="506"/>
      <c r="EC5" s="506"/>
      <c r="ED5" s="506"/>
      <c r="EE5" s="506"/>
      <c r="EF5" s="506"/>
      <c r="EG5" s="506"/>
      <c r="EH5" s="618"/>
      <c r="EI5" s="618"/>
      <c r="EJ5" s="618"/>
      <c r="EK5" s="618"/>
      <c r="EL5" s="618"/>
      <c r="EM5" s="618"/>
      <c r="EN5" s="618"/>
      <c r="EO5" s="618"/>
      <c r="EP5" s="618"/>
      <c r="EQ5" s="618"/>
      <c r="ER5" s="618"/>
      <c r="ES5" s="618"/>
      <c r="ET5" s="618"/>
      <c r="EU5" s="618"/>
      <c r="EV5" s="618"/>
      <c r="EW5" s="618"/>
      <c r="EX5" s="618"/>
      <c r="EY5" s="618"/>
      <c r="EZ5" s="618"/>
      <c r="FA5" s="618"/>
      <c r="FB5" s="618"/>
      <c r="FC5" s="618"/>
      <c r="FD5" s="618"/>
      <c r="FE5" s="618"/>
      <c r="FF5" s="618"/>
      <c r="FG5" s="618"/>
      <c r="FH5" s="618"/>
      <c r="FI5" s="618"/>
      <c r="FJ5" s="618"/>
      <c r="FK5" s="618"/>
      <c r="FL5" s="618"/>
      <c r="FM5" s="618"/>
      <c r="FN5" s="618"/>
      <c r="FO5" s="618"/>
      <c r="FP5" s="618"/>
      <c r="FQ5" s="618"/>
      <c r="FR5" s="618"/>
      <c r="FS5" s="618"/>
      <c r="FT5" s="618"/>
      <c r="FU5" s="618"/>
      <c r="FV5" s="618"/>
      <c r="FW5" s="618"/>
      <c r="FX5" s="618"/>
      <c r="FY5" s="618"/>
      <c r="FZ5" s="618"/>
      <c r="GA5" s="618"/>
      <c r="GB5" s="618"/>
      <c r="GC5" s="618"/>
      <c r="GD5" s="618"/>
      <c r="GE5" s="618"/>
      <c r="GF5" s="618"/>
    </row>
    <row r="6" spans="1:188" s="503" customFormat="1" ht="13.2">
      <c r="B6" s="188" t="s">
        <v>187</v>
      </c>
      <c r="C6" s="188"/>
      <c r="D6" s="188"/>
      <c r="E6" s="191">
        <f>'1)Cover Page'!G14</f>
        <v>0</v>
      </c>
      <c r="F6" s="29"/>
      <c r="G6" s="193"/>
      <c r="H6" s="193"/>
      <c r="I6" s="193"/>
      <c r="J6" s="193"/>
      <c r="K6" s="193"/>
      <c r="L6" s="505">
        <f>'2)Units, Dev Costs &amp; Sales'!D6</f>
        <v>0</v>
      </c>
      <c r="M6" s="505">
        <f>'2)Units, Dev Costs &amp; Sales'!E6</f>
        <v>0</v>
      </c>
      <c r="N6" s="505">
        <f>'2)Units, Dev Costs &amp; Sales'!F6</f>
        <v>0</v>
      </c>
      <c r="O6" s="505">
        <f>'2)Units, Dev Costs &amp; Sales'!G6</f>
        <v>0</v>
      </c>
      <c r="P6" s="505">
        <f>'2)Units, Dev Costs &amp; Sales'!H6</f>
        <v>0</v>
      </c>
      <c r="Q6" s="505">
        <f>'2)Units, Dev Costs &amp; Sales'!I6</f>
        <v>0</v>
      </c>
      <c r="R6" s="505">
        <f>'2)Units, Dev Costs &amp; Sales'!J6</f>
        <v>0</v>
      </c>
      <c r="S6" s="505">
        <f>'2)Units, Dev Costs &amp; Sales'!K6</f>
        <v>0</v>
      </c>
      <c r="T6" s="505">
        <f>'2)Units, Dev Costs &amp; Sales'!L6</f>
        <v>0</v>
      </c>
      <c r="U6" s="505">
        <f>'2)Units, Dev Costs &amp; Sales'!M6</f>
        <v>0</v>
      </c>
      <c r="V6" s="505">
        <f>'2)Units, Dev Costs &amp; Sales'!N6</f>
        <v>0</v>
      </c>
      <c r="W6" s="504"/>
      <c r="X6" s="484"/>
      <c r="Y6" s="484"/>
      <c r="Z6" s="880"/>
      <c r="AB6" s="506"/>
      <c r="AC6" s="506"/>
      <c r="AD6" s="506"/>
      <c r="AE6" s="506"/>
      <c r="AF6" s="506"/>
      <c r="AG6" s="506"/>
      <c r="AH6" s="506"/>
      <c r="AI6" s="506"/>
      <c r="AJ6" s="506"/>
      <c r="AK6" s="506"/>
      <c r="AL6" s="506"/>
      <c r="AM6" s="506"/>
      <c r="AN6" s="506"/>
      <c r="AO6" s="506"/>
      <c r="AP6" s="506"/>
      <c r="AQ6" s="506"/>
      <c r="AR6" s="506"/>
      <c r="AS6" s="506"/>
      <c r="AT6" s="506"/>
      <c r="AU6" s="506"/>
      <c r="AV6" s="506"/>
      <c r="AW6" s="506"/>
      <c r="AX6" s="506"/>
      <c r="AY6" s="506"/>
      <c r="AZ6" s="506"/>
      <c r="BA6" s="506"/>
      <c r="BB6" s="506"/>
      <c r="BC6" s="506"/>
      <c r="BD6" s="506"/>
      <c r="BE6" s="506"/>
      <c r="BF6" s="506"/>
      <c r="BG6" s="506"/>
      <c r="BH6" s="506"/>
      <c r="BI6" s="506"/>
      <c r="BJ6" s="506"/>
      <c r="BK6" s="506"/>
      <c r="BL6" s="506"/>
      <c r="BM6" s="506"/>
      <c r="BN6" s="506"/>
      <c r="BO6" s="506"/>
      <c r="BP6" s="506"/>
      <c r="BQ6" s="506"/>
      <c r="BR6" s="506"/>
      <c r="BS6" s="506"/>
      <c r="BT6" s="506"/>
      <c r="BU6" s="506"/>
      <c r="BV6" s="506"/>
      <c r="BW6" s="506"/>
      <c r="BX6" s="506"/>
      <c r="BY6" s="506"/>
      <c r="BZ6" s="506"/>
      <c r="CA6" s="506"/>
      <c r="CB6" s="506"/>
      <c r="CC6" s="506"/>
      <c r="CD6" s="506"/>
      <c r="CE6" s="506"/>
      <c r="CF6" s="506"/>
      <c r="CG6" s="506"/>
      <c r="CH6" s="506"/>
      <c r="CI6" s="506"/>
      <c r="CJ6" s="506"/>
      <c r="CK6" s="506"/>
      <c r="CL6" s="506"/>
      <c r="CM6" s="506"/>
      <c r="CN6" s="506"/>
      <c r="CO6" s="506"/>
      <c r="CP6" s="506"/>
      <c r="CQ6" s="506"/>
      <c r="CR6" s="506"/>
      <c r="CS6" s="506"/>
      <c r="CT6" s="506"/>
      <c r="CU6" s="506"/>
      <c r="CV6" s="506"/>
      <c r="CW6" s="506"/>
      <c r="CX6" s="506"/>
      <c r="CY6" s="506"/>
      <c r="CZ6" s="506"/>
      <c r="DA6" s="506"/>
      <c r="DB6" s="506"/>
      <c r="DC6" s="506"/>
      <c r="DD6" s="506"/>
      <c r="DE6" s="506"/>
      <c r="DF6" s="506"/>
      <c r="DG6" s="506"/>
      <c r="DH6" s="506"/>
      <c r="DI6" s="506"/>
      <c r="DJ6" s="506"/>
      <c r="DK6" s="506"/>
      <c r="DL6" s="506"/>
      <c r="DM6" s="506"/>
      <c r="DN6" s="506"/>
      <c r="DO6" s="506"/>
      <c r="DP6" s="506"/>
      <c r="DQ6" s="506"/>
      <c r="DR6" s="506"/>
      <c r="DS6" s="506"/>
      <c r="DT6" s="506"/>
      <c r="DU6" s="506"/>
      <c r="DV6" s="506"/>
      <c r="DW6" s="506"/>
      <c r="DX6" s="506"/>
      <c r="DY6" s="506"/>
      <c r="DZ6" s="506"/>
      <c r="EA6" s="506"/>
      <c r="EB6" s="506"/>
      <c r="EC6" s="506"/>
      <c r="ED6" s="506"/>
      <c r="EE6" s="506"/>
      <c r="EF6" s="506"/>
      <c r="EG6" s="506"/>
      <c r="EH6" s="618"/>
      <c r="EI6" s="618"/>
      <c r="EJ6" s="618"/>
      <c r="EK6" s="618"/>
      <c r="EL6" s="618"/>
      <c r="EM6" s="618"/>
      <c r="EN6" s="618"/>
      <c r="EO6" s="618"/>
      <c r="EP6" s="618"/>
      <c r="EQ6" s="618"/>
      <c r="ER6" s="618"/>
      <c r="ES6" s="618"/>
      <c r="ET6" s="618"/>
      <c r="EU6" s="618"/>
      <c r="EV6" s="618"/>
      <c r="EW6" s="618"/>
      <c r="EX6" s="618"/>
      <c r="EY6" s="618"/>
      <c r="EZ6" s="618"/>
      <c r="FA6" s="618"/>
      <c r="FB6" s="618"/>
      <c r="FC6" s="618"/>
      <c r="FD6" s="618"/>
      <c r="FE6" s="618"/>
      <c r="FF6" s="618"/>
      <c r="FG6" s="618"/>
      <c r="FH6" s="618"/>
      <c r="FI6" s="618"/>
      <c r="FJ6" s="618"/>
      <c r="FK6" s="618"/>
      <c r="FL6" s="618"/>
      <c r="FM6" s="618"/>
      <c r="FN6" s="618"/>
      <c r="FO6" s="618"/>
      <c r="FP6" s="618"/>
      <c r="FQ6" s="618"/>
      <c r="FR6" s="618"/>
      <c r="FS6" s="618"/>
      <c r="FT6" s="618"/>
      <c r="FU6" s="618"/>
      <c r="FV6" s="618"/>
      <c r="FW6" s="618"/>
      <c r="FX6" s="618"/>
      <c r="FY6" s="618"/>
      <c r="FZ6" s="618"/>
      <c r="GA6" s="618"/>
      <c r="GB6" s="618"/>
      <c r="GC6" s="618"/>
      <c r="GD6" s="618"/>
      <c r="GE6" s="618"/>
      <c r="GF6" s="618"/>
    </row>
    <row r="7" spans="1:188" s="185" customFormat="1" ht="13.2">
      <c r="B7" s="188" t="s">
        <v>317</v>
      </c>
      <c r="C7" s="188"/>
      <c r="D7" s="188"/>
      <c r="E7" s="1311">
        <f>SqFt</f>
        <v>0</v>
      </c>
      <c r="F7" s="1311"/>
      <c r="G7" s="640"/>
      <c r="H7" s="640"/>
      <c r="I7" s="640"/>
      <c r="J7" s="640"/>
      <c r="K7" s="640"/>
      <c r="L7" s="196">
        <f>'2)Units, Dev Costs &amp; Sales'!D11</f>
        <v>0</v>
      </c>
      <c r="M7" s="196">
        <f>'2)Units, Dev Costs &amp; Sales'!E11</f>
        <v>0</v>
      </c>
      <c r="N7" s="196">
        <f>'2)Units, Dev Costs &amp; Sales'!F11</f>
        <v>0</v>
      </c>
      <c r="O7" s="196">
        <f>'2)Units, Dev Costs &amp; Sales'!G11</f>
        <v>0</v>
      </c>
      <c r="P7" s="196">
        <f>'2)Units, Dev Costs &amp; Sales'!H11</f>
        <v>0</v>
      </c>
      <c r="Q7" s="196">
        <f>'2)Units, Dev Costs &amp; Sales'!I11</f>
        <v>0</v>
      </c>
      <c r="R7" s="196">
        <f>'2)Units, Dev Costs &amp; Sales'!J11</f>
        <v>0</v>
      </c>
      <c r="S7" s="196">
        <f>'2)Units, Dev Costs &amp; Sales'!K11</f>
        <v>0</v>
      </c>
      <c r="T7" s="196">
        <f>'2)Units, Dev Costs &amp; Sales'!L11</f>
        <v>0</v>
      </c>
      <c r="U7" s="196">
        <f>'2)Units, Dev Costs &amp; Sales'!M11</f>
        <v>0</v>
      </c>
      <c r="V7" s="196">
        <f>'2)Units, Dev Costs &amp; Sales'!N11</f>
        <v>0</v>
      </c>
      <c r="W7" s="194"/>
      <c r="X7" s="195"/>
      <c r="Y7" s="195"/>
      <c r="Z7" s="881"/>
      <c r="AB7" s="506"/>
      <c r="AC7" s="506"/>
      <c r="AD7" s="506"/>
      <c r="AE7" s="506"/>
      <c r="AF7" s="506"/>
      <c r="AG7" s="506"/>
      <c r="AH7" s="506"/>
      <c r="AI7" s="506"/>
      <c r="AJ7" s="506"/>
      <c r="AK7" s="506"/>
      <c r="AL7" s="506"/>
      <c r="AM7" s="506"/>
      <c r="AN7" s="506"/>
      <c r="AO7" s="506"/>
      <c r="AP7" s="506"/>
      <c r="AQ7" s="506"/>
      <c r="AR7" s="506"/>
      <c r="AS7" s="506"/>
      <c r="AT7" s="506"/>
      <c r="AU7" s="506"/>
      <c r="AV7" s="506"/>
      <c r="AW7" s="506"/>
      <c r="AX7" s="506"/>
      <c r="AY7" s="506"/>
      <c r="AZ7" s="506"/>
      <c r="BA7" s="506"/>
      <c r="BB7" s="506"/>
      <c r="BC7" s="506"/>
      <c r="BD7" s="506"/>
      <c r="BE7" s="506"/>
      <c r="BF7" s="506"/>
      <c r="BG7" s="506"/>
      <c r="BH7" s="506"/>
      <c r="BI7" s="506"/>
      <c r="BJ7" s="506"/>
      <c r="BK7" s="506"/>
      <c r="BL7" s="506"/>
      <c r="BM7" s="506"/>
      <c r="BN7" s="506"/>
      <c r="BO7" s="506"/>
      <c r="BP7" s="506"/>
      <c r="BQ7" s="506"/>
      <c r="BR7" s="506"/>
      <c r="BS7" s="506"/>
      <c r="BT7" s="506"/>
      <c r="BU7" s="506"/>
      <c r="BV7" s="506"/>
      <c r="BW7" s="506"/>
      <c r="BX7" s="506"/>
      <c r="BY7" s="506"/>
      <c r="BZ7" s="506"/>
      <c r="CA7" s="506"/>
      <c r="CB7" s="506"/>
      <c r="CC7" s="506"/>
      <c r="CD7" s="506"/>
      <c r="CE7" s="506"/>
      <c r="CF7" s="506"/>
      <c r="CG7" s="506"/>
      <c r="CH7" s="506"/>
      <c r="CI7" s="506"/>
      <c r="CJ7" s="506"/>
      <c r="CK7" s="506"/>
      <c r="CL7" s="506"/>
      <c r="CM7" s="506"/>
      <c r="CN7" s="506"/>
      <c r="CO7" s="506"/>
      <c r="CP7" s="506"/>
      <c r="CQ7" s="506"/>
      <c r="CR7" s="506"/>
      <c r="CS7" s="506"/>
      <c r="CT7" s="506"/>
      <c r="CU7" s="506"/>
      <c r="CV7" s="506"/>
      <c r="CW7" s="506"/>
      <c r="CX7" s="506"/>
      <c r="CY7" s="506"/>
      <c r="CZ7" s="506"/>
      <c r="DA7" s="506"/>
      <c r="DB7" s="506"/>
      <c r="DC7" s="506"/>
      <c r="DD7" s="506"/>
      <c r="DE7" s="506"/>
      <c r="DF7" s="506"/>
      <c r="DG7" s="506"/>
      <c r="DH7" s="506"/>
      <c r="DI7" s="506"/>
      <c r="DJ7" s="506"/>
      <c r="DK7" s="506"/>
      <c r="DL7" s="506"/>
      <c r="DM7" s="506"/>
      <c r="DN7" s="506"/>
      <c r="DO7" s="506"/>
      <c r="DP7" s="506"/>
      <c r="DQ7" s="506"/>
      <c r="DR7" s="506"/>
      <c r="DS7" s="506"/>
      <c r="DT7" s="506"/>
      <c r="DU7" s="506"/>
      <c r="DV7" s="506"/>
      <c r="DW7" s="506"/>
      <c r="DX7" s="506"/>
      <c r="DY7" s="506"/>
      <c r="DZ7" s="506"/>
      <c r="EA7" s="506"/>
      <c r="EB7" s="506"/>
      <c r="EC7" s="506"/>
      <c r="ED7" s="506"/>
      <c r="EE7" s="506"/>
      <c r="EF7" s="506"/>
      <c r="EG7" s="506"/>
      <c r="EH7" s="506"/>
      <c r="EI7" s="506"/>
      <c r="EJ7" s="506"/>
      <c r="EK7" s="506"/>
      <c r="EL7" s="506"/>
      <c r="EM7" s="506"/>
      <c r="EN7" s="506"/>
      <c r="EO7" s="506"/>
      <c r="EP7" s="506"/>
      <c r="EQ7" s="506"/>
      <c r="ER7" s="506"/>
      <c r="ES7" s="506"/>
      <c r="ET7" s="506"/>
      <c r="EU7" s="506"/>
      <c r="EV7" s="506"/>
      <c r="EW7" s="506"/>
      <c r="EX7" s="506"/>
      <c r="EY7" s="506"/>
      <c r="EZ7" s="506"/>
      <c r="FA7" s="506"/>
      <c r="FB7" s="506"/>
      <c r="FC7" s="506"/>
      <c r="FD7" s="506"/>
      <c r="FE7" s="506"/>
      <c r="FF7" s="506"/>
      <c r="FG7" s="506"/>
      <c r="FH7" s="506"/>
      <c r="FI7" s="506"/>
      <c r="FJ7" s="506"/>
      <c r="FK7" s="506"/>
      <c r="FL7" s="506"/>
      <c r="FM7" s="506"/>
      <c r="FN7" s="506"/>
      <c r="FO7" s="506"/>
      <c r="FP7" s="506"/>
      <c r="FQ7" s="506"/>
      <c r="FR7" s="506"/>
      <c r="FS7" s="506"/>
      <c r="FT7" s="506"/>
      <c r="FU7" s="506"/>
      <c r="FV7" s="506"/>
      <c r="FW7" s="506"/>
      <c r="FX7" s="506"/>
      <c r="FY7" s="506"/>
      <c r="FZ7" s="506"/>
      <c r="GA7" s="506"/>
      <c r="GB7" s="506"/>
      <c r="GC7" s="506"/>
      <c r="GD7" s="506"/>
      <c r="GE7" s="506"/>
      <c r="GF7" s="506"/>
    </row>
    <row r="8" spans="1:188" s="185" customFormat="1" ht="26.4">
      <c r="B8" s="1309" t="s">
        <v>315</v>
      </c>
      <c r="C8" s="1309"/>
      <c r="D8" s="1309"/>
      <c r="E8" s="1309"/>
      <c r="F8" s="1309"/>
      <c r="G8" s="1309"/>
      <c r="H8" s="1309"/>
      <c r="I8" s="1309"/>
      <c r="J8" s="1309"/>
      <c r="K8" s="1309"/>
      <c r="L8" s="197">
        <f>'2)Units, Dev Costs &amp; Sales'!D14</f>
        <v>0</v>
      </c>
      <c r="M8" s="197">
        <f>'2)Units, Dev Costs &amp; Sales'!E14</f>
        <v>0</v>
      </c>
      <c r="N8" s="197">
        <f>'2)Units, Dev Costs &amp; Sales'!F14</f>
        <v>0</v>
      </c>
      <c r="O8" s="197">
        <f>'2)Units, Dev Costs &amp; Sales'!G14</f>
        <v>0</v>
      </c>
      <c r="P8" s="197">
        <f>'2)Units, Dev Costs &amp; Sales'!H14</f>
        <v>0</v>
      </c>
      <c r="Q8" s="197">
        <f>'2)Units, Dev Costs &amp; Sales'!I14</f>
        <v>0</v>
      </c>
      <c r="R8" s="197">
        <f>'2)Units, Dev Costs &amp; Sales'!J14</f>
        <v>0</v>
      </c>
      <c r="S8" s="197">
        <f>'2)Units, Dev Costs &amp; Sales'!K14</f>
        <v>0</v>
      </c>
      <c r="T8" s="197">
        <f>'2)Units, Dev Costs &amp; Sales'!L14</f>
        <v>0</v>
      </c>
      <c r="U8" s="197">
        <f>'2)Units, Dev Costs &amp; Sales'!M14</f>
        <v>0</v>
      </c>
      <c r="V8" s="197">
        <f>'2)Units, Dev Costs &amp; Sales'!N14</f>
        <v>0</v>
      </c>
      <c r="W8" s="198" t="s">
        <v>114</v>
      </c>
      <c r="X8" s="199" t="s">
        <v>2</v>
      </c>
      <c r="Y8" s="199" t="s">
        <v>199</v>
      </c>
      <c r="Z8" s="882" t="s">
        <v>261</v>
      </c>
      <c r="AB8" s="506"/>
      <c r="AC8" s="506"/>
      <c r="AD8" s="506"/>
      <c r="AE8" s="506"/>
      <c r="AF8" s="506"/>
      <c r="AG8" s="506"/>
      <c r="AH8" s="506"/>
      <c r="AI8" s="506"/>
      <c r="AJ8" s="506"/>
      <c r="AK8" s="506"/>
      <c r="AL8" s="506"/>
      <c r="AM8" s="506"/>
      <c r="AN8" s="506"/>
      <c r="AO8" s="506"/>
      <c r="AP8" s="506"/>
      <c r="AQ8" s="506"/>
      <c r="AR8" s="506"/>
      <c r="AS8" s="506"/>
      <c r="AT8" s="506"/>
      <c r="AU8" s="506"/>
      <c r="AV8" s="506"/>
      <c r="AW8" s="506"/>
      <c r="AX8" s="506"/>
      <c r="AY8" s="506"/>
      <c r="AZ8" s="506"/>
      <c r="BA8" s="506"/>
      <c r="BB8" s="506"/>
      <c r="BC8" s="506"/>
      <c r="BD8" s="506"/>
      <c r="BE8" s="506"/>
      <c r="BF8" s="506"/>
      <c r="BG8" s="506"/>
      <c r="BH8" s="506"/>
      <c r="BI8" s="506"/>
      <c r="BJ8" s="506"/>
      <c r="BK8" s="506"/>
      <c r="BL8" s="506"/>
      <c r="BM8" s="506"/>
      <c r="BN8" s="506"/>
      <c r="BO8" s="506"/>
      <c r="BP8" s="506"/>
      <c r="BQ8" s="506"/>
      <c r="BR8" s="506"/>
      <c r="BS8" s="506"/>
      <c r="BT8" s="506"/>
      <c r="BU8" s="506"/>
      <c r="BV8" s="506"/>
      <c r="BW8" s="506"/>
      <c r="BX8" s="506"/>
      <c r="BY8" s="506"/>
      <c r="BZ8" s="506"/>
      <c r="CA8" s="506"/>
      <c r="CB8" s="506"/>
      <c r="CC8" s="506"/>
      <c r="CD8" s="506"/>
      <c r="CE8" s="506"/>
      <c r="CF8" s="506"/>
      <c r="CG8" s="506"/>
      <c r="CH8" s="506"/>
      <c r="CI8" s="506"/>
      <c r="CJ8" s="506"/>
      <c r="CK8" s="506"/>
      <c r="CL8" s="506"/>
      <c r="CM8" s="506"/>
      <c r="CN8" s="506"/>
      <c r="CO8" s="506"/>
      <c r="CP8" s="506"/>
      <c r="CQ8" s="506"/>
      <c r="CR8" s="506"/>
      <c r="CS8" s="506"/>
      <c r="CT8" s="506"/>
      <c r="CU8" s="506"/>
      <c r="CV8" s="506"/>
      <c r="CW8" s="506"/>
      <c r="CX8" s="506"/>
      <c r="CY8" s="506"/>
      <c r="CZ8" s="506"/>
      <c r="DA8" s="506"/>
      <c r="DB8" s="506"/>
      <c r="DC8" s="506"/>
      <c r="DD8" s="506"/>
      <c r="DE8" s="506"/>
      <c r="DF8" s="506"/>
      <c r="DG8" s="506"/>
      <c r="DH8" s="506"/>
      <c r="DI8" s="506"/>
      <c r="DJ8" s="506"/>
      <c r="DK8" s="506"/>
      <c r="DL8" s="506"/>
      <c r="DM8" s="506"/>
      <c r="DN8" s="506"/>
      <c r="DO8" s="506"/>
      <c r="DP8" s="506"/>
      <c r="DQ8" s="506"/>
      <c r="DR8" s="506"/>
      <c r="DS8" s="506"/>
      <c r="DT8" s="506"/>
      <c r="DU8" s="506"/>
      <c r="DV8" s="506"/>
      <c r="DW8" s="506"/>
      <c r="DX8" s="506"/>
      <c r="DY8" s="506"/>
      <c r="DZ8" s="506"/>
      <c r="EA8" s="506"/>
      <c r="EB8" s="506"/>
      <c r="EC8" s="506"/>
      <c r="ED8" s="506"/>
      <c r="EE8" s="506"/>
      <c r="EF8" s="506"/>
      <c r="EG8" s="506"/>
      <c r="EH8" s="506"/>
      <c r="EI8" s="506"/>
      <c r="EJ8" s="506"/>
      <c r="EK8" s="506"/>
      <c r="EL8" s="506"/>
      <c r="EM8" s="506"/>
      <c r="EN8" s="506"/>
      <c r="EO8" s="506"/>
      <c r="EP8" s="506"/>
      <c r="EQ8" s="506"/>
      <c r="ER8" s="506"/>
      <c r="ES8" s="506"/>
      <c r="ET8" s="506"/>
      <c r="EU8" s="506"/>
      <c r="EV8" s="506"/>
      <c r="EW8" s="506"/>
      <c r="EX8" s="506"/>
      <c r="EY8" s="506"/>
      <c r="EZ8" s="506"/>
      <c r="FA8" s="506"/>
      <c r="FB8" s="506"/>
      <c r="FC8" s="506"/>
      <c r="FD8" s="506"/>
      <c r="FE8" s="506"/>
      <c r="FF8" s="506"/>
      <c r="FG8" s="506"/>
      <c r="FH8" s="506"/>
      <c r="FI8" s="506"/>
      <c r="FJ8" s="506"/>
      <c r="FK8" s="506"/>
      <c r="FL8" s="506"/>
      <c r="FM8" s="506"/>
      <c r="FN8" s="506"/>
      <c r="FO8" s="506"/>
      <c r="FP8" s="506"/>
      <c r="FQ8" s="506"/>
      <c r="FR8" s="506"/>
      <c r="FS8" s="506"/>
      <c r="FT8" s="506"/>
      <c r="FU8" s="506"/>
      <c r="FV8" s="506"/>
      <c r="FW8" s="506"/>
      <c r="FX8" s="506"/>
      <c r="FY8" s="506"/>
      <c r="FZ8" s="506"/>
      <c r="GA8" s="506"/>
      <c r="GB8" s="506"/>
      <c r="GC8" s="506"/>
      <c r="GD8" s="506"/>
      <c r="GE8" s="506"/>
      <c r="GF8" s="506"/>
    </row>
    <row r="9" spans="1:188" ht="15" customHeight="1">
      <c r="A9" s="185"/>
      <c r="B9" s="1302" t="s">
        <v>146</v>
      </c>
      <c r="C9" s="1302"/>
      <c r="D9" s="1302"/>
      <c r="E9" s="1302"/>
      <c r="F9" s="1302"/>
      <c r="G9" s="1302"/>
      <c r="H9" s="1302"/>
      <c r="I9" s="1302"/>
      <c r="J9" s="1302"/>
      <c r="K9" s="348" t="s">
        <v>425</v>
      </c>
      <c r="L9" s="621" t="s">
        <v>318</v>
      </c>
      <c r="M9" s="349"/>
      <c r="N9" s="349"/>
      <c r="O9" s="349"/>
      <c r="P9" s="349"/>
      <c r="Q9" s="349"/>
      <c r="R9" s="349"/>
      <c r="S9" s="349"/>
      <c r="T9" s="349"/>
      <c r="U9" s="349"/>
      <c r="V9" s="349"/>
      <c r="W9" s="349"/>
      <c r="X9" s="350"/>
      <c r="Y9" s="350"/>
      <c r="Z9" s="883"/>
      <c r="AA9" s="187"/>
    </row>
    <row r="10" spans="1:188" ht="25.2" customHeight="1">
      <c r="A10" s="185"/>
      <c r="B10" s="1296" t="s">
        <v>355</v>
      </c>
      <c r="C10" s="1296"/>
      <c r="D10" s="1296"/>
      <c r="E10" s="1296"/>
      <c r="F10" s="1296"/>
      <c r="G10" s="1296"/>
      <c r="H10" s="1296"/>
      <c r="I10" s="1296"/>
      <c r="J10" s="1296"/>
      <c r="K10" s="1312">
        <f>'0)Compliance Info'!D39</f>
        <v>0.05</v>
      </c>
      <c r="L10" s="521"/>
      <c r="M10" s="521"/>
      <c r="N10" s="521"/>
      <c r="O10" s="521"/>
      <c r="P10" s="521"/>
      <c r="Q10" s="521"/>
      <c r="R10" s="521"/>
      <c r="S10" s="521"/>
      <c r="T10" s="521"/>
      <c r="U10" s="521"/>
      <c r="V10" s="521"/>
      <c r="W10" s="386"/>
      <c r="X10" s="200"/>
      <c r="Y10" s="200"/>
      <c r="Z10" s="884"/>
      <c r="AA10" s="187"/>
    </row>
    <row r="11" spans="1:188" ht="39.75" customHeight="1">
      <c r="A11" s="185"/>
      <c r="B11" s="1307" t="s">
        <v>221</v>
      </c>
      <c r="C11" s="1307"/>
      <c r="D11" s="1307"/>
      <c r="E11" s="1307"/>
      <c r="F11" s="1307"/>
      <c r="G11" s="1307"/>
      <c r="H11" s="1307"/>
      <c r="I11" s="1307"/>
      <c r="J11" s="1307"/>
      <c r="K11" s="1312"/>
      <c r="L11" s="393"/>
      <c r="M11" s="393"/>
      <c r="N11" s="393"/>
      <c r="O11" s="396"/>
      <c r="P11" s="385"/>
      <c r="Q11" s="396"/>
      <c r="R11" s="385"/>
      <c r="S11" s="396"/>
      <c r="T11" s="385"/>
      <c r="U11" s="396"/>
      <c r="V11" s="385"/>
      <c r="W11" s="386">
        <f>L11+M11+N11+O11+P11+Q11+R11+S11+T11+U11+V11</f>
        <v>0</v>
      </c>
      <c r="X11" s="200"/>
      <c r="Y11" s="200"/>
      <c r="Z11" s="1314"/>
      <c r="AA11" s="187"/>
    </row>
    <row r="12" spans="1:188" ht="39" customHeight="1">
      <c r="A12" s="185"/>
      <c r="B12" s="1308" t="s">
        <v>222</v>
      </c>
      <c r="C12" s="1308"/>
      <c r="D12" s="1308"/>
      <c r="E12" s="1308"/>
      <c r="F12" s="1308"/>
      <c r="G12" s="1308"/>
      <c r="H12" s="1308"/>
      <c r="I12" s="1308"/>
      <c r="J12" s="1308"/>
      <c r="K12" s="1312"/>
      <c r="L12" s="394"/>
      <c r="M12" s="394"/>
      <c r="N12" s="394"/>
      <c r="O12" s="397"/>
      <c r="P12" s="392"/>
      <c r="Q12" s="397"/>
      <c r="R12" s="392"/>
      <c r="S12" s="397"/>
      <c r="T12" s="392"/>
      <c r="U12" s="397"/>
      <c r="V12" s="392"/>
      <c r="W12" s="386">
        <f>L12+M12+N12+O12+P12+Q12+R12+S12+T12+U12+V12</f>
        <v>0</v>
      </c>
      <c r="X12" s="200"/>
      <c r="Y12" s="200"/>
      <c r="Z12" s="1314"/>
      <c r="AA12" s="187"/>
    </row>
    <row r="13" spans="1:188" ht="15" customHeight="1">
      <c r="A13" s="185"/>
      <c r="B13" s="1304" t="s">
        <v>111</v>
      </c>
      <c r="C13" s="1304"/>
      <c r="D13" s="1304"/>
      <c r="E13" s="1304"/>
      <c r="F13" s="1304"/>
      <c r="G13" s="1304"/>
      <c r="H13" s="1304"/>
      <c r="I13" s="1304"/>
      <c r="J13" s="1304"/>
      <c r="K13" s="1313"/>
      <c r="L13" s="395"/>
      <c r="M13" s="395"/>
      <c r="N13" s="395"/>
      <c r="O13" s="398"/>
      <c r="P13" s="388"/>
      <c r="Q13" s="398"/>
      <c r="R13" s="388"/>
      <c r="S13" s="398"/>
      <c r="T13" s="388"/>
      <c r="U13" s="398"/>
      <c r="V13" s="388"/>
      <c r="W13" s="386">
        <f>L13+M13+N13+O13+P13+Q13+R13+S13+T13+U13+V13</f>
        <v>0</v>
      </c>
      <c r="X13" s="200"/>
      <c r="Y13" s="200"/>
      <c r="Z13" s="1314"/>
      <c r="AA13" s="187"/>
    </row>
    <row r="14" spans="1:188" s="506" customFormat="1" ht="15" customHeight="1">
      <c r="B14" s="1299"/>
      <c r="C14" s="1299"/>
      <c r="D14" s="1299"/>
      <c r="E14" s="1299"/>
      <c r="F14" s="1299"/>
      <c r="G14" s="1299"/>
      <c r="H14" s="1299"/>
      <c r="I14" s="1299"/>
      <c r="J14" s="1299"/>
      <c r="K14" s="1299"/>
      <c r="L14" s="1299"/>
      <c r="M14" s="1299"/>
      <c r="N14" s="1299"/>
      <c r="O14" s="507"/>
      <c r="P14" s="511"/>
      <c r="Q14" s="507"/>
      <c r="R14" s="507"/>
      <c r="S14" s="507"/>
      <c r="T14" s="507"/>
      <c r="U14" s="511"/>
      <c r="V14" s="520" t="s">
        <v>208</v>
      </c>
      <c r="W14" s="508">
        <f>SUM(W10:W13)</f>
        <v>0</v>
      </c>
      <c r="X14" s="509" t="e">
        <f>W14/units</f>
        <v>#DIV/0!</v>
      </c>
      <c r="Y14" s="510" t="e">
        <f>W14/SqFt</f>
        <v>#DIV/0!</v>
      </c>
      <c r="Z14" s="885" t="e">
        <f>W14/totalconst</f>
        <v>#DIV/0!</v>
      </c>
    </row>
    <row r="15" spans="1:188" ht="15" customHeight="1">
      <c r="A15" s="185"/>
      <c r="B15" s="1303" t="s">
        <v>147</v>
      </c>
      <c r="C15" s="1303"/>
      <c r="D15" s="1303"/>
      <c r="E15" s="1303"/>
      <c r="F15" s="1303"/>
      <c r="G15" s="1303"/>
      <c r="H15" s="1303"/>
      <c r="I15" s="1303"/>
      <c r="J15" s="1303"/>
      <c r="K15" s="512"/>
      <c r="L15" s="621" t="s">
        <v>318</v>
      </c>
      <c r="M15" s="513"/>
      <c r="N15" s="513"/>
      <c r="O15" s="513"/>
      <c r="P15" s="513"/>
      <c r="Q15" s="513"/>
      <c r="R15" s="513"/>
      <c r="S15" s="513"/>
      <c r="T15" s="513"/>
      <c r="U15" s="513"/>
      <c r="V15" s="513"/>
      <c r="W15" s="513"/>
      <c r="X15" s="514"/>
      <c r="Y15" s="514"/>
      <c r="Z15" s="886"/>
      <c r="AA15" s="187"/>
    </row>
    <row r="16" spans="1:188" ht="15" customHeight="1">
      <c r="A16" s="185"/>
      <c r="B16" s="1289" t="s">
        <v>116</v>
      </c>
      <c r="C16" s="1289"/>
      <c r="D16" s="1289"/>
      <c r="E16" s="1289"/>
      <c r="F16" s="1289"/>
      <c r="G16" s="1289"/>
      <c r="H16" s="1289"/>
      <c r="I16" s="1289"/>
      <c r="J16" s="1289"/>
      <c r="K16" s="387"/>
      <c r="L16" s="395"/>
      <c r="M16" s="395"/>
      <c r="N16" s="395"/>
      <c r="O16" s="395"/>
      <c r="P16" s="395"/>
      <c r="Q16" s="395"/>
      <c r="R16" s="399"/>
      <c r="S16" s="399"/>
      <c r="T16" s="399"/>
      <c r="U16" s="399"/>
      <c r="V16" s="523"/>
      <c r="W16" s="386">
        <f>L16+M16+N16+O16+P16+Q16+R16+S16+T16+U16+V16</f>
        <v>0</v>
      </c>
      <c r="X16" s="200"/>
      <c r="Y16" s="200"/>
      <c r="Z16" s="884"/>
      <c r="AA16" s="187"/>
    </row>
    <row r="17" spans="1:188" ht="15" customHeight="1">
      <c r="A17" s="185"/>
      <c r="B17" s="1292" t="s">
        <v>82</v>
      </c>
      <c r="C17" s="1292"/>
      <c r="D17" s="1292"/>
      <c r="E17" s="1292"/>
      <c r="F17" s="1292"/>
      <c r="G17" s="1292"/>
      <c r="H17" s="1292"/>
      <c r="I17" s="1292"/>
      <c r="J17" s="1292"/>
      <c r="K17" s="384"/>
      <c r="L17" s="394"/>
      <c r="M17" s="394"/>
      <c r="N17" s="394"/>
      <c r="O17" s="394"/>
      <c r="P17" s="394"/>
      <c r="Q17" s="394"/>
      <c r="R17" s="394"/>
      <c r="S17" s="394"/>
      <c r="T17" s="394"/>
      <c r="U17" s="394"/>
      <c r="V17" s="394"/>
      <c r="W17" s="386">
        <f>L17+M17+N17+O17+P17+Q17+R17+S17+T17+U17+V17</f>
        <v>0</v>
      </c>
      <c r="X17" s="200"/>
      <c r="Y17" s="200"/>
      <c r="Z17" s="884"/>
      <c r="AA17" s="187"/>
    </row>
    <row r="18" spans="1:188" ht="15" customHeight="1">
      <c r="A18" s="185"/>
      <c r="B18" s="1297" t="s">
        <v>91</v>
      </c>
      <c r="C18" s="1297"/>
      <c r="D18" s="1298"/>
      <c r="E18" s="1298"/>
      <c r="F18" s="1298"/>
      <c r="G18" s="1298"/>
      <c r="H18" s="1298"/>
      <c r="I18" s="1298"/>
      <c r="J18" s="1298"/>
      <c r="K18" s="516"/>
      <c r="L18" s="393"/>
      <c r="M18" s="393"/>
      <c r="N18" s="393"/>
      <c r="O18" s="393"/>
      <c r="P18" s="393"/>
      <c r="Q18" s="393"/>
      <c r="R18" s="396"/>
      <c r="S18" s="396"/>
      <c r="T18" s="396"/>
      <c r="U18" s="396"/>
      <c r="V18" s="524"/>
      <c r="W18" s="386">
        <f>L18+M18+N18+O18+P18+Q18+R18+S18+T18+U18+V18</f>
        <v>0</v>
      </c>
      <c r="X18" s="200"/>
      <c r="Y18" s="200"/>
      <c r="Z18" s="884"/>
      <c r="AA18" s="187"/>
    </row>
    <row r="19" spans="1:188" s="185" customFormat="1" ht="15" customHeight="1">
      <c r="B19" s="517"/>
      <c r="C19" s="517"/>
      <c r="D19" s="517"/>
      <c r="E19" s="517"/>
      <c r="F19" s="517"/>
      <c r="G19" s="517"/>
      <c r="H19" s="517"/>
      <c r="I19" s="517"/>
      <c r="J19" s="517"/>
      <c r="K19" s="517"/>
      <c r="L19" s="518"/>
      <c r="M19" s="518"/>
      <c r="N19" s="518"/>
      <c r="O19" s="518"/>
      <c r="P19" s="519"/>
      <c r="Q19" s="518"/>
      <c r="R19" s="518"/>
      <c r="S19" s="518"/>
      <c r="T19" s="518"/>
      <c r="U19" s="519"/>
      <c r="V19" s="520" t="s">
        <v>208</v>
      </c>
      <c r="W19" s="201">
        <f>SUM(W16:W18)</f>
        <v>0</v>
      </c>
      <c r="X19" s="200" t="e">
        <f>W19/units</f>
        <v>#DIV/0!</v>
      </c>
      <c r="Y19" s="510" t="e">
        <f>W19/SqFt</f>
        <v>#DIV/0!</v>
      </c>
      <c r="Z19" s="885" t="e">
        <f>W19/totalconst</f>
        <v>#DIV/0!</v>
      </c>
      <c r="AB19" s="506"/>
      <c r="AC19" s="506"/>
      <c r="AD19" s="506"/>
      <c r="AE19" s="506"/>
      <c r="AF19" s="506"/>
      <c r="AG19" s="506"/>
      <c r="AH19" s="506"/>
      <c r="AI19" s="506"/>
      <c r="AJ19" s="506"/>
      <c r="AK19" s="506"/>
      <c r="AL19" s="506"/>
      <c r="AM19" s="506"/>
      <c r="AN19" s="506"/>
      <c r="AO19" s="506"/>
      <c r="AP19" s="506"/>
      <c r="AQ19" s="506"/>
      <c r="AR19" s="506"/>
      <c r="AS19" s="506"/>
      <c r="AT19" s="506"/>
      <c r="AU19" s="506"/>
      <c r="AV19" s="506"/>
      <c r="AW19" s="506"/>
      <c r="AX19" s="506"/>
      <c r="AY19" s="506"/>
      <c r="AZ19" s="506"/>
      <c r="BA19" s="506"/>
      <c r="BB19" s="506"/>
      <c r="BC19" s="506"/>
      <c r="BD19" s="506"/>
      <c r="BE19" s="506"/>
      <c r="BF19" s="506"/>
      <c r="BG19" s="506"/>
      <c r="BH19" s="506"/>
      <c r="BI19" s="506"/>
      <c r="BJ19" s="506"/>
      <c r="BK19" s="506"/>
      <c r="BL19" s="506"/>
      <c r="BM19" s="506"/>
      <c r="BN19" s="506"/>
      <c r="BO19" s="506"/>
      <c r="BP19" s="506"/>
      <c r="BQ19" s="506"/>
      <c r="BR19" s="506"/>
      <c r="BS19" s="506"/>
      <c r="BT19" s="506"/>
      <c r="BU19" s="506"/>
      <c r="BV19" s="506"/>
      <c r="BW19" s="506"/>
      <c r="BX19" s="506"/>
      <c r="BY19" s="506"/>
      <c r="BZ19" s="506"/>
      <c r="CA19" s="506"/>
      <c r="CB19" s="506"/>
      <c r="CC19" s="506"/>
      <c r="CD19" s="506"/>
      <c r="CE19" s="506"/>
      <c r="CF19" s="506"/>
      <c r="CG19" s="506"/>
      <c r="CH19" s="506"/>
      <c r="CI19" s="506"/>
      <c r="CJ19" s="506"/>
      <c r="CK19" s="506"/>
      <c r="CL19" s="506"/>
      <c r="CM19" s="506"/>
      <c r="CN19" s="506"/>
      <c r="CO19" s="506"/>
      <c r="CP19" s="506"/>
      <c r="CQ19" s="506"/>
      <c r="CR19" s="506"/>
      <c r="CS19" s="506"/>
      <c r="CT19" s="506"/>
      <c r="CU19" s="506"/>
      <c r="CV19" s="506"/>
      <c r="CW19" s="506"/>
      <c r="CX19" s="506"/>
      <c r="CY19" s="506"/>
      <c r="CZ19" s="506"/>
      <c r="DA19" s="506"/>
      <c r="DB19" s="506"/>
      <c r="DC19" s="506"/>
      <c r="DD19" s="506"/>
      <c r="DE19" s="506"/>
      <c r="DF19" s="506"/>
      <c r="DG19" s="506"/>
      <c r="DH19" s="506"/>
      <c r="DI19" s="506"/>
      <c r="DJ19" s="506"/>
      <c r="DK19" s="506"/>
      <c r="DL19" s="506"/>
      <c r="DM19" s="506"/>
      <c r="DN19" s="506"/>
      <c r="DO19" s="506"/>
      <c r="DP19" s="506"/>
      <c r="DQ19" s="506"/>
      <c r="DR19" s="506"/>
      <c r="DS19" s="506"/>
      <c r="DT19" s="506"/>
      <c r="DU19" s="506"/>
      <c r="DV19" s="506"/>
      <c r="DW19" s="506"/>
      <c r="DX19" s="506"/>
      <c r="DY19" s="506"/>
      <c r="DZ19" s="506"/>
      <c r="EA19" s="506"/>
      <c r="EB19" s="506"/>
      <c r="EC19" s="506"/>
      <c r="ED19" s="506"/>
      <c r="EE19" s="506"/>
      <c r="EF19" s="506"/>
      <c r="EG19" s="506"/>
      <c r="EH19" s="506"/>
      <c r="EI19" s="506"/>
      <c r="EJ19" s="506"/>
      <c r="EK19" s="506"/>
      <c r="EL19" s="506"/>
      <c r="EM19" s="506"/>
      <c r="EN19" s="506"/>
      <c r="EO19" s="506"/>
      <c r="EP19" s="506"/>
      <c r="EQ19" s="506"/>
      <c r="ER19" s="506"/>
      <c r="ES19" s="506"/>
      <c r="ET19" s="506"/>
      <c r="EU19" s="506"/>
      <c r="EV19" s="506"/>
      <c r="EW19" s="506"/>
      <c r="EX19" s="506"/>
      <c r="EY19" s="506"/>
      <c r="EZ19" s="506"/>
      <c r="FA19" s="506"/>
      <c r="FB19" s="506"/>
      <c r="FC19" s="506"/>
      <c r="FD19" s="506"/>
      <c r="FE19" s="506"/>
      <c r="FF19" s="506"/>
      <c r="FG19" s="506"/>
      <c r="FH19" s="506"/>
      <c r="FI19" s="506"/>
      <c r="FJ19" s="506"/>
      <c r="FK19" s="506"/>
      <c r="FL19" s="506"/>
      <c r="FM19" s="506"/>
      <c r="FN19" s="506"/>
      <c r="FO19" s="506"/>
      <c r="FP19" s="506"/>
      <c r="FQ19" s="506"/>
      <c r="FR19" s="506"/>
      <c r="FS19" s="506"/>
      <c r="FT19" s="506"/>
      <c r="FU19" s="506"/>
      <c r="FV19" s="506"/>
      <c r="FW19" s="506"/>
      <c r="FX19" s="506"/>
      <c r="FY19" s="506"/>
      <c r="FZ19" s="506"/>
      <c r="GA19" s="506"/>
      <c r="GB19" s="506"/>
      <c r="GC19" s="506"/>
      <c r="GD19" s="506"/>
      <c r="GE19" s="506"/>
      <c r="GF19" s="506"/>
    </row>
    <row r="20" spans="1:188" ht="15" customHeight="1">
      <c r="A20" s="185"/>
      <c r="B20" s="1288" t="s">
        <v>148</v>
      </c>
      <c r="C20" s="1288"/>
      <c r="D20" s="1288"/>
      <c r="E20" s="1288"/>
      <c r="F20" s="1288"/>
      <c r="G20" s="1288"/>
      <c r="H20" s="1288"/>
      <c r="I20" s="1288"/>
      <c r="J20" s="1288"/>
      <c r="K20" s="353"/>
      <c r="L20" s="529" t="s">
        <v>318</v>
      </c>
      <c r="M20" s="354"/>
      <c r="N20" s="354"/>
      <c r="O20" s="354"/>
      <c r="P20" s="354"/>
      <c r="Q20" s="354"/>
      <c r="R20" s="354"/>
      <c r="S20" s="354"/>
      <c r="T20" s="354"/>
      <c r="U20" s="354"/>
      <c r="V20" s="354"/>
      <c r="W20" s="354"/>
      <c r="X20" s="355"/>
      <c r="Y20" s="355"/>
      <c r="Z20" s="887"/>
      <c r="AA20" s="187"/>
    </row>
    <row r="21" spans="1:188" ht="15" customHeight="1">
      <c r="A21" s="185"/>
      <c r="B21" s="1289" t="s">
        <v>117</v>
      </c>
      <c r="C21" s="1289"/>
      <c r="D21" s="1289"/>
      <c r="E21" s="1289"/>
      <c r="F21" s="1289"/>
      <c r="G21" s="1289"/>
      <c r="H21" s="1289"/>
      <c r="I21" s="1289"/>
      <c r="J21" s="1289"/>
      <c r="K21" s="387"/>
      <c r="L21" s="395"/>
      <c r="M21" s="395"/>
      <c r="N21" s="395"/>
      <c r="O21" s="395"/>
      <c r="P21" s="395"/>
      <c r="Q21" s="395"/>
      <c r="R21" s="402"/>
      <c r="S21" s="402"/>
      <c r="T21" s="402"/>
      <c r="U21" s="402"/>
      <c r="V21" s="525"/>
      <c r="W21" s="386">
        <f>L21+M21+N21+O21+P21+Q21+R21+S21+T21+U21+V21</f>
        <v>0</v>
      </c>
      <c r="X21" s="200"/>
      <c r="Y21" s="200"/>
      <c r="Z21" s="884"/>
      <c r="AA21" s="187"/>
    </row>
    <row r="22" spans="1:188" ht="15" customHeight="1">
      <c r="A22" s="185"/>
      <c r="B22" s="1292" t="s">
        <v>118</v>
      </c>
      <c r="C22" s="1292"/>
      <c r="D22" s="1292"/>
      <c r="E22" s="1292"/>
      <c r="F22" s="1292"/>
      <c r="G22" s="1292"/>
      <c r="H22" s="1292"/>
      <c r="I22" s="1292"/>
      <c r="J22" s="1292"/>
      <c r="K22" s="391"/>
      <c r="L22" s="394"/>
      <c r="M22" s="394"/>
      <c r="N22" s="394"/>
      <c r="O22" s="394"/>
      <c r="P22" s="394"/>
      <c r="Q22" s="394"/>
      <c r="R22" s="398"/>
      <c r="S22" s="398"/>
      <c r="T22" s="398"/>
      <c r="U22" s="398"/>
      <c r="V22" s="523"/>
      <c r="W22" s="386">
        <f>L22+M22+N22+O22+P22+Q22+R22+S22+T22+U22+V22</f>
        <v>0</v>
      </c>
      <c r="X22" s="200"/>
      <c r="Y22" s="200"/>
      <c r="Z22" s="884"/>
      <c r="AA22" s="187"/>
    </row>
    <row r="23" spans="1:188" ht="15" customHeight="1">
      <c r="A23" s="185"/>
      <c r="B23" s="1289" t="s">
        <v>119</v>
      </c>
      <c r="C23" s="1289"/>
      <c r="D23" s="1289"/>
      <c r="E23" s="1289"/>
      <c r="F23" s="1289"/>
      <c r="G23" s="1289"/>
      <c r="H23" s="1289"/>
      <c r="I23" s="1289"/>
      <c r="J23" s="1289"/>
      <c r="K23" s="387"/>
      <c r="L23" s="393"/>
      <c r="M23" s="393"/>
      <c r="N23" s="393"/>
      <c r="O23" s="393"/>
      <c r="P23" s="393"/>
      <c r="Q23" s="393"/>
      <c r="R23" s="399"/>
      <c r="S23" s="399"/>
      <c r="T23" s="399"/>
      <c r="U23" s="399"/>
      <c r="V23" s="524"/>
      <c r="W23" s="386">
        <f>L23+M23+N23+O23+P23+Q23+R23+S23+T23+U23+V23</f>
        <v>0</v>
      </c>
      <c r="X23" s="200"/>
      <c r="Y23" s="200"/>
      <c r="Z23" s="884"/>
      <c r="AA23" s="187"/>
    </row>
    <row r="24" spans="1:188" ht="15" customHeight="1">
      <c r="A24" s="185"/>
      <c r="B24" s="1290" t="s">
        <v>91</v>
      </c>
      <c r="C24" s="1290"/>
      <c r="D24" s="1291"/>
      <c r="E24" s="1291"/>
      <c r="F24" s="1291"/>
      <c r="G24" s="1291"/>
      <c r="H24" s="1291"/>
      <c r="I24" s="1291"/>
      <c r="J24" s="1291"/>
      <c r="K24" s="387"/>
      <c r="L24" s="400"/>
      <c r="M24" s="400"/>
      <c r="N24" s="400"/>
      <c r="O24" s="400"/>
      <c r="P24" s="400"/>
      <c r="Q24" s="400"/>
      <c r="R24" s="347"/>
      <c r="S24" s="347"/>
      <c r="T24" s="347"/>
      <c r="U24" s="347"/>
      <c r="V24" s="526"/>
      <c r="W24" s="386">
        <f>L24+M24+N24+O24+P24+Q24+R24+S24+T24+U24+V24</f>
        <v>0</v>
      </c>
      <c r="X24" s="200"/>
      <c r="Y24" s="200"/>
      <c r="Z24" s="884"/>
      <c r="AA24" s="187"/>
    </row>
    <row r="25" spans="1:188" s="185" customFormat="1" ht="15" customHeight="1">
      <c r="B25" s="517"/>
      <c r="C25" s="517"/>
      <c r="D25" s="517"/>
      <c r="E25" s="517"/>
      <c r="F25" s="517"/>
      <c r="G25" s="517"/>
      <c r="H25" s="517"/>
      <c r="I25" s="517"/>
      <c r="J25" s="517"/>
      <c r="K25" s="517"/>
      <c r="L25" s="518"/>
      <c r="M25" s="518"/>
      <c r="N25" s="518"/>
      <c r="O25" s="518"/>
      <c r="P25" s="518"/>
      <c r="Q25" s="518"/>
      <c r="R25" s="518"/>
      <c r="S25" s="518"/>
      <c r="T25" s="518"/>
      <c r="U25" s="518"/>
      <c r="V25" s="520" t="s">
        <v>208</v>
      </c>
      <c r="W25" s="201">
        <f>SUM(W21:W24)</f>
        <v>0</v>
      </c>
      <c r="X25" s="200" t="e">
        <f>W25/units</f>
        <v>#DIV/0!</v>
      </c>
      <c r="Y25" s="510" t="e">
        <f>W25/SqFt</f>
        <v>#DIV/0!</v>
      </c>
      <c r="Z25" s="885" t="e">
        <f>W25/totalconst</f>
        <v>#DIV/0!</v>
      </c>
      <c r="AB25" s="506"/>
      <c r="AC25" s="506"/>
      <c r="AD25" s="506"/>
      <c r="AE25" s="506"/>
      <c r="AF25" s="506"/>
      <c r="AG25" s="506"/>
      <c r="AH25" s="506"/>
      <c r="AI25" s="506"/>
      <c r="AJ25" s="506"/>
      <c r="AK25" s="506"/>
      <c r="AL25" s="506"/>
      <c r="AM25" s="506"/>
      <c r="AN25" s="506"/>
      <c r="AO25" s="506"/>
      <c r="AP25" s="506"/>
      <c r="AQ25" s="506"/>
      <c r="AR25" s="506"/>
      <c r="AS25" s="506"/>
      <c r="AT25" s="506"/>
      <c r="AU25" s="506"/>
      <c r="AV25" s="506"/>
      <c r="AW25" s="506"/>
      <c r="AX25" s="506"/>
      <c r="AY25" s="506"/>
      <c r="AZ25" s="506"/>
      <c r="BA25" s="506"/>
      <c r="BB25" s="506"/>
      <c r="BC25" s="506"/>
      <c r="BD25" s="506"/>
      <c r="BE25" s="506"/>
      <c r="BF25" s="506"/>
      <c r="BG25" s="506"/>
      <c r="BH25" s="506"/>
      <c r="BI25" s="506"/>
      <c r="BJ25" s="506"/>
      <c r="BK25" s="506"/>
      <c r="BL25" s="506"/>
      <c r="BM25" s="506"/>
      <c r="BN25" s="506"/>
      <c r="BO25" s="506"/>
      <c r="BP25" s="506"/>
      <c r="BQ25" s="506"/>
      <c r="BR25" s="506"/>
      <c r="BS25" s="506"/>
      <c r="BT25" s="506"/>
      <c r="BU25" s="506"/>
      <c r="BV25" s="506"/>
      <c r="BW25" s="506"/>
      <c r="BX25" s="506"/>
      <c r="BY25" s="506"/>
      <c r="BZ25" s="506"/>
      <c r="CA25" s="506"/>
      <c r="CB25" s="506"/>
      <c r="CC25" s="506"/>
      <c r="CD25" s="506"/>
      <c r="CE25" s="506"/>
      <c r="CF25" s="506"/>
      <c r="CG25" s="506"/>
      <c r="CH25" s="506"/>
      <c r="CI25" s="506"/>
      <c r="CJ25" s="506"/>
      <c r="CK25" s="506"/>
      <c r="CL25" s="506"/>
      <c r="CM25" s="506"/>
      <c r="CN25" s="506"/>
      <c r="CO25" s="506"/>
      <c r="CP25" s="506"/>
      <c r="CQ25" s="506"/>
      <c r="CR25" s="506"/>
      <c r="CS25" s="506"/>
      <c r="CT25" s="506"/>
      <c r="CU25" s="506"/>
      <c r="CV25" s="506"/>
      <c r="CW25" s="506"/>
      <c r="CX25" s="506"/>
      <c r="CY25" s="506"/>
      <c r="CZ25" s="506"/>
      <c r="DA25" s="506"/>
      <c r="DB25" s="506"/>
      <c r="DC25" s="506"/>
      <c r="DD25" s="506"/>
      <c r="DE25" s="506"/>
      <c r="DF25" s="506"/>
      <c r="DG25" s="506"/>
      <c r="DH25" s="506"/>
      <c r="DI25" s="506"/>
      <c r="DJ25" s="506"/>
      <c r="DK25" s="506"/>
      <c r="DL25" s="506"/>
      <c r="DM25" s="506"/>
      <c r="DN25" s="506"/>
      <c r="DO25" s="506"/>
      <c r="DP25" s="506"/>
      <c r="DQ25" s="506"/>
      <c r="DR25" s="506"/>
      <c r="DS25" s="506"/>
      <c r="DT25" s="506"/>
      <c r="DU25" s="506"/>
      <c r="DV25" s="506"/>
      <c r="DW25" s="506"/>
      <c r="DX25" s="506"/>
      <c r="DY25" s="506"/>
      <c r="DZ25" s="506"/>
      <c r="EA25" s="506"/>
      <c r="EB25" s="506"/>
      <c r="EC25" s="506"/>
      <c r="ED25" s="506"/>
      <c r="EE25" s="506"/>
      <c r="EF25" s="506"/>
      <c r="EG25" s="506"/>
      <c r="EH25" s="506"/>
      <c r="EI25" s="506"/>
      <c r="EJ25" s="506"/>
      <c r="EK25" s="506"/>
      <c r="EL25" s="506"/>
      <c r="EM25" s="506"/>
      <c r="EN25" s="506"/>
      <c r="EO25" s="506"/>
      <c r="EP25" s="506"/>
      <c r="EQ25" s="506"/>
      <c r="ER25" s="506"/>
      <c r="ES25" s="506"/>
      <c r="ET25" s="506"/>
      <c r="EU25" s="506"/>
      <c r="EV25" s="506"/>
      <c r="EW25" s="506"/>
      <c r="EX25" s="506"/>
      <c r="EY25" s="506"/>
      <c r="EZ25" s="506"/>
      <c r="FA25" s="506"/>
      <c r="FB25" s="506"/>
      <c r="FC25" s="506"/>
      <c r="FD25" s="506"/>
      <c r="FE25" s="506"/>
      <c r="FF25" s="506"/>
      <c r="FG25" s="506"/>
      <c r="FH25" s="506"/>
      <c r="FI25" s="506"/>
      <c r="FJ25" s="506"/>
      <c r="FK25" s="506"/>
      <c r="FL25" s="506"/>
      <c r="FM25" s="506"/>
      <c r="FN25" s="506"/>
      <c r="FO25" s="506"/>
      <c r="FP25" s="506"/>
      <c r="FQ25" s="506"/>
      <c r="FR25" s="506"/>
      <c r="FS25" s="506"/>
      <c r="FT25" s="506"/>
      <c r="FU25" s="506"/>
      <c r="FV25" s="506"/>
      <c r="FW25" s="506"/>
      <c r="FX25" s="506"/>
      <c r="FY25" s="506"/>
      <c r="FZ25" s="506"/>
      <c r="GA25" s="506"/>
      <c r="GB25" s="506"/>
      <c r="GC25" s="506"/>
      <c r="GD25" s="506"/>
      <c r="GE25" s="506"/>
      <c r="GF25" s="506"/>
    </row>
    <row r="26" spans="1:188" ht="15" customHeight="1">
      <c r="A26" s="185"/>
      <c r="B26" s="1288" t="s">
        <v>149</v>
      </c>
      <c r="C26" s="1288"/>
      <c r="D26" s="1288"/>
      <c r="E26" s="1288"/>
      <c r="F26" s="1288"/>
      <c r="G26" s="1288"/>
      <c r="H26" s="1288"/>
      <c r="I26" s="1288"/>
      <c r="J26" s="1288"/>
      <c r="K26" s="353"/>
      <c r="L26" s="529" t="s">
        <v>318</v>
      </c>
      <c r="M26" s="354"/>
      <c r="N26" s="354"/>
      <c r="O26" s="354"/>
      <c r="P26" s="354"/>
      <c r="Q26" s="354"/>
      <c r="R26" s="354"/>
      <c r="S26" s="354"/>
      <c r="T26" s="354"/>
      <c r="U26" s="354"/>
      <c r="V26" s="354"/>
      <c r="W26" s="354"/>
      <c r="X26" s="355"/>
      <c r="Y26" s="355"/>
      <c r="Z26" s="887"/>
      <c r="AA26" s="187"/>
    </row>
    <row r="27" spans="1:188" ht="15" customHeight="1">
      <c r="A27" s="185"/>
      <c r="B27" s="1289" t="s">
        <v>118</v>
      </c>
      <c r="C27" s="1289"/>
      <c r="D27" s="1289"/>
      <c r="E27" s="1289"/>
      <c r="F27" s="1289"/>
      <c r="G27" s="1289"/>
      <c r="H27" s="1289"/>
      <c r="I27" s="1289"/>
      <c r="J27" s="1289"/>
      <c r="K27" s="387"/>
      <c r="L27" s="402"/>
      <c r="M27" s="402"/>
      <c r="N27" s="402"/>
      <c r="O27" s="402"/>
      <c r="P27" s="402"/>
      <c r="Q27" s="402"/>
      <c r="R27" s="402"/>
      <c r="S27" s="402"/>
      <c r="T27" s="402"/>
      <c r="U27" s="402"/>
      <c r="V27" s="525"/>
      <c r="W27" s="386">
        <f>L27+M27+N27+O27+P27+Q27+R27+S27+T27+U27+V27</f>
        <v>0</v>
      </c>
      <c r="X27" s="200"/>
      <c r="Y27" s="200"/>
      <c r="Z27" s="884"/>
      <c r="AA27" s="187"/>
    </row>
    <row r="28" spans="1:188" ht="15" customHeight="1">
      <c r="A28" s="185"/>
      <c r="B28" s="1292" t="s">
        <v>120</v>
      </c>
      <c r="C28" s="1292"/>
      <c r="D28" s="1292"/>
      <c r="E28" s="1292"/>
      <c r="F28" s="1292"/>
      <c r="G28" s="1292"/>
      <c r="H28" s="1292"/>
      <c r="I28" s="1292"/>
      <c r="J28" s="1292"/>
      <c r="K28" s="391"/>
      <c r="L28" s="398"/>
      <c r="M28" s="398"/>
      <c r="N28" s="398"/>
      <c r="O28" s="398"/>
      <c r="P28" s="398"/>
      <c r="Q28" s="398"/>
      <c r="R28" s="398"/>
      <c r="S28" s="398"/>
      <c r="T28" s="398"/>
      <c r="U28" s="398"/>
      <c r="V28" s="523"/>
      <c r="W28" s="386">
        <f>L28+M28+N28+O28+P28+Q28+R28+S28+T28+U28+V28</f>
        <v>0</v>
      </c>
      <c r="X28" s="200"/>
      <c r="Y28" s="200"/>
      <c r="Z28" s="884"/>
      <c r="AA28" s="187"/>
    </row>
    <row r="29" spans="1:188" ht="15" customHeight="1">
      <c r="A29" s="185"/>
      <c r="B29" s="1289" t="s">
        <v>121</v>
      </c>
      <c r="C29" s="1289"/>
      <c r="D29" s="1289"/>
      <c r="E29" s="1289"/>
      <c r="F29" s="1289"/>
      <c r="G29" s="1289"/>
      <c r="H29" s="1289"/>
      <c r="I29" s="1289"/>
      <c r="J29" s="1289"/>
      <c r="K29" s="387"/>
      <c r="L29" s="399"/>
      <c r="M29" s="399"/>
      <c r="N29" s="399"/>
      <c r="O29" s="399"/>
      <c r="P29" s="399"/>
      <c r="Q29" s="399"/>
      <c r="R29" s="399"/>
      <c r="S29" s="399"/>
      <c r="T29" s="399"/>
      <c r="U29" s="399"/>
      <c r="V29" s="524"/>
      <c r="W29" s="386">
        <f>L29+M29+N29+O29+P29+Q29+R29+S29+T29+U29+V29</f>
        <v>0</v>
      </c>
      <c r="X29" s="200"/>
      <c r="Y29" s="200"/>
      <c r="Z29" s="884"/>
      <c r="AA29" s="187"/>
    </row>
    <row r="30" spans="1:188" ht="15" customHeight="1">
      <c r="A30" s="185"/>
      <c r="B30" s="1289" t="s">
        <v>122</v>
      </c>
      <c r="C30" s="1289"/>
      <c r="D30" s="1289"/>
      <c r="E30" s="1289"/>
      <c r="F30" s="1289"/>
      <c r="G30" s="1289"/>
      <c r="H30" s="1289"/>
      <c r="I30" s="1289"/>
      <c r="J30" s="1289"/>
      <c r="K30" s="387"/>
      <c r="L30" s="399"/>
      <c r="M30" s="399"/>
      <c r="N30" s="399"/>
      <c r="O30" s="399"/>
      <c r="P30" s="399"/>
      <c r="Q30" s="399"/>
      <c r="R30" s="399"/>
      <c r="S30" s="399"/>
      <c r="T30" s="399"/>
      <c r="U30" s="399"/>
      <c r="V30" s="524"/>
      <c r="W30" s="386">
        <f>L30+M30+N30+O30+P30+Q30+R30+S30+T30+U30+V30</f>
        <v>0</v>
      </c>
      <c r="X30" s="200"/>
      <c r="Y30" s="200"/>
      <c r="Z30" s="884"/>
      <c r="AA30" s="187"/>
    </row>
    <row r="31" spans="1:188" ht="15" customHeight="1">
      <c r="A31" s="185"/>
      <c r="B31" s="1290" t="s">
        <v>91</v>
      </c>
      <c r="C31" s="1290"/>
      <c r="D31" s="1291"/>
      <c r="E31" s="1291"/>
      <c r="F31" s="1291"/>
      <c r="G31" s="1291"/>
      <c r="H31" s="1291"/>
      <c r="I31" s="1291"/>
      <c r="J31" s="1291"/>
      <c r="K31" s="390"/>
      <c r="L31" s="347"/>
      <c r="M31" s="347"/>
      <c r="N31" s="347"/>
      <c r="O31" s="347"/>
      <c r="P31" s="347"/>
      <c r="Q31" s="347"/>
      <c r="R31" s="347"/>
      <c r="S31" s="347"/>
      <c r="T31" s="347"/>
      <c r="U31" s="347"/>
      <c r="V31" s="526"/>
      <c r="W31" s="386">
        <f>L31+M31+N31+O31+P31+Q31+R31+S31+T31+U31+V31</f>
        <v>0</v>
      </c>
      <c r="X31" s="200"/>
      <c r="Y31" s="200"/>
      <c r="Z31" s="884"/>
      <c r="AA31" s="187"/>
    </row>
    <row r="32" spans="1:188" s="185" customFormat="1" ht="15" customHeight="1">
      <c r="B32" s="517"/>
      <c r="C32" s="517"/>
      <c r="D32" s="517"/>
      <c r="E32" s="517"/>
      <c r="F32" s="517"/>
      <c r="G32" s="517"/>
      <c r="H32" s="517"/>
      <c r="I32" s="517"/>
      <c r="J32" s="517"/>
      <c r="K32" s="517"/>
      <c r="L32" s="518"/>
      <c r="M32" s="352"/>
      <c r="N32" s="352"/>
      <c r="O32" s="352"/>
      <c r="P32" s="352"/>
      <c r="Q32" s="352"/>
      <c r="R32" s="352"/>
      <c r="S32" s="352"/>
      <c r="T32" s="352"/>
      <c r="U32" s="352"/>
      <c r="V32" s="870" t="s">
        <v>208</v>
      </c>
      <c r="W32" s="201">
        <f>SUM(W27:W31)</f>
        <v>0</v>
      </c>
      <c r="X32" s="200" t="e">
        <f>W32/units</f>
        <v>#DIV/0!</v>
      </c>
      <c r="Y32" s="510" t="e">
        <f>W32/SqFt</f>
        <v>#DIV/0!</v>
      </c>
      <c r="Z32" s="885" t="e">
        <f>W32/totalconst</f>
        <v>#DIV/0!</v>
      </c>
      <c r="AB32" s="506"/>
      <c r="AC32" s="506"/>
      <c r="AD32" s="506"/>
      <c r="AE32" s="506"/>
      <c r="AF32" s="506"/>
      <c r="AG32" s="506"/>
      <c r="AH32" s="506"/>
      <c r="AI32" s="506"/>
      <c r="AJ32" s="506"/>
      <c r="AK32" s="506"/>
      <c r="AL32" s="506"/>
      <c r="AM32" s="506"/>
      <c r="AN32" s="506"/>
      <c r="AO32" s="506"/>
      <c r="AP32" s="506"/>
      <c r="AQ32" s="506"/>
      <c r="AR32" s="506"/>
      <c r="AS32" s="506"/>
      <c r="AT32" s="506"/>
      <c r="AU32" s="506"/>
      <c r="AV32" s="506"/>
      <c r="AW32" s="506"/>
      <c r="AX32" s="506"/>
      <c r="AY32" s="506"/>
      <c r="AZ32" s="506"/>
      <c r="BA32" s="506"/>
      <c r="BB32" s="506"/>
      <c r="BC32" s="506"/>
      <c r="BD32" s="506"/>
      <c r="BE32" s="506"/>
      <c r="BF32" s="506"/>
      <c r="BG32" s="506"/>
      <c r="BH32" s="506"/>
      <c r="BI32" s="506"/>
      <c r="BJ32" s="506"/>
      <c r="BK32" s="506"/>
      <c r="BL32" s="506"/>
      <c r="BM32" s="506"/>
      <c r="BN32" s="506"/>
      <c r="BO32" s="506"/>
      <c r="BP32" s="506"/>
      <c r="BQ32" s="506"/>
      <c r="BR32" s="506"/>
      <c r="BS32" s="506"/>
      <c r="BT32" s="506"/>
      <c r="BU32" s="506"/>
      <c r="BV32" s="506"/>
      <c r="BW32" s="506"/>
      <c r="BX32" s="506"/>
      <c r="BY32" s="506"/>
      <c r="BZ32" s="506"/>
      <c r="CA32" s="506"/>
      <c r="CB32" s="506"/>
      <c r="CC32" s="506"/>
      <c r="CD32" s="506"/>
      <c r="CE32" s="506"/>
      <c r="CF32" s="506"/>
      <c r="CG32" s="506"/>
      <c r="CH32" s="506"/>
      <c r="CI32" s="506"/>
      <c r="CJ32" s="506"/>
      <c r="CK32" s="506"/>
      <c r="CL32" s="506"/>
      <c r="CM32" s="506"/>
      <c r="CN32" s="506"/>
      <c r="CO32" s="506"/>
      <c r="CP32" s="506"/>
      <c r="CQ32" s="506"/>
      <c r="CR32" s="506"/>
      <c r="CS32" s="506"/>
      <c r="CT32" s="506"/>
      <c r="CU32" s="506"/>
      <c r="CV32" s="506"/>
      <c r="CW32" s="506"/>
      <c r="CX32" s="506"/>
      <c r="CY32" s="506"/>
      <c r="CZ32" s="506"/>
      <c r="DA32" s="506"/>
      <c r="DB32" s="506"/>
      <c r="DC32" s="506"/>
      <c r="DD32" s="506"/>
      <c r="DE32" s="506"/>
      <c r="DF32" s="506"/>
      <c r="DG32" s="506"/>
      <c r="DH32" s="506"/>
      <c r="DI32" s="506"/>
      <c r="DJ32" s="506"/>
      <c r="DK32" s="506"/>
      <c r="DL32" s="506"/>
      <c r="DM32" s="506"/>
      <c r="DN32" s="506"/>
      <c r="DO32" s="506"/>
      <c r="DP32" s="506"/>
      <c r="DQ32" s="506"/>
      <c r="DR32" s="506"/>
      <c r="DS32" s="506"/>
      <c r="DT32" s="506"/>
      <c r="DU32" s="506"/>
      <c r="DV32" s="506"/>
      <c r="DW32" s="506"/>
      <c r="DX32" s="506"/>
      <c r="DY32" s="506"/>
      <c r="DZ32" s="506"/>
      <c r="EA32" s="506"/>
      <c r="EB32" s="506"/>
      <c r="EC32" s="506"/>
      <c r="ED32" s="506"/>
      <c r="EE32" s="506"/>
      <c r="EF32" s="506"/>
      <c r="EG32" s="506"/>
      <c r="EH32" s="506"/>
      <c r="EI32" s="506"/>
      <c r="EJ32" s="506"/>
      <c r="EK32" s="506"/>
      <c r="EL32" s="506"/>
      <c r="EM32" s="506"/>
      <c r="EN32" s="506"/>
      <c r="EO32" s="506"/>
      <c r="EP32" s="506"/>
      <c r="EQ32" s="506"/>
      <c r="ER32" s="506"/>
      <c r="ES32" s="506"/>
      <c r="ET32" s="506"/>
      <c r="EU32" s="506"/>
      <c r="EV32" s="506"/>
      <c r="EW32" s="506"/>
      <c r="EX32" s="506"/>
      <c r="EY32" s="506"/>
      <c r="EZ32" s="506"/>
      <c r="FA32" s="506"/>
      <c r="FB32" s="506"/>
      <c r="FC32" s="506"/>
      <c r="FD32" s="506"/>
      <c r="FE32" s="506"/>
      <c r="FF32" s="506"/>
      <c r="FG32" s="506"/>
      <c r="FH32" s="506"/>
      <c r="FI32" s="506"/>
      <c r="FJ32" s="506"/>
      <c r="FK32" s="506"/>
      <c r="FL32" s="506"/>
      <c r="FM32" s="506"/>
      <c r="FN32" s="506"/>
      <c r="FO32" s="506"/>
      <c r="FP32" s="506"/>
      <c r="FQ32" s="506"/>
      <c r="FR32" s="506"/>
      <c r="FS32" s="506"/>
      <c r="FT32" s="506"/>
      <c r="FU32" s="506"/>
      <c r="FV32" s="506"/>
      <c r="FW32" s="506"/>
      <c r="FX32" s="506"/>
      <c r="FY32" s="506"/>
      <c r="FZ32" s="506"/>
      <c r="GA32" s="506"/>
      <c r="GB32" s="506"/>
      <c r="GC32" s="506"/>
      <c r="GD32" s="506"/>
      <c r="GE32" s="506"/>
      <c r="GF32" s="506"/>
    </row>
    <row r="33" spans="1:188" ht="15" customHeight="1">
      <c r="A33" s="185"/>
      <c r="B33" s="1293" t="s">
        <v>417</v>
      </c>
      <c r="C33" s="1293"/>
      <c r="D33" s="1293"/>
      <c r="E33" s="1293"/>
      <c r="F33" s="1293"/>
      <c r="G33" s="1293"/>
      <c r="H33" s="1293"/>
      <c r="I33" s="1293"/>
      <c r="J33" s="1293"/>
      <c r="K33" s="871"/>
      <c r="L33" s="529" t="s">
        <v>318</v>
      </c>
      <c r="M33" s="869"/>
      <c r="N33" s="256"/>
      <c r="O33" s="256"/>
      <c r="P33" s="256"/>
      <c r="Q33" s="256"/>
      <c r="R33" s="256"/>
      <c r="S33" s="256"/>
      <c r="T33" s="256"/>
      <c r="U33" s="256"/>
      <c r="V33" s="256"/>
      <c r="W33" s="256"/>
      <c r="X33" s="355"/>
      <c r="Y33" s="355"/>
      <c r="Z33" s="887"/>
      <c r="AA33" s="187"/>
      <c r="DE33" s="187"/>
      <c r="DF33" s="187"/>
      <c r="DG33" s="187"/>
      <c r="DH33" s="187"/>
      <c r="DI33" s="187"/>
      <c r="DJ33" s="187"/>
      <c r="DK33" s="187"/>
      <c r="DL33" s="187"/>
      <c r="DM33" s="187"/>
      <c r="DN33" s="187"/>
      <c r="DO33" s="187"/>
      <c r="DP33" s="187"/>
      <c r="DQ33" s="187"/>
      <c r="DR33" s="187"/>
      <c r="DS33" s="187"/>
      <c r="DT33" s="187"/>
      <c r="DU33" s="187"/>
      <c r="DV33" s="187"/>
      <c r="DW33" s="187"/>
      <c r="DX33" s="187"/>
      <c r="DY33" s="187"/>
      <c r="DZ33" s="187"/>
      <c r="EA33" s="187"/>
      <c r="EB33" s="187"/>
      <c r="EC33" s="187"/>
      <c r="ED33" s="187"/>
      <c r="EE33" s="187"/>
      <c r="EF33" s="187"/>
      <c r="EG33" s="187"/>
      <c r="EH33" s="187"/>
      <c r="EI33" s="187"/>
      <c r="EJ33" s="187"/>
      <c r="EK33" s="187"/>
      <c r="EL33" s="187"/>
      <c r="EM33" s="187"/>
      <c r="EN33" s="187"/>
      <c r="EO33" s="187"/>
      <c r="EP33" s="187"/>
      <c r="EQ33" s="187"/>
      <c r="ER33" s="187"/>
      <c r="ES33" s="187"/>
      <c r="ET33" s="187"/>
      <c r="EU33" s="187"/>
      <c r="EV33" s="187"/>
      <c r="EW33" s="187"/>
      <c r="EX33" s="187"/>
      <c r="EY33" s="187"/>
      <c r="EZ33" s="187"/>
      <c r="FA33" s="187"/>
      <c r="FB33" s="187"/>
      <c r="FC33" s="187"/>
      <c r="FD33" s="187"/>
      <c r="FE33" s="187"/>
      <c r="FF33" s="187"/>
      <c r="FG33" s="187"/>
      <c r="FH33" s="187"/>
      <c r="FI33" s="187"/>
      <c r="FJ33" s="187"/>
      <c r="FK33" s="187"/>
      <c r="FL33" s="187"/>
      <c r="FM33" s="187"/>
      <c r="FN33" s="187"/>
      <c r="FO33" s="187"/>
      <c r="FP33" s="187"/>
      <c r="FQ33" s="187"/>
      <c r="FR33" s="187"/>
      <c r="FS33" s="187"/>
      <c r="FT33" s="187"/>
      <c r="FU33" s="187"/>
      <c r="FV33" s="187"/>
      <c r="FW33" s="187"/>
      <c r="FX33" s="187"/>
      <c r="FY33" s="187"/>
      <c r="FZ33" s="187"/>
      <c r="GA33" s="187"/>
      <c r="GB33" s="187"/>
      <c r="GC33" s="187"/>
      <c r="GD33" s="187"/>
      <c r="GE33" s="187"/>
      <c r="GF33" s="187"/>
    </row>
    <row r="34" spans="1:188" ht="15" customHeight="1">
      <c r="A34" s="185"/>
      <c r="B34" s="1294" t="s">
        <v>418</v>
      </c>
      <c r="C34" s="1294"/>
      <c r="D34" s="1294"/>
      <c r="E34" s="1294"/>
      <c r="F34" s="1294"/>
      <c r="G34" s="1294"/>
      <c r="H34" s="1294"/>
      <c r="I34" s="1294"/>
      <c r="J34" s="1294"/>
      <c r="K34" s="872"/>
      <c r="L34" s="401"/>
      <c r="M34" s="401"/>
      <c r="N34" s="401"/>
      <c r="O34" s="401"/>
      <c r="P34" s="401"/>
      <c r="Q34" s="401"/>
      <c r="R34" s="402"/>
      <c r="S34" s="402"/>
      <c r="T34" s="402"/>
      <c r="U34" s="402"/>
      <c r="V34" s="525"/>
      <c r="W34" s="386">
        <f>L34+M34+N34+O34+P34+Q34+R34+S34+T34+U34+V34</f>
        <v>0</v>
      </c>
      <c r="X34" s="200"/>
      <c r="Y34" s="200"/>
      <c r="Z34" s="884"/>
      <c r="AA34" s="187"/>
      <c r="DE34" s="187"/>
      <c r="DF34" s="187"/>
      <c r="DG34" s="187"/>
      <c r="DH34" s="187"/>
      <c r="DI34" s="187"/>
      <c r="DJ34" s="187"/>
      <c r="DK34" s="187"/>
      <c r="DL34" s="187"/>
      <c r="DM34" s="187"/>
      <c r="DN34" s="187"/>
      <c r="DO34" s="187"/>
      <c r="DP34" s="187"/>
      <c r="DQ34" s="187"/>
      <c r="DR34" s="187"/>
      <c r="DS34" s="187"/>
      <c r="DT34" s="187"/>
      <c r="DU34" s="187"/>
      <c r="DV34" s="187"/>
      <c r="DW34" s="187"/>
      <c r="DX34" s="187"/>
      <c r="DY34" s="187"/>
      <c r="DZ34" s="187"/>
      <c r="EA34" s="187"/>
      <c r="EB34" s="187"/>
      <c r="EC34" s="187"/>
      <c r="ED34" s="187"/>
      <c r="EE34" s="187"/>
      <c r="EF34" s="187"/>
      <c r="EG34" s="187"/>
      <c r="EH34" s="187"/>
      <c r="EI34" s="187"/>
      <c r="EJ34" s="187"/>
      <c r="EK34" s="187"/>
      <c r="EL34" s="187"/>
      <c r="EM34" s="187"/>
      <c r="EN34" s="187"/>
      <c r="EO34" s="187"/>
      <c r="EP34" s="187"/>
      <c r="EQ34" s="187"/>
      <c r="ER34" s="187"/>
      <c r="ES34" s="187"/>
      <c r="ET34" s="187"/>
      <c r="EU34" s="187"/>
      <c r="EV34" s="187"/>
      <c r="EW34" s="187"/>
      <c r="EX34" s="187"/>
      <c r="EY34" s="187"/>
      <c r="EZ34" s="187"/>
      <c r="FA34" s="187"/>
      <c r="FB34" s="187"/>
      <c r="FC34" s="187"/>
      <c r="FD34" s="187"/>
      <c r="FE34" s="187"/>
      <c r="FF34" s="187"/>
      <c r="FG34" s="187"/>
      <c r="FH34" s="187"/>
      <c r="FI34" s="187"/>
      <c r="FJ34" s="187"/>
      <c r="FK34" s="187"/>
      <c r="FL34" s="187"/>
      <c r="FM34" s="187"/>
      <c r="FN34" s="187"/>
      <c r="FO34" s="187"/>
      <c r="FP34" s="187"/>
      <c r="FQ34" s="187"/>
      <c r="FR34" s="187"/>
      <c r="FS34" s="187"/>
      <c r="FT34" s="187"/>
      <c r="FU34" s="187"/>
      <c r="FV34" s="187"/>
      <c r="FW34" s="187"/>
      <c r="FX34" s="187"/>
      <c r="FY34" s="187"/>
      <c r="FZ34" s="187"/>
      <c r="GA34" s="187"/>
      <c r="GB34" s="187"/>
      <c r="GC34" s="187"/>
      <c r="GD34" s="187"/>
      <c r="GE34" s="187"/>
      <c r="GF34" s="187"/>
    </row>
    <row r="35" spans="1:188" ht="15" customHeight="1">
      <c r="A35" s="185"/>
      <c r="B35" s="1294" t="s">
        <v>419</v>
      </c>
      <c r="C35" s="1294"/>
      <c r="D35" s="1294"/>
      <c r="E35" s="1294"/>
      <c r="F35" s="1294"/>
      <c r="G35" s="1294"/>
      <c r="H35" s="1294"/>
      <c r="I35" s="1294"/>
      <c r="J35" s="1294"/>
      <c r="K35" s="872"/>
      <c r="L35" s="394"/>
      <c r="M35" s="394"/>
      <c r="N35" s="394"/>
      <c r="O35" s="394"/>
      <c r="P35" s="394"/>
      <c r="Q35" s="394"/>
      <c r="R35" s="398"/>
      <c r="S35" s="398"/>
      <c r="T35" s="398"/>
      <c r="U35" s="398"/>
      <c r="V35" s="523"/>
      <c r="W35" s="386">
        <f>L35+M35+N35+O35+P35+Q35+R35+S35+T35+U35+V35</f>
        <v>0</v>
      </c>
      <c r="X35" s="200"/>
      <c r="Y35" s="200"/>
      <c r="Z35" s="884"/>
      <c r="AA35" s="187"/>
      <c r="DE35" s="187"/>
      <c r="DF35" s="187"/>
      <c r="DG35" s="187"/>
      <c r="DH35" s="187"/>
      <c r="DI35" s="187"/>
      <c r="DJ35" s="187"/>
      <c r="DK35" s="187"/>
      <c r="DL35" s="187"/>
      <c r="DM35" s="187"/>
      <c r="DN35" s="187"/>
      <c r="DO35" s="187"/>
      <c r="DP35" s="187"/>
      <c r="DQ35" s="187"/>
      <c r="DR35" s="187"/>
      <c r="DS35" s="187"/>
      <c r="DT35" s="187"/>
      <c r="DU35" s="187"/>
      <c r="DV35" s="187"/>
      <c r="DW35" s="187"/>
      <c r="DX35" s="187"/>
      <c r="DY35" s="187"/>
      <c r="DZ35" s="187"/>
      <c r="EA35" s="187"/>
      <c r="EB35" s="187"/>
      <c r="EC35" s="187"/>
      <c r="ED35" s="187"/>
      <c r="EE35" s="187"/>
      <c r="EF35" s="187"/>
      <c r="EG35" s="187"/>
      <c r="EH35" s="187"/>
      <c r="EI35" s="187"/>
      <c r="EJ35" s="187"/>
      <c r="EK35" s="187"/>
      <c r="EL35" s="187"/>
      <c r="EM35" s="187"/>
      <c r="EN35" s="187"/>
      <c r="EO35" s="187"/>
      <c r="EP35" s="187"/>
      <c r="EQ35" s="187"/>
      <c r="ER35" s="187"/>
      <c r="ES35" s="187"/>
      <c r="ET35" s="187"/>
      <c r="EU35" s="187"/>
      <c r="EV35" s="187"/>
      <c r="EW35" s="187"/>
      <c r="EX35" s="187"/>
      <c r="EY35" s="187"/>
      <c r="EZ35" s="187"/>
      <c r="FA35" s="187"/>
      <c r="FB35" s="187"/>
      <c r="FC35" s="187"/>
      <c r="FD35" s="187"/>
      <c r="FE35" s="187"/>
      <c r="FF35" s="187"/>
      <c r="FG35" s="187"/>
      <c r="FH35" s="187"/>
      <c r="FI35" s="187"/>
      <c r="FJ35" s="187"/>
      <c r="FK35" s="187"/>
      <c r="FL35" s="187"/>
      <c r="FM35" s="187"/>
      <c r="FN35" s="187"/>
      <c r="FO35" s="187"/>
      <c r="FP35" s="187"/>
      <c r="FQ35" s="187"/>
      <c r="FR35" s="187"/>
      <c r="FS35" s="187"/>
      <c r="FT35" s="187"/>
      <c r="FU35" s="187"/>
      <c r="FV35" s="187"/>
      <c r="FW35" s="187"/>
      <c r="FX35" s="187"/>
      <c r="FY35" s="187"/>
      <c r="FZ35" s="187"/>
      <c r="GA35" s="187"/>
      <c r="GB35" s="187"/>
      <c r="GC35" s="187"/>
      <c r="GD35" s="187"/>
      <c r="GE35" s="187"/>
      <c r="GF35" s="187"/>
    </row>
    <row r="36" spans="1:188" ht="15" customHeight="1">
      <c r="A36" s="185"/>
      <c r="B36" s="1294" t="s">
        <v>91</v>
      </c>
      <c r="C36" s="1294"/>
      <c r="D36" s="1295"/>
      <c r="E36" s="1295"/>
      <c r="F36" s="1295"/>
      <c r="G36" s="1295"/>
      <c r="H36" s="1295"/>
      <c r="I36" s="1295"/>
      <c r="J36" s="1295"/>
      <c r="K36" s="872"/>
      <c r="L36" s="400"/>
      <c r="M36" s="400"/>
      <c r="N36" s="400"/>
      <c r="O36" s="400"/>
      <c r="P36" s="400"/>
      <c r="Q36" s="400"/>
      <c r="R36" s="347"/>
      <c r="S36" s="347"/>
      <c r="T36" s="347"/>
      <c r="U36" s="347"/>
      <c r="V36" s="526"/>
      <c r="W36" s="386">
        <f>L36+M36+N36+O36+P36+Q36+R36+S36+T36+U36+V36</f>
        <v>0</v>
      </c>
      <c r="X36" s="200"/>
      <c r="Y36" s="200"/>
      <c r="Z36" s="884"/>
      <c r="AA36" s="187"/>
      <c r="DE36" s="187"/>
      <c r="DF36" s="187"/>
      <c r="DG36" s="187"/>
      <c r="DH36" s="187"/>
      <c r="DI36" s="187"/>
      <c r="DJ36" s="187"/>
      <c r="DK36" s="187"/>
      <c r="DL36" s="187"/>
      <c r="DM36" s="187"/>
      <c r="DN36" s="187"/>
      <c r="DO36" s="187"/>
      <c r="DP36" s="187"/>
      <c r="DQ36" s="187"/>
      <c r="DR36" s="187"/>
      <c r="DS36" s="187"/>
      <c r="DT36" s="187"/>
      <c r="DU36" s="187"/>
      <c r="DV36" s="187"/>
      <c r="DW36" s="187"/>
      <c r="DX36" s="187"/>
      <c r="DY36" s="187"/>
      <c r="DZ36" s="187"/>
      <c r="EA36" s="187"/>
      <c r="EB36" s="187"/>
      <c r="EC36" s="187"/>
      <c r="ED36" s="187"/>
      <c r="EE36" s="187"/>
      <c r="EF36" s="187"/>
      <c r="EG36" s="187"/>
      <c r="EH36" s="187"/>
      <c r="EI36" s="187"/>
      <c r="EJ36" s="187"/>
      <c r="EK36" s="187"/>
      <c r="EL36" s="187"/>
      <c r="EM36" s="187"/>
      <c r="EN36" s="187"/>
      <c r="EO36" s="187"/>
      <c r="EP36" s="187"/>
      <c r="EQ36" s="187"/>
      <c r="ER36" s="187"/>
      <c r="ES36" s="187"/>
      <c r="ET36" s="187"/>
      <c r="EU36" s="187"/>
      <c r="EV36" s="187"/>
      <c r="EW36" s="187"/>
      <c r="EX36" s="187"/>
      <c r="EY36" s="187"/>
      <c r="EZ36" s="187"/>
      <c r="FA36" s="187"/>
      <c r="FB36" s="187"/>
      <c r="FC36" s="187"/>
      <c r="FD36" s="187"/>
      <c r="FE36" s="187"/>
      <c r="FF36" s="187"/>
      <c r="FG36" s="187"/>
      <c r="FH36" s="187"/>
      <c r="FI36" s="187"/>
      <c r="FJ36" s="187"/>
      <c r="FK36" s="187"/>
      <c r="FL36" s="187"/>
      <c r="FM36" s="187"/>
      <c r="FN36" s="187"/>
      <c r="FO36" s="187"/>
      <c r="FP36" s="187"/>
      <c r="FQ36" s="187"/>
      <c r="FR36" s="187"/>
      <c r="FS36" s="187"/>
      <c r="FT36" s="187"/>
      <c r="FU36" s="187"/>
      <c r="FV36" s="187"/>
      <c r="FW36" s="187"/>
      <c r="FX36" s="187"/>
      <c r="FY36" s="187"/>
      <c r="FZ36" s="187"/>
      <c r="GA36" s="187"/>
      <c r="GB36" s="187"/>
      <c r="GC36" s="187"/>
      <c r="GD36" s="187"/>
      <c r="GE36" s="187"/>
      <c r="GF36" s="187"/>
    </row>
    <row r="37" spans="1:188" s="185" customFormat="1" ht="15" customHeight="1">
      <c r="B37" s="864"/>
      <c r="C37" s="864"/>
      <c r="D37" s="864"/>
      <c r="E37" s="864"/>
      <c r="F37" s="864"/>
      <c r="G37" s="864"/>
      <c r="H37" s="864"/>
      <c r="I37" s="864"/>
      <c r="J37" s="864"/>
      <c r="K37" s="864"/>
      <c r="L37" s="352"/>
      <c r="M37" s="352"/>
      <c r="N37" s="352"/>
      <c r="O37" s="352"/>
      <c r="P37" s="352"/>
      <c r="Q37" s="352"/>
      <c r="R37" s="352"/>
      <c r="S37" s="352"/>
      <c r="T37" s="352"/>
      <c r="U37" s="352"/>
      <c r="V37" s="528" t="s">
        <v>208</v>
      </c>
      <c r="W37" s="201">
        <f>SUM(W34:W36)</f>
        <v>0</v>
      </c>
      <c r="X37" s="200" t="e">
        <f>W37/units</f>
        <v>#DIV/0!</v>
      </c>
      <c r="Y37" s="865" t="e">
        <f>W37/SqFt</f>
        <v>#DIV/0!</v>
      </c>
      <c r="Z37" s="885" t="e">
        <f>W37/totalconst</f>
        <v>#DIV/0!</v>
      </c>
      <c r="AB37" s="506"/>
      <c r="AC37" s="506"/>
      <c r="AD37" s="506"/>
      <c r="AE37" s="506"/>
      <c r="AF37" s="506"/>
      <c r="AG37" s="506"/>
      <c r="AH37" s="506"/>
      <c r="AI37" s="506"/>
      <c r="AJ37" s="506"/>
      <c r="AK37" s="506"/>
      <c r="AL37" s="506"/>
      <c r="AM37" s="506"/>
      <c r="AN37" s="506"/>
      <c r="AO37" s="506"/>
      <c r="AP37" s="506"/>
      <c r="AQ37" s="506"/>
      <c r="AR37" s="506"/>
      <c r="AS37" s="506"/>
      <c r="AT37" s="506"/>
      <c r="AU37" s="506"/>
      <c r="AV37" s="506"/>
      <c r="AW37" s="506"/>
      <c r="AX37" s="506"/>
      <c r="AY37" s="506"/>
      <c r="AZ37" s="506"/>
      <c r="BA37" s="506"/>
      <c r="BB37" s="506"/>
      <c r="BC37" s="506"/>
      <c r="BD37" s="506"/>
      <c r="BE37" s="506"/>
      <c r="BF37" s="506"/>
      <c r="BG37" s="506"/>
      <c r="BH37" s="506"/>
      <c r="BI37" s="506"/>
      <c r="BJ37" s="506"/>
      <c r="BK37" s="506"/>
      <c r="BL37" s="506"/>
      <c r="BM37" s="506"/>
      <c r="BN37" s="506"/>
      <c r="BO37" s="506"/>
      <c r="BP37" s="506"/>
      <c r="BQ37" s="506"/>
      <c r="BR37" s="506"/>
      <c r="BS37" s="506"/>
      <c r="BT37" s="506"/>
      <c r="BU37" s="506"/>
      <c r="BV37" s="506"/>
      <c r="BW37" s="506"/>
      <c r="BX37" s="506"/>
      <c r="BY37" s="506"/>
      <c r="BZ37" s="506"/>
      <c r="CA37" s="506"/>
      <c r="CB37" s="506"/>
      <c r="CC37" s="506"/>
      <c r="CD37" s="506"/>
      <c r="CE37" s="506"/>
      <c r="CF37" s="506"/>
      <c r="CG37" s="506"/>
      <c r="CH37" s="506"/>
      <c r="CI37" s="506"/>
      <c r="CJ37" s="506"/>
      <c r="CK37" s="506"/>
      <c r="CL37" s="506"/>
      <c r="CM37" s="506"/>
      <c r="CN37" s="506"/>
      <c r="CO37" s="506"/>
      <c r="CP37" s="506"/>
      <c r="CQ37" s="506"/>
      <c r="CR37" s="506"/>
      <c r="CS37" s="506"/>
      <c r="CT37" s="506"/>
      <c r="CU37" s="506"/>
      <c r="CV37" s="506"/>
      <c r="CW37" s="506"/>
      <c r="CX37" s="506"/>
      <c r="CY37" s="506"/>
      <c r="CZ37" s="506"/>
      <c r="DA37" s="506"/>
      <c r="DB37" s="506"/>
      <c r="DC37" s="506"/>
      <c r="DD37" s="506"/>
    </row>
    <row r="38" spans="1:188" ht="15" customHeight="1">
      <c r="A38" s="185"/>
      <c r="B38" s="1288" t="s">
        <v>150</v>
      </c>
      <c r="C38" s="1288"/>
      <c r="D38" s="1288"/>
      <c r="E38" s="1288"/>
      <c r="F38" s="1288"/>
      <c r="G38" s="1288"/>
      <c r="H38" s="1288"/>
      <c r="I38" s="1288"/>
      <c r="J38" s="1288"/>
      <c r="K38" s="353"/>
      <c r="L38" s="529" t="s">
        <v>318</v>
      </c>
      <c r="M38" s="354"/>
      <c r="N38" s="354"/>
      <c r="O38" s="354"/>
      <c r="P38" s="354"/>
      <c r="Q38" s="354"/>
      <c r="R38" s="354"/>
      <c r="S38" s="354"/>
      <c r="T38" s="354"/>
      <c r="U38" s="354"/>
      <c r="V38" s="354"/>
      <c r="W38" s="354"/>
      <c r="X38" s="355"/>
      <c r="Y38" s="355"/>
      <c r="Z38" s="887"/>
      <c r="AA38" s="187"/>
    </row>
    <row r="39" spans="1:188" ht="15" customHeight="1">
      <c r="A39" s="185"/>
      <c r="B39" s="1289" t="s">
        <v>196</v>
      </c>
      <c r="C39" s="1289"/>
      <c r="D39" s="1289"/>
      <c r="E39" s="1289"/>
      <c r="F39" s="1289"/>
      <c r="G39" s="1289"/>
      <c r="H39" s="1289"/>
      <c r="I39" s="1289"/>
      <c r="J39" s="1289"/>
      <c r="K39" s="387"/>
      <c r="L39" s="401"/>
      <c r="M39" s="401"/>
      <c r="N39" s="401"/>
      <c r="O39" s="401"/>
      <c r="P39" s="401"/>
      <c r="Q39" s="401"/>
      <c r="R39" s="401"/>
      <c r="S39" s="401"/>
      <c r="T39" s="401"/>
      <c r="U39" s="401"/>
      <c r="V39" s="525"/>
      <c r="W39" s="386">
        <f>L39+M39+N39+O39+P39+Q39+R39+S39+T39+U39+V39</f>
        <v>0</v>
      </c>
      <c r="X39" s="200"/>
      <c r="Y39" s="200"/>
      <c r="Z39" s="884"/>
      <c r="AA39" s="187"/>
    </row>
    <row r="40" spans="1:188" ht="15" customHeight="1">
      <c r="A40" s="185"/>
      <c r="B40" s="1292" t="s">
        <v>123</v>
      </c>
      <c r="C40" s="1292"/>
      <c r="D40" s="1292"/>
      <c r="E40" s="1292"/>
      <c r="F40" s="1292"/>
      <c r="G40" s="1292"/>
      <c r="H40" s="1292"/>
      <c r="I40" s="1292"/>
      <c r="J40" s="1292"/>
      <c r="K40" s="384"/>
      <c r="L40" s="394"/>
      <c r="M40" s="394"/>
      <c r="N40" s="394"/>
      <c r="O40" s="394"/>
      <c r="P40" s="394"/>
      <c r="Q40" s="394"/>
      <c r="R40" s="394"/>
      <c r="S40" s="394"/>
      <c r="T40" s="394"/>
      <c r="U40" s="394"/>
      <c r="V40" s="523"/>
      <c r="W40" s="386">
        <f>L40+M40+N40+O40+P40+Q40+R40+S40+T40+U40+V40</f>
        <v>0</v>
      </c>
      <c r="X40" s="200"/>
      <c r="Y40" s="200"/>
      <c r="Z40" s="884"/>
      <c r="AA40" s="187"/>
    </row>
    <row r="41" spans="1:188" ht="15" customHeight="1">
      <c r="A41" s="185"/>
      <c r="B41" s="1290" t="s">
        <v>91</v>
      </c>
      <c r="C41" s="1290"/>
      <c r="D41" s="1291"/>
      <c r="E41" s="1291"/>
      <c r="F41" s="1291"/>
      <c r="G41" s="1291"/>
      <c r="H41" s="1291"/>
      <c r="I41" s="1291"/>
      <c r="J41" s="1291"/>
      <c r="K41" s="390"/>
      <c r="L41" s="400"/>
      <c r="M41" s="400"/>
      <c r="N41" s="400"/>
      <c r="O41" s="400"/>
      <c r="P41" s="400"/>
      <c r="Q41" s="400"/>
      <c r="R41" s="400"/>
      <c r="S41" s="400"/>
      <c r="T41" s="400"/>
      <c r="U41" s="400"/>
      <c r="V41" s="526"/>
      <c r="W41" s="386">
        <f>L41+M41+N41+O41+P41+Q41+R41+S41+T41+U41+V41</f>
        <v>0</v>
      </c>
      <c r="X41" s="200"/>
      <c r="Y41" s="200"/>
      <c r="Z41" s="884"/>
      <c r="AA41" s="187"/>
    </row>
    <row r="42" spans="1:188" s="185" customFormat="1" ht="15" customHeight="1">
      <c r="B42" s="517"/>
      <c r="C42" s="517"/>
      <c r="D42" s="517"/>
      <c r="E42" s="517"/>
      <c r="F42" s="517"/>
      <c r="G42" s="517"/>
      <c r="H42" s="517"/>
      <c r="I42" s="517"/>
      <c r="J42" s="517"/>
      <c r="K42" s="517"/>
      <c r="L42" s="518"/>
      <c r="M42" s="518"/>
      <c r="N42" s="518"/>
      <c r="O42" s="518"/>
      <c r="P42" s="518"/>
      <c r="Q42" s="518"/>
      <c r="R42" s="518"/>
      <c r="S42" s="518"/>
      <c r="T42" s="518"/>
      <c r="U42" s="518"/>
      <c r="V42" s="520" t="s">
        <v>208</v>
      </c>
      <c r="W42" s="201">
        <f>SUM(W39:W41)</f>
        <v>0</v>
      </c>
      <c r="X42" s="200" t="e">
        <f>W42/units</f>
        <v>#DIV/0!</v>
      </c>
      <c r="Y42" s="510" t="e">
        <f>W42/SqFt</f>
        <v>#DIV/0!</v>
      </c>
      <c r="Z42" s="885" t="e">
        <f>W42/totalconst</f>
        <v>#DIV/0!</v>
      </c>
      <c r="AB42" s="506"/>
      <c r="AC42" s="506"/>
      <c r="AD42" s="506"/>
      <c r="AE42" s="506"/>
      <c r="AF42" s="506"/>
      <c r="AG42" s="50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row>
    <row r="43" spans="1:188" ht="15" customHeight="1">
      <c r="A43" s="185"/>
      <c r="B43" s="1288" t="s">
        <v>151</v>
      </c>
      <c r="C43" s="1288"/>
      <c r="D43" s="1288"/>
      <c r="E43" s="1288"/>
      <c r="F43" s="1288"/>
      <c r="G43" s="1288"/>
      <c r="H43" s="1288"/>
      <c r="I43" s="1288"/>
      <c r="J43" s="1288"/>
      <c r="K43" s="353"/>
      <c r="L43" s="529" t="s">
        <v>318</v>
      </c>
      <c r="M43" s="354"/>
      <c r="N43" s="354"/>
      <c r="O43" s="354"/>
      <c r="P43" s="354"/>
      <c r="Q43" s="354"/>
      <c r="R43" s="354"/>
      <c r="S43" s="354"/>
      <c r="T43" s="354"/>
      <c r="U43" s="354"/>
      <c r="V43" s="354"/>
      <c r="W43" s="354"/>
      <c r="X43" s="355"/>
      <c r="Y43" s="355"/>
      <c r="Z43" s="887"/>
      <c r="AA43" s="187"/>
    </row>
    <row r="44" spans="1:188" ht="15" customHeight="1">
      <c r="A44" s="185"/>
      <c r="B44" s="1289" t="s">
        <v>125</v>
      </c>
      <c r="C44" s="1289"/>
      <c r="D44" s="1289"/>
      <c r="E44" s="1289"/>
      <c r="F44" s="1289"/>
      <c r="G44" s="1289"/>
      <c r="H44" s="1289"/>
      <c r="I44" s="1289"/>
      <c r="J44" s="1289"/>
      <c r="K44" s="387"/>
      <c r="L44" s="401"/>
      <c r="M44" s="401"/>
      <c r="N44" s="401"/>
      <c r="O44" s="401"/>
      <c r="P44" s="401"/>
      <c r="Q44" s="401"/>
      <c r="R44" s="402"/>
      <c r="S44" s="402"/>
      <c r="T44" s="402"/>
      <c r="U44" s="402"/>
      <c r="V44" s="525"/>
      <c r="W44" s="386">
        <f t="shared" ref="W44:W49" si="0">L44+M44+N44+O44+P44+Q44+R44+S44+T44+U44+V44</f>
        <v>0</v>
      </c>
      <c r="X44" s="200"/>
      <c r="Y44" s="200"/>
      <c r="Z44" s="884"/>
      <c r="AA44" s="187"/>
    </row>
    <row r="45" spans="1:188" ht="15" customHeight="1">
      <c r="A45" s="185"/>
      <c r="B45" s="1292" t="s">
        <v>124</v>
      </c>
      <c r="C45" s="1292"/>
      <c r="D45" s="1292"/>
      <c r="E45" s="1292"/>
      <c r="F45" s="1292"/>
      <c r="G45" s="1292"/>
      <c r="H45" s="1292"/>
      <c r="I45" s="1292"/>
      <c r="J45" s="1292"/>
      <c r="K45" s="391"/>
      <c r="L45" s="394"/>
      <c r="M45" s="394"/>
      <c r="N45" s="394"/>
      <c r="O45" s="394"/>
      <c r="P45" s="394"/>
      <c r="Q45" s="394"/>
      <c r="R45" s="398"/>
      <c r="S45" s="398"/>
      <c r="T45" s="398"/>
      <c r="U45" s="398"/>
      <c r="V45" s="523"/>
      <c r="W45" s="386">
        <f t="shared" si="0"/>
        <v>0</v>
      </c>
      <c r="X45" s="200"/>
      <c r="Y45" s="200"/>
      <c r="Z45" s="884"/>
      <c r="AA45" s="187"/>
    </row>
    <row r="46" spans="1:188" ht="15" customHeight="1">
      <c r="A46" s="185"/>
      <c r="B46" s="1289" t="s">
        <v>126</v>
      </c>
      <c r="C46" s="1289"/>
      <c r="D46" s="1289"/>
      <c r="E46" s="1289"/>
      <c r="F46" s="1289"/>
      <c r="G46" s="1289"/>
      <c r="H46" s="1289"/>
      <c r="I46" s="1289"/>
      <c r="J46" s="1289"/>
      <c r="K46" s="387"/>
      <c r="L46" s="400"/>
      <c r="M46" s="400"/>
      <c r="N46" s="400"/>
      <c r="O46" s="400"/>
      <c r="P46" s="400"/>
      <c r="Q46" s="400"/>
      <c r="R46" s="399"/>
      <c r="S46" s="399"/>
      <c r="T46" s="399"/>
      <c r="U46" s="399"/>
      <c r="V46" s="524"/>
      <c r="W46" s="386">
        <f t="shared" si="0"/>
        <v>0</v>
      </c>
      <c r="X46" s="200"/>
      <c r="Y46" s="200"/>
      <c r="Z46" s="884"/>
      <c r="AA46" s="187"/>
    </row>
    <row r="47" spans="1:188" ht="15" customHeight="1">
      <c r="A47" s="185"/>
      <c r="B47" s="1289" t="s">
        <v>127</v>
      </c>
      <c r="C47" s="1289"/>
      <c r="D47" s="1289"/>
      <c r="E47" s="1289"/>
      <c r="F47" s="1289"/>
      <c r="G47" s="1289"/>
      <c r="H47" s="1289"/>
      <c r="I47" s="1289"/>
      <c r="J47" s="1289"/>
      <c r="K47" s="387"/>
      <c r="L47" s="401"/>
      <c r="M47" s="401"/>
      <c r="N47" s="401"/>
      <c r="O47" s="401"/>
      <c r="P47" s="401"/>
      <c r="Q47" s="401"/>
      <c r="R47" s="399"/>
      <c r="S47" s="399"/>
      <c r="T47" s="399"/>
      <c r="U47" s="399"/>
      <c r="V47" s="524"/>
      <c r="W47" s="386">
        <f t="shared" si="0"/>
        <v>0</v>
      </c>
      <c r="X47" s="200"/>
      <c r="Y47" s="200"/>
      <c r="Z47" s="884"/>
      <c r="AA47" s="187"/>
    </row>
    <row r="48" spans="1:188" ht="15" customHeight="1">
      <c r="A48" s="185"/>
      <c r="B48" s="1292" t="s">
        <v>128</v>
      </c>
      <c r="C48" s="1292"/>
      <c r="D48" s="1292"/>
      <c r="E48" s="1292"/>
      <c r="F48" s="1292"/>
      <c r="G48" s="1292"/>
      <c r="H48" s="1292"/>
      <c r="I48" s="1292"/>
      <c r="J48" s="1292"/>
      <c r="K48" s="384"/>
      <c r="L48" s="394"/>
      <c r="M48" s="394"/>
      <c r="N48" s="394"/>
      <c r="O48" s="394"/>
      <c r="P48" s="394"/>
      <c r="Q48" s="394"/>
      <c r="R48" s="398"/>
      <c r="S48" s="398"/>
      <c r="T48" s="398"/>
      <c r="U48" s="398"/>
      <c r="V48" s="523"/>
      <c r="W48" s="386">
        <f t="shared" si="0"/>
        <v>0</v>
      </c>
      <c r="X48" s="200"/>
      <c r="Y48" s="200"/>
      <c r="Z48" s="884"/>
      <c r="AA48" s="187"/>
    </row>
    <row r="49" spans="1:188" ht="15" customHeight="1">
      <c r="A49" s="185"/>
      <c r="B49" s="1290" t="s">
        <v>91</v>
      </c>
      <c r="C49" s="1290"/>
      <c r="D49" s="1291"/>
      <c r="E49" s="1291"/>
      <c r="F49" s="1291"/>
      <c r="G49" s="1291"/>
      <c r="H49" s="1291"/>
      <c r="I49" s="1291"/>
      <c r="J49" s="1291"/>
      <c r="K49" s="390"/>
      <c r="L49" s="400"/>
      <c r="M49" s="400"/>
      <c r="N49" s="400"/>
      <c r="O49" s="400"/>
      <c r="P49" s="400"/>
      <c r="Q49" s="400"/>
      <c r="R49" s="347"/>
      <c r="S49" s="347"/>
      <c r="T49" s="347"/>
      <c r="U49" s="347"/>
      <c r="V49" s="526"/>
      <c r="W49" s="386">
        <f t="shared" si="0"/>
        <v>0</v>
      </c>
      <c r="X49" s="200"/>
      <c r="Y49" s="200"/>
      <c r="Z49" s="884"/>
      <c r="AA49" s="187"/>
    </row>
    <row r="50" spans="1:188" s="185" customFormat="1" ht="15" customHeight="1">
      <c r="B50" s="517"/>
      <c r="C50" s="517"/>
      <c r="D50" s="517"/>
      <c r="E50" s="517"/>
      <c r="F50" s="517"/>
      <c r="G50" s="517"/>
      <c r="H50" s="517"/>
      <c r="I50" s="517"/>
      <c r="J50" s="517"/>
      <c r="K50" s="517"/>
      <c r="L50" s="518"/>
      <c r="M50" s="518"/>
      <c r="N50" s="518"/>
      <c r="O50" s="518"/>
      <c r="P50" s="518"/>
      <c r="Q50" s="518"/>
      <c r="R50" s="518"/>
      <c r="S50" s="518"/>
      <c r="T50" s="518"/>
      <c r="U50" s="518"/>
      <c r="V50" s="520" t="s">
        <v>208</v>
      </c>
      <c r="W50" s="201">
        <f>SUM(W44:W49)</f>
        <v>0</v>
      </c>
      <c r="X50" s="200" t="e">
        <f>W50/units</f>
        <v>#DIV/0!</v>
      </c>
      <c r="Y50" s="510" t="e">
        <f>W50/SqFt</f>
        <v>#DIV/0!</v>
      </c>
      <c r="Z50" s="885" t="e">
        <f>W50/totalconst</f>
        <v>#DIV/0!</v>
      </c>
      <c r="AB50" s="506"/>
      <c r="AC50" s="506"/>
      <c r="AD50" s="506"/>
      <c r="AE50" s="506"/>
      <c r="AF50" s="506"/>
      <c r="AG50" s="50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row>
    <row r="51" spans="1:188" ht="15" customHeight="1">
      <c r="A51" s="185"/>
      <c r="B51" s="1288" t="s">
        <v>176</v>
      </c>
      <c r="C51" s="1288"/>
      <c r="D51" s="1288"/>
      <c r="E51" s="1288"/>
      <c r="F51" s="1288"/>
      <c r="G51" s="1288"/>
      <c r="H51" s="1288"/>
      <c r="I51" s="1288"/>
      <c r="J51" s="1288"/>
      <c r="K51" s="353"/>
      <c r="L51" s="529" t="s">
        <v>318</v>
      </c>
      <c r="M51" s="354"/>
      <c r="N51" s="354"/>
      <c r="O51" s="354"/>
      <c r="P51" s="354"/>
      <c r="Q51" s="354"/>
      <c r="R51" s="354"/>
      <c r="S51" s="354"/>
      <c r="T51" s="354"/>
      <c r="U51" s="354"/>
      <c r="V51" s="354"/>
      <c r="W51" s="354"/>
      <c r="X51" s="355"/>
      <c r="Y51" s="355"/>
      <c r="Z51" s="887"/>
      <c r="AA51" s="187"/>
    </row>
    <row r="52" spans="1:188" ht="15" customHeight="1">
      <c r="A52" s="185"/>
      <c r="B52" s="1289" t="s">
        <v>129</v>
      </c>
      <c r="C52" s="1289"/>
      <c r="D52" s="1289"/>
      <c r="E52" s="1289"/>
      <c r="F52" s="1289"/>
      <c r="G52" s="1289"/>
      <c r="H52" s="1289"/>
      <c r="I52" s="1289"/>
      <c r="J52" s="1289"/>
      <c r="K52" s="387"/>
      <c r="L52" s="401"/>
      <c r="M52" s="401"/>
      <c r="N52" s="401"/>
      <c r="O52" s="401"/>
      <c r="P52" s="401"/>
      <c r="Q52" s="401"/>
      <c r="R52" s="402"/>
      <c r="S52" s="402"/>
      <c r="T52" s="402"/>
      <c r="U52" s="402"/>
      <c r="V52" s="525"/>
      <c r="W52" s="386">
        <f t="shared" ref="W52:W57" si="1">L52+M52+N52+O52+P52+Q52+R52+S52+T52+U52+V52</f>
        <v>0</v>
      </c>
      <c r="X52" s="200"/>
      <c r="Y52" s="200"/>
      <c r="Z52" s="884"/>
      <c r="AA52" s="187"/>
    </row>
    <row r="53" spans="1:188" ht="15" customHeight="1">
      <c r="A53" s="185"/>
      <c r="B53" s="1292" t="s">
        <v>130</v>
      </c>
      <c r="C53" s="1292"/>
      <c r="D53" s="1292"/>
      <c r="E53" s="1292"/>
      <c r="F53" s="1292"/>
      <c r="G53" s="1292"/>
      <c r="H53" s="1292"/>
      <c r="I53" s="1292"/>
      <c r="J53" s="1292"/>
      <c r="K53" s="391"/>
      <c r="L53" s="394"/>
      <c r="M53" s="394"/>
      <c r="N53" s="394"/>
      <c r="O53" s="394"/>
      <c r="P53" s="394"/>
      <c r="Q53" s="394"/>
      <c r="R53" s="398"/>
      <c r="S53" s="398"/>
      <c r="T53" s="398"/>
      <c r="U53" s="398"/>
      <c r="V53" s="523"/>
      <c r="W53" s="386">
        <f t="shared" si="1"/>
        <v>0</v>
      </c>
      <c r="X53" s="200"/>
      <c r="Y53" s="200"/>
      <c r="Z53" s="884"/>
      <c r="AA53" s="187"/>
    </row>
    <row r="54" spans="1:188" ht="15" customHeight="1">
      <c r="A54" s="185"/>
      <c r="B54" s="1289" t="s">
        <v>131</v>
      </c>
      <c r="C54" s="1289"/>
      <c r="D54" s="1289"/>
      <c r="E54" s="1289"/>
      <c r="F54" s="1289"/>
      <c r="G54" s="1289"/>
      <c r="H54" s="1289"/>
      <c r="I54" s="1289"/>
      <c r="J54" s="1289"/>
      <c r="K54" s="387"/>
      <c r="L54" s="395"/>
      <c r="M54" s="395"/>
      <c r="N54" s="395"/>
      <c r="O54" s="395"/>
      <c r="P54" s="395"/>
      <c r="Q54" s="395"/>
      <c r="R54" s="399"/>
      <c r="S54" s="399"/>
      <c r="T54" s="399"/>
      <c r="U54" s="399"/>
      <c r="V54" s="524"/>
      <c r="W54" s="386">
        <f t="shared" si="1"/>
        <v>0</v>
      </c>
      <c r="X54" s="200"/>
      <c r="Y54" s="200"/>
      <c r="Z54" s="884"/>
      <c r="AA54" s="187"/>
    </row>
    <row r="55" spans="1:188" ht="15" customHeight="1">
      <c r="A55" s="185"/>
      <c r="B55" s="1289" t="s">
        <v>132</v>
      </c>
      <c r="C55" s="1289"/>
      <c r="D55" s="1289"/>
      <c r="E55" s="1289"/>
      <c r="F55" s="1289"/>
      <c r="G55" s="1289"/>
      <c r="H55" s="1289"/>
      <c r="I55" s="1289"/>
      <c r="J55" s="1289"/>
      <c r="K55" s="387"/>
      <c r="L55" s="395"/>
      <c r="M55" s="395"/>
      <c r="N55" s="395"/>
      <c r="O55" s="395"/>
      <c r="P55" s="395"/>
      <c r="Q55" s="395"/>
      <c r="R55" s="399"/>
      <c r="S55" s="399"/>
      <c r="T55" s="399"/>
      <c r="U55" s="399"/>
      <c r="V55" s="524"/>
      <c r="W55" s="386">
        <f t="shared" si="1"/>
        <v>0</v>
      </c>
      <c r="X55" s="200"/>
      <c r="Y55" s="200"/>
      <c r="Z55" s="884"/>
      <c r="AA55" s="187"/>
    </row>
    <row r="56" spans="1:188" ht="15" customHeight="1">
      <c r="A56" s="185"/>
      <c r="B56" s="1292" t="s">
        <v>133</v>
      </c>
      <c r="C56" s="1292"/>
      <c r="D56" s="1292"/>
      <c r="E56" s="1292"/>
      <c r="F56" s="1292"/>
      <c r="G56" s="1292"/>
      <c r="H56" s="1292"/>
      <c r="I56" s="1292"/>
      <c r="J56" s="1292"/>
      <c r="K56" s="384"/>
      <c r="L56" s="394"/>
      <c r="M56" s="394"/>
      <c r="N56" s="394"/>
      <c r="O56" s="394"/>
      <c r="P56" s="394"/>
      <c r="Q56" s="394"/>
      <c r="R56" s="398"/>
      <c r="S56" s="398"/>
      <c r="T56" s="398"/>
      <c r="U56" s="398"/>
      <c r="V56" s="523"/>
      <c r="W56" s="386">
        <f t="shared" si="1"/>
        <v>0</v>
      </c>
      <c r="X56" s="200"/>
      <c r="Y56" s="200"/>
      <c r="Z56" s="884"/>
      <c r="AA56" s="187"/>
    </row>
    <row r="57" spans="1:188" ht="15" customHeight="1">
      <c r="A57" s="185"/>
      <c r="B57" s="1290" t="s">
        <v>91</v>
      </c>
      <c r="C57" s="1290"/>
      <c r="D57" s="1291"/>
      <c r="E57" s="1291"/>
      <c r="F57" s="1291"/>
      <c r="G57" s="1291"/>
      <c r="H57" s="1291"/>
      <c r="I57" s="1291"/>
      <c r="J57" s="1291"/>
      <c r="K57" s="390"/>
      <c r="L57" s="400"/>
      <c r="M57" s="400"/>
      <c r="N57" s="400"/>
      <c r="O57" s="400"/>
      <c r="P57" s="400"/>
      <c r="Q57" s="400"/>
      <c r="R57" s="347"/>
      <c r="S57" s="347"/>
      <c r="T57" s="347"/>
      <c r="U57" s="347"/>
      <c r="V57" s="526"/>
      <c r="W57" s="386">
        <f t="shared" si="1"/>
        <v>0</v>
      </c>
      <c r="X57" s="200"/>
      <c r="Y57" s="200"/>
      <c r="Z57" s="884"/>
      <c r="AA57" s="187"/>
    </row>
    <row r="58" spans="1:188" s="185" customFormat="1" ht="15" customHeight="1">
      <c r="B58" s="517"/>
      <c r="C58" s="517"/>
      <c r="D58" s="517"/>
      <c r="E58" s="517"/>
      <c r="F58" s="517"/>
      <c r="G58" s="517"/>
      <c r="H58" s="517"/>
      <c r="I58" s="517"/>
      <c r="J58" s="517"/>
      <c r="K58" s="517"/>
      <c r="L58" s="518"/>
      <c r="M58" s="518"/>
      <c r="N58" s="518"/>
      <c r="O58" s="518"/>
      <c r="P58" s="518"/>
      <c r="Q58" s="518"/>
      <c r="R58" s="518"/>
      <c r="S58" s="518"/>
      <c r="T58" s="518"/>
      <c r="U58" s="518"/>
      <c r="V58" s="520" t="s">
        <v>208</v>
      </c>
      <c r="W58" s="201">
        <f>SUM(W52:W57)</f>
        <v>0</v>
      </c>
      <c r="X58" s="200" t="e">
        <f>W58/units</f>
        <v>#DIV/0!</v>
      </c>
      <c r="Y58" s="510" t="e">
        <f>W58/SqFt</f>
        <v>#DIV/0!</v>
      </c>
      <c r="Z58" s="202" t="e">
        <f>W58/$W$130</f>
        <v>#DIV/0!</v>
      </c>
      <c r="AB58" s="506"/>
      <c r="AC58" s="506"/>
      <c r="AD58" s="506"/>
      <c r="AE58" s="506"/>
      <c r="AF58" s="506"/>
      <c r="AG58" s="50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row>
    <row r="59" spans="1:188" ht="15" customHeight="1">
      <c r="A59" s="185"/>
      <c r="B59" s="1288" t="s">
        <v>152</v>
      </c>
      <c r="C59" s="1288"/>
      <c r="D59" s="1288"/>
      <c r="E59" s="1288"/>
      <c r="F59" s="1288"/>
      <c r="G59" s="1288"/>
      <c r="H59" s="1288"/>
      <c r="I59" s="1288"/>
      <c r="J59" s="1288"/>
      <c r="K59" s="353"/>
      <c r="L59" s="529" t="s">
        <v>318</v>
      </c>
      <c r="M59" s="354"/>
      <c r="N59" s="354"/>
      <c r="O59" s="354"/>
      <c r="P59" s="354"/>
      <c r="Q59" s="354"/>
      <c r="R59" s="354"/>
      <c r="S59" s="354"/>
      <c r="T59" s="354"/>
      <c r="U59" s="354"/>
      <c r="V59" s="354"/>
      <c r="W59" s="354"/>
      <c r="X59" s="355"/>
      <c r="Y59" s="355"/>
      <c r="Z59" s="887"/>
      <c r="AA59" s="187"/>
    </row>
    <row r="60" spans="1:188" ht="15" customHeight="1">
      <c r="A60" s="185"/>
      <c r="B60" s="1289" t="s">
        <v>134</v>
      </c>
      <c r="C60" s="1289"/>
      <c r="D60" s="1289"/>
      <c r="E60" s="1289"/>
      <c r="F60" s="1289"/>
      <c r="G60" s="1289"/>
      <c r="H60" s="1289"/>
      <c r="I60" s="1289"/>
      <c r="J60" s="1289"/>
      <c r="K60" s="387"/>
      <c r="L60" s="401"/>
      <c r="M60" s="401"/>
      <c r="N60" s="401"/>
      <c r="O60" s="401"/>
      <c r="P60" s="401"/>
      <c r="Q60" s="401"/>
      <c r="R60" s="402"/>
      <c r="S60" s="402"/>
      <c r="T60" s="402"/>
      <c r="U60" s="402"/>
      <c r="V60" s="525"/>
      <c r="W60" s="386">
        <f>L60+M60+N60+O60+P60+Q60+R60+S60+T60+U60+V60</f>
        <v>0</v>
      </c>
      <c r="X60" s="200"/>
      <c r="Y60" s="200"/>
      <c r="Z60" s="884"/>
      <c r="AA60" s="187"/>
    </row>
    <row r="61" spans="1:188" ht="15" customHeight="1">
      <c r="A61" s="185"/>
      <c r="B61" s="1292" t="s">
        <v>135</v>
      </c>
      <c r="C61" s="1292"/>
      <c r="D61" s="1292"/>
      <c r="E61" s="1292"/>
      <c r="F61" s="1292"/>
      <c r="G61" s="1292"/>
      <c r="H61" s="1292"/>
      <c r="I61" s="1292"/>
      <c r="J61" s="1292"/>
      <c r="K61" s="391"/>
      <c r="L61" s="394"/>
      <c r="M61" s="394"/>
      <c r="N61" s="394"/>
      <c r="O61" s="394"/>
      <c r="P61" s="394"/>
      <c r="Q61" s="394"/>
      <c r="R61" s="398"/>
      <c r="S61" s="398"/>
      <c r="T61" s="398"/>
      <c r="U61" s="398"/>
      <c r="V61" s="523"/>
      <c r="W61" s="386">
        <f>L61+M61+N61+O61+P61+Q61+R61+S61+T61+U61+V61</f>
        <v>0</v>
      </c>
      <c r="X61" s="200"/>
      <c r="Y61" s="200"/>
      <c r="Z61" s="884"/>
      <c r="AA61" s="187"/>
    </row>
    <row r="62" spans="1:188" ht="15" customHeight="1">
      <c r="A62" s="185"/>
      <c r="B62" s="1289" t="s">
        <v>136</v>
      </c>
      <c r="C62" s="1289"/>
      <c r="D62" s="1289"/>
      <c r="E62" s="1289"/>
      <c r="F62" s="1289"/>
      <c r="G62" s="1289"/>
      <c r="H62" s="1289"/>
      <c r="I62" s="1289"/>
      <c r="J62" s="1289"/>
      <c r="K62" s="387"/>
      <c r="L62" s="395"/>
      <c r="M62" s="395"/>
      <c r="N62" s="395"/>
      <c r="O62" s="395"/>
      <c r="P62" s="395"/>
      <c r="Q62" s="395"/>
      <c r="R62" s="399"/>
      <c r="S62" s="399"/>
      <c r="T62" s="399"/>
      <c r="U62" s="399"/>
      <c r="V62" s="524"/>
      <c r="W62" s="386">
        <f>L62+M62+N62+O62+P62+Q62+R62+S62+T62+U62+V62</f>
        <v>0</v>
      </c>
      <c r="X62" s="200"/>
      <c r="Y62" s="200"/>
      <c r="Z62" s="884"/>
      <c r="AA62" s="187"/>
    </row>
    <row r="63" spans="1:188" ht="15" customHeight="1">
      <c r="A63" s="185"/>
      <c r="B63" s="1289" t="s">
        <v>137</v>
      </c>
      <c r="C63" s="1289"/>
      <c r="D63" s="1289"/>
      <c r="E63" s="1289"/>
      <c r="F63" s="1289"/>
      <c r="G63" s="1289"/>
      <c r="H63" s="1289"/>
      <c r="I63" s="1289"/>
      <c r="J63" s="1289"/>
      <c r="K63" s="387"/>
      <c r="L63" s="395"/>
      <c r="M63" s="395"/>
      <c r="N63" s="395"/>
      <c r="O63" s="395"/>
      <c r="P63" s="395"/>
      <c r="Q63" s="395"/>
      <c r="R63" s="399"/>
      <c r="S63" s="399"/>
      <c r="T63" s="399"/>
      <c r="U63" s="399"/>
      <c r="V63" s="524"/>
      <c r="W63" s="386">
        <f>L63+M63+N63+O63+P63+Q63+R63+S63+T63+U63+V63</f>
        <v>0</v>
      </c>
      <c r="X63" s="200"/>
      <c r="Y63" s="200"/>
      <c r="Z63" s="884"/>
      <c r="AA63" s="187"/>
    </row>
    <row r="64" spans="1:188" ht="15" customHeight="1">
      <c r="A64" s="185"/>
      <c r="B64" s="1290" t="s">
        <v>91</v>
      </c>
      <c r="C64" s="1290"/>
      <c r="D64" s="1291"/>
      <c r="E64" s="1291"/>
      <c r="F64" s="1291"/>
      <c r="G64" s="1291"/>
      <c r="H64" s="1291"/>
      <c r="I64" s="1291"/>
      <c r="J64" s="1291"/>
      <c r="K64" s="390"/>
      <c r="L64" s="400"/>
      <c r="M64" s="400"/>
      <c r="N64" s="400"/>
      <c r="O64" s="400"/>
      <c r="P64" s="400"/>
      <c r="Q64" s="400"/>
      <c r="R64" s="347"/>
      <c r="S64" s="347"/>
      <c r="T64" s="347"/>
      <c r="U64" s="347"/>
      <c r="V64" s="526"/>
      <c r="W64" s="386">
        <f>L64+M64+N64+O64+P64+Q64+R64+S64+T64+U64+V64</f>
        <v>0</v>
      </c>
      <c r="X64" s="200"/>
      <c r="Y64" s="200"/>
      <c r="Z64" s="884"/>
      <c r="AA64" s="187"/>
    </row>
    <row r="65" spans="1:188" s="185" customFormat="1" ht="15" customHeight="1">
      <c r="B65" s="517"/>
      <c r="C65" s="517"/>
      <c r="D65" s="517"/>
      <c r="E65" s="517"/>
      <c r="F65" s="517"/>
      <c r="G65" s="517"/>
      <c r="H65" s="517"/>
      <c r="I65" s="517"/>
      <c r="J65" s="517"/>
      <c r="K65" s="517"/>
      <c r="L65" s="518"/>
      <c r="M65" s="518"/>
      <c r="N65" s="518"/>
      <c r="O65" s="518"/>
      <c r="P65" s="518"/>
      <c r="Q65" s="518"/>
      <c r="R65" s="518"/>
      <c r="S65" s="518"/>
      <c r="T65" s="518"/>
      <c r="U65" s="518"/>
      <c r="V65" s="520" t="s">
        <v>208</v>
      </c>
      <c r="W65" s="201">
        <f>SUM(W60:W64)</f>
        <v>0</v>
      </c>
      <c r="X65" s="200" t="e">
        <f>W65/units</f>
        <v>#DIV/0!</v>
      </c>
      <c r="Y65" s="510" t="e">
        <f>W65/SqFt</f>
        <v>#DIV/0!</v>
      </c>
      <c r="Z65" s="202" t="e">
        <f>W65/$W$130</f>
        <v>#DIV/0!</v>
      </c>
      <c r="AB65" s="506"/>
      <c r="AC65" s="506"/>
      <c r="AD65" s="506"/>
      <c r="AE65" s="506"/>
      <c r="AF65" s="506"/>
      <c r="AG65" s="50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row>
    <row r="66" spans="1:188" ht="15" customHeight="1">
      <c r="A66" s="185"/>
      <c r="B66" s="1288" t="s">
        <v>153</v>
      </c>
      <c r="C66" s="1288"/>
      <c r="D66" s="1288"/>
      <c r="E66" s="1288"/>
      <c r="F66" s="1288"/>
      <c r="G66" s="1288"/>
      <c r="H66" s="1288"/>
      <c r="I66" s="1288"/>
      <c r="J66" s="1288"/>
      <c r="K66" s="353"/>
      <c r="L66" s="529" t="s">
        <v>318</v>
      </c>
      <c r="M66" s="354"/>
      <c r="N66" s="354"/>
      <c r="O66" s="354"/>
      <c r="P66" s="354"/>
      <c r="Q66" s="354"/>
      <c r="R66" s="354"/>
      <c r="S66" s="354"/>
      <c r="T66" s="354"/>
      <c r="U66" s="354"/>
      <c r="V66" s="354"/>
      <c r="W66" s="354"/>
      <c r="X66" s="355"/>
      <c r="Y66" s="355"/>
      <c r="Z66" s="887"/>
      <c r="AA66" s="187"/>
    </row>
    <row r="67" spans="1:188" ht="15" customHeight="1">
      <c r="A67" s="185"/>
      <c r="B67" s="1289" t="s">
        <v>138</v>
      </c>
      <c r="C67" s="1289"/>
      <c r="D67" s="1289"/>
      <c r="E67" s="1289"/>
      <c r="F67" s="1289"/>
      <c r="G67" s="1289"/>
      <c r="H67" s="1289"/>
      <c r="I67" s="1289"/>
      <c r="J67" s="1289"/>
      <c r="K67" s="387"/>
      <c r="L67" s="401"/>
      <c r="M67" s="401"/>
      <c r="N67" s="401"/>
      <c r="O67" s="401"/>
      <c r="P67" s="401"/>
      <c r="Q67" s="401"/>
      <c r="R67" s="402"/>
      <c r="S67" s="402"/>
      <c r="T67" s="402"/>
      <c r="U67" s="402"/>
      <c r="V67" s="525"/>
      <c r="W67" s="386">
        <f>L67+M67+N67+O67+P67+Q67+R67+S67+T67+U67+V67</f>
        <v>0</v>
      </c>
      <c r="X67" s="200"/>
      <c r="Y67" s="200"/>
      <c r="Z67" s="884"/>
      <c r="AA67" s="187"/>
    </row>
    <row r="68" spans="1:188" ht="15" customHeight="1">
      <c r="A68" s="185"/>
      <c r="B68" s="1292" t="s">
        <v>139</v>
      </c>
      <c r="C68" s="1292"/>
      <c r="D68" s="1292"/>
      <c r="E68" s="1292"/>
      <c r="F68" s="1292"/>
      <c r="G68" s="1292"/>
      <c r="H68" s="1292"/>
      <c r="I68" s="1292"/>
      <c r="J68" s="1292"/>
      <c r="K68" s="384"/>
      <c r="L68" s="394"/>
      <c r="M68" s="394"/>
      <c r="N68" s="394"/>
      <c r="O68" s="394"/>
      <c r="P68" s="394"/>
      <c r="Q68" s="394"/>
      <c r="R68" s="398"/>
      <c r="S68" s="398"/>
      <c r="T68" s="398"/>
      <c r="U68" s="398"/>
      <c r="V68" s="523"/>
      <c r="W68" s="386">
        <f>L68+M68+N68+O68+P68+Q68+R68+S68+T68+U68+V68</f>
        <v>0</v>
      </c>
      <c r="X68" s="200"/>
      <c r="Y68" s="200"/>
      <c r="Z68" s="884"/>
      <c r="AA68" s="187"/>
    </row>
    <row r="69" spans="1:188" ht="15" customHeight="1">
      <c r="A69" s="185"/>
      <c r="B69" s="1290" t="s">
        <v>91</v>
      </c>
      <c r="C69" s="1290"/>
      <c r="D69" s="1291"/>
      <c r="E69" s="1291"/>
      <c r="F69" s="1291"/>
      <c r="G69" s="1291"/>
      <c r="H69" s="1291"/>
      <c r="I69" s="1291"/>
      <c r="J69" s="1291"/>
      <c r="K69" s="390"/>
      <c r="L69" s="400"/>
      <c r="M69" s="400"/>
      <c r="N69" s="400"/>
      <c r="O69" s="400"/>
      <c r="P69" s="400"/>
      <c r="Q69" s="400"/>
      <c r="R69" s="347"/>
      <c r="S69" s="347"/>
      <c r="T69" s="347"/>
      <c r="U69" s="347"/>
      <c r="V69" s="526"/>
      <c r="W69" s="386">
        <f>L69+M69+N69+O69+P69+Q69+R69+S69+T69+U69+V69</f>
        <v>0</v>
      </c>
      <c r="X69" s="200"/>
      <c r="Y69" s="200"/>
      <c r="Z69" s="884"/>
      <c r="AA69" s="187"/>
    </row>
    <row r="70" spans="1:188" s="185" customFormat="1" ht="15" customHeight="1">
      <c r="B70" s="517"/>
      <c r="C70" s="517"/>
      <c r="D70" s="517"/>
      <c r="E70" s="517"/>
      <c r="F70" s="517"/>
      <c r="G70" s="517"/>
      <c r="H70" s="517"/>
      <c r="I70" s="517"/>
      <c r="J70" s="517"/>
      <c r="K70" s="517"/>
      <c r="L70" s="518"/>
      <c r="M70" s="518"/>
      <c r="N70" s="518"/>
      <c r="O70" s="518"/>
      <c r="P70" s="518"/>
      <c r="Q70" s="518"/>
      <c r="R70" s="518"/>
      <c r="S70" s="518"/>
      <c r="T70" s="518"/>
      <c r="U70" s="518"/>
      <c r="V70" s="520" t="s">
        <v>208</v>
      </c>
      <c r="W70" s="201">
        <f>SUM(W67:W69)</f>
        <v>0</v>
      </c>
      <c r="X70" s="200" t="e">
        <f>W70/units</f>
        <v>#DIV/0!</v>
      </c>
      <c r="Y70" s="510" t="e">
        <f>W70/SqFt</f>
        <v>#DIV/0!</v>
      </c>
      <c r="Z70" s="202" t="e">
        <f>W70/$W$130</f>
        <v>#DIV/0!</v>
      </c>
      <c r="AB70" s="506"/>
      <c r="AC70" s="506"/>
      <c r="AD70" s="506"/>
      <c r="AE70" s="506"/>
      <c r="AF70" s="506"/>
      <c r="AG70" s="50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row>
    <row r="71" spans="1:188" ht="15" customHeight="1">
      <c r="A71" s="185"/>
      <c r="B71" s="1288" t="s">
        <v>154</v>
      </c>
      <c r="C71" s="1288"/>
      <c r="D71" s="1288"/>
      <c r="E71" s="1288"/>
      <c r="F71" s="1288"/>
      <c r="G71" s="1288"/>
      <c r="H71" s="1288"/>
      <c r="I71" s="1288"/>
      <c r="J71" s="1288"/>
      <c r="K71" s="353"/>
      <c r="L71" s="529" t="s">
        <v>318</v>
      </c>
      <c r="M71" s="354"/>
      <c r="N71" s="354"/>
      <c r="O71" s="354"/>
      <c r="P71" s="354"/>
      <c r="Q71" s="354"/>
      <c r="R71" s="354"/>
      <c r="S71" s="354"/>
      <c r="T71" s="354"/>
      <c r="U71" s="354"/>
      <c r="V71" s="354"/>
      <c r="W71" s="354"/>
      <c r="X71" s="355"/>
      <c r="Y71" s="355"/>
      <c r="Z71" s="887"/>
      <c r="AA71" s="187"/>
    </row>
    <row r="72" spans="1:188" ht="15" customHeight="1">
      <c r="A72" s="185"/>
      <c r="B72" s="1289" t="s">
        <v>53</v>
      </c>
      <c r="C72" s="1289"/>
      <c r="D72" s="1289"/>
      <c r="E72" s="1289"/>
      <c r="F72" s="1289"/>
      <c r="G72" s="1289"/>
      <c r="H72" s="1289"/>
      <c r="I72" s="1289"/>
      <c r="J72" s="1289"/>
      <c r="K72" s="387"/>
      <c r="L72" s="401"/>
      <c r="M72" s="401"/>
      <c r="N72" s="401"/>
      <c r="O72" s="401"/>
      <c r="P72" s="401"/>
      <c r="Q72" s="401"/>
      <c r="R72" s="401"/>
      <c r="S72" s="401"/>
      <c r="T72" s="401"/>
      <c r="U72" s="401"/>
      <c r="V72" s="525"/>
      <c r="W72" s="386">
        <f>L72+M72+N72+O72+P72+Q72+R72+S72+T72+U72+V72</f>
        <v>0</v>
      </c>
      <c r="X72" s="200"/>
      <c r="Y72" s="200"/>
      <c r="Z72" s="884"/>
      <c r="AA72" s="187"/>
    </row>
    <row r="73" spans="1:188" ht="15" customHeight="1">
      <c r="A73" s="185"/>
      <c r="B73" s="1290" t="s">
        <v>91</v>
      </c>
      <c r="C73" s="1290"/>
      <c r="D73" s="1291"/>
      <c r="E73" s="1291"/>
      <c r="F73" s="1291"/>
      <c r="G73" s="1291"/>
      <c r="H73" s="1291"/>
      <c r="I73" s="1291"/>
      <c r="J73" s="1291"/>
      <c r="K73" s="390"/>
      <c r="L73" s="400"/>
      <c r="M73" s="400"/>
      <c r="N73" s="400"/>
      <c r="O73" s="400"/>
      <c r="P73" s="400"/>
      <c r="Q73" s="400"/>
      <c r="R73" s="400"/>
      <c r="S73" s="400"/>
      <c r="T73" s="400"/>
      <c r="U73" s="400"/>
      <c r="V73" s="526"/>
      <c r="W73" s="386">
        <f>L73+M73+N73+O73+P73+Q73+R73+S73+T73+U73+V73</f>
        <v>0</v>
      </c>
      <c r="X73" s="200"/>
      <c r="Y73" s="200"/>
      <c r="Z73" s="884"/>
      <c r="AA73" s="187"/>
    </row>
    <row r="74" spans="1:188" s="185" customFormat="1" ht="15" customHeight="1">
      <c r="B74" s="517"/>
      <c r="C74" s="517"/>
      <c r="D74" s="517"/>
      <c r="E74" s="517"/>
      <c r="F74" s="517"/>
      <c r="G74" s="517"/>
      <c r="H74" s="517"/>
      <c r="I74" s="517"/>
      <c r="J74" s="517"/>
      <c r="K74" s="517"/>
      <c r="L74" s="518"/>
      <c r="M74" s="518"/>
      <c r="N74" s="518"/>
      <c r="O74" s="518"/>
      <c r="P74" s="518"/>
      <c r="Q74" s="518"/>
      <c r="R74" s="518"/>
      <c r="S74" s="518"/>
      <c r="T74" s="518"/>
      <c r="U74" s="518"/>
      <c r="V74" s="520" t="s">
        <v>208</v>
      </c>
      <c r="W74" s="201">
        <f>SUM(W72:W73)</f>
        <v>0</v>
      </c>
      <c r="X74" s="200" t="e">
        <f>W74/units</f>
        <v>#DIV/0!</v>
      </c>
      <c r="Y74" s="510" t="e">
        <f>W74/SqFt</f>
        <v>#DIV/0!</v>
      </c>
      <c r="Z74" s="202" t="e">
        <f>W74/$W$130</f>
        <v>#DIV/0!</v>
      </c>
      <c r="AB74" s="506"/>
      <c r="AC74" s="506"/>
      <c r="AD74" s="506"/>
      <c r="AE74" s="506"/>
      <c r="AF74" s="506"/>
      <c r="AG74" s="506"/>
      <c r="AH74" s="506"/>
      <c r="AI74" s="506"/>
      <c r="AJ74" s="506"/>
      <c r="AK74" s="506"/>
      <c r="AL74" s="506"/>
      <c r="AM74" s="506"/>
      <c r="AN74" s="506"/>
      <c r="AO74" s="506"/>
      <c r="AP74" s="506"/>
      <c r="AQ74" s="506"/>
      <c r="AR74" s="506"/>
      <c r="AS74" s="506"/>
      <c r="AT74" s="506"/>
      <c r="AU74" s="506"/>
      <c r="AV74" s="506"/>
      <c r="AW74" s="506"/>
      <c r="AX74" s="506"/>
      <c r="AY74" s="506"/>
      <c r="AZ74" s="506"/>
      <c r="BA74" s="506"/>
      <c r="BB74" s="506"/>
      <c r="BC74" s="506"/>
      <c r="BD74" s="506"/>
      <c r="BE74" s="506"/>
      <c r="BF74" s="506"/>
      <c r="BG74" s="506"/>
      <c r="BH74" s="506"/>
      <c r="BI74" s="506"/>
      <c r="BJ74" s="506"/>
      <c r="BK74" s="506"/>
      <c r="BL74" s="506"/>
      <c r="BM74" s="506"/>
      <c r="BN74" s="506"/>
      <c r="BO74" s="506"/>
      <c r="BP74" s="506"/>
      <c r="BQ74" s="506"/>
      <c r="BR74" s="506"/>
      <c r="BS74" s="506"/>
      <c r="BT74" s="506"/>
      <c r="BU74" s="506"/>
      <c r="BV74" s="506"/>
      <c r="BW74" s="506"/>
      <c r="BX74" s="506"/>
      <c r="BY74" s="506"/>
      <c r="BZ74" s="506"/>
      <c r="CA74" s="506"/>
      <c r="CB74" s="506"/>
      <c r="CC74" s="506"/>
      <c r="CD74" s="506"/>
      <c r="CE74" s="506"/>
      <c r="CF74" s="506"/>
      <c r="CG74" s="506"/>
      <c r="CH74" s="506"/>
      <c r="CI74" s="506"/>
      <c r="CJ74" s="506"/>
      <c r="CK74" s="506"/>
      <c r="CL74" s="506"/>
      <c r="CM74" s="506"/>
      <c r="CN74" s="506"/>
      <c r="CO74" s="506"/>
      <c r="CP74" s="506"/>
      <c r="CQ74" s="506"/>
      <c r="CR74" s="506"/>
      <c r="CS74" s="506"/>
      <c r="CT74" s="506"/>
      <c r="CU74" s="506"/>
      <c r="CV74" s="506"/>
      <c r="CW74" s="506"/>
      <c r="CX74" s="506"/>
      <c r="CY74" s="506"/>
      <c r="CZ74" s="506"/>
      <c r="DA74" s="506"/>
      <c r="DB74" s="506"/>
      <c r="DC74" s="506"/>
      <c r="DD74" s="506"/>
      <c r="DE74" s="506"/>
      <c r="DF74" s="506"/>
      <c r="DG74" s="506"/>
      <c r="DH74" s="506"/>
      <c r="DI74" s="506"/>
      <c r="DJ74" s="506"/>
      <c r="DK74" s="506"/>
      <c r="DL74" s="506"/>
      <c r="DM74" s="506"/>
      <c r="DN74" s="506"/>
      <c r="DO74" s="506"/>
      <c r="DP74" s="506"/>
      <c r="DQ74" s="506"/>
      <c r="DR74" s="506"/>
      <c r="DS74" s="506"/>
      <c r="DT74" s="506"/>
      <c r="DU74" s="506"/>
      <c r="DV74" s="506"/>
      <c r="DW74" s="506"/>
      <c r="DX74" s="506"/>
      <c r="DY74" s="506"/>
      <c r="DZ74" s="506"/>
      <c r="EA74" s="506"/>
      <c r="EB74" s="506"/>
      <c r="EC74" s="506"/>
      <c r="ED74" s="506"/>
      <c r="EE74" s="506"/>
      <c r="EF74" s="506"/>
      <c r="EG74" s="506"/>
      <c r="EH74" s="506"/>
      <c r="EI74" s="506"/>
      <c r="EJ74" s="506"/>
      <c r="EK74" s="506"/>
      <c r="EL74" s="506"/>
      <c r="EM74" s="506"/>
      <c r="EN74" s="506"/>
      <c r="EO74" s="506"/>
      <c r="EP74" s="506"/>
      <c r="EQ74" s="506"/>
      <c r="ER74" s="506"/>
      <c r="ES74" s="506"/>
      <c r="ET74" s="506"/>
      <c r="EU74" s="506"/>
      <c r="EV74" s="506"/>
      <c r="EW74" s="506"/>
      <c r="EX74" s="506"/>
      <c r="EY74" s="506"/>
      <c r="EZ74" s="506"/>
      <c r="FA74" s="506"/>
      <c r="FB74" s="506"/>
      <c r="FC74" s="506"/>
      <c r="FD74" s="506"/>
      <c r="FE74" s="506"/>
      <c r="FF74" s="506"/>
      <c r="FG74" s="506"/>
      <c r="FH74" s="506"/>
      <c r="FI74" s="506"/>
      <c r="FJ74" s="506"/>
      <c r="FK74" s="506"/>
      <c r="FL74" s="506"/>
      <c r="FM74" s="506"/>
      <c r="FN74" s="506"/>
      <c r="FO74" s="506"/>
      <c r="FP74" s="506"/>
      <c r="FQ74" s="506"/>
      <c r="FR74" s="506"/>
      <c r="FS74" s="506"/>
      <c r="FT74" s="506"/>
      <c r="FU74" s="506"/>
      <c r="FV74" s="506"/>
      <c r="FW74" s="506"/>
      <c r="FX74" s="506"/>
      <c r="FY74" s="506"/>
      <c r="FZ74" s="506"/>
      <c r="GA74" s="506"/>
      <c r="GB74" s="506"/>
      <c r="GC74" s="506"/>
      <c r="GD74" s="506"/>
      <c r="GE74" s="506"/>
      <c r="GF74" s="506"/>
    </row>
    <row r="75" spans="1:188" ht="15" customHeight="1">
      <c r="A75" s="185"/>
      <c r="B75" s="1288" t="s">
        <v>155</v>
      </c>
      <c r="C75" s="1288"/>
      <c r="D75" s="1288"/>
      <c r="E75" s="1288"/>
      <c r="F75" s="1288"/>
      <c r="G75" s="1288"/>
      <c r="H75" s="1288"/>
      <c r="I75" s="1288"/>
      <c r="J75" s="1288"/>
      <c r="K75" s="353"/>
      <c r="L75" s="529" t="s">
        <v>318</v>
      </c>
      <c r="M75" s="354"/>
      <c r="N75" s="354"/>
      <c r="O75" s="354"/>
      <c r="P75" s="354"/>
      <c r="Q75" s="354"/>
      <c r="R75" s="354"/>
      <c r="S75" s="354"/>
      <c r="T75" s="354"/>
      <c r="U75" s="354"/>
      <c r="V75" s="354"/>
      <c r="W75" s="354"/>
      <c r="X75" s="355"/>
      <c r="Y75" s="355"/>
      <c r="Z75" s="887"/>
      <c r="AA75" s="187"/>
    </row>
    <row r="76" spans="1:188" ht="15" customHeight="1">
      <c r="A76" s="185"/>
      <c r="B76" s="1289" t="s">
        <v>140</v>
      </c>
      <c r="C76" s="1289"/>
      <c r="D76" s="1289"/>
      <c r="E76" s="1289"/>
      <c r="F76" s="1289"/>
      <c r="G76" s="1289"/>
      <c r="H76" s="1289"/>
      <c r="I76" s="1289"/>
      <c r="J76" s="1289"/>
      <c r="K76" s="387"/>
      <c r="L76" s="401"/>
      <c r="M76" s="401"/>
      <c r="N76" s="401"/>
      <c r="O76" s="401"/>
      <c r="P76" s="401"/>
      <c r="Q76" s="401"/>
      <c r="R76" s="402"/>
      <c r="S76" s="402"/>
      <c r="T76" s="402"/>
      <c r="U76" s="402"/>
      <c r="V76" s="525"/>
      <c r="W76" s="386">
        <f>L76+M76+N76+O76+P76+Q76+R76+S76+T76+U76+V76</f>
        <v>0</v>
      </c>
      <c r="X76" s="200"/>
      <c r="Y76" s="200"/>
      <c r="Z76" s="884"/>
      <c r="AA76" s="187"/>
    </row>
    <row r="77" spans="1:188" ht="15" customHeight="1">
      <c r="A77" s="185"/>
      <c r="B77" s="1292" t="s">
        <v>141</v>
      </c>
      <c r="C77" s="1292"/>
      <c r="D77" s="1292"/>
      <c r="E77" s="1292"/>
      <c r="F77" s="1292"/>
      <c r="G77" s="1292"/>
      <c r="H77" s="1292"/>
      <c r="I77" s="1292"/>
      <c r="J77" s="1292"/>
      <c r="K77" s="384"/>
      <c r="L77" s="394"/>
      <c r="M77" s="394"/>
      <c r="N77" s="394"/>
      <c r="O77" s="394"/>
      <c r="P77" s="394"/>
      <c r="Q77" s="394"/>
      <c r="R77" s="398"/>
      <c r="S77" s="398"/>
      <c r="T77" s="398"/>
      <c r="U77" s="398"/>
      <c r="V77" s="523"/>
      <c r="W77" s="386">
        <f>L77+M77+N77+O77+P77+Q77+R77+S77+T77+U77+V77</f>
        <v>0</v>
      </c>
      <c r="X77" s="200"/>
      <c r="Y77" s="200"/>
      <c r="Z77" s="884"/>
      <c r="AA77" s="187"/>
    </row>
    <row r="78" spans="1:188" ht="15" customHeight="1">
      <c r="A78" s="185"/>
      <c r="B78" s="1289" t="s">
        <v>142</v>
      </c>
      <c r="C78" s="1289"/>
      <c r="D78" s="1289"/>
      <c r="E78" s="1289"/>
      <c r="F78" s="1289"/>
      <c r="G78" s="1289"/>
      <c r="H78" s="1289"/>
      <c r="I78" s="1289"/>
      <c r="J78" s="1289"/>
      <c r="K78" s="391"/>
      <c r="L78" s="395"/>
      <c r="M78" s="395"/>
      <c r="N78" s="395"/>
      <c r="O78" s="395"/>
      <c r="P78" s="395"/>
      <c r="Q78" s="395"/>
      <c r="R78" s="399"/>
      <c r="S78" s="399"/>
      <c r="T78" s="399"/>
      <c r="U78" s="399"/>
      <c r="V78" s="524"/>
      <c r="W78" s="386">
        <f>L78+M78+N78+O78+P78+Q78+R78+S78+T78+U78+V78</f>
        <v>0</v>
      </c>
      <c r="X78" s="200"/>
      <c r="Y78" s="200"/>
      <c r="Z78" s="884"/>
      <c r="AA78" s="187"/>
    </row>
    <row r="79" spans="1:188" ht="15" customHeight="1">
      <c r="A79" s="185"/>
      <c r="B79" s="1290" t="s">
        <v>91</v>
      </c>
      <c r="C79" s="1290"/>
      <c r="D79" s="1291"/>
      <c r="E79" s="1291"/>
      <c r="F79" s="1291"/>
      <c r="G79" s="1291"/>
      <c r="H79" s="1291"/>
      <c r="I79" s="1291"/>
      <c r="J79" s="1291"/>
      <c r="K79" s="390"/>
      <c r="L79" s="400"/>
      <c r="M79" s="400"/>
      <c r="N79" s="400"/>
      <c r="O79" s="400"/>
      <c r="P79" s="400"/>
      <c r="Q79" s="400"/>
      <c r="R79" s="347"/>
      <c r="S79" s="347"/>
      <c r="T79" s="347"/>
      <c r="U79" s="347"/>
      <c r="V79" s="526"/>
      <c r="W79" s="386">
        <f>L79+M79+N79+O79+P79+Q79+R79+S79+T79+U79+V79</f>
        <v>0</v>
      </c>
      <c r="X79" s="200"/>
      <c r="Y79" s="200"/>
      <c r="Z79" s="884"/>
      <c r="AA79" s="187"/>
    </row>
    <row r="80" spans="1:188" s="185" customFormat="1" ht="15" customHeight="1">
      <c r="B80" s="517"/>
      <c r="C80" s="517"/>
      <c r="D80" s="517"/>
      <c r="E80" s="517"/>
      <c r="F80" s="517"/>
      <c r="G80" s="517"/>
      <c r="H80" s="517"/>
      <c r="I80" s="517"/>
      <c r="J80" s="517"/>
      <c r="K80" s="517"/>
      <c r="L80" s="518"/>
      <c r="M80" s="518"/>
      <c r="N80" s="518"/>
      <c r="O80" s="518"/>
      <c r="P80" s="518"/>
      <c r="Q80" s="518"/>
      <c r="R80" s="518"/>
      <c r="S80" s="518"/>
      <c r="T80" s="518"/>
      <c r="U80" s="518"/>
      <c r="V80" s="520" t="s">
        <v>208</v>
      </c>
      <c r="W80" s="201">
        <f>SUM(W76:W79)</f>
        <v>0</v>
      </c>
      <c r="X80" s="200" t="e">
        <f>W80/units</f>
        <v>#DIV/0!</v>
      </c>
      <c r="Y80" s="510" t="e">
        <f>W80/SqFt</f>
        <v>#DIV/0!</v>
      </c>
      <c r="Z80" s="202" t="e">
        <f>W80/$W$130</f>
        <v>#DIV/0!</v>
      </c>
      <c r="AB80" s="506"/>
      <c r="AC80" s="506"/>
      <c r="AD80" s="506"/>
      <c r="AE80" s="506"/>
      <c r="AF80" s="506"/>
      <c r="AG80" s="506"/>
      <c r="AH80" s="506"/>
      <c r="AI80" s="506"/>
      <c r="AJ80" s="506"/>
      <c r="AK80" s="506"/>
      <c r="AL80" s="506"/>
      <c r="AM80" s="506"/>
      <c r="AN80" s="506"/>
      <c r="AO80" s="506"/>
      <c r="AP80" s="506"/>
      <c r="AQ80" s="506"/>
      <c r="AR80" s="506"/>
      <c r="AS80" s="506"/>
      <c r="AT80" s="506"/>
      <c r="AU80" s="506"/>
      <c r="AV80" s="506"/>
      <c r="AW80" s="506"/>
      <c r="AX80" s="506"/>
      <c r="AY80" s="506"/>
      <c r="AZ80" s="506"/>
      <c r="BA80" s="506"/>
      <c r="BB80" s="506"/>
      <c r="BC80" s="506"/>
      <c r="BD80" s="506"/>
      <c r="BE80" s="506"/>
      <c r="BF80" s="506"/>
      <c r="BG80" s="506"/>
      <c r="BH80" s="506"/>
      <c r="BI80" s="506"/>
      <c r="BJ80" s="506"/>
      <c r="BK80" s="506"/>
      <c r="BL80" s="506"/>
      <c r="BM80" s="506"/>
      <c r="BN80" s="506"/>
      <c r="BO80" s="506"/>
      <c r="BP80" s="506"/>
      <c r="BQ80" s="506"/>
      <c r="BR80" s="506"/>
      <c r="BS80" s="506"/>
      <c r="BT80" s="506"/>
      <c r="BU80" s="506"/>
      <c r="BV80" s="506"/>
      <c r="BW80" s="506"/>
      <c r="BX80" s="506"/>
      <c r="BY80" s="506"/>
      <c r="BZ80" s="506"/>
      <c r="CA80" s="506"/>
      <c r="CB80" s="506"/>
      <c r="CC80" s="506"/>
      <c r="CD80" s="506"/>
      <c r="CE80" s="506"/>
      <c r="CF80" s="506"/>
      <c r="CG80" s="506"/>
      <c r="CH80" s="506"/>
      <c r="CI80" s="506"/>
      <c r="CJ80" s="506"/>
      <c r="CK80" s="506"/>
      <c r="CL80" s="506"/>
      <c r="CM80" s="506"/>
      <c r="CN80" s="506"/>
      <c r="CO80" s="506"/>
      <c r="CP80" s="506"/>
      <c r="CQ80" s="506"/>
      <c r="CR80" s="506"/>
      <c r="CS80" s="506"/>
      <c r="CT80" s="506"/>
      <c r="CU80" s="506"/>
      <c r="CV80" s="506"/>
      <c r="CW80" s="506"/>
      <c r="CX80" s="506"/>
      <c r="CY80" s="506"/>
      <c r="CZ80" s="506"/>
      <c r="DA80" s="506"/>
      <c r="DB80" s="506"/>
      <c r="DC80" s="506"/>
      <c r="DD80" s="506"/>
      <c r="DE80" s="506"/>
      <c r="DF80" s="506"/>
      <c r="DG80" s="506"/>
      <c r="DH80" s="506"/>
      <c r="DI80" s="506"/>
      <c r="DJ80" s="506"/>
      <c r="DK80" s="506"/>
      <c r="DL80" s="506"/>
      <c r="DM80" s="506"/>
      <c r="DN80" s="506"/>
      <c r="DO80" s="506"/>
      <c r="DP80" s="506"/>
      <c r="DQ80" s="506"/>
      <c r="DR80" s="506"/>
      <c r="DS80" s="506"/>
      <c r="DT80" s="506"/>
      <c r="DU80" s="506"/>
      <c r="DV80" s="506"/>
      <c r="DW80" s="506"/>
      <c r="DX80" s="506"/>
      <c r="DY80" s="506"/>
      <c r="DZ80" s="506"/>
      <c r="EA80" s="506"/>
      <c r="EB80" s="506"/>
      <c r="EC80" s="506"/>
      <c r="ED80" s="506"/>
      <c r="EE80" s="506"/>
      <c r="EF80" s="506"/>
      <c r="EG80" s="506"/>
      <c r="EH80" s="506"/>
      <c r="EI80" s="506"/>
      <c r="EJ80" s="506"/>
      <c r="EK80" s="506"/>
      <c r="EL80" s="506"/>
      <c r="EM80" s="506"/>
      <c r="EN80" s="506"/>
      <c r="EO80" s="506"/>
      <c r="EP80" s="506"/>
      <c r="EQ80" s="506"/>
      <c r="ER80" s="506"/>
      <c r="ES80" s="506"/>
      <c r="ET80" s="506"/>
      <c r="EU80" s="506"/>
      <c r="EV80" s="506"/>
      <c r="EW80" s="506"/>
      <c r="EX80" s="506"/>
      <c r="EY80" s="506"/>
      <c r="EZ80" s="506"/>
      <c r="FA80" s="506"/>
      <c r="FB80" s="506"/>
      <c r="FC80" s="506"/>
      <c r="FD80" s="506"/>
      <c r="FE80" s="506"/>
      <c r="FF80" s="506"/>
      <c r="FG80" s="506"/>
      <c r="FH80" s="506"/>
      <c r="FI80" s="506"/>
      <c r="FJ80" s="506"/>
      <c r="FK80" s="506"/>
      <c r="FL80" s="506"/>
      <c r="FM80" s="506"/>
      <c r="FN80" s="506"/>
      <c r="FO80" s="506"/>
      <c r="FP80" s="506"/>
      <c r="FQ80" s="506"/>
      <c r="FR80" s="506"/>
      <c r="FS80" s="506"/>
      <c r="FT80" s="506"/>
      <c r="FU80" s="506"/>
      <c r="FV80" s="506"/>
      <c r="FW80" s="506"/>
      <c r="FX80" s="506"/>
      <c r="FY80" s="506"/>
      <c r="FZ80" s="506"/>
      <c r="GA80" s="506"/>
      <c r="GB80" s="506"/>
      <c r="GC80" s="506"/>
      <c r="GD80" s="506"/>
      <c r="GE80" s="506"/>
      <c r="GF80" s="506"/>
    </row>
    <row r="81" spans="1:188" ht="15" customHeight="1">
      <c r="A81" s="185"/>
      <c r="B81" s="1288" t="s">
        <v>156</v>
      </c>
      <c r="C81" s="1288"/>
      <c r="D81" s="1288"/>
      <c r="E81" s="1288"/>
      <c r="F81" s="1288"/>
      <c r="G81" s="1288"/>
      <c r="H81" s="1288"/>
      <c r="I81" s="1288"/>
      <c r="J81" s="1288"/>
      <c r="K81" s="353"/>
      <c r="L81" s="529" t="s">
        <v>318</v>
      </c>
      <c r="M81" s="354"/>
      <c r="N81" s="354"/>
      <c r="O81" s="354"/>
      <c r="P81" s="354"/>
      <c r="Q81" s="354"/>
      <c r="R81" s="354"/>
      <c r="S81" s="354"/>
      <c r="T81" s="354"/>
      <c r="U81" s="354"/>
      <c r="V81" s="354"/>
      <c r="W81" s="354"/>
      <c r="X81" s="355"/>
      <c r="Y81" s="355"/>
      <c r="Z81" s="887"/>
      <c r="AA81" s="187"/>
    </row>
    <row r="82" spans="1:188" ht="15" customHeight="1">
      <c r="A82" s="185"/>
      <c r="B82" s="1292" t="s">
        <v>143</v>
      </c>
      <c r="C82" s="1292"/>
      <c r="D82" s="1292"/>
      <c r="E82" s="1292"/>
      <c r="F82" s="1292"/>
      <c r="G82" s="1292"/>
      <c r="H82" s="1292"/>
      <c r="I82" s="1292"/>
      <c r="J82" s="1292"/>
      <c r="K82" s="384"/>
      <c r="L82" s="388"/>
      <c r="M82" s="388"/>
      <c r="N82" s="388"/>
      <c r="O82" s="388"/>
      <c r="P82" s="388"/>
      <c r="Q82" s="388"/>
      <c r="R82" s="402"/>
      <c r="S82" s="402"/>
      <c r="T82" s="402"/>
      <c r="U82" s="402"/>
      <c r="V82" s="525"/>
      <c r="W82" s="386">
        <f>L82+M82+N82+O82+P82+Q82+R82+S82+T82+U82+V82</f>
        <v>0</v>
      </c>
      <c r="X82" s="200"/>
      <c r="Y82" s="200"/>
      <c r="Z82" s="884"/>
      <c r="AA82" s="187"/>
    </row>
    <row r="83" spans="1:188" ht="15" customHeight="1">
      <c r="A83" s="185"/>
      <c r="B83" s="1290" t="s">
        <v>91</v>
      </c>
      <c r="C83" s="1290"/>
      <c r="D83" s="1291"/>
      <c r="E83" s="1291"/>
      <c r="F83" s="1291"/>
      <c r="G83" s="1291"/>
      <c r="H83" s="1291"/>
      <c r="I83" s="1291"/>
      <c r="J83" s="1291"/>
      <c r="K83" s="390"/>
      <c r="L83" s="389"/>
      <c r="M83" s="389"/>
      <c r="N83" s="389"/>
      <c r="O83" s="389"/>
      <c r="P83" s="389"/>
      <c r="Q83" s="389"/>
      <c r="R83" s="347"/>
      <c r="S83" s="347"/>
      <c r="T83" s="347"/>
      <c r="U83" s="347"/>
      <c r="V83" s="526"/>
      <c r="W83" s="386">
        <f>L83+M83+N83+O83+P83+Q83+R83+S83+T83+U83+V83</f>
        <v>0</v>
      </c>
      <c r="X83" s="200"/>
      <c r="Y83" s="200"/>
      <c r="Z83" s="884"/>
      <c r="AA83" s="187"/>
    </row>
    <row r="84" spans="1:188" s="185" customFormat="1" ht="15" customHeight="1">
      <c r="B84" s="517"/>
      <c r="C84" s="517"/>
      <c r="D84" s="517"/>
      <c r="E84" s="517"/>
      <c r="F84" s="517"/>
      <c r="G84" s="517"/>
      <c r="H84" s="517"/>
      <c r="I84" s="517"/>
      <c r="J84" s="517"/>
      <c r="K84" s="517"/>
      <c r="L84" s="518"/>
      <c r="M84" s="518"/>
      <c r="N84" s="518"/>
      <c r="O84" s="518"/>
      <c r="P84" s="518"/>
      <c r="Q84" s="518"/>
      <c r="R84" s="518"/>
      <c r="S84" s="518"/>
      <c r="T84" s="518"/>
      <c r="U84" s="518"/>
      <c r="V84" s="520" t="s">
        <v>208</v>
      </c>
      <c r="W84" s="201">
        <f>SUM(W82:W83)</f>
        <v>0</v>
      </c>
      <c r="X84" s="200" t="e">
        <f>W84/units</f>
        <v>#DIV/0!</v>
      </c>
      <c r="Y84" s="510" t="e">
        <f>W84/SqFt</f>
        <v>#DIV/0!</v>
      </c>
      <c r="Z84" s="202" t="e">
        <f>W84/$W$130</f>
        <v>#DIV/0!</v>
      </c>
      <c r="AB84" s="506"/>
      <c r="AC84" s="506"/>
      <c r="AD84" s="506"/>
      <c r="AE84" s="506"/>
      <c r="AF84" s="506"/>
      <c r="AG84" s="506"/>
      <c r="AH84" s="506"/>
      <c r="AI84" s="506"/>
      <c r="AJ84" s="506"/>
      <c r="AK84" s="506"/>
      <c r="AL84" s="506"/>
      <c r="AM84" s="506"/>
      <c r="AN84" s="506"/>
      <c r="AO84" s="506"/>
      <c r="AP84" s="506"/>
      <c r="AQ84" s="506"/>
      <c r="AR84" s="506"/>
      <c r="AS84" s="506"/>
      <c r="AT84" s="506"/>
      <c r="AU84" s="506"/>
      <c r="AV84" s="506"/>
      <c r="AW84" s="506"/>
      <c r="AX84" s="506"/>
      <c r="AY84" s="506"/>
      <c r="AZ84" s="506"/>
      <c r="BA84" s="506"/>
      <c r="BB84" s="506"/>
      <c r="BC84" s="506"/>
      <c r="BD84" s="506"/>
      <c r="BE84" s="506"/>
      <c r="BF84" s="506"/>
      <c r="BG84" s="506"/>
      <c r="BH84" s="506"/>
      <c r="BI84" s="506"/>
      <c r="BJ84" s="506"/>
      <c r="BK84" s="506"/>
      <c r="BL84" s="506"/>
      <c r="BM84" s="506"/>
      <c r="BN84" s="506"/>
      <c r="BO84" s="506"/>
      <c r="BP84" s="506"/>
      <c r="BQ84" s="506"/>
      <c r="BR84" s="506"/>
      <c r="BS84" s="506"/>
      <c r="BT84" s="506"/>
      <c r="BU84" s="506"/>
      <c r="BV84" s="506"/>
      <c r="BW84" s="506"/>
      <c r="BX84" s="506"/>
      <c r="BY84" s="506"/>
      <c r="BZ84" s="506"/>
      <c r="CA84" s="506"/>
      <c r="CB84" s="506"/>
      <c r="CC84" s="506"/>
      <c r="CD84" s="506"/>
      <c r="CE84" s="506"/>
      <c r="CF84" s="506"/>
      <c r="CG84" s="506"/>
      <c r="CH84" s="506"/>
      <c r="CI84" s="506"/>
      <c r="CJ84" s="506"/>
      <c r="CK84" s="506"/>
      <c r="CL84" s="506"/>
      <c r="CM84" s="506"/>
      <c r="CN84" s="506"/>
      <c r="CO84" s="506"/>
      <c r="CP84" s="506"/>
      <c r="CQ84" s="506"/>
      <c r="CR84" s="506"/>
      <c r="CS84" s="506"/>
      <c r="CT84" s="506"/>
      <c r="CU84" s="506"/>
      <c r="CV84" s="506"/>
      <c r="CW84" s="506"/>
      <c r="CX84" s="506"/>
      <c r="CY84" s="506"/>
      <c r="CZ84" s="506"/>
      <c r="DA84" s="506"/>
      <c r="DB84" s="506"/>
      <c r="DC84" s="506"/>
      <c r="DD84" s="506"/>
      <c r="DE84" s="506"/>
      <c r="DF84" s="506"/>
      <c r="DG84" s="506"/>
      <c r="DH84" s="506"/>
      <c r="DI84" s="506"/>
      <c r="DJ84" s="506"/>
      <c r="DK84" s="506"/>
      <c r="DL84" s="506"/>
      <c r="DM84" s="506"/>
      <c r="DN84" s="506"/>
      <c r="DO84" s="506"/>
      <c r="DP84" s="506"/>
      <c r="DQ84" s="506"/>
      <c r="DR84" s="506"/>
      <c r="DS84" s="506"/>
      <c r="DT84" s="506"/>
      <c r="DU84" s="506"/>
      <c r="DV84" s="506"/>
      <c r="DW84" s="506"/>
      <c r="DX84" s="506"/>
      <c r="DY84" s="506"/>
      <c r="DZ84" s="506"/>
      <c r="EA84" s="506"/>
      <c r="EB84" s="506"/>
      <c r="EC84" s="506"/>
      <c r="ED84" s="506"/>
      <c r="EE84" s="506"/>
      <c r="EF84" s="506"/>
      <c r="EG84" s="506"/>
      <c r="EH84" s="506"/>
      <c r="EI84" s="506"/>
      <c r="EJ84" s="506"/>
      <c r="EK84" s="506"/>
      <c r="EL84" s="506"/>
      <c r="EM84" s="506"/>
      <c r="EN84" s="506"/>
      <c r="EO84" s="506"/>
      <c r="EP84" s="506"/>
      <c r="EQ84" s="506"/>
      <c r="ER84" s="506"/>
      <c r="ES84" s="506"/>
      <c r="ET84" s="506"/>
      <c r="EU84" s="506"/>
      <c r="EV84" s="506"/>
      <c r="EW84" s="506"/>
      <c r="EX84" s="506"/>
      <c r="EY84" s="506"/>
      <c r="EZ84" s="506"/>
      <c r="FA84" s="506"/>
      <c r="FB84" s="506"/>
      <c r="FC84" s="506"/>
      <c r="FD84" s="506"/>
      <c r="FE84" s="506"/>
      <c r="FF84" s="506"/>
      <c r="FG84" s="506"/>
      <c r="FH84" s="506"/>
      <c r="FI84" s="506"/>
      <c r="FJ84" s="506"/>
      <c r="FK84" s="506"/>
      <c r="FL84" s="506"/>
      <c r="FM84" s="506"/>
      <c r="FN84" s="506"/>
      <c r="FO84" s="506"/>
      <c r="FP84" s="506"/>
      <c r="FQ84" s="506"/>
      <c r="FR84" s="506"/>
      <c r="FS84" s="506"/>
      <c r="FT84" s="506"/>
      <c r="FU84" s="506"/>
      <c r="FV84" s="506"/>
      <c r="FW84" s="506"/>
      <c r="FX84" s="506"/>
      <c r="FY84" s="506"/>
      <c r="FZ84" s="506"/>
      <c r="GA84" s="506"/>
      <c r="GB84" s="506"/>
      <c r="GC84" s="506"/>
      <c r="GD84" s="506"/>
      <c r="GE84" s="506"/>
      <c r="GF84" s="506"/>
    </row>
    <row r="85" spans="1:188" ht="15" customHeight="1">
      <c r="A85" s="185"/>
      <c r="B85" s="1288" t="s">
        <v>157</v>
      </c>
      <c r="C85" s="1288"/>
      <c r="D85" s="1288"/>
      <c r="E85" s="1288"/>
      <c r="F85" s="1288"/>
      <c r="G85" s="1288"/>
      <c r="H85" s="1288"/>
      <c r="I85" s="1288"/>
      <c r="J85" s="1288"/>
      <c r="K85" s="353"/>
      <c r="L85" s="529" t="s">
        <v>318</v>
      </c>
      <c r="M85" s="354"/>
      <c r="N85" s="354"/>
      <c r="O85" s="354"/>
      <c r="P85" s="354"/>
      <c r="Q85" s="354"/>
      <c r="R85" s="354"/>
      <c r="S85" s="354"/>
      <c r="T85" s="354"/>
      <c r="U85" s="354"/>
      <c r="V85" s="354"/>
      <c r="W85" s="354"/>
      <c r="X85" s="355"/>
      <c r="Y85" s="355"/>
      <c r="Z85" s="887"/>
      <c r="AA85" s="187"/>
    </row>
    <row r="86" spans="1:188" ht="15" customHeight="1">
      <c r="A86" s="185"/>
      <c r="B86" s="1289" t="s">
        <v>177</v>
      </c>
      <c r="C86" s="1289"/>
      <c r="D86" s="1289"/>
      <c r="E86" s="1289"/>
      <c r="F86" s="1289"/>
      <c r="G86" s="1289"/>
      <c r="H86" s="1289"/>
      <c r="I86" s="1289"/>
      <c r="J86" s="1289"/>
      <c r="K86" s="387"/>
      <c r="L86" s="388"/>
      <c r="M86" s="388"/>
      <c r="N86" s="388"/>
      <c r="O86" s="388"/>
      <c r="P86" s="388"/>
      <c r="Q86" s="388"/>
      <c r="R86" s="402"/>
      <c r="S86" s="402"/>
      <c r="T86" s="402"/>
      <c r="U86" s="402"/>
      <c r="V86" s="525"/>
      <c r="W86" s="386">
        <f>L86+M86+N86+O86+P86+Q86+R86+S86+T86+U86+V86</f>
        <v>0</v>
      </c>
      <c r="X86" s="200"/>
      <c r="Y86" s="200"/>
      <c r="Z86" s="884"/>
      <c r="AA86" s="187"/>
    </row>
    <row r="87" spans="1:188" ht="15" customHeight="1">
      <c r="A87" s="185"/>
      <c r="B87" s="1290" t="s">
        <v>91</v>
      </c>
      <c r="C87" s="1290"/>
      <c r="D87" s="1291"/>
      <c r="E87" s="1291"/>
      <c r="F87" s="1291"/>
      <c r="G87" s="1291"/>
      <c r="H87" s="1291"/>
      <c r="I87" s="1291"/>
      <c r="J87" s="1291"/>
      <c r="K87" s="390"/>
      <c r="L87" s="389"/>
      <c r="M87" s="389"/>
      <c r="N87" s="389"/>
      <c r="O87" s="389"/>
      <c r="P87" s="389"/>
      <c r="Q87" s="389"/>
      <c r="R87" s="403"/>
      <c r="S87" s="403"/>
      <c r="T87" s="403"/>
      <c r="U87" s="403"/>
      <c r="V87" s="527"/>
      <c r="W87" s="386">
        <f>L87+M87+N87+O87+P87+Q87+R87+S87+T87+U87+V87</f>
        <v>0</v>
      </c>
      <c r="X87" s="200"/>
      <c r="Y87" s="200"/>
      <c r="Z87" s="884"/>
      <c r="AA87" s="187"/>
    </row>
    <row r="88" spans="1:188" s="185" customFormat="1" ht="15" customHeight="1">
      <c r="B88" s="517"/>
      <c r="C88" s="517"/>
      <c r="D88" s="517"/>
      <c r="E88" s="517"/>
      <c r="F88" s="517"/>
      <c r="G88" s="517"/>
      <c r="H88" s="517"/>
      <c r="I88" s="517"/>
      <c r="J88" s="517"/>
      <c r="K88" s="517"/>
      <c r="L88" s="518"/>
      <c r="M88" s="518"/>
      <c r="N88" s="518"/>
      <c r="O88" s="518"/>
      <c r="P88" s="518"/>
      <c r="Q88" s="518"/>
      <c r="R88" s="518"/>
      <c r="S88" s="518"/>
      <c r="T88" s="518"/>
      <c r="U88" s="518"/>
      <c r="V88" s="520" t="s">
        <v>208</v>
      </c>
      <c r="W88" s="201">
        <f>SUM(W86:W87)</f>
        <v>0</v>
      </c>
      <c r="X88" s="200" t="e">
        <f>W88/units</f>
        <v>#DIV/0!</v>
      </c>
      <c r="Y88" s="510" t="e">
        <f>W88/SqFt</f>
        <v>#DIV/0!</v>
      </c>
      <c r="Z88" s="202" t="e">
        <f>W88/$W$130</f>
        <v>#DIV/0!</v>
      </c>
      <c r="AB88" s="506"/>
      <c r="AC88" s="506"/>
      <c r="AD88" s="506"/>
      <c r="AE88" s="506"/>
      <c r="AF88" s="506"/>
      <c r="AG88" s="506"/>
      <c r="AH88" s="506"/>
      <c r="AI88" s="506"/>
      <c r="AJ88" s="506"/>
      <c r="AK88" s="506"/>
      <c r="AL88" s="506"/>
      <c r="AM88" s="506"/>
      <c r="AN88" s="506"/>
      <c r="AO88" s="506"/>
      <c r="AP88" s="506"/>
      <c r="AQ88" s="506"/>
      <c r="AR88" s="506"/>
      <c r="AS88" s="506"/>
      <c r="AT88" s="506"/>
      <c r="AU88" s="506"/>
      <c r="AV88" s="506"/>
      <c r="AW88" s="506"/>
      <c r="AX88" s="506"/>
      <c r="AY88" s="506"/>
      <c r="AZ88" s="506"/>
      <c r="BA88" s="506"/>
      <c r="BB88" s="506"/>
      <c r="BC88" s="506"/>
      <c r="BD88" s="506"/>
      <c r="BE88" s="506"/>
      <c r="BF88" s="506"/>
      <c r="BG88" s="506"/>
      <c r="BH88" s="506"/>
      <c r="BI88" s="506"/>
      <c r="BJ88" s="506"/>
      <c r="BK88" s="506"/>
      <c r="BL88" s="506"/>
      <c r="BM88" s="506"/>
      <c r="BN88" s="506"/>
      <c r="BO88" s="506"/>
      <c r="BP88" s="506"/>
      <c r="BQ88" s="506"/>
      <c r="BR88" s="506"/>
      <c r="BS88" s="506"/>
      <c r="BT88" s="506"/>
      <c r="BU88" s="506"/>
      <c r="BV88" s="506"/>
      <c r="BW88" s="506"/>
      <c r="BX88" s="506"/>
      <c r="BY88" s="506"/>
      <c r="BZ88" s="506"/>
      <c r="CA88" s="506"/>
      <c r="CB88" s="506"/>
      <c r="CC88" s="506"/>
      <c r="CD88" s="506"/>
      <c r="CE88" s="506"/>
      <c r="CF88" s="506"/>
      <c r="CG88" s="506"/>
      <c r="CH88" s="506"/>
      <c r="CI88" s="506"/>
      <c r="CJ88" s="506"/>
      <c r="CK88" s="506"/>
      <c r="CL88" s="506"/>
      <c r="CM88" s="506"/>
      <c r="CN88" s="506"/>
      <c r="CO88" s="506"/>
      <c r="CP88" s="506"/>
      <c r="CQ88" s="506"/>
      <c r="CR88" s="506"/>
      <c r="CS88" s="506"/>
      <c r="CT88" s="506"/>
      <c r="CU88" s="506"/>
      <c r="CV88" s="506"/>
      <c r="CW88" s="506"/>
      <c r="CX88" s="506"/>
      <c r="CY88" s="506"/>
      <c r="CZ88" s="506"/>
      <c r="DA88" s="506"/>
      <c r="DB88" s="506"/>
      <c r="DC88" s="506"/>
      <c r="DD88" s="506"/>
      <c r="DE88" s="506"/>
      <c r="DF88" s="506"/>
      <c r="DG88" s="506"/>
      <c r="DH88" s="506"/>
      <c r="DI88" s="506"/>
      <c r="DJ88" s="506"/>
      <c r="DK88" s="506"/>
      <c r="DL88" s="506"/>
      <c r="DM88" s="506"/>
      <c r="DN88" s="506"/>
      <c r="DO88" s="506"/>
      <c r="DP88" s="506"/>
      <c r="DQ88" s="506"/>
      <c r="DR88" s="506"/>
      <c r="DS88" s="506"/>
      <c r="DT88" s="506"/>
      <c r="DU88" s="506"/>
      <c r="DV88" s="506"/>
      <c r="DW88" s="506"/>
      <c r="DX88" s="506"/>
      <c r="DY88" s="506"/>
      <c r="DZ88" s="506"/>
      <c r="EA88" s="506"/>
      <c r="EB88" s="506"/>
      <c r="EC88" s="506"/>
      <c r="ED88" s="506"/>
      <c r="EE88" s="506"/>
      <c r="EF88" s="506"/>
      <c r="EG88" s="506"/>
      <c r="EH88" s="506"/>
      <c r="EI88" s="506"/>
      <c r="EJ88" s="506"/>
      <c r="EK88" s="506"/>
      <c r="EL88" s="506"/>
      <c r="EM88" s="506"/>
      <c r="EN88" s="506"/>
      <c r="EO88" s="506"/>
      <c r="EP88" s="506"/>
      <c r="EQ88" s="506"/>
      <c r="ER88" s="506"/>
      <c r="ES88" s="506"/>
      <c r="ET88" s="506"/>
      <c r="EU88" s="506"/>
      <c r="EV88" s="506"/>
      <c r="EW88" s="506"/>
      <c r="EX88" s="506"/>
      <c r="EY88" s="506"/>
      <c r="EZ88" s="506"/>
      <c r="FA88" s="506"/>
      <c r="FB88" s="506"/>
      <c r="FC88" s="506"/>
      <c r="FD88" s="506"/>
      <c r="FE88" s="506"/>
      <c r="FF88" s="506"/>
      <c r="FG88" s="506"/>
      <c r="FH88" s="506"/>
      <c r="FI88" s="506"/>
      <c r="FJ88" s="506"/>
      <c r="FK88" s="506"/>
      <c r="FL88" s="506"/>
      <c r="FM88" s="506"/>
      <c r="FN88" s="506"/>
      <c r="FO88" s="506"/>
      <c r="FP88" s="506"/>
      <c r="FQ88" s="506"/>
      <c r="FR88" s="506"/>
      <c r="FS88" s="506"/>
      <c r="FT88" s="506"/>
      <c r="FU88" s="506"/>
      <c r="FV88" s="506"/>
      <c r="FW88" s="506"/>
      <c r="FX88" s="506"/>
      <c r="FY88" s="506"/>
      <c r="FZ88" s="506"/>
      <c r="GA88" s="506"/>
      <c r="GB88" s="506"/>
      <c r="GC88" s="506"/>
      <c r="GD88" s="506"/>
      <c r="GE88" s="506"/>
      <c r="GF88" s="506"/>
    </row>
    <row r="89" spans="1:188" ht="15" customHeight="1">
      <c r="A89" s="185"/>
      <c r="B89" s="1288" t="s">
        <v>158</v>
      </c>
      <c r="C89" s="1288"/>
      <c r="D89" s="1288"/>
      <c r="E89" s="1288"/>
      <c r="F89" s="1288"/>
      <c r="G89" s="1288"/>
      <c r="H89" s="1288"/>
      <c r="I89" s="1288"/>
      <c r="J89" s="1288"/>
      <c r="K89" s="353"/>
      <c r="L89" s="529" t="s">
        <v>318</v>
      </c>
      <c r="M89" s="354"/>
      <c r="N89" s="354"/>
      <c r="O89" s="354"/>
      <c r="P89" s="354"/>
      <c r="Q89" s="354"/>
      <c r="R89" s="354"/>
      <c r="S89" s="354"/>
      <c r="T89" s="354"/>
      <c r="U89" s="354"/>
      <c r="V89" s="354"/>
      <c r="W89" s="354"/>
      <c r="X89" s="355"/>
      <c r="Y89" s="355"/>
      <c r="Z89" s="887"/>
      <c r="AA89" s="187"/>
    </row>
    <row r="90" spans="1:188" ht="15" customHeight="1">
      <c r="A90" s="185"/>
      <c r="B90" s="1289" t="s">
        <v>144</v>
      </c>
      <c r="C90" s="1289"/>
      <c r="D90" s="1289"/>
      <c r="E90" s="1289"/>
      <c r="F90" s="1289"/>
      <c r="G90" s="1289"/>
      <c r="H90" s="1289"/>
      <c r="I90" s="1289"/>
      <c r="J90" s="1289"/>
      <c r="K90" s="387"/>
      <c r="L90" s="401"/>
      <c r="M90" s="401"/>
      <c r="N90" s="401"/>
      <c r="O90" s="401"/>
      <c r="P90" s="401"/>
      <c r="Q90" s="401"/>
      <c r="R90" s="401"/>
      <c r="S90" s="401"/>
      <c r="T90" s="401"/>
      <c r="U90" s="401"/>
      <c r="V90" s="525"/>
      <c r="W90" s="386">
        <f>L90+M90+N90+O90+P90+Q90+R90+S90+T90+U90+V90</f>
        <v>0</v>
      </c>
      <c r="X90" s="200"/>
      <c r="Y90" s="200"/>
      <c r="Z90" s="884"/>
      <c r="AA90" s="187"/>
    </row>
    <row r="91" spans="1:188" ht="15" customHeight="1">
      <c r="A91" s="185"/>
      <c r="B91" s="1292" t="s">
        <v>197</v>
      </c>
      <c r="C91" s="1292"/>
      <c r="D91" s="1292"/>
      <c r="E91" s="1292"/>
      <c r="F91" s="1292"/>
      <c r="G91" s="1292"/>
      <c r="H91" s="1292"/>
      <c r="I91" s="1292"/>
      <c r="J91" s="1292"/>
      <c r="K91" s="384"/>
      <c r="L91" s="394"/>
      <c r="M91" s="394"/>
      <c r="N91" s="394"/>
      <c r="O91" s="394"/>
      <c r="P91" s="394"/>
      <c r="Q91" s="394"/>
      <c r="R91" s="394"/>
      <c r="S91" s="394"/>
      <c r="T91" s="394"/>
      <c r="U91" s="394"/>
      <c r="V91" s="523"/>
      <c r="W91" s="386">
        <f>L91+M91+N91+O91+P91+Q91+R91+S91+T91+U91+V91</f>
        <v>0</v>
      </c>
      <c r="X91" s="200"/>
      <c r="Y91" s="200"/>
      <c r="Z91" s="884"/>
      <c r="AA91" s="187"/>
    </row>
    <row r="92" spans="1:188" ht="15" customHeight="1">
      <c r="A92" s="185"/>
      <c r="B92" s="1289" t="s">
        <v>145</v>
      </c>
      <c r="C92" s="1289"/>
      <c r="D92" s="1289"/>
      <c r="E92" s="1289"/>
      <c r="F92" s="1289"/>
      <c r="G92" s="1289"/>
      <c r="H92" s="1289"/>
      <c r="I92" s="1289"/>
      <c r="J92" s="1289"/>
      <c r="K92" s="391"/>
      <c r="L92" s="395"/>
      <c r="M92" s="395"/>
      <c r="N92" s="395"/>
      <c r="O92" s="395"/>
      <c r="P92" s="395"/>
      <c r="Q92" s="395"/>
      <c r="R92" s="395"/>
      <c r="S92" s="395"/>
      <c r="T92" s="395"/>
      <c r="U92" s="395"/>
      <c r="V92" s="524"/>
      <c r="W92" s="386">
        <f>L92+M92+N92+O92+P92+Q92+R92+S92+T92+U92+V92</f>
        <v>0</v>
      </c>
      <c r="X92" s="200"/>
      <c r="Y92" s="200"/>
      <c r="Z92" s="884"/>
      <c r="AA92" s="187"/>
    </row>
    <row r="93" spans="1:188" ht="15" customHeight="1">
      <c r="A93" s="185"/>
      <c r="B93" s="1290" t="s">
        <v>91</v>
      </c>
      <c r="C93" s="1290"/>
      <c r="D93" s="1291"/>
      <c r="E93" s="1291"/>
      <c r="F93" s="1291"/>
      <c r="G93" s="1291"/>
      <c r="H93" s="1291"/>
      <c r="I93" s="1291"/>
      <c r="J93" s="1291"/>
      <c r="K93" s="390"/>
      <c r="L93" s="395"/>
      <c r="M93" s="395"/>
      <c r="N93" s="395"/>
      <c r="O93" s="395"/>
      <c r="P93" s="395"/>
      <c r="Q93" s="395"/>
      <c r="R93" s="403"/>
      <c r="S93" s="403"/>
      <c r="T93" s="403"/>
      <c r="U93" s="403"/>
      <c r="V93" s="527"/>
      <c r="W93" s="386">
        <f>L93+M93+N93+O93+P93+Q93+R93+S93+T93+U93+V93</f>
        <v>0</v>
      </c>
      <c r="X93" s="200"/>
      <c r="Y93" s="200"/>
      <c r="Z93" s="884"/>
      <c r="AA93" s="187"/>
    </row>
    <row r="94" spans="1:188" s="185" customFormat="1" ht="15" customHeight="1">
      <c r="B94" s="517"/>
      <c r="C94" s="517"/>
      <c r="D94" s="517"/>
      <c r="E94" s="517"/>
      <c r="F94" s="517"/>
      <c r="G94" s="517"/>
      <c r="H94" s="517"/>
      <c r="I94" s="517"/>
      <c r="J94" s="517"/>
      <c r="K94" s="517"/>
      <c r="L94" s="518"/>
      <c r="M94" s="518"/>
      <c r="N94" s="518"/>
      <c r="O94" s="518"/>
      <c r="P94" s="518"/>
      <c r="Q94" s="518"/>
      <c r="R94" s="518"/>
      <c r="S94" s="518"/>
      <c r="T94" s="518"/>
      <c r="U94" s="518"/>
      <c r="V94" s="520" t="s">
        <v>208</v>
      </c>
      <c r="W94" s="201">
        <f>SUM(W90:W93)</f>
        <v>0</v>
      </c>
      <c r="X94" s="200" t="e">
        <f>W94/units</f>
        <v>#DIV/0!</v>
      </c>
      <c r="Y94" s="510" t="e">
        <f>W94/SqFt</f>
        <v>#DIV/0!</v>
      </c>
      <c r="Z94" s="202" t="e">
        <f>W94/$W$130</f>
        <v>#DIV/0!</v>
      </c>
      <c r="AB94" s="506"/>
      <c r="AC94" s="506"/>
      <c r="AD94" s="506"/>
      <c r="AE94" s="506"/>
      <c r="AF94" s="506"/>
      <c r="AG94" s="506"/>
      <c r="AH94" s="506"/>
      <c r="AI94" s="506"/>
      <c r="AJ94" s="506"/>
      <c r="AK94" s="506"/>
      <c r="AL94" s="506"/>
      <c r="AM94" s="506"/>
      <c r="AN94" s="506"/>
      <c r="AO94" s="506"/>
      <c r="AP94" s="506"/>
      <c r="AQ94" s="506"/>
      <c r="AR94" s="506"/>
      <c r="AS94" s="506"/>
      <c r="AT94" s="506"/>
      <c r="AU94" s="506"/>
      <c r="AV94" s="506"/>
      <c r="AW94" s="506"/>
      <c r="AX94" s="506"/>
      <c r="AY94" s="506"/>
      <c r="AZ94" s="506"/>
      <c r="BA94" s="506"/>
      <c r="BB94" s="506"/>
      <c r="BC94" s="506"/>
      <c r="BD94" s="506"/>
      <c r="BE94" s="506"/>
      <c r="BF94" s="506"/>
      <c r="BG94" s="506"/>
      <c r="BH94" s="506"/>
      <c r="BI94" s="506"/>
      <c r="BJ94" s="506"/>
      <c r="BK94" s="506"/>
      <c r="BL94" s="506"/>
      <c r="BM94" s="506"/>
      <c r="BN94" s="506"/>
      <c r="BO94" s="506"/>
      <c r="BP94" s="506"/>
      <c r="BQ94" s="506"/>
      <c r="BR94" s="506"/>
      <c r="BS94" s="506"/>
      <c r="BT94" s="506"/>
      <c r="BU94" s="506"/>
      <c r="BV94" s="506"/>
      <c r="BW94" s="506"/>
      <c r="BX94" s="506"/>
      <c r="BY94" s="506"/>
      <c r="BZ94" s="506"/>
      <c r="CA94" s="506"/>
      <c r="CB94" s="506"/>
      <c r="CC94" s="506"/>
      <c r="CD94" s="506"/>
      <c r="CE94" s="506"/>
      <c r="CF94" s="506"/>
      <c r="CG94" s="506"/>
      <c r="CH94" s="506"/>
      <c r="CI94" s="506"/>
      <c r="CJ94" s="506"/>
      <c r="CK94" s="506"/>
      <c r="CL94" s="506"/>
      <c r="CM94" s="506"/>
      <c r="CN94" s="506"/>
      <c r="CO94" s="506"/>
      <c r="CP94" s="506"/>
      <c r="CQ94" s="506"/>
      <c r="CR94" s="506"/>
      <c r="CS94" s="506"/>
      <c r="CT94" s="506"/>
      <c r="CU94" s="506"/>
      <c r="CV94" s="506"/>
      <c r="CW94" s="506"/>
      <c r="CX94" s="506"/>
      <c r="CY94" s="506"/>
      <c r="CZ94" s="506"/>
      <c r="DA94" s="506"/>
      <c r="DB94" s="506"/>
      <c r="DC94" s="506"/>
      <c r="DD94" s="506"/>
      <c r="DE94" s="506"/>
      <c r="DF94" s="506"/>
      <c r="DG94" s="506"/>
      <c r="DH94" s="506"/>
      <c r="DI94" s="506"/>
      <c r="DJ94" s="506"/>
      <c r="DK94" s="506"/>
      <c r="DL94" s="506"/>
      <c r="DM94" s="506"/>
      <c r="DN94" s="506"/>
      <c r="DO94" s="506"/>
      <c r="DP94" s="506"/>
      <c r="DQ94" s="506"/>
      <c r="DR94" s="506"/>
      <c r="DS94" s="506"/>
      <c r="DT94" s="506"/>
      <c r="DU94" s="506"/>
      <c r="DV94" s="506"/>
      <c r="DW94" s="506"/>
      <c r="DX94" s="506"/>
      <c r="DY94" s="506"/>
      <c r="DZ94" s="506"/>
      <c r="EA94" s="506"/>
      <c r="EB94" s="506"/>
      <c r="EC94" s="506"/>
      <c r="ED94" s="506"/>
      <c r="EE94" s="506"/>
      <c r="EF94" s="506"/>
      <c r="EG94" s="506"/>
      <c r="EH94" s="506"/>
      <c r="EI94" s="506"/>
      <c r="EJ94" s="506"/>
      <c r="EK94" s="506"/>
      <c r="EL94" s="506"/>
      <c r="EM94" s="506"/>
      <c r="EN94" s="506"/>
      <c r="EO94" s="506"/>
      <c r="EP94" s="506"/>
      <c r="EQ94" s="506"/>
      <c r="ER94" s="506"/>
      <c r="ES94" s="506"/>
      <c r="ET94" s="506"/>
      <c r="EU94" s="506"/>
      <c r="EV94" s="506"/>
      <c r="EW94" s="506"/>
      <c r="EX94" s="506"/>
      <c r="EY94" s="506"/>
      <c r="EZ94" s="506"/>
      <c r="FA94" s="506"/>
      <c r="FB94" s="506"/>
      <c r="FC94" s="506"/>
      <c r="FD94" s="506"/>
      <c r="FE94" s="506"/>
      <c r="FF94" s="506"/>
      <c r="FG94" s="506"/>
      <c r="FH94" s="506"/>
      <c r="FI94" s="506"/>
      <c r="FJ94" s="506"/>
      <c r="FK94" s="506"/>
      <c r="FL94" s="506"/>
      <c r="FM94" s="506"/>
      <c r="FN94" s="506"/>
      <c r="FO94" s="506"/>
      <c r="FP94" s="506"/>
      <c r="FQ94" s="506"/>
      <c r="FR94" s="506"/>
      <c r="FS94" s="506"/>
      <c r="FT94" s="506"/>
      <c r="FU94" s="506"/>
      <c r="FV94" s="506"/>
      <c r="FW94" s="506"/>
      <c r="FX94" s="506"/>
      <c r="FY94" s="506"/>
      <c r="FZ94" s="506"/>
      <c r="GA94" s="506"/>
      <c r="GB94" s="506"/>
      <c r="GC94" s="506"/>
      <c r="GD94" s="506"/>
      <c r="GE94" s="506"/>
      <c r="GF94" s="506"/>
    </row>
    <row r="95" spans="1:188" ht="15" customHeight="1">
      <c r="A95" s="185"/>
      <c r="B95" s="1288" t="s">
        <v>159</v>
      </c>
      <c r="C95" s="1288"/>
      <c r="D95" s="1288"/>
      <c r="E95" s="1288"/>
      <c r="F95" s="1288"/>
      <c r="G95" s="1288"/>
      <c r="H95" s="1288"/>
      <c r="I95" s="1288"/>
      <c r="J95" s="1288"/>
      <c r="K95" s="353"/>
      <c r="L95" s="529" t="s">
        <v>318</v>
      </c>
      <c r="M95" s="354"/>
      <c r="N95" s="354"/>
      <c r="O95" s="354"/>
      <c r="P95" s="354"/>
      <c r="Q95" s="354"/>
      <c r="R95" s="354"/>
      <c r="S95" s="354"/>
      <c r="T95" s="354"/>
      <c r="U95" s="354"/>
      <c r="V95" s="354"/>
      <c r="W95" s="354"/>
      <c r="X95" s="355"/>
      <c r="Y95" s="355"/>
      <c r="Z95" s="887"/>
      <c r="AA95" s="187"/>
    </row>
    <row r="96" spans="1:188" ht="15" customHeight="1">
      <c r="A96" s="185"/>
      <c r="B96" s="1289" t="s">
        <v>198</v>
      </c>
      <c r="C96" s="1289"/>
      <c r="D96" s="1289"/>
      <c r="E96" s="1289"/>
      <c r="F96" s="1289"/>
      <c r="G96" s="1289"/>
      <c r="H96" s="1289"/>
      <c r="I96" s="1289"/>
      <c r="J96" s="1289"/>
      <c r="K96" s="387"/>
      <c r="L96" s="401"/>
      <c r="M96" s="401"/>
      <c r="N96" s="401"/>
      <c r="O96" s="401"/>
      <c r="P96" s="401"/>
      <c r="Q96" s="401"/>
      <c r="R96" s="402"/>
      <c r="S96" s="402"/>
      <c r="T96" s="402"/>
      <c r="U96" s="402"/>
      <c r="V96" s="525"/>
      <c r="W96" s="386">
        <f>L96+M96+N96+O96+P96+Q96+R96+S96+T96+U96+V96</f>
        <v>0</v>
      </c>
      <c r="X96" s="200"/>
      <c r="Y96" s="200"/>
      <c r="Z96" s="884"/>
      <c r="AA96" s="187"/>
    </row>
    <row r="97" spans="1:188" ht="15" customHeight="1">
      <c r="A97" s="185"/>
      <c r="B97" s="1290" t="s">
        <v>91</v>
      </c>
      <c r="C97" s="1290"/>
      <c r="D97" s="1291"/>
      <c r="E97" s="1291"/>
      <c r="F97" s="1291"/>
      <c r="G97" s="1291"/>
      <c r="H97" s="1291"/>
      <c r="I97" s="1291"/>
      <c r="J97" s="1291"/>
      <c r="K97" s="390"/>
      <c r="L97" s="400"/>
      <c r="M97" s="400"/>
      <c r="N97" s="400"/>
      <c r="O97" s="400"/>
      <c r="P97" s="400"/>
      <c r="Q97" s="400"/>
      <c r="R97" s="347"/>
      <c r="S97" s="347"/>
      <c r="T97" s="347"/>
      <c r="U97" s="347"/>
      <c r="V97" s="526"/>
      <c r="W97" s="386">
        <f>L97+M97+N97+O97+P97+Q97+R97+S97+T97+U97+V97</f>
        <v>0</v>
      </c>
      <c r="X97" s="200"/>
      <c r="Y97" s="200"/>
      <c r="Z97" s="884"/>
      <c r="AA97" s="187"/>
    </row>
    <row r="98" spans="1:188" s="185" customFormat="1" ht="15" customHeight="1">
      <c r="B98" s="517"/>
      <c r="C98" s="517"/>
      <c r="D98" s="517"/>
      <c r="E98" s="517"/>
      <c r="F98" s="517"/>
      <c r="G98" s="517"/>
      <c r="H98" s="517"/>
      <c r="I98" s="517"/>
      <c r="J98" s="517"/>
      <c r="K98" s="517"/>
      <c r="L98" s="518"/>
      <c r="M98" s="518"/>
      <c r="N98" s="518"/>
      <c r="O98" s="518"/>
      <c r="P98" s="518"/>
      <c r="Q98" s="518"/>
      <c r="R98" s="518"/>
      <c r="S98" s="518"/>
      <c r="T98" s="518"/>
      <c r="U98" s="518"/>
      <c r="V98" s="520" t="s">
        <v>208</v>
      </c>
      <c r="W98" s="201">
        <f>SUM(W96:W97)</f>
        <v>0</v>
      </c>
      <c r="X98" s="200" t="e">
        <f>W98/units</f>
        <v>#DIV/0!</v>
      </c>
      <c r="Y98" s="510" t="e">
        <f>W98/SqFt</f>
        <v>#DIV/0!</v>
      </c>
      <c r="Z98" s="202" t="e">
        <f>W98/$W$130</f>
        <v>#DIV/0!</v>
      </c>
      <c r="AB98" s="506"/>
      <c r="AC98" s="506"/>
      <c r="AD98" s="506"/>
      <c r="AE98" s="506"/>
      <c r="AF98" s="506"/>
      <c r="AG98" s="506"/>
      <c r="AH98" s="506"/>
      <c r="AI98" s="506"/>
      <c r="AJ98" s="506"/>
      <c r="AK98" s="506"/>
      <c r="AL98" s="506"/>
      <c r="AM98" s="506"/>
      <c r="AN98" s="506"/>
      <c r="AO98" s="506"/>
      <c r="AP98" s="506"/>
      <c r="AQ98" s="506"/>
      <c r="AR98" s="506"/>
      <c r="AS98" s="506"/>
      <c r="AT98" s="506"/>
      <c r="AU98" s="506"/>
      <c r="AV98" s="506"/>
      <c r="AW98" s="506"/>
      <c r="AX98" s="506"/>
      <c r="AY98" s="506"/>
      <c r="AZ98" s="506"/>
      <c r="BA98" s="506"/>
      <c r="BB98" s="506"/>
      <c r="BC98" s="506"/>
      <c r="BD98" s="506"/>
      <c r="BE98" s="506"/>
      <c r="BF98" s="506"/>
      <c r="BG98" s="506"/>
      <c r="BH98" s="506"/>
      <c r="BI98" s="506"/>
      <c r="BJ98" s="506"/>
      <c r="BK98" s="506"/>
      <c r="BL98" s="506"/>
      <c r="BM98" s="506"/>
      <c r="BN98" s="506"/>
      <c r="BO98" s="506"/>
      <c r="BP98" s="506"/>
      <c r="BQ98" s="506"/>
      <c r="BR98" s="506"/>
      <c r="BS98" s="506"/>
      <c r="BT98" s="506"/>
      <c r="BU98" s="506"/>
      <c r="BV98" s="506"/>
      <c r="BW98" s="506"/>
      <c r="BX98" s="506"/>
      <c r="BY98" s="506"/>
      <c r="BZ98" s="506"/>
      <c r="CA98" s="506"/>
      <c r="CB98" s="506"/>
      <c r="CC98" s="506"/>
      <c r="CD98" s="506"/>
      <c r="CE98" s="506"/>
      <c r="CF98" s="506"/>
      <c r="CG98" s="506"/>
      <c r="CH98" s="506"/>
      <c r="CI98" s="506"/>
      <c r="CJ98" s="506"/>
      <c r="CK98" s="506"/>
      <c r="CL98" s="506"/>
      <c r="CM98" s="506"/>
      <c r="CN98" s="506"/>
      <c r="CO98" s="506"/>
      <c r="CP98" s="506"/>
      <c r="CQ98" s="506"/>
      <c r="CR98" s="506"/>
      <c r="CS98" s="506"/>
      <c r="CT98" s="506"/>
      <c r="CU98" s="506"/>
      <c r="CV98" s="506"/>
      <c r="CW98" s="506"/>
      <c r="CX98" s="506"/>
      <c r="CY98" s="506"/>
      <c r="CZ98" s="506"/>
      <c r="DA98" s="506"/>
      <c r="DB98" s="506"/>
      <c r="DC98" s="506"/>
      <c r="DD98" s="506"/>
      <c r="DE98" s="506"/>
      <c r="DF98" s="506"/>
      <c r="DG98" s="506"/>
      <c r="DH98" s="506"/>
      <c r="DI98" s="506"/>
      <c r="DJ98" s="506"/>
      <c r="DK98" s="506"/>
      <c r="DL98" s="506"/>
      <c r="DM98" s="506"/>
      <c r="DN98" s="506"/>
      <c r="DO98" s="506"/>
      <c r="DP98" s="506"/>
      <c r="DQ98" s="506"/>
      <c r="DR98" s="506"/>
      <c r="DS98" s="506"/>
      <c r="DT98" s="506"/>
      <c r="DU98" s="506"/>
      <c r="DV98" s="506"/>
      <c r="DW98" s="506"/>
      <c r="DX98" s="506"/>
      <c r="DY98" s="506"/>
      <c r="DZ98" s="506"/>
      <c r="EA98" s="506"/>
      <c r="EB98" s="506"/>
      <c r="EC98" s="506"/>
      <c r="ED98" s="506"/>
      <c r="EE98" s="506"/>
      <c r="EF98" s="506"/>
      <c r="EG98" s="506"/>
      <c r="EH98" s="506"/>
      <c r="EI98" s="506"/>
      <c r="EJ98" s="506"/>
      <c r="EK98" s="506"/>
      <c r="EL98" s="506"/>
      <c r="EM98" s="506"/>
      <c r="EN98" s="506"/>
      <c r="EO98" s="506"/>
      <c r="EP98" s="506"/>
      <c r="EQ98" s="506"/>
      <c r="ER98" s="506"/>
      <c r="ES98" s="506"/>
      <c r="ET98" s="506"/>
      <c r="EU98" s="506"/>
      <c r="EV98" s="506"/>
      <c r="EW98" s="506"/>
      <c r="EX98" s="506"/>
      <c r="EY98" s="506"/>
      <c r="EZ98" s="506"/>
      <c r="FA98" s="506"/>
      <c r="FB98" s="506"/>
      <c r="FC98" s="506"/>
      <c r="FD98" s="506"/>
      <c r="FE98" s="506"/>
      <c r="FF98" s="506"/>
      <c r="FG98" s="506"/>
      <c r="FH98" s="506"/>
      <c r="FI98" s="506"/>
      <c r="FJ98" s="506"/>
      <c r="FK98" s="506"/>
      <c r="FL98" s="506"/>
      <c r="FM98" s="506"/>
      <c r="FN98" s="506"/>
      <c r="FO98" s="506"/>
      <c r="FP98" s="506"/>
      <c r="FQ98" s="506"/>
      <c r="FR98" s="506"/>
      <c r="FS98" s="506"/>
      <c r="FT98" s="506"/>
      <c r="FU98" s="506"/>
      <c r="FV98" s="506"/>
      <c r="FW98" s="506"/>
      <c r="FX98" s="506"/>
      <c r="FY98" s="506"/>
      <c r="FZ98" s="506"/>
      <c r="GA98" s="506"/>
      <c r="GB98" s="506"/>
      <c r="GC98" s="506"/>
      <c r="GD98" s="506"/>
      <c r="GE98" s="506"/>
      <c r="GF98" s="506"/>
    </row>
    <row r="99" spans="1:188" ht="15" customHeight="1">
      <c r="A99" s="185"/>
      <c r="B99" s="1288" t="s">
        <v>160</v>
      </c>
      <c r="C99" s="1288"/>
      <c r="D99" s="1288"/>
      <c r="E99" s="1288"/>
      <c r="F99" s="1288"/>
      <c r="G99" s="1288"/>
      <c r="H99" s="1288"/>
      <c r="I99" s="1288"/>
      <c r="J99" s="1288"/>
      <c r="K99" s="353"/>
      <c r="L99" s="529" t="s">
        <v>318</v>
      </c>
      <c r="M99" s="354"/>
      <c r="N99" s="354"/>
      <c r="O99" s="354"/>
      <c r="P99" s="354"/>
      <c r="Q99" s="354"/>
      <c r="R99" s="354"/>
      <c r="S99" s="354"/>
      <c r="T99" s="354"/>
      <c r="U99" s="354"/>
      <c r="V99" s="354"/>
      <c r="W99" s="354"/>
      <c r="X99" s="355"/>
      <c r="Y99" s="355"/>
      <c r="Z99" s="887"/>
      <c r="AA99" s="187"/>
    </row>
    <row r="100" spans="1:188" ht="15" customHeight="1">
      <c r="A100" s="185"/>
      <c r="B100" s="1289" t="s">
        <v>161</v>
      </c>
      <c r="C100" s="1289"/>
      <c r="D100" s="1289"/>
      <c r="E100" s="1289"/>
      <c r="F100" s="1289"/>
      <c r="G100" s="1289"/>
      <c r="H100" s="1289"/>
      <c r="I100" s="1289"/>
      <c r="J100" s="1289"/>
      <c r="K100" s="387"/>
      <c r="L100" s="401"/>
      <c r="M100" s="401"/>
      <c r="N100" s="401"/>
      <c r="O100" s="401"/>
      <c r="P100" s="401"/>
      <c r="Q100" s="401"/>
      <c r="R100" s="402"/>
      <c r="S100" s="402"/>
      <c r="T100" s="402"/>
      <c r="U100" s="402"/>
      <c r="V100" s="525"/>
      <c r="W100" s="386">
        <f>L100+M100+N100+O100+P100+Q100+R100+S100+T100+U100+V100</f>
        <v>0</v>
      </c>
      <c r="X100" s="200"/>
      <c r="Y100" s="200"/>
      <c r="Z100" s="884"/>
      <c r="AA100" s="187"/>
    </row>
    <row r="101" spans="1:188" ht="15" customHeight="1">
      <c r="A101" s="185"/>
      <c r="B101" s="1292" t="s">
        <v>145</v>
      </c>
      <c r="C101" s="1292"/>
      <c r="D101" s="1292"/>
      <c r="E101" s="1292"/>
      <c r="F101" s="1292"/>
      <c r="G101" s="1292"/>
      <c r="H101" s="1292"/>
      <c r="I101" s="1292"/>
      <c r="J101" s="1292"/>
      <c r="K101" s="384"/>
      <c r="L101" s="394"/>
      <c r="M101" s="394"/>
      <c r="N101" s="394"/>
      <c r="O101" s="394"/>
      <c r="P101" s="394"/>
      <c r="Q101" s="394"/>
      <c r="R101" s="398"/>
      <c r="S101" s="398"/>
      <c r="T101" s="398"/>
      <c r="U101" s="398"/>
      <c r="V101" s="523"/>
      <c r="W101" s="386">
        <f>L101+M101+N101+O101+P101+Q101+R101+S101+T101+U101+V101</f>
        <v>0</v>
      </c>
      <c r="X101" s="200"/>
      <c r="Y101" s="200"/>
      <c r="Z101" s="884"/>
      <c r="AA101" s="187"/>
    </row>
    <row r="102" spans="1:188" ht="15" customHeight="1">
      <c r="A102" s="185"/>
      <c r="B102" s="1289" t="s">
        <v>162</v>
      </c>
      <c r="C102" s="1289"/>
      <c r="D102" s="1289"/>
      <c r="E102" s="1289"/>
      <c r="F102" s="1289"/>
      <c r="G102" s="1289"/>
      <c r="H102" s="1289"/>
      <c r="I102" s="1289"/>
      <c r="J102" s="1289"/>
      <c r="K102" s="391"/>
      <c r="L102" s="395"/>
      <c r="M102" s="395"/>
      <c r="N102" s="395"/>
      <c r="O102" s="395"/>
      <c r="P102" s="395"/>
      <c r="Q102" s="395"/>
      <c r="R102" s="399"/>
      <c r="S102" s="399"/>
      <c r="T102" s="399"/>
      <c r="U102" s="399"/>
      <c r="V102" s="524"/>
      <c r="W102" s="386">
        <f>L102+M102+N102+O102+P102+Q102+R102+S102+T102+U102+V102</f>
        <v>0</v>
      </c>
      <c r="X102" s="200"/>
      <c r="Y102" s="200"/>
      <c r="Z102" s="884"/>
      <c r="AA102" s="187"/>
    </row>
    <row r="103" spans="1:188" ht="15" customHeight="1">
      <c r="A103" s="185"/>
      <c r="B103" s="1290" t="s">
        <v>91</v>
      </c>
      <c r="C103" s="1290"/>
      <c r="D103" s="1291"/>
      <c r="E103" s="1291"/>
      <c r="F103" s="1291"/>
      <c r="G103" s="1291"/>
      <c r="H103" s="1291"/>
      <c r="I103" s="1291"/>
      <c r="J103" s="1291"/>
      <c r="K103" s="390"/>
      <c r="L103" s="400"/>
      <c r="M103" s="400"/>
      <c r="N103" s="400"/>
      <c r="O103" s="400"/>
      <c r="P103" s="400"/>
      <c r="Q103" s="400"/>
      <c r="R103" s="347"/>
      <c r="S103" s="347"/>
      <c r="T103" s="347"/>
      <c r="U103" s="347"/>
      <c r="V103" s="526"/>
      <c r="W103" s="386">
        <f>L103+M103+N103+O103+P103+Q103+R103+S103+T103+U103+V103</f>
        <v>0</v>
      </c>
      <c r="X103" s="200"/>
      <c r="Y103" s="200"/>
      <c r="Z103" s="884"/>
      <c r="AA103" s="187"/>
    </row>
    <row r="104" spans="1:188" s="185" customFormat="1" ht="15" customHeight="1">
      <c r="B104" s="517"/>
      <c r="C104" s="517"/>
      <c r="D104" s="517"/>
      <c r="E104" s="517"/>
      <c r="F104" s="517"/>
      <c r="G104" s="517"/>
      <c r="H104" s="517"/>
      <c r="I104" s="517"/>
      <c r="J104" s="517"/>
      <c r="K104" s="517"/>
      <c r="L104" s="518"/>
      <c r="M104" s="518"/>
      <c r="N104" s="518"/>
      <c r="O104" s="518"/>
      <c r="P104" s="518"/>
      <c r="Q104" s="518"/>
      <c r="R104" s="518"/>
      <c r="S104" s="518"/>
      <c r="T104" s="518"/>
      <c r="U104" s="518"/>
      <c r="V104" s="520" t="s">
        <v>208</v>
      </c>
      <c r="W104" s="201">
        <f>SUM(W100:W103)</f>
        <v>0</v>
      </c>
      <c r="X104" s="200" t="e">
        <f>W104/units</f>
        <v>#DIV/0!</v>
      </c>
      <c r="Y104" s="510" t="e">
        <f>W104/SqFt</f>
        <v>#DIV/0!</v>
      </c>
      <c r="Z104" s="202" t="e">
        <f>W104/$W$130</f>
        <v>#DIV/0!</v>
      </c>
      <c r="AB104" s="506"/>
      <c r="AC104" s="506"/>
      <c r="AD104" s="506"/>
      <c r="AE104" s="506"/>
      <c r="AF104" s="506"/>
      <c r="AG104" s="506"/>
      <c r="AH104" s="506"/>
      <c r="AI104" s="506"/>
      <c r="AJ104" s="506"/>
      <c r="AK104" s="506"/>
      <c r="AL104" s="506"/>
      <c r="AM104" s="506"/>
      <c r="AN104" s="506"/>
      <c r="AO104" s="506"/>
      <c r="AP104" s="506"/>
      <c r="AQ104" s="506"/>
      <c r="AR104" s="506"/>
      <c r="AS104" s="506"/>
      <c r="AT104" s="506"/>
      <c r="AU104" s="506"/>
      <c r="AV104" s="506"/>
      <c r="AW104" s="506"/>
      <c r="AX104" s="506"/>
      <c r="AY104" s="506"/>
      <c r="AZ104" s="506"/>
      <c r="BA104" s="506"/>
      <c r="BB104" s="506"/>
      <c r="BC104" s="506"/>
      <c r="BD104" s="506"/>
      <c r="BE104" s="506"/>
      <c r="BF104" s="506"/>
      <c r="BG104" s="506"/>
      <c r="BH104" s="506"/>
      <c r="BI104" s="506"/>
      <c r="BJ104" s="506"/>
      <c r="BK104" s="506"/>
      <c r="BL104" s="506"/>
      <c r="BM104" s="506"/>
      <c r="BN104" s="506"/>
      <c r="BO104" s="506"/>
      <c r="BP104" s="506"/>
      <c r="BQ104" s="506"/>
      <c r="BR104" s="506"/>
      <c r="BS104" s="506"/>
      <c r="BT104" s="506"/>
      <c r="BU104" s="506"/>
      <c r="BV104" s="506"/>
      <c r="BW104" s="506"/>
      <c r="BX104" s="506"/>
      <c r="BY104" s="506"/>
      <c r="BZ104" s="506"/>
      <c r="CA104" s="506"/>
      <c r="CB104" s="506"/>
      <c r="CC104" s="506"/>
      <c r="CD104" s="506"/>
      <c r="CE104" s="506"/>
      <c r="CF104" s="506"/>
      <c r="CG104" s="506"/>
      <c r="CH104" s="506"/>
      <c r="CI104" s="506"/>
      <c r="CJ104" s="506"/>
      <c r="CK104" s="506"/>
      <c r="CL104" s="506"/>
      <c r="CM104" s="506"/>
      <c r="CN104" s="506"/>
      <c r="CO104" s="506"/>
      <c r="CP104" s="506"/>
      <c r="CQ104" s="506"/>
      <c r="CR104" s="506"/>
      <c r="CS104" s="506"/>
      <c r="CT104" s="506"/>
      <c r="CU104" s="506"/>
      <c r="CV104" s="506"/>
      <c r="CW104" s="506"/>
      <c r="CX104" s="506"/>
      <c r="CY104" s="506"/>
      <c r="CZ104" s="506"/>
      <c r="DA104" s="506"/>
      <c r="DB104" s="506"/>
      <c r="DC104" s="506"/>
      <c r="DD104" s="506"/>
      <c r="DE104" s="506"/>
      <c r="DF104" s="506"/>
      <c r="DG104" s="506"/>
      <c r="DH104" s="506"/>
      <c r="DI104" s="506"/>
      <c r="DJ104" s="506"/>
      <c r="DK104" s="506"/>
      <c r="DL104" s="506"/>
      <c r="DM104" s="506"/>
      <c r="DN104" s="506"/>
      <c r="DO104" s="506"/>
      <c r="DP104" s="506"/>
      <c r="DQ104" s="506"/>
      <c r="DR104" s="506"/>
      <c r="DS104" s="506"/>
      <c r="DT104" s="506"/>
      <c r="DU104" s="506"/>
      <c r="DV104" s="506"/>
      <c r="DW104" s="506"/>
      <c r="DX104" s="506"/>
      <c r="DY104" s="506"/>
      <c r="DZ104" s="506"/>
      <c r="EA104" s="506"/>
      <c r="EB104" s="506"/>
      <c r="EC104" s="506"/>
      <c r="ED104" s="506"/>
      <c r="EE104" s="506"/>
      <c r="EF104" s="506"/>
      <c r="EG104" s="506"/>
      <c r="EH104" s="506"/>
      <c r="EI104" s="506"/>
      <c r="EJ104" s="506"/>
      <c r="EK104" s="506"/>
      <c r="EL104" s="506"/>
      <c r="EM104" s="506"/>
      <c r="EN104" s="506"/>
      <c r="EO104" s="506"/>
      <c r="EP104" s="506"/>
      <c r="EQ104" s="506"/>
      <c r="ER104" s="506"/>
      <c r="ES104" s="506"/>
      <c r="ET104" s="506"/>
      <c r="EU104" s="506"/>
      <c r="EV104" s="506"/>
      <c r="EW104" s="506"/>
      <c r="EX104" s="506"/>
      <c r="EY104" s="506"/>
      <c r="EZ104" s="506"/>
      <c r="FA104" s="506"/>
      <c r="FB104" s="506"/>
      <c r="FC104" s="506"/>
      <c r="FD104" s="506"/>
      <c r="FE104" s="506"/>
      <c r="FF104" s="506"/>
      <c r="FG104" s="506"/>
      <c r="FH104" s="506"/>
      <c r="FI104" s="506"/>
      <c r="FJ104" s="506"/>
      <c r="FK104" s="506"/>
      <c r="FL104" s="506"/>
      <c r="FM104" s="506"/>
      <c r="FN104" s="506"/>
      <c r="FO104" s="506"/>
      <c r="FP104" s="506"/>
      <c r="FQ104" s="506"/>
      <c r="FR104" s="506"/>
      <c r="FS104" s="506"/>
      <c r="FT104" s="506"/>
      <c r="FU104" s="506"/>
      <c r="FV104" s="506"/>
      <c r="FW104" s="506"/>
      <c r="FX104" s="506"/>
      <c r="FY104" s="506"/>
      <c r="FZ104" s="506"/>
      <c r="GA104" s="506"/>
      <c r="GB104" s="506"/>
      <c r="GC104" s="506"/>
      <c r="GD104" s="506"/>
      <c r="GE104" s="506"/>
      <c r="GF104" s="506"/>
    </row>
    <row r="105" spans="1:188" ht="15" customHeight="1">
      <c r="A105" s="185"/>
      <c r="B105" s="1288" t="s">
        <v>163</v>
      </c>
      <c r="C105" s="1288"/>
      <c r="D105" s="1288"/>
      <c r="E105" s="1288"/>
      <c r="F105" s="1288"/>
      <c r="G105" s="1288"/>
      <c r="H105" s="1288"/>
      <c r="I105" s="1288"/>
      <c r="J105" s="1288"/>
      <c r="K105" s="353"/>
      <c r="L105" s="529" t="s">
        <v>318</v>
      </c>
      <c r="M105" s="354"/>
      <c r="N105" s="354"/>
      <c r="O105" s="354"/>
      <c r="P105" s="354"/>
      <c r="Q105" s="354"/>
      <c r="R105" s="354"/>
      <c r="S105" s="354"/>
      <c r="T105" s="354"/>
      <c r="U105" s="354"/>
      <c r="V105" s="354"/>
      <c r="W105" s="354"/>
      <c r="X105" s="355"/>
      <c r="Y105" s="355"/>
      <c r="Z105" s="887"/>
      <c r="AA105" s="187"/>
    </row>
    <row r="106" spans="1:188" ht="15" customHeight="1">
      <c r="A106" s="185"/>
      <c r="B106" s="1289" t="s">
        <v>164</v>
      </c>
      <c r="C106" s="1289"/>
      <c r="D106" s="1289"/>
      <c r="E106" s="1289"/>
      <c r="F106" s="1289"/>
      <c r="G106" s="1289"/>
      <c r="H106" s="1289"/>
      <c r="I106" s="1289"/>
      <c r="J106" s="1289"/>
      <c r="K106" s="387"/>
      <c r="L106" s="401"/>
      <c r="M106" s="401"/>
      <c r="N106" s="401"/>
      <c r="O106" s="401"/>
      <c r="P106" s="401"/>
      <c r="Q106" s="401"/>
      <c r="R106" s="401"/>
      <c r="S106" s="401"/>
      <c r="T106" s="401"/>
      <c r="U106" s="401"/>
      <c r="V106" s="525"/>
      <c r="W106" s="386">
        <f>L106+M106+N106+O106+P106+Q106+R106+S106+T106+U106+V106</f>
        <v>0</v>
      </c>
      <c r="X106" s="200"/>
      <c r="Y106" s="200"/>
      <c r="Z106" s="884"/>
      <c r="AA106" s="187"/>
    </row>
    <row r="107" spans="1:188" ht="15" customHeight="1">
      <c r="A107" s="185"/>
      <c r="B107" s="1290" t="s">
        <v>91</v>
      </c>
      <c r="C107" s="1290"/>
      <c r="D107" s="1291"/>
      <c r="E107" s="1291"/>
      <c r="F107" s="1291"/>
      <c r="G107" s="1291"/>
      <c r="H107" s="1291"/>
      <c r="I107" s="1291"/>
      <c r="J107" s="1291"/>
      <c r="K107" s="390"/>
      <c r="L107" s="400"/>
      <c r="M107" s="400"/>
      <c r="N107" s="400"/>
      <c r="O107" s="400"/>
      <c r="P107" s="400"/>
      <c r="Q107" s="400"/>
      <c r="R107" s="400"/>
      <c r="S107" s="400"/>
      <c r="T107" s="400"/>
      <c r="U107" s="400"/>
      <c r="V107" s="526"/>
      <c r="W107" s="386">
        <f>L107+M107+N107+O107+P107+Q107+R107+S107+T107+U107+V107</f>
        <v>0</v>
      </c>
      <c r="X107" s="200"/>
      <c r="Y107" s="200"/>
      <c r="Z107" s="884"/>
      <c r="AA107" s="187"/>
    </row>
    <row r="108" spans="1:188" s="185" customFormat="1" ht="15" customHeight="1">
      <c r="B108" s="517"/>
      <c r="C108" s="517"/>
      <c r="D108" s="517"/>
      <c r="E108" s="517"/>
      <c r="F108" s="517"/>
      <c r="G108" s="517"/>
      <c r="H108" s="517"/>
      <c r="I108" s="517"/>
      <c r="J108" s="517"/>
      <c r="K108" s="517"/>
      <c r="L108" s="518"/>
      <c r="M108" s="518"/>
      <c r="N108" s="518"/>
      <c r="O108" s="518"/>
      <c r="P108" s="518"/>
      <c r="Q108" s="518"/>
      <c r="R108" s="518"/>
      <c r="S108" s="518"/>
      <c r="T108" s="518"/>
      <c r="U108" s="518"/>
      <c r="V108" s="520" t="s">
        <v>208</v>
      </c>
      <c r="W108" s="201">
        <f>SUM(W106:W107)</f>
        <v>0</v>
      </c>
      <c r="X108" s="200" t="e">
        <f>W108/units</f>
        <v>#DIV/0!</v>
      </c>
      <c r="Y108" s="510" t="e">
        <f>W108/SqFt</f>
        <v>#DIV/0!</v>
      </c>
      <c r="Z108" s="202" t="e">
        <f>W108/$W$130</f>
        <v>#DIV/0!</v>
      </c>
      <c r="AB108" s="506"/>
      <c r="AC108" s="506"/>
      <c r="AD108" s="506"/>
      <c r="AE108" s="506"/>
      <c r="AF108" s="506"/>
      <c r="AG108" s="506"/>
      <c r="AH108" s="506"/>
      <c r="AI108" s="506"/>
      <c r="AJ108" s="506"/>
      <c r="AK108" s="506"/>
      <c r="AL108" s="506"/>
      <c r="AM108" s="506"/>
      <c r="AN108" s="506"/>
      <c r="AO108" s="506"/>
      <c r="AP108" s="506"/>
      <c r="AQ108" s="506"/>
      <c r="AR108" s="506"/>
      <c r="AS108" s="506"/>
      <c r="AT108" s="506"/>
      <c r="AU108" s="506"/>
      <c r="AV108" s="506"/>
      <c r="AW108" s="506"/>
      <c r="AX108" s="506"/>
      <c r="AY108" s="506"/>
      <c r="AZ108" s="506"/>
      <c r="BA108" s="506"/>
      <c r="BB108" s="506"/>
      <c r="BC108" s="506"/>
      <c r="BD108" s="506"/>
      <c r="BE108" s="506"/>
      <c r="BF108" s="506"/>
      <c r="BG108" s="506"/>
      <c r="BH108" s="506"/>
      <c r="BI108" s="506"/>
      <c r="BJ108" s="506"/>
      <c r="BK108" s="506"/>
      <c r="BL108" s="506"/>
      <c r="BM108" s="506"/>
      <c r="BN108" s="506"/>
      <c r="BO108" s="506"/>
      <c r="BP108" s="506"/>
      <c r="BQ108" s="506"/>
      <c r="BR108" s="506"/>
      <c r="BS108" s="506"/>
      <c r="BT108" s="506"/>
      <c r="BU108" s="506"/>
      <c r="BV108" s="506"/>
      <c r="BW108" s="506"/>
      <c r="BX108" s="506"/>
      <c r="BY108" s="506"/>
      <c r="BZ108" s="506"/>
      <c r="CA108" s="506"/>
      <c r="CB108" s="506"/>
      <c r="CC108" s="506"/>
      <c r="CD108" s="506"/>
      <c r="CE108" s="506"/>
      <c r="CF108" s="506"/>
      <c r="CG108" s="506"/>
      <c r="CH108" s="506"/>
      <c r="CI108" s="506"/>
      <c r="CJ108" s="506"/>
      <c r="CK108" s="506"/>
      <c r="CL108" s="506"/>
      <c r="CM108" s="506"/>
      <c r="CN108" s="506"/>
      <c r="CO108" s="506"/>
      <c r="CP108" s="506"/>
      <c r="CQ108" s="506"/>
      <c r="CR108" s="506"/>
      <c r="CS108" s="506"/>
      <c r="CT108" s="506"/>
      <c r="CU108" s="506"/>
      <c r="CV108" s="506"/>
      <c r="CW108" s="506"/>
      <c r="CX108" s="506"/>
      <c r="CY108" s="506"/>
      <c r="CZ108" s="506"/>
      <c r="DA108" s="506"/>
      <c r="DB108" s="506"/>
      <c r="DC108" s="506"/>
      <c r="DD108" s="506"/>
      <c r="DE108" s="506"/>
      <c r="DF108" s="506"/>
      <c r="DG108" s="506"/>
      <c r="DH108" s="506"/>
      <c r="DI108" s="506"/>
      <c r="DJ108" s="506"/>
      <c r="DK108" s="506"/>
      <c r="DL108" s="506"/>
      <c r="DM108" s="506"/>
      <c r="DN108" s="506"/>
      <c r="DO108" s="506"/>
      <c r="DP108" s="506"/>
      <c r="DQ108" s="506"/>
      <c r="DR108" s="506"/>
      <c r="DS108" s="506"/>
      <c r="DT108" s="506"/>
      <c r="DU108" s="506"/>
      <c r="DV108" s="506"/>
      <c r="DW108" s="506"/>
      <c r="DX108" s="506"/>
      <c r="DY108" s="506"/>
      <c r="DZ108" s="506"/>
      <c r="EA108" s="506"/>
      <c r="EB108" s="506"/>
      <c r="EC108" s="506"/>
      <c r="ED108" s="506"/>
      <c r="EE108" s="506"/>
      <c r="EF108" s="506"/>
      <c r="EG108" s="506"/>
      <c r="EH108" s="506"/>
      <c r="EI108" s="506"/>
      <c r="EJ108" s="506"/>
      <c r="EK108" s="506"/>
      <c r="EL108" s="506"/>
      <c r="EM108" s="506"/>
      <c r="EN108" s="506"/>
      <c r="EO108" s="506"/>
      <c r="EP108" s="506"/>
      <c r="EQ108" s="506"/>
      <c r="ER108" s="506"/>
      <c r="ES108" s="506"/>
      <c r="ET108" s="506"/>
      <c r="EU108" s="506"/>
      <c r="EV108" s="506"/>
      <c r="EW108" s="506"/>
      <c r="EX108" s="506"/>
      <c r="EY108" s="506"/>
      <c r="EZ108" s="506"/>
      <c r="FA108" s="506"/>
      <c r="FB108" s="506"/>
      <c r="FC108" s="506"/>
      <c r="FD108" s="506"/>
      <c r="FE108" s="506"/>
      <c r="FF108" s="506"/>
      <c r="FG108" s="506"/>
      <c r="FH108" s="506"/>
      <c r="FI108" s="506"/>
      <c r="FJ108" s="506"/>
      <c r="FK108" s="506"/>
      <c r="FL108" s="506"/>
      <c r="FM108" s="506"/>
      <c r="FN108" s="506"/>
      <c r="FO108" s="506"/>
      <c r="FP108" s="506"/>
      <c r="FQ108" s="506"/>
      <c r="FR108" s="506"/>
      <c r="FS108" s="506"/>
      <c r="FT108" s="506"/>
      <c r="FU108" s="506"/>
      <c r="FV108" s="506"/>
      <c r="FW108" s="506"/>
      <c r="FX108" s="506"/>
      <c r="FY108" s="506"/>
      <c r="FZ108" s="506"/>
      <c r="GA108" s="506"/>
      <c r="GB108" s="506"/>
      <c r="GC108" s="506"/>
      <c r="GD108" s="506"/>
      <c r="GE108" s="506"/>
      <c r="GF108" s="506"/>
    </row>
    <row r="109" spans="1:188" ht="15" customHeight="1">
      <c r="A109" s="185"/>
      <c r="B109" s="1288" t="s">
        <v>165</v>
      </c>
      <c r="C109" s="1288"/>
      <c r="D109" s="1288"/>
      <c r="E109" s="1288"/>
      <c r="F109" s="1288"/>
      <c r="G109" s="1288"/>
      <c r="H109" s="1288"/>
      <c r="I109" s="1288"/>
      <c r="J109" s="1288"/>
      <c r="K109" s="353"/>
      <c r="L109" s="529" t="s">
        <v>318</v>
      </c>
      <c r="M109" s="354"/>
      <c r="N109" s="354"/>
      <c r="O109" s="354"/>
      <c r="P109" s="354"/>
      <c r="Q109" s="354"/>
      <c r="R109" s="354"/>
      <c r="S109" s="354"/>
      <c r="T109" s="354"/>
      <c r="U109" s="354"/>
      <c r="V109" s="354"/>
      <c r="W109" s="354"/>
      <c r="X109" s="355"/>
      <c r="Y109" s="355"/>
      <c r="Z109" s="887"/>
      <c r="AA109" s="187"/>
    </row>
    <row r="110" spans="1:188" ht="15" customHeight="1">
      <c r="A110" s="185"/>
      <c r="B110" s="1289" t="s">
        <v>166</v>
      </c>
      <c r="C110" s="1289"/>
      <c r="D110" s="1289"/>
      <c r="E110" s="1289"/>
      <c r="F110" s="1289"/>
      <c r="G110" s="1289"/>
      <c r="H110" s="1289"/>
      <c r="I110" s="1289"/>
      <c r="J110" s="1289"/>
      <c r="K110" s="387"/>
      <c r="L110" s="401"/>
      <c r="M110" s="401"/>
      <c r="N110" s="401"/>
      <c r="O110" s="401"/>
      <c r="P110" s="401"/>
      <c r="Q110" s="401"/>
      <c r="R110" s="402"/>
      <c r="S110" s="402"/>
      <c r="T110" s="402"/>
      <c r="U110" s="402"/>
      <c r="V110" s="525"/>
      <c r="W110" s="386">
        <f t="shared" ref="W110:W115" si="2">L110+M110+N110+O110+P110+Q110+R110+S110+T110+U110+V110</f>
        <v>0</v>
      </c>
      <c r="X110" s="200"/>
      <c r="Y110" s="200"/>
      <c r="Z110" s="884"/>
      <c r="AA110" s="187"/>
    </row>
    <row r="111" spans="1:188" ht="15" customHeight="1">
      <c r="A111" s="185"/>
      <c r="B111" s="1292" t="s">
        <v>169</v>
      </c>
      <c r="C111" s="1292"/>
      <c r="D111" s="1292"/>
      <c r="E111" s="1292"/>
      <c r="F111" s="1292"/>
      <c r="G111" s="1292"/>
      <c r="H111" s="1292"/>
      <c r="I111" s="1292"/>
      <c r="J111" s="1292"/>
      <c r="K111" s="391"/>
      <c r="L111" s="394"/>
      <c r="M111" s="394"/>
      <c r="N111" s="394"/>
      <c r="O111" s="394"/>
      <c r="P111" s="394"/>
      <c r="Q111" s="394"/>
      <c r="R111" s="398"/>
      <c r="S111" s="398"/>
      <c r="T111" s="398"/>
      <c r="U111" s="398"/>
      <c r="V111" s="523"/>
      <c r="W111" s="386">
        <f t="shared" si="2"/>
        <v>0</v>
      </c>
      <c r="X111" s="200"/>
      <c r="Y111" s="200"/>
      <c r="Z111" s="884"/>
      <c r="AA111" s="187"/>
    </row>
    <row r="112" spans="1:188" ht="15" customHeight="1">
      <c r="A112" s="185"/>
      <c r="B112" s="1289" t="s">
        <v>167</v>
      </c>
      <c r="C112" s="1289"/>
      <c r="D112" s="1289"/>
      <c r="E112" s="1289"/>
      <c r="F112" s="1289"/>
      <c r="G112" s="1289"/>
      <c r="H112" s="1289"/>
      <c r="I112" s="1289"/>
      <c r="J112" s="1289"/>
      <c r="K112" s="387"/>
      <c r="L112" s="395"/>
      <c r="M112" s="395"/>
      <c r="N112" s="395"/>
      <c r="O112" s="395"/>
      <c r="P112" s="395"/>
      <c r="Q112" s="395"/>
      <c r="R112" s="398"/>
      <c r="S112" s="398"/>
      <c r="T112" s="398"/>
      <c r="U112" s="398"/>
      <c r="V112" s="523"/>
      <c r="W112" s="386">
        <f t="shared" si="2"/>
        <v>0</v>
      </c>
      <c r="X112" s="200"/>
      <c r="Y112" s="200"/>
      <c r="Z112" s="884"/>
      <c r="AA112" s="187"/>
    </row>
    <row r="113" spans="1:188" ht="15" customHeight="1">
      <c r="A113" s="185"/>
      <c r="B113" s="1289" t="s">
        <v>168</v>
      </c>
      <c r="C113" s="1289"/>
      <c r="D113" s="1289"/>
      <c r="E113" s="1289"/>
      <c r="F113" s="1289"/>
      <c r="G113" s="1289"/>
      <c r="H113" s="1289"/>
      <c r="I113" s="1289"/>
      <c r="J113" s="1289"/>
      <c r="K113" s="387"/>
      <c r="L113" s="395"/>
      <c r="M113" s="395"/>
      <c r="N113" s="395"/>
      <c r="O113" s="395"/>
      <c r="P113" s="395"/>
      <c r="Q113" s="395"/>
      <c r="R113" s="399"/>
      <c r="S113" s="399"/>
      <c r="T113" s="399"/>
      <c r="U113" s="399"/>
      <c r="V113" s="524"/>
      <c r="W113" s="386">
        <f t="shared" si="2"/>
        <v>0</v>
      </c>
      <c r="X113" s="200"/>
      <c r="Y113" s="200"/>
      <c r="Z113" s="884"/>
      <c r="AA113" s="187"/>
    </row>
    <row r="114" spans="1:188" ht="15" customHeight="1">
      <c r="A114" s="185"/>
      <c r="B114" s="1292" t="s">
        <v>170</v>
      </c>
      <c r="C114" s="1292"/>
      <c r="D114" s="1292"/>
      <c r="E114" s="1292"/>
      <c r="F114" s="1292"/>
      <c r="G114" s="1292"/>
      <c r="H114" s="1292"/>
      <c r="I114" s="1292"/>
      <c r="J114" s="1292"/>
      <c r="K114" s="384"/>
      <c r="L114" s="394"/>
      <c r="M114" s="394"/>
      <c r="N114" s="394"/>
      <c r="O114" s="394"/>
      <c r="P114" s="394"/>
      <c r="Q114" s="394"/>
      <c r="R114" s="398"/>
      <c r="S114" s="398"/>
      <c r="T114" s="398"/>
      <c r="U114" s="398"/>
      <c r="V114" s="523"/>
      <c r="W114" s="386">
        <f t="shared" si="2"/>
        <v>0</v>
      </c>
      <c r="X114" s="200"/>
      <c r="Y114" s="200"/>
      <c r="Z114" s="884"/>
      <c r="AA114" s="187"/>
    </row>
    <row r="115" spans="1:188" ht="15" customHeight="1">
      <c r="A115" s="185"/>
      <c r="B115" s="1290" t="s">
        <v>91</v>
      </c>
      <c r="C115" s="1290"/>
      <c r="D115" s="1291"/>
      <c r="E115" s="1291"/>
      <c r="F115" s="1291"/>
      <c r="G115" s="1291"/>
      <c r="H115" s="1291"/>
      <c r="I115" s="1291"/>
      <c r="J115" s="1291"/>
      <c r="K115" s="390"/>
      <c r="L115" s="400"/>
      <c r="M115" s="400"/>
      <c r="N115" s="400"/>
      <c r="O115" s="400"/>
      <c r="P115" s="400"/>
      <c r="Q115" s="400"/>
      <c r="R115" s="347"/>
      <c r="S115" s="347"/>
      <c r="T115" s="347"/>
      <c r="U115" s="347"/>
      <c r="V115" s="526"/>
      <c r="W115" s="386">
        <f t="shared" si="2"/>
        <v>0</v>
      </c>
      <c r="X115" s="200"/>
      <c r="Y115" s="200"/>
      <c r="Z115" s="884"/>
      <c r="AA115" s="187"/>
    </row>
    <row r="116" spans="1:188" s="185" customFormat="1" ht="15" customHeight="1">
      <c r="B116" s="517"/>
      <c r="C116" s="517"/>
      <c r="D116" s="517"/>
      <c r="E116" s="517"/>
      <c r="F116" s="517"/>
      <c r="G116" s="517"/>
      <c r="H116" s="517"/>
      <c r="I116" s="517"/>
      <c r="J116" s="517"/>
      <c r="K116" s="517"/>
      <c r="L116" s="518"/>
      <c r="M116" s="518"/>
      <c r="N116" s="518"/>
      <c r="O116" s="518"/>
      <c r="P116" s="518"/>
      <c r="Q116" s="518"/>
      <c r="R116" s="518"/>
      <c r="S116" s="518"/>
      <c r="T116" s="518"/>
      <c r="U116" s="518"/>
      <c r="V116" s="520" t="s">
        <v>208</v>
      </c>
      <c r="W116" s="201">
        <f>SUM(W110:W115)</f>
        <v>0</v>
      </c>
      <c r="X116" s="200" t="e">
        <f>W116/units</f>
        <v>#DIV/0!</v>
      </c>
      <c r="Y116" s="510" t="e">
        <f>W116/SqFt</f>
        <v>#DIV/0!</v>
      </c>
      <c r="Z116" s="202" t="e">
        <f>W116/$W$130</f>
        <v>#DIV/0!</v>
      </c>
      <c r="AB116" s="506"/>
      <c r="AC116" s="506"/>
      <c r="AD116" s="506"/>
      <c r="AE116" s="506"/>
      <c r="AF116" s="506"/>
      <c r="AG116" s="506"/>
      <c r="AH116" s="506"/>
      <c r="AI116" s="506"/>
      <c r="AJ116" s="506"/>
      <c r="AK116" s="506"/>
      <c r="AL116" s="506"/>
      <c r="AM116" s="506"/>
      <c r="AN116" s="506"/>
      <c r="AO116" s="506"/>
      <c r="AP116" s="506"/>
      <c r="AQ116" s="506"/>
      <c r="AR116" s="506"/>
      <c r="AS116" s="506"/>
      <c r="AT116" s="506"/>
      <c r="AU116" s="506"/>
      <c r="AV116" s="506"/>
      <c r="AW116" s="506"/>
      <c r="AX116" s="506"/>
      <c r="AY116" s="506"/>
      <c r="AZ116" s="506"/>
      <c r="BA116" s="506"/>
      <c r="BB116" s="506"/>
      <c r="BC116" s="506"/>
      <c r="BD116" s="506"/>
      <c r="BE116" s="506"/>
      <c r="BF116" s="506"/>
      <c r="BG116" s="506"/>
      <c r="BH116" s="506"/>
      <c r="BI116" s="506"/>
      <c r="BJ116" s="506"/>
      <c r="BK116" s="506"/>
      <c r="BL116" s="506"/>
      <c r="BM116" s="506"/>
      <c r="BN116" s="506"/>
      <c r="BO116" s="506"/>
      <c r="BP116" s="506"/>
      <c r="BQ116" s="506"/>
      <c r="BR116" s="506"/>
      <c r="BS116" s="506"/>
      <c r="BT116" s="506"/>
      <c r="BU116" s="506"/>
      <c r="BV116" s="506"/>
      <c r="BW116" s="506"/>
      <c r="BX116" s="506"/>
      <c r="BY116" s="506"/>
      <c r="BZ116" s="506"/>
      <c r="CA116" s="506"/>
      <c r="CB116" s="506"/>
      <c r="CC116" s="506"/>
      <c r="CD116" s="506"/>
      <c r="CE116" s="506"/>
      <c r="CF116" s="506"/>
      <c r="CG116" s="506"/>
      <c r="CH116" s="506"/>
      <c r="CI116" s="506"/>
      <c r="CJ116" s="506"/>
      <c r="CK116" s="506"/>
      <c r="CL116" s="506"/>
      <c r="CM116" s="506"/>
      <c r="CN116" s="506"/>
      <c r="CO116" s="506"/>
      <c r="CP116" s="506"/>
      <c r="CQ116" s="506"/>
      <c r="CR116" s="506"/>
      <c r="CS116" s="506"/>
      <c r="CT116" s="506"/>
      <c r="CU116" s="506"/>
      <c r="CV116" s="506"/>
      <c r="CW116" s="506"/>
      <c r="CX116" s="506"/>
      <c r="CY116" s="506"/>
      <c r="CZ116" s="506"/>
      <c r="DA116" s="506"/>
      <c r="DB116" s="506"/>
      <c r="DC116" s="506"/>
      <c r="DD116" s="506"/>
      <c r="DE116" s="506"/>
      <c r="DF116" s="506"/>
      <c r="DG116" s="506"/>
      <c r="DH116" s="506"/>
      <c r="DI116" s="506"/>
      <c r="DJ116" s="506"/>
      <c r="DK116" s="506"/>
      <c r="DL116" s="506"/>
      <c r="DM116" s="506"/>
      <c r="DN116" s="506"/>
      <c r="DO116" s="506"/>
      <c r="DP116" s="506"/>
      <c r="DQ116" s="506"/>
      <c r="DR116" s="506"/>
      <c r="DS116" s="506"/>
      <c r="DT116" s="506"/>
      <c r="DU116" s="506"/>
      <c r="DV116" s="506"/>
      <c r="DW116" s="506"/>
      <c r="DX116" s="506"/>
      <c r="DY116" s="506"/>
      <c r="DZ116" s="506"/>
      <c r="EA116" s="506"/>
      <c r="EB116" s="506"/>
      <c r="EC116" s="506"/>
      <c r="ED116" s="506"/>
      <c r="EE116" s="506"/>
      <c r="EF116" s="506"/>
      <c r="EG116" s="506"/>
      <c r="EH116" s="506"/>
      <c r="EI116" s="506"/>
      <c r="EJ116" s="506"/>
      <c r="EK116" s="506"/>
      <c r="EL116" s="506"/>
      <c r="EM116" s="506"/>
      <c r="EN116" s="506"/>
      <c r="EO116" s="506"/>
      <c r="EP116" s="506"/>
      <c r="EQ116" s="506"/>
      <c r="ER116" s="506"/>
      <c r="ES116" s="506"/>
      <c r="ET116" s="506"/>
      <c r="EU116" s="506"/>
      <c r="EV116" s="506"/>
      <c r="EW116" s="506"/>
      <c r="EX116" s="506"/>
      <c r="EY116" s="506"/>
      <c r="EZ116" s="506"/>
      <c r="FA116" s="506"/>
      <c r="FB116" s="506"/>
      <c r="FC116" s="506"/>
      <c r="FD116" s="506"/>
      <c r="FE116" s="506"/>
      <c r="FF116" s="506"/>
      <c r="FG116" s="506"/>
      <c r="FH116" s="506"/>
      <c r="FI116" s="506"/>
      <c r="FJ116" s="506"/>
      <c r="FK116" s="506"/>
      <c r="FL116" s="506"/>
      <c r="FM116" s="506"/>
      <c r="FN116" s="506"/>
      <c r="FO116" s="506"/>
      <c r="FP116" s="506"/>
      <c r="FQ116" s="506"/>
      <c r="FR116" s="506"/>
      <c r="FS116" s="506"/>
      <c r="FT116" s="506"/>
      <c r="FU116" s="506"/>
      <c r="FV116" s="506"/>
      <c r="FW116" s="506"/>
      <c r="FX116" s="506"/>
      <c r="FY116" s="506"/>
      <c r="FZ116" s="506"/>
      <c r="GA116" s="506"/>
      <c r="GB116" s="506"/>
      <c r="GC116" s="506"/>
      <c r="GD116" s="506"/>
      <c r="GE116" s="506"/>
      <c r="GF116" s="506"/>
    </row>
    <row r="117" spans="1:188" ht="15" customHeight="1">
      <c r="A117" s="185"/>
      <c r="B117" s="1288" t="s">
        <v>171</v>
      </c>
      <c r="C117" s="1288"/>
      <c r="D117" s="1288"/>
      <c r="E117" s="1288"/>
      <c r="F117" s="1288"/>
      <c r="G117" s="1288"/>
      <c r="H117" s="1288"/>
      <c r="I117" s="1288"/>
      <c r="J117" s="1288"/>
      <c r="K117" s="353"/>
      <c r="L117" s="529" t="s">
        <v>318</v>
      </c>
      <c r="M117" s="354"/>
      <c r="N117" s="354"/>
      <c r="O117" s="354"/>
      <c r="P117" s="354"/>
      <c r="Q117" s="354"/>
      <c r="R117" s="354"/>
      <c r="S117" s="354"/>
      <c r="T117" s="354"/>
      <c r="U117" s="354"/>
      <c r="V117" s="354"/>
      <c r="W117" s="354"/>
      <c r="X117" s="355"/>
      <c r="Y117" s="355"/>
      <c r="Z117" s="887"/>
      <c r="AA117" s="187"/>
    </row>
    <row r="118" spans="1:188" ht="15" customHeight="1">
      <c r="A118" s="185"/>
      <c r="B118" s="1289" t="s">
        <v>172</v>
      </c>
      <c r="C118" s="1289"/>
      <c r="D118" s="1289"/>
      <c r="E118" s="1289"/>
      <c r="F118" s="1289"/>
      <c r="G118" s="1289"/>
      <c r="H118" s="1289"/>
      <c r="I118" s="1289"/>
      <c r="J118" s="1289"/>
      <c r="K118" s="387"/>
      <c r="L118" s="401"/>
      <c r="M118" s="401"/>
      <c r="N118" s="401"/>
      <c r="O118" s="401"/>
      <c r="P118" s="401"/>
      <c r="Q118" s="401"/>
      <c r="R118" s="401"/>
      <c r="S118" s="401"/>
      <c r="T118" s="401"/>
      <c r="U118" s="401"/>
      <c r="V118" s="525"/>
      <c r="W118" s="386">
        <f>L118+M118+N118+O118+P118+Q118+R118+S118+T118+U118+V118</f>
        <v>0</v>
      </c>
      <c r="X118" s="200"/>
      <c r="Y118" s="200"/>
      <c r="Z118" s="884"/>
      <c r="AA118" s="187"/>
    </row>
    <row r="119" spans="1:188" ht="15" customHeight="1">
      <c r="A119" s="185"/>
      <c r="B119" s="1292" t="s">
        <v>173</v>
      </c>
      <c r="C119" s="1292"/>
      <c r="D119" s="1292"/>
      <c r="E119" s="1292"/>
      <c r="F119" s="1292"/>
      <c r="G119" s="1292"/>
      <c r="H119" s="1292"/>
      <c r="I119" s="1292"/>
      <c r="J119" s="1292"/>
      <c r="K119" s="384"/>
      <c r="L119" s="394"/>
      <c r="M119" s="394"/>
      <c r="N119" s="394"/>
      <c r="O119" s="394"/>
      <c r="P119" s="394"/>
      <c r="Q119" s="394"/>
      <c r="R119" s="394"/>
      <c r="S119" s="394"/>
      <c r="T119" s="394"/>
      <c r="U119" s="394"/>
      <c r="V119" s="523"/>
      <c r="W119" s="386">
        <f>L119+M119+N119+O119+P119+Q119+R119+S119+T119+U119+V119</f>
        <v>0</v>
      </c>
      <c r="X119" s="200"/>
      <c r="Y119" s="200"/>
      <c r="Z119" s="884"/>
      <c r="AA119" s="187"/>
    </row>
    <row r="120" spans="1:188" ht="15" customHeight="1">
      <c r="A120" s="185"/>
      <c r="B120" s="1289" t="s">
        <v>174</v>
      </c>
      <c r="C120" s="1289"/>
      <c r="D120" s="1289"/>
      <c r="E120" s="1289"/>
      <c r="F120" s="1289"/>
      <c r="G120" s="1289"/>
      <c r="H120" s="1289"/>
      <c r="I120" s="1289"/>
      <c r="J120" s="1289"/>
      <c r="K120" s="391"/>
      <c r="L120" s="395"/>
      <c r="M120" s="395"/>
      <c r="N120" s="395"/>
      <c r="O120" s="395"/>
      <c r="P120" s="395"/>
      <c r="Q120" s="395"/>
      <c r="R120" s="395"/>
      <c r="S120" s="395"/>
      <c r="T120" s="395"/>
      <c r="U120" s="395"/>
      <c r="V120" s="524"/>
      <c r="W120" s="386">
        <f>L120+M120+N120+O120+P120+Q120+R120+S120+T120+U120+V120</f>
        <v>0</v>
      </c>
      <c r="X120" s="200"/>
      <c r="Y120" s="200"/>
      <c r="Z120" s="884"/>
      <c r="AA120" s="187"/>
    </row>
    <row r="121" spans="1:188" ht="15" customHeight="1">
      <c r="A121" s="185"/>
      <c r="B121" s="1289" t="s">
        <v>14</v>
      </c>
      <c r="C121" s="1289"/>
      <c r="D121" s="1289"/>
      <c r="E121" s="1289"/>
      <c r="F121" s="1289"/>
      <c r="G121" s="1289"/>
      <c r="H121" s="1289"/>
      <c r="I121" s="1289"/>
      <c r="J121" s="1289"/>
      <c r="K121" s="387"/>
      <c r="L121" s="395"/>
      <c r="M121" s="395"/>
      <c r="N121" s="395"/>
      <c r="O121" s="395"/>
      <c r="P121" s="395"/>
      <c r="Q121" s="395"/>
      <c r="R121" s="395"/>
      <c r="S121" s="395"/>
      <c r="T121" s="395"/>
      <c r="U121" s="395"/>
      <c r="V121" s="524"/>
      <c r="W121" s="386">
        <f>L121+M121+N121+O121+P121+Q121+R121+S121+T121+U121+V121</f>
        <v>0</v>
      </c>
      <c r="X121" s="200"/>
      <c r="Y121" s="200"/>
      <c r="Z121" s="884"/>
      <c r="AA121" s="187"/>
    </row>
    <row r="122" spans="1:188" ht="15" customHeight="1">
      <c r="A122" s="185"/>
      <c r="B122" s="1290" t="s">
        <v>91</v>
      </c>
      <c r="C122" s="1290"/>
      <c r="D122" s="1291"/>
      <c r="E122" s="1291"/>
      <c r="F122" s="1291"/>
      <c r="G122" s="1291"/>
      <c r="H122" s="1291"/>
      <c r="I122" s="1291"/>
      <c r="J122" s="1291"/>
      <c r="K122" s="390"/>
      <c r="L122" s="400"/>
      <c r="M122" s="400"/>
      <c r="N122" s="400"/>
      <c r="O122" s="400"/>
      <c r="P122" s="400"/>
      <c r="Q122" s="400"/>
      <c r="R122" s="400"/>
      <c r="S122" s="400"/>
      <c r="T122" s="400"/>
      <c r="U122" s="400"/>
      <c r="V122" s="526"/>
      <c r="W122" s="386">
        <f>L122+M122+N122+O122+P122+Q122+R122+S122+T122+U122+V122</f>
        <v>0</v>
      </c>
      <c r="X122" s="200"/>
      <c r="Y122" s="200"/>
      <c r="Z122" s="884"/>
      <c r="AA122" s="187"/>
    </row>
    <row r="123" spans="1:188" s="185" customFormat="1" ht="15" customHeight="1">
      <c r="B123" s="517"/>
      <c r="C123" s="517"/>
      <c r="D123" s="517"/>
      <c r="E123" s="517"/>
      <c r="F123" s="517"/>
      <c r="G123" s="517"/>
      <c r="H123" s="517"/>
      <c r="I123" s="517"/>
      <c r="J123" s="517"/>
      <c r="K123" s="517"/>
      <c r="L123" s="518"/>
      <c r="M123" s="518"/>
      <c r="N123" s="518"/>
      <c r="O123" s="518"/>
      <c r="P123" s="518"/>
      <c r="Q123" s="518"/>
      <c r="R123" s="518"/>
      <c r="S123" s="518"/>
      <c r="T123" s="518"/>
      <c r="U123" s="518"/>
      <c r="V123" s="520" t="s">
        <v>208</v>
      </c>
      <c r="W123" s="201">
        <f>SUM(W118:W122)</f>
        <v>0</v>
      </c>
      <c r="X123" s="200" t="e">
        <f>W123/units</f>
        <v>#DIV/0!</v>
      </c>
      <c r="Y123" s="510" t="e">
        <f>W123/SqFt</f>
        <v>#DIV/0!</v>
      </c>
      <c r="Z123" s="202" t="e">
        <f>W123/$W$130</f>
        <v>#DIV/0!</v>
      </c>
      <c r="AB123" s="506"/>
      <c r="AC123" s="506"/>
      <c r="AD123" s="506"/>
      <c r="AE123" s="506"/>
      <c r="AF123" s="506"/>
      <c r="AG123" s="506"/>
      <c r="AH123" s="506"/>
      <c r="AI123" s="506"/>
      <c r="AJ123" s="506"/>
      <c r="AK123" s="506"/>
      <c r="AL123" s="506"/>
      <c r="AM123" s="506"/>
      <c r="AN123" s="506"/>
      <c r="AO123" s="506"/>
      <c r="AP123" s="506"/>
      <c r="AQ123" s="506"/>
      <c r="AR123" s="506"/>
      <c r="AS123" s="506"/>
      <c r="AT123" s="506"/>
      <c r="AU123" s="506"/>
      <c r="AV123" s="506"/>
      <c r="AW123" s="506"/>
      <c r="AX123" s="506"/>
      <c r="AY123" s="506"/>
      <c r="AZ123" s="506"/>
      <c r="BA123" s="506"/>
      <c r="BB123" s="506"/>
      <c r="BC123" s="506"/>
      <c r="BD123" s="506"/>
      <c r="BE123" s="506"/>
      <c r="BF123" s="506"/>
      <c r="BG123" s="506"/>
      <c r="BH123" s="506"/>
      <c r="BI123" s="506"/>
      <c r="BJ123" s="506"/>
      <c r="BK123" s="506"/>
      <c r="BL123" s="506"/>
      <c r="BM123" s="506"/>
      <c r="BN123" s="506"/>
      <c r="BO123" s="506"/>
      <c r="BP123" s="506"/>
      <c r="BQ123" s="506"/>
      <c r="BR123" s="506"/>
      <c r="BS123" s="506"/>
      <c r="BT123" s="506"/>
      <c r="BU123" s="506"/>
      <c r="BV123" s="506"/>
      <c r="BW123" s="506"/>
      <c r="BX123" s="506"/>
      <c r="BY123" s="506"/>
      <c r="BZ123" s="506"/>
      <c r="CA123" s="506"/>
      <c r="CB123" s="506"/>
      <c r="CC123" s="506"/>
      <c r="CD123" s="506"/>
      <c r="CE123" s="506"/>
      <c r="CF123" s="506"/>
      <c r="CG123" s="506"/>
      <c r="CH123" s="506"/>
      <c r="CI123" s="506"/>
      <c r="CJ123" s="506"/>
      <c r="CK123" s="506"/>
      <c r="CL123" s="506"/>
      <c r="CM123" s="506"/>
      <c r="CN123" s="506"/>
      <c r="CO123" s="506"/>
      <c r="CP123" s="506"/>
      <c r="CQ123" s="506"/>
      <c r="CR123" s="506"/>
      <c r="CS123" s="506"/>
      <c r="CT123" s="506"/>
      <c r="CU123" s="506"/>
      <c r="CV123" s="506"/>
      <c r="CW123" s="506"/>
      <c r="CX123" s="506"/>
      <c r="CY123" s="506"/>
      <c r="CZ123" s="506"/>
      <c r="DA123" s="506"/>
      <c r="DB123" s="506"/>
      <c r="DC123" s="506"/>
      <c r="DD123" s="506"/>
      <c r="DE123" s="506"/>
      <c r="DF123" s="506"/>
      <c r="DG123" s="506"/>
      <c r="DH123" s="506"/>
      <c r="DI123" s="506"/>
      <c r="DJ123" s="506"/>
      <c r="DK123" s="506"/>
      <c r="DL123" s="506"/>
      <c r="DM123" s="506"/>
      <c r="DN123" s="506"/>
      <c r="DO123" s="506"/>
      <c r="DP123" s="506"/>
      <c r="DQ123" s="506"/>
      <c r="DR123" s="506"/>
      <c r="DS123" s="506"/>
      <c r="DT123" s="506"/>
      <c r="DU123" s="506"/>
      <c r="DV123" s="506"/>
      <c r="DW123" s="506"/>
      <c r="DX123" s="506"/>
      <c r="DY123" s="506"/>
      <c r="DZ123" s="506"/>
      <c r="EA123" s="506"/>
      <c r="EB123" s="506"/>
      <c r="EC123" s="506"/>
      <c r="ED123" s="506"/>
      <c r="EE123" s="506"/>
      <c r="EF123" s="506"/>
      <c r="EG123" s="506"/>
      <c r="EH123" s="506"/>
      <c r="EI123" s="506"/>
      <c r="EJ123" s="506"/>
      <c r="EK123" s="506"/>
      <c r="EL123" s="506"/>
      <c r="EM123" s="506"/>
      <c r="EN123" s="506"/>
      <c r="EO123" s="506"/>
      <c r="EP123" s="506"/>
      <c r="EQ123" s="506"/>
      <c r="ER123" s="506"/>
      <c r="ES123" s="506"/>
      <c r="ET123" s="506"/>
      <c r="EU123" s="506"/>
      <c r="EV123" s="506"/>
      <c r="EW123" s="506"/>
      <c r="EX123" s="506"/>
      <c r="EY123" s="506"/>
      <c r="EZ123" s="506"/>
      <c r="FA123" s="506"/>
      <c r="FB123" s="506"/>
      <c r="FC123" s="506"/>
      <c r="FD123" s="506"/>
      <c r="FE123" s="506"/>
      <c r="FF123" s="506"/>
      <c r="FG123" s="506"/>
      <c r="FH123" s="506"/>
      <c r="FI123" s="506"/>
      <c r="FJ123" s="506"/>
      <c r="FK123" s="506"/>
      <c r="FL123" s="506"/>
      <c r="FM123" s="506"/>
      <c r="FN123" s="506"/>
      <c r="FO123" s="506"/>
      <c r="FP123" s="506"/>
      <c r="FQ123" s="506"/>
      <c r="FR123" s="506"/>
      <c r="FS123" s="506"/>
      <c r="FT123" s="506"/>
      <c r="FU123" s="506"/>
      <c r="FV123" s="506"/>
      <c r="FW123" s="506"/>
      <c r="FX123" s="506"/>
      <c r="FY123" s="506"/>
      <c r="FZ123" s="506"/>
      <c r="GA123" s="506"/>
      <c r="GB123" s="506"/>
      <c r="GC123" s="506"/>
      <c r="GD123" s="506"/>
      <c r="GE123" s="506"/>
      <c r="GF123" s="506"/>
    </row>
    <row r="124" spans="1:188" ht="15" customHeight="1">
      <c r="A124" s="185"/>
      <c r="B124" s="1288" t="s">
        <v>175</v>
      </c>
      <c r="C124" s="1288"/>
      <c r="D124" s="1288"/>
      <c r="E124" s="1288"/>
      <c r="F124" s="1288"/>
      <c r="G124" s="1288"/>
      <c r="H124" s="1288"/>
      <c r="I124" s="1288"/>
      <c r="J124" s="1288"/>
      <c r="K124" s="353"/>
      <c r="L124" s="529" t="s">
        <v>318</v>
      </c>
      <c r="M124" s="354"/>
      <c r="N124" s="354"/>
      <c r="O124" s="354"/>
      <c r="P124" s="354"/>
      <c r="Q124" s="354"/>
      <c r="R124" s="354"/>
      <c r="S124" s="354"/>
      <c r="T124" s="354"/>
      <c r="U124" s="354"/>
      <c r="V124" s="354"/>
      <c r="W124" s="354"/>
      <c r="X124" s="355"/>
      <c r="Y124" s="355"/>
      <c r="Z124" s="887"/>
      <c r="AA124" s="187"/>
    </row>
    <row r="125" spans="1:188" ht="15" customHeight="1">
      <c r="A125" s="185"/>
      <c r="B125" s="1289" t="s">
        <v>115</v>
      </c>
      <c r="C125" s="1289"/>
      <c r="D125" s="1289"/>
      <c r="E125" s="1289"/>
      <c r="F125" s="1289"/>
      <c r="G125" s="1289"/>
      <c r="H125" s="1289"/>
      <c r="I125" s="1289"/>
      <c r="J125" s="1289"/>
      <c r="K125" s="387"/>
      <c r="L125" s="401"/>
      <c r="M125" s="401"/>
      <c r="N125" s="401"/>
      <c r="O125" s="401"/>
      <c r="P125" s="401"/>
      <c r="Q125" s="401"/>
      <c r="R125" s="402"/>
      <c r="S125" s="402"/>
      <c r="T125" s="402"/>
      <c r="U125" s="402"/>
      <c r="V125" s="525"/>
      <c r="W125" s="386">
        <f>L125+M125+N125+O125+P125+Q125+R125+S125+T125+U125+V125</f>
        <v>0</v>
      </c>
      <c r="X125" s="200"/>
      <c r="Y125" s="200"/>
      <c r="Z125" s="884"/>
      <c r="AA125" s="187"/>
    </row>
    <row r="126" spans="1:188" ht="15" customHeight="1">
      <c r="A126" s="185"/>
      <c r="B126" s="1290" t="s">
        <v>91</v>
      </c>
      <c r="C126" s="1290"/>
      <c r="D126" s="1291"/>
      <c r="E126" s="1291"/>
      <c r="F126" s="1291"/>
      <c r="G126" s="1291"/>
      <c r="H126" s="1291"/>
      <c r="I126" s="1291"/>
      <c r="J126" s="1291"/>
      <c r="K126" s="390"/>
      <c r="L126" s="400"/>
      <c r="M126" s="400"/>
      <c r="N126" s="400"/>
      <c r="O126" s="400"/>
      <c r="P126" s="400"/>
      <c r="Q126" s="400"/>
      <c r="R126" s="347"/>
      <c r="S126" s="347"/>
      <c r="T126" s="347"/>
      <c r="U126" s="347"/>
      <c r="V126" s="526"/>
      <c r="W126" s="386">
        <f>L126+M126+N126+O126+P126+Q126+R126+S126+T126+U126+V126</f>
        <v>0</v>
      </c>
      <c r="X126" s="200"/>
      <c r="Y126" s="200"/>
      <c r="Z126" s="884"/>
      <c r="AA126" s="187"/>
    </row>
    <row r="127" spans="1:188" s="185" customFormat="1" ht="10.5" customHeight="1">
      <c r="B127" s="351"/>
      <c r="C127" s="351"/>
      <c r="D127" s="351"/>
      <c r="E127" s="351"/>
      <c r="F127" s="351"/>
      <c r="G127" s="351"/>
      <c r="H127" s="351"/>
      <c r="I127" s="351"/>
      <c r="J127" s="351"/>
      <c r="K127" s="351"/>
      <c r="L127" s="352"/>
      <c r="M127" s="352"/>
      <c r="N127" s="352"/>
      <c r="O127" s="352"/>
      <c r="P127" s="528"/>
      <c r="Q127" s="352"/>
      <c r="R127" s="352"/>
      <c r="S127" s="352"/>
      <c r="T127" s="352"/>
      <c r="U127" s="528"/>
      <c r="V127" s="520" t="s">
        <v>208</v>
      </c>
      <c r="W127" s="201">
        <f>SUM(W125:W126)</f>
        <v>0</v>
      </c>
      <c r="X127" s="200" t="e">
        <f>W127/units</f>
        <v>#DIV/0!</v>
      </c>
      <c r="Y127" s="510" t="e">
        <f>W127/SqFt</f>
        <v>#DIV/0!</v>
      </c>
      <c r="Z127" s="202" t="e">
        <f>W127/$W$130</f>
        <v>#DIV/0!</v>
      </c>
      <c r="AB127" s="506"/>
      <c r="AC127" s="506"/>
      <c r="AD127" s="506"/>
      <c r="AE127" s="506"/>
      <c r="AF127" s="506"/>
      <c r="AG127" s="506"/>
      <c r="AH127" s="506"/>
      <c r="AI127" s="506"/>
      <c r="AJ127" s="506"/>
      <c r="AK127" s="506"/>
      <c r="AL127" s="506"/>
      <c r="AM127" s="506"/>
      <c r="AN127" s="506"/>
      <c r="AO127" s="506"/>
      <c r="AP127" s="506"/>
      <c r="AQ127" s="506"/>
      <c r="AR127" s="506"/>
      <c r="AS127" s="506"/>
      <c r="AT127" s="506"/>
      <c r="AU127" s="506"/>
      <c r="AV127" s="506"/>
      <c r="AW127" s="506"/>
      <c r="AX127" s="506"/>
      <c r="AY127" s="506"/>
      <c r="AZ127" s="506"/>
      <c r="BA127" s="506"/>
      <c r="BB127" s="506"/>
      <c r="BC127" s="506"/>
      <c r="BD127" s="506"/>
      <c r="BE127" s="506"/>
      <c r="BF127" s="506"/>
      <c r="BG127" s="506"/>
      <c r="BH127" s="506"/>
      <c r="BI127" s="506"/>
      <c r="BJ127" s="506"/>
      <c r="BK127" s="506"/>
      <c r="BL127" s="506"/>
      <c r="BM127" s="506"/>
      <c r="BN127" s="506"/>
      <c r="BO127" s="506"/>
      <c r="BP127" s="506"/>
      <c r="BQ127" s="506"/>
      <c r="BR127" s="506"/>
      <c r="BS127" s="506"/>
      <c r="BT127" s="506"/>
      <c r="BU127" s="506"/>
      <c r="BV127" s="506"/>
      <c r="BW127" s="506"/>
      <c r="BX127" s="506"/>
      <c r="BY127" s="506"/>
      <c r="BZ127" s="506"/>
      <c r="CA127" s="506"/>
      <c r="CB127" s="506"/>
      <c r="CC127" s="506"/>
      <c r="CD127" s="506"/>
      <c r="CE127" s="506"/>
      <c r="CF127" s="506"/>
      <c r="CG127" s="506"/>
      <c r="CH127" s="506"/>
      <c r="CI127" s="506"/>
      <c r="CJ127" s="506"/>
      <c r="CK127" s="506"/>
      <c r="CL127" s="506"/>
      <c r="CM127" s="506"/>
      <c r="CN127" s="506"/>
      <c r="CO127" s="506"/>
      <c r="CP127" s="506"/>
      <c r="CQ127" s="506"/>
      <c r="CR127" s="506"/>
      <c r="CS127" s="506"/>
      <c r="CT127" s="506"/>
      <c r="CU127" s="506"/>
      <c r="CV127" s="506"/>
      <c r="CW127" s="506"/>
      <c r="CX127" s="506"/>
      <c r="CY127" s="506"/>
      <c r="CZ127" s="506"/>
      <c r="DA127" s="506"/>
      <c r="DB127" s="506"/>
      <c r="DC127" s="506"/>
      <c r="DD127" s="506"/>
      <c r="DE127" s="506"/>
      <c r="DF127" s="506"/>
      <c r="DG127" s="506"/>
      <c r="DH127" s="506"/>
      <c r="DI127" s="506"/>
      <c r="DJ127" s="506"/>
      <c r="DK127" s="506"/>
      <c r="DL127" s="506"/>
      <c r="DM127" s="506"/>
      <c r="DN127" s="506"/>
      <c r="DO127" s="506"/>
      <c r="DP127" s="506"/>
      <c r="DQ127" s="506"/>
      <c r="DR127" s="506"/>
      <c r="DS127" s="506"/>
      <c r="DT127" s="506"/>
      <c r="DU127" s="506"/>
      <c r="DV127" s="506"/>
      <c r="DW127" s="506"/>
      <c r="DX127" s="506"/>
      <c r="DY127" s="506"/>
      <c r="DZ127" s="506"/>
      <c r="EA127" s="506"/>
      <c r="EB127" s="506"/>
      <c r="EC127" s="506"/>
      <c r="ED127" s="506"/>
      <c r="EE127" s="506"/>
      <c r="EF127" s="506"/>
      <c r="EG127" s="506"/>
      <c r="EH127" s="506"/>
      <c r="EI127" s="506"/>
      <c r="EJ127" s="506"/>
      <c r="EK127" s="506"/>
      <c r="EL127" s="506"/>
      <c r="EM127" s="506"/>
      <c r="EN127" s="506"/>
      <c r="EO127" s="506"/>
      <c r="EP127" s="506"/>
      <c r="EQ127" s="506"/>
      <c r="ER127" s="506"/>
      <c r="ES127" s="506"/>
      <c r="ET127" s="506"/>
      <c r="EU127" s="506"/>
      <c r="EV127" s="506"/>
      <c r="EW127" s="506"/>
      <c r="EX127" s="506"/>
      <c r="EY127" s="506"/>
      <c r="EZ127" s="506"/>
      <c r="FA127" s="506"/>
      <c r="FB127" s="506"/>
      <c r="FC127" s="506"/>
      <c r="FD127" s="506"/>
      <c r="FE127" s="506"/>
      <c r="FF127" s="506"/>
      <c r="FG127" s="506"/>
      <c r="FH127" s="506"/>
      <c r="FI127" s="506"/>
      <c r="FJ127" s="506"/>
      <c r="FK127" s="506"/>
      <c r="FL127" s="506"/>
      <c r="FM127" s="506"/>
      <c r="FN127" s="506"/>
      <c r="FO127" s="506"/>
      <c r="FP127" s="506"/>
      <c r="FQ127" s="506"/>
      <c r="FR127" s="506"/>
      <c r="FS127" s="506"/>
      <c r="FT127" s="506"/>
      <c r="FU127" s="506"/>
      <c r="FV127" s="506"/>
      <c r="FW127" s="506"/>
      <c r="FX127" s="506"/>
      <c r="FY127" s="506"/>
      <c r="FZ127" s="506"/>
      <c r="GA127" s="506"/>
      <c r="GB127" s="506"/>
      <c r="GC127" s="506"/>
      <c r="GD127" s="506"/>
      <c r="GE127" s="506"/>
      <c r="GF127" s="506"/>
    </row>
    <row r="128" spans="1:188" s="980" customFormat="1" ht="13.5" customHeight="1">
      <c r="B128" s="1319" t="s">
        <v>435</v>
      </c>
      <c r="C128" s="1319"/>
      <c r="D128" s="1319"/>
      <c r="E128" s="1319"/>
      <c r="F128" s="1319"/>
      <c r="G128" s="1319"/>
      <c r="H128" s="1319"/>
      <c r="I128" s="1319"/>
      <c r="J128" s="981"/>
      <c r="K128" s="981"/>
      <c r="L128" s="981">
        <f t="shared" ref="L128:V128" si="3">SUM(L10:L126)</f>
        <v>0</v>
      </c>
      <c r="M128" s="981">
        <f t="shared" si="3"/>
        <v>0</v>
      </c>
      <c r="N128" s="981">
        <f t="shared" si="3"/>
        <v>0</v>
      </c>
      <c r="O128" s="981">
        <f t="shared" si="3"/>
        <v>0</v>
      </c>
      <c r="P128" s="981">
        <f t="shared" si="3"/>
        <v>0</v>
      </c>
      <c r="Q128" s="981">
        <f t="shared" si="3"/>
        <v>0</v>
      </c>
      <c r="R128" s="981">
        <f t="shared" si="3"/>
        <v>0</v>
      </c>
      <c r="S128" s="981">
        <f t="shared" si="3"/>
        <v>0</v>
      </c>
      <c r="T128" s="981">
        <f t="shared" si="3"/>
        <v>0</v>
      </c>
      <c r="U128" s="981">
        <f t="shared" si="3"/>
        <v>0</v>
      </c>
      <c r="V128" s="981">
        <f t="shared" si="3"/>
        <v>0</v>
      </c>
      <c r="W128" s="386">
        <f>L128+M128+N128+O128+P128+Q128+R128+S128+T128+U128+V128</f>
        <v>0</v>
      </c>
      <c r="Z128" s="982"/>
      <c r="AB128" s="932"/>
      <c r="AC128" s="932"/>
      <c r="AD128" s="932"/>
      <c r="AE128" s="932"/>
      <c r="AF128" s="932"/>
      <c r="AG128" s="932"/>
      <c r="AH128" s="932"/>
      <c r="AI128" s="932"/>
      <c r="AJ128" s="932"/>
      <c r="AK128" s="932"/>
      <c r="AL128" s="932"/>
      <c r="AM128" s="932"/>
      <c r="AN128" s="932"/>
      <c r="AO128" s="932"/>
      <c r="AP128" s="932"/>
      <c r="AQ128" s="932"/>
      <c r="AR128" s="932"/>
      <c r="AS128" s="932"/>
      <c r="AT128" s="932"/>
      <c r="AU128" s="932"/>
      <c r="AV128" s="932"/>
      <c r="AW128" s="932"/>
      <c r="AX128" s="932"/>
      <c r="AY128" s="932"/>
      <c r="AZ128" s="932"/>
      <c r="BA128" s="932"/>
      <c r="BB128" s="932"/>
      <c r="BC128" s="932"/>
      <c r="BD128" s="932"/>
      <c r="BE128" s="932"/>
      <c r="BF128" s="932"/>
      <c r="BG128" s="932"/>
      <c r="BH128" s="932"/>
      <c r="BI128" s="932"/>
      <c r="BJ128" s="932"/>
      <c r="BK128" s="932"/>
      <c r="BL128" s="932"/>
      <c r="BM128" s="932"/>
      <c r="BN128" s="932"/>
      <c r="BO128" s="932"/>
      <c r="BP128" s="932"/>
      <c r="BQ128" s="932"/>
      <c r="BR128" s="932"/>
      <c r="BS128" s="932"/>
      <c r="BT128" s="932"/>
      <c r="BU128" s="932"/>
      <c r="BV128" s="932"/>
      <c r="BW128" s="932"/>
      <c r="BX128" s="932"/>
      <c r="BY128" s="932"/>
      <c r="BZ128" s="932"/>
      <c r="CA128" s="932"/>
      <c r="CB128" s="932"/>
      <c r="CC128" s="932"/>
      <c r="CD128" s="932"/>
      <c r="CE128" s="932"/>
      <c r="CF128" s="932"/>
      <c r="CG128" s="932"/>
      <c r="CH128" s="932"/>
      <c r="CI128" s="932"/>
      <c r="CJ128" s="932"/>
      <c r="CK128" s="932"/>
      <c r="CL128" s="932"/>
      <c r="CM128" s="932"/>
      <c r="CN128" s="932"/>
      <c r="CO128" s="932"/>
      <c r="CP128" s="932"/>
      <c r="CQ128" s="932"/>
      <c r="CR128" s="932"/>
      <c r="CS128" s="932"/>
      <c r="CT128" s="932"/>
      <c r="CU128" s="932"/>
      <c r="CV128" s="932"/>
      <c r="CW128" s="932"/>
      <c r="CX128" s="932"/>
      <c r="CY128" s="932"/>
      <c r="CZ128" s="932"/>
      <c r="DA128" s="932"/>
      <c r="DB128" s="932"/>
      <c r="DC128" s="932"/>
      <c r="DD128" s="932"/>
      <c r="DE128" s="932"/>
      <c r="DF128" s="932"/>
      <c r="DG128" s="932"/>
      <c r="DH128" s="932"/>
      <c r="DI128" s="932"/>
      <c r="DJ128" s="932"/>
      <c r="DK128" s="932"/>
      <c r="DL128" s="932"/>
      <c r="DM128" s="932"/>
      <c r="DN128" s="932"/>
      <c r="DO128" s="932"/>
      <c r="DP128" s="932"/>
      <c r="DQ128" s="932"/>
      <c r="DR128" s="932"/>
      <c r="DS128" s="932"/>
      <c r="DT128" s="932"/>
      <c r="DU128" s="932"/>
      <c r="DV128" s="932"/>
      <c r="DW128" s="932"/>
      <c r="DX128" s="932"/>
      <c r="DY128" s="932"/>
      <c r="DZ128" s="932"/>
      <c r="EA128" s="932"/>
      <c r="EB128" s="932"/>
      <c r="EC128" s="932"/>
      <c r="ED128" s="932"/>
      <c r="EE128" s="932"/>
      <c r="EF128" s="932"/>
      <c r="EG128" s="932"/>
    </row>
    <row r="129" spans="1:188" s="725" customFormat="1" ht="13.5" customHeight="1">
      <c r="A129" s="866"/>
      <c r="B129" s="320" t="s">
        <v>313</v>
      </c>
      <c r="C129" s="867"/>
      <c r="D129" s="867"/>
      <c r="E129" s="867"/>
      <c r="F129" s="867"/>
      <c r="G129" s="867"/>
      <c r="H129" s="867"/>
      <c r="I129" s="867"/>
      <c r="J129" s="867"/>
      <c r="K129" s="867"/>
      <c r="L129" s="868">
        <f>'2)Units, Dev Costs &amp; Sales'!D66</f>
        <v>0</v>
      </c>
      <c r="M129" s="868">
        <f>'2)Units, Dev Costs &amp; Sales'!E66</f>
        <v>0</v>
      </c>
      <c r="N129" s="868">
        <f>'2)Units, Dev Costs &amp; Sales'!F66</f>
        <v>0</v>
      </c>
      <c r="O129" s="868">
        <f>'2)Units, Dev Costs &amp; Sales'!G66</f>
        <v>0</v>
      </c>
      <c r="P129" s="868">
        <f>'2)Units, Dev Costs &amp; Sales'!H66</f>
        <v>0</v>
      </c>
      <c r="Q129" s="868">
        <f>'2)Units, Dev Costs &amp; Sales'!I66</f>
        <v>0</v>
      </c>
      <c r="R129" s="868">
        <f>'2)Units, Dev Costs &amp; Sales'!J66</f>
        <v>0</v>
      </c>
      <c r="S129" s="868">
        <f>'2)Units, Dev Costs &amp; Sales'!K66</f>
        <v>0</v>
      </c>
      <c r="T129" s="868">
        <f>'2)Units, Dev Costs &amp; Sales'!L66</f>
        <v>0</v>
      </c>
      <c r="U129" s="868">
        <f>'2)Units, Dev Costs &amp; Sales'!M66</f>
        <v>0</v>
      </c>
      <c r="V129" s="868">
        <f>'2)Units, Dev Costs &amp; Sales'!N66</f>
        <v>0</v>
      </c>
      <c r="W129" s="386">
        <f>L129+M129+N129+O129+P129+Q129+R129+S129+T129+U129+V129</f>
        <v>0</v>
      </c>
      <c r="X129" s="847"/>
      <c r="Y129" s="364"/>
      <c r="Z129" s="888"/>
      <c r="AA129" s="364"/>
      <c r="AB129" s="506"/>
      <c r="AC129" s="506"/>
      <c r="AD129" s="506"/>
      <c r="AE129" s="506"/>
      <c r="AF129" s="506"/>
      <c r="AG129" s="506"/>
      <c r="AH129" s="506"/>
      <c r="AI129" s="506"/>
      <c r="AJ129" s="506"/>
      <c r="AK129" s="506"/>
      <c r="AL129" s="506"/>
      <c r="AM129" s="506"/>
      <c r="AN129" s="506"/>
      <c r="AO129" s="506"/>
      <c r="AP129" s="506"/>
      <c r="AQ129" s="506"/>
      <c r="AR129" s="506"/>
      <c r="AS129" s="506"/>
      <c r="AT129" s="506"/>
      <c r="AU129" s="506"/>
      <c r="AV129" s="506"/>
      <c r="AW129" s="506"/>
      <c r="AX129" s="506"/>
      <c r="AY129" s="506"/>
      <c r="AZ129" s="506"/>
      <c r="BA129" s="506"/>
      <c r="BB129" s="506"/>
      <c r="BC129" s="506"/>
      <c r="BD129" s="506"/>
      <c r="BE129" s="506"/>
      <c r="BF129" s="506"/>
      <c r="BG129" s="506"/>
      <c r="BH129" s="506"/>
      <c r="BI129" s="506"/>
      <c r="BJ129" s="506"/>
      <c r="BK129" s="506"/>
      <c r="BL129" s="506"/>
      <c r="BM129" s="506"/>
      <c r="BN129" s="506"/>
      <c r="BO129" s="506"/>
      <c r="BP129" s="506"/>
      <c r="BQ129" s="506"/>
      <c r="BR129" s="506"/>
      <c r="BS129" s="506"/>
      <c r="BT129" s="506"/>
      <c r="BU129" s="506"/>
      <c r="BV129" s="506"/>
      <c r="BW129" s="506"/>
      <c r="BX129" s="506"/>
      <c r="BY129" s="506"/>
      <c r="BZ129" s="506"/>
      <c r="CA129" s="506"/>
      <c r="CB129" s="506"/>
      <c r="CC129" s="506"/>
      <c r="CD129" s="506"/>
      <c r="CE129" s="506"/>
      <c r="CF129" s="506"/>
      <c r="CG129" s="506"/>
      <c r="CH129" s="506"/>
      <c r="CI129" s="506"/>
      <c r="CJ129" s="506"/>
      <c r="CK129" s="506"/>
      <c r="CL129" s="506"/>
      <c r="CM129" s="506"/>
      <c r="CN129" s="506"/>
      <c r="CO129" s="506"/>
      <c r="CP129" s="506"/>
      <c r="CQ129" s="506"/>
      <c r="CR129" s="506"/>
      <c r="CS129" s="506"/>
      <c r="CT129" s="506"/>
      <c r="CU129" s="506"/>
      <c r="CV129" s="506"/>
      <c r="CW129" s="506"/>
      <c r="CX129" s="506"/>
      <c r="CY129" s="506"/>
      <c r="CZ129" s="506"/>
      <c r="DA129" s="506"/>
      <c r="DB129" s="506"/>
      <c r="DC129" s="506"/>
      <c r="DD129" s="506"/>
      <c r="DE129" s="506"/>
      <c r="DF129" s="506"/>
      <c r="DG129" s="506"/>
      <c r="DH129" s="506"/>
      <c r="DI129" s="506"/>
      <c r="DJ129" s="506"/>
      <c r="DK129" s="506"/>
      <c r="DL129" s="506"/>
      <c r="DM129" s="506"/>
      <c r="DN129" s="506"/>
      <c r="DO129" s="506"/>
      <c r="DP129" s="506"/>
      <c r="DQ129" s="506"/>
      <c r="DR129" s="506"/>
      <c r="DS129" s="506"/>
      <c r="DT129" s="506"/>
      <c r="DU129" s="506"/>
      <c r="DV129" s="506"/>
      <c r="DW129" s="506"/>
      <c r="DX129" s="506"/>
      <c r="DY129" s="506"/>
      <c r="DZ129" s="506"/>
      <c r="EA129" s="506"/>
      <c r="EB129" s="506"/>
      <c r="EC129" s="506"/>
      <c r="ED129" s="506"/>
      <c r="EE129" s="506"/>
      <c r="EF129" s="506"/>
      <c r="EG129" s="506"/>
    </row>
    <row r="130" spans="1:188" s="522" customFormat="1" ht="24.75" customHeight="1">
      <c r="A130" s="203"/>
      <c r="B130" s="1322" t="s">
        <v>5</v>
      </c>
      <c r="C130" s="1322"/>
      <c r="D130" s="1322"/>
      <c r="E130" s="1322"/>
      <c r="F130" s="1322"/>
      <c r="G130" s="1322"/>
      <c r="H130" s="1322"/>
      <c r="I130" s="1322"/>
      <c r="J130" s="1322"/>
      <c r="K130" s="1322"/>
      <c r="L130" s="204">
        <f>L128*L129</f>
        <v>0</v>
      </c>
      <c r="M130" s="204">
        <f t="shared" ref="M130:V130" si="4">M128*M129</f>
        <v>0</v>
      </c>
      <c r="N130" s="204">
        <f t="shared" si="4"/>
        <v>0</v>
      </c>
      <c r="O130" s="204">
        <f t="shared" si="4"/>
        <v>0</v>
      </c>
      <c r="P130" s="204">
        <f t="shared" si="4"/>
        <v>0</v>
      </c>
      <c r="Q130" s="204">
        <f t="shared" si="4"/>
        <v>0</v>
      </c>
      <c r="R130" s="204">
        <f t="shared" si="4"/>
        <v>0</v>
      </c>
      <c r="S130" s="204">
        <f t="shared" si="4"/>
        <v>0</v>
      </c>
      <c r="T130" s="204">
        <f t="shared" si="4"/>
        <v>0</v>
      </c>
      <c r="U130" s="204">
        <f t="shared" si="4"/>
        <v>0</v>
      </c>
      <c r="V130" s="204">
        <f t="shared" si="4"/>
        <v>0</v>
      </c>
      <c r="W130" s="386">
        <f>L130+M130+N130+O130+P130+Q130+R130+S130+T130+U130+V130</f>
        <v>0</v>
      </c>
      <c r="X130" s="205" t="e">
        <f>totalconst/W129</f>
        <v>#DIV/0!</v>
      </c>
      <c r="Y130" s="206" t="e">
        <f>W130/'2)Units, Dev Costs &amp; Sales'!$O$14</f>
        <v>#DIV/0!</v>
      </c>
      <c r="Z130" s="889" t="e">
        <f>W130/$W$130</f>
        <v>#DIV/0!</v>
      </c>
      <c r="AB130" s="506"/>
      <c r="AC130" s="506"/>
      <c r="AD130" s="506"/>
      <c r="AE130" s="506"/>
      <c r="AF130" s="506"/>
      <c r="AG130" s="506"/>
      <c r="AH130" s="506"/>
      <c r="AI130" s="506"/>
      <c r="AJ130" s="506"/>
      <c r="AK130" s="506"/>
      <c r="AL130" s="506"/>
      <c r="AM130" s="506"/>
      <c r="AN130" s="506"/>
      <c r="AO130" s="506"/>
      <c r="AP130" s="506"/>
      <c r="AQ130" s="506"/>
      <c r="AR130" s="506"/>
      <c r="AS130" s="506"/>
      <c r="AT130" s="506"/>
      <c r="AU130" s="506"/>
      <c r="AV130" s="506"/>
      <c r="AW130" s="506"/>
      <c r="AX130" s="506"/>
      <c r="AY130" s="506"/>
      <c r="AZ130" s="506"/>
      <c r="BA130" s="506"/>
      <c r="BB130" s="506"/>
      <c r="BC130" s="506"/>
      <c r="BD130" s="506"/>
      <c r="BE130" s="506"/>
      <c r="BF130" s="506"/>
      <c r="BG130" s="506"/>
      <c r="BH130" s="506"/>
      <c r="BI130" s="506"/>
      <c r="BJ130" s="506"/>
      <c r="BK130" s="506"/>
      <c r="BL130" s="506"/>
      <c r="BM130" s="506"/>
      <c r="BN130" s="506"/>
      <c r="BO130" s="506"/>
      <c r="BP130" s="506"/>
      <c r="BQ130" s="506"/>
      <c r="BR130" s="506"/>
      <c r="BS130" s="506"/>
      <c r="BT130" s="506"/>
      <c r="BU130" s="506"/>
      <c r="BV130" s="506"/>
      <c r="BW130" s="506"/>
      <c r="BX130" s="506"/>
      <c r="BY130" s="506"/>
      <c r="BZ130" s="506"/>
      <c r="CA130" s="506"/>
      <c r="CB130" s="506"/>
      <c r="CC130" s="506"/>
      <c r="CD130" s="506"/>
      <c r="CE130" s="506"/>
      <c r="CF130" s="506"/>
      <c r="CG130" s="506"/>
      <c r="CH130" s="506"/>
      <c r="CI130" s="506"/>
      <c r="CJ130" s="506"/>
      <c r="CK130" s="506"/>
      <c r="CL130" s="506"/>
      <c r="CM130" s="506"/>
      <c r="CN130" s="506"/>
      <c r="CO130" s="506"/>
      <c r="CP130" s="506"/>
      <c r="CQ130" s="506"/>
      <c r="CR130" s="506"/>
      <c r="CS130" s="506"/>
      <c r="CT130" s="506"/>
      <c r="CU130" s="506"/>
      <c r="CV130" s="506"/>
      <c r="CW130" s="506"/>
      <c r="CX130" s="506"/>
      <c r="CY130" s="506"/>
      <c r="CZ130" s="506"/>
      <c r="DA130" s="506"/>
      <c r="DB130" s="506"/>
      <c r="DC130" s="506"/>
      <c r="DD130" s="506"/>
      <c r="DE130" s="506"/>
      <c r="DF130" s="506"/>
      <c r="DG130" s="506"/>
      <c r="DH130" s="506"/>
      <c r="DI130" s="506"/>
      <c r="DJ130" s="506"/>
      <c r="DK130" s="506"/>
      <c r="DL130" s="506"/>
      <c r="DM130" s="506"/>
      <c r="DN130" s="506"/>
      <c r="DO130" s="506"/>
      <c r="DP130" s="506"/>
      <c r="DQ130" s="506"/>
      <c r="DR130" s="506"/>
      <c r="DS130" s="506"/>
      <c r="DT130" s="506"/>
      <c r="DU130" s="506"/>
      <c r="DV130" s="506"/>
      <c r="DW130" s="506"/>
      <c r="DX130" s="506"/>
      <c r="DY130" s="506"/>
      <c r="DZ130" s="506"/>
      <c r="EA130" s="506"/>
      <c r="EB130" s="506"/>
      <c r="EC130" s="506"/>
      <c r="ED130" s="506"/>
      <c r="EE130" s="506"/>
      <c r="EF130" s="506"/>
      <c r="EG130" s="506"/>
      <c r="EH130" s="620"/>
      <c r="EI130" s="620"/>
      <c r="EJ130" s="620"/>
      <c r="EK130" s="620"/>
      <c r="EL130" s="620"/>
      <c r="EM130" s="620"/>
      <c r="EN130" s="620"/>
      <c r="EO130" s="620"/>
      <c r="EP130" s="620"/>
      <c r="EQ130" s="620"/>
      <c r="ER130" s="620"/>
      <c r="ES130" s="620"/>
      <c r="ET130" s="620"/>
      <c r="EU130" s="620"/>
      <c r="EV130" s="620"/>
      <c r="EW130" s="620"/>
      <c r="EX130" s="620"/>
      <c r="EY130" s="620"/>
      <c r="EZ130" s="620"/>
      <c r="FA130" s="620"/>
      <c r="FB130" s="620"/>
      <c r="FC130" s="620"/>
      <c r="FD130" s="620"/>
      <c r="FE130" s="620"/>
      <c r="FF130" s="620"/>
      <c r="FG130" s="620"/>
      <c r="FH130" s="620"/>
      <c r="FI130" s="620"/>
      <c r="FJ130" s="620"/>
      <c r="FK130" s="620"/>
      <c r="FL130" s="620"/>
      <c r="FM130" s="620"/>
      <c r="FN130" s="620"/>
      <c r="FO130" s="620"/>
      <c r="FP130" s="620"/>
      <c r="FQ130" s="620"/>
      <c r="FR130" s="620"/>
      <c r="FS130" s="620"/>
      <c r="FT130" s="620"/>
      <c r="FU130" s="620"/>
      <c r="FV130" s="620"/>
      <c r="FW130" s="620"/>
      <c r="FX130" s="620"/>
      <c r="FY130" s="620"/>
      <c r="FZ130" s="620"/>
      <c r="GA130" s="620"/>
      <c r="GB130" s="620"/>
      <c r="GC130" s="620"/>
      <c r="GD130" s="620"/>
      <c r="GE130" s="620"/>
      <c r="GF130" s="620"/>
    </row>
    <row r="131" spans="1:188" ht="14.25" customHeight="1">
      <c r="B131" s="303"/>
      <c r="W131" s="207"/>
      <c r="X131" s="208"/>
      <c r="Y131" s="209"/>
      <c r="Z131" s="202"/>
    </row>
    <row r="132" spans="1:188" s="212" customFormat="1" ht="13.2">
      <c r="A132" s="181"/>
      <c r="B132" s="1320" t="s">
        <v>262</v>
      </c>
      <c r="C132" s="1320"/>
      <c r="D132" s="1320"/>
      <c r="E132" s="1320"/>
      <c r="F132" s="1257"/>
      <c r="G132" s="1257"/>
      <c r="H132" s="1257"/>
      <c r="I132" s="1257"/>
      <c r="J132" s="1257"/>
      <c r="K132" s="1257"/>
      <c r="L132" s="360" t="s">
        <v>91</v>
      </c>
      <c r="M132" s="1317"/>
      <c r="N132" s="1317"/>
      <c r="O132" s="515"/>
      <c r="P132" s="515"/>
      <c r="Q132" s="515"/>
      <c r="R132" s="515"/>
      <c r="S132" s="515"/>
      <c r="T132" s="515"/>
      <c r="U132" s="515"/>
      <c r="V132" s="515"/>
      <c r="W132" s="515"/>
      <c r="X132" s="515"/>
      <c r="Y132" s="358"/>
      <c r="Z132" s="890"/>
      <c r="AA132" s="210"/>
      <c r="AB132" s="506"/>
      <c r="AC132" s="506"/>
      <c r="AD132" s="506"/>
      <c r="AE132" s="506"/>
      <c r="AF132" s="506"/>
      <c r="AG132" s="506"/>
      <c r="AH132" s="506"/>
      <c r="AI132" s="506"/>
      <c r="AJ132" s="506"/>
      <c r="AK132" s="506"/>
      <c r="AL132" s="506"/>
      <c r="AM132" s="506"/>
      <c r="AN132" s="506"/>
      <c r="AO132" s="506"/>
      <c r="AP132" s="506"/>
      <c r="AQ132" s="506"/>
      <c r="AR132" s="506"/>
      <c r="AS132" s="506"/>
      <c r="AT132" s="506"/>
      <c r="AU132" s="506"/>
      <c r="AV132" s="506"/>
      <c r="AW132" s="506"/>
      <c r="AX132" s="506"/>
      <c r="AY132" s="506"/>
      <c r="AZ132" s="506"/>
      <c r="BA132" s="506"/>
      <c r="BB132" s="506"/>
      <c r="BC132" s="506"/>
      <c r="BD132" s="506"/>
      <c r="BE132" s="506"/>
      <c r="BF132" s="506"/>
      <c r="BG132" s="506"/>
      <c r="BH132" s="506"/>
      <c r="BI132" s="506"/>
      <c r="BJ132" s="506"/>
      <c r="BK132" s="506"/>
      <c r="BL132" s="506"/>
      <c r="BM132" s="506"/>
      <c r="BN132" s="506"/>
      <c r="BO132" s="506"/>
      <c r="BP132" s="506"/>
      <c r="BQ132" s="506"/>
      <c r="BR132" s="506"/>
      <c r="BS132" s="506"/>
      <c r="BT132" s="506"/>
      <c r="BU132" s="506"/>
      <c r="BV132" s="506"/>
      <c r="BW132" s="506"/>
      <c r="BX132" s="506"/>
      <c r="BY132" s="506"/>
      <c r="BZ132" s="506"/>
      <c r="CA132" s="506"/>
      <c r="CB132" s="506"/>
      <c r="CC132" s="506"/>
      <c r="CD132" s="506"/>
      <c r="CE132" s="506"/>
      <c r="CF132" s="506"/>
      <c r="CG132" s="506"/>
      <c r="CH132" s="506"/>
      <c r="CI132" s="506"/>
      <c r="CJ132" s="506"/>
      <c r="CK132" s="506"/>
      <c r="CL132" s="506"/>
      <c r="CM132" s="506"/>
      <c r="CN132" s="506"/>
      <c r="CO132" s="506"/>
      <c r="CP132" s="506"/>
      <c r="CQ132" s="506"/>
      <c r="CR132" s="506"/>
      <c r="CS132" s="506"/>
      <c r="CT132" s="506"/>
      <c r="CU132" s="506"/>
      <c r="CV132" s="506"/>
      <c r="CW132" s="506"/>
      <c r="CX132" s="506"/>
      <c r="CY132" s="506"/>
      <c r="CZ132" s="506"/>
      <c r="DA132" s="506"/>
      <c r="DB132" s="506"/>
      <c r="DC132" s="506"/>
      <c r="DD132" s="506"/>
      <c r="DE132" s="506"/>
      <c r="DF132" s="506"/>
      <c r="DG132" s="506"/>
      <c r="DH132" s="506"/>
      <c r="DI132" s="506"/>
      <c r="DJ132" s="506"/>
      <c r="DK132" s="506"/>
      <c r="DL132" s="506"/>
      <c r="DM132" s="506"/>
      <c r="DN132" s="506"/>
      <c r="DO132" s="506"/>
      <c r="DP132" s="506"/>
      <c r="DQ132" s="506"/>
      <c r="DR132" s="506"/>
      <c r="DS132" s="506"/>
      <c r="DT132" s="506"/>
      <c r="DU132" s="506"/>
      <c r="DV132" s="506"/>
      <c r="DW132" s="506"/>
      <c r="DX132" s="506"/>
      <c r="DY132" s="506"/>
      <c r="DZ132" s="506"/>
      <c r="EA132" s="506"/>
      <c r="EB132" s="506"/>
      <c r="EC132" s="506"/>
      <c r="ED132" s="506"/>
      <c r="EE132" s="506"/>
      <c r="EF132" s="506"/>
      <c r="EG132" s="506"/>
      <c r="EH132" s="181"/>
      <c r="EI132" s="181"/>
      <c r="EJ132" s="181"/>
      <c r="EK132" s="181"/>
      <c r="EL132" s="181"/>
      <c r="EM132" s="181"/>
      <c r="EN132" s="181"/>
      <c r="EO132" s="181"/>
      <c r="EP132" s="181"/>
      <c r="EQ132" s="181"/>
      <c r="ER132" s="181"/>
      <c r="ES132" s="181"/>
      <c r="ET132" s="181"/>
      <c r="EU132" s="181"/>
      <c r="EV132" s="181"/>
      <c r="EW132" s="181"/>
      <c r="EX132" s="181"/>
      <c r="EY132" s="181"/>
      <c r="EZ132" s="181"/>
      <c r="FA132" s="181"/>
      <c r="FB132" s="181"/>
      <c r="FC132" s="181"/>
      <c r="FD132" s="181"/>
      <c r="FE132" s="181"/>
      <c r="FF132" s="181"/>
      <c r="FG132" s="181"/>
      <c r="FH132" s="181"/>
      <c r="FI132" s="181"/>
      <c r="FJ132" s="181"/>
      <c r="FK132" s="181"/>
      <c r="FL132" s="181"/>
      <c r="FM132" s="181"/>
      <c r="FN132" s="181"/>
      <c r="FO132" s="181"/>
      <c r="FP132" s="181"/>
      <c r="FQ132" s="181"/>
      <c r="FR132" s="181"/>
      <c r="FS132" s="181"/>
      <c r="FT132" s="181"/>
      <c r="FU132" s="181"/>
      <c r="FV132" s="181"/>
      <c r="FW132" s="181"/>
      <c r="FX132" s="181"/>
      <c r="FY132" s="181"/>
      <c r="FZ132" s="181"/>
      <c r="GA132" s="181"/>
      <c r="GB132" s="181"/>
      <c r="GC132" s="181"/>
      <c r="GD132" s="181"/>
      <c r="GE132" s="181"/>
      <c r="GF132" s="181"/>
    </row>
    <row r="133" spans="1:188" s="212" customFormat="1" ht="22.5" customHeight="1">
      <c r="A133" s="181"/>
      <c r="B133" s="179" t="s">
        <v>263</v>
      </c>
      <c r="C133" s="181"/>
      <c r="D133" s="181"/>
      <c r="E133" s="181"/>
      <c r="F133" s="181"/>
      <c r="G133" s="181"/>
      <c r="H133" s="181"/>
      <c r="I133" s="181"/>
      <c r="J133" s="181"/>
      <c r="K133" s="210"/>
      <c r="L133" s="210"/>
      <c r="M133" s="210"/>
      <c r="N133" s="210"/>
      <c r="O133" s="210"/>
      <c r="P133" s="210"/>
      <c r="Q133" s="210"/>
      <c r="R133" s="210"/>
      <c r="S133" s="210"/>
      <c r="T133" s="210"/>
      <c r="U133" s="210"/>
      <c r="V133" s="210"/>
      <c r="W133" s="358"/>
      <c r="X133" s="358"/>
      <c r="Y133" s="358"/>
      <c r="Z133" s="890"/>
      <c r="AA133" s="210"/>
      <c r="AB133" s="506"/>
      <c r="AC133" s="506"/>
      <c r="AD133" s="506"/>
      <c r="AE133" s="506"/>
      <c r="AF133" s="506"/>
      <c r="AG133" s="506"/>
      <c r="AH133" s="506"/>
      <c r="AI133" s="506"/>
      <c r="AJ133" s="506"/>
      <c r="AK133" s="506"/>
      <c r="AL133" s="506"/>
      <c r="AM133" s="506"/>
      <c r="AN133" s="506"/>
      <c r="AO133" s="506"/>
      <c r="AP133" s="506"/>
      <c r="AQ133" s="506"/>
      <c r="AR133" s="506"/>
      <c r="AS133" s="506"/>
      <c r="AT133" s="506"/>
      <c r="AU133" s="506"/>
      <c r="AV133" s="506"/>
      <c r="AW133" s="506"/>
      <c r="AX133" s="506"/>
      <c r="AY133" s="506"/>
      <c r="AZ133" s="506"/>
      <c r="BA133" s="506"/>
      <c r="BB133" s="506"/>
      <c r="BC133" s="506"/>
      <c r="BD133" s="506"/>
      <c r="BE133" s="506"/>
      <c r="BF133" s="506"/>
      <c r="BG133" s="506"/>
      <c r="BH133" s="506"/>
      <c r="BI133" s="506"/>
      <c r="BJ133" s="506"/>
      <c r="BK133" s="506"/>
      <c r="BL133" s="506"/>
      <c r="BM133" s="506"/>
      <c r="BN133" s="506"/>
      <c r="BO133" s="506"/>
      <c r="BP133" s="506"/>
      <c r="BQ133" s="506"/>
      <c r="BR133" s="506"/>
      <c r="BS133" s="506"/>
      <c r="BT133" s="506"/>
      <c r="BU133" s="506"/>
      <c r="BV133" s="506"/>
      <c r="BW133" s="506"/>
      <c r="BX133" s="506"/>
      <c r="BY133" s="506"/>
      <c r="BZ133" s="506"/>
      <c r="CA133" s="506"/>
      <c r="CB133" s="506"/>
      <c r="CC133" s="506"/>
      <c r="CD133" s="506"/>
      <c r="CE133" s="506"/>
      <c r="CF133" s="506"/>
      <c r="CG133" s="506"/>
      <c r="CH133" s="506"/>
      <c r="CI133" s="506"/>
      <c r="CJ133" s="506"/>
      <c r="CK133" s="506"/>
      <c r="CL133" s="506"/>
      <c r="CM133" s="506"/>
      <c r="CN133" s="506"/>
      <c r="CO133" s="506"/>
      <c r="CP133" s="506"/>
      <c r="CQ133" s="506"/>
      <c r="CR133" s="506"/>
      <c r="CS133" s="506"/>
      <c r="CT133" s="506"/>
      <c r="CU133" s="506"/>
      <c r="CV133" s="506"/>
      <c r="CW133" s="506"/>
      <c r="CX133" s="506"/>
      <c r="CY133" s="506"/>
      <c r="CZ133" s="506"/>
      <c r="DA133" s="506"/>
      <c r="DB133" s="506"/>
      <c r="DC133" s="506"/>
      <c r="DD133" s="506"/>
      <c r="DE133" s="506"/>
      <c r="DF133" s="506"/>
      <c r="DG133" s="506"/>
      <c r="DH133" s="506"/>
      <c r="DI133" s="506"/>
      <c r="DJ133" s="506"/>
      <c r="DK133" s="506"/>
      <c r="DL133" s="506"/>
      <c r="DM133" s="506"/>
      <c r="DN133" s="506"/>
      <c r="DO133" s="506"/>
      <c r="DP133" s="506"/>
      <c r="DQ133" s="506"/>
      <c r="DR133" s="506"/>
      <c r="DS133" s="506"/>
      <c r="DT133" s="506"/>
      <c r="DU133" s="506"/>
      <c r="DV133" s="506"/>
      <c r="DW133" s="506"/>
      <c r="DX133" s="506"/>
      <c r="DY133" s="506"/>
      <c r="DZ133" s="506"/>
      <c r="EA133" s="506"/>
      <c r="EB133" s="506"/>
      <c r="EC133" s="506"/>
      <c r="ED133" s="506"/>
      <c r="EE133" s="506"/>
      <c r="EF133" s="506"/>
      <c r="EG133" s="506"/>
      <c r="EH133" s="181"/>
      <c r="EI133" s="181"/>
      <c r="EJ133" s="181"/>
      <c r="EK133" s="181"/>
      <c r="EL133" s="181"/>
      <c r="EM133" s="181"/>
      <c r="EN133" s="181"/>
      <c r="EO133" s="181"/>
      <c r="EP133" s="181"/>
      <c r="EQ133" s="181"/>
      <c r="ER133" s="181"/>
      <c r="ES133" s="181"/>
      <c r="ET133" s="181"/>
      <c r="EU133" s="181"/>
      <c r="EV133" s="181"/>
      <c r="EW133" s="181"/>
      <c r="EX133" s="181"/>
      <c r="EY133" s="181"/>
      <c r="EZ133" s="181"/>
      <c r="FA133" s="181"/>
      <c r="FB133" s="181"/>
      <c r="FC133" s="181"/>
      <c r="FD133" s="181"/>
      <c r="FE133" s="181"/>
      <c r="FF133" s="181"/>
      <c r="FG133" s="181"/>
      <c r="FH133" s="181"/>
      <c r="FI133" s="181"/>
      <c r="FJ133" s="181"/>
      <c r="FK133" s="181"/>
      <c r="FL133" s="181"/>
      <c r="FM133" s="181"/>
      <c r="FN133" s="181"/>
      <c r="FO133" s="181"/>
      <c r="FP133" s="181"/>
      <c r="FQ133" s="181"/>
      <c r="FR133" s="181"/>
      <c r="FS133" s="181"/>
      <c r="FT133" s="181"/>
      <c r="FU133" s="181"/>
      <c r="FV133" s="181"/>
      <c r="FW133" s="181"/>
      <c r="FX133" s="181"/>
      <c r="FY133" s="181"/>
      <c r="FZ133" s="181"/>
      <c r="GA133" s="181"/>
      <c r="GB133" s="181"/>
      <c r="GC133" s="181"/>
      <c r="GD133" s="181"/>
      <c r="GE133" s="181"/>
      <c r="GF133" s="181"/>
    </row>
    <row r="134" spans="1:188" s="183" customFormat="1" ht="15.75" customHeight="1">
      <c r="C134" s="1323"/>
      <c r="D134" s="1323"/>
      <c r="E134" s="1323"/>
      <c r="F134" s="1323"/>
      <c r="G134" s="1323"/>
      <c r="H134" s="1323"/>
      <c r="I134" s="1323"/>
      <c r="J134" s="1323"/>
      <c r="K134" s="1323"/>
      <c r="L134" s="1323"/>
      <c r="M134" s="1318"/>
      <c r="N134" s="1318"/>
      <c r="O134" s="1318"/>
      <c r="P134" s="1318"/>
      <c r="Q134" s="1318"/>
      <c r="R134" s="333"/>
      <c r="S134" s="333"/>
      <c r="T134" s="333"/>
      <c r="U134" s="333"/>
      <c r="V134" s="333"/>
      <c r="Z134" s="891"/>
      <c r="AB134" s="506"/>
      <c r="AC134" s="506"/>
      <c r="AD134" s="506"/>
      <c r="AE134" s="506"/>
      <c r="AF134" s="506"/>
      <c r="AG134" s="506"/>
      <c r="AH134" s="506"/>
      <c r="AI134" s="506"/>
      <c r="AJ134" s="506"/>
      <c r="AK134" s="506"/>
      <c r="AL134" s="506"/>
      <c r="AM134" s="506"/>
      <c r="AN134" s="506"/>
      <c r="AO134" s="506"/>
      <c r="AP134" s="506"/>
      <c r="AQ134" s="506"/>
      <c r="AR134" s="506"/>
      <c r="AS134" s="506"/>
      <c r="AT134" s="506"/>
      <c r="AU134" s="506"/>
      <c r="AV134" s="506"/>
      <c r="AW134" s="506"/>
      <c r="AX134" s="506"/>
      <c r="AY134" s="506"/>
      <c r="AZ134" s="506"/>
      <c r="BA134" s="506"/>
      <c r="BB134" s="506"/>
      <c r="BC134" s="506"/>
      <c r="BD134" s="506"/>
      <c r="BE134" s="506"/>
      <c r="BF134" s="506"/>
      <c r="BG134" s="506"/>
      <c r="BH134" s="506"/>
      <c r="BI134" s="506"/>
      <c r="BJ134" s="506"/>
      <c r="BK134" s="506"/>
      <c r="BL134" s="506"/>
      <c r="BM134" s="506"/>
      <c r="BN134" s="506"/>
      <c r="BO134" s="506"/>
      <c r="BP134" s="506"/>
      <c r="BQ134" s="506"/>
      <c r="BR134" s="506"/>
      <c r="BS134" s="506"/>
      <c r="BT134" s="506"/>
      <c r="BU134" s="506"/>
      <c r="BV134" s="506"/>
      <c r="BW134" s="506"/>
      <c r="BX134" s="506"/>
      <c r="BY134" s="506"/>
      <c r="BZ134" s="506"/>
      <c r="CA134" s="506"/>
      <c r="CB134" s="506"/>
      <c r="CC134" s="506"/>
      <c r="CD134" s="506"/>
      <c r="CE134" s="506"/>
      <c r="CF134" s="506"/>
      <c r="CG134" s="506"/>
      <c r="CH134" s="506"/>
      <c r="CI134" s="506"/>
      <c r="CJ134" s="506"/>
      <c r="CK134" s="506"/>
      <c r="CL134" s="506"/>
      <c r="CM134" s="506"/>
      <c r="CN134" s="506"/>
      <c r="CO134" s="506"/>
      <c r="CP134" s="506"/>
      <c r="CQ134" s="506"/>
      <c r="CR134" s="506"/>
      <c r="CS134" s="506"/>
      <c r="CT134" s="506"/>
      <c r="CU134" s="506"/>
      <c r="CV134" s="506"/>
      <c r="CW134" s="506"/>
      <c r="CX134" s="506"/>
      <c r="CY134" s="506"/>
      <c r="CZ134" s="506"/>
      <c r="DA134" s="506"/>
      <c r="DB134" s="506"/>
      <c r="DC134" s="506"/>
      <c r="DD134" s="506"/>
      <c r="DE134" s="506"/>
      <c r="DF134" s="506"/>
      <c r="DG134" s="506"/>
      <c r="DH134" s="506"/>
      <c r="DI134" s="506"/>
      <c r="DJ134" s="506"/>
      <c r="DK134" s="506"/>
      <c r="DL134" s="506"/>
      <c r="DM134" s="506"/>
      <c r="DN134" s="506"/>
      <c r="DO134" s="506"/>
      <c r="DP134" s="506"/>
      <c r="DQ134" s="506"/>
      <c r="DR134" s="506"/>
      <c r="DS134" s="506"/>
      <c r="DT134" s="506"/>
      <c r="DU134" s="506"/>
      <c r="DV134" s="506"/>
      <c r="DW134" s="506"/>
      <c r="DX134" s="506"/>
      <c r="DY134" s="506"/>
      <c r="DZ134" s="506"/>
      <c r="EA134" s="506"/>
      <c r="EB134" s="506"/>
      <c r="EC134" s="506"/>
      <c r="ED134" s="506"/>
      <c r="EE134" s="506"/>
      <c r="EF134" s="506"/>
      <c r="EG134" s="506"/>
    </row>
    <row r="135" spans="1:188" s="183" customFormat="1" ht="13.2">
      <c r="C135" s="1316" t="s">
        <v>93</v>
      </c>
      <c r="D135" s="1316"/>
      <c r="E135" s="1316"/>
      <c r="F135" s="1316"/>
      <c r="G135" s="1316"/>
      <c r="H135" s="1316"/>
      <c r="I135" s="1316"/>
      <c r="J135" s="1316"/>
      <c r="K135" s="1316"/>
      <c r="L135" s="359" t="s">
        <v>95</v>
      </c>
      <c r="M135" s="1315"/>
      <c r="N135" s="1315"/>
      <c r="O135" s="1315"/>
      <c r="P135" s="1315"/>
      <c r="Q135" s="1315"/>
      <c r="Z135" s="891"/>
      <c r="AB135" s="506"/>
      <c r="AC135" s="506"/>
      <c r="AD135" s="506"/>
      <c r="AE135" s="506"/>
      <c r="AF135" s="506"/>
      <c r="AG135" s="506"/>
      <c r="AH135" s="506"/>
      <c r="AI135" s="506"/>
      <c r="AJ135" s="506"/>
      <c r="AK135" s="506"/>
      <c r="AL135" s="506"/>
      <c r="AM135" s="506"/>
      <c r="AN135" s="506"/>
      <c r="AO135" s="506"/>
      <c r="AP135" s="506"/>
      <c r="AQ135" s="506"/>
      <c r="AR135" s="506"/>
      <c r="AS135" s="506"/>
      <c r="AT135" s="506"/>
      <c r="AU135" s="506"/>
      <c r="AV135" s="506"/>
      <c r="AW135" s="506"/>
      <c r="AX135" s="506"/>
      <c r="AY135" s="506"/>
      <c r="AZ135" s="506"/>
      <c r="BA135" s="506"/>
      <c r="BB135" s="506"/>
      <c r="BC135" s="506"/>
      <c r="BD135" s="506"/>
      <c r="BE135" s="506"/>
      <c r="BF135" s="506"/>
      <c r="BG135" s="506"/>
      <c r="BH135" s="506"/>
      <c r="BI135" s="506"/>
      <c r="BJ135" s="506"/>
      <c r="BK135" s="506"/>
      <c r="BL135" s="506"/>
      <c r="BM135" s="506"/>
      <c r="BN135" s="506"/>
      <c r="BO135" s="506"/>
      <c r="BP135" s="506"/>
      <c r="BQ135" s="506"/>
      <c r="BR135" s="506"/>
      <c r="BS135" s="506"/>
      <c r="BT135" s="506"/>
      <c r="BU135" s="506"/>
      <c r="BV135" s="506"/>
      <c r="BW135" s="506"/>
      <c r="BX135" s="506"/>
      <c r="BY135" s="506"/>
      <c r="BZ135" s="506"/>
      <c r="CA135" s="506"/>
      <c r="CB135" s="506"/>
      <c r="CC135" s="506"/>
      <c r="CD135" s="506"/>
      <c r="CE135" s="506"/>
      <c r="CF135" s="506"/>
      <c r="CG135" s="506"/>
      <c r="CH135" s="506"/>
      <c r="CI135" s="506"/>
      <c r="CJ135" s="506"/>
      <c r="CK135" s="506"/>
      <c r="CL135" s="506"/>
      <c r="CM135" s="506"/>
      <c r="CN135" s="506"/>
      <c r="CO135" s="506"/>
      <c r="CP135" s="506"/>
      <c r="CQ135" s="506"/>
      <c r="CR135" s="506"/>
      <c r="CS135" s="506"/>
      <c r="CT135" s="506"/>
      <c r="CU135" s="506"/>
      <c r="CV135" s="506"/>
      <c r="CW135" s="506"/>
      <c r="CX135" s="506"/>
      <c r="CY135" s="506"/>
      <c r="CZ135" s="506"/>
      <c r="DA135" s="506"/>
      <c r="DB135" s="506"/>
      <c r="DC135" s="506"/>
      <c r="DD135" s="506"/>
      <c r="DE135" s="506"/>
      <c r="DF135" s="506"/>
      <c r="DG135" s="506"/>
      <c r="DH135" s="506"/>
      <c r="DI135" s="506"/>
      <c r="DJ135" s="506"/>
      <c r="DK135" s="506"/>
      <c r="DL135" s="506"/>
      <c r="DM135" s="506"/>
      <c r="DN135" s="506"/>
      <c r="DO135" s="506"/>
      <c r="DP135" s="506"/>
      <c r="DQ135" s="506"/>
      <c r="DR135" s="506"/>
      <c r="DS135" s="506"/>
      <c r="DT135" s="506"/>
      <c r="DU135" s="506"/>
      <c r="DV135" s="506"/>
      <c r="DW135" s="506"/>
      <c r="DX135" s="506"/>
      <c r="DY135" s="506"/>
      <c r="DZ135" s="506"/>
      <c r="EA135" s="506"/>
      <c r="EB135" s="506"/>
      <c r="EC135" s="506"/>
      <c r="ED135" s="506"/>
      <c r="EE135" s="506"/>
      <c r="EF135" s="506"/>
      <c r="EG135" s="506"/>
    </row>
    <row r="136" spans="1:188" s="183" customFormat="1" ht="15" customHeight="1">
      <c r="C136" s="1321"/>
      <c r="D136" s="1321"/>
      <c r="E136" s="1321"/>
      <c r="F136" s="1321"/>
      <c r="G136" s="1321"/>
      <c r="H136" s="1321"/>
      <c r="I136" s="1321"/>
      <c r="J136" s="1321"/>
      <c r="K136" s="1321"/>
      <c r="L136" s="1321"/>
      <c r="M136" s="356"/>
      <c r="N136" s="356"/>
      <c r="O136" s="356"/>
      <c r="Z136" s="891"/>
      <c r="AB136" s="506"/>
      <c r="AC136" s="506"/>
      <c r="AD136" s="506"/>
      <c r="AE136" s="506"/>
      <c r="AF136" s="506"/>
      <c r="AG136" s="506"/>
      <c r="AH136" s="506"/>
      <c r="AI136" s="506"/>
      <c r="AJ136" s="506"/>
      <c r="AK136" s="506"/>
      <c r="AL136" s="506"/>
      <c r="AM136" s="506"/>
      <c r="AN136" s="506"/>
      <c r="AO136" s="506"/>
      <c r="AP136" s="506"/>
      <c r="AQ136" s="506"/>
      <c r="AR136" s="506"/>
      <c r="AS136" s="506"/>
      <c r="AT136" s="506"/>
      <c r="AU136" s="506"/>
      <c r="AV136" s="506"/>
      <c r="AW136" s="506"/>
      <c r="AX136" s="506"/>
      <c r="AY136" s="506"/>
      <c r="AZ136" s="506"/>
      <c r="BA136" s="506"/>
      <c r="BB136" s="506"/>
      <c r="BC136" s="506"/>
      <c r="BD136" s="506"/>
      <c r="BE136" s="506"/>
      <c r="BF136" s="506"/>
      <c r="BG136" s="506"/>
      <c r="BH136" s="506"/>
      <c r="BI136" s="506"/>
      <c r="BJ136" s="506"/>
      <c r="BK136" s="506"/>
      <c r="BL136" s="506"/>
      <c r="BM136" s="506"/>
      <c r="BN136" s="506"/>
      <c r="BO136" s="506"/>
      <c r="BP136" s="506"/>
      <c r="BQ136" s="506"/>
      <c r="BR136" s="506"/>
      <c r="BS136" s="506"/>
      <c r="BT136" s="506"/>
      <c r="BU136" s="506"/>
      <c r="BV136" s="506"/>
      <c r="BW136" s="506"/>
      <c r="BX136" s="506"/>
      <c r="BY136" s="506"/>
      <c r="BZ136" s="506"/>
      <c r="CA136" s="506"/>
      <c r="CB136" s="506"/>
      <c r="CC136" s="506"/>
      <c r="CD136" s="506"/>
      <c r="CE136" s="506"/>
      <c r="CF136" s="506"/>
      <c r="CG136" s="506"/>
      <c r="CH136" s="506"/>
      <c r="CI136" s="506"/>
      <c r="CJ136" s="506"/>
      <c r="CK136" s="506"/>
      <c r="CL136" s="506"/>
      <c r="CM136" s="506"/>
      <c r="CN136" s="506"/>
      <c r="CO136" s="506"/>
      <c r="CP136" s="506"/>
      <c r="CQ136" s="506"/>
      <c r="CR136" s="506"/>
      <c r="CS136" s="506"/>
      <c r="CT136" s="506"/>
      <c r="CU136" s="506"/>
      <c r="CV136" s="506"/>
      <c r="CW136" s="506"/>
      <c r="CX136" s="506"/>
      <c r="CY136" s="506"/>
      <c r="CZ136" s="506"/>
      <c r="DA136" s="506"/>
      <c r="DB136" s="506"/>
      <c r="DC136" s="506"/>
      <c r="DD136" s="506"/>
      <c r="DE136" s="506"/>
      <c r="DF136" s="506"/>
      <c r="DG136" s="506"/>
      <c r="DH136" s="506"/>
      <c r="DI136" s="506"/>
      <c r="DJ136" s="506"/>
      <c r="DK136" s="506"/>
      <c r="DL136" s="506"/>
      <c r="DM136" s="506"/>
      <c r="DN136" s="506"/>
      <c r="DO136" s="506"/>
      <c r="DP136" s="506"/>
      <c r="DQ136" s="506"/>
      <c r="DR136" s="506"/>
      <c r="DS136" s="506"/>
      <c r="DT136" s="506"/>
      <c r="DU136" s="506"/>
      <c r="DV136" s="506"/>
      <c r="DW136" s="506"/>
      <c r="DX136" s="506"/>
      <c r="DY136" s="506"/>
      <c r="DZ136" s="506"/>
      <c r="EA136" s="506"/>
      <c r="EB136" s="506"/>
      <c r="EC136" s="506"/>
      <c r="ED136" s="506"/>
      <c r="EE136" s="506"/>
      <c r="EF136" s="506"/>
      <c r="EG136" s="506"/>
    </row>
    <row r="137" spans="1:188" s="183" customFormat="1" ht="17.25" customHeight="1">
      <c r="C137" s="1316" t="s">
        <v>94</v>
      </c>
      <c r="D137" s="1316"/>
      <c r="E137" s="1316"/>
      <c r="F137" s="1316"/>
      <c r="G137" s="1316"/>
      <c r="H137" s="1316"/>
      <c r="I137" s="1316"/>
      <c r="J137" s="1316"/>
      <c r="K137" s="1316"/>
      <c r="N137" s="357"/>
      <c r="Z137" s="891"/>
      <c r="AB137" s="506"/>
      <c r="AC137" s="506"/>
      <c r="AD137" s="506"/>
      <c r="AE137" s="506"/>
      <c r="AF137" s="506"/>
      <c r="AG137" s="506"/>
      <c r="AH137" s="506"/>
      <c r="AI137" s="506"/>
      <c r="AJ137" s="506"/>
      <c r="AK137" s="506"/>
      <c r="AL137" s="506"/>
      <c r="AM137" s="506"/>
      <c r="AN137" s="506"/>
      <c r="AO137" s="506"/>
      <c r="AP137" s="506"/>
      <c r="AQ137" s="506"/>
      <c r="AR137" s="506"/>
      <c r="AS137" s="506"/>
      <c r="AT137" s="506"/>
      <c r="AU137" s="506"/>
      <c r="AV137" s="506"/>
      <c r="AW137" s="506"/>
      <c r="AX137" s="506"/>
      <c r="AY137" s="506"/>
      <c r="AZ137" s="506"/>
      <c r="BA137" s="506"/>
      <c r="BB137" s="506"/>
      <c r="BC137" s="506"/>
      <c r="BD137" s="506"/>
      <c r="BE137" s="506"/>
      <c r="BF137" s="506"/>
      <c r="BG137" s="506"/>
      <c r="BH137" s="506"/>
      <c r="BI137" s="506"/>
      <c r="BJ137" s="506"/>
      <c r="BK137" s="506"/>
      <c r="BL137" s="506"/>
      <c r="BM137" s="506"/>
      <c r="BN137" s="506"/>
      <c r="BO137" s="506"/>
      <c r="BP137" s="506"/>
      <c r="BQ137" s="506"/>
      <c r="BR137" s="506"/>
      <c r="BS137" s="506"/>
      <c r="BT137" s="506"/>
      <c r="BU137" s="506"/>
      <c r="BV137" s="506"/>
      <c r="BW137" s="506"/>
      <c r="BX137" s="506"/>
      <c r="BY137" s="506"/>
      <c r="BZ137" s="506"/>
      <c r="CA137" s="506"/>
      <c r="CB137" s="506"/>
      <c r="CC137" s="506"/>
      <c r="CD137" s="506"/>
      <c r="CE137" s="506"/>
      <c r="CF137" s="506"/>
      <c r="CG137" s="506"/>
      <c r="CH137" s="506"/>
      <c r="CI137" s="506"/>
      <c r="CJ137" s="506"/>
      <c r="CK137" s="506"/>
      <c r="CL137" s="506"/>
      <c r="CM137" s="506"/>
      <c r="CN137" s="506"/>
      <c r="CO137" s="506"/>
      <c r="CP137" s="506"/>
      <c r="CQ137" s="506"/>
      <c r="CR137" s="506"/>
      <c r="CS137" s="506"/>
      <c r="CT137" s="506"/>
      <c r="CU137" s="506"/>
      <c r="CV137" s="506"/>
      <c r="CW137" s="506"/>
      <c r="CX137" s="506"/>
      <c r="CY137" s="506"/>
      <c r="CZ137" s="506"/>
      <c r="DA137" s="506"/>
      <c r="DB137" s="506"/>
      <c r="DC137" s="506"/>
      <c r="DD137" s="506"/>
      <c r="DE137" s="506"/>
      <c r="DF137" s="506"/>
      <c r="DG137" s="506"/>
      <c r="DH137" s="506"/>
      <c r="DI137" s="506"/>
      <c r="DJ137" s="506"/>
      <c r="DK137" s="506"/>
      <c r="DL137" s="506"/>
      <c r="DM137" s="506"/>
      <c r="DN137" s="506"/>
      <c r="DO137" s="506"/>
      <c r="DP137" s="506"/>
      <c r="DQ137" s="506"/>
      <c r="DR137" s="506"/>
      <c r="DS137" s="506"/>
      <c r="DT137" s="506"/>
      <c r="DU137" s="506"/>
      <c r="DV137" s="506"/>
      <c r="DW137" s="506"/>
      <c r="DX137" s="506"/>
      <c r="DY137" s="506"/>
      <c r="DZ137" s="506"/>
      <c r="EA137" s="506"/>
      <c r="EB137" s="506"/>
      <c r="EC137" s="506"/>
      <c r="ED137" s="506"/>
      <c r="EE137" s="506"/>
      <c r="EF137" s="506"/>
      <c r="EG137" s="506"/>
    </row>
    <row r="138" spans="1:188" s="181" customFormat="1" ht="15.9" customHeight="1">
      <c r="K138" s="210"/>
      <c r="L138" s="210"/>
      <c r="M138" s="210"/>
      <c r="N138" s="210"/>
      <c r="O138" s="210"/>
      <c r="P138" s="210"/>
      <c r="Q138" s="210"/>
      <c r="R138" s="210"/>
      <c r="S138" s="210"/>
      <c r="T138" s="210"/>
      <c r="U138" s="210"/>
      <c r="V138" s="210"/>
      <c r="Z138" s="890"/>
      <c r="AA138" s="210"/>
      <c r="AB138" s="506"/>
      <c r="AC138" s="506"/>
      <c r="AD138" s="506"/>
      <c r="AE138" s="506"/>
      <c r="AF138" s="506"/>
      <c r="AG138" s="506"/>
      <c r="AH138" s="506"/>
      <c r="AI138" s="506"/>
      <c r="AJ138" s="506"/>
      <c r="AK138" s="506"/>
      <c r="AL138" s="506"/>
      <c r="AM138" s="506"/>
      <c r="AN138" s="506"/>
      <c r="AO138" s="506"/>
      <c r="AP138" s="506"/>
      <c r="AQ138" s="506"/>
      <c r="AR138" s="506"/>
      <c r="AS138" s="506"/>
      <c r="AT138" s="506"/>
      <c r="AU138" s="506"/>
      <c r="AV138" s="506"/>
      <c r="AW138" s="506"/>
      <c r="AX138" s="506"/>
      <c r="AY138" s="506"/>
      <c r="AZ138" s="506"/>
      <c r="BA138" s="506"/>
      <c r="BB138" s="506"/>
      <c r="BC138" s="506"/>
      <c r="BD138" s="506"/>
      <c r="BE138" s="506"/>
      <c r="BF138" s="506"/>
      <c r="BG138" s="506"/>
      <c r="BH138" s="506"/>
      <c r="BI138" s="506"/>
      <c r="BJ138" s="506"/>
      <c r="BK138" s="506"/>
      <c r="BL138" s="506"/>
      <c r="BM138" s="506"/>
      <c r="BN138" s="506"/>
      <c r="BO138" s="506"/>
      <c r="BP138" s="506"/>
      <c r="BQ138" s="506"/>
      <c r="BR138" s="506"/>
      <c r="BS138" s="506"/>
      <c r="BT138" s="506"/>
      <c r="BU138" s="506"/>
      <c r="BV138" s="506"/>
      <c r="BW138" s="506"/>
      <c r="BX138" s="506"/>
      <c r="BY138" s="506"/>
      <c r="BZ138" s="506"/>
      <c r="CA138" s="506"/>
      <c r="CB138" s="506"/>
      <c r="CC138" s="506"/>
      <c r="CD138" s="506"/>
      <c r="CE138" s="506"/>
      <c r="CF138" s="506"/>
      <c r="CG138" s="506"/>
      <c r="CH138" s="506"/>
      <c r="CI138" s="506"/>
      <c r="CJ138" s="506"/>
      <c r="CK138" s="506"/>
      <c r="CL138" s="506"/>
      <c r="CM138" s="506"/>
      <c r="CN138" s="506"/>
      <c r="CO138" s="506"/>
      <c r="CP138" s="506"/>
      <c r="CQ138" s="506"/>
      <c r="CR138" s="506"/>
      <c r="CS138" s="506"/>
      <c r="CT138" s="506"/>
      <c r="CU138" s="506"/>
      <c r="CV138" s="506"/>
      <c r="CW138" s="506"/>
      <c r="CX138" s="506"/>
      <c r="CY138" s="506"/>
      <c r="CZ138" s="506"/>
      <c r="DA138" s="506"/>
      <c r="DB138" s="506"/>
      <c r="DC138" s="506"/>
      <c r="DD138" s="506"/>
      <c r="DE138" s="506"/>
      <c r="DF138" s="506"/>
      <c r="DG138" s="506"/>
      <c r="DH138" s="506"/>
      <c r="DI138" s="506"/>
      <c r="DJ138" s="506"/>
      <c r="DK138" s="506"/>
      <c r="DL138" s="506"/>
      <c r="DM138" s="506"/>
      <c r="DN138" s="506"/>
      <c r="DO138" s="506"/>
      <c r="DP138" s="506"/>
      <c r="DQ138" s="506"/>
      <c r="DR138" s="506"/>
      <c r="DS138" s="506"/>
      <c r="DT138" s="506"/>
      <c r="DU138" s="506"/>
      <c r="DV138" s="506"/>
      <c r="DW138" s="506"/>
      <c r="DX138" s="506"/>
      <c r="DY138" s="506"/>
      <c r="DZ138" s="506"/>
      <c r="EA138" s="506"/>
      <c r="EB138" s="506"/>
      <c r="EC138" s="506"/>
      <c r="ED138" s="506"/>
      <c r="EE138" s="506"/>
      <c r="EF138" s="506"/>
      <c r="EG138" s="506"/>
    </row>
    <row r="139" spans="1:188" s="181" customFormat="1" ht="15.9" customHeight="1">
      <c r="K139" s="210"/>
      <c r="L139" s="210"/>
      <c r="M139" s="210"/>
      <c r="N139" s="210"/>
      <c r="O139" s="210"/>
      <c r="P139" s="210"/>
      <c r="Q139" s="210"/>
      <c r="R139" s="210"/>
      <c r="S139" s="210"/>
      <c r="T139" s="210"/>
      <c r="U139" s="210"/>
      <c r="V139" s="210"/>
      <c r="Z139" s="890"/>
      <c r="AA139" s="210"/>
      <c r="AB139" s="506"/>
      <c r="AC139" s="506"/>
      <c r="AD139" s="506"/>
      <c r="AE139" s="506"/>
      <c r="AF139" s="506"/>
      <c r="AG139" s="506"/>
      <c r="AH139" s="506"/>
      <c r="AI139" s="506"/>
      <c r="AJ139" s="506"/>
      <c r="AK139" s="506"/>
      <c r="AL139" s="506"/>
      <c r="AM139" s="506"/>
      <c r="AN139" s="506"/>
      <c r="AO139" s="506"/>
      <c r="AP139" s="506"/>
      <c r="AQ139" s="506"/>
      <c r="AR139" s="506"/>
      <c r="AS139" s="506"/>
      <c r="AT139" s="506"/>
      <c r="AU139" s="506"/>
      <c r="AV139" s="506"/>
      <c r="AW139" s="506"/>
      <c r="AX139" s="506"/>
      <c r="AY139" s="506"/>
      <c r="AZ139" s="506"/>
      <c r="BA139" s="506"/>
      <c r="BB139" s="506"/>
      <c r="BC139" s="506"/>
      <c r="BD139" s="506"/>
      <c r="BE139" s="506"/>
      <c r="BF139" s="506"/>
      <c r="BG139" s="506"/>
      <c r="BH139" s="506"/>
      <c r="BI139" s="506"/>
      <c r="BJ139" s="506"/>
      <c r="BK139" s="506"/>
      <c r="BL139" s="506"/>
      <c r="BM139" s="506"/>
      <c r="BN139" s="506"/>
      <c r="BO139" s="506"/>
      <c r="BP139" s="506"/>
      <c r="BQ139" s="506"/>
      <c r="BR139" s="506"/>
      <c r="BS139" s="506"/>
      <c r="BT139" s="506"/>
      <c r="BU139" s="506"/>
      <c r="BV139" s="506"/>
      <c r="BW139" s="506"/>
      <c r="BX139" s="506"/>
      <c r="BY139" s="506"/>
      <c r="BZ139" s="506"/>
      <c r="CA139" s="506"/>
      <c r="CB139" s="506"/>
      <c r="CC139" s="506"/>
      <c r="CD139" s="506"/>
      <c r="CE139" s="506"/>
      <c r="CF139" s="506"/>
      <c r="CG139" s="506"/>
      <c r="CH139" s="506"/>
      <c r="CI139" s="506"/>
      <c r="CJ139" s="506"/>
      <c r="CK139" s="506"/>
      <c r="CL139" s="506"/>
      <c r="CM139" s="506"/>
      <c r="CN139" s="506"/>
      <c r="CO139" s="506"/>
      <c r="CP139" s="506"/>
      <c r="CQ139" s="506"/>
      <c r="CR139" s="506"/>
      <c r="CS139" s="506"/>
      <c r="CT139" s="506"/>
      <c r="CU139" s="506"/>
      <c r="CV139" s="506"/>
      <c r="CW139" s="506"/>
      <c r="CX139" s="506"/>
      <c r="CY139" s="506"/>
      <c r="CZ139" s="506"/>
      <c r="DA139" s="506"/>
      <c r="DB139" s="506"/>
      <c r="DC139" s="506"/>
      <c r="DD139" s="506"/>
      <c r="DE139" s="506"/>
      <c r="DF139" s="506"/>
      <c r="DG139" s="506"/>
      <c r="DH139" s="506"/>
      <c r="DI139" s="506"/>
      <c r="DJ139" s="506"/>
      <c r="DK139" s="506"/>
      <c r="DL139" s="506"/>
      <c r="DM139" s="506"/>
      <c r="DN139" s="506"/>
      <c r="DO139" s="506"/>
      <c r="DP139" s="506"/>
      <c r="DQ139" s="506"/>
      <c r="DR139" s="506"/>
      <c r="DS139" s="506"/>
      <c r="DT139" s="506"/>
      <c r="DU139" s="506"/>
      <c r="DV139" s="506"/>
      <c r="DW139" s="506"/>
      <c r="DX139" s="506"/>
      <c r="DY139" s="506"/>
      <c r="DZ139" s="506"/>
      <c r="EA139" s="506"/>
      <c r="EB139" s="506"/>
      <c r="EC139" s="506"/>
      <c r="ED139" s="506"/>
      <c r="EE139" s="506"/>
      <c r="EF139" s="506"/>
      <c r="EG139" s="506"/>
    </row>
    <row r="140" spans="1:188" s="181" customFormat="1" ht="15.9" customHeight="1">
      <c r="K140" s="210"/>
      <c r="L140" s="210"/>
      <c r="M140" s="210"/>
      <c r="N140" s="210"/>
      <c r="O140" s="210"/>
      <c r="P140" s="210"/>
      <c r="Q140" s="210"/>
      <c r="R140" s="210"/>
      <c r="S140" s="210"/>
      <c r="T140" s="210"/>
      <c r="U140" s="210"/>
      <c r="V140" s="210"/>
      <c r="Z140" s="890"/>
      <c r="AA140" s="210"/>
      <c r="AB140" s="506"/>
      <c r="AC140" s="506"/>
      <c r="AD140" s="506"/>
      <c r="AE140" s="506"/>
      <c r="AF140" s="506"/>
      <c r="AG140" s="506"/>
      <c r="AH140" s="506"/>
      <c r="AI140" s="506"/>
      <c r="AJ140" s="506"/>
      <c r="AK140" s="506"/>
      <c r="AL140" s="506"/>
      <c r="AM140" s="506"/>
      <c r="AN140" s="506"/>
      <c r="AO140" s="506"/>
      <c r="AP140" s="506"/>
      <c r="AQ140" s="506"/>
      <c r="AR140" s="506"/>
      <c r="AS140" s="506"/>
      <c r="AT140" s="506"/>
      <c r="AU140" s="506"/>
      <c r="AV140" s="506"/>
      <c r="AW140" s="506"/>
      <c r="AX140" s="506"/>
      <c r="AY140" s="506"/>
      <c r="AZ140" s="506"/>
      <c r="BA140" s="506"/>
      <c r="BB140" s="506"/>
      <c r="BC140" s="506"/>
      <c r="BD140" s="506"/>
      <c r="BE140" s="506"/>
      <c r="BF140" s="506"/>
      <c r="BG140" s="506"/>
      <c r="BH140" s="506"/>
      <c r="BI140" s="506"/>
      <c r="BJ140" s="506"/>
      <c r="BK140" s="506"/>
      <c r="BL140" s="506"/>
      <c r="BM140" s="506"/>
      <c r="BN140" s="506"/>
      <c r="BO140" s="506"/>
      <c r="BP140" s="506"/>
      <c r="BQ140" s="506"/>
      <c r="BR140" s="506"/>
      <c r="BS140" s="506"/>
      <c r="BT140" s="506"/>
      <c r="BU140" s="506"/>
      <c r="BV140" s="506"/>
      <c r="BW140" s="506"/>
      <c r="BX140" s="506"/>
      <c r="BY140" s="506"/>
      <c r="BZ140" s="506"/>
      <c r="CA140" s="506"/>
      <c r="CB140" s="506"/>
      <c r="CC140" s="506"/>
      <c r="CD140" s="506"/>
      <c r="CE140" s="506"/>
      <c r="CF140" s="506"/>
      <c r="CG140" s="506"/>
      <c r="CH140" s="506"/>
      <c r="CI140" s="506"/>
      <c r="CJ140" s="506"/>
      <c r="CK140" s="506"/>
      <c r="CL140" s="506"/>
      <c r="CM140" s="506"/>
      <c r="CN140" s="506"/>
      <c r="CO140" s="506"/>
      <c r="CP140" s="506"/>
      <c r="CQ140" s="506"/>
      <c r="CR140" s="506"/>
      <c r="CS140" s="506"/>
      <c r="CT140" s="506"/>
      <c r="CU140" s="506"/>
      <c r="CV140" s="506"/>
      <c r="CW140" s="506"/>
      <c r="CX140" s="506"/>
      <c r="CY140" s="506"/>
      <c r="CZ140" s="506"/>
      <c r="DA140" s="506"/>
      <c r="DB140" s="506"/>
      <c r="DC140" s="506"/>
      <c r="DD140" s="506"/>
      <c r="DE140" s="506"/>
      <c r="DF140" s="506"/>
      <c r="DG140" s="506"/>
      <c r="DH140" s="506"/>
      <c r="DI140" s="506"/>
      <c r="DJ140" s="506"/>
      <c r="DK140" s="506"/>
      <c r="DL140" s="506"/>
      <c r="DM140" s="506"/>
      <c r="DN140" s="506"/>
      <c r="DO140" s="506"/>
      <c r="DP140" s="506"/>
      <c r="DQ140" s="506"/>
      <c r="DR140" s="506"/>
      <c r="DS140" s="506"/>
      <c r="DT140" s="506"/>
      <c r="DU140" s="506"/>
      <c r="DV140" s="506"/>
      <c r="DW140" s="506"/>
      <c r="DX140" s="506"/>
      <c r="DY140" s="506"/>
      <c r="DZ140" s="506"/>
      <c r="EA140" s="506"/>
      <c r="EB140" s="506"/>
      <c r="EC140" s="506"/>
      <c r="ED140" s="506"/>
      <c r="EE140" s="506"/>
      <c r="EF140" s="506"/>
      <c r="EG140" s="506"/>
    </row>
    <row r="141" spans="1:188" s="181" customFormat="1" ht="15.9" customHeight="1">
      <c r="K141" s="210"/>
      <c r="L141" s="210"/>
      <c r="M141" s="210"/>
      <c r="N141" s="210"/>
      <c r="O141" s="210"/>
      <c r="P141" s="210"/>
      <c r="Q141" s="210"/>
      <c r="R141" s="210"/>
      <c r="S141" s="210"/>
      <c r="T141" s="210"/>
      <c r="U141" s="210"/>
      <c r="V141" s="210"/>
      <c r="Z141" s="890"/>
      <c r="AA141" s="210"/>
      <c r="AB141" s="506"/>
      <c r="AC141" s="506"/>
      <c r="AD141" s="506"/>
      <c r="AE141" s="506"/>
      <c r="AF141" s="506"/>
      <c r="AG141" s="506"/>
      <c r="AH141" s="506"/>
      <c r="AI141" s="506"/>
      <c r="AJ141" s="506"/>
      <c r="AK141" s="506"/>
      <c r="AL141" s="506"/>
      <c r="AM141" s="506"/>
      <c r="AN141" s="506"/>
      <c r="AO141" s="506"/>
      <c r="AP141" s="506"/>
      <c r="AQ141" s="506"/>
      <c r="AR141" s="506"/>
      <c r="AS141" s="506"/>
      <c r="AT141" s="506"/>
      <c r="AU141" s="506"/>
      <c r="AV141" s="506"/>
      <c r="AW141" s="506"/>
      <c r="AX141" s="506"/>
      <c r="AY141" s="506"/>
      <c r="AZ141" s="506"/>
      <c r="BA141" s="506"/>
      <c r="BB141" s="506"/>
      <c r="BC141" s="506"/>
      <c r="BD141" s="506"/>
      <c r="BE141" s="506"/>
      <c r="BF141" s="506"/>
      <c r="BG141" s="506"/>
      <c r="BH141" s="506"/>
      <c r="BI141" s="506"/>
      <c r="BJ141" s="506"/>
      <c r="BK141" s="506"/>
      <c r="BL141" s="506"/>
      <c r="BM141" s="506"/>
      <c r="BN141" s="506"/>
      <c r="BO141" s="506"/>
      <c r="BP141" s="506"/>
      <c r="BQ141" s="506"/>
      <c r="BR141" s="506"/>
      <c r="BS141" s="506"/>
      <c r="BT141" s="506"/>
      <c r="BU141" s="506"/>
      <c r="BV141" s="506"/>
      <c r="BW141" s="506"/>
      <c r="BX141" s="506"/>
      <c r="BY141" s="506"/>
      <c r="BZ141" s="506"/>
      <c r="CA141" s="506"/>
      <c r="CB141" s="506"/>
      <c r="CC141" s="506"/>
      <c r="CD141" s="506"/>
      <c r="CE141" s="506"/>
      <c r="CF141" s="506"/>
      <c r="CG141" s="506"/>
      <c r="CH141" s="506"/>
      <c r="CI141" s="506"/>
      <c r="CJ141" s="506"/>
      <c r="CK141" s="506"/>
      <c r="CL141" s="506"/>
      <c r="CM141" s="506"/>
      <c r="CN141" s="506"/>
      <c r="CO141" s="506"/>
      <c r="CP141" s="506"/>
      <c r="CQ141" s="506"/>
      <c r="CR141" s="506"/>
      <c r="CS141" s="506"/>
      <c r="CT141" s="506"/>
      <c r="CU141" s="506"/>
      <c r="CV141" s="506"/>
      <c r="CW141" s="506"/>
      <c r="CX141" s="506"/>
      <c r="CY141" s="506"/>
      <c r="CZ141" s="506"/>
      <c r="DA141" s="506"/>
      <c r="DB141" s="506"/>
      <c r="DC141" s="506"/>
      <c r="DD141" s="506"/>
      <c r="DE141" s="506"/>
      <c r="DF141" s="506"/>
      <c r="DG141" s="506"/>
      <c r="DH141" s="506"/>
      <c r="DI141" s="506"/>
      <c r="DJ141" s="506"/>
      <c r="DK141" s="506"/>
      <c r="DL141" s="506"/>
      <c r="DM141" s="506"/>
      <c r="DN141" s="506"/>
      <c r="DO141" s="506"/>
      <c r="DP141" s="506"/>
      <c r="DQ141" s="506"/>
      <c r="DR141" s="506"/>
      <c r="DS141" s="506"/>
      <c r="DT141" s="506"/>
      <c r="DU141" s="506"/>
      <c r="DV141" s="506"/>
      <c r="DW141" s="506"/>
      <c r="DX141" s="506"/>
      <c r="DY141" s="506"/>
      <c r="DZ141" s="506"/>
      <c r="EA141" s="506"/>
      <c r="EB141" s="506"/>
      <c r="EC141" s="506"/>
      <c r="ED141" s="506"/>
      <c r="EE141" s="506"/>
      <c r="EF141" s="506"/>
      <c r="EG141" s="506"/>
    </row>
    <row r="142" spans="1:188" s="181" customFormat="1" ht="15.9" customHeight="1">
      <c r="K142" s="210"/>
      <c r="L142" s="210"/>
      <c r="M142" s="210"/>
      <c r="N142" s="210"/>
      <c r="O142" s="210"/>
      <c r="P142" s="210"/>
      <c r="Q142" s="210"/>
      <c r="R142" s="210"/>
      <c r="S142" s="210"/>
      <c r="T142" s="210"/>
      <c r="U142" s="210"/>
      <c r="V142" s="210"/>
      <c r="Z142" s="890"/>
      <c r="AA142" s="210"/>
      <c r="AB142" s="506"/>
      <c r="AC142" s="506"/>
      <c r="AD142" s="506"/>
      <c r="AE142" s="506"/>
      <c r="AF142" s="506"/>
      <c r="AG142" s="506"/>
      <c r="AH142" s="506"/>
      <c r="AI142" s="506"/>
      <c r="AJ142" s="506"/>
      <c r="AK142" s="506"/>
      <c r="AL142" s="506"/>
      <c r="AM142" s="506"/>
      <c r="AN142" s="506"/>
      <c r="AO142" s="506"/>
      <c r="AP142" s="506"/>
      <c r="AQ142" s="506"/>
      <c r="AR142" s="506"/>
      <c r="AS142" s="506"/>
      <c r="AT142" s="506"/>
      <c r="AU142" s="506"/>
      <c r="AV142" s="506"/>
      <c r="AW142" s="506"/>
      <c r="AX142" s="506"/>
      <c r="AY142" s="506"/>
      <c r="AZ142" s="506"/>
      <c r="BA142" s="506"/>
      <c r="BB142" s="506"/>
      <c r="BC142" s="506"/>
      <c r="BD142" s="506"/>
      <c r="BE142" s="506"/>
      <c r="BF142" s="506"/>
      <c r="BG142" s="506"/>
      <c r="BH142" s="506"/>
      <c r="BI142" s="506"/>
      <c r="BJ142" s="506"/>
      <c r="BK142" s="506"/>
      <c r="BL142" s="506"/>
      <c r="BM142" s="506"/>
      <c r="BN142" s="506"/>
      <c r="BO142" s="506"/>
      <c r="BP142" s="506"/>
      <c r="BQ142" s="506"/>
      <c r="BR142" s="506"/>
      <c r="BS142" s="506"/>
      <c r="BT142" s="506"/>
      <c r="BU142" s="506"/>
      <c r="BV142" s="506"/>
      <c r="BW142" s="506"/>
      <c r="BX142" s="506"/>
      <c r="BY142" s="506"/>
      <c r="BZ142" s="506"/>
      <c r="CA142" s="506"/>
      <c r="CB142" s="506"/>
      <c r="CC142" s="506"/>
      <c r="CD142" s="506"/>
      <c r="CE142" s="506"/>
      <c r="CF142" s="506"/>
      <c r="CG142" s="506"/>
      <c r="CH142" s="506"/>
      <c r="CI142" s="506"/>
      <c r="CJ142" s="506"/>
      <c r="CK142" s="506"/>
      <c r="CL142" s="506"/>
      <c r="CM142" s="506"/>
      <c r="CN142" s="506"/>
      <c r="CO142" s="506"/>
      <c r="CP142" s="506"/>
      <c r="CQ142" s="506"/>
      <c r="CR142" s="506"/>
      <c r="CS142" s="506"/>
      <c r="CT142" s="506"/>
      <c r="CU142" s="506"/>
      <c r="CV142" s="506"/>
      <c r="CW142" s="506"/>
      <c r="CX142" s="506"/>
      <c r="CY142" s="506"/>
      <c r="CZ142" s="506"/>
      <c r="DA142" s="506"/>
      <c r="DB142" s="506"/>
      <c r="DC142" s="506"/>
      <c r="DD142" s="506"/>
      <c r="DE142" s="506"/>
      <c r="DF142" s="506"/>
      <c r="DG142" s="506"/>
      <c r="DH142" s="506"/>
      <c r="DI142" s="506"/>
      <c r="DJ142" s="506"/>
      <c r="DK142" s="506"/>
      <c r="DL142" s="506"/>
      <c r="DM142" s="506"/>
      <c r="DN142" s="506"/>
      <c r="DO142" s="506"/>
      <c r="DP142" s="506"/>
      <c r="DQ142" s="506"/>
      <c r="DR142" s="506"/>
      <c r="DS142" s="506"/>
      <c r="DT142" s="506"/>
      <c r="DU142" s="506"/>
      <c r="DV142" s="506"/>
      <c r="DW142" s="506"/>
      <c r="DX142" s="506"/>
      <c r="DY142" s="506"/>
      <c r="DZ142" s="506"/>
      <c r="EA142" s="506"/>
      <c r="EB142" s="506"/>
      <c r="EC142" s="506"/>
      <c r="ED142" s="506"/>
      <c r="EE142" s="506"/>
      <c r="EF142" s="506"/>
      <c r="EG142" s="506"/>
    </row>
    <row r="143" spans="1:188" s="181" customFormat="1" ht="15.9" customHeight="1">
      <c r="K143" s="210"/>
      <c r="L143" s="210"/>
      <c r="M143" s="210"/>
      <c r="N143" s="210"/>
      <c r="O143" s="210"/>
      <c r="P143" s="210"/>
      <c r="Q143" s="210"/>
      <c r="R143" s="210"/>
      <c r="S143" s="210"/>
      <c r="T143" s="210"/>
      <c r="U143" s="210"/>
      <c r="V143" s="210"/>
      <c r="Z143" s="890"/>
      <c r="AA143" s="210"/>
      <c r="AB143" s="506"/>
      <c r="AC143" s="506"/>
      <c r="AD143" s="506"/>
      <c r="AE143" s="506"/>
      <c r="AF143" s="506"/>
      <c r="AG143" s="506"/>
      <c r="AH143" s="506"/>
      <c r="AI143" s="506"/>
      <c r="AJ143" s="506"/>
      <c r="AK143" s="506"/>
      <c r="AL143" s="506"/>
      <c r="AM143" s="506"/>
      <c r="AN143" s="506"/>
      <c r="AO143" s="506"/>
      <c r="AP143" s="506"/>
      <c r="AQ143" s="506"/>
      <c r="AR143" s="506"/>
      <c r="AS143" s="506"/>
      <c r="AT143" s="506"/>
      <c r="AU143" s="506"/>
      <c r="AV143" s="506"/>
      <c r="AW143" s="506"/>
      <c r="AX143" s="506"/>
      <c r="AY143" s="506"/>
      <c r="AZ143" s="506"/>
      <c r="BA143" s="506"/>
      <c r="BB143" s="506"/>
      <c r="BC143" s="506"/>
      <c r="BD143" s="506"/>
      <c r="BE143" s="506"/>
      <c r="BF143" s="506"/>
      <c r="BG143" s="506"/>
      <c r="BH143" s="506"/>
      <c r="BI143" s="506"/>
      <c r="BJ143" s="506"/>
      <c r="BK143" s="506"/>
      <c r="BL143" s="506"/>
      <c r="BM143" s="506"/>
      <c r="BN143" s="506"/>
      <c r="BO143" s="506"/>
      <c r="BP143" s="506"/>
      <c r="BQ143" s="506"/>
      <c r="BR143" s="506"/>
      <c r="BS143" s="506"/>
      <c r="BT143" s="506"/>
      <c r="BU143" s="506"/>
      <c r="BV143" s="506"/>
      <c r="BW143" s="506"/>
      <c r="BX143" s="506"/>
      <c r="BY143" s="506"/>
      <c r="BZ143" s="506"/>
      <c r="CA143" s="506"/>
      <c r="CB143" s="506"/>
      <c r="CC143" s="506"/>
      <c r="CD143" s="506"/>
      <c r="CE143" s="506"/>
      <c r="CF143" s="506"/>
      <c r="CG143" s="506"/>
      <c r="CH143" s="506"/>
      <c r="CI143" s="506"/>
      <c r="CJ143" s="506"/>
      <c r="CK143" s="506"/>
      <c r="CL143" s="506"/>
      <c r="CM143" s="506"/>
      <c r="CN143" s="506"/>
      <c r="CO143" s="506"/>
      <c r="CP143" s="506"/>
      <c r="CQ143" s="506"/>
      <c r="CR143" s="506"/>
      <c r="CS143" s="506"/>
      <c r="CT143" s="506"/>
      <c r="CU143" s="506"/>
      <c r="CV143" s="506"/>
      <c r="CW143" s="506"/>
      <c r="CX143" s="506"/>
      <c r="CY143" s="506"/>
      <c r="CZ143" s="506"/>
      <c r="DA143" s="506"/>
      <c r="DB143" s="506"/>
      <c r="DC143" s="506"/>
      <c r="DD143" s="506"/>
      <c r="DE143" s="506"/>
      <c r="DF143" s="506"/>
      <c r="DG143" s="506"/>
      <c r="DH143" s="506"/>
      <c r="DI143" s="506"/>
      <c r="DJ143" s="506"/>
      <c r="DK143" s="506"/>
      <c r="DL143" s="506"/>
      <c r="DM143" s="506"/>
      <c r="DN143" s="506"/>
      <c r="DO143" s="506"/>
      <c r="DP143" s="506"/>
      <c r="DQ143" s="506"/>
      <c r="DR143" s="506"/>
      <c r="DS143" s="506"/>
      <c r="DT143" s="506"/>
      <c r="DU143" s="506"/>
      <c r="DV143" s="506"/>
      <c r="DW143" s="506"/>
      <c r="DX143" s="506"/>
      <c r="DY143" s="506"/>
      <c r="DZ143" s="506"/>
      <c r="EA143" s="506"/>
      <c r="EB143" s="506"/>
      <c r="EC143" s="506"/>
      <c r="ED143" s="506"/>
      <c r="EE143" s="506"/>
      <c r="EF143" s="506"/>
      <c r="EG143" s="506"/>
    </row>
    <row r="144" spans="1:188" s="181" customFormat="1" ht="15.9" customHeight="1">
      <c r="K144" s="210"/>
      <c r="L144" s="210"/>
      <c r="M144" s="210"/>
      <c r="N144" s="210"/>
      <c r="O144" s="210"/>
      <c r="P144" s="210"/>
      <c r="Q144" s="210"/>
      <c r="R144" s="210"/>
      <c r="S144" s="210"/>
      <c r="T144" s="210"/>
      <c r="U144" s="210"/>
      <c r="V144" s="210"/>
      <c r="Z144" s="890"/>
      <c r="AA144" s="210"/>
      <c r="AB144" s="506"/>
      <c r="AC144" s="506"/>
      <c r="AD144" s="506"/>
      <c r="AE144" s="506"/>
      <c r="AF144" s="506"/>
      <c r="AG144" s="506"/>
      <c r="AH144" s="506"/>
      <c r="AI144" s="506"/>
      <c r="AJ144" s="506"/>
      <c r="AK144" s="506"/>
      <c r="AL144" s="506"/>
      <c r="AM144" s="506"/>
      <c r="AN144" s="506"/>
      <c r="AO144" s="506"/>
      <c r="AP144" s="506"/>
      <c r="AQ144" s="506"/>
      <c r="AR144" s="506"/>
      <c r="AS144" s="506"/>
      <c r="AT144" s="506"/>
      <c r="AU144" s="506"/>
      <c r="AV144" s="506"/>
      <c r="AW144" s="506"/>
      <c r="AX144" s="506"/>
      <c r="AY144" s="506"/>
      <c r="AZ144" s="506"/>
      <c r="BA144" s="506"/>
      <c r="BB144" s="506"/>
      <c r="BC144" s="506"/>
      <c r="BD144" s="506"/>
      <c r="BE144" s="506"/>
      <c r="BF144" s="506"/>
      <c r="BG144" s="506"/>
      <c r="BH144" s="506"/>
      <c r="BI144" s="506"/>
      <c r="BJ144" s="506"/>
      <c r="BK144" s="506"/>
      <c r="BL144" s="506"/>
      <c r="BM144" s="506"/>
      <c r="BN144" s="506"/>
      <c r="BO144" s="506"/>
      <c r="BP144" s="506"/>
      <c r="BQ144" s="506"/>
      <c r="BR144" s="506"/>
      <c r="BS144" s="506"/>
      <c r="BT144" s="506"/>
      <c r="BU144" s="506"/>
      <c r="BV144" s="506"/>
      <c r="BW144" s="506"/>
      <c r="BX144" s="506"/>
      <c r="BY144" s="506"/>
      <c r="BZ144" s="506"/>
      <c r="CA144" s="506"/>
      <c r="CB144" s="506"/>
      <c r="CC144" s="506"/>
      <c r="CD144" s="506"/>
      <c r="CE144" s="506"/>
      <c r="CF144" s="506"/>
      <c r="CG144" s="506"/>
      <c r="CH144" s="506"/>
      <c r="CI144" s="506"/>
      <c r="CJ144" s="506"/>
      <c r="CK144" s="506"/>
      <c r="CL144" s="506"/>
      <c r="CM144" s="506"/>
      <c r="CN144" s="506"/>
      <c r="CO144" s="506"/>
      <c r="CP144" s="506"/>
      <c r="CQ144" s="506"/>
      <c r="CR144" s="506"/>
      <c r="CS144" s="506"/>
      <c r="CT144" s="506"/>
      <c r="CU144" s="506"/>
      <c r="CV144" s="506"/>
      <c r="CW144" s="506"/>
      <c r="CX144" s="506"/>
      <c r="CY144" s="506"/>
      <c r="CZ144" s="506"/>
      <c r="DA144" s="506"/>
      <c r="DB144" s="506"/>
      <c r="DC144" s="506"/>
      <c r="DD144" s="506"/>
      <c r="DE144" s="506"/>
      <c r="DF144" s="506"/>
      <c r="DG144" s="506"/>
      <c r="DH144" s="506"/>
      <c r="DI144" s="506"/>
      <c r="DJ144" s="506"/>
      <c r="DK144" s="506"/>
      <c r="DL144" s="506"/>
      <c r="DM144" s="506"/>
      <c r="DN144" s="506"/>
      <c r="DO144" s="506"/>
      <c r="DP144" s="506"/>
      <c r="DQ144" s="506"/>
      <c r="DR144" s="506"/>
      <c r="DS144" s="506"/>
      <c r="DT144" s="506"/>
      <c r="DU144" s="506"/>
      <c r="DV144" s="506"/>
      <c r="DW144" s="506"/>
      <c r="DX144" s="506"/>
      <c r="DY144" s="506"/>
      <c r="DZ144" s="506"/>
      <c r="EA144" s="506"/>
      <c r="EB144" s="506"/>
      <c r="EC144" s="506"/>
      <c r="ED144" s="506"/>
      <c r="EE144" s="506"/>
      <c r="EF144" s="506"/>
      <c r="EG144" s="506"/>
    </row>
    <row r="145" spans="11:137" s="181" customFormat="1" ht="15.9" customHeight="1">
      <c r="K145" s="210"/>
      <c r="L145" s="210"/>
      <c r="M145" s="210"/>
      <c r="N145" s="210"/>
      <c r="O145" s="210"/>
      <c r="P145" s="210"/>
      <c r="Q145" s="210"/>
      <c r="R145" s="210"/>
      <c r="S145" s="210"/>
      <c r="T145" s="210"/>
      <c r="U145" s="210"/>
      <c r="V145" s="210"/>
      <c r="Z145" s="890"/>
      <c r="AA145" s="210"/>
      <c r="AB145" s="506"/>
      <c r="AC145" s="506"/>
      <c r="AD145" s="506"/>
      <c r="AE145" s="506"/>
      <c r="AF145" s="506"/>
      <c r="AG145" s="506"/>
      <c r="AH145" s="506"/>
      <c r="AI145" s="506"/>
      <c r="AJ145" s="506"/>
      <c r="AK145" s="506"/>
      <c r="AL145" s="506"/>
      <c r="AM145" s="506"/>
      <c r="AN145" s="506"/>
      <c r="AO145" s="506"/>
      <c r="AP145" s="506"/>
      <c r="AQ145" s="506"/>
      <c r="AR145" s="506"/>
      <c r="AS145" s="506"/>
      <c r="AT145" s="506"/>
      <c r="AU145" s="506"/>
      <c r="AV145" s="506"/>
      <c r="AW145" s="506"/>
      <c r="AX145" s="506"/>
      <c r="AY145" s="506"/>
      <c r="AZ145" s="506"/>
      <c r="BA145" s="506"/>
      <c r="BB145" s="506"/>
      <c r="BC145" s="506"/>
      <c r="BD145" s="506"/>
      <c r="BE145" s="506"/>
      <c r="BF145" s="506"/>
      <c r="BG145" s="506"/>
      <c r="BH145" s="506"/>
      <c r="BI145" s="506"/>
      <c r="BJ145" s="506"/>
      <c r="BK145" s="506"/>
      <c r="BL145" s="506"/>
      <c r="BM145" s="506"/>
      <c r="BN145" s="506"/>
      <c r="BO145" s="506"/>
      <c r="BP145" s="506"/>
      <c r="BQ145" s="506"/>
      <c r="BR145" s="506"/>
      <c r="BS145" s="506"/>
      <c r="BT145" s="506"/>
      <c r="BU145" s="506"/>
      <c r="BV145" s="506"/>
      <c r="BW145" s="506"/>
      <c r="BX145" s="506"/>
      <c r="BY145" s="506"/>
      <c r="BZ145" s="506"/>
      <c r="CA145" s="506"/>
      <c r="CB145" s="506"/>
      <c r="CC145" s="506"/>
      <c r="CD145" s="506"/>
      <c r="CE145" s="506"/>
      <c r="CF145" s="506"/>
      <c r="CG145" s="506"/>
      <c r="CH145" s="506"/>
      <c r="CI145" s="506"/>
      <c r="CJ145" s="506"/>
      <c r="CK145" s="506"/>
      <c r="CL145" s="506"/>
      <c r="CM145" s="506"/>
      <c r="CN145" s="506"/>
      <c r="CO145" s="506"/>
      <c r="CP145" s="506"/>
      <c r="CQ145" s="506"/>
      <c r="CR145" s="506"/>
      <c r="CS145" s="506"/>
      <c r="CT145" s="506"/>
      <c r="CU145" s="506"/>
      <c r="CV145" s="506"/>
      <c r="CW145" s="506"/>
      <c r="CX145" s="506"/>
      <c r="CY145" s="506"/>
      <c r="CZ145" s="506"/>
      <c r="DA145" s="506"/>
      <c r="DB145" s="506"/>
      <c r="DC145" s="506"/>
      <c r="DD145" s="506"/>
      <c r="DE145" s="506"/>
      <c r="DF145" s="506"/>
      <c r="DG145" s="506"/>
      <c r="DH145" s="506"/>
      <c r="DI145" s="506"/>
      <c r="DJ145" s="506"/>
      <c r="DK145" s="506"/>
      <c r="DL145" s="506"/>
      <c r="DM145" s="506"/>
      <c r="DN145" s="506"/>
      <c r="DO145" s="506"/>
      <c r="DP145" s="506"/>
      <c r="DQ145" s="506"/>
      <c r="DR145" s="506"/>
      <c r="DS145" s="506"/>
      <c r="DT145" s="506"/>
      <c r="DU145" s="506"/>
      <c r="DV145" s="506"/>
      <c r="DW145" s="506"/>
      <c r="DX145" s="506"/>
      <c r="DY145" s="506"/>
      <c r="DZ145" s="506"/>
      <c r="EA145" s="506"/>
      <c r="EB145" s="506"/>
      <c r="EC145" s="506"/>
      <c r="ED145" s="506"/>
      <c r="EE145" s="506"/>
      <c r="EF145" s="506"/>
      <c r="EG145" s="506"/>
    </row>
    <row r="146" spans="11:137" s="181" customFormat="1" ht="15.9" customHeight="1">
      <c r="K146" s="210"/>
      <c r="L146" s="210"/>
      <c r="M146" s="210"/>
      <c r="N146" s="210"/>
      <c r="O146" s="210"/>
      <c r="P146" s="210"/>
      <c r="Q146" s="210"/>
      <c r="R146" s="210"/>
      <c r="S146" s="210"/>
      <c r="T146" s="210"/>
      <c r="U146" s="210"/>
      <c r="V146" s="210"/>
      <c r="Z146" s="890"/>
      <c r="AA146" s="210"/>
      <c r="AB146" s="506"/>
      <c r="AC146" s="506"/>
      <c r="AD146" s="506"/>
      <c r="AE146" s="506"/>
      <c r="AF146" s="506"/>
      <c r="AG146" s="506"/>
      <c r="AH146" s="506"/>
      <c r="AI146" s="506"/>
      <c r="AJ146" s="506"/>
      <c r="AK146" s="506"/>
      <c r="AL146" s="506"/>
      <c r="AM146" s="506"/>
      <c r="AN146" s="506"/>
      <c r="AO146" s="506"/>
      <c r="AP146" s="506"/>
      <c r="AQ146" s="506"/>
      <c r="AR146" s="506"/>
      <c r="AS146" s="506"/>
      <c r="AT146" s="506"/>
      <c r="AU146" s="506"/>
      <c r="AV146" s="506"/>
      <c r="AW146" s="506"/>
      <c r="AX146" s="506"/>
      <c r="AY146" s="506"/>
      <c r="AZ146" s="506"/>
      <c r="BA146" s="506"/>
      <c r="BB146" s="506"/>
      <c r="BC146" s="506"/>
      <c r="BD146" s="506"/>
      <c r="BE146" s="506"/>
      <c r="BF146" s="506"/>
      <c r="BG146" s="506"/>
      <c r="BH146" s="506"/>
      <c r="BI146" s="506"/>
      <c r="BJ146" s="506"/>
      <c r="BK146" s="506"/>
      <c r="BL146" s="506"/>
      <c r="BM146" s="506"/>
      <c r="BN146" s="506"/>
      <c r="BO146" s="506"/>
      <c r="BP146" s="506"/>
      <c r="BQ146" s="506"/>
      <c r="BR146" s="506"/>
      <c r="BS146" s="506"/>
      <c r="BT146" s="506"/>
      <c r="BU146" s="506"/>
      <c r="BV146" s="506"/>
      <c r="BW146" s="506"/>
      <c r="BX146" s="506"/>
      <c r="BY146" s="506"/>
      <c r="BZ146" s="506"/>
      <c r="CA146" s="506"/>
      <c r="CB146" s="506"/>
      <c r="CC146" s="506"/>
      <c r="CD146" s="506"/>
      <c r="CE146" s="506"/>
      <c r="CF146" s="506"/>
      <c r="CG146" s="506"/>
      <c r="CH146" s="506"/>
      <c r="CI146" s="506"/>
      <c r="CJ146" s="506"/>
      <c r="CK146" s="506"/>
      <c r="CL146" s="506"/>
      <c r="CM146" s="506"/>
      <c r="CN146" s="506"/>
      <c r="CO146" s="506"/>
      <c r="CP146" s="506"/>
      <c r="CQ146" s="506"/>
      <c r="CR146" s="506"/>
      <c r="CS146" s="506"/>
      <c r="CT146" s="506"/>
      <c r="CU146" s="506"/>
      <c r="CV146" s="506"/>
      <c r="CW146" s="506"/>
      <c r="CX146" s="506"/>
      <c r="CY146" s="506"/>
      <c r="CZ146" s="506"/>
      <c r="DA146" s="506"/>
      <c r="DB146" s="506"/>
      <c r="DC146" s="506"/>
      <c r="DD146" s="506"/>
      <c r="DE146" s="506"/>
      <c r="DF146" s="506"/>
      <c r="DG146" s="506"/>
      <c r="DH146" s="506"/>
      <c r="DI146" s="506"/>
      <c r="DJ146" s="506"/>
      <c r="DK146" s="506"/>
      <c r="DL146" s="506"/>
      <c r="DM146" s="506"/>
      <c r="DN146" s="506"/>
      <c r="DO146" s="506"/>
      <c r="DP146" s="506"/>
      <c r="DQ146" s="506"/>
      <c r="DR146" s="506"/>
      <c r="DS146" s="506"/>
      <c r="DT146" s="506"/>
      <c r="DU146" s="506"/>
      <c r="DV146" s="506"/>
      <c r="DW146" s="506"/>
      <c r="DX146" s="506"/>
      <c r="DY146" s="506"/>
      <c r="DZ146" s="506"/>
      <c r="EA146" s="506"/>
      <c r="EB146" s="506"/>
      <c r="EC146" s="506"/>
      <c r="ED146" s="506"/>
      <c r="EE146" s="506"/>
      <c r="EF146" s="506"/>
      <c r="EG146" s="506"/>
    </row>
    <row r="147" spans="11:137" s="181" customFormat="1" ht="15.9" customHeight="1">
      <c r="K147" s="210"/>
      <c r="L147" s="210"/>
      <c r="M147" s="210"/>
      <c r="N147" s="210"/>
      <c r="O147" s="210"/>
      <c r="P147" s="210"/>
      <c r="Q147" s="210"/>
      <c r="R147" s="210"/>
      <c r="S147" s="210"/>
      <c r="T147" s="210"/>
      <c r="U147" s="210"/>
      <c r="V147" s="210"/>
      <c r="Z147" s="890"/>
      <c r="AA147" s="210"/>
      <c r="AB147" s="506"/>
      <c r="AC147" s="506"/>
      <c r="AD147" s="506"/>
      <c r="AE147" s="506"/>
      <c r="AF147" s="506"/>
      <c r="AG147" s="506"/>
      <c r="AH147" s="506"/>
      <c r="AI147" s="506"/>
      <c r="AJ147" s="506"/>
      <c r="AK147" s="506"/>
      <c r="AL147" s="506"/>
      <c r="AM147" s="506"/>
      <c r="AN147" s="506"/>
      <c r="AO147" s="506"/>
      <c r="AP147" s="506"/>
      <c r="AQ147" s="506"/>
      <c r="AR147" s="506"/>
      <c r="AS147" s="506"/>
      <c r="AT147" s="506"/>
      <c r="AU147" s="506"/>
      <c r="AV147" s="506"/>
      <c r="AW147" s="506"/>
      <c r="AX147" s="506"/>
      <c r="AY147" s="506"/>
      <c r="AZ147" s="506"/>
      <c r="BA147" s="506"/>
      <c r="BB147" s="506"/>
      <c r="BC147" s="506"/>
      <c r="BD147" s="506"/>
      <c r="BE147" s="506"/>
      <c r="BF147" s="506"/>
      <c r="BG147" s="506"/>
      <c r="BH147" s="506"/>
      <c r="BI147" s="506"/>
      <c r="BJ147" s="506"/>
      <c r="BK147" s="506"/>
      <c r="BL147" s="506"/>
      <c r="BM147" s="506"/>
      <c r="BN147" s="506"/>
      <c r="BO147" s="506"/>
      <c r="BP147" s="506"/>
      <c r="BQ147" s="506"/>
      <c r="BR147" s="506"/>
      <c r="BS147" s="506"/>
      <c r="BT147" s="506"/>
      <c r="BU147" s="506"/>
      <c r="BV147" s="506"/>
      <c r="BW147" s="506"/>
      <c r="BX147" s="506"/>
      <c r="BY147" s="506"/>
      <c r="BZ147" s="506"/>
      <c r="CA147" s="506"/>
      <c r="CB147" s="506"/>
      <c r="CC147" s="506"/>
      <c r="CD147" s="506"/>
      <c r="CE147" s="506"/>
      <c r="CF147" s="506"/>
      <c r="CG147" s="506"/>
      <c r="CH147" s="506"/>
      <c r="CI147" s="506"/>
      <c r="CJ147" s="506"/>
      <c r="CK147" s="506"/>
      <c r="CL147" s="506"/>
      <c r="CM147" s="506"/>
      <c r="CN147" s="506"/>
      <c r="CO147" s="506"/>
      <c r="CP147" s="506"/>
      <c r="CQ147" s="506"/>
      <c r="CR147" s="506"/>
      <c r="CS147" s="506"/>
      <c r="CT147" s="506"/>
      <c r="CU147" s="506"/>
      <c r="CV147" s="506"/>
      <c r="CW147" s="506"/>
      <c r="CX147" s="506"/>
      <c r="CY147" s="506"/>
      <c r="CZ147" s="506"/>
      <c r="DA147" s="506"/>
      <c r="DB147" s="506"/>
      <c r="DC147" s="506"/>
      <c r="DD147" s="506"/>
      <c r="DE147" s="506"/>
      <c r="DF147" s="506"/>
      <c r="DG147" s="506"/>
      <c r="DH147" s="506"/>
      <c r="DI147" s="506"/>
      <c r="DJ147" s="506"/>
      <c r="DK147" s="506"/>
      <c r="DL147" s="506"/>
      <c r="DM147" s="506"/>
      <c r="DN147" s="506"/>
      <c r="DO147" s="506"/>
      <c r="DP147" s="506"/>
      <c r="DQ147" s="506"/>
      <c r="DR147" s="506"/>
      <c r="DS147" s="506"/>
      <c r="DT147" s="506"/>
      <c r="DU147" s="506"/>
      <c r="DV147" s="506"/>
      <c r="DW147" s="506"/>
      <c r="DX147" s="506"/>
      <c r="DY147" s="506"/>
      <c r="DZ147" s="506"/>
      <c r="EA147" s="506"/>
      <c r="EB147" s="506"/>
      <c r="EC147" s="506"/>
      <c r="ED147" s="506"/>
      <c r="EE147" s="506"/>
      <c r="EF147" s="506"/>
      <c r="EG147" s="506"/>
    </row>
    <row r="148" spans="11:137" s="506" customFormat="1" ht="15.9" customHeight="1">
      <c r="K148" s="670"/>
      <c r="L148" s="670"/>
      <c r="M148" s="670"/>
      <c r="N148" s="670"/>
      <c r="O148" s="670"/>
      <c r="P148" s="670"/>
      <c r="Q148" s="670"/>
      <c r="R148" s="670"/>
      <c r="S148" s="670"/>
      <c r="T148" s="670"/>
      <c r="U148" s="670"/>
      <c r="V148" s="670"/>
      <c r="Y148" s="181"/>
      <c r="Z148" s="890"/>
      <c r="AA148" s="670"/>
    </row>
    <row r="149" spans="11:137" s="506" customFormat="1" ht="15.9" customHeight="1">
      <c r="K149" s="670"/>
      <c r="L149" s="670"/>
      <c r="M149" s="670"/>
      <c r="N149" s="670"/>
      <c r="O149" s="670"/>
      <c r="P149" s="670"/>
      <c r="Q149" s="670"/>
      <c r="R149" s="670"/>
      <c r="S149" s="670"/>
      <c r="T149" s="670"/>
      <c r="U149" s="670"/>
      <c r="V149" s="670"/>
      <c r="Y149" s="181"/>
      <c r="Z149" s="890"/>
      <c r="AA149" s="670"/>
    </row>
    <row r="150" spans="11:137" s="506" customFormat="1" ht="15.9" customHeight="1">
      <c r="K150" s="670"/>
      <c r="L150" s="670"/>
      <c r="M150" s="670"/>
      <c r="N150" s="670"/>
      <c r="O150" s="670"/>
      <c r="P150" s="670"/>
      <c r="Q150" s="670"/>
      <c r="R150" s="670"/>
      <c r="S150" s="670"/>
      <c r="T150" s="670"/>
      <c r="U150" s="670"/>
      <c r="V150" s="670"/>
      <c r="Y150" s="181"/>
      <c r="Z150" s="890"/>
      <c r="AA150" s="670"/>
    </row>
    <row r="151" spans="11:137" s="506" customFormat="1" ht="15.9" customHeight="1">
      <c r="K151" s="670"/>
      <c r="L151" s="670"/>
      <c r="M151" s="670"/>
      <c r="N151" s="670"/>
      <c r="O151" s="670"/>
      <c r="P151" s="670"/>
      <c r="Q151" s="670"/>
      <c r="R151" s="670"/>
      <c r="S151" s="670"/>
      <c r="T151" s="670"/>
      <c r="U151" s="670"/>
      <c r="V151" s="670"/>
      <c r="Y151" s="181"/>
      <c r="Z151" s="890"/>
      <c r="AA151" s="670"/>
    </row>
    <row r="152" spans="11:137" s="506" customFormat="1" ht="15.9" customHeight="1">
      <c r="K152" s="670"/>
      <c r="L152" s="670"/>
      <c r="M152" s="670"/>
      <c r="N152" s="670"/>
      <c r="O152" s="670"/>
      <c r="P152" s="670"/>
      <c r="Q152" s="670"/>
      <c r="R152" s="670"/>
      <c r="S152" s="670"/>
      <c r="T152" s="670"/>
      <c r="U152" s="670"/>
      <c r="V152" s="670"/>
      <c r="Y152" s="181"/>
      <c r="Z152" s="890"/>
      <c r="AA152" s="670"/>
    </row>
    <row r="153" spans="11:137" s="506" customFormat="1" ht="15.9" customHeight="1">
      <c r="K153" s="670"/>
      <c r="L153" s="670"/>
      <c r="M153" s="670"/>
      <c r="N153" s="670"/>
      <c r="O153" s="670"/>
      <c r="P153" s="670"/>
      <c r="Q153" s="670"/>
      <c r="R153" s="670"/>
      <c r="S153" s="670"/>
      <c r="T153" s="670"/>
      <c r="U153" s="670"/>
      <c r="V153" s="670"/>
      <c r="Y153" s="181"/>
      <c r="Z153" s="890"/>
      <c r="AA153" s="670"/>
    </row>
    <row r="154" spans="11:137" s="506" customFormat="1" ht="15.9" customHeight="1">
      <c r="K154" s="670"/>
      <c r="L154" s="670"/>
      <c r="M154" s="670"/>
      <c r="N154" s="670"/>
      <c r="O154" s="670"/>
      <c r="P154" s="670"/>
      <c r="Q154" s="670"/>
      <c r="R154" s="670"/>
      <c r="S154" s="670"/>
      <c r="T154" s="670"/>
      <c r="U154" s="670"/>
      <c r="V154" s="670"/>
      <c r="Y154" s="181"/>
      <c r="Z154" s="890"/>
      <c r="AA154" s="670"/>
    </row>
    <row r="155" spans="11:137" s="506" customFormat="1" ht="15.9" customHeight="1">
      <c r="K155" s="670"/>
      <c r="L155" s="670"/>
      <c r="M155" s="670"/>
      <c r="N155" s="670"/>
      <c r="O155" s="670"/>
      <c r="P155" s="670"/>
      <c r="Q155" s="670"/>
      <c r="R155" s="670"/>
      <c r="S155" s="670"/>
      <c r="T155" s="670"/>
      <c r="U155" s="670"/>
      <c r="V155" s="670"/>
      <c r="Y155" s="181"/>
      <c r="Z155" s="890"/>
      <c r="AA155" s="670"/>
    </row>
    <row r="156" spans="11:137" s="506" customFormat="1" ht="15.9" customHeight="1">
      <c r="K156" s="670"/>
      <c r="L156" s="670"/>
      <c r="M156" s="670"/>
      <c r="N156" s="670"/>
      <c r="O156" s="670"/>
      <c r="P156" s="670"/>
      <c r="Q156" s="670"/>
      <c r="R156" s="670"/>
      <c r="S156" s="670"/>
      <c r="T156" s="670"/>
      <c r="U156" s="670"/>
      <c r="V156" s="670"/>
      <c r="Y156" s="181"/>
      <c r="Z156" s="890"/>
      <c r="AA156" s="670"/>
    </row>
    <row r="157" spans="11:137" s="506" customFormat="1" ht="15.9" customHeight="1">
      <c r="K157" s="670"/>
      <c r="L157" s="670"/>
      <c r="M157" s="670"/>
      <c r="N157" s="670"/>
      <c r="O157" s="670"/>
      <c r="P157" s="670"/>
      <c r="Q157" s="670"/>
      <c r="R157" s="670"/>
      <c r="S157" s="670"/>
      <c r="T157" s="670"/>
      <c r="U157" s="670"/>
      <c r="V157" s="670"/>
      <c r="Y157" s="181"/>
      <c r="Z157" s="890"/>
      <c r="AA157" s="670"/>
    </row>
    <row r="158" spans="11:137" s="506" customFormat="1" ht="15.9" customHeight="1">
      <c r="K158" s="670"/>
      <c r="L158" s="670"/>
      <c r="M158" s="670"/>
      <c r="N158" s="670"/>
      <c r="O158" s="670"/>
      <c r="P158" s="670"/>
      <c r="Q158" s="670"/>
      <c r="R158" s="670"/>
      <c r="S158" s="670"/>
      <c r="T158" s="670"/>
      <c r="U158" s="670"/>
      <c r="V158" s="670"/>
      <c r="Y158" s="181"/>
      <c r="Z158" s="890"/>
      <c r="AA158" s="670"/>
    </row>
    <row r="159" spans="11:137" s="506" customFormat="1" ht="15.9" customHeight="1">
      <c r="K159" s="670"/>
      <c r="L159" s="670"/>
      <c r="M159" s="670"/>
      <c r="N159" s="670"/>
      <c r="O159" s="670"/>
      <c r="P159" s="670"/>
      <c r="Q159" s="670"/>
      <c r="R159" s="670"/>
      <c r="S159" s="670"/>
      <c r="T159" s="670"/>
      <c r="U159" s="670"/>
      <c r="V159" s="670"/>
      <c r="Y159" s="181"/>
      <c r="Z159" s="890"/>
      <c r="AA159" s="670"/>
    </row>
    <row r="160" spans="11:137" s="506" customFormat="1" ht="15.9" customHeight="1">
      <c r="K160" s="670"/>
      <c r="L160" s="670"/>
      <c r="M160" s="670"/>
      <c r="N160" s="670"/>
      <c r="O160" s="670"/>
      <c r="P160" s="670"/>
      <c r="Q160" s="670"/>
      <c r="R160" s="670"/>
      <c r="S160" s="670"/>
      <c r="T160" s="670"/>
      <c r="U160" s="670"/>
      <c r="V160" s="670"/>
      <c r="Y160" s="181"/>
      <c r="Z160" s="890"/>
      <c r="AA160" s="670"/>
    </row>
    <row r="161" spans="11:27" s="506" customFormat="1" ht="15.9" customHeight="1">
      <c r="K161" s="670"/>
      <c r="L161" s="670"/>
      <c r="M161" s="670"/>
      <c r="N161" s="670"/>
      <c r="O161" s="670"/>
      <c r="P161" s="670"/>
      <c r="Q161" s="670"/>
      <c r="R161" s="670"/>
      <c r="S161" s="670"/>
      <c r="T161" s="670"/>
      <c r="U161" s="670"/>
      <c r="V161" s="670"/>
      <c r="Y161" s="181"/>
      <c r="Z161" s="890"/>
      <c r="AA161" s="670"/>
    </row>
    <row r="162" spans="11:27" s="506" customFormat="1" ht="15.9" customHeight="1">
      <c r="K162" s="670"/>
      <c r="L162" s="670"/>
      <c r="M162" s="670"/>
      <c r="N162" s="670"/>
      <c r="O162" s="670"/>
      <c r="P162" s="670"/>
      <c r="Q162" s="670"/>
      <c r="R162" s="670"/>
      <c r="S162" s="670"/>
      <c r="T162" s="670"/>
      <c r="U162" s="670"/>
      <c r="V162" s="670"/>
      <c r="Y162" s="181"/>
      <c r="Z162" s="890"/>
      <c r="AA162" s="670"/>
    </row>
    <row r="163" spans="11:27" s="506" customFormat="1" ht="15.9" customHeight="1">
      <c r="K163" s="670"/>
      <c r="L163" s="670"/>
      <c r="M163" s="670"/>
      <c r="N163" s="670"/>
      <c r="O163" s="670"/>
      <c r="P163" s="670"/>
      <c r="Q163" s="670"/>
      <c r="R163" s="670"/>
      <c r="S163" s="670"/>
      <c r="T163" s="670"/>
      <c r="U163" s="670"/>
      <c r="V163" s="670"/>
      <c r="Y163" s="181"/>
      <c r="Z163" s="890"/>
      <c r="AA163" s="670"/>
    </row>
    <row r="164" spans="11:27" s="506" customFormat="1" ht="15.9" customHeight="1">
      <c r="K164" s="670"/>
      <c r="L164" s="670"/>
      <c r="M164" s="670"/>
      <c r="N164" s="670"/>
      <c r="O164" s="670"/>
      <c r="P164" s="670"/>
      <c r="Q164" s="670"/>
      <c r="R164" s="670"/>
      <c r="S164" s="670"/>
      <c r="T164" s="670"/>
      <c r="U164" s="670"/>
      <c r="V164" s="670"/>
      <c r="Y164" s="181"/>
      <c r="Z164" s="890"/>
      <c r="AA164" s="670"/>
    </row>
    <row r="165" spans="11:27" s="506" customFormat="1" ht="15.9" customHeight="1">
      <c r="K165" s="670"/>
      <c r="L165" s="670"/>
      <c r="M165" s="670"/>
      <c r="N165" s="670"/>
      <c r="O165" s="670"/>
      <c r="P165" s="670"/>
      <c r="Q165" s="670"/>
      <c r="R165" s="670"/>
      <c r="S165" s="670"/>
      <c r="T165" s="670"/>
      <c r="U165" s="670"/>
      <c r="V165" s="670"/>
      <c r="Y165" s="181"/>
      <c r="Z165" s="890"/>
      <c r="AA165" s="670"/>
    </row>
    <row r="166" spans="11:27" s="506" customFormat="1" ht="15.9" customHeight="1">
      <c r="K166" s="670"/>
      <c r="L166" s="670"/>
      <c r="M166" s="670"/>
      <c r="N166" s="670"/>
      <c r="O166" s="670"/>
      <c r="P166" s="670"/>
      <c r="Q166" s="670"/>
      <c r="R166" s="670"/>
      <c r="S166" s="670"/>
      <c r="T166" s="670"/>
      <c r="U166" s="670"/>
      <c r="V166" s="670"/>
      <c r="Y166" s="181"/>
      <c r="Z166" s="890"/>
      <c r="AA166" s="670"/>
    </row>
    <row r="167" spans="11:27" s="506" customFormat="1" ht="15.9" customHeight="1">
      <c r="K167" s="670"/>
      <c r="L167" s="670"/>
      <c r="M167" s="670"/>
      <c r="N167" s="670"/>
      <c r="O167" s="670"/>
      <c r="P167" s="670"/>
      <c r="Q167" s="670"/>
      <c r="R167" s="670"/>
      <c r="S167" s="670"/>
      <c r="T167" s="670"/>
      <c r="U167" s="670"/>
      <c r="V167" s="670"/>
      <c r="Y167" s="181"/>
      <c r="Z167" s="890"/>
      <c r="AA167" s="670"/>
    </row>
    <row r="168" spans="11:27" s="506" customFormat="1" ht="15.9" customHeight="1">
      <c r="K168" s="670"/>
      <c r="L168" s="670"/>
      <c r="M168" s="670"/>
      <c r="N168" s="670"/>
      <c r="O168" s="670"/>
      <c r="P168" s="670"/>
      <c r="Q168" s="670"/>
      <c r="R168" s="670"/>
      <c r="S168" s="670"/>
      <c r="T168" s="670"/>
      <c r="U168" s="670"/>
      <c r="V168" s="670"/>
      <c r="Y168" s="181"/>
      <c r="Z168" s="890"/>
      <c r="AA168" s="670"/>
    </row>
    <row r="169" spans="11:27" s="506" customFormat="1" ht="15.9" customHeight="1">
      <c r="K169" s="670"/>
      <c r="L169" s="670"/>
      <c r="M169" s="670"/>
      <c r="N169" s="670"/>
      <c r="O169" s="670"/>
      <c r="P169" s="670"/>
      <c r="Q169" s="670"/>
      <c r="R169" s="670"/>
      <c r="S169" s="670"/>
      <c r="T169" s="670"/>
      <c r="U169" s="670"/>
      <c r="V169" s="670"/>
      <c r="Y169" s="181"/>
      <c r="Z169" s="890"/>
      <c r="AA169" s="670"/>
    </row>
    <row r="170" spans="11:27" s="506" customFormat="1" ht="15.9" customHeight="1">
      <c r="K170" s="670"/>
      <c r="L170" s="670"/>
      <c r="M170" s="670"/>
      <c r="N170" s="670"/>
      <c r="O170" s="670"/>
      <c r="P170" s="670"/>
      <c r="Q170" s="670"/>
      <c r="R170" s="670"/>
      <c r="S170" s="670"/>
      <c r="T170" s="670"/>
      <c r="U170" s="670"/>
      <c r="V170" s="670"/>
      <c r="Y170" s="181"/>
      <c r="Z170" s="890"/>
      <c r="AA170" s="670"/>
    </row>
    <row r="171" spans="11:27" s="506" customFormat="1" ht="15.9" customHeight="1">
      <c r="K171" s="670"/>
      <c r="L171" s="670"/>
      <c r="M171" s="670"/>
      <c r="N171" s="670"/>
      <c r="O171" s="670"/>
      <c r="P171" s="670"/>
      <c r="Q171" s="670"/>
      <c r="R171" s="670"/>
      <c r="S171" s="670"/>
      <c r="T171" s="670"/>
      <c r="U171" s="670"/>
      <c r="V171" s="670"/>
      <c r="Y171" s="181"/>
      <c r="Z171" s="890"/>
      <c r="AA171" s="670"/>
    </row>
    <row r="172" spans="11:27" s="506" customFormat="1" ht="15.9" customHeight="1">
      <c r="K172" s="670"/>
      <c r="L172" s="670"/>
      <c r="M172" s="670"/>
      <c r="N172" s="670"/>
      <c r="O172" s="670"/>
      <c r="P172" s="670"/>
      <c r="Q172" s="670"/>
      <c r="R172" s="670"/>
      <c r="S172" s="670"/>
      <c r="T172" s="670"/>
      <c r="U172" s="670"/>
      <c r="V172" s="670"/>
      <c r="Y172" s="181"/>
      <c r="Z172" s="890"/>
      <c r="AA172" s="670"/>
    </row>
    <row r="173" spans="11:27" s="506" customFormat="1" ht="15.9" customHeight="1">
      <c r="K173" s="670"/>
      <c r="L173" s="670"/>
      <c r="M173" s="670"/>
      <c r="N173" s="670"/>
      <c r="O173" s="670"/>
      <c r="P173" s="670"/>
      <c r="Q173" s="670"/>
      <c r="R173" s="670"/>
      <c r="S173" s="670"/>
      <c r="T173" s="670"/>
      <c r="U173" s="670"/>
      <c r="V173" s="670"/>
      <c r="Y173" s="181"/>
      <c r="Z173" s="890"/>
      <c r="AA173" s="670"/>
    </row>
    <row r="174" spans="11:27" s="506" customFormat="1" ht="15.9" customHeight="1">
      <c r="K174" s="670"/>
      <c r="L174" s="670"/>
      <c r="M174" s="670"/>
      <c r="N174" s="670"/>
      <c r="O174" s="670"/>
      <c r="P174" s="670"/>
      <c r="Q174" s="670"/>
      <c r="R174" s="670"/>
      <c r="S174" s="670"/>
      <c r="T174" s="670"/>
      <c r="U174" s="670"/>
      <c r="V174" s="670"/>
      <c r="Y174" s="181"/>
      <c r="Z174" s="890"/>
      <c r="AA174" s="670"/>
    </row>
    <row r="175" spans="11:27" s="506" customFormat="1" ht="15.9" customHeight="1">
      <c r="K175" s="670"/>
      <c r="L175" s="670"/>
      <c r="M175" s="670"/>
      <c r="N175" s="670"/>
      <c r="O175" s="670"/>
      <c r="P175" s="670"/>
      <c r="Q175" s="670"/>
      <c r="R175" s="670"/>
      <c r="S175" s="670"/>
      <c r="T175" s="670"/>
      <c r="U175" s="670"/>
      <c r="V175" s="670"/>
      <c r="Y175" s="181"/>
      <c r="Z175" s="890"/>
      <c r="AA175" s="670"/>
    </row>
    <row r="176" spans="11:27" s="506" customFormat="1" ht="15.9" customHeight="1">
      <c r="K176" s="670"/>
      <c r="L176" s="670"/>
      <c r="M176" s="670"/>
      <c r="N176" s="670"/>
      <c r="O176" s="670"/>
      <c r="P176" s="670"/>
      <c r="Q176" s="670"/>
      <c r="R176" s="670"/>
      <c r="S176" s="670"/>
      <c r="T176" s="670"/>
      <c r="U176" s="670"/>
      <c r="V176" s="670"/>
      <c r="Y176" s="181"/>
      <c r="Z176" s="890"/>
      <c r="AA176" s="670"/>
    </row>
    <row r="177" spans="11:27" s="506" customFormat="1" ht="15.9" customHeight="1">
      <c r="K177" s="670"/>
      <c r="L177" s="670"/>
      <c r="M177" s="670"/>
      <c r="N177" s="670"/>
      <c r="O177" s="670"/>
      <c r="P177" s="670"/>
      <c r="Q177" s="670"/>
      <c r="R177" s="670"/>
      <c r="S177" s="670"/>
      <c r="T177" s="670"/>
      <c r="U177" s="670"/>
      <c r="V177" s="670"/>
      <c r="Y177" s="181"/>
      <c r="Z177" s="890"/>
      <c r="AA177" s="670"/>
    </row>
    <row r="178" spans="11:27" s="506" customFormat="1" ht="15.9" customHeight="1">
      <c r="K178" s="670"/>
      <c r="L178" s="670"/>
      <c r="M178" s="670"/>
      <c r="N178" s="670"/>
      <c r="O178" s="670"/>
      <c r="P178" s="670"/>
      <c r="Q178" s="670"/>
      <c r="R178" s="670"/>
      <c r="S178" s="670"/>
      <c r="T178" s="670"/>
      <c r="U178" s="670"/>
      <c r="V178" s="670"/>
      <c r="Y178" s="181"/>
      <c r="Z178" s="890"/>
      <c r="AA178" s="670"/>
    </row>
    <row r="179" spans="11:27" s="506" customFormat="1" ht="15.9" customHeight="1">
      <c r="K179" s="670"/>
      <c r="L179" s="670"/>
      <c r="M179" s="670"/>
      <c r="N179" s="670"/>
      <c r="O179" s="670"/>
      <c r="P179" s="670"/>
      <c r="Q179" s="670"/>
      <c r="R179" s="670"/>
      <c r="S179" s="670"/>
      <c r="T179" s="670"/>
      <c r="U179" s="670"/>
      <c r="V179" s="670"/>
      <c r="Y179" s="181"/>
      <c r="Z179" s="890"/>
      <c r="AA179" s="670"/>
    </row>
    <row r="180" spans="11:27" s="506" customFormat="1" ht="15.9" customHeight="1">
      <c r="K180" s="670"/>
      <c r="L180" s="670"/>
      <c r="M180" s="670"/>
      <c r="N180" s="670"/>
      <c r="O180" s="670"/>
      <c r="P180" s="670"/>
      <c r="Q180" s="670"/>
      <c r="R180" s="670"/>
      <c r="S180" s="670"/>
      <c r="T180" s="670"/>
      <c r="U180" s="670"/>
      <c r="V180" s="670"/>
      <c r="Y180" s="181"/>
      <c r="Z180" s="890"/>
      <c r="AA180" s="670"/>
    </row>
    <row r="181" spans="11:27" s="506" customFormat="1" ht="15.9" customHeight="1">
      <c r="K181" s="670"/>
      <c r="L181" s="670"/>
      <c r="M181" s="670"/>
      <c r="N181" s="670"/>
      <c r="O181" s="670"/>
      <c r="P181" s="670"/>
      <c r="Q181" s="670"/>
      <c r="R181" s="670"/>
      <c r="S181" s="670"/>
      <c r="T181" s="670"/>
      <c r="U181" s="670"/>
      <c r="V181" s="670"/>
      <c r="Y181" s="181"/>
      <c r="Z181" s="890"/>
      <c r="AA181" s="670"/>
    </row>
    <row r="182" spans="11:27" s="506" customFormat="1" ht="15.9" customHeight="1">
      <c r="K182" s="670"/>
      <c r="L182" s="670"/>
      <c r="M182" s="670"/>
      <c r="N182" s="670"/>
      <c r="O182" s="670"/>
      <c r="P182" s="670"/>
      <c r="Q182" s="670"/>
      <c r="R182" s="670"/>
      <c r="S182" s="670"/>
      <c r="T182" s="670"/>
      <c r="U182" s="670"/>
      <c r="V182" s="670"/>
      <c r="Y182" s="181"/>
      <c r="Z182" s="890"/>
      <c r="AA182" s="670"/>
    </row>
    <row r="183" spans="11:27" s="506" customFormat="1" ht="15.9" customHeight="1">
      <c r="K183" s="670"/>
      <c r="L183" s="670"/>
      <c r="M183" s="670"/>
      <c r="N183" s="670"/>
      <c r="O183" s="670"/>
      <c r="P183" s="670"/>
      <c r="Q183" s="670"/>
      <c r="R183" s="670"/>
      <c r="S183" s="670"/>
      <c r="T183" s="670"/>
      <c r="U183" s="670"/>
      <c r="V183" s="670"/>
      <c r="Y183" s="181"/>
      <c r="Z183" s="890"/>
      <c r="AA183" s="670"/>
    </row>
    <row r="184" spans="11:27" s="506" customFormat="1" ht="15.9" customHeight="1">
      <c r="K184" s="670"/>
      <c r="L184" s="670"/>
      <c r="M184" s="670"/>
      <c r="N184" s="670"/>
      <c r="O184" s="670"/>
      <c r="P184" s="670"/>
      <c r="Q184" s="670"/>
      <c r="R184" s="670"/>
      <c r="S184" s="670"/>
      <c r="T184" s="670"/>
      <c r="U184" s="670"/>
      <c r="V184" s="670"/>
      <c r="Y184" s="181"/>
      <c r="Z184" s="890"/>
      <c r="AA184" s="670"/>
    </row>
    <row r="185" spans="11:27" s="506" customFormat="1" ht="15.9" customHeight="1">
      <c r="K185" s="670"/>
      <c r="L185" s="670"/>
      <c r="M185" s="670"/>
      <c r="N185" s="670"/>
      <c r="O185" s="670"/>
      <c r="P185" s="670"/>
      <c r="Q185" s="670"/>
      <c r="R185" s="670"/>
      <c r="S185" s="670"/>
      <c r="T185" s="670"/>
      <c r="U185" s="670"/>
      <c r="V185" s="670"/>
      <c r="Y185" s="181"/>
      <c r="Z185" s="890"/>
      <c r="AA185" s="670"/>
    </row>
    <row r="186" spans="11:27" s="506" customFormat="1" ht="15.9" customHeight="1">
      <c r="K186" s="670"/>
      <c r="L186" s="670"/>
      <c r="M186" s="670"/>
      <c r="N186" s="670"/>
      <c r="O186" s="670"/>
      <c r="P186" s="670"/>
      <c r="Q186" s="670"/>
      <c r="R186" s="670"/>
      <c r="S186" s="670"/>
      <c r="T186" s="670"/>
      <c r="U186" s="670"/>
      <c r="V186" s="670"/>
      <c r="Y186" s="181"/>
      <c r="Z186" s="890"/>
      <c r="AA186" s="670"/>
    </row>
    <row r="187" spans="11:27" s="506" customFormat="1" ht="15.9" customHeight="1">
      <c r="K187" s="670"/>
      <c r="L187" s="670"/>
      <c r="M187" s="670"/>
      <c r="N187" s="670"/>
      <c r="O187" s="670"/>
      <c r="P187" s="670"/>
      <c r="Q187" s="670"/>
      <c r="R187" s="670"/>
      <c r="S187" s="670"/>
      <c r="T187" s="670"/>
      <c r="U187" s="670"/>
      <c r="V187" s="670"/>
      <c r="Y187" s="181"/>
      <c r="Z187" s="890"/>
      <c r="AA187" s="670"/>
    </row>
    <row r="188" spans="11:27" s="506" customFormat="1" ht="15.9" customHeight="1">
      <c r="K188" s="670"/>
      <c r="L188" s="670"/>
      <c r="M188" s="670"/>
      <c r="N188" s="670"/>
      <c r="O188" s="670"/>
      <c r="P188" s="670"/>
      <c r="Q188" s="670"/>
      <c r="R188" s="670"/>
      <c r="S188" s="670"/>
      <c r="T188" s="670"/>
      <c r="U188" s="670"/>
      <c r="V188" s="670"/>
      <c r="Y188" s="181"/>
      <c r="Z188" s="890"/>
      <c r="AA188" s="670"/>
    </row>
    <row r="189" spans="11:27" s="506" customFormat="1" ht="15.9" customHeight="1">
      <c r="K189" s="670"/>
      <c r="L189" s="670"/>
      <c r="M189" s="670"/>
      <c r="N189" s="670"/>
      <c r="O189" s="670"/>
      <c r="P189" s="670"/>
      <c r="Q189" s="670"/>
      <c r="R189" s="670"/>
      <c r="S189" s="670"/>
      <c r="T189" s="670"/>
      <c r="U189" s="670"/>
      <c r="V189" s="670"/>
      <c r="Y189" s="181"/>
      <c r="Z189" s="890"/>
      <c r="AA189" s="670"/>
    </row>
    <row r="190" spans="11:27" s="506" customFormat="1" ht="15.9" customHeight="1">
      <c r="K190" s="670"/>
      <c r="L190" s="670"/>
      <c r="M190" s="670"/>
      <c r="N190" s="670"/>
      <c r="O190" s="670"/>
      <c r="P190" s="670"/>
      <c r="Q190" s="670"/>
      <c r="R190" s="670"/>
      <c r="S190" s="670"/>
      <c r="T190" s="670"/>
      <c r="U190" s="670"/>
      <c r="V190" s="670"/>
      <c r="Y190" s="181"/>
      <c r="Z190" s="890"/>
      <c r="AA190" s="670"/>
    </row>
    <row r="191" spans="11:27" s="506" customFormat="1" ht="15.9" customHeight="1">
      <c r="K191" s="670"/>
      <c r="L191" s="670"/>
      <c r="M191" s="670"/>
      <c r="N191" s="670"/>
      <c r="O191" s="670"/>
      <c r="P191" s="670"/>
      <c r="Q191" s="670"/>
      <c r="R191" s="670"/>
      <c r="S191" s="670"/>
      <c r="T191" s="670"/>
      <c r="U191" s="670"/>
      <c r="V191" s="670"/>
      <c r="Y191" s="181"/>
      <c r="Z191" s="890"/>
      <c r="AA191" s="670"/>
    </row>
    <row r="192" spans="11:27" s="506" customFormat="1" ht="15.9" customHeight="1">
      <c r="K192" s="670"/>
      <c r="L192" s="670"/>
      <c r="M192" s="670"/>
      <c r="N192" s="670"/>
      <c r="O192" s="670"/>
      <c r="P192" s="670"/>
      <c r="Q192" s="670"/>
      <c r="R192" s="670"/>
      <c r="S192" s="670"/>
      <c r="T192" s="670"/>
      <c r="U192" s="670"/>
      <c r="V192" s="670"/>
      <c r="Y192" s="181"/>
      <c r="Z192" s="890"/>
      <c r="AA192" s="670"/>
    </row>
    <row r="193" spans="11:27" s="506" customFormat="1" ht="15.9" customHeight="1">
      <c r="K193" s="670"/>
      <c r="L193" s="670"/>
      <c r="M193" s="670"/>
      <c r="N193" s="670"/>
      <c r="O193" s="670"/>
      <c r="P193" s="670"/>
      <c r="Q193" s="670"/>
      <c r="R193" s="670"/>
      <c r="S193" s="670"/>
      <c r="T193" s="670"/>
      <c r="U193" s="670"/>
      <c r="V193" s="670"/>
      <c r="Y193" s="181"/>
      <c r="Z193" s="890"/>
      <c r="AA193" s="670"/>
    </row>
    <row r="194" spans="11:27" s="506" customFormat="1" ht="15.9" customHeight="1">
      <c r="K194" s="670"/>
      <c r="L194" s="670"/>
      <c r="M194" s="670"/>
      <c r="N194" s="670"/>
      <c r="O194" s="670"/>
      <c r="P194" s="670"/>
      <c r="Q194" s="670"/>
      <c r="R194" s="670"/>
      <c r="S194" s="670"/>
      <c r="T194" s="670"/>
      <c r="U194" s="670"/>
      <c r="V194" s="670"/>
      <c r="Y194" s="181"/>
      <c r="Z194" s="890"/>
      <c r="AA194" s="670"/>
    </row>
    <row r="195" spans="11:27" s="506" customFormat="1" ht="15.9" customHeight="1">
      <c r="K195" s="670"/>
      <c r="L195" s="670"/>
      <c r="M195" s="670"/>
      <c r="N195" s="670"/>
      <c r="O195" s="670"/>
      <c r="P195" s="670"/>
      <c r="Q195" s="670"/>
      <c r="R195" s="670"/>
      <c r="S195" s="670"/>
      <c r="T195" s="670"/>
      <c r="U195" s="670"/>
      <c r="V195" s="670"/>
      <c r="Y195" s="181"/>
      <c r="Z195" s="890"/>
      <c r="AA195" s="670"/>
    </row>
    <row r="196" spans="11:27" s="506" customFormat="1" ht="15.9" customHeight="1">
      <c r="K196" s="670"/>
      <c r="L196" s="670"/>
      <c r="M196" s="670"/>
      <c r="N196" s="670"/>
      <c r="O196" s="670"/>
      <c r="P196" s="670"/>
      <c r="Q196" s="670"/>
      <c r="R196" s="670"/>
      <c r="S196" s="670"/>
      <c r="T196" s="670"/>
      <c r="U196" s="670"/>
      <c r="V196" s="670"/>
      <c r="Y196" s="181"/>
      <c r="Z196" s="890"/>
      <c r="AA196" s="670"/>
    </row>
    <row r="197" spans="11:27" s="506" customFormat="1" ht="15.9" customHeight="1">
      <c r="K197" s="670"/>
      <c r="L197" s="670"/>
      <c r="M197" s="670"/>
      <c r="N197" s="670"/>
      <c r="O197" s="670"/>
      <c r="P197" s="670"/>
      <c r="Q197" s="670"/>
      <c r="R197" s="670"/>
      <c r="S197" s="670"/>
      <c r="T197" s="670"/>
      <c r="U197" s="670"/>
      <c r="V197" s="670"/>
      <c r="Y197" s="181"/>
      <c r="Z197" s="890"/>
      <c r="AA197" s="670"/>
    </row>
    <row r="198" spans="11:27" s="506" customFormat="1" ht="15.9" customHeight="1">
      <c r="K198" s="670"/>
      <c r="L198" s="670"/>
      <c r="M198" s="670"/>
      <c r="N198" s="670"/>
      <c r="O198" s="670"/>
      <c r="P198" s="670"/>
      <c r="Q198" s="670"/>
      <c r="R198" s="670"/>
      <c r="S198" s="670"/>
      <c r="T198" s="670"/>
      <c r="U198" s="670"/>
      <c r="V198" s="670"/>
      <c r="Y198" s="181"/>
      <c r="Z198" s="890"/>
      <c r="AA198" s="670"/>
    </row>
    <row r="199" spans="11:27" s="506" customFormat="1" ht="15.9" customHeight="1">
      <c r="K199" s="670"/>
      <c r="L199" s="670"/>
      <c r="M199" s="670"/>
      <c r="N199" s="670"/>
      <c r="O199" s="670"/>
      <c r="P199" s="670"/>
      <c r="Q199" s="670"/>
      <c r="R199" s="670"/>
      <c r="S199" s="670"/>
      <c r="T199" s="670"/>
      <c r="U199" s="670"/>
      <c r="V199" s="670"/>
      <c r="Y199" s="181"/>
      <c r="Z199" s="890"/>
      <c r="AA199" s="670"/>
    </row>
    <row r="200" spans="11:27" s="506" customFormat="1" ht="15.9" customHeight="1">
      <c r="K200" s="670"/>
      <c r="L200" s="670"/>
      <c r="M200" s="670"/>
      <c r="N200" s="670"/>
      <c r="O200" s="670"/>
      <c r="P200" s="670"/>
      <c r="Q200" s="670"/>
      <c r="R200" s="670"/>
      <c r="S200" s="670"/>
      <c r="T200" s="670"/>
      <c r="U200" s="670"/>
      <c r="V200" s="670"/>
      <c r="Y200" s="181"/>
      <c r="Z200" s="890"/>
      <c r="AA200" s="670"/>
    </row>
    <row r="201" spans="11:27" s="506" customFormat="1" ht="15.9" customHeight="1">
      <c r="K201" s="670"/>
      <c r="L201" s="670"/>
      <c r="M201" s="670"/>
      <c r="N201" s="670"/>
      <c r="O201" s="670"/>
      <c r="P201" s="670"/>
      <c r="Q201" s="670"/>
      <c r="R201" s="670"/>
      <c r="S201" s="670"/>
      <c r="T201" s="670"/>
      <c r="U201" s="670"/>
      <c r="V201" s="670"/>
      <c r="Y201" s="181"/>
      <c r="Z201" s="890"/>
      <c r="AA201" s="670"/>
    </row>
    <row r="202" spans="11:27" s="506" customFormat="1" ht="15.9" customHeight="1">
      <c r="K202" s="670"/>
      <c r="L202" s="670"/>
      <c r="M202" s="670"/>
      <c r="N202" s="670"/>
      <c r="O202" s="670"/>
      <c r="P202" s="670"/>
      <c r="Q202" s="670"/>
      <c r="R202" s="670"/>
      <c r="S202" s="670"/>
      <c r="T202" s="670"/>
      <c r="U202" s="670"/>
      <c r="V202" s="670"/>
      <c r="Y202" s="181"/>
      <c r="Z202" s="890"/>
      <c r="AA202" s="670"/>
    </row>
    <row r="203" spans="11:27" s="506" customFormat="1" ht="15.9" customHeight="1">
      <c r="K203" s="670"/>
      <c r="L203" s="670"/>
      <c r="M203" s="670"/>
      <c r="N203" s="670"/>
      <c r="O203" s="670"/>
      <c r="P203" s="670"/>
      <c r="Q203" s="670"/>
      <c r="R203" s="670"/>
      <c r="S203" s="670"/>
      <c r="T203" s="670"/>
      <c r="U203" s="670"/>
      <c r="V203" s="670"/>
      <c r="Y203" s="181"/>
      <c r="Z203" s="890"/>
      <c r="AA203" s="670"/>
    </row>
    <row r="204" spans="11:27" s="506" customFormat="1" ht="15.9" customHeight="1">
      <c r="K204" s="670"/>
      <c r="L204" s="670"/>
      <c r="M204" s="670"/>
      <c r="N204" s="670"/>
      <c r="O204" s="670"/>
      <c r="P204" s="670"/>
      <c r="Q204" s="670"/>
      <c r="R204" s="670"/>
      <c r="S204" s="670"/>
      <c r="T204" s="670"/>
      <c r="U204" s="670"/>
      <c r="V204" s="670"/>
      <c r="Y204" s="181"/>
      <c r="Z204" s="890"/>
      <c r="AA204" s="670"/>
    </row>
    <row r="205" spans="11:27" s="506" customFormat="1" ht="15.9" customHeight="1">
      <c r="K205" s="670"/>
      <c r="L205" s="670"/>
      <c r="M205" s="670"/>
      <c r="N205" s="670"/>
      <c r="O205" s="670"/>
      <c r="P205" s="670"/>
      <c r="Q205" s="670"/>
      <c r="R205" s="670"/>
      <c r="S205" s="670"/>
      <c r="T205" s="670"/>
      <c r="U205" s="670"/>
      <c r="V205" s="670"/>
      <c r="Y205" s="181"/>
      <c r="Z205" s="890"/>
      <c r="AA205" s="670"/>
    </row>
    <row r="206" spans="11:27" s="506" customFormat="1" ht="15.9" customHeight="1">
      <c r="K206" s="670"/>
      <c r="L206" s="670"/>
      <c r="M206" s="670"/>
      <c r="N206" s="670"/>
      <c r="O206" s="670"/>
      <c r="P206" s="670"/>
      <c r="Q206" s="670"/>
      <c r="R206" s="670"/>
      <c r="S206" s="670"/>
      <c r="T206" s="670"/>
      <c r="U206" s="670"/>
      <c r="V206" s="670"/>
      <c r="Y206" s="181"/>
      <c r="Z206" s="890"/>
      <c r="AA206" s="670"/>
    </row>
    <row r="207" spans="11:27" s="506" customFormat="1" ht="15.9" customHeight="1">
      <c r="K207" s="670"/>
      <c r="L207" s="670"/>
      <c r="M207" s="670"/>
      <c r="N207" s="670"/>
      <c r="O207" s="670"/>
      <c r="P207" s="670"/>
      <c r="Q207" s="670"/>
      <c r="R207" s="670"/>
      <c r="S207" s="670"/>
      <c r="T207" s="670"/>
      <c r="U207" s="670"/>
      <c r="V207" s="670"/>
      <c r="Y207" s="181"/>
      <c r="Z207" s="890"/>
      <c r="AA207" s="670"/>
    </row>
    <row r="208" spans="11:27" s="506" customFormat="1" ht="15.9" customHeight="1">
      <c r="K208" s="670"/>
      <c r="L208" s="670"/>
      <c r="M208" s="670"/>
      <c r="N208" s="670"/>
      <c r="O208" s="670"/>
      <c r="P208" s="670"/>
      <c r="Q208" s="670"/>
      <c r="R208" s="670"/>
      <c r="S208" s="670"/>
      <c r="T208" s="670"/>
      <c r="U208" s="670"/>
      <c r="V208" s="670"/>
      <c r="Y208" s="181"/>
      <c r="Z208" s="890"/>
      <c r="AA208" s="670"/>
    </row>
    <row r="209" spans="11:27" s="506" customFormat="1" ht="15.9" customHeight="1">
      <c r="K209" s="670"/>
      <c r="L209" s="670"/>
      <c r="M209" s="670"/>
      <c r="N209" s="670"/>
      <c r="O209" s="670"/>
      <c r="P209" s="670"/>
      <c r="Q209" s="670"/>
      <c r="R209" s="670"/>
      <c r="S209" s="670"/>
      <c r="T209" s="670"/>
      <c r="U209" s="670"/>
      <c r="V209" s="670"/>
      <c r="Y209" s="181"/>
      <c r="Z209" s="890"/>
      <c r="AA209" s="670"/>
    </row>
    <row r="210" spans="11:27" s="506" customFormat="1" ht="15.9" customHeight="1">
      <c r="K210" s="670"/>
      <c r="L210" s="670"/>
      <c r="M210" s="670"/>
      <c r="N210" s="670"/>
      <c r="O210" s="670"/>
      <c r="P210" s="670"/>
      <c r="Q210" s="670"/>
      <c r="R210" s="670"/>
      <c r="S210" s="670"/>
      <c r="T210" s="670"/>
      <c r="U210" s="670"/>
      <c r="V210" s="670"/>
      <c r="Y210" s="181"/>
      <c r="Z210" s="890"/>
      <c r="AA210" s="670"/>
    </row>
    <row r="211" spans="11:27" s="506" customFormat="1" ht="15.9" customHeight="1">
      <c r="K211" s="670"/>
      <c r="L211" s="670"/>
      <c r="M211" s="670"/>
      <c r="N211" s="670"/>
      <c r="O211" s="670"/>
      <c r="P211" s="670"/>
      <c r="Q211" s="670"/>
      <c r="R211" s="670"/>
      <c r="S211" s="670"/>
      <c r="T211" s="670"/>
      <c r="U211" s="670"/>
      <c r="V211" s="670"/>
      <c r="Y211" s="181"/>
      <c r="Z211" s="890"/>
      <c r="AA211" s="670"/>
    </row>
    <row r="212" spans="11:27" s="506" customFormat="1" ht="15.9" customHeight="1">
      <c r="K212" s="670"/>
      <c r="L212" s="670"/>
      <c r="M212" s="670"/>
      <c r="N212" s="670"/>
      <c r="O212" s="670"/>
      <c r="P212" s="670"/>
      <c r="Q212" s="670"/>
      <c r="R212" s="670"/>
      <c r="S212" s="670"/>
      <c r="T212" s="670"/>
      <c r="U212" s="670"/>
      <c r="V212" s="670"/>
      <c r="Y212" s="181"/>
      <c r="Z212" s="890"/>
      <c r="AA212" s="670"/>
    </row>
    <row r="213" spans="11:27" s="506" customFormat="1" ht="15.9" customHeight="1">
      <c r="K213" s="670"/>
      <c r="L213" s="670"/>
      <c r="M213" s="670"/>
      <c r="N213" s="670"/>
      <c r="O213" s="670"/>
      <c r="P213" s="670"/>
      <c r="Q213" s="670"/>
      <c r="R213" s="670"/>
      <c r="S213" s="670"/>
      <c r="T213" s="670"/>
      <c r="U213" s="670"/>
      <c r="V213" s="670"/>
      <c r="Y213" s="181"/>
      <c r="Z213" s="890"/>
      <c r="AA213" s="670"/>
    </row>
    <row r="214" spans="11:27" s="506" customFormat="1" ht="15.9" customHeight="1">
      <c r="K214" s="670"/>
      <c r="L214" s="670"/>
      <c r="M214" s="670"/>
      <c r="N214" s="670"/>
      <c r="O214" s="670"/>
      <c r="P214" s="670"/>
      <c r="Q214" s="670"/>
      <c r="R214" s="670"/>
      <c r="S214" s="670"/>
      <c r="T214" s="670"/>
      <c r="U214" s="670"/>
      <c r="V214" s="670"/>
      <c r="Y214" s="181"/>
      <c r="Z214" s="890"/>
      <c r="AA214" s="670"/>
    </row>
    <row r="215" spans="11:27" s="506" customFormat="1" ht="15.9" customHeight="1">
      <c r="K215" s="670"/>
      <c r="L215" s="670"/>
      <c r="M215" s="670"/>
      <c r="N215" s="670"/>
      <c r="O215" s="670"/>
      <c r="P215" s="670"/>
      <c r="Q215" s="670"/>
      <c r="R215" s="670"/>
      <c r="S215" s="670"/>
      <c r="T215" s="670"/>
      <c r="U215" s="670"/>
      <c r="V215" s="670"/>
      <c r="Y215" s="181"/>
      <c r="Z215" s="890"/>
      <c r="AA215" s="670"/>
    </row>
    <row r="216" spans="11:27" s="506" customFormat="1" ht="15.9" customHeight="1">
      <c r="K216" s="670"/>
      <c r="L216" s="670"/>
      <c r="M216" s="670"/>
      <c r="N216" s="670"/>
      <c r="O216" s="670"/>
      <c r="P216" s="670"/>
      <c r="Q216" s="670"/>
      <c r="R216" s="670"/>
      <c r="S216" s="670"/>
      <c r="T216" s="670"/>
      <c r="U216" s="670"/>
      <c r="V216" s="670"/>
      <c r="Y216" s="181"/>
      <c r="Z216" s="890"/>
      <c r="AA216" s="670"/>
    </row>
    <row r="217" spans="11:27" s="506" customFormat="1" ht="15.9" customHeight="1">
      <c r="K217" s="670"/>
      <c r="L217" s="670"/>
      <c r="M217" s="670"/>
      <c r="N217" s="670"/>
      <c r="O217" s="670"/>
      <c r="P217" s="670"/>
      <c r="Q217" s="670"/>
      <c r="R217" s="670"/>
      <c r="S217" s="670"/>
      <c r="T217" s="670"/>
      <c r="U217" s="670"/>
      <c r="V217" s="670"/>
      <c r="Y217" s="181"/>
      <c r="Z217" s="890"/>
      <c r="AA217" s="670"/>
    </row>
    <row r="218" spans="11:27" s="506" customFormat="1" ht="15.9" customHeight="1">
      <c r="K218" s="670"/>
      <c r="L218" s="670"/>
      <c r="M218" s="670"/>
      <c r="N218" s="670"/>
      <c r="O218" s="670"/>
      <c r="P218" s="670"/>
      <c r="Q218" s="670"/>
      <c r="R218" s="670"/>
      <c r="S218" s="670"/>
      <c r="T218" s="670"/>
      <c r="U218" s="670"/>
      <c r="V218" s="670"/>
      <c r="Y218" s="181"/>
      <c r="Z218" s="890"/>
      <c r="AA218" s="670"/>
    </row>
    <row r="219" spans="11:27" s="506" customFormat="1" ht="15.9" customHeight="1">
      <c r="K219" s="670"/>
      <c r="L219" s="670"/>
      <c r="M219" s="670"/>
      <c r="N219" s="670"/>
      <c r="O219" s="670"/>
      <c r="P219" s="670"/>
      <c r="Q219" s="670"/>
      <c r="R219" s="670"/>
      <c r="S219" s="670"/>
      <c r="T219" s="670"/>
      <c r="U219" s="670"/>
      <c r="V219" s="670"/>
      <c r="Y219" s="181"/>
      <c r="Z219" s="890"/>
      <c r="AA219" s="670"/>
    </row>
    <row r="220" spans="11:27" s="506" customFormat="1" ht="15.9" customHeight="1">
      <c r="K220" s="670"/>
      <c r="L220" s="670"/>
      <c r="M220" s="670"/>
      <c r="N220" s="670"/>
      <c r="O220" s="670"/>
      <c r="P220" s="670"/>
      <c r="Q220" s="670"/>
      <c r="R220" s="670"/>
      <c r="S220" s="670"/>
      <c r="T220" s="670"/>
      <c r="U220" s="670"/>
      <c r="V220" s="670"/>
      <c r="Y220" s="181"/>
      <c r="Z220" s="890"/>
      <c r="AA220" s="670"/>
    </row>
    <row r="221" spans="11:27" s="506" customFormat="1" ht="15.9" customHeight="1">
      <c r="K221" s="670"/>
      <c r="L221" s="670"/>
      <c r="M221" s="670"/>
      <c r="N221" s="670"/>
      <c r="O221" s="670"/>
      <c r="P221" s="670"/>
      <c r="Q221" s="670"/>
      <c r="R221" s="670"/>
      <c r="S221" s="670"/>
      <c r="T221" s="670"/>
      <c r="U221" s="670"/>
      <c r="V221" s="670"/>
      <c r="Y221" s="181"/>
      <c r="Z221" s="890"/>
      <c r="AA221" s="670"/>
    </row>
    <row r="222" spans="11:27" s="506" customFormat="1" ht="15.9" customHeight="1">
      <c r="K222" s="670"/>
      <c r="L222" s="670"/>
      <c r="M222" s="670"/>
      <c r="N222" s="670"/>
      <c r="O222" s="670"/>
      <c r="P222" s="670"/>
      <c r="Q222" s="670"/>
      <c r="R222" s="670"/>
      <c r="S222" s="670"/>
      <c r="T222" s="670"/>
      <c r="U222" s="670"/>
      <c r="V222" s="670"/>
      <c r="Y222" s="181"/>
      <c r="Z222" s="890"/>
      <c r="AA222" s="670"/>
    </row>
    <row r="223" spans="11:27" s="506" customFormat="1" ht="15.9" customHeight="1">
      <c r="K223" s="670"/>
      <c r="L223" s="670"/>
      <c r="M223" s="670"/>
      <c r="N223" s="670"/>
      <c r="O223" s="670"/>
      <c r="P223" s="670"/>
      <c r="Q223" s="670"/>
      <c r="R223" s="670"/>
      <c r="S223" s="670"/>
      <c r="T223" s="670"/>
      <c r="U223" s="670"/>
      <c r="V223" s="670"/>
      <c r="Y223" s="181"/>
      <c r="Z223" s="890"/>
      <c r="AA223" s="670"/>
    </row>
    <row r="224" spans="11:27" s="506" customFormat="1" ht="15.9" customHeight="1">
      <c r="K224" s="670"/>
      <c r="L224" s="670"/>
      <c r="M224" s="670"/>
      <c r="N224" s="670"/>
      <c r="O224" s="670"/>
      <c r="P224" s="670"/>
      <c r="Q224" s="670"/>
      <c r="R224" s="670"/>
      <c r="S224" s="670"/>
      <c r="T224" s="670"/>
      <c r="U224" s="670"/>
      <c r="V224" s="670"/>
      <c r="Y224" s="181"/>
      <c r="Z224" s="890"/>
      <c r="AA224" s="670"/>
    </row>
    <row r="225" spans="11:27" s="506" customFormat="1" ht="15.9" customHeight="1">
      <c r="K225" s="670"/>
      <c r="L225" s="670"/>
      <c r="M225" s="670"/>
      <c r="N225" s="670"/>
      <c r="O225" s="670"/>
      <c r="P225" s="670"/>
      <c r="Q225" s="670"/>
      <c r="R225" s="670"/>
      <c r="S225" s="670"/>
      <c r="T225" s="670"/>
      <c r="U225" s="670"/>
      <c r="V225" s="670"/>
      <c r="Y225" s="181"/>
      <c r="Z225" s="890"/>
      <c r="AA225" s="670"/>
    </row>
    <row r="226" spans="11:27" s="506" customFormat="1" ht="15.9" customHeight="1">
      <c r="K226" s="670"/>
      <c r="L226" s="670"/>
      <c r="M226" s="670"/>
      <c r="N226" s="670"/>
      <c r="O226" s="670"/>
      <c r="P226" s="670"/>
      <c r="Q226" s="670"/>
      <c r="R226" s="670"/>
      <c r="S226" s="670"/>
      <c r="T226" s="670"/>
      <c r="U226" s="670"/>
      <c r="V226" s="670"/>
      <c r="Y226" s="181"/>
      <c r="Z226" s="890"/>
      <c r="AA226" s="670"/>
    </row>
    <row r="227" spans="11:27" s="506" customFormat="1" ht="15.9" customHeight="1">
      <c r="K227" s="670"/>
      <c r="L227" s="670"/>
      <c r="M227" s="670"/>
      <c r="N227" s="670"/>
      <c r="O227" s="670"/>
      <c r="P227" s="670"/>
      <c r="Q227" s="670"/>
      <c r="R227" s="670"/>
      <c r="S227" s="670"/>
      <c r="T227" s="670"/>
      <c r="U227" s="670"/>
      <c r="V227" s="670"/>
      <c r="Y227" s="181"/>
      <c r="Z227" s="890"/>
      <c r="AA227" s="670"/>
    </row>
    <row r="228" spans="11:27" s="506" customFormat="1" ht="15.9" customHeight="1">
      <c r="K228" s="670"/>
      <c r="L228" s="670"/>
      <c r="M228" s="670"/>
      <c r="N228" s="670"/>
      <c r="O228" s="670"/>
      <c r="P228" s="670"/>
      <c r="Q228" s="670"/>
      <c r="R228" s="670"/>
      <c r="S228" s="670"/>
      <c r="T228" s="670"/>
      <c r="U228" s="670"/>
      <c r="V228" s="670"/>
      <c r="Y228" s="181"/>
      <c r="Z228" s="890"/>
      <c r="AA228" s="670"/>
    </row>
    <row r="229" spans="11:27" s="506" customFormat="1" ht="15.9" customHeight="1">
      <c r="K229" s="670"/>
      <c r="L229" s="670"/>
      <c r="M229" s="670"/>
      <c r="N229" s="670"/>
      <c r="O229" s="670"/>
      <c r="P229" s="670"/>
      <c r="Q229" s="670"/>
      <c r="R229" s="670"/>
      <c r="S229" s="670"/>
      <c r="T229" s="670"/>
      <c r="U229" s="670"/>
      <c r="V229" s="670"/>
      <c r="Y229" s="181"/>
      <c r="Z229" s="890"/>
      <c r="AA229" s="670"/>
    </row>
    <row r="230" spans="11:27" s="506" customFormat="1" ht="15.9" customHeight="1">
      <c r="K230" s="670"/>
      <c r="L230" s="670"/>
      <c r="M230" s="670"/>
      <c r="N230" s="670"/>
      <c r="O230" s="670"/>
      <c r="P230" s="670"/>
      <c r="Q230" s="670"/>
      <c r="R230" s="670"/>
      <c r="S230" s="670"/>
      <c r="T230" s="670"/>
      <c r="U230" s="670"/>
      <c r="V230" s="670"/>
      <c r="Y230" s="181"/>
      <c r="Z230" s="890"/>
      <c r="AA230" s="670"/>
    </row>
    <row r="231" spans="11:27" s="506" customFormat="1" ht="15.9" customHeight="1">
      <c r="K231" s="670"/>
      <c r="L231" s="670"/>
      <c r="M231" s="670"/>
      <c r="N231" s="670"/>
      <c r="O231" s="670"/>
      <c r="P231" s="670"/>
      <c r="Q231" s="670"/>
      <c r="R231" s="670"/>
      <c r="S231" s="670"/>
      <c r="T231" s="670"/>
      <c r="U231" s="670"/>
      <c r="V231" s="670"/>
      <c r="Y231" s="181"/>
      <c r="Z231" s="890"/>
      <c r="AA231" s="670"/>
    </row>
    <row r="232" spans="11:27" s="506" customFormat="1" ht="15.9" customHeight="1">
      <c r="K232" s="670"/>
      <c r="L232" s="670"/>
      <c r="M232" s="670"/>
      <c r="N232" s="670"/>
      <c r="O232" s="670"/>
      <c r="P232" s="670"/>
      <c r="Q232" s="670"/>
      <c r="R232" s="670"/>
      <c r="S232" s="670"/>
      <c r="T232" s="670"/>
      <c r="U232" s="670"/>
      <c r="V232" s="670"/>
      <c r="Y232" s="181"/>
      <c r="Z232" s="890"/>
      <c r="AA232" s="670"/>
    </row>
    <row r="233" spans="11:27" s="506" customFormat="1" ht="15.9" customHeight="1">
      <c r="K233" s="670"/>
      <c r="L233" s="670"/>
      <c r="M233" s="670"/>
      <c r="N233" s="670"/>
      <c r="O233" s="670"/>
      <c r="P233" s="670"/>
      <c r="Q233" s="670"/>
      <c r="R233" s="670"/>
      <c r="S233" s="670"/>
      <c r="T233" s="670"/>
      <c r="U233" s="670"/>
      <c r="V233" s="670"/>
      <c r="Y233" s="181"/>
      <c r="Z233" s="890"/>
      <c r="AA233" s="670"/>
    </row>
    <row r="234" spans="11:27" s="506" customFormat="1" ht="15.9" customHeight="1">
      <c r="K234" s="670"/>
      <c r="L234" s="670"/>
      <c r="M234" s="670"/>
      <c r="N234" s="670"/>
      <c r="O234" s="670"/>
      <c r="P234" s="670"/>
      <c r="Q234" s="670"/>
      <c r="R234" s="670"/>
      <c r="S234" s="670"/>
      <c r="T234" s="670"/>
      <c r="U234" s="670"/>
      <c r="V234" s="670"/>
      <c r="Y234" s="181"/>
      <c r="Z234" s="890"/>
      <c r="AA234" s="670"/>
    </row>
    <row r="235" spans="11:27" s="506" customFormat="1" ht="15.9" customHeight="1">
      <c r="K235" s="670"/>
      <c r="L235" s="670"/>
      <c r="M235" s="670"/>
      <c r="N235" s="670"/>
      <c r="O235" s="670"/>
      <c r="P235" s="670"/>
      <c r="Q235" s="670"/>
      <c r="R235" s="670"/>
      <c r="S235" s="670"/>
      <c r="T235" s="670"/>
      <c r="U235" s="670"/>
      <c r="V235" s="670"/>
      <c r="Y235" s="181"/>
      <c r="Z235" s="890"/>
      <c r="AA235" s="670"/>
    </row>
    <row r="236" spans="11:27" s="506" customFormat="1" ht="15.9" customHeight="1">
      <c r="K236" s="670"/>
      <c r="L236" s="670"/>
      <c r="M236" s="670"/>
      <c r="N236" s="670"/>
      <c r="O236" s="670"/>
      <c r="P236" s="670"/>
      <c r="Q236" s="670"/>
      <c r="R236" s="670"/>
      <c r="S236" s="670"/>
      <c r="T236" s="670"/>
      <c r="U236" s="670"/>
      <c r="V236" s="670"/>
      <c r="Y236" s="181"/>
      <c r="Z236" s="890"/>
      <c r="AA236" s="670"/>
    </row>
    <row r="237" spans="11:27" s="506" customFormat="1" ht="15.9" customHeight="1">
      <c r="K237" s="670"/>
      <c r="L237" s="670"/>
      <c r="M237" s="670"/>
      <c r="N237" s="670"/>
      <c r="O237" s="670"/>
      <c r="P237" s="670"/>
      <c r="Q237" s="670"/>
      <c r="R237" s="670"/>
      <c r="S237" s="670"/>
      <c r="T237" s="670"/>
      <c r="U237" s="670"/>
      <c r="V237" s="670"/>
      <c r="Y237" s="181"/>
      <c r="Z237" s="890"/>
      <c r="AA237" s="670"/>
    </row>
    <row r="238" spans="11:27" s="506" customFormat="1" ht="15.9" customHeight="1">
      <c r="K238" s="670"/>
      <c r="L238" s="670"/>
      <c r="M238" s="670"/>
      <c r="N238" s="670"/>
      <c r="O238" s="670"/>
      <c r="P238" s="670"/>
      <c r="Q238" s="670"/>
      <c r="R238" s="670"/>
      <c r="S238" s="670"/>
      <c r="T238" s="670"/>
      <c r="U238" s="670"/>
      <c r="V238" s="670"/>
      <c r="Y238" s="181"/>
      <c r="Z238" s="890"/>
      <c r="AA238" s="670"/>
    </row>
    <row r="239" spans="11:27" s="506" customFormat="1" ht="15.9" customHeight="1">
      <c r="K239" s="670"/>
      <c r="L239" s="670"/>
      <c r="M239" s="670"/>
      <c r="N239" s="670"/>
      <c r="O239" s="670"/>
      <c r="P239" s="670"/>
      <c r="Q239" s="670"/>
      <c r="R239" s="670"/>
      <c r="S239" s="670"/>
      <c r="T239" s="670"/>
      <c r="U239" s="670"/>
      <c r="V239" s="670"/>
      <c r="Y239" s="181"/>
      <c r="Z239" s="890"/>
      <c r="AA239" s="670"/>
    </row>
    <row r="240" spans="11:27" s="506" customFormat="1" ht="15.9" customHeight="1">
      <c r="K240" s="670"/>
      <c r="L240" s="670"/>
      <c r="M240" s="670"/>
      <c r="N240" s="670"/>
      <c r="O240" s="670"/>
      <c r="P240" s="670"/>
      <c r="Q240" s="670"/>
      <c r="R240" s="670"/>
      <c r="S240" s="670"/>
      <c r="T240" s="670"/>
      <c r="U240" s="670"/>
      <c r="V240" s="670"/>
      <c r="Y240" s="181"/>
      <c r="Z240" s="890"/>
      <c r="AA240" s="670"/>
    </row>
    <row r="241" spans="11:27" s="506" customFormat="1" ht="15.9" customHeight="1">
      <c r="K241" s="670"/>
      <c r="L241" s="670"/>
      <c r="M241" s="670"/>
      <c r="N241" s="670"/>
      <c r="O241" s="670"/>
      <c r="P241" s="670"/>
      <c r="Q241" s="670"/>
      <c r="R241" s="670"/>
      <c r="S241" s="670"/>
      <c r="T241" s="670"/>
      <c r="U241" s="670"/>
      <c r="V241" s="670"/>
      <c r="Y241" s="181"/>
      <c r="Z241" s="890"/>
      <c r="AA241" s="670"/>
    </row>
    <row r="242" spans="11:27" s="506" customFormat="1" ht="15.9" customHeight="1">
      <c r="K242" s="670"/>
      <c r="L242" s="670"/>
      <c r="M242" s="670"/>
      <c r="N242" s="670"/>
      <c r="O242" s="670"/>
      <c r="P242" s="670"/>
      <c r="Q242" s="670"/>
      <c r="R242" s="670"/>
      <c r="S242" s="670"/>
      <c r="T242" s="670"/>
      <c r="U242" s="670"/>
      <c r="V242" s="670"/>
      <c r="Y242" s="181"/>
      <c r="Z242" s="890"/>
      <c r="AA242" s="670"/>
    </row>
    <row r="243" spans="11:27" s="506" customFormat="1" ht="15.9" customHeight="1">
      <c r="K243" s="670"/>
      <c r="L243" s="670"/>
      <c r="M243" s="670"/>
      <c r="N243" s="670"/>
      <c r="O243" s="670"/>
      <c r="P243" s="670"/>
      <c r="Q243" s="670"/>
      <c r="R243" s="670"/>
      <c r="S243" s="670"/>
      <c r="T243" s="670"/>
      <c r="U243" s="670"/>
      <c r="V243" s="670"/>
      <c r="Y243" s="181"/>
      <c r="Z243" s="890"/>
      <c r="AA243" s="670"/>
    </row>
    <row r="244" spans="11:27" s="506" customFormat="1" ht="15.9" customHeight="1">
      <c r="K244" s="670"/>
      <c r="L244" s="670"/>
      <c r="M244" s="670"/>
      <c r="N244" s="670"/>
      <c r="O244" s="670"/>
      <c r="P244" s="670"/>
      <c r="Q244" s="670"/>
      <c r="R244" s="670"/>
      <c r="S244" s="670"/>
      <c r="T244" s="670"/>
      <c r="U244" s="670"/>
      <c r="V244" s="670"/>
      <c r="Y244" s="181"/>
      <c r="Z244" s="890"/>
      <c r="AA244" s="670"/>
    </row>
    <row r="245" spans="11:27" s="506" customFormat="1" ht="15.9" customHeight="1">
      <c r="K245" s="670"/>
      <c r="L245" s="670"/>
      <c r="M245" s="670"/>
      <c r="N245" s="670"/>
      <c r="O245" s="670"/>
      <c r="P245" s="670"/>
      <c r="Q245" s="670"/>
      <c r="R245" s="670"/>
      <c r="S245" s="670"/>
      <c r="T245" s="670"/>
      <c r="U245" s="670"/>
      <c r="V245" s="670"/>
      <c r="Y245" s="181"/>
      <c r="Z245" s="890"/>
      <c r="AA245" s="670"/>
    </row>
    <row r="246" spans="11:27" s="506" customFormat="1" ht="15.9" customHeight="1">
      <c r="K246" s="670"/>
      <c r="L246" s="670"/>
      <c r="M246" s="670"/>
      <c r="N246" s="670"/>
      <c r="O246" s="670"/>
      <c r="P246" s="670"/>
      <c r="Q246" s="670"/>
      <c r="R246" s="670"/>
      <c r="S246" s="670"/>
      <c r="T246" s="670"/>
      <c r="U246" s="670"/>
      <c r="V246" s="670"/>
      <c r="Y246" s="181"/>
      <c r="Z246" s="890"/>
      <c r="AA246" s="670"/>
    </row>
    <row r="247" spans="11:27" s="506" customFormat="1" ht="15.9" customHeight="1">
      <c r="K247" s="670"/>
      <c r="L247" s="670"/>
      <c r="M247" s="670"/>
      <c r="N247" s="670"/>
      <c r="O247" s="670"/>
      <c r="P247" s="670"/>
      <c r="Q247" s="670"/>
      <c r="R247" s="670"/>
      <c r="S247" s="670"/>
      <c r="T247" s="670"/>
      <c r="U247" s="670"/>
      <c r="V247" s="670"/>
      <c r="Y247" s="181"/>
      <c r="Z247" s="890"/>
      <c r="AA247" s="670"/>
    </row>
    <row r="248" spans="11:27" s="506" customFormat="1" ht="15.9" customHeight="1">
      <c r="K248" s="670"/>
      <c r="L248" s="670"/>
      <c r="M248" s="670"/>
      <c r="N248" s="670"/>
      <c r="O248" s="670"/>
      <c r="P248" s="670"/>
      <c r="Q248" s="670"/>
      <c r="R248" s="670"/>
      <c r="S248" s="670"/>
      <c r="T248" s="670"/>
      <c r="U248" s="670"/>
      <c r="V248" s="670"/>
      <c r="Y248" s="181"/>
      <c r="Z248" s="890"/>
      <c r="AA248" s="670"/>
    </row>
    <row r="249" spans="11:27" s="506" customFormat="1" ht="15.9" customHeight="1">
      <c r="K249" s="670"/>
      <c r="L249" s="670"/>
      <c r="M249" s="670"/>
      <c r="N249" s="670"/>
      <c r="O249" s="670"/>
      <c r="P249" s="670"/>
      <c r="Q249" s="670"/>
      <c r="R249" s="670"/>
      <c r="S249" s="670"/>
      <c r="T249" s="670"/>
      <c r="U249" s="670"/>
      <c r="V249" s="670"/>
      <c r="Y249" s="181"/>
      <c r="Z249" s="890"/>
      <c r="AA249" s="670"/>
    </row>
    <row r="250" spans="11:27" s="506" customFormat="1" ht="15.9" customHeight="1">
      <c r="K250" s="670"/>
      <c r="L250" s="670"/>
      <c r="M250" s="670"/>
      <c r="N250" s="670"/>
      <c r="O250" s="670"/>
      <c r="P250" s="670"/>
      <c r="Q250" s="670"/>
      <c r="R250" s="670"/>
      <c r="S250" s="670"/>
      <c r="T250" s="670"/>
      <c r="U250" s="670"/>
      <c r="V250" s="670"/>
      <c r="Y250" s="181"/>
      <c r="Z250" s="890"/>
      <c r="AA250" s="670"/>
    </row>
    <row r="251" spans="11:27" s="506" customFormat="1" ht="15.9" customHeight="1">
      <c r="K251" s="670"/>
      <c r="L251" s="670"/>
      <c r="M251" s="670"/>
      <c r="N251" s="670"/>
      <c r="O251" s="670"/>
      <c r="P251" s="670"/>
      <c r="Q251" s="670"/>
      <c r="R251" s="670"/>
      <c r="S251" s="670"/>
      <c r="T251" s="670"/>
      <c r="U251" s="670"/>
      <c r="V251" s="670"/>
      <c r="Y251" s="181"/>
      <c r="Z251" s="890"/>
      <c r="AA251" s="670"/>
    </row>
    <row r="252" spans="11:27" s="506" customFormat="1" ht="15.9" customHeight="1">
      <c r="K252" s="670"/>
      <c r="L252" s="670"/>
      <c r="M252" s="670"/>
      <c r="N252" s="670"/>
      <c r="O252" s="670"/>
      <c r="P252" s="670"/>
      <c r="Q252" s="670"/>
      <c r="R252" s="670"/>
      <c r="S252" s="670"/>
      <c r="T252" s="670"/>
      <c r="U252" s="670"/>
      <c r="V252" s="670"/>
      <c r="Y252" s="181"/>
      <c r="Z252" s="890"/>
      <c r="AA252" s="670"/>
    </row>
    <row r="253" spans="11:27" s="506" customFormat="1" ht="15.9" customHeight="1">
      <c r="K253" s="670"/>
      <c r="L253" s="670"/>
      <c r="M253" s="670"/>
      <c r="N253" s="670"/>
      <c r="O253" s="670"/>
      <c r="P253" s="670"/>
      <c r="Q253" s="670"/>
      <c r="R253" s="670"/>
      <c r="S253" s="670"/>
      <c r="T253" s="670"/>
      <c r="U253" s="670"/>
      <c r="V253" s="670"/>
      <c r="Y253" s="181"/>
      <c r="Z253" s="890"/>
      <c r="AA253" s="670"/>
    </row>
    <row r="254" spans="11:27" s="506" customFormat="1" ht="15.9" customHeight="1">
      <c r="K254" s="670"/>
      <c r="L254" s="670"/>
      <c r="M254" s="670"/>
      <c r="N254" s="670"/>
      <c r="O254" s="670"/>
      <c r="P254" s="670"/>
      <c r="Q254" s="670"/>
      <c r="R254" s="670"/>
      <c r="S254" s="670"/>
      <c r="T254" s="670"/>
      <c r="U254" s="670"/>
      <c r="V254" s="670"/>
      <c r="Y254" s="181"/>
      <c r="Z254" s="890"/>
      <c r="AA254" s="670"/>
    </row>
    <row r="255" spans="11:27" s="506" customFormat="1" ht="15.9" customHeight="1">
      <c r="K255" s="670"/>
      <c r="L255" s="670"/>
      <c r="M255" s="670"/>
      <c r="N255" s="670"/>
      <c r="O255" s="670"/>
      <c r="P255" s="670"/>
      <c r="Q255" s="670"/>
      <c r="R255" s="670"/>
      <c r="S255" s="670"/>
      <c r="T255" s="670"/>
      <c r="U255" s="670"/>
      <c r="V255" s="670"/>
      <c r="Y255" s="181"/>
      <c r="Z255" s="890"/>
      <c r="AA255" s="670"/>
    </row>
    <row r="256" spans="11:27" s="506" customFormat="1" ht="15.9" customHeight="1">
      <c r="K256" s="670"/>
      <c r="L256" s="670"/>
      <c r="M256" s="670"/>
      <c r="N256" s="670"/>
      <c r="O256" s="670"/>
      <c r="P256" s="670"/>
      <c r="Q256" s="670"/>
      <c r="R256" s="670"/>
      <c r="S256" s="670"/>
      <c r="T256" s="670"/>
      <c r="U256" s="670"/>
      <c r="V256" s="670"/>
      <c r="Y256" s="181"/>
      <c r="Z256" s="890"/>
      <c r="AA256" s="670"/>
    </row>
    <row r="257" spans="11:27" s="506" customFormat="1" ht="15.9" customHeight="1">
      <c r="K257" s="670"/>
      <c r="L257" s="670"/>
      <c r="M257" s="670"/>
      <c r="N257" s="670"/>
      <c r="O257" s="670"/>
      <c r="P257" s="670"/>
      <c r="Q257" s="670"/>
      <c r="R257" s="670"/>
      <c r="S257" s="670"/>
      <c r="T257" s="670"/>
      <c r="U257" s="670"/>
      <c r="V257" s="670"/>
      <c r="Y257" s="181"/>
      <c r="Z257" s="890"/>
      <c r="AA257" s="670"/>
    </row>
    <row r="258" spans="11:27" s="506" customFormat="1" ht="15.9" customHeight="1">
      <c r="K258" s="670"/>
      <c r="L258" s="670"/>
      <c r="M258" s="670"/>
      <c r="N258" s="670"/>
      <c r="O258" s="670"/>
      <c r="P258" s="670"/>
      <c r="Q258" s="670"/>
      <c r="R258" s="670"/>
      <c r="S258" s="670"/>
      <c r="T258" s="670"/>
      <c r="U258" s="670"/>
      <c r="V258" s="670"/>
      <c r="Y258" s="181"/>
      <c r="Z258" s="890"/>
      <c r="AA258" s="670"/>
    </row>
    <row r="259" spans="11:27" s="506" customFormat="1" ht="15.9" customHeight="1">
      <c r="K259" s="670"/>
      <c r="L259" s="670"/>
      <c r="M259" s="670"/>
      <c r="N259" s="670"/>
      <c r="O259" s="670"/>
      <c r="P259" s="670"/>
      <c r="Q259" s="670"/>
      <c r="R259" s="670"/>
      <c r="S259" s="670"/>
      <c r="T259" s="670"/>
      <c r="U259" s="670"/>
      <c r="V259" s="670"/>
      <c r="Y259" s="181"/>
      <c r="Z259" s="890"/>
      <c r="AA259" s="670"/>
    </row>
    <row r="260" spans="11:27" s="506" customFormat="1" ht="15.9" customHeight="1">
      <c r="K260" s="670"/>
      <c r="L260" s="670"/>
      <c r="M260" s="670"/>
      <c r="N260" s="670"/>
      <c r="O260" s="670"/>
      <c r="P260" s="670"/>
      <c r="Q260" s="670"/>
      <c r="R260" s="670"/>
      <c r="S260" s="670"/>
      <c r="T260" s="670"/>
      <c r="U260" s="670"/>
      <c r="V260" s="670"/>
      <c r="Y260" s="181"/>
      <c r="Z260" s="890"/>
      <c r="AA260" s="670"/>
    </row>
    <row r="261" spans="11:27" s="506" customFormat="1" ht="15.9" customHeight="1">
      <c r="K261" s="670"/>
      <c r="L261" s="670"/>
      <c r="M261" s="670"/>
      <c r="N261" s="670"/>
      <c r="O261" s="670"/>
      <c r="P261" s="670"/>
      <c r="Q261" s="670"/>
      <c r="R261" s="670"/>
      <c r="S261" s="670"/>
      <c r="T261" s="670"/>
      <c r="U261" s="670"/>
      <c r="V261" s="670"/>
      <c r="Y261" s="181"/>
      <c r="Z261" s="890"/>
      <c r="AA261" s="670"/>
    </row>
    <row r="262" spans="11:27" s="506" customFormat="1" ht="15.9" customHeight="1">
      <c r="K262" s="670"/>
      <c r="L262" s="670"/>
      <c r="M262" s="670"/>
      <c r="N262" s="670"/>
      <c r="O262" s="670"/>
      <c r="P262" s="670"/>
      <c r="Q262" s="670"/>
      <c r="R262" s="670"/>
      <c r="S262" s="670"/>
      <c r="T262" s="670"/>
      <c r="U262" s="670"/>
      <c r="V262" s="670"/>
      <c r="Y262" s="181"/>
      <c r="Z262" s="890"/>
      <c r="AA262" s="670"/>
    </row>
    <row r="263" spans="11:27" s="506" customFormat="1" ht="15.9" customHeight="1">
      <c r="K263" s="670"/>
      <c r="L263" s="670"/>
      <c r="M263" s="670"/>
      <c r="N263" s="670"/>
      <c r="O263" s="670"/>
      <c r="P263" s="670"/>
      <c r="Q263" s="670"/>
      <c r="R263" s="670"/>
      <c r="S263" s="670"/>
      <c r="T263" s="670"/>
      <c r="U263" s="670"/>
      <c r="V263" s="670"/>
      <c r="Y263" s="181"/>
      <c r="Z263" s="890"/>
      <c r="AA263" s="670"/>
    </row>
    <row r="264" spans="11:27" s="506" customFormat="1" ht="15.9" customHeight="1">
      <c r="K264" s="670"/>
      <c r="L264" s="670"/>
      <c r="M264" s="670"/>
      <c r="N264" s="670"/>
      <c r="O264" s="670"/>
      <c r="P264" s="670"/>
      <c r="Q264" s="670"/>
      <c r="R264" s="670"/>
      <c r="S264" s="670"/>
      <c r="T264" s="670"/>
      <c r="U264" s="670"/>
      <c r="V264" s="670"/>
      <c r="Y264" s="181"/>
      <c r="Z264" s="890"/>
      <c r="AA264" s="670"/>
    </row>
    <row r="265" spans="11:27" s="506" customFormat="1" ht="15.9" customHeight="1">
      <c r="K265" s="670"/>
      <c r="L265" s="670"/>
      <c r="M265" s="670"/>
      <c r="N265" s="670"/>
      <c r="O265" s="670"/>
      <c r="P265" s="670"/>
      <c r="Q265" s="670"/>
      <c r="R265" s="670"/>
      <c r="S265" s="670"/>
      <c r="T265" s="670"/>
      <c r="U265" s="670"/>
      <c r="V265" s="670"/>
      <c r="Y265" s="181"/>
      <c r="Z265" s="890"/>
      <c r="AA265" s="670"/>
    </row>
    <row r="266" spans="11:27" s="506" customFormat="1" ht="15.9" customHeight="1">
      <c r="K266" s="670"/>
      <c r="L266" s="670"/>
      <c r="M266" s="670"/>
      <c r="N266" s="670"/>
      <c r="O266" s="670"/>
      <c r="P266" s="670"/>
      <c r="Q266" s="670"/>
      <c r="R266" s="670"/>
      <c r="S266" s="670"/>
      <c r="T266" s="670"/>
      <c r="U266" s="670"/>
      <c r="V266" s="670"/>
      <c r="Y266" s="181"/>
      <c r="Z266" s="890"/>
      <c r="AA266" s="670"/>
    </row>
    <row r="267" spans="11:27" s="506" customFormat="1" ht="15.9" customHeight="1">
      <c r="K267" s="670"/>
      <c r="L267" s="670"/>
      <c r="M267" s="670"/>
      <c r="N267" s="670"/>
      <c r="O267" s="670"/>
      <c r="P267" s="670"/>
      <c r="Q267" s="670"/>
      <c r="R267" s="670"/>
      <c r="S267" s="670"/>
      <c r="T267" s="670"/>
      <c r="U267" s="670"/>
      <c r="V267" s="670"/>
      <c r="Y267" s="181"/>
      <c r="Z267" s="890"/>
      <c r="AA267" s="670"/>
    </row>
    <row r="268" spans="11:27" s="506" customFormat="1" ht="15.9" customHeight="1">
      <c r="K268" s="670"/>
      <c r="L268" s="670"/>
      <c r="M268" s="670"/>
      <c r="N268" s="670"/>
      <c r="O268" s="670"/>
      <c r="P268" s="670"/>
      <c r="Q268" s="670"/>
      <c r="R268" s="670"/>
      <c r="S268" s="670"/>
      <c r="T268" s="670"/>
      <c r="U268" s="670"/>
      <c r="V268" s="670"/>
      <c r="Y268" s="181"/>
      <c r="Z268" s="890"/>
      <c r="AA268" s="670"/>
    </row>
    <row r="269" spans="11:27" s="506" customFormat="1" ht="15.9" customHeight="1">
      <c r="K269" s="670"/>
      <c r="L269" s="670"/>
      <c r="M269" s="670"/>
      <c r="N269" s="670"/>
      <c r="O269" s="670"/>
      <c r="P269" s="670"/>
      <c r="Q269" s="670"/>
      <c r="R269" s="670"/>
      <c r="S269" s="670"/>
      <c r="T269" s="670"/>
      <c r="U269" s="670"/>
      <c r="V269" s="670"/>
      <c r="Y269" s="181"/>
      <c r="Z269" s="890"/>
      <c r="AA269" s="670"/>
    </row>
    <row r="270" spans="11:27" s="506" customFormat="1" ht="15.9" customHeight="1">
      <c r="K270" s="670"/>
      <c r="L270" s="670"/>
      <c r="M270" s="670"/>
      <c r="N270" s="670"/>
      <c r="O270" s="670"/>
      <c r="P270" s="670"/>
      <c r="Q270" s="670"/>
      <c r="R270" s="670"/>
      <c r="S270" s="670"/>
      <c r="T270" s="670"/>
      <c r="U270" s="670"/>
      <c r="V270" s="670"/>
      <c r="Y270" s="181"/>
      <c r="Z270" s="890"/>
      <c r="AA270" s="670"/>
    </row>
    <row r="271" spans="11:27" s="506" customFormat="1" ht="15.9" customHeight="1">
      <c r="K271" s="670"/>
      <c r="L271" s="670"/>
      <c r="M271" s="670"/>
      <c r="N271" s="670"/>
      <c r="O271" s="670"/>
      <c r="P271" s="670"/>
      <c r="Q271" s="670"/>
      <c r="R271" s="670"/>
      <c r="S271" s="670"/>
      <c r="T271" s="670"/>
      <c r="U271" s="670"/>
      <c r="V271" s="670"/>
      <c r="Y271" s="181"/>
      <c r="Z271" s="890"/>
      <c r="AA271" s="670"/>
    </row>
    <row r="272" spans="11:27" s="506" customFormat="1" ht="15.9" customHeight="1">
      <c r="K272" s="670"/>
      <c r="L272" s="670"/>
      <c r="M272" s="670"/>
      <c r="N272" s="670"/>
      <c r="O272" s="670"/>
      <c r="P272" s="670"/>
      <c r="Q272" s="670"/>
      <c r="R272" s="670"/>
      <c r="S272" s="670"/>
      <c r="T272" s="670"/>
      <c r="U272" s="670"/>
      <c r="V272" s="670"/>
      <c r="Y272" s="181"/>
      <c r="Z272" s="890"/>
      <c r="AA272" s="670"/>
    </row>
    <row r="273" spans="11:27" s="506" customFormat="1" ht="15.9" customHeight="1">
      <c r="K273" s="670"/>
      <c r="L273" s="670"/>
      <c r="M273" s="670"/>
      <c r="N273" s="670"/>
      <c r="O273" s="670"/>
      <c r="P273" s="670"/>
      <c r="Q273" s="670"/>
      <c r="R273" s="670"/>
      <c r="S273" s="670"/>
      <c r="T273" s="670"/>
      <c r="U273" s="670"/>
      <c r="V273" s="670"/>
      <c r="Y273" s="181"/>
      <c r="Z273" s="890"/>
      <c r="AA273" s="670"/>
    </row>
    <row r="274" spans="11:27" s="506" customFormat="1" ht="15.9" customHeight="1">
      <c r="K274" s="670"/>
      <c r="L274" s="670"/>
      <c r="M274" s="670"/>
      <c r="N274" s="670"/>
      <c r="O274" s="670"/>
      <c r="P274" s="670"/>
      <c r="Q274" s="670"/>
      <c r="R274" s="670"/>
      <c r="S274" s="670"/>
      <c r="T274" s="670"/>
      <c r="U274" s="670"/>
      <c r="V274" s="670"/>
      <c r="Y274" s="181"/>
      <c r="Z274" s="890"/>
      <c r="AA274" s="670"/>
    </row>
    <row r="275" spans="11:27" s="506" customFormat="1" ht="15.9" customHeight="1">
      <c r="K275" s="670"/>
      <c r="L275" s="670"/>
      <c r="M275" s="670"/>
      <c r="N275" s="670"/>
      <c r="O275" s="670"/>
      <c r="P275" s="670"/>
      <c r="Q275" s="670"/>
      <c r="R275" s="670"/>
      <c r="S275" s="670"/>
      <c r="T275" s="670"/>
      <c r="U275" s="670"/>
      <c r="V275" s="670"/>
      <c r="Y275" s="181"/>
      <c r="Z275" s="890"/>
      <c r="AA275" s="670"/>
    </row>
    <row r="276" spans="11:27" s="506" customFormat="1" ht="15.9" customHeight="1">
      <c r="K276" s="670"/>
      <c r="L276" s="670"/>
      <c r="M276" s="670"/>
      <c r="N276" s="670"/>
      <c r="O276" s="670"/>
      <c r="P276" s="670"/>
      <c r="Q276" s="670"/>
      <c r="R276" s="670"/>
      <c r="S276" s="670"/>
      <c r="T276" s="670"/>
      <c r="U276" s="670"/>
      <c r="V276" s="670"/>
      <c r="Y276" s="181"/>
      <c r="Z276" s="890"/>
      <c r="AA276" s="670"/>
    </row>
    <row r="277" spans="11:27" s="506" customFormat="1" ht="15.9" customHeight="1">
      <c r="K277" s="670"/>
      <c r="L277" s="670"/>
      <c r="M277" s="670"/>
      <c r="N277" s="670"/>
      <c r="O277" s="670"/>
      <c r="P277" s="670"/>
      <c r="Q277" s="670"/>
      <c r="R277" s="670"/>
      <c r="S277" s="670"/>
      <c r="T277" s="670"/>
      <c r="U277" s="670"/>
      <c r="V277" s="670"/>
      <c r="Y277" s="181"/>
      <c r="Z277" s="890"/>
      <c r="AA277" s="670"/>
    </row>
    <row r="278" spans="11:27" s="506" customFormat="1" ht="15.9" customHeight="1">
      <c r="K278" s="670"/>
      <c r="L278" s="670"/>
      <c r="M278" s="670"/>
      <c r="N278" s="670"/>
      <c r="O278" s="670"/>
      <c r="P278" s="670"/>
      <c r="Q278" s="670"/>
      <c r="R278" s="670"/>
      <c r="S278" s="670"/>
      <c r="T278" s="670"/>
      <c r="U278" s="670"/>
      <c r="V278" s="670"/>
      <c r="Y278" s="181"/>
      <c r="Z278" s="890"/>
      <c r="AA278" s="670"/>
    </row>
    <row r="279" spans="11:27" s="506" customFormat="1" ht="15.9" customHeight="1">
      <c r="K279" s="670"/>
      <c r="L279" s="670"/>
      <c r="M279" s="670"/>
      <c r="N279" s="670"/>
      <c r="O279" s="670"/>
      <c r="P279" s="670"/>
      <c r="Q279" s="670"/>
      <c r="R279" s="670"/>
      <c r="S279" s="670"/>
      <c r="T279" s="670"/>
      <c r="U279" s="670"/>
      <c r="V279" s="670"/>
      <c r="Y279" s="181"/>
      <c r="Z279" s="890"/>
      <c r="AA279" s="670"/>
    </row>
    <row r="280" spans="11:27" s="506" customFormat="1" ht="15.9" customHeight="1">
      <c r="K280" s="670"/>
      <c r="L280" s="670"/>
      <c r="M280" s="670"/>
      <c r="N280" s="670"/>
      <c r="O280" s="670"/>
      <c r="P280" s="670"/>
      <c r="Q280" s="670"/>
      <c r="R280" s="670"/>
      <c r="S280" s="670"/>
      <c r="T280" s="670"/>
      <c r="U280" s="670"/>
      <c r="V280" s="670"/>
      <c r="Y280" s="181"/>
      <c r="Z280" s="890"/>
      <c r="AA280" s="670"/>
    </row>
    <row r="281" spans="11:27" s="506" customFormat="1" ht="15.9" customHeight="1">
      <c r="K281" s="670"/>
      <c r="L281" s="670"/>
      <c r="M281" s="670"/>
      <c r="N281" s="670"/>
      <c r="O281" s="670"/>
      <c r="P281" s="670"/>
      <c r="Q281" s="670"/>
      <c r="R281" s="670"/>
      <c r="S281" s="670"/>
      <c r="T281" s="670"/>
      <c r="U281" s="670"/>
      <c r="V281" s="670"/>
      <c r="Y281" s="181"/>
      <c r="Z281" s="890"/>
      <c r="AA281" s="670"/>
    </row>
    <row r="282" spans="11:27" s="506" customFormat="1" ht="15.9" customHeight="1">
      <c r="K282" s="670"/>
      <c r="L282" s="670"/>
      <c r="M282" s="670"/>
      <c r="N282" s="670"/>
      <c r="O282" s="670"/>
      <c r="P282" s="670"/>
      <c r="Q282" s="670"/>
      <c r="R282" s="670"/>
      <c r="S282" s="670"/>
      <c r="T282" s="670"/>
      <c r="U282" s="670"/>
      <c r="V282" s="670"/>
      <c r="Y282" s="181"/>
      <c r="Z282" s="890"/>
      <c r="AA282" s="670"/>
    </row>
    <row r="283" spans="11:27" s="506" customFormat="1" ht="15.9" customHeight="1">
      <c r="K283" s="670"/>
      <c r="L283" s="670"/>
      <c r="M283" s="670"/>
      <c r="N283" s="670"/>
      <c r="O283" s="670"/>
      <c r="P283" s="670"/>
      <c r="Q283" s="670"/>
      <c r="R283" s="670"/>
      <c r="S283" s="670"/>
      <c r="T283" s="670"/>
      <c r="U283" s="670"/>
      <c r="V283" s="670"/>
      <c r="Y283" s="181"/>
      <c r="Z283" s="890"/>
      <c r="AA283" s="670"/>
    </row>
    <row r="284" spans="11:27" s="506" customFormat="1" ht="15.9" customHeight="1">
      <c r="K284" s="670"/>
      <c r="L284" s="670"/>
      <c r="M284" s="670"/>
      <c r="N284" s="670"/>
      <c r="O284" s="670"/>
      <c r="P284" s="670"/>
      <c r="Q284" s="670"/>
      <c r="R284" s="670"/>
      <c r="S284" s="670"/>
      <c r="T284" s="670"/>
      <c r="U284" s="670"/>
      <c r="V284" s="670"/>
      <c r="Y284" s="181"/>
      <c r="Z284" s="890"/>
      <c r="AA284" s="670"/>
    </row>
    <row r="285" spans="11:27" s="506" customFormat="1" ht="15.9" customHeight="1">
      <c r="K285" s="670"/>
      <c r="L285" s="670"/>
      <c r="M285" s="670"/>
      <c r="N285" s="670"/>
      <c r="O285" s="670"/>
      <c r="P285" s="670"/>
      <c r="Q285" s="670"/>
      <c r="R285" s="670"/>
      <c r="S285" s="670"/>
      <c r="T285" s="670"/>
      <c r="U285" s="670"/>
      <c r="V285" s="670"/>
      <c r="Y285" s="181"/>
      <c r="Z285" s="890"/>
      <c r="AA285" s="670"/>
    </row>
    <row r="286" spans="11:27" s="506" customFormat="1" ht="15.9" customHeight="1">
      <c r="K286" s="670"/>
      <c r="L286" s="670"/>
      <c r="M286" s="670"/>
      <c r="N286" s="670"/>
      <c r="O286" s="670"/>
      <c r="P286" s="670"/>
      <c r="Q286" s="670"/>
      <c r="R286" s="670"/>
      <c r="S286" s="670"/>
      <c r="T286" s="670"/>
      <c r="U286" s="670"/>
      <c r="V286" s="670"/>
      <c r="Y286" s="181"/>
      <c r="Z286" s="890"/>
      <c r="AA286" s="670"/>
    </row>
    <row r="287" spans="11:27" s="506" customFormat="1" ht="15.9" customHeight="1">
      <c r="K287" s="670"/>
      <c r="L287" s="670"/>
      <c r="M287" s="670"/>
      <c r="N287" s="670"/>
      <c r="O287" s="670"/>
      <c r="P287" s="670"/>
      <c r="Q287" s="670"/>
      <c r="R287" s="670"/>
      <c r="S287" s="670"/>
      <c r="T287" s="670"/>
      <c r="U287" s="670"/>
      <c r="V287" s="670"/>
      <c r="Y287" s="181"/>
      <c r="Z287" s="890"/>
      <c r="AA287" s="670"/>
    </row>
    <row r="288" spans="11:27" s="506" customFormat="1" ht="15.9" customHeight="1">
      <c r="K288" s="670"/>
      <c r="L288" s="670"/>
      <c r="M288" s="670"/>
      <c r="N288" s="670"/>
      <c r="O288" s="670"/>
      <c r="P288" s="670"/>
      <c r="Q288" s="670"/>
      <c r="R288" s="670"/>
      <c r="S288" s="670"/>
      <c r="T288" s="670"/>
      <c r="U288" s="670"/>
      <c r="V288" s="670"/>
      <c r="Y288" s="181"/>
      <c r="Z288" s="890"/>
      <c r="AA288" s="670"/>
    </row>
    <row r="289" spans="11:27" s="506" customFormat="1" ht="15.9" customHeight="1">
      <c r="K289" s="670"/>
      <c r="L289" s="670"/>
      <c r="M289" s="670"/>
      <c r="N289" s="670"/>
      <c r="O289" s="670"/>
      <c r="P289" s="670"/>
      <c r="Q289" s="670"/>
      <c r="R289" s="670"/>
      <c r="S289" s="670"/>
      <c r="T289" s="670"/>
      <c r="U289" s="670"/>
      <c r="V289" s="670"/>
      <c r="Y289" s="181"/>
      <c r="Z289" s="890"/>
      <c r="AA289" s="670"/>
    </row>
    <row r="290" spans="11:27" s="506" customFormat="1" ht="15.9" customHeight="1">
      <c r="K290" s="670"/>
      <c r="L290" s="670"/>
      <c r="M290" s="670"/>
      <c r="N290" s="670"/>
      <c r="O290" s="670"/>
      <c r="P290" s="670"/>
      <c r="Q290" s="670"/>
      <c r="R290" s="670"/>
      <c r="S290" s="670"/>
      <c r="T290" s="670"/>
      <c r="U290" s="670"/>
      <c r="V290" s="670"/>
      <c r="Y290" s="181"/>
      <c r="Z290" s="890"/>
      <c r="AA290" s="670"/>
    </row>
    <row r="291" spans="11:27" s="506" customFormat="1" ht="15.9" customHeight="1">
      <c r="K291" s="670"/>
      <c r="L291" s="670"/>
      <c r="M291" s="670"/>
      <c r="N291" s="670"/>
      <c r="O291" s="670"/>
      <c r="P291" s="670"/>
      <c r="Q291" s="670"/>
      <c r="R291" s="670"/>
      <c r="S291" s="670"/>
      <c r="T291" s="670"/>
      <c r="U291" s="670"/>
      <c r="V291" s="670"/>
      <c r="Y291" s="181"/>
      <c r="Z291" s="890"/>
      <c r="AA291" s="670"/>
    </row>
    <row r="292" spans="11:27" s="506" customFormat="1" ht="15.9" customHeight="1">
      <c r="K292" s="670"/>
      <c r="L292" s="670"/>
      <c r="M292" s="670"/>
      <c r="N292" s="670"/>
      <c r="O292" s="670"/>
      <c r="P292" s="670"/>
      <c r="Q292" s="670"/>
      <c r="R292" s="670"/>
      <c r="S292" s="670"/>
      <c r="T292" s="670"/>
      <c r="U292" s="670"/>
      <c r="V292" s="670"/>
      <c r="Y292" s="181"/>
      <c r="Z292" s="890"/>
      <c r="AA292" s="670"/>
    </row>
    <row r="293" spans="11:27" s="506" customFormat="1" ht="15.9" customHeight="1">
      <c r="K293" s="670"/>
      <c r="L293" s="670"/>
      <c r="M293" s="670"/>
      <c r="N293" s="670"/>
      <c r="O293" s="670"/>
      <c r="P293" s="670"/>
      <c r="Q293" s="670"/>
      <c r="R293" s="670"/>
      <c r="S293" s="670"/>
      <c r="T293" s="670"/>
      <c r="U293" s="670"/>
      <c r="V293" s="670"/>
      <c r="Y293" s="181"/>
      <c r="Z293" s="890"/>
      <c r="AA293" s="670"/>
    </row>
    <row r="294" spans="11:27" s="506" customFormat="1" ht="15.9" customHeight="1">
      <c r="K294" s="670"/>
      <c r="L294" s="670"/>
      <c r="M294" s="670"/>
      <c r="N294" s="670"/>
      <c r="O294" s="670"/>
      <c r="P294" s="670"/>
      <c r="Q294" s="670"/>
      <c r="R294" s="670"/>
      <c r="S294" s="670"/>
      <c r="T294" s="670"/>
      <c r="U294" s="670"/>
      <c r="V294" s="670"/>
      <c r="Y294" s="181"/>
      <c r="Z294" s="890"/>
      <c r="AA294" s="670"/>
    </row>
    <row r="295" spans="11:27" s="506" customFormat="1" ht="15.9" customHeight="1">
      <c r="K295" s="670"/>
      <c r="L295" s="670"/>
      <c r="M295" s="670"/>
      <c r="N295" s="670"/>
      <c r="O295" s="670"/>
      <c r="P295" s="670"/>
      <c r="Q295" s="670"/>
      <c r="R295" s="670"/>
      <c r="S295" s="670"/>
      <c r="T295" s="670"/>
      <c r="U295" s="670"/>
      <c r="V295" s="670"/>
      <c r="Y295" s="181"/>
      <c r="Z295" s="890"/>
      <c r="AA295" s="670"/>
    </row>
    <row r="296" spans="11:27" s="506" customFormat="1" ht="15.9" customHeight="1">
      <c r="K296" s="670"/>
      <c r="L296" s="670"/>
      <c r="M296" s="670"/>
      <c r="N296" s="670"/>
      <c r="O296" s="670"/>
      <c r="P296" s="670"/>
      <c r="Q296" s="670"/>
      <c r="R296" s="670"/>
      <c r="S296" s="670"/>
      <c r="T296" s="670"/>
      <c r="U296" s="670"/>
      <c r="V296" s="670"/>
      <c r="Y296" s="181"/>
      <c r="Z296" s="890"/>
      <c r="AA296" s="670"/>
    </row>
    <row r="297" spans="11:27" s="506" customFormat="1" ht="15.9" customHeight="1">
      <c r="K297" s="670"/>
      <c r="L297" s="670"/>
      <c r="M297" s="670"/>
      <c r="N297" s="670"/>
      <c r="O297" s="670"/>
      <c r="P297" s="670"/>
      <c r="Q297" s="670"/>
      <c r="R297" s="670"/>
      <c r="S297" s="670"/>
      <c r="T297" s="670"/>
      <c r="U297" s="670"/>
      <c r="V297" s="670"/>
      <c r="Y297" s="181"/>
      <c r="Z297" s="890"/>
      <c r="AA297" s="670"/>
    </row>
    <row r="298" spans="11:27" s="506" customFormat="1" ht="15.9" customHeight="1">
      <c r="K298" s="670"/>
      <c r="L298" s="670"/>
      <c r="M298" s="670"/>
      <c r="N298" s="670"/>
      <c r="O298" s="670"/>
      <c r="P298" s="670"/>
      <c r="Q298" s="670"/>
      <c r="R298" s="670"/>
      <c r="S298" s="670"/>
      <c r="T298" s="670"/>
      <c r="U298" s="670"/>
      <c r="V298" s="670"/>
      <c r="Y298" s="181"/>
      <c r="Z298" s="890"/>
      <c r="AA298" s="670"/>
    </row>
    <row r="299" spans="11:27" s="506" customFormat="1" ht="15.9" customHeight="1">
      <c r="K299" s="670"/>
      <c r="L299" s="670"/>
      <c r="M299" s="670"/>
      <c r="N299" s="670"/>
      <c r="O299" s="670"/>
      <c r="P299" s="670"/>
      <c r="Q299" s="670"/>
      <c r="R299" s="670"/>
      <c r="S299" s="670"/>
      <c r="T299" s="670"/>
      <c r="U299" s="670"/>
      <c r="V299" s="670"/>
      <c r="Y299" s="181"/>
      <c r="Z299" s="890"/>
      <c r="AA299" s="670"/>
    </row>
    <row r="300" spans="11:27" s="506" customFormat="1" ht="15.9" customHeight="1">
      <c r="K300" s="670"/>
      <c r="L300" s="670"/>
      <c r="M300" s="670"/>
      <c r="N300" s="670"/>
      <c r="O300" s="670"/>
      <c r="P300" s="670"/>
      <c r="Q300" s="670"/>
      <c r="R300" s="670"/>
      <c r="S300" s="670"/>
      <c r="T300" s="670"/>
      <c r="U300" s="670"/>
      <c r="V300" s="670"/>
      <c r="Y300" s="181"/>
      <c r="Z300" s="890"/>
      <c r="AA300" s="670"/>
    </row>
    <row r="301" spans="11:27" s="506" customFormat="1" ht="15.9" customHeight="1">
      <c r="K301" s="670"/>
      <c r="L301" s="670"/>
      <c r="M301" s="670"/>
      <c r="N301" s="670"/>
      <c r="O301" s="670"/>
      <c r="P301" s="670"/>
      <c r="Q301" s="670"/>
      <c r="R301" s="670"/>
      <c r="S301" s="670"/>
      <c r="T301" s="670"/>
      <c r="U301" s="670"/>
      <c r="V301" s="670"/>
      <c r="Y301" s="181"/>
      <c r="Z301" s="890"/>
      <c r="AA301" s="670"/>
    </row>
    <row r="302" spans="11:27" s="506" customFormat="1" ht="15.9" customHeight="1">
      <c r="K302" s="670"/>
      <c r="L302" s="670"/>
      <c r="M302" s="670"/>
      <c r="N302" s="670"/>
      <c r="O302" s="670"/>
      <c r="P302" s="670"/>
      <c r="Q302" s="670"/>
      <c r="R302" s="670"/>
      <c r="S302" s="670"/>
      <c r="T302" s="670"/>
      <c r="U302" s="670"/>
      <c r="V302" s="670"/>
      <c r="Y302" s="181"/>
      <c r="Z302" s="890"/>
      <c r="AA302" s="670"/>
    </row>
    <row r="303" spans="11:27" s="506" customFormat="1" ht="15.9" customHeight="1">
      <c r="K303" s="670"/>
      <c r="L303" s="670"/>
      <c r="M303" s="670"/>
      <c r="N303" s="670"/>
      <c r="O303" s="670"/>
      <c r="P303" s="670"/>
      <c r="Q303" s="670"/>
      <c r="R303" s="670"/>
      <c r="S303" s="670"/>
      <c r="T303" s="670"/>
      <c r="U303" s="670"/>
      <c r="V303" s="670"/>
      <c r="Y303" s="181"/>
      <c r="Z303" s="890"/>
      <c r="AA303" s="670"/>
    </row>
    <row r="304" spans="11:27" s="506" customFormat="1" ht="15.9" customHeight="1">
      <c r="K304" s="670"/>
      <c r="L304" s="670"/>
      <c r="M304" s="670"/>
      <c r="N304" s="670"/>
      <c r="O304" s="670"/>
      <c r="P304" s="670"/>
      <c r="Q304" s="670"/>
      <c r="R304" s="670"/>
      <c r="S304" s="670"/>
      <c r="T304" s="670"/>
      <c r="U304" s="670"/>
      <c r="V304" s="670"/>
      <c r="Y304" s="181"/>
      <c r="Z304" s="890"/>
      <c r="AA304" s="670"/>
    </row>
    <row r="305" spans="11:27" s="506" customFormat="1" ht="15.9" customHeight="1">
      <c r="K305" s="670"/>
      <c r="L305" s="670"/>
      <c r="M305" s="670"/>
      <c r="N305" s="670"/>
      <c r="O305" s="670"/>
      <c r="P305" s="670"/>
      <c r="Q305" s="670"/>
      <c r="R305" s="670"/>
      <c r="S305" s="670"/>
      <c r="T305" s="670"/>
      <c r="U305" s="670"/>
      <c r="V305" s="670"/>
      <c r="Y305" s="181"/>
      <c r="Z305" s="890"/>
      <c r="AA305" s="670"/>
    </row>
    <row r="306" spans="11:27" s="506" customFormat="1" ht="15.9" customHeight="1">
      <c r="K306" s="670"/>
      <c r="L306" s="670"/>
      <c r="M306" s="670"/>
      <c r="N306" s="670"/>
      <c r="O306" s="670"/>
      <c r="P306" s="670"/>
      <c r="Q306" s="670"/>
      <c r="R306" s="670"/>
      <c r="S306" s="670"/>
      <c r="T306" s="670"/>
      <c r="U306" s="670"/>
      <c r="V306" s="670"/>
      <c r="Y306" s="181"/>
      <c r="Z306" s="890"/>
      <c r="AA306" s="670"/>
    </row>
    <row r="307" spans="11:27" s="506" customFormat="1" ht="15.9" customHeight="1">
      <c r="K307" s="670"/>
      <c r="L307" s="670"/>
      <c r="M307" s="670"/>
      <c r="N307" s="670"/>
      <c r="O307" s="670"/>
      <c r="P307" s="670"/>
      <c r="Q307" s="670"/>
      <c r="R307" s="670"/>
      <c r="S307" s="670"/>
      <c r="T307" s="670"/>
      <c r="U307" s="670"/>
      <c r="V307" s="670"/>
      <c r="Y307" s="181"/>
      <c r="Z307" s="890"/>
      <c r="AA307" s="670"/>
    </row>
    <row r="308" spans="11:27" s="506" customFormat="1" ht="15.9" customHeight="1">
      <c r="K308" s="670"/>
      <c r="L308" s="670"/>
      <c r="M308" s="670"/>
      <c r="N308" s="670"/>
      <c r="O308" s="670"/>
      <c r="P308" s="670"/>
      <c r="Q308" s="670"/>
      <c r="R308" s="670"/>
      <c r="S308" s="670"/>
      <c r="T308" s="670"/>
      <c r="U308" s="670"/>
      <c r="V308" s="670"/>
      <c r="Y308" s="181"/>
      <c r="Z308" s="890"/>
      <c r="AA308" s="670"/>
    </row>
    <row r="309" spans="11:27" s="506" customFormat="1" ht="15.9" customHeight="1">
      <c r="K309" s="670"/>
      <c r="L309" s="670"/>
      <c r="M309" s="670"/>
      <c r="N309" s="670"/>
      <c r="O309" s="670"/>
      <c r="P309" s="670"/>
      <c r="Q309" s="670"/>
      <c r="R309" s="670"/>
      <c r="S309" s="670"/>
      <c r="T309" s="670"/>
      <c r="U309" s="670"/>
      <c r="V309" s="670"/>
      <c r="Y309" s="181"/>
      <c r="Z309" s="890"/>
      <c r="AA309" s="670"/>
    </row>
    <row r="310" spans="11:27" s="506" customFormat="1" ht="15.9" customHeight="1">
      <c r="K310" s="670"/>
      <c r="L310" s="670"/>
      <c r="M310" s="670"/>
      <c r="N310" s="670"/>
      <c r="O310" s="670"/>
      <c r="P310" s="670"/>
      <c r="Q310" s="670"/>
      <c r="R310" s="670"/>
      <c r="S310" s="670"/>
      <c r="T310" s="670"/>
      <c r="U310" s="670"/>
      <c r="V310" s="670"/>
      <c r="Y310" s="181"/>
      <c r="Z310" s="890"/>
      <c r="AA310" s="670"/>
    </row>
    <row r="311" spans="11:27" s="506" customFormat="1" ht="15.9" customHeight="1">
      <c r="K311" s="670"/>
      <c r="L311" s="670"/>
      <c r="M311" s="670"/>
      <c r="N311" s="670"/>
      <c r="O311" s="670"/>
      <c r="P311" s="670"/>
      <c r="Q311" s="670"/>
      <c r="R311" s="670"/>
      <c r="S311" s="670"/>
      <c r="T311" s="670"/>
      <c r="U311" s="670"/>
      <c r="V311" s="670"/>
      <c r="Y311" s="181"/>
      <c r="Z311" s="890"/>
      <c r="AA311" s="670"/>
    </row>
    <row r="312" spans="11:27" s="506" customFormat="1" ht="15.9" customHeight="1">
      <c r="K312" s="670"/>
      <c r="L312" s="670"/>
      <c r="M312" s="670"/>
      <c r="N312" s="670"/>
      <c r="O312" s="670"/>
      <c r="P312" s="670"/>
      <c r="Q312" s="670"/>
      <c r="R312" s="670"/>
      <c r="S312" s="670"/>
      <c r="T312" s="670"/>
      <c r="U312" s="670"/>
      <c r="V312" s="670"/>
      <c r="Y312" s="181"/>
      <c r="Z312" s="890"/>
      <c r="AA312" s="670"/>
    </row>
    <row r="313" spans="11:27" s="506" customFormat="1" ht="15.9" customHeight="1">
      <c r="K313" s="670"/>
      <c r="L313" s="670"/>
      <c r="M313" s="670"/>
      <c r="N313" s="670"/>
      <c r="O313" s="670"/>
      <c r="P313" s="670"/>
      <c r="Q313" s="670"/>
      <c r="R313" s="670"/>
      <c r="S313" s="670"/>
      <c r="T313" s="670"/>
      <c r="U313" s="670"/>
      <c r="V313" s="670"/>
      <c r="Y313" s="181"/>
      <c r="Z313" s="890"/>
      <c r="AA313" s="670"/>
    </row>
    <row r="314" spans="11:27" s="506" customFormat="1" ht="15.9" customHeight="1">
      <c r="K314" s="670"/>
      <c r="L314" s="670"/>
      <c r="M314" s="670"/>
      <c r="N314" s="670"/>
      <c r="O314" s="670"/>
      <c r="P314" s="670"/>
      <c r="Q314" s="670"/>
      <c r="R314" s="670"/>
      <c r="S314" s="670"/>
      <c r="T314" s="670"/>
      <c r="U314" s="670"/>
      <c r="V314" s="670"/>
      <c r="Y314" s="181"/>
      <c r="Z314" s="890"/>
      <c r="AA314" s="670"/>
    </row>
    <row r="315" spans="11:27" s="506" customFormat="1" ht="15.9" customHeight="1">
      <c r="K315" s="670"/>
      <c r="L315" s="670"/>
      <c r="M315" s="670"/>
      <c r="N315" s="670"/>
      <c r="O315" s="670"/>
      <c r="P315" s="670"/>
      <c r="Q315" s="670"/>
      <c r="R315" s="670"/>
      <c r="S315" s="670"/>
      <c r="T315" s="670"/>
      <c r="U315" s="670"/>
      <c r="V315" s="670"/>
      <c r="Y315" s="181"/>
      <c r="Z315" s="890"/>
      <c r="AA315" s="670"/>
    </row>
    <row r="316" spans="11:27" s="506" customFormat="1" ht="15.9" customHeight="1">
      <c r="K316" s="670"/>
      <c r="L316" s="670"/>
      <c r="M316" s="670"/>
      <c r="N316" s="670"/>
      <c r="O316" s="670"/>
      <c r="P316" s="670"/>
      <c r="Q316" s="670"/>
      <c r="R316" s="670"/>
      <c r="S316" s="670"/>
      <c r="T316" s="670"/>
      <c r="U316" s="670"/>
      <c r="V316" s="670"/>
      <c r="Y316" s="181"/>
      <c r="Z316" s="890"/>
      <c r="AA316" s="670"/>
    </row>
    <row r="317" spans="11:27" s="506" customFormat="1" ht="15.9" customHeight="1">
      <c r="K317" s="670"/>
      <c r="L317" s="670"/>
      <c r="M317" s="670"/>
      <c r="N317" s="670"/>
      <c r="O317" s="670"/>
      <c r="P317" s="670"/>
      <c r="Q317" s="670"/>
      <c r="R317" s="670"/>
      <c r="S317" s="670"/>
      <c r="T317" s="670"/>
      <c r="U317" s="670"/>
      <c r="V317" s="670"/>
      <c r="Y317" s="181"/>
      <c r="Z317" s="890"/>
      <c r="AA317" s="670"/>
    </row>
    <row r="318" spans="11:27" s="506" customFormat="1" ht="15.9" customHeight="1">
      <c r="K318" s="670"/>
      <c r="L318" s="670"/>
      <c r="M318" s="670"/>
      <c r="N318" s="670"/>
      <c r="O318" s="670"/>
      <c r="P318" s="670"/>
      <c r="Q318" s="670"/>
      <c r="R318" s="670"/>
      <c r="S318" s="670"/>
      <c r="T318" s="670"/>
      <c r="U318" s="670"/>
      <c r="V318" s="670"/>
      <c r="Y318" s="181"/>
      <c r="Z318" s="890"/>
      <c r="AA318" s="670"/>
    </row>
    <row r="319" spans="11:27" s="506" customFormat="1" ht="15.9" customHeight="1">
      <c r="K319" s="670"/>
      <c r="L319" s="670"/>
      <c r="M319" s="670"/>
      <c r="N319" s="670"/>
      <c r="O319" s="670"/>
      <c r="P319" s="670"/>
      <c r="Q319" s="670"/>
      <c r="R319" s="670"/>
      <c r="S319" s="670"/>
      <c r="T319" s="670"/>
      <c r="U319" s="670"/>
      <c r="V319" s="670"/>
      <c r="Y319" s="181"/>
      <c r="Z319" s="890"/>
      <c r="AA319" s="670"/>
    </row>
    <row r="320" spans="11:27" s="506" customFormat="1" ht="15.9" customHeight="1">
      <c r="K320" s="670"/>
      <c r="L320" s="670"/>
      <c r="M320" s="670"/>
      <c r="N320" s="670"/>
      <c r="O320" s="670"/>
      <c r="P320" s="670"/>
      <c r="Q320" s="670"/>
      <c r="R320" s="670"/>
      <c r="S320" s="670"/>
      <c r="T320" s="670"/>
      <c r="U320" s="670"/>
      <c r="V320" s="670"/>
      <c r="Y320" s="181"/>
      <c r="Z320" s="890"/>
      <c r="AA320" s="670"/>
    </row>
    <row r="321" spans="11:27" s="506" customFormat="1" ht="15.9" customHeight="1">
      <c r="K321" s="670"/>
      <c r="L321" s="670"/>
      <c r="M321" s="670"/>
      <c r="N321" s="670"/>
      <c r="O321" s="670"/>
      <c r="P321" s="670"/>
      <c r="Q321" s="670"/>
      <c r="R321" s="670"/>
      <c r="S321" s="670"/>
      <c r="T321" s="670"/>
      <c r="U321" s="670"/>
      <c r="V321" s="670"/>
      <c r="Y321" s="181"/>
      <c r="Z321" s="890"/>
      <c r="AA321" s="670"/>
    </row>
    <row r="322" spans="11:27" s="506" customFormat="1" ht="15.9" customHeight="1">
      <c r="K322" s="670"/>
      <c r="L322" s="670"/>
      <c r="M322" s="670"/>
      <c r="N322" s="670"/>
      <c r="O322" s="670"/>
      <c r="P322" s="670"/>
      <c r="Q322" s="670"/>
      <c r="R322" s="670"/>
      <c r="S322" s="670"/>
      <c r="T322" s="670"/>
      <c r="U322" s="670"/>
      <c r="V322" s="670"/>
      <c r="Y322" s="181"/>
      <c r="Z322" s="890"/>
      <c r="AA322" s="670"/>
    </row>
    <row r="323" spans="11:27" s="506" customFormat="1" ht="15.9" customHeight="1">
      <c r="K323" s="670"/>
      <c r="L323" s="670"/>
      <c r="M323" s="670"/>
      <c r="N323" s="670"/>
      <c r="O323" s="670"/>
      <c r="P323" s="670"/>
      <c r="Q323" s="670"/>
      <c r="R323" s="670"/>
      <c r="S323" s="670"/>
      <c r="T323" s="670"/>
      <c r="U323" s="670"/>
      <c r="V323" s="670"/>
      <c r="Y323" s="181"/>
      <c r="Z323" s="890"/>
      <c r="AA323" s="670"/>
    </row>
    <row r="324" spans="11:27" s="506" customFormat="1" ht="15.9" customHeight="1">
      <c r="K324" s="670"/>
      <c r="L324" s="670"/>
      <c r="M324" s="670"/>
      <c r="N324" s="670"/>
      <c r="O324" s="670"/>
      <c r="P324" s="670"/>
      <c r="Q324" s="670"/>
      <c r="R324" s="670"/>
      <c r="S324" s="670"/>
      <c r="T324" s="670"/>
      <c r="U324" s="670"/>
      <c r="V324" s="670"/>
      <c r="Y324" s="181"/>
      <c r="Z324" s="890"/>
      <c r="AA324" s="670"/>
    </row>
    <row r="325" spans="11:27" s="506" customFormat="1" ht="15.9" customHeight="1">
      <c r="K325" s="670"/>
      <c r="L325" s="670"/>
      <c r="M325" s="670"/>
      <c r="N325" s="670"/>
      <c r="O325" s="670"/>
      <c r="P325" s="670"/>
      <c r="Q325" s="670"/>
      <c r="R325" s="670"/>
      <c r="S325" s="670"/>
      <c r="T325" s="670"/>
      <c r="U325" s="670"/>
      <c r="V325" s="670"/>
      <c r="Y325" s="181"/>
      <c r="Z325" s="890"/>
      <c r="AA325" s="670"/>
    </row>
    <row r="326" spans="11:27" s="506" customFormat="1" ht="15.9" customHeight="1">
      <c r="K326" s="670"/>
      <c r="L326" s="670"/>
      <c r="M326" s="670"/>
      <c r="N326" s="670"/>
      <c r="O326" s="670"/>
      <c r="P326" s="670"/>
      <c r="Q326" s="670"/>
      <c r="R326" s="670"/>
      <c r="S326" s="670"/>
      <c r="T326" s="670"/>
      <c r="U326" s="670"/>
      <c r="V326" s="670"/>
      <c r="Y326" s="181"/>
      <c r="Z326" s="890"/>
      <c r="AA326" s="670"/>
    </row>
    <row r="327" spans="11:27" s="506" customFormat="1" ht="15.9" customHeight="1">
      <c r="K327" s="670"/>
      <c r="L327" s="670"/>
      <c r="M327" s="670"/>
      <c r="N327" s="670"/>
      <c r="O327" s="670"/>
      <c r="P327" s="670"/>
      <c r="Q327" s="670"/>
      <c r="R327" s="670"/>
      <c r="S327" s="670"/>
      <c r="T327" s="670"/>
      <c r="U327" s="670"/>
      <c r="V327" s="670"/>
      <c r="Y327" s="181"/>
      <c r="Z327" s="890"/>
      <c r="AA327" s="670"/>
    </row>
    <row r="328" spans="11:27" s="506" customFormat="1" ht="15.9" customHeight="1">
      <c r="K328" s="670"/>
      <c r="L328" s="670"/>
      <c r="M328" s="670"/>
      <c r="N328" s="670"/>
      <c r="O328" s="670"/>
      <c r="P328" s="670"/>
      <c r="Q328" s="670"/>
      <c r="R328" s="670"/>
      <c r="S328" s="670"/>
      <c r="T328" s="670"/>
      <c r="U328" s="670"/>
      <c r="V328" s="670"/>
      <c r="Y328" s="181"/>
      <c r="Z328" s="890"/>
      <c r="AA328" s="670"/>
    </row>
    <row r="329" spans="11:27" s="506" customFormat="1" ht="15.9" customHeight="1">
      <c r="K329" s="670"/>
      <c r="L329" s="670"/>
      <c r="M329" s="670"/>
      <c r="N329" s="670"/>
      <c r="O329" s="670"/>
      <c r="P329" s="670"/>
      <c r="Q329" s="670"/>
      <c r="R329" s="670"/>
      <c r="S329" s="670"/>
      <c r="T329" s="670"/>
      <c r="U329" s="670"/>
      <c r="V329" s="670"/>
      <c r="Y329" s="181"/>
      <c r="Z329" s="890"/>
      <c r="AA329" s="670"/>
    </row>
    <row r="330" spans="11:27" s="506" customFormat="1" ht="15.9" customHeight="1">
      <c r="K330" s="670"/>
      <c r="L330" s="670"/>
      <c r="M330" s="670"/>
      <c r="N330" s="670"/>
      <c r="O330" s="670"/>
      <c r="P330" s="670"/>
      <c r="Q330" s="670"/>
      <c r="R330" s="670"/>
      <c r="S330" s="670"/>
      <c r="T330" s="670"/>
      <c r="U330" s="670"/>
      <c r="V330" s="670"/>
      <c r="Y330" s="181"/>
      <c r="Z330" s="890"/>
      <c r="AA330" s="670"/>
    </row>
    <row r="331" spans="11:27" s="506" customFormat="1" ht="15.9" customHeight="1">
      <c r="K331" s="670"/>
      <c r="L331" s="670"/>
      <c r="M331" s="670"/>
      <c r="N331" s="670"/>
      <c r="O331" s="670"/>
      <c r="P331" s="670"/>
      <c r="Q331" s="670"/>
      <c r="R331" s="670"/>
      <c r="S331" s="670"/>
      <c r="T331" s="670"/>
      <c r="U331" s="670"/>
      <c r="V331" s="670"/>
      <c r="Y331" s="181"/>
      <c r="Z331" s="890"/>
      <c r="AA331" s="670"/>
    </row>
    <row r="332" spans="11:27" s="506" customFormat="1" ht="15.9" customHeight="1">
      <c r="K332" s="670"/>
      <c r="L332" s="670"/>
      <c r="M332" s="670"/>
      <c r="N332" s="670"/>
      <c r="O332" s="670"/>
      <c r="P332" s="670"/>
      <c r="Q332" s="670"/>
      <c r="R332" s="670"/>
      <c r="S332" s="670"/>
      <c r="T332" s="670"/>
      <c r="U332" s="670"/>
      <c r="V332" s="670"/>
      <c r="Y332" s="181"/>
      <c r="Z332" s="890"/>
      <c r="AA332" s="670"/>
    </row>
    <row r="333" spans="11:27" s="506" customFormat="1" ht="15.9" customHeight="1">
      <c r="K333" s="670"/>
      <c r="L333" s="670"/>
      <c r="M333" s="670"/>
      <c r="N333" s="670"/>
      <c r="O333" s="670"/>
      <c r="P333" s="670"/>
      <c r="Q333" s="670"/>
      <c r="R333" s="670"/>
      <c r="S333" s="670"/>
      <c r="T333" s="670"/>
      <c r="U333" s="670"/>
      <c r="V333" s="670"/>
      <c r="Y333" s="181"/>
      <c r="Z333" s="890"/>
      <c r="AA333" s="670"/>
    </row>
    <row r="334" spans="11:27" s="506" customFormat="1" ht="15.9" customHeight="1">
      <c r="K334" s="670"/>
      <c r="L334" s="670"/>
      <c r="M334" s="670"/>
      <c r="N334" s="670"/>
      <c r="O334" s="670"/>
      <c r="P334" s="670"/>
      <c r="Q334" s="670"/>
      <c r="R334" s="670"/>
      <c r="S334" s="670"/>
      <c r="T334" s="670"/>
      <c r="U334" s="670"/>
      <c r="V334" s="670"/>
      <c r="Y334" s="181"/>
      <c r="Z334" s="890"/>
      <c r="AA334" s="670"/>
    </row>
    <row r="335" spans="11:27" s="506" customFormat="1" ht="15.9" customHeight="1">
      <c r="K335" s="670"/>
      <c r="L335" s="670"/>
      <c r="M335" s="670"/>
      <c r="N335" s="670"/>
      <c r="O335" s="670"/>
      <c r="P335" s="670"/>
      <c r="Q335" s="670"/>
      <c r="R335" s="670"/>
      <c r="S335" s="670"/>
      <c r="T335" s="670"/>
      <c r="U335" s="670"/>
      <c r="V335" s="670"/>
      <c r="Y335" s="181"/>
      <c r="Z335" s="890"/>
      <c r="AA335" s="670"/>
    </row>
    <row r="336" spans="11:27" s="506" customFormat="1" ht="15.9" customHeight="1">
      <c r="K336" s="670"/>
      <c r="L336" s="670"/>
      <c r="M336" s="670"/>
      <c r="N336" s="670"/>
      <c r="O336" s="670"/>
      <c r="P336" s="670"/>
      <c r="Q336" s="670"/>
      <c r="R336" s="670"/>
      <c r="S336" s="670"/>
      <c r="T336" s="670"/>
      <c r="U336" s="670"/>
      <c r="V336" s="670"/>
      <c r="Y336" s="181"/>
      <c r="Z336" s="890"/>
      <c r="AA336" s="670"/>
    </row>
    <row r="337" spans="11:27" s="506" customFormat="1" ht="15.9" customHeight="1">
      <c r="K337" s="670"/>
      <c r="L337" s="670"/>
      <c r="M337" s="670"/>
      <c r="N337" s="670"/>
      <c r="O337" s="670"/>
      <c r="P337" s="670"/>
      <c r="Q337" s="670"/>
      <c r="R337" s="670"/>
      <c r="S337" s="670"/>
      <c r="T337" s="670"/>
      <c r="U337" s="670"/>
      <c r="V337" s="670"/>
      <c r="Y337" s="181"/>
      <c r="Z337" s="890"/>
      <c r="AA337" s="670"/>
    </row>
    <row r="338" spans="11:27" s="506" customFormat="1" ht="15.9" customHeight="1">
      <c r="K338" s="670"/>
      <c r="L338" s="670"/>
      <c r="M338" s="670"/>
      <c r="N338" s="670"/>
      <c r="O338" s="670"/>
      <c r="P338" s="670"/>
      <c r="Q338" s="670"/>
      <c r="R338" s="670"/>
      <c r="S338" s="670"/>
      <c r="T338" s="670"/>
      <c r="U338" s="670"/>
      <c r="V338" s="670"/>
      <c r="Y338" s="181"/>
      <c r="Z338" s="890"/>
      <c r="AA338" s="670"/>
    </row>
    <row r="339" spans="11:27" s="506" customFormat="1" ht="15.9" customHeight="1">
      <c r="K339" s="670"/>
      <c r="L339" s="670"/>
      <c r="M339" s="670"/>
      <c r="N339" s="670"/>
      <c r="O339" s="670"/>
      <c r="P339" s="670"/>
      <c r="Q339" s="670"/>
      <c r="R339" s="670"/>
      <c r="S339" s="670"/>
      <c r="T339" s="670"/>
      <c r="U339" s="670"/>
      <c r="V339" s="670"/>
      <c r="Y339" s="181"/>
      <c r="Z339" s="890"/>
      <c r="AA339" s="670"/>
    </row>
    <row r="340" spans="11:27" s="506" customFormat="1" ht="15.9" customHeight="1">
      <c r="K340" s="670"/>
      <c r="L340" s="670"/>
      <c r="M340" s="670"/>
      <c r="N340" s="670"/>
      <c r="O340" s="670"/>
      <c r="P340" s="670"/>
      <c r="Q340" s="670"/>
      <c r="R340" s="670"/>
      <c r="S340" s="670"/>
      <c r="T340" s="670"/>
      <c r="U340" s="670"/>
      <c r="V340" s="670"/>
      <c r="Y340" s="181"/>
      <c r="Z340" s="890"/>
      <c r="AA340" s="670"/>
    </row>
    <row r="341" spans="11:27" s="506" customFormat="1" ht="15.9" customHeight="1">
      <c r="K341" s="670"/>
      <c r="L341" s="670"/>
      <c r="M341" s="670"/>
      <c r="N341" s="670"/>
      <c r="O341" s="670"/>
      <c r="P341" s="670"/>
      <c r="Q341" s="670"/>
      <c r="R341" s="670"/>
      <c r="S341" s="670"/>
      <c r="T341" s="670"/>
      <c r="U341" s="670"/>
      <c r="V341" s="670"/>
      <c r="Y341" s="181"/>
      <c r="Z341" s="890"/>
      <c r="AA341" s="670"/>
    </row>
    <row r="342" spans="11:27" s="506" customFormat="1" ht="15.9" customHeight="1">
      <c r="K342" s="670"/>
      <c r="L342" s="670"/>
      <c r="M342" s="670"/>
      <c r="N342" s="670"/>
      <c r="O342" s="670"/>
      <c r="P342" s="670"/>
      <c r="Q342" s="670"/>
      <c r="R342" s="670"/>
      <c r="S342" s="670"/>
      <c r="T342" s="670"/>
      <c r="U342" s="670"/>
      <c r="V342" s="670"/>
      <c r="Y342" s="181"/>
      <c r="Z342" s="890"/>
      <c r="AA342" s="670"/>
    </row>
    <row r="343" spans="11:27" s="506" customFormat="1" ht="15.9" customHeight="1">
      <c r="K343" s="670"/>
      <c r="L343" s="670"/>
      <c r="M343" s="670"/>
      <c r="N343" s="670"/>
      <c r="O343" s="670"/>
      <c r="P343" s="670"/>
      <c r="Q343" s="670"/>
      <c r="R343" s="670"/>
      <c r="S343" s="670"/>
      <c r="T343" s="670"/>
      <c r="U343" s="670"/>
      <c r="V343" s="670"/>
      <c r="Y343" s="181"/>
      <c r="Z343" s="890"/>
      <c r="AA343" s="670"/>
    </row>
    <row r="344" spans="11:27" s="506" customFormat="1" ht="15.9" customHeight="1">
      <c r="K344" s="670"/>
      <c r="L344" s="670"/>
      <c r="M344" s="670"/>
      <c r="N344" s="670"/>
      <c r="O344" s="670"/>
      <c r="P344" s="670"/>
      <c r="Q344" s="670"/>
      <c r="R344" s="670"/>
      <c r="S344" s="670"/>
      <c r="T344" s="670"/>
      <c r="U344" s="670"/>
      <c r="V344" s="670"/>
      <c r="Y344" s="181"/>
      <c r="Z344" s="890"/>
      <c r="AA344" s="670"/>
    </row>
    <row r="345" spans="11:27" s="506" customFormat="1" ht="15.9" customHeight="1">
      <c r="K345" s="670"/>
      <c r="L345" s="670"/>
      <c r="M345" s="670"/>
      <c r="N345" s="670"/>
      <c r="O345" s="670"/>
      <c r="P345" s="670"/>
      <c r="Q345" s="670"/>
      <c r="R345" s="670"/>
      <c r="S345" s="670"/>
      <c r="T345" s="670"/>
      <c r="U345" s="670"/>
      <c r="V345" s="670"/>
      <c r="Y345" s="181"/>
      <c r="Z345" s="890"/>
      <c r="AA345" s="670"/>
    </row>
    <row r="346" spans="11:27" s="506" customFormat="1" ht="15.9" customHeight="1">
      <c r="K346" s="670"/>
      <c r="L346" s="670"/>
      <c r="M346" s="670"/>
      <c r="N346" s="670"/>
      <c r="O346" s="670"/>
      <c r="P346" s="670"/>
      <c r="Q346" s="670"/>
      <c r="R346" s="670"/>
      <c r="S346" s="670"/>
      <c r="T346" s="670"/>
      <c r="U346" s="670"/>
      <c r="V346" s="670"/>
      <c r="Y346" s="181"/>
      <c r="Z346" s="890"/>
      <c r="AA346" s="670"/>
    </row>
    <row r="347" spans="11:27" s="506" customFormat="1" ht="15.9" customHeight="1">
      <c r="K347" s="670"/>
      <c r="L347" s="670"/>
      <c r="M347" s="670"/>
      <c r="N347" s="670"/>
      <c r="O347" s="670"/>
      <c r="P347" s="670"/>
      <c r="Q347" s="670"/>
      <c r="R347" s="670"/>
      <c r="S347" s="670"/>
      <c r="T347" s="670"/>
      <c r="U347" s="670"/>
      <c r="V347" s="670"/>
      <c r="Y347" s="181"/>
      <c r="Z347" s="890"/>
      <c r="AA347" s="670"/>
    </row>
    <row r="348" spans="11:27" s="506" customFormat="1" ht="15.9" customHeight="1">
      <c r="K348" s="670"/>
      <c r="L348" s="670"/>
      <c r="M348" s="670"/>
      <c r="N348" s="670"/>
      <c r="O348" s="670"/>
      <c r="P348" s="670"/>
      <c r="Q348" s="670"/>
      <c r="R348" s="670"/>
      <c r="S348" s="670"/>
      <c r="T348" s="670"/>
      <c r="U348" s="670"/>
      <c r="V348" s="670"/>
      <c r="Y348" s="181"/>
      <c r="Z348" s="890"/>
      <c r="AA348" s="670"/>
    </row>
    <row r="349" spans="11:27" s="506" customFormat="1" ht="15.9" customHeight="1">
      <c r="K349" s="670"/>
      <c r="L349" s="670"/>
      <c r="M349" s="670"/>
      <c r="N349" s="670"/>
      <c r="O349" s="670"/>
      <c r="P349" s="670"/>
      <c r="Q349" s="670"/>
      <c r="R349" s="670"/>
      <c r="S349" s="670"/>
      <c r="T349" s="670"/>
      <c r="U349" s="670"/>
      <c r="V349" s="670"/>
      <c r="Y349" s="181"/>
      <c r="Z349" s="890"/>
      <c r="AA349" s="670"/>
    </row>
    <row r="350" spans="11:27" s="506" customFormat="1" ht="15.9" customHeight="1">
      <c r="K350" s="670"/>
      <c r="L350" s="670"/>
      <c r="M350" s="670"/>
      <c r="N350" s="670"/>
      <c r="O350" s="670"/>
      <c r="P350" s="670"/>
      <c r="Q350" s="670"/>
      <c r="R350" s="670"/>
      <c r="S350" s="670"/>
      <c r="T350" s="670"/>
      <c r="U350" s="670"/>
      <c r="V350" s="670"/>
      <c r="Y350" s="181"/>
      <c r="Z350" s="890"/>
      <c r="AA350" s="670"/>
    </row>
    <row r="351" spans="11:27" s="506" customFormat="1" ht="15.9" customHeight="1">
      <c r="K351" s="670"/>
      <c r="L351" s="670"/>
      <c r="M351" s="670"/>
      <c r="N351" s="670"/>
      <c r="O351" s="670"/>
      <c r="P351" s="670"/>
      <c r="Q351" s="670"/>
      <c r="R351" s="670"/>
      <c r="S351" s="670"/>
      <c r="T351" s="670"/>
      <c r="U351" s="670"/>
      <c r="V351" s="670"/>
      <c r="Y351" s="181"/>
      <c r="Z351" s="890"/>
      <c r="AA351" s="670"/>
    </row>
    <row r="352" spans="11:27" s="506" customFormat="1" ht="15.9" customHeight="1">
      <c r="K352" s="670"/>
      <c r="L352" s="670"/>
      <c r="M352" s="670"/>
      <c r="N352" s="670"/>
      <c r="O352" s="670"/>
      <c r="P352" s="670"/>
      <c r="Q352" s="670"/>
      <c r="R352" s="670"/>
      <c r="S352" s="670"/>
      <c r="T352" s="670"/>
      <c r="U352" s="670"/>
      <c r="V352" s="670"/>
      <c r="Y352" s="181"/>
      <c r="Z352" s="890"/>
      <c r="AA352" s="670"/>
    </row>
    <row r="353" spans="11:27" s="506" customFormat="1" ht="15.9" customHeight="1">
      <c r="K353" s="670"/>
      <c r="L353" s="670"/>
      <c r="M353" s="670"/>
      <c r="N353" s="670"/>
      <c r="O353" s="670"/>
      <c r="P353" s="670"/>
      <c r="Q353" s="670"/>
      <c r="R353" s="670"/>
      <c r="S353" s="670"/>
      <c r="T353" s="670"/>
      <c r="U353" s="670"/>
      <c r="V353" s="670"/>
      <c r="Y353" s="181"/>
      <c r="Z353" s="890"/>
      <c r="AA353" s="670"/>
    </row>
    <row r="354" spans="11:27" s="506" customFormat="1" ht="15.9" customHeight="1">
      <c r="K354" s="670"/>
      <c r="L354" s="670"/>
      <c r="M354" s="670"/>
      <c r="N354" s="670"/>
      <c r="O354" s="670"/>
      <c r="P354" s="670"/>
      <c r="Q354" s="670"/>
      <c r="R354" s="670"/>
      <c r="S354" s="670"/>
      <c r="T354" s="670"/>
      <c r="U354" s="670"/>
      <c r="V354" s="670"/>
      <c r="Y354" s="181"/>
      <c r="Z354" s="890"/>
      <c r="AA354" s="670"/>
    </row>
    <row r="355" spans="11:27" s="506" customFormat="1" ht="15.9" customHeight="1">
      <c r="K355" s="670"/>
      <c r="L355" s="670"/>
      <c r="M355" s="670"/>
      <c r="N355" s="670"/>
      <c r="O355" s="670"/>
      <c r="P355" s="670"/>
      <c r="Q355" s="670"/>
      <c r="R355" s="670"/>
      <c r="S355" s="670"/>
      <c r="T355" s="670"/>
      <c r="U355" s="670"/>
      <c r="V355" s="670"/>
      <c r="Y355" s="181"/>
      <c r="Z355" s="890"/>
      <c r="AA355" s="670"/>
    </row>
    <row r="356" spans="11:27" s="506" customFormat="1" ht="15.9" customHeight="1">
      <c r="K356" s="670"/>
      <c r="L356" s="670"/>
      <c r="M356" s="670"/>
      <c r="N356" s="670"/>
      <c r="O356" s="670"/>
      <c r="P356" s="670"/>
      <c r="Q356" s="670"/>
      <c r="R356" s="670"/>
      <c r="S356" s="670"/>
      <c r="T356" s="670"/>
      <c r="U356" s="670"/>
      <c r="V356" s="670"/>
      <c r="Y356" s="181"/>
      <c r="Z356" s="890"/>
      <c r="AA356" s="670"/>
    </row>
    <row r="357" spans="11:27" s="506" customFormat="1" ht="15.9" customHeight="1">
      <c r="K357" s="670"/>
      <c r="L357" s="670"/>
      <c r="M357" s="670"/>
      <c r="N357" s="670"/>
      <c r="O357" s="670"/>
      <c r="P357" s="670"/>
      <c r="Q357" s="670"/>
      <c r="R357" s="670"/>
      <c r="S357" s="670"/>
      <c r="T357" s="670"/>
      <c r="U357" s="670"/>
      <c r="V357" s="670"/>
      <c r="Y357" s="181"/>
      <c r="Z357" s="890"/>
      <c r="AA357" s="670"/>
    </row>
    <row r="358" spans="11:27" s="506" customFormat="1" ht="15.9" customHeight="1">
      <c r="K358" s="670"/>
      <c r="L358" s="670"/>
      <c r="M358" s="670"/>
      <c r="N358" s="670"/>
      <c r="O358" s="670"/>
      <c r="P358" s="670"/>
      <c r="Q358" s="670"/>
      <c r="R358" s="670"/>
      <c r="S358" s="670"/>
      <c r="T358" s="670"/>
      <c r="U358" s="670"/>
      <c r="V358" s="670"/>
      <c r="Y358" s="181"/>
      <c r="Z358" s="890"/>
      <c r="AA358" s="670"/>
    </row>
    <row r="359" spans="11:27" s="506" customFormat="1" ht="15.9" customHeight="1">
      <c r="K359" s="670"/>
      <c r="L359" s="670"/>
      <c r="M359" s="670"/>
      <c r="N359" s="670"/>
      <c r="O359" s="670"/>
      <c r="P359" s="670"/>
      <c r="Q359" s="670"/>
      <c r="R359" s="670"/>
      <c r="S359" s="670"/>
      <c r="T359" s="670"/>
      <c r="U359" s="670"/>
      <c r="V359" s="670"/>
      <c r="Y359" s="181"/>
      <c r="Z359" s="890"/>
      <c r="AA359" s="670"/>
    </row>
    <row r="360" spans="11:27" s="506" customFormat="1" ht="15.9" customHeight="1">
      <c r="K360" s="670"/>
      <c r="L360" s="670"/>
      <c r="M360" s="670"/>
      <c r="N360" s="670"/>
      <c r="O360" s="670"/>
      <c r="P360" s="670"/>
      <c r="Q360" s="670"/>
      <c r="R360" s="670"/>
      <c r="S360" s="670"/>
      <c r="T360" s="670"/>
      <c r="U360" s="670"/>
      <c r="V360" s="670"/>
      <c r="Y360" s="181"/>
      <c r="Z360" s="890"/>
      <c r="AA360" s="670"/>
    </row>
    <row r="361" spans="11:27" s="506" customFormat="1" ht="15.9" customHeight="1">
      <c r="K361" s="670"/>
      <c r="L361" s="670"/>
      <c r="M361" s="670"/>
      <c r="N361" s="670"/>
      <c r="O361" s="670"/>
      <c r="P361" s="670"/>
      <c r="Q361" s="670"/>
      <c r="R361" s="670"/>
      <c r="S361" s="670"/>
      <c r="T361" s="670"/>
      <c r="U361" s="670"/>
      <c r="V361" s="670"/>
      <c r="Y361" s="181"/>
      <c r="Z361" s="890"/>
      <c r="AA361" s="670"/>
    </row>
    <row r="362" spans="11:27" s="506" customFormat="1" ht="15.9" customHeight="1">
      <c r="K362" s="670"/>
      <c r="L362" s="670"/>
      <c r="M362" s="670"/>
      <c r="N362" s="670"/>
      <c r="O362" s="670"/>
      <c r="P362" s="670"/>
      <c r="Q362" s="670"/>
      <c r="R362" s="670"/>
      <c r="S362" s="670"/>
      <c r="T362" s="670"/>
      <c r="U362" s="670"/>
      <c r="V362" s="670"/>
      <c r="Y362" s="181"/>
      <c r="Z362" s="890"/>
      <c r="AA362" s="670"/>
    </row>
    <row r="363" spans="11:27" s="506" customFormat="1" ht="15.9" customHeight="1">
      <c r="K363" s="670"/>
      <c r="L363" s="670"/>
      <c r="M363" s="670"/>
      <c r="N363" s="670"/>
      <c r="O363" s="670"/>
      <c r="P363" s="670"/>
      <c r="Q363" s="670"/>
      <c r="R363" s="670"/>
      <c r="S363" s="670"/>
      <c r="T363" s="670"/>
      <c r="U363" s="670"/>
      <c r="V363" s="670"/>
      <c r="Y363" s="181"/>
      <c r="Z363" s="890"/>
      <c r="AA363" s="670"/>
    </row>
    <row r="364" spans="11:27" s="506" customFormat="1" ht="15.9" customHeight="1">
      <c r="K364" s="670"/>
      <c r="L364" s="670"/>
      <c r="M364" s="670"/>
      <c r="N364" s="670"/>
      <c r="O364" s="670"/>
      <c r="P364" s="670"/>
      <c r="Q364" s="670"/>
      <c r="R364" s="670"/>
      <c r="S364" s="670"/>
      <c r="T364" s="670"/>
      <c r="U364" s="670"/>
      <c r="V364" s="670"/>
      <c r="Y364" s="181"/>
      <c r="Z364" s="890"/>
      <c r="AA364" s="670"/>
    </row>
    <row r="365" spans="11:27" s="506" customFormat="1" ht="15.9" customHeight="1">
      <c r="K365" s="670"/>
      <c r="L365" s="670"/>
      <c r="M365" s="670"/>
      <c r="N365" s="670"/>
      <c r="O365" s="670"/>
      <c r="P365" s="670"/>
      <c r="Q365" s="670"/>
      <c r="R365" s="670"/>
      <c r="S365" s="670"/>
      <c r="T365" s="670"/>
      <c r="U365" s="670"/>
      <c r="V365" s="670"/>
      <c r="Y365" s="181"/>
      <c r="Z365" s="890"/>
      <c r="AA365" s="670"/>
    </row>
    <row r="366" spans="11:27" s="506" customFormat="1" ht="15.9" customHeight="1">
      <c r="K366" s="670"/>
      <c r="L366" s="670"/>
      <c r="M366" s="670"/>
      <c r="N366" s="670"/>
      <c r="O366" s="670"/>
      <c r="P366" s="670"/>
      <c r="Q366" s="670"/>
      <c r="R366" s="670"/>
      <c r="S366" s="670"/>
      <c r="T366" s="670"/>
      <c r="U366" s="670"/>
      <c r="V366" s="670"/>
      <c r="Y366" s="181"/>
      <c r="Z366" s="890"/>
      <c r="AA366" s="670"/>
    </row>
    <row r="367" spans="11:27" s="506" customFormat="1" ht="15.9" customHeight="1">
      <c r="K367" s="670"/>
      <c r="L367" s="670"/>
      <c r="M367" s="670"/>
      <c r="N367" s="670"/>
      <c r="O367" s="670"/>
      <c r="P367" s="670"/>
      <c r="Q367" s="670"/>
      <c r="R367" s="670"/>
      <c r="S367" s="670"/>
      <c r="T367" s="670"/>
      <c r="U367" s="670"/>
      <c r="V367" s="670"/>
      <c r="Y367" s="181"/>
      <c r="Z367" s="890"/>
      <c r="AA367" s="670"/>
    </row>
    <row r="368" spans="11:27" s="506" customFormat="1" ht="15.9" customHeight="1">
      <c r="K368" s="670"/>
      <c r="L368" s="670"/>
      <c r="M368" s="670"/>
      <c r="N368" s="670"/>
      <c r="O368" s="670"/>
      <c r="P368" s="670"/>
      <c r="Q368" s="670"/>
      <c r="R368" s="670"/>
      <c r="S368" s="670"/>
      <c r="T368" s="670"/>
      <c r="U368" s="670"/>
      <c r="V368" s="670"/>
      <c r="Y368" s="181"/>
      <c r="Z368" s="890"/>
      <c r="AA368" s="670"/>
    </row>
    <row r="369" spans="11:27" s="506" customFormat="1" ht="15.9" customHeight="1">
      <c r="K369" s="670"/>
      <c r="L369" s="670"/>
      <c r="M369" s="670"/>
      <c r="N369" s="670"/>
      <c r="O369" s="670"/>
      <c r="P369" s="670"/>
      <c r="Q369" s="670"/>
      <c r="R369" s="670"/>
      <c r="S369" s="670"/>
      <c r="T369" s="670"/>
      <c r="U369" s="670"/>
      <c r="V369" s="670"/>
      <c r="Y369" s="181"/>
      <c r="Z369" s="890"/>
      <c r="AA369" s="670"/>
    </row>
    <row r="370" spans="11:27" s="506" customFormat="1" ht="15.9" customHeight="1">
      <c r="K370" s="670"/>
      <c r="L370" s="670"/>
      <c r="M370" s="670"/>
      <c r="N370" s="670"/>
      <c r="O370" s="670"/>
      <c r="P370" s="670"/>
      <c r="Q370" s="670"/>
      <c r="R370" s="670"/>
      <c r="S370" s="670"/>
      <c r="T370" s="670"/>
      <c r="U370" s="670"/>
      <c r="V370" s="670"/>
      <c r="Y370" s="181"/>
      <c r="Z370" s="890"/>
      <c r="AA370" s="670"/>
    </row>
    <row r="371" spans="11:27" s="506" customFormat="1" ht="15.9" customHeight="1">
      <c r="K371" s="670"/>
      <c r="L371" s="670"/>
      <c r="M371" s="670"/>
      <c r="N371" s="670"/>
      <c r="O371" s="670"/>
      <c r="P371" s="670"/>
      <c r="Q371" s="670"/>
      <c r="R371" s="670"/>
      <c r="S371" s="670"/>
      <c r="T371" s="670"/>
      <c r="U371" s="670"/>
      <c r="V371" s="670"/>
      <c r="Y371" s="181"/>
      <c r="Z371" s="890"/>
      <c r="AA371" s="670"/>
    </row>
    <row r="372" spans="11:27" s="506" customFormat="1" ht="15.9" customHeight="1">
      <c r="K372" s="670"/>
      <c r="L372" s="670"/>
      <c r="M372" s="670"/>
      <c r="N372" s="670"/>
      <c r="O372" s="670"/>
      <c r="P372" s="670"/>
      <c r="Q372" s="670"/>
      <c r="R372" s="670"/>
      <c r="S372" s="670"/>
      <c r="T372" s="670"/>
      <c r="U372" s="670"/>
      <c r="V372" s="670"/>
      <c r="Y372" s="181"/>
      <c r="Z372" s="890"/>
      <c r="AA372" s="670"/>
    </row>
    <row r="373" spans="11:27" s="506" customFormat="1" ht="15.9" customHeight="1">
      <c r="K373" s="670"/>
      <c r="L373" s="670"/>
      <c r="M373" s="670"/>
      <c r="N373" s="670"/>
      <c r="O373" s="670"/>
      <c r="P373" s="670"/>
      <c r="Q373" s="670"/>
      <c r="R373" s="670"/>
      <c r="S373" s="670"/>
      <c r="T373" s="670"/>
      <c r="U373" s="670"/>
      <c r="V373" s="670"/>
      <c r="Y373" s="181"/>
      <c r="Z373" s="890"/>
      <c r="AA373" s="670"/>
    </row>
    <row r="374" spans="11:27" s="506" customFormat="1" ht="15.9" customHeight="1">
      <c r="K374" s="670"/>
      <c r="L374" s="670"/>
      <c r="M374" s="670"/>
      <c r="N374" s="670"/>
      <c r="O374" s="670"/>
      <c r="P374" s="670"/>
      <c r="Q374" s="670"/>
      <c r="R374" s="670"/>
      <c r="S374" s="670"/>
      <c r="T374" s="670"/>
      <c r="U374" s="670"/>
      <c r="V374" s="670"/>
      <c r="Y374" s="181"/>
      <c r="Z374" s="890"/>
      <c r="AA374" s="670"/>
    </row>
    <row r="375" spans="11:27" s="506" customFormat="1" ht="15.9" customHeight="1">
      <c r="K375" s="670"/>
      <c r="L375" s="670"/>
      <c r="M375" s="670"/>
      <c r="N375" s="670"/>
      <c r="O375" s="670"/>
      <c r="P375" s="670"/>
      <c r="Q375" s="670"/>
      <c r="R375" s="670"/>
      <c r="S375" s="670"/>
      <c r="T375" s="670"/>
      <c r="U375" s="670"/>
      <c r="V375" s="670"/>
      <c r="Y375" s="181"/>
      <c r="Z375" s="890"/>
      <c r="AA375" s="670"/>
    </row>
    <row r="376" spans="11:27" s="506" customFormat="1" ht="15.9" customHeight="1">
      <c r="K376" s="670"/>
      <c r="L376" s="670"/>
      <c r="M376" s="670"/>
      <c r="N376" s="670"/>
      <c r="O376" s="670"/>
      <c r="P376" s="670"/>
      <c r="Q376" s="670"/>
      <c r="R376" s="670"/>
      <c r="S376" s="670"/>
      <c r="T376" s="670"/>
      <c r="U376" s="670"/>
      <c r="V376" s="670"/>
      <c r="Y376" s="181"/>
      <c r="Z376" s="890"/>
      <c r="AA376" s="670"/>
    </row>
    <row r="377" spans="11:27" s="506" customFormat="1" ht="15.9" customHeight="1">
      <c r="K377" s="670"/>
      <c r="L377" s="670"/>
      <c r="M377" s="670"/>
      <c r="N377" s="670"/>
      <c r="O377" s="670"/>
      <c r="P377" s="670"/>
      <c r="Q377" s="670"/>
      <c r="R377" s="670"/>
      <c r="S377" s="670"/>
      <c r="T377" s="670"/>
      <c r="U377" s="670"/>
      <c r="V377" s="670"/>
      <c r="Y377" s="181"/>
      <c r="Z377" s="890"/>
      <c r="AA377" s="670"/>
    </row>
    <row r="378" spans="11:27" s="506" customFormat="1" ht="15.9" customHeight="1">
      <c r="K378" s="670"/>
      <c r="L378" s="670"/>
      <c r="M378" s="670"/>
      <c r="N378" s="670"/>
      <c r="O378" s="670"/>
      <c r="P378" s="670"/>
      <c r="Q378" s="670"/>
      <c r="R378" s="670"/>
      <c r="S378" s="670"/>
      <c r="T378" s="670"/>
      <c r="U378" s="670"/>
      <c r="V378" s="670"/>
      <c r="Y378" s="181"/>
      <c r="Z378" s="890"/>
      <c r="AA378" s="670"/>
    </row>
    <row r="379" spans="11:27" s="506" customFormat="1" ht="15.9" customHeight="1">
      <c r="K379" s="670"/>
      <c r="L379" s="670"/>
      <c r="M379" s="670"/>
      <c r="N379" s="670"/>
      <c r="O379" s="670"/>
      <c r="P379" s="670"/>
      <c r="Q379" s="670"/>
      <c r="R379" s="670"/>
      <c r="S379" s="670"/>
      <c r="T379" s="670"/>
      <c r="U379" s="670"/>
      <c r="V379" s="670"/>
      <c r="Y379" s="181"/>
      <c r="Z379" s="890"/>
      <c r="AA379" s="670"/>
    </row>
    <row r="380" spans="11:27" s="506" customFormat="1" ht="15.9" customHeight="1">
      <c r="K380" s="670"/>
      <c r="L380" s="670"/>
      <c r="M380" s="670"/>
      <c r="N380" s="670"/>
      <c r="O380" s="670"/>
      <c r="P380" s="670"/>
      <c r="Q380" s="670"/>
      <c r="R380" s="670"/>
      <c r="S380" s="670"/>
      <c r="T380" s="670"/>
      <c r="U380" s="670"/>
      <c r="V380" s="670"/>
      <c r="Y380" s="181"/>
      <c r="Z380" s="890"/>
      <c r="AA380" s="670"/>
    </row>
    <row r="381" spans="11:27" s="506" customFormat="1" ht="15.9" customHeight="1">
      <c r="K381" s="670"/>
      <c r="L381" s="670"/>
      <c r="M381" s="670"/>
      <c r="N381" s="670"/>
      <c r="O381" s="670"/>
      <c r="P381" s="670"/>
      <c r="Q381" s="670"/>
      <c r="R381" s="670"/>
      <c r="S381" s="670"/>
      <c r="T381" s="670"/>
      <c r="U381" s="670"/>
      <c r="V381" s="670"/>
      <c r="Y381" s="181"/>
      <c r="Z381" s="890"/>
      <c r="AA381" s="670"/>
    </row>
    <row r="382" spans="11:27" s="506" customFormat="1" ht="15.9" customHeight="1">
      <c r="K382" s="670"/>
      <c r="L382" s="670"/>
      <c r="M382" s="670"/>
      <c r="N382" s="670"/>
      <c r="O382" s="670"/>
      <c r="P382" s="670"/>
      <c r="Q382" s="670"/>
      <c r="R382" s="670"/>
      <c r="S382" s="670"/>
      <c r="T382" s="670"/>
      <c r="U382" s="670"/>
      <c r="V382" s="670"/>
      <c r="Y382" s="181"/>
      <c r="Z382" s="890"/>
      <c r="AA382" s="670"/>
    </row>
    <row r="383" spans="11:27" s="506" customFormat="1" ht="15.9" customHeight="1">
      <c r="K383" s="670"/>
      <c r="L383" s="670"/>
      <c r="M383" s="670"/>
      <c r="N383" s="670"/>
      <c r="O383" s="670"/>
      <c r="P383" s="670"/>
      <c r="Q383" s="670"/>
      <c r="R383" s="670"/>
      <c r="S383" s="670"/>
      <c r="T383" s="670"/>
      <c r="U383" s="670"/>
      <c r="V383" s="670"/>
      <c r="Y383" s="181"/>
      <c r="Z383" s="890"/>
      <c r="AA383" s="670"/>
    </row>
    <row r="384" spans="11:27" s="506" customFormat="1" ht="15.9" customHeight="1">
      <c r="K384" s="670"/>
      <c r="L384" s="670"/>
      <c r="M384" s="670"/>
      <c r="N384" s="670"/>
      <c r="O384" s="670"/>
      <c r="P384" s="670"/>
      <c r="Q384" s="670"/>
      <c r="R384" s="670"/>
      <c r="S384" s="670"/>
      <c r="T384" s="670"/>
      <c r="U384" s="670"/>
      <c r="V384" s="670"/>
      <c r="Y384" s="181"/>
      <c r="Z384" s="890"/>
      <c r="AA384" s="670"/>
    </row>
    <row r="385" spans="11:27" s="506" customFormat="1" ht="15.9" customHeight="1">
      <c r="K385" s="670"/>
      <c r="L385" s="670"/>
      <c r="M385" s="670"/>
      <c r="N385" s="670"/>
      <c r="O385" s="670"/>
      <c r="P385" s="670"/>
      <c r="Q385" s="670"/>
      <c r="R385" s="670"/>
      <c r="S385" s="670"/>
      <c r="T385" s="670"/>
      <c r="U385" s="670"/>
      <c r="V385" s="670"/>
      <c r="Y385" s="181"/>
      <c r="Z385" s="890"/>
      <c r="AA385" s="670"/>
    </row>
    <row r="386" spans="11:27" s="506" customFormat="1" ht="15.9" customHeight="1">
      <c r="K386" s="670"/>
      <c r="L386" s="670"/>
      <c r="M386" s="670"/>
      <c r="N386" s="670"/>
      <c r="O386" s="670"/>
      <c r="P386" s="670"/>
      <c r="Q386" s="670"/>
      <c r="R386" s="670"/>
      <c r="S386" s="670"/>
      <c r="T386" s="670"/>
      <c r="U386" s="670"/>
      <c r="V386" s="670"/>
      <c r="Y386" s="181"/>
      <c r="Z386" s="890"/>
      <c r="AA386" s="670"/>
    </row>
    <row r="387" spans="11:27" s="506" customFormat="1" ht="15.9" customHeight="1">
      <c r="K387" s="670"/>
      <c r="L387" s="670"/>
      <c r="M387" s="670"/>
      <c r="N387" s="670"/>
      <c r="O387" s="670"/>
      <c r="P387" s="670"/>
      <c r="Q387" s="670"/>
      <c r="R387" s="670"/>
      <c r="S387" s="670"/>
      <c r="T387" s="670"/>
      <c r="U387" s="670"/>
      <c r="V387" s="670"/>
      <c r="Y387" s="181"/>
      <c r="Z387" s="890"/>
      <c r="AA387" s="670"/>
    </row>
    <row r="388" spans="11:27" s="506" customFormat="1" ht="15.9" customHeight="1">
      <c r="K388" s="670"/>
      <c r="L388" s="670"/>
      <c r="M388" s="670"/>
      <c r="N388" s="670"/>
      <c r="O388" s="670"/>
      <c r="P388" s="670"/>
      <c r="Q388" s="670"/>
      <c r="R388" s="670"/>
      <c r="S388" s="670"/>
      <c r="T388" s="670"/>
      <c r="U388" s="670"/>
      <c r="V388" s="670"/>
      <c r="Y388" s="181"/>
      <c r="Z388" s="890"/>
      <c r="AA388" s="670"/>
    </row>
    <row r="389" spans="11:27" s="506" customFormat="1" ht="15.9" customHeight="1">
      <c r="K389" s="670"/>
      <c r="L389" s="670"/>
      <c r="M389" s="670"/>
      <c r="N389" s="670"/>
      <c r="O389" s="670"/>
      <c r="P389" s="670"/>
      <c r="Q389" s="670"/>
      <c r="R389" s="670"/>
      <c r="S389" s="670"/>
      <c r="T389" s="670"/>
      <c r="U389" s="670"/>
      <c r="V389" s="670"/>
      <c r="Y389" s="181"/>
      <c r="Z389" s="890"/>
      <c r="AA389" s="670"/>
    </row>
    <row r="390" spans="11:27" s="506" customFormat="1" ht="15.9" customHeight="1">
      <c r="K390" s="670"/>
      <c r="L390" s="670"/>
      <c r="M390" s="670"/>
      <c r="N390" s="670"/>
      <c r="O390" s="670"/>
      <c r="P390" s="670"/>
      <c r="Q390" s="670"/>
      <c r="R390" s="670"/>
      <c r="S390" s="670"/>
      <c r="T390" s="670"/>
      <c r="U390" s="670"/>
      <c r="V390" s="670"/>
      <c r="Y390" s="181"/>
      <c r="Z390" s="890"/>
      <c r="AA390" s="670"/>
    </row>
    <row r="391" spans="11:27" s="506" customFormat="1" ht="15.9" customHeight="1">
      <c r="K391" s="670"/>
      <c r="L391" s="670"/>
      <c r="M391" s="670"/>
      <c r="N391" s="670"/>
      <c r="O391" s="670"/>
      <c r="P391" s="670"/>
      <c r="Q391" s="670"/>
      <c r="R391" s="670"/>
      <c r="S391" s="670"/>
      <c r="T391" s="670"/>
      <c r="U391" s="670"/>
      <c r="V391" s="670"/>
      <c r="Y391" s="181"/>
      <c r="Z391" s="890"/>
      <c r="AA391" s="670"/>
    </row>
    <row r="392" spans="11:27" s="506" customFormat="1" ht="15.9" customHeight="1">
      <c r="K392" s="670"/>
      <c r="L392" s="670"/>
      <c r="M392" s="670"/>
      <c r="N392" s="670"/>
      <c r="O392" s="670"/>
      <c r="P392" s="670"/>
      <c r="Q392" s="670"/>
      <c r="R392" s="670"/>
      <c r="S392" s="670"/>
      <c r="T392" s="670"/>
      <c r="U392" s="670"/>
      <c r="V392" s="670"/>
      <c r="Y392" s="181"/>
      <c r="Z392" s="890"/>
      <c r="AA392" s="670"/>
    </row>
    <row r="393" spans="11:27" s="506" customFormat="1" ht="15.9" customHeight="1">
      <c r="K393" s="670"/>
      <c r="L393" s="670"/>
      <c r="M393" s="670"/>
      <c r="N393" s="670"/>
      <c r="O393" s="670"/>
      <c r="P393" s="670"/>
      <c r="Q393" s="670"/>
      <c r="R393" s="670"/>
      <c r="S393" s="670"/>
      <c r="T393" s="670"/>
      <c r="U393" s="670"/>
      <c r="V393" s="670"/>
      <c r="Y393" s="181"/>
      <c r="Z393" s="890"/>
      <c r="AA393" s="670"/>
    </row>
    <row r="394" spans="11:27" s="506" customFormat="1" ht="15.9" customHeight="1">
      <c r="K394" s="670"/>
      <c r="L394" s="670"/>
      <c r="M394" s="670"/>
      <c r="N394" s="670"/>
      <c r="O394" s="670"/>
      <c r="P394" s="670"/>
      <c r="Q394" s="670"/>
      <c r="R394" s="670"/>
      <c r="S394" s="670"/>
      <c r="T394" s="670"/>
      <c r="U394" s="670"/>
      <c r="V394" s="670"/>
      <c r="Y394" s="181"/>
      <c r="Z394" s="890"/>
      <c r="AA394" s="670"/>
    </row>
    <row r="395" spans="11:27" s="506" customFormat="1" ht="15.9" customHeight="1">
      <c r="K395" s="670"/>
      <c r="L395" s="670"/>
      <c r="M395" s="670"/>
      <c r="N395" s="670"/>
      <c r="O395" s="670"/>
      <c r="P395" s="670"/>
      <c r="Q395" s="670"/>
      <c r="R395" s="670"/>
      <c r="S395" s="670"/>
      <c r="T395" s="670"/>
      <c r="U395" s="670"/>
      <c r="V395" s="670"/>
      <c r="Y395" s="181"/>
      <c r="Z395" s="890"/>
      <c r="AA395" s="670"/>
    </row>
    <row r="396" spans="11:27" s="506" customFormat="1" ht="15.9" customHeight="1">
      <c r="K396" s="670"/>
      <c r="L396" s="670"/>
      <c r="M396" s="670"/>
      <c r="N396" s="670"/>
      <c r="O396" s="670"/>
      <c r="P396" s="670"/>
      <c r="Q396" s="670"/>
      <c r="R396" s="670"/>
      <c r="S396" s="670"/>
      <c r="T396" s="670"/>
      <c r="U396" s="670"/>
      <c r="V396" s="670"/>
      <c r="Y396" s="181"/>
      <c r="Z396" s="890"/>
      <c r="AA396" s="670"/>
    </row>
    <row r="397" spans="11:27" s="506" customFormat="1" ht="15.9" customHeight="1">
      <c r="K397" s="670"/>
      <c r="L397" s="670"/>
      <c r="M397" s="670"/>
      <c r="N397" s="670"/>
      <c r="O397" s="670"/>
      <c r="P397" s="670"/>
      <c r="Q397" s="670"/>
      <c r="R397" s="670"/>
      <c r="S397" s="670"/>
      <c r="T397" s="670"/>
      <c r="U397" s="670"/>
      <c r="V397" s="670"/>
      <c r="Y397" s="181"/>
      <c r="Z397" s="890"/>
      <c r="AA397" s="670"/>
    </row>
    <row r="398" spans="11:27" s="506" customFormat="1" ht="15.9" customHeight="1">
      <c r="K398" s="670"/>
      <c r="L398" s="670"/>
      <c r="M398" s="670"/>
      <c r="N398" s="670"/>
      <c r="O398" s="670"/>
      <c r="P398" s="670"/>
      <c r="Q398" s="670"/>
      <c r="R398" s="670"/>
      <c r="S398" s="670"/>
      <c r="T398" s="670"/>
      <c r="U398" s="670"/>
      <c r="V398" s="670"/>
      <c r="Y398" s="181"/>
      <c r="Z398" s="890"/>
      <c r="AA398" s="670"/>
    </row>
    <row r="399" spans="11:27" s="506" customFormat="1" ht="15.9" customHeight="1">
      <c r="K399" s="670"/>
      <c r="L399" s="670"/>
      <c r="M399" s="670"/>
      <c r="N399" s="670"/>
      <c r="O399" s="670"/>
      <c r="P399" s="670"/>
      <c r="Q399" s="670"/>
      <c r="R399" s="670"/>
      <c r="S399" s="670"/>
      <c r="T399" s="670"/>
      <c r="U399" s="670"/>
      <c r="V399" s="670"/>
      <c r="Y399" s="181"/>
      <c r="Z399" s="890"/>
      <c r="AA399" s="670"/>
    </row>
    <row r="400" spans="11:27" s="506" customFormat="1" ht="15.9" customHeight="1">
      <c r="K400" s="670"/>
      <c r="L400" s="670"/>
      <c r="M400" s="670"/>
      <c r="N400" s="670"/>
      <c r="O400" s="670"/>
      <c r="P400" s="670"/>
      <c r="Q400" s="670"/>
      <c r="R400" s="670"/>
      <c r="S400" s="670"/>
      <c r="T400" s="670"/>
      <c r="U400" s="670"/>
      <c r="V400" s="670"/>
      <c r="Y400" s="181"/>
      <c r="Z400" s="890"/>
      <c r="AA400" s="670"/>
    </row>
    <row r="401" spans="11:27" s="506" customFormat="1" ht="15.9" customHeight="1">
      <c r="K401" s="670"/>
      <c r="L401" s="670"/>
      <c r="M401" s="670"/>
      <c r="N401" s="670"/>
      <c r="O401" s="670"/>
      <c r="P401" s="670"/>
      <c r="Q401" s="670"/>
      <c r="R401" s="670"/>
      <c r="S401" s="670"/>
      <c r="T401" s="670"/>
      <c r="U401" s="670"/>
      <c r="V401" s="670"/>
      <c r="Y401" s="181"/>
      <c r="Z401" s="890"/>
      <c r="AA401" s="670"/>
    </row>
    <row r="402" spans="11:27" s="506" customFormat="1" ht="15.9" customHeight="1">
      <c r="K402" s="670"/>
      <c r="L402" s="670"/>
      <c r="M402" s="670"/>
      <c r="N402" s="670"/>
      <c r="O402" s="670"/>
      <c r="P402" s="670"/>
      <c r="Q402" s="670"/>
      <c r="R402" s="670"/>
      <c r="S402" s="670"/>
      <c r="T402" s="670"/>
      <c r="U402" s="670"/>
      <c r="V402" s="670"/>
      <c r="Y402" s="181"/>
      <c r="Z402" s="890"/>
      <c r="AA402" s="670"/>
    </row>
    <row r="403" spans="11:27" s="506" customFormat="1" ht="15.9" customHeight="1">
      <c r="K403" s="670"/>
      <c r="L403" s="670"/>
      <c r="M403" s="670"/>
      <c r="N403" s="670"/>
      <c r="O403" s="670"/>
      <c r="P403" s="670"/>
      <c r="Q403" s="670"/>
      <c r="R403" s="670"/>
      <c r="S403" s="670"/>
      <c r="T403" s="670"/>
      <c r="U403" s="670"/>
      <c r="V403" s="670"/>
      <c r="Y403" s="181"/>
      <c r="Z403" s="890"/>
      <c r="AA403" s="670"/>
    </row>
    <row r="404" spans="11:27" s="506" customFormat="1" ht="15.9" customHeight="1">
      <c r="K404" s="670"/>
      <c r="L404" s="670"/>
      <c r="M404" s="670"/>
      <c r="N404" s="670"/>
      <c r="O404" s="670"/>
      <c r="P404" s="670"/>
      <c r="Q404" s="670"/>
      <c r="R404" s="670"/>
      <c r="S404" s="670"/>
      <c r="T404" s="670"/>
      <c r="U404" s="670"/>
      <c r="V404" s="670"/>
      <c r="Y404" s="181"/>
      <c r="Z404" s="890"/>
      <c r="AA404" s="670"/>
    </row>
    <row r="405" spans="11:27" s="506" customFormat="1" ht="15.9" customHeight="1">
      <c r="K405" s="670"/>
      <c r="L405" s="670"/>
      <c r="M405" s="670"/>
      <c r="N405" s="670"/>
      <c r="O405" s="670"/>
      <c r="P405" s="670"/>
      <c r="Q405" s="670"/>
      <c r="R405" s="670"/>
      <c r="S405" s="670"/>
      <c r="T405" s="670"/>
      <c r="U405" s="670"/>
      <c r="V405" s="670"/>
      <c r="Y405" s="181"/>
      <c r="Z405" s="890"/>
      <c r="AA405" s="670"/>
    </row>
    <row r="406" spans="11:27" s="506" customFormat="1" ht="15.9" customHeight="1">
      <c r="K406" s="670"/>
      <c r="L406" s="670"/>
      <c r="M406" s="670"/>
      <c r="N406" s="670"/>
      <c r="O406" s="670"/>
      <c r="P406" s="670"/>
      <c r="Q406" s="670"/>
      <c r="R406" s="670"/>
      <c r="S406" s="670"/>
      <c r="T406" s="670"/>
      <c r="U406" s="670"/>
      <c r="V406" s="670"/>
      <c r="Y406" s="181"/>
      <c r="Z406" s="890"/>
      <c r="AA406" s="670"/>
    </row>
    <row r="407" spans="11:27" s="506" customFormat="1" ht="15.9" customHeight="1">
      <c r="K407" s="670"/>
      <c r="L407" s="670"/>
      <c r="M407" s="670"/>
      <c r="N407" s="670"/>
      <c r="O407" s="670"/>
      <c r="P407" s="670"/>
      <c r="Q407" s="670"/>
      <c r="R407" s="670"/>
      <c r="S407" s="670"/>
      <c r="T407" s="670"/>
      <c r="U407" s="670"/>
      <c r="V407" s="670"/>
      <c r="Y407" s="181"/>
      <c r="Z407" s="890"/>
      <c r="AA407" s="670"/>
    </row>
    <row r="408" spans="11:27" s="506" customFormat="1" ht="15.9" customHeight="1">
      <c r="K408" s="670"/>
      <c r="L408" s="670"/>
      <c r="M408" s="670"/>
      <c r="N408" s="670"/>
      <c r="O408" s="670"/>
      <c r="P408" s="670"/>
      <c r="Q408" s="670"/>
      <c r="R408" s="670"/>
      <c r="S408" s="670"/>
      <c r="T408" s="670"/>
      <c r="U408" s="670"/>
      <c r="V408" s="670"/>
      <c r="Y408" s="181"/>
      <c r="Z408" s="890"/>
      <c r="AA408" s="670"/>
    </row>
    <row r="409" spans="11:27" s="506" customFormat="1" ht="15.9" customHeight="1">
      <c r="K409" s="670"/>
      <c r="L409" s="670"/>
      <c r="M409" s="670"/>
      <c r="N409" s="670"/>
      <c r="O409" s="670"/>
      <c r="P409" s="670"/>
      <c r="Q409" s="670"/>
      <c r="R409" s="670"/>
      <c r="S409" s="670"/>
      <c r="T409" s="670"/>
      <c r="U409" s="670"/>
      <c r="V409" s="670"/>
      <c r="Y409" s="181"/>
      <c r="Z409" s="890"/>
      <c r="AA409" s="670"/>
    </row>
    <row r="410" spans="11:27" s="506" customFormat="1" ht="15.9" customHeight="1">
      <c r="K410" s="670"/>
      <c r="L410" s="670"/>
      <c r="M410" s="670"/>
      <c r="N410" s="670"/>
      <c r="O410" s="670"/>
      <c r="P410" s="670"/>
      <c r="Q410" s="670"/>
      <c r="R410" s="670"/>
      <c r="S410" s="670"/>
      <c r="T410" s="670"/>
      <c r="U410" s="670"/>
      <c r="V410" s="670"/>
      <c r="Y410" s="181"/>
      <c r="Z410" s="890"/>
      <c r="AA410" s="670"/>
    </row>
    <row r="411" spans="11:27" s="506" customFormat="1" ht="15.9" customHeight="1">
      <c r="K411" s="670"/>
      <c r="L411" s="670"/>
      <c r="M411" s="670"/>
      <c r="N411" s="670"/>
      <c r="O411" s="670"/>
      <c r="P411" s="670"/>
      <c r="Q411" s="670"/>
      <c r="R411" s="670"/>
      <c r="S411" s="670"/>
      <c r="T411" s="670"/>
      <c r="U411" s="670"/>
      <c r="V411" s="670"/>
      <c r="Y411" s="181"/>
      <c r="Z411" s="890"/>
      <c r="AA411" s="670"/>
    </row>
    <row r="412" spans="11:27" s="506" customFormat="1" ht="15.9" customHeight="1">
      <c r="K412" s="670"/>
      <c r="L412" s="670"/>
      <c r="M412" s="670"/>
      <c r="N412" s="670"/>
      <c r="O412" s="670"/>
      <c r="P412" s="670"/>
      <c r="Q412" s="670"/>
      <c r="R412" s="670"/>
      <c r="S412" s="670"/>
      <c r="T412" s="670"/>
      <c r="U412" s="670"/>
      <c r="V412" s="670"/>
      <c r="Y412" s="181"/>
      <c r="Z412" s="890"/>
      <c r="AA412" s="670"/>
    </row>
    <row r="413" spans="11:27" s="506" customFormat="1" ht="15.9" customHeight="1">
      <c r="K413" s="670"/>
      <c r="L413" s="670"/>
      <c r="M413" s="670"/>
      <c r="N413" s="670"/>
      <c r="O413" s="670"/>
      <c r="P413" s="670"/>
      <c r="Q413" s="670"/>
      <c r="R413" s="670"/>
      <c r="S413" s="670"/>
      <c r="T413" s="670"/>
      <c r="U413" s="670"/>
      <c r="V413" s="670"/>
      <c r="Y413" s="181"/>
      <c r="Z413" s="890"/>
      <c r="AA413" s="670"/>
    </row>
    <row r="414" spans="11:27" s="506" customFormat="1" ht="15.9" customHeight="1">
      <c r="K414" s="670"/>
      <c r="L414" s="670"/>
      <c r="M414" s="670"/>
      <c r="N414" s="670"/>
      <c r="O414" s="670"/>
      <c r="P414" s="670"/>
      <c r="Q414" s="670"/>
      <c r="R414" s="670"/>
      <c r="S414" s="670"/>
      <c r="T414" s="670"/>
      <c r="U414" s="670"/>
      <c r="V414" s="670"/>
      <c r="Y414" s="181"/>
      <c r="Z414" s="890"/>
      <c r="AA414" s="670"/>
    </row>
    <row r="415" spans="11:27" s="506" customFormat="1" ht="15.9" customHeight="1">
      <c r="K415" s="670"/>
      <c r="L415" s="670"/>
      <c r="M415" s="670"/>
      <c r="N415" s="670"/>
      <c r="O415" s="670"/>
      <c r="P415" s="670"/>
      <c r="Q415" s="670"/>
      <c r="R415" s="670"/>
      <c r="S415" s="670"/>
      <c r="T415" s="670"/>
      <c r="U415" s="670"/>
      <c r="V415" s="670"/>
      <c r="Y415" s="181"/>
      <c r="Z415" s="890"/>
      <c r="AA415" s="670"/>
    </row>
    <row r="416" spans="11:27" s="506" customFormat="1" ht="15.9" customHeight="1">
      <c r="K416" s="670"/>
      <c r="L416" s="670"/>
      <c r="M416" s="670"/>
      <c r="N416" s="670"/>
      <c r="O416" s="670"/>
      <c r="P416" s="670"/>
      <c r="Q416" s="670"/>
      <c r="R416" s="670"/>
      <c r="S416" s="670"/>
      <c r="T416" s="670"/>
      <c r="U416" s="670"/>
      <c r="V416" s="670"/>
      <c r="Y416" s="181"/>
      <c r="Z416" s="890"/>
      <c r="AA416" s="670"/>
    </row>
    <row r="417" spans="11:27" s="506" customFormat="1" ht="15.9" customHeight="1">
      <c r="K417" s="670"/>
      <c r="L417" s="670"/>
      <c r="M417" s="670"/>
      <c r="N417" s="670"/>
      <c r="O417" s="670"/>
      <c r="P417" s="670"/>
      <c r="Q417" s="670"/>
      <c r="R417" s="670"/>
      <c r="S417" s="670"/>
      <c r="T417" s="670"/>
      <c r="U417" s="670"/>
      <c r="V417" s="670"/>
      <c r="Y417" s="181"/>
      <c r="Z417" s="890"/>
      <c r="AA417" s="670"/>
    </row>
    <row r="418" spans="11:27" s="506" customFormat="1" ht="15.9" customHeight="1">
      <c r="K418" s="670"/>
      <c r="L418" s="670"/>
      <c r="M418" s="670"/>
      <c r="N418" s="670"/>
      <c r="O418" s="670"/>
      <c r="P418" s="670"/>
      <c r="Q418" s="670"/>
      <c r="R418" s="670"/>
      <c r="S418" s="670"/>
      <c r="T418" s="670"/>
      <c r="U418" s="670"/>
      <c r="V418" s="670"/>
      <c r="Y418" s="181"/>
      <c r="Z418" s="890"/>
      <c r="AA418" s="670"/>
    </row>
    <row r="419" spans="11:27" s="506" customFormat="1" ht="15.9" customHeight="1">
      <c r="K419" s="670"/>
      <c r="L419" s="670"/>
      <c r="M419" s="670"/>
      <c r="N419" s="670"/>
      <c r="O419" s="670"/>
      <c r="P419" s="670"/>
      <c r="Q419" s="670"/>
      <c r="R419" s="670"/>
      <c r="S419" s="670"/>
      <c r="T419" s="670"/>
      <c r="U419" s="670"/>
      <c r="V419" s="670"/>
      <c r="Y419" s="181"/>
      <c r="Z419" s="890"/>
      <c r="AA419" s="670"/>
    </row>
    <row r="420" spans="11:27" s="506" customFormat="1" ht="15.9" customHeight="1">
      <c r="K420" s="670"/>
      <c r="L420" s="670"/>
      <c r="M420" s="670"/>
      <c r="N420" s="670"/>
      <c r="O420" s="670"/>
      <c r="P420" s="670"/>
      <c r="Q420" s="670"/>
      <c r="R420" s="670"/>
      <c r="S420" s="670"/>
      <c r="T420" s="670"/>
      <c r="U420" s="670"/>
      <c r="V420" s="670"/>
      <c r="Y420" s="181"/>
      <c r="Z420" s="890"/>
      <c r="AA420" s="670"/>
    </row>
    <row r="421" spans="11:27" s="506" customFormat="1" ht="15.9" customHeight="1">
      <c r="K421" s="670"/>
      <c r="L421" s="670"/>
      <c r="M421" s="670"/>
      <c r="N421" s="670"/>
      <c r="O421" s="670"/>
      <c r="P421" s="670"/>
      <c r="Q421" s="670"/>
      <c r="R421" s="670"/>
      <c r="S421" s="670"/>
      <c r="T421" s="670"/>
      <c r="U421" s="670"/>
      <c r="V421" s="670"/>
      <c r="Y421" s="181"/>
      <c r="Z421" s="890"/>
      <c r="AA421" s="670"/>
    </row>
    <row r="422" spans="11:27" s="506" customFormat="1" ht="15.9" customHeight="1">
      <c r="K422" s="670"/>
      <c r="L422" s="670"/>
      <c r="M422" s="670"/>
      <c r="N422" s="670"/>
      <c r="O422" s="670"/>
      <c r="P422" s="670"/>
      <c r="Q422" s="670"/>
      <c r="R422" s="670"/>
      <c r="S422" s="670"/>
      <c r="T422" s="670"/>
      <c r="U422" s="670"/>
      <c r="V422" s="670"/>
      <c r="Y422" s="181"/>
      <c r="Z422" s="890"/>
      <c r="AA422" s="670"/>
    </row>
    <row r="423" spans="11:27" s="506" customFormat="1" ht="15.9" customHeight="1">
      <c r="K423" s="670"/>
      <c r="L423" s="670"/>
      <c r="M423" s="670"/>
      <c r="N423" s="670"/>
      <c r="O423" s="670"/>
      <c r="P423" s="670"/>
      <c r="Q423" s="670"/>
      <c r="R423" s="670"/>
      <c r="S423" s="670"/>
      <c r="T423" s="670"/>
      <c r="U423" s="670"/>
      <c r="V423" s="670"/>
      <c r="Y423" s="181"/>
      <c r="Z423" s="890"/>
      <c r="AA423" s="670"/>
    </row>
    <row r="424" spans="11:27" s="506" customFormat="1" ht="15.9" customHeight="1">
      <c r="K424" s="670"/>
      <c r="L424" s="670"/>
      <c r="M424" s="670"/>
      <c r="N424" s="670"/>
      <c r="O424" s="670"/>
      <c r="P424" s="670"/>
      <c r="Q424" s="670"/>
      <c r="R424" s="670"/>
      <c r="S424" s="670"/>
      <c r="T424" s="670"/>
      <c r="U424" s="670"/>
      <c r="V424" s="670"/>
      <c r="Y424" s="181"/>
      <c r="Z424" s="890"/>
      <c r="AA424" s="670"/>
    </row>
    <row r="425" spans="11:27" s="506" customFormat="1" ht="15.9" customHeight="1">
      <c r="K425" s="670"/>
      <c r="L425" s="670"/>
      <c r="M425" s="670"/>
      <c r="N425" s="670"/>
      <c r="O425" s="670"/>
      <c r="P425" s="670"/>
      <c r="Q425" s="670"/>
      <c r="R425" s="670"/>
      <c r="S425" s="670"/>
      <c r="T425" s="670"/>
      <c r="U425" s="670"/>
      <c r="V425" s="670"/>
      <c r="Y425" s="181"/>
      <c r="Z425" s="890"/>
      <c r="AA425" s="670"/>
    </row>
    <row r="426" spans="11:27" s="506" customFormat="1" ht="15.9" customHeight="1">
      <c r="K426" s="670"/>
      <c r="L426" s="670"/>
      <c r="M426" s="670"/>
      <c r="N426" s="670"/>
      <c r="O426" s="670"/>
      <c r="P426" s="670"/>
      <c r="Q426" s="670"/>
      <c r="R426" s="670"/>
      <c r="S426" s="670"/>
      <c r="T426" s="670"/>
      <c r="U426" s="670"/>
      <c r="V426" s="670"/>
      <c r="Y426" s="181"/>
      <c r="Z426" s="890"/>
      <c r="AA426" s="670"/>
    </row>
    <row r="427" spans="11:27" s="506" customFormat="1" ht="15.9" customHeight="1">
      <c r="K427" s="670"/>
      <c r="L427" s="670"/>
      <c r="M427" s="670"/>
      <c r="N427" s="670"/>
      <c r="O427" s="670"/>
      <c r="P427" s="670"/>
      <c r="Q427" s="670"/>
      <c r="R427" s="670"/>
      <c r="S427" s="670"/>
      <c r="T427" s="670"/>
      <c r="U427" s="670"/>
      <c r="V427" s="670"/>
      <c r="Y427" s="181"/>
      <c r="Z427" s="890"/>
      <c r="AA427" s="670"/>
    </row>
    <row r="428" spans="11:27" s="506" customFormat="1" ht="15.9" customHeight="1">
      <c r="K428" s="670"/>
      <c r="L428" s="670"/>
      <c r="M428" s="670"/>
      <c r="N428" s="670"/>
      <c r="O428" s="670"/>
      <c r="P428" s="670"/>
      <c r="Q428" s="670"/>
      <c r="R428" s="670"/>
      <c r="S428" s="670"/>
      <c r="T428" s="670"/>
      <c r="U428" s="670"/>
      <c r="V428" s="670"/>
      <c r="Y428" s="181"/>
      <c r="Z428" s="890"/>
      <c r="AA428" s="670"/>
    </row>
    <row r="429" spans="11:27" s="506" customFormat="1" ht="15.9" customHeight="1">
      <c r="K429" s="670"/>
      <c r="L429" s="670"/>
      <c r="M429" s="670"/>
      <c r="N429" s="670"/>
      <c r="O429" s="670"/>
      <c r="P429" s="670"/>
      <c r="Q429" s="670"/>
      <c r="R429" s="670"/>
      <c r="S429" s="670"/>
      <c r="T429" s="670"/>
      <c r="U429" s="670"/>
      <c r="V429" s="670"/>
      <c r="Y429" s="181"/>
      <c r="Z429" s="890"/>
      <c r="AA429" s="670"/>
    </row>
    <row r="430" spans="11:27" s="506" customFormat="1" ht="15.9" customHeight="1">
      <c r="K430" s="670"/>
      <c r="L430" s="670"/>
      <c r="M430" s="670"/>
      <c r="N430" s="670"/>
      <c r="O430" s="670"/>
      <c r="P430" s="670"/>
      <c r="Q430" s="670"/>
      <c r="R430" s="670"/>
      <c r="S430" s="670"/>
      <c r="T430" s="670"/>
      <c r="U430" s="670"/>
      <c r="V430" s="670"/>
      <c r="Y430" s="181"/>
      <c r="Z430" s="890"/>
      <c r="AA430" s="670"/>
    </row>
    <row r="431" spans="11:27" s="506" customFormat="1" ht="15.9" customHeight="1">
      <c r="K431" s="670"/>
      <c r="L431" s="670"/>
      <c r="M431" s="670"/>
      <c r="N431" s="670"/>
      <c r="O431" s="670"/>
      <c r="P431" s="670"/>
      <c r="Q431" s="670"/>
      <c r="R431" s="670"/>
      <c r="S431" s="670"/>
      <c r="T431" s="670"/>
      <c r="U431" s="670"/>
      <c r="V431" s="670"/>
      <c r="Y431" s="181"/>
      <c r="Z431" s="890"/>
      <c r="AA431" s="670"/>
    </row>
    <row r="432" spans="11:27" s="506" customFormat="1" ht="15.9" customHeight="1">
      <c r="K432" s="670"/>
      <c r="L432" s="670"/>
      <c r="M432" s="670"/>
      <c r="N432" s="670"/>
      <c r="O432" s="670"/>
      <c r="P432" s="670"/>
      <c r="Q432" s="670"/>
      <c r="R432" s="670"/>
      <c r="S432" s="670"/>
      <c r="T432" s="670"/>
      <c r="U432" s="670"/>
      <c r="V432" s="670"/>
      <c r="Y432" s="181"/>
      <c r="Z432" s="890"/>
      <c r="AA432" s="670"/>
    </row>
    <row r="433" spans="11:27" s="506" customFormat="1" ht="15.9" customHeight="1">
      <c r="K433" s="670"/>
      <c r="L433" s="670"/>
      <c r="M433" s="670"/>
      <c r="N433" s="670"/>
      <c r="O433" s="670"/>
      <c r="P433" s="670"/>
      <c r="Q433" s="670"/>
      <c r="R433" s="670"/>
      <c r="S433" s="670"/>
      <c r="T433" s="670"/>
      <c r="U433" s="670"/>
      <c r="V433" s="670"/>
      <c r="Y433" s="181"/>
      <c r="Z433" s="890"/>
      <c r="AA433" s="670"/>
    </row>
    <row r="434" spans="11:27" s="506" customFormat="1" ht="15.9" customHeight="1">
      <c r="K434" s="670"/>
      <c r="L434" s="670"/>
      <c r="M434" s="670"/>
      <c r="N434" s="670"/>
      <c r="O434" s="670"/>
      <c r="P434" s="670"/>
      <c r="Q434" s="670"/>
      <c r="R434" s="670"/>
      <c r="S434" s="670"/>
      <c r="T434" s="670"/>
      <c r="U434" s="670"/>
      <c r="V434" s="670"/>
      <c r="Y434" s="181"/>
      <c r="Z434" s="890"/>
      <c r="AA434" s="670"/>
    </row>
    <row r="435" spans="11:27" s="506" customFormat="1" ht="15.9" customHeight="1">
      <c r="K435" s="670"/>
      <c r="L435" s="670"/>
      <c r="M435" s="670"/>
      <c r="N435" s="670"/>
      <c r="O435" s="670"/>
      <c r="P435" s="670"/>
      <c r="Q435" s="670"/>
      <c r="R435" s="670"/>
      <c r="S435" s="670"/>
      <c r="T435" s="670"/>
      <c r="U435" s="670"/>
      <c r="V435" s="670"/>
      <c r="Y435" s="181"/>
      <c r="Z435" s="890"/>
      <c r="AA435" s="670"/>
    </row>
    <row r="436" spans="11:27" s="506" customFormat="1" ht="15.9" customHeight="1">
      <c r="K436" s="670"/>
      <c r="L436" s="670"/>
      <c r="M436" s="670"/>
      <c r="N436" s="670"/>
      <c r="O436" s="670"/>
      <c r="P436" s="670"/>
      <c r="Q436" s="670"/>
      <c r="R436" s="670"/>
      <c r="S436" s="670"/>
      <c r="T436" s="670"/>
      <c r="U436" s="670"/>
      <c r="V436" s="670"/>
      <c r="Y436" s="181"/>
      <c r="Z436" s="890"/>
      <c r="AA436" s="670"/>
    </row>
    <row r="437" spans="11:27" s="506" customFormat="1" ht="15.9" customHeight="1">
      <c r="K437" s="670"/>
      <c r="L437" s="670"/>
      <c r="M437" s="670"/>
      <c r="N437" s="670"/>
      <c r="O437" s="670"/>
      <c r="P437" s="670"/>
      <c r="Q437" s="670"/>
      <c r="R437" s="670"/>
      <c r="S437" s="670"/>
      <c r="T437" s="670"/>
      <c r="U437" s="670"/>
      <c r="V437" s="670"/>
      <c r="Y437" s="181"/>
      <c r="Z437" s="890"/>
      <c r="AA437" s="670"/>
    </row>
    <row r="438" spans="11:27" s="506" customFormat="1" ht="15.9" customHeight="1">
      <c r="K438" s="670"/>
      <c r="L438" s="670"/>
      <c r="M438" s="670"/>
      <c r="N438" s="670"/>
      <c r="O438" s="670"/>
      <c r="P438" s="670"/>
      <c r="Q438" s="670"/>
      <c r="R438" s="670"/>
      <c r="S438" s="670"/>
      <c r="T438" s="670"/>
      <c r="U438" s="670"/>
      <c r="V438" s="670"/>
      <c r="Y438" s="181"/>
      <c r="Z438" s="890"/>
      <c r="AA438" s="670"/>
    </row>
    <row r="439" spans="11:27" s="506" customFormat="1" ht="15.9" customHeight="1">
      <c r="K439" s="670"/>
      <c r="L439" s="670"/>
      <c r="M439" s="670"/>
      <c r="N439" s="670"/>
      <c r="O439" s="670"/>
      <c r="P439" s="670"/>
      <c r="Q439" s="670"/>
      <c r="R439" s="670"/>
      <c r="S439" s="670"/>
      <c r="T439" s="670"/>
      <c r="U439" s="670"/>
      <c r="V439" s="670"/>
      <c r="Y439" s="181"/>
      <c r="Z439" s="890"/>
      <c r="AA439" s="670"/>
    </row>
    <row r="440" spans="11:27" s="506" customFormat="1" ht="15.9" customHeight="1">
      <c r="K440" s="670"/>
      <c r="L440" s="670"/>
      <c r="M440" s="670"/>
      <c r="N440" s="670"/>
      <c r="O440" s="670"/>
      <c r="P440" s="670"/>
      <c r="Q440" s="670"/>
      <c r="R440" s="670"/>
      <c r="S440" s="670"/>
      <c r="T440" s="670"/>
      <c r="U440" s="670"/>
      <c r="V440" s="670"/>
      <c r="Y440" s="181"/>
      <c r="Z440" s="890"/>
      <c r="AA440" s="670"/>
    </row>
    <row r="441" spans="11:27" s="506" customFormat="1" ht="15.9" customHeight="1">
      <c r="K441" s="670"/>
      <c r="L441" s="670"/>
      <c r="M441" s="670"/>
      <c r="N441" s="670"/>
      <c r="O441" s="670"/>
      <c r="P441" s="670"/>
      <c r="Q441" s="670"/>
      <c r="R441" s="670"/>
      <c r="S441" s="670"/>
      <c r="T441" s="670"/>
      <c r="U441" s="670"/>
      <c r="V441" s="670"/>
      <c r="Y441" s="181"/>
      <c r="Z441" s="890"/>
      <c r="AA441" s="670"/>
    </row>
    <row r="442" spans="11:27" s="506" customFormat="1" ht="15.9" customHeight="1">
      <c r="K442" s="670"/>
      <c r="L442" s="670"/>
      <c r="M442" s="670"/>
      <c r="N442" s="670"/>
      <c r="O442" s="670"/>
      <c r="P442" s="670"/>
      <c r="Q442" s="670"/>
      <c r="R442" s="670"/>
      <c r="S442" s="670"/>
      <c r="T442" s="670"/>
      <c r="U442" s="670"/>
      <c r="V442" s="670"/>
      <c r="Y442" s="181"/>
      <c r="Z442" s="890"/>
      <c r="AA442" s="670"/>
    </row>
    <row r="443" spans="11:27" s="506" customFormat="1" ht="15.9" customHeight="1">
      <c r="K443" s="670"/>
      <c r="L443" s="670"/>
      <c r="M443" s="670"/>
      <c r="N443" s="670"/>
      <c r="O443" s="670"/>
      <c r="P443" s="670"/>
      <c r="Q443" s="670"/>
      <c r="R443" s="670"/>
      <c r="S443" s="670"/>
      <c r="T443" s="670"/>
      <c r="U443" s="670"/>
      <c r="V443" s="670"/>
      <c r="Y443" s="181"/>
      <c r="Z443" s="890"/>
      <c r="AA443" s="670"/>
    </row>
    <row r="444" spans="11:27" s="506" customFormat="1" ht="15.9" customHeight="1">
      <c r="K444" s="670"/>
      <c r="L444" s="670"/>
      <c r="M444" s="670"/>
      <c r="N444" s="670"/>
      <c r="O444" s="670"/>
      <c r="P444" s="670"/>
      <c r="Q444" s="670"/>
      <c r="R444" s="670"/>
      <c r="S444" s="670"/>
      <c r="T444" s="670"/>
      <c r="U444" s="670"/>
      <c r="V444" s="670"/>
      <c r="Y444" s="181"/>
      <c r="Z444" s="890"/>
      <c r="AA444" s="670"/>
    </row>
    <row r="445" spans="11:27" s="506" customFormat="1" ht="15.9" customHeight="1">
      <c r="K445" s="670"/>
      <c r="L445" s="670"/>
      <c r="M445" s="670"/>
      <c r="N445" s="670"/>
      <c r="O445" s="670"/>
      <c r="P445" s="670"/>
      <c r="Q445" s="670"/>
      <c r="R445" s="670"/>
      <c r="S445" s="670"/>
      <c r="T445" s="670"/>
      <c r="U445" s="670"/>
      <c r="V445" s="670"/>
      <c r="Y445" s="181"/>
      <c r="Z445" s="890"/>
      <c r="AA445" s="670"/>
    </row>
    <row r="446" spans="11:27" s="506" customFormat="1" ht="15.9" customHeight="1">
      <c r="K446" s="670"/>
      <c r="L446" s="670"/>
      <c r="M446" s="670"/>
      <c r="N446" s="670"/>
      <c r="O446" s="670"/>
      <c r="P446" s="670"/>
      <c r="Q446" s="670"/>
      <c r="R446" s="670"/>
      <c r="S446" s="670"/>
      <c r="T446" s="670"/>
      <c r="U446" s="670"/>
      <c r="V446" s="670"/>
      <c r="Y446" s="181"/>
      <c r="Z446" s="890"/>
      <c r="AA446" s="670"/>
    </row>
    <row r="447" spans="11:27" s="506" customFormat="1" ht="15.9" customHeight="1">
      <c r="K447" s="670"/>
      <c r="L447" s="670"/>
      <c r="M447" s="670"/>
      <c r="N447" s="670"/>
      <c r="O447" s="670"/>
      <c r="P447" s="670"/>
      <c r="Q447" s="670"/>
      <c r="R447" s="670"/>
      <c r="S447" s="670"/>
      <c r="T447" s="670"/>
      <c r="U447" s="670"/>
      <c r="V447" s="670"/>
      <c r="Y447" s="181"/>
      <c r="Z447" s="890"/>
      <c r="AA447" s="670"/>
    </row>
    <row r="448" spans="11:27" s="506" customFormat="1" ht="15.9" customHeight="1">
      <c r="K448" s="670"/>
      <c r="L448" s="670"/>
      <c r="M448" s="670"/>
      <c r="N448" s="670"/>
      <c r="O448" s="670"/>
      <c r="P448" s="670"/>
      <c r="Q448" s="670"/>
      <c r="R448" s="670"/>
      <c r="S448" s="670"/>
      <c r="T448" s="670"/>
      <c r="U448" s="670"/>
      <c r="V448" s="670"/>
      <c r="Y448" s="181"/>
      <c r="Z448" s="890"/>
      <c r="AA448" s="670"/>
    </row>
    <row r="449" spans="11:27" s="506" customFormat="1" ht="15.9" customHeight="1">
      <c r="K449" s="670"/>
      <c r="L449" s="670"/>
      <c r="M449" s="670"/>
      <c r="N449" s="670"/>
      <c r="O449" s="670"/>
      <c r="P449" s="670"/>
      <c r="Q449" s="670"/>
      <c r="R449" s="670"/>
      <c r="S449" s="670"/>
      <c r="T449" s="670"/>
      <c r="U449" s="670"/>
      <c r="V449" s="670"/>
      <c r="Y449" s="181"/>
      <c r="Z449" s="890"/>
      <c r="AA449" s="670"/>
    </row>
    <row r="450" spans="11:27" s="506" customFormat="1" ht="15.9" customHeight="1">
      <c r="K450" s="670"/>
      <c r="L450" s="670"/>
      <c r="M450" s="670"/>
      <c r="N450" s="670"/>
      <c r="O450" s="670"/>
      <c r="P450" s="670"/>
      <c r="Q450" s="670"/>
      <c r="R450" s="670"/>
      <c r="S450" s="670"/>
      <c r="T450" s="670"/>
      <c r="U450" s="670"/>
      <c r="V450" s="670"/>
      <c r="Y450" s="181"/>
      <c r="Z450" s="890"/>
      <c r="AA450" s="670"/>
    </row>
    <row r="451" spans="11:27" s="506" customFormat="1" ht="15.9" customHeight="1">
      <c r="K451" s="670"/>
      <c r="L451" s="670"/>
      <c r="M451" s="670"/>
      <c r="N451" s="670"/>
      <c r="O451" s="670"/>
      <c r="P451" s="670"/>
      <c r="Q451" s="670"/>
      <c r="R451" s="670"/>
      <c r="S451" s="670"/>
      <c r="T451" s="670"/>
      <c r="U451" s="670"/>
      <c r="V451" s="670"/>
      <c r="Y451" s="181"/>
      <c r="Z451" s="890"/>
      <c r="AA451" s="670"/>
    </row>
    <row r="452" spans="11:27" s="506" customFormat="1" ht="15.9" customHeight="1">
      <c r="K452" s="670"/>
      <c r="L452" s="670"/>
      <c r="M452" s="670"/>
      <c r="N452" s="670"/>
      <c r="O452" s="670"/>
      <c r="P452" s="670"/>
      <c r="Q452" s="670"/>
      <c r="R452" s="670"/>
      <c r="S452" s="670"/>
      <c r="T452" s="670"/>
      <c r="U452" s="670"/>
      <c r="V452" s="670"/>
      <c r="Y452" s="181"/>
      <c r="Z452" s="890"/>
      <c r="AA452" s="670"/>
    </row>
    <row r="453" spans="11:27" s="506" customFormat="1" ht="15.9" customHeight="1">
      <c r="K453" s="670"/>
      <c r="L453" s="670"/>
      <c r="M453" s="670"/>
      <c r="N453" s="670"/>
      <c r="O453" s="670"/>
      <c r="P453" s="670"/>
      <c r="Q453" s="670"/>
      <c r="R453" s="670"/>
      <c r="S453" s="670"/>
      <c r="T453" s="670"/>
      <c r="U453" s="670"/>
      <c r="V453" s="670"/>
      <c r="Y453" s="181"/>
      <c r="Z453" s="890"/>
      <c r="AA453" s="670"/>
    </row>
    <row r="454" spans="11:27" s="506" customFormat="1" ht="15.9" customHeight="1">
      <c r="K454" s="670"/>
      <c r="L454" s="670"/>
      <c r="M454" s="670"/>
      <c r="N454" s="670"/>
      <c r="O454" s="670"/>
      <c r="P454" s="670"/>
      <c r="Q454" s="670"/>
      <c r="R454" s="670"/>
      <c r="S454" s="670"/>
      <c r="T454" s="670"/>
      <c r="U454" s="670"/>
      <c r="V454" s="670"/>
      <c r="Y454" s="181"/>
      <c r="Z454" s="890"/>
      <c r="AA454" s="670"/>
    </row>
    <row r="455" spans="11:27" s="506" customFormat="1" ht="15.9" customHeight="1">
      <c r="K455" s="670"/>
      <c r="L455" s="670"/>
      <c r="M455" s="670"/>
      <c r="N455" s="670"/>
      <c r="O455" s="670"/>
      <c r="P455" s="670"/>
      <c r="Q455" s="670"/>
      <c r="R455" s="670"/>
      <c r="S455" s="670"/>
      <c r="T455" s="670"/>
      <c r="U455" s="670"/>
      <c r="V455" s="670"/>
      <c r="Y455" s="181"/>
      <c r="Z455" s="890"/>
      <c r="AA455" s="670"/>
    </row>
    <row r="456" spans="11:27" s="506" customFormat="1" ht="15.9" customHeight="1">
      <c r="K456" s="670"/>
      <c r="L456" s="670"/>
      <c r="M456" s="670"/>
      <c r="N456" s="670"/>
      <c r="O456" s="670"/>
      <c r="P456" s="670"/>
      <c r="Q456" s="670"/>
      <c r="R456" s="670"/>
      <c r="S456" s="670"/>
      <c r="T456" s="670"/>
      <c r="U456" s="670"/>
      <c r="V456" s="670"/>
      <c r="Y456" s="181"/>
      <c r="Z456" s="890"/>
      <c r="AA456" s="670"/>
    </row>
    <row r="457" spans="11:27" s="506" customFormat="1" ht="15.9" customHeight="1">
      <c r="K457" s="670"/>
      <c r="L457" s="670"/>
      <c r="M457" s="670"/>
      <c r="N457" s="670"/>
      <c r="O457" s="670"/>
      <c r="P457" s="670"/>
      <c r="Q457" s="670"/>
      <c r="R457" s="670"/>
      <c r="S457" s="670"/>
      <c r="T457" s="670"/>
      <c r="U457" s="670"/>
      <c r="V457" s="670"/>
      <c r="Y457" s="181"/>
      <c r="Z457" s="890"/>
      <c r="AA457" s="670"/>
    </row>
    <row r="458" spans="11:27" s="506" customFormat="1" ht="15.9" customHeight="1">
      <c r="K458" s="670"/>
      <c r="L458" s="670"/>
      <c r="M458" s="670"/>
      <c r="N458" s="670"/>
      <c r="O458" s="670"/>
      <c r="P458" s="670"/>
      <c r="Q458" s="670"/>
      <c r="R458" s="670"/>
      <c r="S458" s="670"/>
      <c r="T458" s="670"/>
      <c r="U458" s="670"/>
      <c r="V458" s="670"/>
      <c r="Y458" s="181"/>
      <c r="Z458" s="890"/>
      <c r="AA458" s="670"/>
    </row>
    <row r="459" spans="11:27" s="506" customFormat="1" ht="15.9" customHeight="1">
      <c r="K459" s="670"/>
      <c r="L459" s="670"/>
      <c r="M459" s="670"/>
      <c r="N459" s="670"/>
      <c r="O459" s="670"/>
      <c r="P459" s="670"/>
      <c r="Q459" s="670"/>
      <c r="R459" s="670"/>
      <c r="S459" s="670"/>
      <c r="T459" s="670"/>
      <c r="U459" s="670"/>
      <c r="V459" s="670"/>
      <c r="Y459" s="181"/>
      <c r="Z459" s="890"/>
      <c r="AA459" s="670"/>
    </row>
    <row r="460" spans="11:27" s="506" customFormat="1" ht="15.9" customHeight="1">
      <c r="K460" s="670"/>
      <c r="L460" s="670"/>
      <c r="M460" s="670"/>
      <c r="N460" s="670"/>
      <c r="O460" s="670"/>
      <c r="P460" s="670"/>
      <c r="Q460" s="670"/>
      <c r="R460" s="670"/>
      <c r="S460" s="670"/>
      <c r="T460" s="670"/>
      <c r="U460" s="670"/>
      <c r="V460" s="670"/>
      <c r="Y460" s="181"/>
      <c r="Z460" s="890"/>
      <c r="AA460" s="670"/>
    </row>
    <row r="461" spans="11:27" s="506" customFormat="1" ht="15.9" customHeight="1">
      <c r="K461" s="670"/>
      <c r="L461" s="670"/>
      <c r="M461" s="670"/>
      <c r="N461" s="670"/>
      <c r="O461" s="670"/>
      <c r="P461" s="670"/>
      <c r="Q461" s="670"/>
      <c r="R461" s="670"/>
      <c r="S461" s="670"/>
      <c r="T461" s="670"/>
      <c r="U461" s="670"/>
      <c r="V461" s="670"/>
      <c r="Y461" s="181"/>
      <c r="Z461" s="890"/>
      <c r="AA461" s="670"/>
    </row>
    <row r="462" spans="11:27" s="506" customFormat="1" ht="15.9" customHeight="1">
      <c r="K462" s="670"/>
      <c r="L462" s="670"/>
      <c r="M462" s="670"/>
      <c r="N462" s="670"/>
      <c r="O462" s="670"/>
      <c r="P462" s="670"/>
      <c r="Q462" s="670"/>
      <c r="R462" s="670"/>
      <c r="S462" s="670"/>
      <c r="T462" s="670"/>
      <c r="U462" s="670"/>
      <c r="V462" s="670"/>
      <c r="Y462" s="181"/>
      <c r="Z462" s="890"/>
      <c r="AA462" s="670"/>
    </row>
    <row r="463" spans="11:27" s="506" customFormat="1" ht="15.9" customHeight="1">
      <c r="K463" s="670"/>
      <c r="L463" s="670"/>
      <c r="M463" s="670"/>
      <c r="N463" s="670"/>
      <c r="O463" s="670"/>
      <c r="P463" s="670"/>
      <c r="Q463" s="670"/>
      <c r="R463" s="670"/>
      <c r="S463" s="670"/>
      <c r="T463" s="670"/>
      <c r="U463" s="670"/>
      <c r="V463" s="670"/>
      <c r="Y463" s="181"/>
      <c r="Z463" s="890"/>
      <c r="AA463" s="670"/>
    </row>
    <row r="464" spans="11:27" s="506" customFormat="1" ht="15.9" customHeight="1">
      <c r="K464" s="670"/>
      <c r="L464" s="670"/>
      <c r="M464" s="670"/>
      <c r="N464" s="670"/>
      <c r="O464" s="670"/>
      <c r="P464" s="670"/>
      <c r="Q464" s="670"/>
      <c r="R464" s="670"/>
      <c r="S464" s="670"/>
      <c r="T464" s="670"/>
      <c r="U464" s="670"/>
      <c r="V464" s="670"/>
      <c r="Y464" s="181"/>
      <c r="Z464" s="890"/>
      <c r="AA464" s="670"/>
    </row>
    <row r="465" spans="11:27" s="506" customFormat="1" ht="15.9" customHeight="1">
      <c r="K465" s="670"/>
      <c r="L465" s="670"/>
      <c r="M465" s="670"/>
      <c r="N465" s="670"/>
      <c r="O465" s="670"/>
      <c r="P465" s="670"/>
      <c r="Q465" s="670"/>
      <c r="R465" s="670"/>
      <c r="S465" s="670"/>
      <c r="T465" s="670"/>
      <c r="U465" s="670"/>
      <c r="V465" s="670"/>
      <c r="Y465" s="181"/>
      <c r="Z465" s="890"/>
      <c r="AA465" s="670"/>
    </row>
    <row r="466" spans="11:27" s="506" customFormat="1" ht="15.9" customHeight="1">
      <c r="K466" s="670"/>
      <c r="L466" s="670"/>
      <c r="M466" s="670"/>
      <c r="N466" s="670"/>
      <c r="O466" s="670"/>
      <c r="P466" s="670"/>
      <c r="Q466" s="670"/>
      <c r="R466" s="670"/>
      <c r="S466" s="670"/>
      <c r="T466" s="670"/>
      <c r="U466" s="670"/>
      <c r="V466" s="670"/>
      <c r="Y466" s="181"/>
      <c r="Z466" s="890"/>
      <c r="AA466" s="670"/>
    </row>
    <row r="467" spans="11:27" s="506" customFormat="1" ht="15.9" customHeight="1">
      <c r="K467" s="670"/>
      <c r="L467" s="670"/>
      <c r="M467" s="670"/>
      <c r="N467" s="670"/>
      <c r="O467" s="670"/>
      <c r="P467" s="670"/>
      <c r="Q467" s="670"/>
      <c r="R467" s="670"/>
      <c r="S467" s="670"/>
      <c r="T467" s="670"/>
      <c r="U467" s="670"/>
      <c r="V467" s="670"/>
      <c r="Y467" s="181"/>
      <c r="Z467" s="890"/>
      <c r="AA467" s="670"/>
    </row>
    <row r="468" spans="11:27" s="506" customFormat="1" ht="15.9" customHeight="1">
      <c r="K468" s="670"/>
      <c r="L468" s="670"/>
      <c r="M468" s="670"/>
      <c r="N468" s="670"/>
      <c r="O468" s="670"/>
      <c r="P468" s="670"/>
      <c r="Q468" s="670"/>
      <c r="R468" s="670"/>
      <c r="S468" s="670"/>
      <c r="T468" s="670"/>
      <c r="U468" s="670"/>
      <c r="V468" s="670"/>
      <c r="Y468" s="181"/>
      <c r="Z468" s="890"/>
      <c r="AA468" s="670"/>
    </row>
    <row r="469" spans="11:27" s="506" customFormat="1" ht="15.9" customHeight="1">
      <c r="K469" s="670"/>
      <c r="L469" s="670"/>
      <c r="M469" s="670"/>
      <c r="N469" s="670"/>
      <c r="O469" s="670"/>
      <c r="P469" s="670"/>
      <c r="Q469" s="670"/>
      <c r="R469" s="670"/>
      <c r="S469" s="670"/>
      <c r="T469" s="670"/>
      <c r="U469" s="670"/>
      <c r="V469" s="670"/>
      <c r="Y469" s="181"/>
      <c r="Z469" s="890"/>
      <c r="AA469" s="670"/>
    </row>
    <row r="470" spans="11:27" s="506" customFormat="1" ht="15.9" customHeight="1">
      <c r="K470" s="670"/>
      <c r="L470" s="670"/>
      <c r="M470" s="670"/>
      <c r="N470" s="670"/>
      <c r="O470" s="670"/>
      <c r="P470" s="670"/>
      <c r="Q470" s="670"/>
      <c r="R470" s="670"/>
      <c r="S470" s="670"/>
      <c r="T470" s="670"/>
      <c r="U470" s="670"/>
      <c r="V470" s="670"/>
      <c r="Y470" s="181"/>
      <c r="Z470" s="890"/>
      <c r="AA470" s="670"/>
    </row>
    <row r="471" spans="11:27" s="506" customFormat="1" ht="15.9" customHeight="1">
      <c r="K471" s="670"/>
      <c r="L471" s="670"/>
      <c r="M471" s="670"/>
      <c r="N471" s="670"/>
      <c r="O471" s="670"/>
      <c r="P471" s="670"/>
      <c r="Q471" s="670"/>
      <c r="R471" s="670"/>
      <c r="S471" s="670"/>
      <c r="T471" s="670"/>
      <c r="U471" s="670"/>
      <c r="V471" s="670"/>
      <c r="Y471" s="181"/>
      <c r="Z471" s="890"/>
      <c r="AA471" s="670"/>
    </row>
    <row r="472" spans="11:27" s="506" customFormat="1" ht="15.9" customHeight="1">
      <c r="K472" s="670"/>
      <c r="L472" s="670"/>
      <c r="M472" s="670"/>
      <c r="N472" s="670"/>
      <c r="O472" s="670"/>
      <c r="P472" s="670"/>
      <c r="Q472" s="670"/>
      <c r="R472" s="670"/>
      <c r="S472" s="670"/>
      <c r="T472" s="670"/>
      <c r="U472" s="670"/>
      <c r="V472" s="670"/>
      <c r="Y472" s="181"/>
      <c r="Z472" s="890"/>
      <c r="AA472" s="670"/>
    </row>
    <row r="473" spans="11:27" s="506" customFormat="1" ht="15.9" customHeight="1">
      <c r="K473" s="670"/>
      <c r="L473" s="670"/>
      <c r="M473" s="670"/>
      <c r="N473" s="670"/>
      <c r="O473" s="670"/>
      <c r="P473" s="670"/>
      <c r="Q473" s="670"/>
      <c r="R473" s="670"/>
      <c r="S473" s="670"/>
      <c r="T473" s="670"/>
      <c r="U473" s="670"/>
      <c r="V473" s="670"/>
      <c r="Y473" s="181"/>
      <c r="Z473" s="890"/>
      <c r="AA473" s="670"/>
    </row>
    <row r="474" spans="11:27" s="506" customFormat="1" ht="15.9" customHeight="1">
      <c r="K474" s="670"/>
      <c r="L474" s="670"/>
      <c r="M474" s="670"/>
      <c r="N474" s="670"/>
      <c r="O474" s="670"/>
      <c r="P474" s="670"/>
      <c r="Q474" s="670"/>
      <c r="R474" s="670"/>
      <c r="S474" s="670"/>
      <c r="T474" s="670"/>
      <c r="U474" s="670"/>
      <c r="V474" s="670"/>
      <c r="Y474" s="181"/>
      <c r="Z474" s="890"/>
      <c r="AA474" s="670"/>
    </row>
    <row r="475" spans="11:27" s="506" customFormat="1" ht="15.9" customHeight="1">
      <c r="K475" s="670"/>
      <c r="L475" s="670"/>
      <c r="M475" s="670"/>
      <c r="N475" s="670"/>
      <c r="O475" s="670"/>
      <c r="P475" s="670"/>
      <c r="Q475" s="670"/>
      <c r="R475" s="670"/>
      <c r="S475" s="670"/>
      <c r="T475" s="670"/>
      <c r="U475" s="670"/>
      <c r="V475" s="670"/>
      <c r="Y475" s="181"/>
      <c r="Z475" s="890"/>
      <c r="AA475" s="670"/>
    </row>
    <row r="476" spans="11:27" s="506" customFormat="1" ht="15.9" customHeight="1">
      <c r="K476" s="670"/>
      <c r="L476" s="670"/>
      <c r="M476" s="670"/>
      <c r="N476" s="670"/>
      <c r="O476" s="670"/>
      <c r="P476" s="670"/>
      <c r="Q476" s="670"/>
      <c r="R476" s="670"/>
      <c r="S476" s="670"/>
      <c r="T476" s="670"/>
      <c r="U476" s="670"/>
      <c r="V476" s="670"/>
      <c r="Y476" s="181"/>
      <c r="Z476" s="890"/>
      <c r="AA476" s="670"/>
    </row>
    <row r="477" spans="11:27" s="506" customFormat="1" ht="15.9" customHeight="1">
      <c r="K477" s="670"/>
      <c r="L477" s="670"/>
      <c r="M477" s="670"/>
      <c r="N477" s="670"/>
      <c r="O477" s="670"/>
      <c r="P477" s="670"/>
      <c r="Q477" s="670"/>
      <c r="R477" s="670"/>
      <c r="S477" s="670"/>
      <c r="T477" s="670"/>
      <c r="U477" s="670"/>
      <c r="V477" s="670"/>
      <c r="Y477" s="181"/>
      <c r="Z477" s="890"/>
      <c r="AA477" s="670"/>
    </row>
    <row r="478" spans="11:27" s="506" customFormat="1" ht="15.9" customHeight="1">
      <c r="K478" s="670"/>
      <c r="L478" s="670"/>
      <c r="M478" s="670"/>
      <c r="N478" s="670"/>
      <c r="O478" s="670"/>
      <c r="P478" s="670"/>
      <c r="Q478" s="670"/>
      <c r="R478" s="670"/>
      <c r="S478" s="670"/>
      <c r="T478" s="670"/>
      <c r="U478" s="670"/>
      <c r="V478" s="670"/>
      <c r="Y478" s="181"/>
      <c r="Z478" s="890"/>
      <c r="AA478" s="670"/>
    </row>
    <row r="479" spans="11:27" s="506" customFormat="1" ht="15.9" customHeight="1">
      <c r="K479" s="670"/>
      <c r="L479" s="670"/>
      <c r="M479" s="670"/>
      <c r="N479" s="670"/>
      <c r="O479" s="670"/>
      <c r="P479" s="670"/>
      <c r="Q479" s="670"/>
      <c r="R479" s="670"/>
      <c r="S479" s="670"/>
      <c r="T479" s="670"/>
      <c r="U479" s="670"/>
      <c r="V479" s="670"/>
      <c r="Y479" s="181"/>
      <c r="Z479" s="890"/>
      <c r="AA479" s="670"/>
    </row>
    <row r="480" spans="11:27" s="506" customFormat="1" ht="15.9" customHeight="1">
      <c r="K480" s="670"/>
      <c r="L480" s="670"/>
      <c r="M480" s="670"/>
      <c r="N480" s="670"/>
      <c r="O480" s="670"/>
      <c r="P480" s="670"/>
      <c r="Q480" s="670"/>
      <c r="R480" s="670"/>
      <c r="S480" s="670"/>
      <c r="T480" s="670"/>
      <c r="U480" s="670"/>
      <c r="V480" s="670"/>
      <c r="Y480" s="181"/>
      <c r="Z480" s="890"/>
      <c r="AA480" s="670"/>
    </row>
    <row r="481" spans="11:27" s="506" customFormat="1" ht="15.9" customHeight="1">
      <c r="K481" s="670"/>
      <c r="L481" s="670"/>
      <c r="M481" s="670"/>
      <c r="N481" s="670"/>
      <c r="O481" s="670"/>
      <c r="P481" s="670"/>
      <c r="Q481" s="670"/>
      <c r="R481" s="670"/>
      <c r="S481" s="670"/>
      <c r="T481" s="670"/>
      <c r="U481" s="670"/>
      <c r="V481" s="670"/>
      <c r="Y481" s="181"/>
      <c r="Z481" s="890"/>
      <c r="AA481" s="670"/>
    </row>
    <row r="482" spans="11:27" s="506" customFormat="1" ht="15.9" customHeight="1">
      <c r="K482" s="670"/>
      <c r="L482" s="670"/>
      <c r="M482" s="670"/>
      <c r="N482" s="670"/>
      <c r="O482" s="670"/>
      <c r="P482" s="670"/>
      <c r="Q482" s="670"/>
      <c r="R482" s="670"/>
      <c r="S482" s="670"/>
      <c r="T482" s="670"/>
      <c r="U482" s="670"/>
      <c r="V482" s="670"/>
      <c r="Y482" s="181"/>
      <c r="Z482" s="890"/>
      <c r="AA482" s="670"/>
    </row>
    <row r="483" spans="11:27" s="506" customFormat="1" ht="15.9" customHeight="1">
      <c r="K483" s="670"/>
      <c r="L483" s="670"/>
      <c r="M483" s="670"/>
      <c r="N483" s="670"/>
      <c r="O483" s="670"/>
      <c r="P483" s="670"/>
      <c r="Q483" s="670"/>
      <c r="R483" s="670"/>
      <c r="S483" s="670"/>
      <c r="T483" s="670"/>
      <c r="U483" s="670"/>
      <c r="V483" s="670"/>
      <c r="Y483" s="181"/>
      <c r="Z483" s="890"/>
      <c r="AA483" s="670"/>
    </row>
    <row r="484" spans="11:27" s="506" customFormat="1" ht="15.9" customHeight="1">
      <c r="K484" s="670"/>
      <c r="L484" s="670"/>
      <c r="M484" s="670"/>
      <c r="N484" s="670"/>
      <c r="O484" s="670"/>
      <c r="P484" s="670"/>
      <c r="Q484" s="670"/>
      <c r="R484" s="670"/>
      <c r="S484" s="670"/>
      <c r="T484" s="670"/>
      <c r="U484" s="670"/>
      <c r="V484" s="670"/>
      <c r="Y484" s="181"/>
      <c r="Z484" s="890"/>
      <c r="AA484" s="670"/>
    </row>
    <row r="485" spans="11:27" s="506" customFormat="1" ht="15.9" customHeight="1">
      <c r="K485" s="670"/>
      <c r="L485" s="670"/>
      <c r="M485" s="670"/>
      <c r="N485" s="670"/>
      <c r="O485" s="670"/>
      <c r="P485" s="670"/>
      <c r="Q485" s="670"/>
      <c r="R485" s="670"/>
      <c r="S485" s="670"/>
      <c r="T485" s="670"/>
      <c r="U485" s="670"/>
      <c r="V485" s="670"/>
      <c r="Y485" s="181"/>
      <c r="Z485" s="890"/>
      <c r="AA485" s="670"/>
    </row>
    <row r="486" spans="11:27" s="506" customFormat="1" ht="15.9" customHeight="1">
      <c r="K486" s="670"/>
      <c r="L486" s="670"/>
      <c r="M486" s="670"/>
      <c r="N486" s="670"/>
      <c r="O486" s="670"/>
      <c r="P486" s="670"/>
      <c r="Q486" s="670"/>
      <c r="R486" s="670"/>
      <c r="S486" s="670"/>
      <c r="T486" s="670"/>
      <c r="U486" s="670"/>
      <c r="V486" s="670"/>
      <c r="Y486" s="181"/>
      <c r="Z486" s="890"/>
      <c r="AA486" s="670"/>
    </row>
    <row r="487" spans="11:27" s="506" customFormat="1" ht="15.9" customHeight="1">
      <c r="K487" s="670"/>
      <c r="L487" s="670"/>
      <c r="M487" s="670"/>
      <c r="N487" s="670"/>
      <c r="O487" s="670"/>
      <c r="P487" s="670"/>
      <c r="Q487" s="670"/>
      <c r="R487" s="670"/>
      <c r="S487" s="670"/>
      <c r="T487" s="670"/>
      <c r="U487" s="670"/>
      <c r="V487" s="670"/>
      <c r="Y487" s="181"/>
      <c r="Z487" s="890"/>
      <c r="AA487" s="670"/>
    </row>
    <row r="488" spans="11:27" s="506" customFormat="1" ht="15.9" customHeight="1">
      <c r="K488" s="670"/>
      <c r="L488" s="670"/>
      <c r="M488" s="670"/>
      <c r="N488" s="670"/>
      <c r="O488" s="670"/>
      <c r="P488" s="670"/>
      <c r="Q488" s="670"/>
      <c r="R488" s="670"/>
      <c r="S488" s="670"/>
      <c r="T488" s="670"/>
      <c r="U488" s="670"/>
      <c r="V488" s="670"/>
      <c r="Y488" s="181"/>
      <c r="Z488" s="890"/>
      <c r="AA488" s="670"/>
    </row>
    <row r="489" spans="11:27" s="506" customFormat="1" ht="15.9" customHeight="1">
      <c r="K489" s="670"/>
      <c r="L489" s="670"/>
      <c r="M489" s="670"/>
      <c r="N489" s="670"/>
      <c r="O489" s="670"/>
      <c r="P489" s="670"/>
      <c r="Q489" s="670"/>
      <c r="R489" s="670"/>
      <c r="S489" s="670"/>
      <c r="T489" s="670"/>
      <c r="U489" s="670"/>
      <c r="V489" s="670"/>
      <c r="Y489" s="181"/>
      <c r="Z489" s="890"/>
      <c r="AA489" s="670"/>
    </row>
    <row r="490" spans="11:27" s="506" customFormat="1" ht="15.9" customHeight="1">
      <c r="K490" s="670"/>
      <c r="L490" s="670"/>
      <c r="M490" s="670"/>
      <c r="N490" s="670"/>
      <c r="O490" s="670"/>
      <c r="P490" s="670"/>
      <c r="Q490" s="670"/>
      <c r="R490" s="670"/>
      <c r="S490" s="670"/>
      <c r="T490" s="670"/>
      <c r="U490" s="670"/>
      <c r="V490" s="670"/>
      <c r="Y490" s="181"/>
      <c r="Z490" s="890"/>
      <c r="AA490" s="670"/>
    </row>
    <row r="491" spans="11:27" s="506" customFormat="1" ht="15.9" customHeight="1">
      <c r="K491" s="670"/>
      <c r="L491" s="670"/>
      <c r="M491" s="670"/>
      <c r="N491" s="670"/>
      <c r="O491" s="670"/>
      <c r="P491" s="670"/>
      <c r="Q491" s="670"/>
      <c r="R491" s="670"/>
      <c r="S491" s="670"/>
      <c r="T491" s="670"/>
      <c r="U491" s="670"/>
      <c r="V491" s="670"/>
      <c r="Y491" s="181"/>
      <c r="Z491" s="890"/>
      <c r="AA491" s="670"/>
    </row>
    <row r="492" spans="11:27" s="506" customFormat="1" ht="15.9" customHeight="1">
      <c r="K492" s="670"/>
      <c r="L492" s="670"/>
      <c r="M492" s="670"/>
      <c r="N492" s="670"/>
      <c r="O492" s="670"/>
      <c r="P492" s="670"/>
      <c r="Q492" s="670"/>
      <c r="R492" s="670"/>
      <c r="S492" s="670"/>
      <c r="T492" s="670"/>
      <c r="U492" s="670"/>
      <c r="V492" s="670"/>
      <c r="Y492" s="181"/>
      <c r="Z492" s="890"/>
      <c r="AA492" s="670"/>
    </row>
    <row r="493" spans="11:27" s="506" customFormat="1" ht="15.9" customHeight="1">
      <c r="K493" s="670"/>
      <c r="L493" s="670"/>
      <c r="M493" s="670"/>
      <c r="N493" s="670"/>
      <c r="O493" s="670"/>
      <c r="P493" s="670"/>
      <c r="Q493" s="670"/>
      <c r="R493" s="670"/>
      <c r="S493" s="670"/>
      <c r="T493" s="670"/>
      <c r="U493" s="670"/>
      <c r="V493" s="670"/>
      <c r="Y493" s="181"/>
      <c r="Z493" s="890"/>
      <c r="AA493" s="670"/>
    </row>
    <row r="494" spans="11:27" s="506" customFormat="1" ht="15.9" customHeight="1">
      <c r="K494" s="670"/>
      <c r="L494" s="670"/>
      <c r="M494" s="670"/>
      <c r="N494" s="670"/>
      <c r="O494" s="670"/>
      <c r="P494" s="670"/>
      <c r="Q494" s="670"/>
      <c r="R494" s="670"/>
      <c r="S494" s="670"/>
      <c r="T494" s="670"/>
      <c r="U494" s="670"/>
      <c r="V494" s="670"/>
      <c r="Y494" s="181"/>
      <c r="Z494" s="890"/>
      <c r="AA494" s="670"/>
    </row>
    <row r="495" spans="11:27" s="506" customFormat="1" ht="15.9" customHeight="1">
      <c r="K495" s="670"/>
      <c r="L495" s="670"/>
      <c r="M495" s="670"/>
      <c r="N495" s="670"/>
      <c r="O495" s="670"/>
      <c r="P495" s="670"/>
      <c r="Q495" s="670"/>
      <c r="R495" s="670"/>
      <c r="S495" s="670"/>
      <c r="T495" s="670"/>
      <c r="U495" s="670"/>
      <c r="V495" s="670"/>
      <c r="Y495" s="181"/>
      <c r="Z495" s="890"/>
      <c r="AA495" s="670"/>
    </row>
    <row r="496" spans="11:27" s="506" customFormat="1" ht="15.9" customHeight="1">
      <c r="K496" s="670"/>
      <c r="L496" s="670"/>
      <c r="M496" s="670"/>
      <c r="N496" s="670"/>
      <c r="O496" s="670"/>
      <c r="P496" s="670"/>
      <c r="Q496" s="670"/>
      <c r="R496" s="670"/>
      <c r="S496" s="670"/>
      <c r="T496" s="670"/>
      <c r="U496" s="670"/>
      <c r="V496" s="670"/>
      <c r="Y496" s="181"/>
      <c r="Z496" s="890"/>
      <c r="AA496" s="670"/>
    </row>
    <row r="497" spans="11:27" s="506" customFormat="1" ht="15.9" customHeight="1">
      <c r="K497" s="670"/>
      <c r="L497" s="670"/>
      <c r="M497" s="670"/>
      <c r="N497" s="670"/>
      <c r="O497" s="670"/>
      <c r="P497" s="670"/>
      <c r="Q497" s="670"/>
      <c r="R497" s="670"/>
      <c r="S497" s="670"/>
      <c r="T497" s="670"/>
      <c r="U497" s="670"/>
      <c r="V497" s="670"/>
      <c r="Y497" s="181"/>
      <c r="Z497" s="890"/>
      <c r="AA497" s="670"/>
    </row>
    <row r="498" spans="11:27" s="506" customFormat="1" ht="15.9" customHeight="1">
      <c r="K498" s="670"/>
      <c r="L498" s="670"/>
      <c r="M498" s="670"/>
      <c r="N498" s="670"/>
      <c r="O498" s="670"/>
      <c r="P498" s="670"/>
      <c r="Q498" s="670"/>
      <c r="R498" s="670"/>
      <c r="S498" s="670"/>
      <c r="T498" s="670"/>
      <c r="U498" s="670"/>
      <c r="V498" s="670"/>
      <c r="Y498" s="181"/>
      <c r="Z498" s="890"/>
      <c r="AA498" s="670"/>
    </row>
    <row r="499" spans="11:27" s="506" customFormat="1" ht="15.9" customHeight="1">
      <c r="K499" s="670"/>
      <c r="L499" s="670"/>
      <c r="M499" s="670"/>
      <c r="N499" s="670"/>
      <c r="O499" s="670"/>
      <c r="P499" s="670"/>
      <c r="Q499" s="670"/>
      <c r="R499" s="670"/>
      <c r="S499" s="670"/>
      <c r="T499" s="670"/>
      <c r="U499" s="670"/>
      <c r="V499" s="670"/>
      <c r="Y499" s="181"/>
      <c r="Z499" s="890"/>
      <c r="AA499" s="670"/>
    </row>
    <row r="500" spans="11:27" s="506" customFormat="1" ht="15.9" customHeight="1">
      <c r="K500" s="670"/>
      <c r="L500" s="670"/>
      <c r="M500" s="670"/>
      <c r="N500" s="670"/>
      <c r="O500" s="670"/>
      <c r="P500" s="670"/>
      <c r="Q500" s="670"/>
      <c r="R500" s="670"/>
      <c r="S500" s="670"/>
      <c r="T500" s="670"/>
      <c r="U500" s="670"/>
      <c r="V500" s="670"/>
      <c r="Y500" s="181"/>
      <c r="Z500" s="890"/>
      <c r="AA500" s="670"/>
    </row>
    <row r="501" spans="11:27" s="506" customFormat="1" ht="15.9" customHeight="1">
      <c r="K501" s="670"/>
      <c r="L501" s="670"/>
      <c r="M501" s="670"/>
      <c r="N501" s="670"/>
      <c r="O501" s="670"/>
      <c r="P501" s="670"/>
      <c r="Q501" s="670"/>
      <c r="R501" s="670"/>
      <c r="S501" s="670"/>
      <c r="T501" s="670"/>
      <c r="U501" s="670"/>
      <c r="V501" s="670"/>
      <c r="Y501" s="181"/>
      <c r="Z501" s="890"/>
      <c r="AA501" s="670"/>
    </row>
    <row r="502" spans="11:27" s="506" customFormat="1" ht="15.9" customHeight="1">
      <c r="K502" s="670"/>
      <c r="L502" s="670"/>
      <c r="M502" s="670"/>
      <c r="N502" s="670"/>
      <c r="O502" s="670"/>
      <c r="P502" s="670"/>
      <c r="Q502" s="670"/>
      <c r="R502" s="670"/>
      <c r="S502" s="670"/>
      <c r="T502" s="670"/>
      <c r="U502" s="670"/>
      <c r="V502" s="670"/>
      <c r="Y502" s="181"/>
      <c r="Z502" s="890"/>
      <c r="AA502" s="670"/>
    </row>
    <row r="503" spans="11:27" s="506" customFormat="1" ht="15.9" customHeight="1">
      <c r="K503" s="670"/>
      <c r="L503" s="670"/>
      <c r="M503" s="670"/>
      <c r="N503" s="670"/>
      <c r="O503" s="670"/>
      <c r="P503" s="670"/>
      <c r="Q503" s="670"/>
      <c r="R503" s="670"/>
      <c r="S503" s="670"/>
      <c r="T503" s="670"/>
      <c r="U503" s="670"/>
      <c r="V503" s="670"/>
      <c r="Y503" s="181"/>
      <c r="Z503" s="890"/>
      <c r="AA503" s="670"/>
    </row>
    <row r="504" spans="11:27" s="506" customFormat="1" ht="15.9" customHeight="1">
      <c r="K504" s="670"/>
      <c r="L504" s="670"/>
      <c r="M504" s="670"/>
      <c r="N504" s="670"/>
      <c r="O504" s="670"/>
      <c r="P504" s="670"/>
      <c r="Q504" s="670"/>
      <c r="R504" s="670"/>
      <c r="S504" s="670"/>
      <c r="T504" s="670"/>
      <c r="U504" s="670"/>
      <c r="V504" s="670"/>
      <c r="Y504" s="181"/>
      <c r="Z504" s="890"/>
      <c r="AA504" s="670"/>
    </row>
    <row r="505" spans="11:27" s="506" customFormat="1" ht="15.9" customHeight="1">
      <c r="K505" s="670"/>
      <c r="L505" s="670"/>
      <c r="M505" s="670"/>
      <c r="N505" s="670"/>
      <c r="O505" s="670"/>
      <c r="P505" s="670"/>
      <c r="Q505" s="670"/>
      <c r="R505" s="670"/>
      <c r="S505" s="670"/>
      <c r="T505" s="670"/>
      <c r="U505" s="670"/>
      <c r="V505" s="670"/>
      <c r="Y505" s="181"/>
      <c r="Z505" s="890"/>
      <c r="AA505" s="670"/>
    </row>
    <row r="506" spans="11:27" s="506" customFormat="1" ht="15.9" customHeight="1">
      <c r="K506" s="670"/>
      <c r="L506" s="670"/>
      <c r="M506" s="670"/>
      <c r="N506" s="670"/>
      <c r="O506" s="670"/>
      <c r="P506" s="670"/>
      <c r="Q506" s="670"/>
      <c r="R506" s="670"/>
      <c r="S506" s="670"/>
      <c r="T506" s="670"/>
      <c r="U506" s="670"/>
      <c r="V506" s="670"/>
      <c r="Y506" s="181"/>
      <c r="Z506" s="890"/>
      <c r="AA506" s="670"/>
    </row>
    <row r="507" spans="11:27" s="506" customFormat="1" ht="15.9" customHeight="1">
      <c r="K507" s="670"/>
      <c r="L507" s="670"/>
      <c r="M507" s="670"/>
      <c r="N507" s="670"/>
      <c r="O507" s="670"/>
      <c r="P507" s="670"/>
      <c r="Q507" s="670"/>
      <c r="R507" s="670"/>
      <c r="S507" s="670"/>
      <c r="T507" s="670"/>
      <c r="U507" s="670"/>
      <c r="V507" s="670"/>
      <c r="Y507" s="181"/>
      <c r="Z507" s="890"/>
      <c r="AA507" s="670"/>
    </row>
    <row r="508" spans="11:27" s="506" customFormat="1" ht="15.9" customHeight="1">
      <c r="K508" s="670"/>
      <c r="L508" s="670"/>
      <c r="M508" s="670"/>
      <c r="N508" s="670"/>
      <c r="O508" s="670"/>
      <c r="P508" s="670"/>
      <c r="Q508" s="670"/>
      <c r="R508" s="670"/>
      <c r="S508" s="670"/>
      <c r="T508" s="670"/>
      <c r="U508" s="670"/>
      <c r="V508" s="670"/>
      <c r="Y508" s="181"/>
      <c r="Z508" s="890"/>
      <c r="AA508" s="670"/>
    </row>
    <row r="509" spans="11:27" s="506" customFormat="1" ht="15.9" customHeight="1">
      <c r="K509" s="670"/>
      <c r="L509" s="670"/>
      <c r="M509" s="670"/>
      <c r="N509" s="670"/>
      <c r="O509" s="670"/>
      <c r="P509" s="670"/>
      <c r="Q509" s="670"/>
      <c r="R509" s="670"/>
      <c r="S509" s="670"/>
      <c r="T509" s="670"/>
      <c r="U509" s="670"/>
      <c r="V509" s="670"/>
      <c r="Y509" s="181"/>
      <c r="Z509" s="890"/>
      <c r="AA509" s="670"/>
    </row>
    <row r="510" spans="11:27" s="506" customFormat="1" ht="15.9" customHeight="1">
      <c r="K510" s="670"/>
      <c r="L510" s="670"/>
      <c r="M510" s="670"/>
      <c r="N510" s="670"/>
      <c r="O510" s="670"/>
      <c r="P510" s="670"/>
      <c r="Q510" s="670"/>
      <c r="R510" s="670"/>
      <c r="S510" s="670"/>
      <c r="T510" s="670"/>
      <c r="U510" s="670"/>
      <c r="V510" s="670"/>
      <c r="Y510" s="181"/>
      <c r="Z510" s="890"/>
      <c r="AA510" s="670"/>
    </row>
    <row r="511" spans="11:27" s="506" customFormat="1" ht="15.9" customHeight="1">
      <c r="K511" s="670"/>
      <c r="L511" s="670"/>
      <c r="M511" s="670"/>
      <c r="N511" s="670"/>
      <c r="O511" s="670"/>
      <c r="P511" s="670"/>
      <c r="Q511" s="670"/>
      <c r="R511" s="670"/>
      <c r="S511" s="670"/>
      <c r="T511" s="670"/>
      <c r="U511" s="670"/>
      <c r="V511" s="670"/>
      <c r="Y511" s="181"/>
      <c r="Z511" s="890"/>
      <c r="AA511" s="670"/>
    </row>
    <row r="512" spans="11:27" s="506" customFormat="1" ht="15.9" customHeight="1">
      <c r="K512" s="670"/>
      <c r="L512" s="670"/>
      <c r="M512" s="670"/>
      <c r="N512" s="670"/>
      <c r="O512" s="670"/>
      <c r="P512" s="670"/>
      <c r="Q512" s="670"/>
      <c r="R512" s="670"/>
      <c r="S512" s="670"/>
      <c r="T512" s="670"/>
      <c r="U512" s="670"/>
      <c r="V512" s="670"/>
      <c r="Y512" s="181"/>
      <c r="Z512" s="890"/>
      <c r="AA512" s="670"/>
    </row>
    <row r="513" spans="11:27" s="506" customFormat="1" ht="15.9" customHeight="1">
      <c r="K513" s="670"/>
      <c r="L513" s="670"/>
      <c r="M513" s="670"/>
      <c r="N513" s="670"/>
      <c r="O513" s="670"/>
      <c r="P513" s="670"/>
      <c r="Q513" s="670"/>
      <c r="R513" s="670"/>
      <c r="S513" s="670"/>
      <c r="T513" s="670"/>
      <c r="U513" s="670"/>
      <c r="V513" s="670"/>
      <c r="Y513" s="181"/>
      <c r="Z513" s="890"/>
      <c r="AA513" s="670"/>
    </row>
    <row r="514" spans="11:27" s="506" customFormat="1" ht="15.9" customHeight="1">
      <c r="K514" s="670"/>
      <c r="L514" s="670"/>
      <c r="M514" s="670"/>
      <c r="N514" s="670"/>
      <c r="O514" s="670"/>
      <c r="P514" s="670"/>
      <c r="Q514" s="670"/>
      <c r="R514" s="670"/>
      <c r="S514" s="670"/>
      <c r="T514" s="670"/>
      <c r="U514" s="670"/>
      <c r="V514" s="670"/>
      <c r="Y514" s="181"/>
      <c r="Z514" s="890"/>
      <c r="AA514" s="670"/>
    </row>
    <row r="515" spans="11:27" s="506" customFormat="1" ht="15.9" customHeight="1">
      <c r="K515" s="670"/>
      <c r="L515" s="670"/>
      <c r="M515" s="670"/>
      <c r="N515" s="670"/>
      <c r="O515" s="670"/>
      <c r="P515" s="670"/>
      <c r="Q515" s="670"/>
      <c r="R515" s="670"/>
      <c r="S515" s="670"/>
      <c r="T515" s="670"/>
      <c r="U515" s="670"/>
      <c r="V515" s="670"/>
      <c r="Y515" s="181"/>
      <c r="Z515" s="890"/>
      <c r="AA515" s="670"/>
    </row>
    <row r="516" spans="11:27" s="506" customFormat="1" ht="15.9" customHeight="1">
      <c r="K516" s="670"/>
      <c r="L516" s="670"/>
      <c r="M516" s="670"/>
      <c r="N516" s="670"/>
      <c r="O516" s="670"/>
      <c r="P516" s="670"/>
      <c r="Q516" s="670"/>
      <c r="R516" s="670"/>
      <c r="S516" s="670"/>
      <c r="T516" s="670"/>
      <c r="U516" s="670"/>
      <c r="V516" s="670"/>
      <c r="Y516" s="181"/>
      <c r="Z516" s="890"/>
      <c r="AA516" s="670"/>
    </row>
    <row r="517" spans="11:27" s="506" customFormat="1" ht="15.9" customHeight="1">
      <c r="K517" s="670"/>
      <c r="L517" s="670"/>
      <c r="M517" s="670"/>
      <c r="N517" s="670"/>
      <c r="O517" s="670"/>
      <c r="P517" s="670"/>
      <c r="Q517" s="670"/>
      <c r="R517" s="670"/>
      <c r="S517" s="670"/>
      <c r="T517" s="670"/>
      <c r="U517" s="670"/>
      <c r="V517" s="670"/>
      <c r="Y517" s="181"/>
      <c r="Z517" s="890"/>
      <c r="AA517" s="670"/>
    </row>
    <row r="518" spans="11:27" s="506" customFormat="1" ht="15.9" customHeight="1">
      <c r="K518" s="670"/>
      <c r="L518" s="670"/>
      <c r="M518" s="670"/>
      <c r="N518" s="670"/>
      <c r="O518" s="670"/>
      <c r="P518" s="670"/>
      <c r="Q518" s="670"/>
      <c r="R518" s="670"/>
      <c r="S518" s="670"/>
      <c r="T518" s="670"/>
      <c r="U518" s="670"/>
      <c r="V518" s="670"/>
      <c r="Y518" s="181"/>
      <c r="Z518" s="890"/>
      <c r="AA518" s="670"/>
    </row>
    <row r="519" spans="11:27" s="506" customFormat="1" ht="15.9" customHeight="1">
      <c r="K519" s="670"/>
      <c r="L519" s="670"/>
      <c r="M519" s="670"/>
      <c r="N519" s="670"/>
      <c r="O519" s="670"/>
      <c r="P519" s="670"/>
      <c r="Q519" s="670"/>
      <c r="R519" s="670"/>
      <c r="S519" s="670"/>
      <c r="T519" s="670"/>
      <c r="U519" s="670"/>
      <c r="V519" s="670"/>
      <c r="Y519" s="181"/>
      <c r="Z519" s="890"/>
      <c r="AA519" s="670"/>
    </row>
    <row r="520" spans="11:27" s="506" customFormat="1" ht="15.9" customHeight="1">
      <c r="K520" s="670"/>
      <c r="L520" s="670"/>
      <c r="M520" s="670"/>
      <c r="N520" s="670"/>
      <c r="O520" s="670"/>
      <c r="P520" s="670"/>
      <c r="Q520" s="670"/>
      <c r="R520" s="670"/>
      <c r="S520" s="670"/>
      <c r="T520" s="670"/>
      <c r="U520" s="670"/>
      <c r="V520" s="670"/>
      <c r="Y520" s="181"/>
      <c r="Z520" s="890"/>
      <c r="AA520" s="670"/>
    </row>
    <row r="521" spans="11:27" s="506" customFormat="1" ht="15.9" customHeight="1">
      <c r="K521" s="670"/>
      <c r="L521" s="670"/>
      <c r="M521" s="670"/>
      <c r="N521" s="670"/>
      <c r="O521" s="670"/>
      <c r="P521" s="670"/>
      <c r="Q521" s="670"/>
      <c r="R521" s="670"/>
      <c r="S521" s="670"/>
      <c r="T521" s="670"/>
      <c r="U521" s="670"/>
      <c r="V521" s="670"/>
      <c r="Y521" s="181"/>
      <c r="Z521" s="890"/>
      <c r="AA521" s="670"/>
    </row>
    <row r="522" spans="11:27" s="506" customFormat="1" ht="15.9" customHeight="1">
      <c r="K522" s="670"/>
      <c r="L522" s="670"/>
      <c r="M522" s="670"/>
      <c r="N522" s="670"/>
      <c r="O522" s="670"/>
      <c r="P522" s="670"/>
      <c r="Q522" s="670"/>
      <c r="R522" s="670"/>
      <c r="S522" s="670"/>
      <c r="T522" s="670"/>
      <c r="U522" s="670"/>
      <c r="V522" s="670"/>
      <c r="Y522" s="181"/>
      <c r="Z522" s="890"/>
      <c r="AA522" s="670"/>
    </row>
    <row r="523" spans="11:27" s="506" customFormat="1" ht="15.9" customHeight="1">
      <c r="K523" s="670"/>
      <c r="L523" s="670"/>
      <c r="M523" s="670"/>
      <c r="N523" s="670"/>
      <c r="O523" s="670"/>
      <c r="P523" s="670"/>
      <c r="Q523" s="670"/>
      <c r="R523" s="670"/>
      <c r="S523" s="670"/>
      <c r="T523" s="670"/>
      <c r="U523" s="670"/>
      <c r="V523" s="670"/>
      <c r="Y523" s="181"/>
      <c r="Z523" s="890"/>
      <c r="AA523" s="670"/>
    </row>
    <row r="524" spans="11:27" s="506" customFormat="1" ht="15.9" customHeight="1">
      <c r="K524" s="670"/>
      <c r="L524" s="670"/>
      <c r="M524" s="670"/>
      <c r="N524" s="670"/>
      <c r="O524" s="670"/>
      <c r="P524" s="670"/>
      <c r="Q524" s="670"/>
      <c r="R524" s="670"/>
      <c r="S524" s="670"/>
      <c r="T524" s="670"/>
      <c r="U524" s="670"/>
      <c r="V524" s="670"/>
      <c r="Y524" s="181"/>
      <c r="Z524" s="890"/>
      <c r="AA524" s="670"/>
    </row>
    <row r="525" spans="11:27" s="506" customFormat="1" ht="15.9" customHeight="1">
      <c r="K525" s="670"/>
      <c r="L525" s="670"/>
      <c r="M525" s="670"/>
      <c r="N525" s="670"/>
      <c r="O525" s="670"/>
      <c r="P525" s="670"/>
      <c r="Q525" s="670"/>
      <c r="R525" s="670"/>
      <c r="S525" s="670"/>
      <c r="T525" s="670"/>
      <c r="U525" s="670"/>
      <c r="V525" s="670"/>
      <c r="Y525" s="181"/>
      <c r="Z525" s="890"/>
      <c r="AA525" s="670"/>
    </row>
    <row r="526" spans="11:27" s="506" customFormat="1" ht="15.9" customHeight="1">
      <c r="K526" s="670"/>
      <c r="L526" s="670"/>
      <c r="M526" s="670"/>
      <c r="N526" s="670"/>
      <c r="O526" s="670"/>
      <c r="P526" s="670"/>
      <c r="Q526" s="670"/>
      <c r="R526" s="670"/>
      <c r="S526" s="670"/>
      <c r="T526" s="670"/>
      <c r="U526" s="670"/>
      <c r="V526" s="670"/>
      <c r="Y526" s="181"/>
      <c r="Z526" s="890"/>
      <c r="AA526" s="670"/>
    </row>
    <row r="527" spans="11:27" s="506" customFormat="1" ht="15.9" customHeight="1">
      <c r="K527" s="670"/>
      <c r="L527" s="670"/>
      <c r="M527" s="670"/>
      <c r="N527" s="670"/>
      <c r="O527" s="670"/>
      <c r="P527" s="670"/>
      <c r="Q527" s="670"/>
      <c r="R527" s="670"/>
      <c r="S527" s="670"/>
      <c r="T527" s="670"/>
      <c r="U527" s="670"/>
      <c r="V527" s="670"/>
      <c r="Y527" s="181"/>
      <c r="Z527" s="890"/>
      <c r="AA527" s="670"/>
    </row>
    <row r="528" spans="11:27" s="506" customFormat="1" ht="15.9" customHeight="1">
      <c r="K528" s="670"/>
      <c r="L528" s="670"/>
      <c r="M528" s="670"/>
      <c r="N528" s="670"/>
      <c r="O528" s="670"/>
      <c r="P528" s="670"/>
      <c r="Q528" s="670"/>
      <c r="R528" s="670"/>
      <c r="S528" s="670"/>
      <c r="T528" s="670"/>
      <c r="U528" s="670"/>
      <c r="V528" s="670"/>
      <c r="Y528" s="181"/>
      <c r="Z528" s="890"/>
      <c r="AA528" s="670"/>
    </row>
    <row r="529" spans="11:27" s="506" customFormat="1" ht="15.9" customHeight="1">
      <c r="K529" s="670"/>
      <c r="L529" s="670"/>
      <c r="M529" s="670"/>
      <c r="N529" s="670"/>
      <c r="O529" s="670"/>
      <c r="P529" s="670"/>
      <c r="Q529" s="670"/>
      <c r="R529" s="670"/>
      <c r="S529" s="670"/>
      <c r="T529" s="670"/>
      <c r="U529" s="670"/>
      <c r="V529" s="670"/>
      <c r="Y529" s="181"/>
      <c r="Z529" s="890"/>
      <c r="AA529" s="670"/>
    </row>
    <row r="530" spans="11:27" s="506" customFormat="1" ht="15.9" customHeight="1">
      <c r="K530" s="670"/>
      <c r="L530" s="670"/>
      <c r="M530" s="670"/>
      <c r="N530" s="670"/>
      <c r="O530" s="670"/>
      <c r="P530" s="670"/>
      <c r="Q530" s="670"/>
      <c r="R530" s="670"/>
      <c r="S530" s="670"/>
      <c r="T530" s="670"/>
      <c r="U530" s="670"/>
      <c r="V530" s="670"/>
      <c r="Y530" s="181"/>
      <c r="Z530" s="890"/>
      <c r="AA530" s="670"/>
    </row>
    <row r="531" spans="11:27" s="506" customFormat="1" ht="15.9" customHeight="1">
      <c r="K531" s="670"/>
      <c r="L531" s="670"/>
      <c r="M531" s="670"/>
      <c r="N531" s="670"/>
      <c r="O531" s="670"/>
      <c r="P531" s="670"/>
      <c r="Q531" s="670"/>
      <c r="R531" s="670"/>
      <c r="S531" s="670"/>
      <c r="T531" s="670"/>
      <c r="U531" s="670"/>
      <c r="V531" s="670"/>
      <c r="Y531" s="181"/>
      <c r="Z531" s="890"/>
      <c r="AA531" s="670"/>
    </row>
    <row r="532" spans="11:27" s="506" customFormat="1" ht="15.9" customHeight="1">
      <c r="K532" s="670"/>
      <c r="L532" s="670"/>
      <c r="M532" s="670"/>
      <c r="N532" s="670"/>
      <c r="O532" s="670"/>
      <c r="P532" s="670"/>
      <c r="Q532" s="670"/>
      <c r="R532" s="670"/>
      <c r="S532" s="670"/>
      <c r="T532" s="670"/>
      <c r="U532" s="670"/>
      <c r="V532" s="670"/>
      <c r="Y532" s="181"/>
      <c r="Z532" s="890"/>
      <c r="AA532" s="670"/>
    </row>
    <row r="533" spans="11:27" s="506" customFormat="1" ht="15.9" customHeight="1">
      <c r="K533" s="670"/>
      <c r="L533" s="670"/>
      <c r="M533" s="670"/>
      <c r="N533" s="670"/>
      <c r="O533" s="670"/>
      <c r="P533" s="670"/>
      <c r="Q533" s="670"/>
      <c r="R533" s="670"/>
      <c r="S533" s="670"/>
      <c r="T533" s="670"/>
      <c r="U533" s="670"/>
      <c r="V533" s="670"/>
      <c r="Y533" s="181"/>
      <c r="Z533" s="890"/>
      <c r="AA533" s="670"/>
    </row>
    <row r="534" spans="11:27" s="506" customFormat="1" ht="15.9" customHeight="1">
      <c r="K534" s="670"/>
      <c r="L534" s="670"/>
      <c r="M534" s="670"/>
      <c r="N534" s="670"/>
      <c r="O534" s="670"/>
      <c r="P534" s="670"/>
      <c r="Q534" s="670"/>
      <c r="R534" s="670"/>
      <c r="S534" s="670"/>
      <c r="T534" s="670"/>
      <c r="U534" s="670"/>
      <c r="V534" s="670"/>
      <c r="Y534" s="181"/>
      <c r="Z534" s="890"/>
      <c r="AA534" s="670"/>
    </row>
    <row r="535" spans="11:27" s="506" customFormat="1" ht="15.9" customHeight="1">
      <c r="K535" s="670"/>
      <c r="L535" s="670"/>
      <c r="M535" s="670"/>
      <c r="N535" s="670"/>
      <c r="O535" s="670"/>
      <c r="P535" s="670"/>
      <c r="Q535" s="670"/>
      <c r="R535" s="670"/>
      <c r="S535" s="670"/>
      <c r="T535" s="670"/>
      <c r="U535" s="670"/>
      <c r="V535" s="670"/>
      <c r="Y535" s="181"/>
      <c r="Z535" s="890"/>
      <c r="AA535" s="670"/>
    </row>
    <row r="536" spans="11:27" s="506" customFormat="1" ht="15.9" customHeight="1">
      <c r="K536" s="670"/>
      <c r="L536" s="670"/>
      <c r="M536" s="670"/>
      <c r="N536" s="670"/>
      <c r="O536" s="670"/>
      <c r="P536" s="670"/>
      <c r="Q536" s="670"/>
      <c r="R536" s="670"/>
      <c r="S536" s="670"/>
      <c r="T536" s="670"/>
      <c r="U536" s="670"/>
      <c r="V536" s="670"/>
      <c r="Y536" s="181"/>
      <c r="Z536" s="890"/>
      <c r="AA536" s="670"/>
    </row>
    <row r="537" spans="11:27" s="506" customFormat="1" ht="15.9" customHeight="1">
      <c r="K537" s="670"/>
      <c r="L537" s="670"/>
      <c r="M537" s="670"/>
      <c r="N537" s="670"/>
      <c r="O537" s="670"/>
      <c r="P537" s="670"/>
      <c r="Q537" s="670"/>
      <c r="R537" s="670"/>
      <c r="S537" s="670"/>
      <c r="T537" s="670"/>
      <c r="U537" s="670"/>
      <c r="V537" s="670"/>
      <c r="Y537" s="181"/>
      <c r="Z537" s="890"/>
      <c r="AA537" s="670"/>
    </row>
    <row r="538" spans="11:27" s="506" customFormat="1" ht="15.9" customHeight="1">
      <c r="K538" s="670"/>
      <c r="L538" s="670"/>
      <c r="M538" s="670"/>
      <c r="N538" s="670"/>
      <c r="O538" s="670"/>
      <c r="P538" s="670"/>
      <c r="Q538" s="670"/>
      <c r="R538" s="670"/>
      <c r="S538" s="670"/>
      <c r="T538" s="670"/>
      <c r="U538" s="670"/>
      <c r="V538" s="670"/>
      <c r="Y538" s="181"/>
      <c r="Z538" s="890"/>
      <c r="AA538" s="670"/>
    </row>
    <row r="539" spans="11:27" s="506" customFormat="1" ht="15.9" customHeight="1">
      <c r="K539" s="670"/>
      <c r="L539" s="670"/>
      <c r="M539" s="670"/>
      <c r="N539" s="670"/>
      <c r="O539" s="670"/>
      <c r="P539" s="670"/>
      <c r="Q539" s="670"/>
      <c r="R539" s="670"/>
      <c r="S539" s="670"/>
      <c r="T539" s="670"/>
      <c r="U539" s="670"/>
      <c r="V539" s="670"/>
      <c r="Y539" s="181"/>
      <c r="Z539" s="890"/>
      <c r="AA539" s="670"/>
    </row>
    <row r="540" spans="11:27" s="506" customFormat="1" ht="15.9" customHeight="1">
      <c r="K540" s="670"/>
      <c r="L540" s="670"/>
      <c r="M540" s="670"/>
      <c r="N540" s="670"/>
      <c r="O540" s="670"/>
      <c r="P540" s="670"/>
      <c r="Q540" s="670"/>
      <c r="R540" s="670"/>
      <c r="S540" s="670"/>
      <c r="T540" s="670"/>
      <c r="U540" s="670"/>
      <c r="V540" s="670"/>
      <c r="Y540" s="181"/>
      <c r="Z540" s="890"/>
      <c r="AA540" s="670"/>
    </row>
    <row r="541" spans="11:27" s="506" customFormat="1" ht="15.9" customHeight="1">
      <c r="K541" s="670"/>
      <c r="L541" s="670"/>
      <c r="M541" s="670"/>
      <c r="N541" s="670"/>
      <c r="O541" s="670"/>
      <c r="P541" s="670"/>
      <c r="Q541" s="670"/>
      <c r="R541" s="670"/>
      <c r="S541" s="670"/>
      <c r="T541" s="670"/>
      <c r="U541" s="670"/>
      <c r="V541" s="670"/>
      <c r="Y541" s="181"/>
      <c r="Z541" s="890"/>
      <c r="AA541" s="670"/>
    </row>
    <row r="542" spans="11:27" s="506" customFormat="1" ht="15.9" customHeight="1">
      <c r="K542" s="670"/>
      <c r="L542" s="670"/>
      <c r="M542" s="670"/>
      <c r="N542" s="670"/>
      <c r="O542" s="670"/>
      <c r="P542" s="670"/>
      <c r="Q542" s="670"/>
      <c r="R542" s="670"/>
      <c r="S542" s="670"/>
      <c r="T542" s="670"/>
      <c r="U542" s="670"/>
      <c r="V542" s="670"/>
      <c r="Y542" s="181"/>
      <c r="Z542" s="890"/>
      <c r="AA542" s="670"/>
    </row>
    <row r="543" spans="11:27" s="506" customFormat="1" ht="15.9" customHeight="1">
      <c r="K543" s="670"/>
      <c r="L543" s="670"/>
      <c r="M543" s="670"/>
      <c r="N543" s="670"/>
      <c r="O543" s="670"/>
      <c r="P543" s="670"/>
      <c r="Q543" s="670"/>
      <c r="R543" s="670"/>
      <c r="S543" s="670"/>
      <c r="T543" s="670"/>
      <c r="U543" s="670"/>
      <c r="V543" s="670"/>
      <c r="Y543" s="181"/>
      <c r="Z543" s="890"/>
      <c r="AA543" s="670"/>
    </row>
    <row r="544" spans="11:27" s="506" customFormat="1" ht="15.9" customHeight="1">
      <c r="K544" s="670"/>
      <c r="L544" s="670"/>
      <c r="M544" s="670"/>
      <c r="N544" s="670"/>
      <c r="O544" s="670"/>
      <c r="P544" s="670"/>
      <c r="Q544" s="670"/>
      <c r="R544" s="670"/>
      <c r="S544" s="670"/>
      <c r="T544" s="670"/>
      <c r="U544" s="670"/>
      <c r="V544" s="670"/>
      <c r="Y544" s="181"/>
      <c r="Z544" s="890"/>
      <c r="AA544" s="670"/>
    </row>
    <row r="545" spans="11:27" s="506" customFormat="1" ht="15.9" customHeight="1">
      <c r="K545" s="670"/>
      <c r="L545" s="670"/>
      <c r="M545" s="670"/>
      <c r="N545" s="670"/>
      <c r="O545" s="670"/>
      <c r="P545" s="670"/>
      <c r="Q545" s="670"/>
      <c r="R545" s="670"/>
      <c r="S545" s="670"/>
      <c r="T545" s="670"/>
      <c r="U545" s="670"/>
      <c r="V545" s="670"/>
      <c r="Y545" s="181"/>
      <c r="Z545" s="890"/>
      <c r="AA545" s="670"/>
    </row>
    <row r="546" spans="11:27" s="506" customFormat="1" ht="15.9" customHeight="1">
      <c r="K546" s="670"/>
      <c r="L546" s="670"/>
      <c r="M546" s="670"/>
      <c r="N546" s="670"/>
      <c r="O546" s="670"/>
      <c r="P546" s="670"/>
      <c r="Q546" s="670"/>
      <c r="R546" s="670"/>
      <c r="S546" s="670"/>
      <c r="T546" s="670"/>
      <c r="U546" s="670"/>
      <c r="V546" s="670"/>
      <c r="Y546" s="181"/>
      <c r="Z546" s="890"/>
      <c r="AA546" s="670"/>
    </row>
    <row r="547" spans="11:27" s="506" customFormat="1" ht="15.9" customHeight="1">
      <c r="K547" s="670"/>
      <c r="L547" s="670"/>
      <c r="M547" s="670"/>
      <c r="N547" s="670"/>
      <c r="O547" s="670"/>
      <c r="P547" s="670"/>
      <c r="Q547" s="670"/>
      <c r="R547" s="670"/>
      <c r="S547" s="670"/>
      <c r="T547" s="670"/>
      <c r="U547" s="670"/>
      <c r="V547" s="670"/>
      <c r="Y547" s="181"/>
      <c r="Z547" s="890"/>
      <c r="AA547" s="670"/>
    </row>
    <row r="548" spans="11:27" s="506" customFormat="1" ht="15.9" customHeight="1">
      <c r="K548" s="670"/>
      <c r="L548" s="670"/>
      <c r="M548" s="670"/>
      <c r="N548" s="670"/>
      <c r="O548" s="670"/>
      <c r="P548" s="670"/>
      <c r="Q548" s="670"/>
      <c r="R548" s="670"/>
      <c r="S548" s="670"/>
      <c r="T548" s="670"/>
      <c r="U548" s="670"/>
      <c r="V548" s="670"/>
      <c r="Y548" s="181"/>
      <c r="Z548" s="890"/>
      <c r="AA548" s="670"/>
    </row>
    <row r="549" spans="11:27" s="506" customFormat="1" ht="15.9" customHeight="1">
      <c r="K549" s="670"/>
      <c r="L549" s="670"/>
      <c r="M549" s="670"/>
      <c r="N549" s="670"/>
      <c r="O549" s="670"/>
      <c r="P549" s="670"/>
      <c r="Q549" s="670"/>
      <c r="R549" s="670"/>
      <c r="S549" s="670"/>
      <c r="T549" s="670"/>
      <c r="U549" s="670"/>
      <c r="V549" s="670"/>
      <c r="Y549" s="181"/>
      <c r="Z549" s="890"/>
      <c r="AA549" s="670"/>
    </row>
    <row r="550" spans="11:27" s="506" customFormat="1" ht="15.9" customHeight="1">
      <c r="K550" s="670"/>
      <c r="L550" s="670"/>
      <c r="M550" s="670"/>
      <c r="N550" s="670"/>
      <c r="O550" s="670"/>
      <c r="P550" s="670"/>
      <c r="Q550" s="670"/>
      <c r="R550" s="670"/>
      <c r="S550" s="670"/>
      <c r="T550" s="670"/>
      <c r="U550" s="670"/>
      <c r="V550" s="670"/>
      <c r="Y550" s="181"/>
      <c r="Z550" s="890"/>
      <c r="AA550" s="670"/>
    </row>
    <row r="551" spans="11:27" s="506" customFormat="1" ht="15.9" customHeight="1">
      <c r="K551" s="670"/>
      <c r="L551" s="670"/>
      <c r="M551" s="670"/>
      <c r="N551" s="670"/>
      <c r="O551" s="670"/>
      <c r="P551" s="670"/>
      <c r="Q551" s="670"/>
      <c r="R551" s="670"/>
      <c r="S551" s="670"/>
      <c r="T551" s="670"/>
      <c r="U551" s="670"/>
      <c r="V551" s="670"/>
      <c r="Y551" s="181"/>
      <c r="Z551" s="890"/>
      <c r="AA551" s="670"/>
    </row>
    <row r="552" spans="11:27" s="506" customFormat="1" ht="15.9" customHeight="1">
      <c r="K552" s="670"/>
      <c r="L552" s="670"/>
      <c r="M552" s="670"/>
      <c r="N552" s="670"/>
      <c r="O552" s="670"/>
      <c r="P552" s="670"/>
      <c r="Q552" s="670"/>
      <c r="R552" s="670"/>
      <c r="S552" s="670"/>
      <c r="T552" s="670"/>
      <c r="U552" s="670"/>
      <c r="V552" s="670"/>
      <c r="Y552" s="181"/>
      <c r="Z552" s="890"/>
      <c r="AA552" s="670"/>
    </row>
    <row r="553" spans="11:27" s="506" customFormat="1" ht="15.9" customHeight="1">
      <c r="K553" s="670"/>
      <c r="L553" s="670"/>
      <c r="M553" s="670"/>
      <c r="N553" s="670"/>
      <c r="O553" s="670"/>
      <c r="P553" s="670"/>
      <c r="Q553" s="670"/>
      <c r="R553" s="670"/>
      <c r="S553" s="670"/>
      <c r="T553" s="670"/>
      <c r="U553" s="670"/>
      <c r="V553" s="670"/>
      <c r="Y553" s="181"/>
      <c r="Z553" s="890"/>
      <c r="AA553" s="670"/>
    </row>
    <row r="554" spans="11:27" s="506" customFormat="1" ht="15.9" customHeight="1">
      <c r="K554" s="670"/>
      <c r="L554" s="670"/>
      <c r="M554" s="670"/>
      <c r="N554" s="670"/>
      <c r="O554" s="670"/>
      <c r="P554" s="670"/>
      <c r="Q554" s="670"/>
      <c r="R554" s="670"/>
      <c r="S554" s="670"/>
      <c r="T554" s="670"/>
      <c r="U554" s="670"/>
      <c r="V554" s="670"/>
      <c r="Y554" s="181"/>
      <c r="Z554" s="890"/>
      <c r="AA554" s="670"/>
    </row>
    <row r="555" spans="11:27" s="506" customFormat="1" ht="15.9" customHeight="1">
      <c r="K555" s="670"/>
      <c r="L555" s="670"/>
      <c r="M555" s="670"/>
      <c r="N555" s="670"/>
      <c r="O555" s="670"/>
      <c r="P555" s="670"/>
      <c r="Q555" s="670"/>
      <c r="R555" s="670"/>
      <c r="S555" s="670"/>
      <c r="T555" s="670"/>
      <c r="U555" s="670"/>
      <c r="V555" s="670"/>
      <c r="Y555" s="181"/>
      <c r="Z555" s="890"/>
      <c r="AA555" s="670"/>
    </row>
    <row r="556" spans="11:27" s="506" customFormat="1" ht="15.9" customHeight="1">
      <c r="K556" s="670"/>
      <c r="L556" s="670"/>
      <c r="M556" s="670"/>
      <c r="N556" s="670"/>
      <c r="O556" s="670"/>
      <c r="P556" s="670"/>
      <c r="Q556" s="670"/>
      <c r="R556" s="670"/>
      <c r="S556" s="670"/>
      <c r="T556" s="670"/>
      <c r="U556" s="670"/>
      <c r="V556" s="670"/>
      <c r="Y556" s="181"/>
      <c r="Z556" s="890"/>
      <c r="AA556" s="670"/>
    </row>
    <row r="557" spans="11:27" s="506" customFormat="1" ht="15.9" customHeight="1">
      <c r="K557" s="670"/>
      <c r="L557" s="670"/>
      <c r="M557" s="670"/>
      <c r="N557" s="670"/>
      <c r="O557" s="670"/>
      <c r="P557" s="670"/>
      <c r="Q557" s="670"/>
      <c r="R557" s="670"/>
      <c r="S557" s="670"/>
      <c r="T557" s="670"/>
      <c r="U557" s="670"/>
      <c r="V557" s="670"/>
      <c r="Y557" s="181"/>
      <c r="Z557" s="890"/>
      <c r="AA557" s="670"/>
    </row>
    <row r="558" spans="11:27" s="506" customFormat="1" ht="15.9" customHeight="1">
      <c r="K558" s="670"/>
      <c r="L558" s="670"/>
      <c r="M558" s="670"/>
      <c r="N558" s="670"/>
      <c r="O558" s="670"/>
      <c r="P558" s="670"/>
      <c r="Q558" s="670"/>
      <c r="R558" s="670"/>
      <c r="S558" s="670"/>
      <c r="T558" s="670"/>
      <c r="U558" s="670"/>
      <c r="V558" s="670"/>
      <c r="Y558" s="181"/>
      <c r="Z558" s="890"/>
      <c r="AA558" s="670"/>
    </row>
    <row r="559" spans="11:27" s="506" customFormat="1" ht="15.9" customHeight="1">
      <c r="K559" s="670"/>
      <c r="L559" s="670"/>
      <c r="M559" s="670"/>
      <c r="N559" s="670"/>
      <c r="O559" s="670"/>
      <c r="P559" s="670"/>
      <c r="Q559" s="670"/>
      <c r="R559" s="670"/>
      <c r="S559" s="670"/>
      <c r="T559" s="670"/>
      <c r="U559" s="670"/>
      <c r="V559" s="670"/>
      <c r="Y559" s="181"/>
      <c r="Z559" s="890"/>
      <c r="AA559" s="670"/>
    </row>
    <row r="560" spans="11:27" s="506" customFormat="1" ht="15.9" customHeight="1">
      <c r="K560" s="670"/>
      <c r="L560" s="670"/>
      <c r="M560" s="670"/>
      <c r="N560" s="670"/>
      <c r="O560" s="670"/>
      <c r="P560" s="670"/>
      <c r="Q560" s="670"/>
      <c r="R560" s="670"/>
      <c r="S560" s="670"/>
      <c r="T560" s="670"/>
      <c r="U560" s="670"/>
      <c r="V560" s="670"/>
      <c r="Y560" s="181"/>
      <c r="Z560" s="890"/>
      <c r="AA560" s="670"/>
    </row>
    <row r="561" spans="11:27" s="506" customFormat="1" ht="15.9" customHeight="1">
      <c r="K561" s="670"/>
      <c r="L561" s="670"/>
      <c r="M561" s="670"/>
      <c r="N561" s="670"/>
      <c r="O561" s="670"/>
      <c r="P561" s="670"/>
      <c r="Q561" s="670"/>
      <c r="R561" s="670"/>
      <c r="S561" s="670"/>
      <c r="T561" s="670"/>
      <c r="U561" s="670"/>
      <c r="V561" s="670"/>
      <c r="Y561" s="181"/>
      <c r="Z561" s="890"/>
      <c r="AA561" s="670"/>
    </row>
    <row r="562" spans="11:27" s="506" customFormat="1" ht="15.9" customHeight="1">
      <c r="K562" s="670"/>
      <c r="L562" s="670"/>
      <c r="M562" s="670"/>
      <c r="N562" s="670"/>
      <c r="O562" s="670"/>
      <c r="P562" s="670"/>
      <c r="Q562" s="670"/>
      <c r="R562" s="670"/>
      <c r="S562" s="670"/>
      <c r="T562" s="670"/>
      <c r="U562" s="670"/>
      <c r="V562" s="670"/>
      <c r="Y562" s="181"/>
      <c r="Z562" s="890"/>
      <c r="AA562" s="670"/>
    </row>
    <row r="563" spans="11:27" s="506" customFormat="1" ht="15.9" customHeight="1">
      <c r="K563" s="670"/>
      <c r="L563" s="670"/>
      <c r="M563" s="670"/>
      <c r="N563" s="670"/>
      <c r="O563" s="670"/>
      <c r="P563" s="670"/>
      <c r="Q563" s="670"/>
      <c r="R563" s="670"/>
      <c r="S563" s="670"/>
      <c r="T563" s="670"/>
      <c r="U563" s="670"/>
      <c r="V563" s="670"/>
      <c r="Y563" s="181"/>
      <c r="Z563" s="890"/>
      <c r="AA563" s="670"/>
    </row>
    <row r="564" spans="11:27" s="506" customFormat="1" ht="15.9" customHeight="1">
      <c r="K564" s="670"/>
      <c r="L564" s="670"/>
      <c r="M564" s="670"/>
      <c r="N564" s="670"/>
      <c r="O564" s="670"/>
      <c r="P564" s="670"/>
      <c r="Q564" s="670"/>
      <c r="R564" s="670"/>
      <c r="S564" s="670"/>
      <c r="T564" s="670"/>
      <c r="U564" s="670"/>
      <c r="V564" s="670"/>
      <c r="Y564" s="181"/>
      <c r="Z564" s="890"/>
      <c r="AA564" s="670"/>
    </row>
    <row r="565" spans="11:27" s="506" customFormat="1" ht="15.9" customHeight="1">
      <c r="K565" s="670"/>
      <c r="L565" s="670"/>
      <c r="M565" s="670"/>
      <c r="N565" s="670"/>
      <c r="O565" s="670"/>
      <c r="P565" s="670"/>
      <c r="Q565" s="670"/>
      <c r="R565" s="670"/>
      <c r="S565" s="670"/>
      <c r="T565" s="670"/>
      <c r="U565" s="670"/>
      <c r="V565" s="670"/>
      <c r="Y565" s="181"/>
      <c r="Z565" s="890"/>
      <c r="AA565" s="670"/>
    </row>
    <row r="566" spans="11:27" s="506" customFormat="1" ht="15.9" customHeight="1">
      <c r="K566" s="670"/>
      <c r="L566" s="670"/>
      <c r="M566" s="670"/>
      <c r="N566" s="670"/>
      <c r="O566" s="670"/>
      <c r="P566" s="670"/>
      <c r="Q566" s="670"/>
      <c r="R566" s="670"/>
      <c r="S566" s="670"/>
      <c r="T566" s="670"/>
      <c r="U566" s="670"/>
      <c r="V566" s="670"/>
      <c r="Y566" s="181"/>
      <c r="Z566" s="890"/>
      <c r="AA566" s="670"/>
    </row>
    <row r="567" spans="11:27" s="506" customFormat="1" ht="15.9" customHeight="1">
      <c r="K567" s="670"/>
      <c r="L567" s="670"/>
      <c r="M567" s="670"/>
      <c r="N567" s="670"/>
      <c r="O567" s="670"/>
      <c r="P567" s="670"/>
      <c r="Q567" s="670"/>
      <c r="R567" s="670"/>
      <c r="S567" s="670"/>
      <c r="T567" s="670"/>
      <c r="U567" s="670"/>
      <c r="V567" s="670"/>
      <c r="Y567" s="181"/>
      <c r="Z567" s="890"/>
      <c r="AA567" s="670"/>
    </row>
    <row r="568" spans="11:27" s="506" customFormat="1" ht="15.9" customHeight="1">
      <c r="K568" s="670"/>
      <c r="L568" s="670"/>
      <c r="M568" s="670"/>
      <c r="N568" s="670"/>
      <c r="O568" s="670"/>
      <c r="P568" s="670"/>
      <c r="Q568" s="670"/>
      <c r="R568" s="670"/>
      <c r="S568" s="670"/>
      <c r="T568" s="670"/>
      <c r="U568" s="670"/>
      <c r="V568" s="670"/>
      <c r="Y568" s="181"/>
      <c r="Z568" s="890"/>
      <c r="AA568" s="670"/>
    </row>
    <row r="569" spans="11:27" s="506" customFormat="1" ht="15.9" customHeight="1">
      <c r="K569" s="670"/>
      <c r="L569" s="670"/>
      <c r="M569" s="670"/>
      <c r="N569" s="670"/>
      <c r="O569" s="670"/>
      <c r="P569" s="670"/>
      <c r="Q569" s="670"/>
      <c r="R569" s="670"/>
      <c r="S569" s="670"/>
      <c r="T569" s="670"/>
      <c r="U569" s="670"/>
      <c r="V569" s="670"/>
      <c r="Y569" s="181"/>
      <c r="Z569" s="890"/>
      <c r="AA569" s="670"/>
    </row>
    <row r="570" spans="11:27" s="506" customFormat="1" ht="15.9" customHeight="1">
      <c r="K570" s="670"/>
      <c r="L570" s="670"/>
      <c r="M570" s="670"/>
      <c r="N570" s="670"/>
      <c r="O570" s="670"/>
      <c r="P570" s="670"/>
      <c r="Q570" s="670"/>
      <c r="R570" s="670"/>
      <c r="S570" s="670"/>
      <c r="T570" s="670"/>
      <c r="U570" s="670"/>
      <c r="V570" s="670"/>
      <c r="Y570" s="181"/>
      <c r="Z570" s="890"/>
      <c r="AA570" s="670"/>
    </row>
    <row r="571" spans="11:27" s="506" customFormat="1" ht="15.9" customHeight="1">
      <c r="K571" s="670"/>
      <c r="L571" s="670"/>
      <c r="M571" s="670"/>
      <c r="N571" s="670"/>
      <c r="O571" s="670"/>
      <c r="P571" s="670"/>
      <c r="Q571" s="670"/>
      <c r="R571" s="670"/>
      <c r="S571" s="670"/>
      <c r="T571" s="670"/>
      <c r="U571" s="670"/>
      <c r="V571" s="670"/>
      <c r="Y571" s="181"/>
      <c r="Z571" s="890"/>
      <c r="AA571" s="670"/>
    </row>
    <row r="572" spans="11:27" s="506" customFormat="1" ht="15.9" customHeight="1">
      <c r="K572" s="670"/>
      <c r="L572" s="670"/>
      <c r="M572" s="670"/>
      <c r="N572" s="670"/>
      <c r="O572" s="670"/>
      <c r="P572" s="670"/>
      <c r="Q572" s="670"/>
      <c r="R572" s="670"/>
      <c r="S572" s="670"/>
      <c r="T572" s="670"/>
      <c r="U572" s="670"/>
      <c r="V572" s="670"/>
      <c r="Y572" s="181"/>
      <c r="Z572" s="890"/>
      <c r="AA572" s="670"/>
    </row>
    <row r="573" spans="11:27" s="506" customFormat="1" ht="15.9" customHeight="1">
      <c r="K573" s="670"/>
      <c r="L573" s="670"/>
      <c r="M573" s="670"/>
      <c r="N573" s="670"/>
      <c r="O573" s="670"/>
      <c r="P573" s="670"/>
      <c r="Q573" s="670"/>
      <c r="R573" s="670"/>
      <c r="S573" s="670"/>
      <c r="T573" s="670"/>
      <c r="U573" s="670"/>
      <c r="V573" s="670"/>
      <c r="Y573" s="181"/>
      <c r="Z573" s="890"/>
      <c r="AA573" s="670"/>
    </row>
    <row r="574" spans="11:27" s="506" customFormat="1" ht="15.9" customHeight="1">
      <c r="K574" s="670"/>
      <c r="L574" s="670"/>
      <c r="M574" s="670"/>
      <c r="N574" s="670"/>
      <c r="O574" s="670"/>
      <c r="P574" s="670"/>
      <c r="Q574" s="670"/>
      <c r="R574" s="670"/>
      <c r="S574" s="670"/>
      <c r="T574" s="670"/>
      <c r="U574" s="670"/>
      <c r="V574" s="670"/>
      <c r="Y574" s="181"/>
      <c r="Z574" s="890"/>
      <c r="AA574" s="670"/>
    </row>
    <row r="575" spans="11:27" s="506" customFormat="1" ht="15.9" customHeight="1">
      <c r="K575" s="670"/>
      <c r="L575" s="670"/>
      <c r="M575" s="670"/>
      <c r="N575" s="670"/>
      <c r="O575" s="670"/>
      <c r="P575" s="670"/>
      <c r="Q575" s="670"/>
      <c r="R575" s="670"/>
      <c r="S575" s="670"/>
      <c r="T575" s="670"/>
      <c r="U575" s="670"/>
      <c r="V575" s="670"/>
      <c r="Y575" s="181"/>
      <c r="Z575" s="890"/>
      <c r="AA575" s="670"/>
    </row>
    <row r="576" spans="11:27" s="506" customFormat="1" ht="15.9" customHeight="1">
      <c r="K576" s="670"/>
      <c r="L576" s="670"/>
      <c r="M576" s="670"/>
      <c r="N576" s="670"/>
      <c r="O576" s="670"/>
      <c r="P576" s="670"/>
      <c r="Q576" s="670"/>
      <c r="R576" s="670"/>
      <c r="S576" s="670"/>
      <c r="T576" s="670"/>
      <c r="U576" s="670"/>
      <c r="V576" s="670"/>
      <c r="Y576" s="181"/>
      <c r="Z576" s="890"/>
      <c r="AA576" s="670"/>
    </row>
    <row r="577" spans="11:27" s="506" customFormat="1" ht="15.9" customHeight="1">
      <c r="K577" s="670"/>
      <c r="L577" s="670"/>
      <c r="M577" s="670"/>
      <c r="N577" s="670"/>
      <c r="O577" s="670"/>
      <c r="P577" s="670"/>
      <c r="Q577" s="670"/>
      <c r="R577" s="670"/>
      <c r="S577" s="670"/>
      <c r="T577" s="670"/>
      <c r="U577" s="670"/>
      <c r="V577" s="670"/>
      <c r="Y577" s="181"/>
      <c r="Z577" s="890"/>
      <c r="AA577" s="670"/>
    </row>
  </sheetData>
  <mergeCells count="141">
    <mergeCell ref="C136:L136"/>
    <mergeCell ref="C137:K137"/>
    <mergeCell ref="B83:C83"/>
    <mergeCell ref="D83:J83"/>
    <mergeCell ref="B130:K130"/>
    <mergeCell ref="B102:J102"/>
    <mergeCell ref="B105:J105"/>
    <mergeCell ref="B114:J114"/>
    <mergeCell ref="C134:L134"/>
    <mergeCell ref="F132:K132"/>
    <mergeCell ref="B125:J125"/>
    <mergeCell ref="B106:J106"/>
    <mergeCell ref="B109:J109"/>
    <mergeCell ref="B110:J110"/>
    <mergeCell ref="B122:C122"/>
    <mergeCell ref="B115:C115"/>
    <mergeCell ref="D122:J122"/>
    <mergeCell ref="B100:J100"/>
    <mergeCell ref="B124:J124"/>
    <mergeCell ref="B112:J112"/>
    <mergeCell ref="B113:J113"/>
    <mergeCell ref="D115:J115"/>
    <mergeCell ref="B126:C126"/>
    <mergeCell ref="D126:J126"/>
    <mergeCell ref="B97:C97"/>
    <mergeCell ref="M135:Q135"/>
    <mergeCell ref="C135:K135"/>
    <mergeCell ref="M132:N132"/>
    <mergeCell ref="D97:J97"/>
    <mergeCell ref="B96:J96"/>
    <mergeCell ref="B93:C93"/>
    <mergeCell ref="B95:J95"/>
    <mergeCell ref="B99:J99"/>
    <mergeCell ref="M134:Q134"/>
    <mergeCell ref="B117:J117"/>
    <mergeCell ref="B118:J118"/>
    <mergeCell ref="B119:J119"/>
    <mergeCell ref="B101:J101"/>
    <mergeCell ref="B107:C107"/>
    <mergeCell ref="D107:J107"/>
    <mergeCell ref="B120:J120"/>
    <mergeCell ref="B121:J121"/>
    <mergeCell ref="B111:J111"/>
    <mergeCell ref="D93:J93"/>
    <mergeCell ref="B103:C103"/>
    <mergeCell ref="D103:J103"/>
    <mergeCell ref="B128:I128"/>
    <mergeCell ref="B132:E132"/>
    <mergeCell ref="B1:Z1"/>
    <mergeCell ref="B2:Z2"/>
    <mergeCell ref="B26:J26"/>
    <mergeCell ref="B9:J9"/>
    <mergeCell ref="B15:J15"/>
    <mergeCell ref="B16:J16"/>
    <mergeCell ref="B13:J13"/>
    <mergeCell ref="B24:C24"/>
    <mergeCell ref="B3:D3"/>
    <mergeCell ref="B4:D4"/>
    <mergeCell ref="E3:G3"/>
    <mergeCell ref="E4:G4"/>
    <mergeCell ref="B11:J11"/>
    <mergeCell ref="B12:J12"/>
    <mergeCell ref="B8:K8"/>
    <mergeCell ref="L3:V3"/>
    <mergeCell ref="E7:F7"/>
    <mergeCell ref="K10:K13"/>
    <mergeCell ref="Z11:Z13"/>
    <mergeCell ref="B29:J29"/>
    <mergeCell ref="B10:J10"/>
    <mergeCell ref="B22:J22"/>
    <mergeCell ref="B20:J20"/>
    <mergeCell ref="B21:J21"/>
    <mergeCell ref="B17:J17"/>
    <mergeCell ref="B18:C18"/>
    <mergeCell ref="D18:J18"/>
    <mergeCell ref="D24:J24"/>
    <mergeCell ref="B23:J23"/>
    <mergeCell ref="B27:J27"/>
    <mergeCell ref="B28:J28"/>
    <mergeCell ref="B14:N14"/>
    <mergeCell ref="B51:J51"/>
    <mergeCell ref="D49:J49"/>
    <mergeCell ref="B92:J92"/>
    <mergeCell ref="B85:J85"/>
    <mergeCell ref="B86:J86"/>
    <mergeCell ref="B91:J91"/>
    <mergeCell ref="B89:J89"/>
    <mergeCell ref="B67:J67"/>
    <mergeCell ref="B68:J68"/>
    <mergeCell ref="B82:J82"/>
    <mergeCell ref="B90:J90"/>
    <mergeCell ref="B71:J71"/>
    <mergeCell ref="B72:J72"/>
    <mergeCell ref="B79:C79"/>
    <mergeCell ref="B69:C69"/>
    <mergeCell ref="B81:J81"/>
    <mergeCell ref="B77:J77"/>
    <mergeCell ref="B87:C87"/>
    <mergeCell ref="D87:J87"/>
    <mergeCell ref="D69:J69"/>
    <mergeCell ref="D79:J79"/>
    <mergeCell ref="B73:C73"/>
    <mergeCell ref="D73:J73"/>
    <mergeCell ref="B78:J78"/>
    <mergeCell ref="B38:J38"/>
    <mergeCell ref="B57:C57"/>
    <mergeCell ref="B31:C31"/>
    <mergeCell ref="D31:J31"/>
    <mergeCell ref="B41:C41"/>
    <mergeCell ref="D41:J41"/>
    <mergeCell ref="B49:C49"/>
    <mergeCell ref="B43:J43"/>
    <mergeCell ref="B30:J30"/>
    <mergeCell ref="B55:J55"/>
    <mergeCell ref="B56:J56"/>
    <mergeCell ref="B52:J52"/>
    <mergeCell ref="B46:J46"/>
    <mergeCell ref="B47:J47"/>
    <mergeCell ref="B39:J39"/>
    <mergeCell ref="B40:J40"/>
    <mergeCell ref="B48:J48"/>
    <mergeCell ref="B44:J44"/>
    <mergeCell ref="B33:J33"/>
    <mergeCell ref="B34:J34"/>
    <mergeCell ref="B35:J35"/>
    <mergeCell ref="B36:C36"/>
    <mergeCell ref="D36:J36"/>
    <mergeCell ref="B45:J45"/>
    <mergeCell ref="B66:J66"/>
    <mergeCell ref="B75:J75"/>
    <mergeCell ref="B76:J76"/>
    <mergeCell ref="B63:J63"/>
    <mergeCell ref="B64:C64"/>
    <mergeCell ref="D64:J64"/>
    <mergeCell ref="B53:J53"/>
    <mergeCell ref="B54:J54"/>
    <mergeCell ref="B59:J59"/>
    <mergeCell ref="B60:J60"/>
    <mergeCell ref="B61:J61"/>
    <mergeCell ref="B62:J62"/>
    <mergeCell ref="D57:J57"/>
  </mergeCells>
  <phoneticPr fontId="0" type="noConversion"/>
  <conditionalFormatting sqref="L129:V129">
    <cfRule type="expression" dxfId="2" priority="1" stopIfTrue="1">
      <formula>"d5=""Address"""</formula>
    </cfRule>
  </conditionalFormatting>
  <dataValidations xWindow="507" yWindow="911" count="2">
    <dataValidation type="list" allowBlank="1" showInputMessage="1" showErrorMessage="1" sqref="F132:K132" xr:uid="{00000000-0002-0000-0500-000000000000}">
      <formula1>"Architect's Estimate, Formal Bid(s), Contractor(s) Estimates, Costs from Similar Projects, Other"</formula1>
    </dataValidation>
    <dataValidation allowBlank="1" showInputMessage="1" showErrorMessage="1" prompt="Enter PER UNIT costs for each address/home model." sqref="L125:V126 L16:V18 L21:V24 L27:V31 L11:V13 L39:V41 L44:V49 L52:V57 L60:V64 L67:V69 L72:V73 L76:V79 L82:V83 L86:V87 L90:V93 L96:V97 L100:V103 L106:V107 L110:V115 L118:V122 L34:V36" xr:uid="{00000000-0002-0000-0500-000001000000}"/>
  </dataValidations>
  <printOptions horizontalCentered="1"/>
  <pageMargins left="0.5" right="0.5" top="0.5" bottom="0.75" header="0.3" footer="0.3"/>
  <pageSetup scale="49" fitToHeight="2" orientation="landscape" r:id="rId1"/>
  <headerFooter>
    <oddFooter>&amp;L&amp;F
&amp;A&amp;RPage &amp;P of &amp;N
&amp;D</oddFooter>
  </headerFooter>
  <rowBreaks count="1" manualBreakCount="1">
    <brk id="74" min="1" max="25"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B758"/>
  <sheetViews>
    <sheetView zoomScaleNormal="100" zoomScaleSheetLayoutView="80" workbookViewId="0">
      <selection activeCell="E28" sqref="E28"/>
    </sheetView>
  </sheetViews>
  <sheetFormatPr defaultRowHeight="13.2"/>
  <cols>
    <col min="1" max="1" width="2.5" style="213" customWidth="1"/>
    <col min="2" max="2" width="16.6640625" style="245" customWidth="1"/>
    <col min="3" max="3" width="12.33203125" style="216" customWidth="1"/>
    <col min="4" max="4" width="19.6640625" style="216" customWidth="1"/>
    <col min="5" max="5" width="16.6640625" style="216" customWidth="1"/>
    <col min="6" max="6" width="17" style="246" customWidth="1"/>
    <col min="7" max="7" width="13.33203125" style="246" customWidth="1"/>
    <col min="8" max="8" width="17.33203125" style="216" customWidth="1"/>
    <col min="9" max="9" width="7.6640625" style="213" customWidth="1"/>
    <col min="10" max="10" width="2.1640625" style="215" customWidth="1"/>
    <col min="11" max="11" width="11.5" style="1072" bestFit="1" customWidth="1"/>
    <col min="12" max="12" width="12" style="214" bestFit="1" customWidth="1"/>
    <col min="13" max="132" width="9.33203125" style="214"/>
    <col min="133" max="16384" width="9.33203125" style="216"/>
  </cols>
  <sheetData>
    <row r="1" spans="1:132" ht="13.8">
      <c r="B1" s="1225" t="str">
        <f>file</f>
        <v>Will County HOME PROGRAM</v>
      </c>
      <c r="C1" s="1225"/>
      <c r="D1" s="1225"/>
      <c r="E1" s="1225"/>
      <c r="F1" s="1225"/>
      <c r="G1" s="1225"/>
      <c r="H1" s="1225"/>
      <c r="I1" s="1225"/>
      <c r="J1" s="1225"/>
      <c r="K1" s="1225"/>
    </row>
    <row r="2" spans="1:132" ht="15.6">
      <c r="B2" s="1327" t="s">
        <v>256</v>
      </c>
      <c r="C2" s="1327"/>
      <c r="D2" s="1327"/>
      <c r="E2" s="1327"/>
      <c r="F2" s="1327"/>
      <c r="G2" s="1327"/>
      <c r="H2" s="1327"/>
      <c r="I2" s="1327"/>
      <c r="J2" s="1327"/>
      <c r="K2" s="1327"/>
    </row>
    <row r="3" spans="1:132" ht="5.25" customHeight="1">
      <c r="B3" s="103"/>
      <c r="C3" s="103"/>
      <c r="D3" s="103"/>
      <c r="E3" s="103"/>
      <c r="F3" s="103"/>
      <c r="G3" s="103"/>
      <c r="H3" s="103"/>
      <c r="I3" s="103"/>
      <c r="J3" s="130"/>
    </row>
    <row r="4" spans="1:132" s="479" customFormat="1" ht="12">
      <c r="A4" s="188"/>
      <c r="B4" s="477"/>
      <c r="C4" s="477"/>
      <c r="D4" s="478" t="s">
        <v>193</v>
      </c>
      <c r="E4" s="477"/>
      <c r="F4" s="1126"/>
      <c r="G4" s="477"/>
      <c r="H4" s="1095" t="s">
        <v>374</v>
      </c>
      <c r="I4" s="1328">
        <f>projnum</f>
        <v>0</v>
      </c>
      <c r="J4" s="1328"/>
      <c r="K4" s="1328"/>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619"/>
      <c r="BB4" s="619"/>
      <c r="BC4" s="619"/>
      <c r="BD4" s="619"/>
      <c r="BE4" s="619"/>
      <c r="BF4" s="619"/>
      <c r="BG4" s="619"/>
      <c r="BH4" s="619"/>
      <c r="BI4" s="619"/>
      <c r="BJ4" s="619"/>
      <c r="BK4" s="619"/>
      <c r="BL4" s="619"/>
      <c r="BM4" s="619"/>
      <c r="BN4" s="619"/>
      <c r="BO4" s="619"/>
      <c r="BP4" s="619"/>
      <c r="BQ4" s="619"/>
      <c r="BR4" s="619"/>
      <c r="BS4" s="619"/>
      <c r="BT4" s="619"/>
      <c r="BU4" s="619"/>
      <c r="BV4" s="619"/>
      <c r="BW4" s="619"/>
      <c r="BX4" s="619"/>
      <c r="BY4" s="619"/>
      <c r="BZ4" s="619"/>
      <c r="CA4" s="619"/>
      <c r="CB4" s="619"/>
      <c r="CC4" s="619"/>
      <c r="CD4" s="619"/>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row>
    <row r="5" spans="1:132" ht="5.25" customHeight="1">
      <c r="B5" s="2"/>
      <c r="C5" s="213"/>
      <c r="D5" s="213"/>
      <c r="E5" s="213"/>
      <c r="F5" s="172"/>
      <c r="G5" s="172"/>
      <c r="H5" s="213"/>
      <c r="J5" s="214"/>
    </row>
    <row r="6" spans="1:132" s="188" customFormat="1" ht="12.75" customHeight="1">
      <c r="B6" s="1377" t="s">
        <v>36</v>
      </c>
      <c r="C6" s="1377"/>
      <c r="D6" s="191">
        <f>'1)Cover Page'!F6</f>
        <v>0</v>
      </c>
      <c r="E6" s="191">
        <f>projnum</f>
        <v>0</v>
      </c>
      <c r="F6" s="1070" t="s">
        <v>187</v>
      </c>
      <c r="G6" s="1071">
        <f>'1)Cover Page'!I14</f>
        <v>0</v>
      </c>
      <c r="I6" s="1094"/>
      <c r="J6" s="1094"/>
      <c r="K6" s="1073"/>
      <c r="L6" s="619"/>
      <c r="M6" s="619"/>
      <c r="N6" s="619"/>
      <c r="O6" s="619"/>
      <c r="P6" s="619"/>
      <c r="Q6" s="619"/>
      <c r="R6" s="619"/>
      <c r="S6" s="619"/>
      <c r="T6" s="619"/>
      <c r="U6" s="619"/>
      <c r="V6" s="619"/>
      <c r="W6" s="619"/>
      <c r="X6" s="619"/>
      <c r="Y6" s="619"/>
      <c r="Z6" s="619"/>
      <c r="AA6" s="619"/>
      <c r="AB6" s="619"/>
      <c r="AC6" s="619"/>
      <c r="AD6" s="619"/>
      <c r="AE6" s="619"/>
      <c r="AF6" s="619"/>
      <c r="AG6" s="619"/>
      <c r="AH6" s="619"/>
      <c r="AI6" s="619"/>
      <c r="AJ6" s="619"/>
      <c r="AK6" s="619"/>
      <c r="AL6" s="619"/>
      <c r="AM6" s="619"/>
      <c r="AN6" s="619"/>
      <c r="AO6" s="619"/>
      <c r="AP6" s="619"/>
      <c r="AQ6" s="619"/>
      <c r="AR6" s="619"/>
      <c r="AS6" s="619"/>
      <c r="AT6" s="619"/>
      <c r="AU6" s="619"/>
      <c r="AV6" s="619"/>
      <c r="AW6" s="619"/>
      <c r="AX6" s="619"/>
      <c r="AY6" s="619"/>
      <c r="AZ6" s="619"/>
      <c r="BA6" s="619"/>
      <c r="BB6" s="619"/>
      <c r="BC6" s="619"/>
      <c r="BD6" s="619"/>
      <c r="BE6" s="619"/>
      <c r="BF6" s="619"/>
      <c r="BG6" s="619"/>
      <c r="BH6" s="619"/>
      <c r="BI6" s="619"/>
      <c r="BJ6" s="619"/>
      <c r="BK6" s="619"/>
      <c r="BL6" s="619"/>
      <c r="BM6" s="619"/>
      <c r="BN6" s="619"/>
      <c r="BO6" s="619"/>
      <c r="BP6" s="619"/>
      <c r="BQ6" s="619"/>
      <c r="BR6" s="619"/>
      <c r="BS6" s="619"/>
      <c r="BT6" s="619"/>
      <c r="BU6" s="619"/>
      <c r="BV6" s="619"/>
      <c r="BW6" s="619"/>
      <c r="BX6" s="619"/>
      <c r="BY6" s="619"/>
      <c r="BZ6" s="619"/>
      <c r="CA6" s="619"/>
      <c r="CB6" s="619"/>
      <c r="CC6" s="619"/>
      <c r="CD6" s="619"/>
      <c r="CE6" s="619"/>
      <c r="CF6" s="619"/>
      <c r="CG6" s="619"/>
      <c r="CH6" s="619"/>
      <c r="CI6" s="619"/>
      <c r="CJ6" s="619"/>
      <c r="CK6" s="619"/>
      <c r="CL6" s="619"/>
      <c r="CM6" s="619"/>
      <c r="CN6" s="619"/>
      <c r="CO6" s="619"/>
      <c r="CP6" s="619"/>
      <c r="CQ6" s="619"/>
      <c r="CR6" s="619"/>
      <c r="CS6" s="619"/>
      <c r="CT6" s="619"/>
      <c r="CU6" s="619"/>
      <c r="CV6" s="619"/>
      <c r="CW6" s="619"/>
      <c r="CX6" s="619"/>
      <c r="CY6" s="619"/>
      <c r="CZ6" s="619"/>
      <c r="DA6" s="619"/>
      <c r="DB6" s="619"/>
      <c r="DC6" s="619"/>
      <c r="DD6" s="619"/>
      <c r="DE6" s="619"/>
      <c r="DF6" s="619"/>
      <c r="DG6" s="619"/>
      <c r="DH6" s="619"/>
      <c r="DI6" s="619"/>
      <c r="DJ6" s="619"/>
      <c r="DK6" s="619"/>
      <c r="DL6" s="619"/>
      <c r="DM6" s="619"/>
      <c r="DN6" s="619"/>
      <c r="DO6" s="619"/>
      <c r="DP6" s="619"/>
      <c r="DQ6" s="619"/>
      <c r="DR6" s="619"/>
      <c r="DS6" s="619"/>
      <c r="DT6" s="619"/>
      <c r="DU6" s="619"/>
      <c r="DV6" s="619"/>
      <c r="DW6" s="619"/>
      <c r="DX6" s="619"/>
      <c r="DY6" s="619"/>
      <c r="DZ6" s="619"/>
      <c r="EA6" s="619"/>
      <c r="EB6" s="619"/>
    </row>
    <row r="7" spans="1:132" s="188" customFormat="1" ht="12" customHeight="1">
      <c r="B7" s="1377" t="s">
        <v>60</v>
      </c>
      <c r="C7" s="1377"/>
      <c r="D7" s="1306">
        <f>dev</f>
        <v>0</v>
      </c>
      <c r="E7" s="1306"/>
      <c r="F7" s="476" t="s">
        <v>192</v>
      </c>
      <c r="G7" s="50">
        <f>'1)Cover Page'!I15</f>
        <v>0</v>
      </c>
      <c r="I7" s="1094"/>
      <c r="J7" s="1094"/>
      <c r="K7" s="1073"/>
      <c r="L7" s="619"/>
      <c r="M7" s="619"/>
      <c r="N7" s="619"/>
      <c r="O7" s="619"/>
      <c r="P7" s="619"/>
      <c r="Q7" s="619"/>
      <c r="R7" s="619"/>
      <c r="S7" s="619"/>
      <c r="T7" s="619"/>
      <c r="U7" s="619"/>
      <c r="V7" s="619"/>
      <c r="W7" s="619"/>
      <c r="X7" s="619"/>
      <c r="Y7" s="619"/>
      <c r="Z7" s="619"/>
      <c r="AA7" s="619"/>
      <c r="AB7" s="619"/>
      <c r="AC7" s="619"/>
      <c r="AD7" s="619"/>
      <c r="AE7" s="619"/>
      <c r="AF7" s="619"/>
      <c r="AG7" s="619"/>
      <c r="AH7" s="619"/>
      <c r="AI7" s="619"/>
      <c r="AJ7" s="619"/>
      <c r="AK7" s="619"/>
      <c r="AL7" s="619"/>
      <c r="AM7" s="619"/>
      <c r="AN7" s="619"/>
      <c r="AO7" s="619"/>
      <c r="AP7" s="619"/>
      <c r="AQ7" s="619"/>
      <c r="AR7" s="619"/>
      <c r="AS7" s="619"/>
      <c r="AT7" s="619"/>
      <c r="AU7" s="619"/>
      <c r="AV7" s="619"/>
      <c r="AW7" s="619"/>
      <c r="AX7" s="619"/>
      <c r="AY7" s="619"/>
      <c r="AZ7" s="619"/>
      <c r="BA7" s="619"/>
      <c r="BB7" s="619"/>
      <c r="BC7" s="619"/>
      <c r="BD7" s="619"/>
      <c r="BE7" s="619"/>
      <c r="BF7" s="619"/>
      <c r="BG7" s="619"/>
      <c r="BH7" s="619"/>
      <c r="BI7" s="619"/>
      <c r="BJ7" s="619"/>
      <c r="BK7" s="619"/>
      <c r="BL7" s="619"/>
      <c r="BM7" s="619"/>
      <c r="BN7" s="619"/>
      <c r="BO7" s="619"/>
      <c r="BP7" s="619"/>
      <c r="BQ7" s="619"/>
      <c r="BR7" s="619"/>
      <c r="BS7" s="619"/>
      <c r="BT7" s="619"/>
      <c r="BU7" s="619"/>
      <c r="BV7" s="619"/>
      <c r="BW7" s="619"/>
      <c r="BX7" s="619"/>
      <c r="BY7" s="619"/>
      <c r="BZ7" s="619"/>
      <c r="CA7" s="619"/>
      <c r="CB7" s="619"/>
      <c r="CC7" s="619"/>
      <c r="CD7" s="619"/>
      <c r="CE7" s="619"/>
      <c r="CF7" s="619"/>
      <c r="CG7" s="619"/>
      <c r="CH7" s="619"/>
      <c r="CI7" s="619"/>
      <c r="CJ7" s="619"/>
      <c r="CK7" s="619"/>
      <c r="CL7" s="619"/>
      <c r="CM7" s="619"/>
      <c r="CN7" s="619"/>
      <c r="CO7" s="619"/>
      <c r="CP7" s="619"/>
      <c r="CQ7" s="619"/>
      <c r="CR7" s="619"/>
      <c r="CS7" s="619"/>
      <c r="CT7" s="619"/>
      <c r="CU7" s="619"/>
      <c r="CV7" s="619"/>
      <c r="CW7" s="619"/>
      <c r="CX7" s="619"/>
      <c r="CY7" s="619"/>
      <c r="CZ7" s="619"/>
      <c r="DA7" s="619"/>
      <c r="DB7" s="619"/>
      <c r="DC7" s="619"/>
      <c r="DD7" s="619"/>
      <c r="DE7" s="619"/>
      <c r="DF7" s="619"/>
      <c r="DG7" s="619"/>
      <c r="DH7" s="619"/>
      <c r="DI7" s="619"/>
      <c r="DJ7" s="619"/>
      <c r="DK7" s="619"/>
      <c r="DL7" s="619"/>
      <c r="DM7" s="619"/>
      <c r="DN7" s="619"/>
      <c r="DO7" s="619"/>
      <c r="DP7" s="619"/>
      <c r="DQ7" s="619"/>
      <c r="DR7" s="619"/>
      <c r="DS7" s="619"/>
      <c r="DT7" s="619"/>
      <c r="DU7" s="619"/>
      <c r="DV7" s="619"/>
      <c r="DW7" s="619"/>
      <c r="DX7" s="619"/>
      <c r="DY7" s="619"/>
      <c r="DZ7" s="619"/>
      <c r="EA7" s="619"/>
      <c r="EB7" s="619"/>
    </row>
    <row r="8" spans="1:132" s="188" customFormat="1" ht="12" customHeight="1">
      <c r="B8" s="1377" t="s">
        <v>22</v>
      </c>
      <c r="C8" s="1377"/>
      <c r="D8" s="474">
        <f>units</f>
        <v>0</v>
      </c>
      <c r="F8" s="476" t="s">
        <v>62</v>
      </c>
      <c r="G8" s="473" t="e">
        <f>SqFt/units</f>
        <v>#DIV/0!</v>
      </c>
      <c r="I8" s="1094"/>
      <c r="J8" s="1094"/>
      <c r="K8" s="1073"/>
      <c r="L8" s="619"/>
      <c r="M8" s="619"/>
      <c r="N8" s="619"/>
      <c r="O8" s="619"/>
      <c r="P8" s="619"/>
      <c r="Q8" s="619"/>
      <c r="R8" s="619"/>
      <c r="S8" s="619"/>
      <c r="T8" s="619"/>
      <c r="U8" s="619"/>
      <c r="V8" s="619"/>
      <c r="W8" s="619"/>
      <c r="X8" s="619"/>
      <c r="Y8" s="619"/>
      <c r="Z8" s="619"/>
      <c r="AA8" s="619"/>
      <c r="AB8" s="619"/>
      <c r="AC8" s="619"/>
      <c r="AD8" s="619"/>
      <c r="AE8" s="619"/>
      <c r="AF8" s="619"/>
      <c r="AG8" s="619"/>
      <c r="AH8" s="619"/>
      <c r="AI8" s="619"/>
      <c r="AJ8" s="619"/>
      <c r="AK8" s="619"/>
      <c r="AL8" s="619"/>
      <c r="AM8" s="619"/>
      <c r="AN8" s="619"/>
      <c r="AO8" s="619"/>
      <c r="AP8" s="619"/>
      <c r="AQ8" s="619"/>
      <c r="AR8" s="619"/>
      <c r="AS8" s="619"/>
      <c r="AT8" s="619"/>
      <c r="AU8" s="619"/>
      <c r="AV8" s="619"/>
      <c r="AW8" s="619"/>
      <c r="AX8" s="619"/>
      <c r="AY8" s="619"/>
      <c r="AZ8" s="619"/>
      <c r="BA8" s="619"/>
      <c r="BB8" s="619"/>
      <c r="BC8" s="619"/>
      <c r="BD8" s="619"/>
      <c r="BE8" s="619"/>
      <c r="BF8" s="619"/>
      <c r="BG8" s="619"/>
      <c r="BH8" s="619"/>
      <c r="BI8" s="619"/>
      <c r="BJ8" s="619"/>
      <c r="BK8" s="619"/>
      <c r="BL8" s="619"/>
      <c r="BM8" s="619"/>
      <c r="BN8" s="619"/>
      <c r="BO8" s="619"/>
      <c r="BP8" s="619"/>
      <c r="BQ8" s="619"/>
      <c r="BR8" s="619"/>
      <c r="BS8" s="619"/>
      <c r="BT8" s="619"/>
      <c r="BU8" s="619"/>
      <c r="BV8" s="619"/>
      <c r="BW8" s="619"/>
      <c r="BX8" s="619"/>
      <c r="BY8" s="619"/>
      <c r="BZ8" s="619"/>
      <c r="CA8" s="619"/>
      <c r="CB8" s="619"/>
      <c r="CC8" s="619"/>
      <c r="CD8" s="619"/>
      <c r="CE8" s="619"/>
      <c r="CF8" s="619"/>
      <c r="CG8" s="619"/>
      <c r="CH8" s="619"/>
      <c r="CI8" s="619"/>
      <c r="CJ8" s="619"/>
      <c r="CK8" s="619"/>
      <c r="CL8" s="619"/>
      <c r="CM8" s="619"/>
      <c r="CN8" s="619"/>
      <c r="CO8" s="619"/>
      <c r="CP8" s="619"/>
      <c r="CQ8" s="619"/>
      <c r="CR8" s="619"/>
      <c r="CS8" s="619"/>
      <c r="CT8" s="619"/>
      <c r="CU8" s="619"/>
      <c r="CV8" s="619"/>
      <c r="CW8" s="619"/>
      <c r="CX8" s="619"/>
      <c r="CY8" s="619"/>
      <c r="CZ8" s="619"/>
      <c r="DA8" s="619"/>
      <c r="DB8" s="619"/>
      <c r="DC8" s="619"/>
      <c r="DD8" s="619"/>
      <c r="DE8" s="619"/>
      <c r="DF8" s="619"/>
      <c r="DG8" s="619"/>
      <c r="DH8" s="619"/>
      <c r="DI8" s="619"/>
      <c r="DJ8" s="619"/>
      <c r="DK8" s="619"/>
      <c r="DL8" s="619"/>
      <c r="DM8" s="619"/>
      <c r="DN8" s="619"/>
      <c r="DO8" s="619"/>
      <c r="DP8" s="619"/>
      <c r="DQ8" s="619"/>
      <c r="DR8" s="619"/>
      <c r="DS8" s="619"/>
      <c r="DT8" s="619"/>
      <c r="DU8" s="619"/>
      <c r="DV8" s="619"/>
      <c r="DW8" s="619"/>
      <c r="DX8" s="619"/>
      <c r="DY8" s="619"/>
      <c r="DZ8" s="619"/>
      <c r="EA8" s="619"/>
      <c r="EB8" s="619"/>
    </row>
    <row r="9" spans="1:132" s="188" customFormat="1" ht="12" customHeight="1">
      <c r="B9" s="1377" t="s">
        <v>26</v>
      </c>
      <c r="C9" s="1377"/>
      <c r="D9" s="475" t="e">
        <f>'2)Units, Dev Costs &amp; Sales'!P19</f>
        <v>#DIV/0!</v>
      </c>
      <c r="F9" s="476" t="s">
        <v>27</v>
      </c>
      <c r="G9" s="473">
        <f>'2)Units, Dev Costs &amp; Sales'!O14</f>
        <v>0</v>
      </c>
      <c r="I9" s="1094"/>
      <c r="J9" s="1094"/>
      <c r="K9" s="1073"/>
      <c r="L9" s="619"/>
      <c r="M9" s="619"/>
      <c r="N9" s="619"/>
      <c r="O9" s="619"/>
      <c r="P9" s="619"/>
      <c r="Q9" s="619"/>
      <c r="R9" s="619"/>
      <c r="S9" s="619"/>
      <c r="T9" s="619"/>
      <c r="U9" s="619"/>
      <c r="V9" s="619"/>
      <c r="W9" s="619"/>
      <c r="X9" s="619"/>
      <c r="Y9" s="619"/>
      <c r="Z9" s="619"/>
      <c r="AA9" s="619"/>
      <c r="AB9" s="619"/>
      <c r="AC9" s="619"/>
      <c r="AD9" s="619"/>
      <c r="AE9" s="619"/>
      <c r="AF9" s="619"/>
      <c r="AG9" s="619"/>
      <c r="AH9" s="619"/>
      <c r="AI9" s="619"/>
      <c r="AJ9" s="619"/>
      <c r="AK9" s="619"/>
      <c r="AL9" s="619"/>
      <c r="AM9" s="619"/>
      <c r="AN9" s="619"/>
      <c r="AO9" s="619"/>
      <c r="AP9" s="619"/>
      <c r="AQ9" s="619"/>
      <c r="AR9" s="619"/>
      <c r="AS9" s="619"/>
      <c r="AT9" s="619"/>
      <c r="AU9" s="619"/>
      <c r="AV9" s="619"/>
      <c r="AW9" s="619"/>
      <c r="AX9" s="619"/>
      <c r="AY9" s="619"/>
      <c r="AZ9" s="619"/>
      <c r="BA9" s="619"/>
      <c r="BB9" s="619"/>
      <c r="BC9" s="619"/>
      <c r="BD9" s="619"/>
      <c r="BE9" s="619"/>
      <c r="BF9" s="619"/>
      <c r="BG9" s="619"/>
      <c r="BH9" s="619"/>
      <c r="BI9" s="619"/>
      <c r="BJ9" s="619"/>
      <c r="BK9" s="619"/>
      <c r="BL9" s="619"/>
      <c r="BM9" s="619"/>
      <c r="BN9" s="619"/>
      <c r="BO9" s="619"/>
      <c r="BP9" s="619"/>
      <c r="BQ9" s="619"/>
      <c r="BR9" s="619"/>
      <c r="BS9" s="619"/>
      <c r="BT9" s="619"/>
      <c r="BU9" s="619"/>
      <c r="BV9" s="619"/>
      <c r="BW9" s="619"/>
      <c r="BX9" s="619"/>
      <c r="BY9" s="619"/>
      <c r="BZ9" s="619"/>
      <c r="CA9" s="619"/>
      <c r="CB9" s="619"/>
      <c r="CC9" s="619"/>
      <c r="CD9" s="619"/>
      <c r="CE9" s="619"/>
      <c r="CF9" s="619"/>
      <c r="CG9" s="619"/>
      <c r="CH9" s="619"/>
      <c r="CI9" s="619"/>
      <c r="CJ9" s="619"/>
      <c r="CK9" s="619"/>
      <c r="CL9" s="619"/>
      <c r="CM9" s="619"/>
      <c r="CN9" s="619"/>
      <c r="CO9" s="619"/>
      <c r="CP9" s="619"/>
      <c r="CQ9" s="619"/>
      <c r="CR9" s="619"/>
      <c r="CS9" s="619"/>
      <c r="CT9" s="619"/>
      <c r="CU9" s="619"/>
      <c r="CV9" s="619"/>
      <c r="CW9" s="619"/>
      <c r="CX9" s="619"/>
      <c r="CY9" s="619"/>
      <c r="CZ9" s="619"/>
      <c r="DA9" s="619"/>
      <c r="DB9" s="619"/>
      <c r="DC9" s="619"/>
      <c r="DD9" s="619"/>
      <c r="DE9" s="619"/>
      <c r="DF9" s="619"/>
      <c r="DG9" s="619"/>
      <c r="DH9" s="619"/>
      <c r="DI9" s="619"/>
      <c r="DJ9" s="619"/>
      <c r="DK9" s="619"/>
      <c r="DL9" s="619"/>
      <c r="DM9" s="619"/>
      <c r="DN9" s="619"/>
      <c r="DO9" s="619"/>
      <c r="DP9" s="619"/>
      <c r="DQ9" s="619"/>
      <c r="DR9" s="619"/>
      <c r="DS9" s="619"/>
      <c r="DT9" s="619"/>
      <c r="DU9" s="619"/>
      <c r="DV9" s="619"/>
      <c r="DW9" s="619"/>
      <c r="DX9" s="619"/>
      <c r="DY9" s="619"/>
      <c r="DZ9" s="619"/>
      <c r="EA9" s="619"/>
      <c r="EB9" s="619"/>
    </row>
    <row r="10" spans="1:132" s="213" customFormat="1" ht="9.75" customHeight="1">
      <c r="B10" s="217"/>
      <c r="C10" s="217"/>
      <c r="I10" s="1094"/>
      <c r="J10" s="1094"/>
      <c r="K10" s="1072"/>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c r="DN10" s="214"/>
      <c r="DO10" s="214"/>
      <c r="DP10" s="214"/>
      <c r="DQ10" s="214"/>
      <c r="DR10" s="214"/>
      <c r="DS10" s="214"/>
      <c r="DT10" s="214"/>
      <c r="DU10" s="214"/>
      <c r="DV10" s="214"/>
      <c r="DW10" s="214"/>
      <c r="DX10" s="214"/>
      <c r="DY10" s="214"/>
      <c r="DZ10" s="214"/>
      <c r="EA10" s="214"/>
      <c r="EB10" s="214"/>
    </row>
    <row r="11" spans="1:132" s="213" customFormat="1" ht="13.8">
      <c r="B11" s="329" t="s">
        <v>28</v>
      </c>
      <c r="E11" s="218"/>
      <c r="F11" s="218"/>
      <c r="G11" s="218"/>
      <c r="I11" s="1094"/>
      <c r="J11" s="1094"/>
      <c r="K11" s="1072"/>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row>
    <row r="12" spans="1:132" ht="13.8">
      <c r="B12" s="330" t="s">
        <v>29</v>
      </c>
      <c r="C12" s="219"/>
      <c r="D12" s="219"/>
      <c r="E12" s="324" t="s">
        <v>10</v>
      </c>
      <c r="F12" s="324" t="s">
        <v>2</v>
      </c>
      <c r="G12" s="324" t="s">
        <v>23</v>
      </c>
      <c r="H12" s="319"/>
      <c r="I12" s="1094"/>
      <c r="J12" s="1094"/>
    </row>
    <row r="13" spans="1:132" s="213" customFormat="1">
      <c r="B13" s="220" t="s">
        <v>30</v>
      </c>
      <c r="C13" s="221"/>
      <c r="E13" s="942">
        <f>'2)Units, Dev Costs &amp; Sales'!O28</f>
        <v>0</v>
      </c>
      <c r="F13" s="943" t="e">
        <f t="shared" ref="F13:F19" si="0">E13/units</f>
        <v>#DIV/0!</v>
      </c>
      <c r="G13" s="944" t="e">
        <f t="shared" ref="G13:G19" si="1">E13/$E$20</f>
        <v>#DIV/0!</v>
      </c>
      <c r="H13" s="1381" t="s">
        <v>34</v>
      </c>
      <c r="I13" s="1381"/>
      <c r="J13" s="214"/>
      <c r="K13" s="1072"/>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row>
    <row r="14" spans="1:132" s="213" customFormat="1">
      <c r="B14" s="220" t="s">
        <v>31</v>
      </c>
      <c r="C14" s="221"/>
      <c r="E14" s="942">
        <f>'2)Units, Dev Costs &amp; Sales'!O34</f>
        <v>0</v>
      </c>
      <c r="F14" s="943" t="e">
        <f t="shared" si="0"/>
        <v>#DIV/0!</v>
      </c>
      <c r="G14" s="944" t="e">
        <f t="shared" si="1"/>
        <v>#DIV/0!</v>
      </c>
      <c r="H14" s="1382" t="e">
        <f>E15/G9</f>
        <v>#DIV/0!</v>
      </c>
      <c r="I14" s="1382"/>
      <c r="J14" s="214"/>
      <c r="K14" s="1072"/>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c r="DN14" s="214"/>
      <c r="DO14" s="214"/>
      <c r="DP14" s="214"/>
      <c r="DQ14" s="214"/>
      <c r="DR14" s="214"/>
      <c r="DS14" s="214"/>
      <c r="DT14" s="214"/>
      <c r="DU14" s="214"/>
      <c r="DV14" s="214"/>
      <c r="DW14" s="214"/>
      <c r="DX14" s="214"/>
      <c r="DY14" s="214"/>
      <c r="DZ14" s="214"/>
      <c r="EA14" s="214"/>
      <c r="EB14" s="214"/>
    </row>
    <row r="15" spans="1:132" s="213" customFormat="1">
      <c r="B15" s="220" t="s">
        <v>32</v>
      </c>
      <c r="C15" s="221"/>
      <c r="E15" s="942">
        <f>'2)Units, Dev Costs &amp; Sales'!O40</f>
        <v>0</v>
      </c>
      <c r="F15" s="943" t="e">
        <f t="shared" si="0"/>
        <v>#DIV/0!</v>
      </c>
      <c r="G15" s="944" t="e">
        <f t="shared" si="1"/>
        <v>#DIV/0!</v>
      </c>
      <c r="H15" s="1364" t="s">
        <v>35</v>
      </c>
      <c r="I15" s="1364"/>
      <c r="J15" s="214"/>
      <c r="K15" s="1072"/>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c r="BI15" s="214"/>
      <c r="BJ15" s="214"/>
      <c r="BK15" s="214"/>
      <c r="BL15" s="214"/>
      <c r="BM15" s="214"/>
      <c r="BN15" s="214"/>
      <c r="BO15" s="214"/>
      <c r="BP15" s="214"/>
      <c r="BQ15" s="214"/>
      <c r="BR15" s="214"/>
      <c r="BS15" s="214"/>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c r="DN15" s="214"/>
      <c r="DO15" s="214"/>
      <c r="DP15" s="214"/>
      <c r="DQ15" s="214"/>
      <c r="DR15" s="214"/>
      <c r="DS15" s="214"/>
      <c r="DT15" s="214"/>
      <c r="DU15" s="214"/>
      <c r="DV15" s="214"/>
      <c r="DW15" s="214"/>
      <c r="DX15" s="214"/>
      <c r="DY15" s="214"/>
      <c r="DZ15" s="214"/>
      <c r="EA15" s="214"/>
      <c r="EB15" s="214"/>
    </row>
    <row r="16" spans="1:132" s="213" customFormat="1">
      <c r="B16" s="220" t="s">
        <v>33</v>
      </c>
      <c r="C16" s="221"/>
      <c r="E16" s="942">
        <f>'2)Units, Dev Costs &amp; Sales'!O46</f>
        <v>0</v>
      </c>
      <c r="F16" s="943" t="e">
        <f t="shared" si="0"/>
        <v>#DIV/0!</v>
      </c>
      <c r="G16" s="944" t="e">
        <f t="shared" si="1"/>
        <v>#DIV/0!</v>
      </c>
      <c r="H16" s="1365" t="e">
        <f>E20/G9</f>
        <v>#DIV/0!</v>
      </c>
      <c r="I16" s="1365"/>
      <c r="J16" s="214"/>
      <c r="K16" s="1072"/>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c r="DN16" s="214"/>
      <c r="DO16" s="214"/>
      <c r="DP16" s="214"/>
      <c r="DQ16" s="214"/>
      <c r="DR16" s="214"/>
      <c r="DS16" s="214"/>
      <c r="DT16" s="214"/>
      <c r="DU16" s="214"/>
      <c r="DV16" s="214"/>
      <c r="DW16" s="214"/>
      <c r="DX16" s="214"/>
      <c r="DY16" s="214"/>
      <c r="DZ16" s="214"/>
      <c r="EA16" s="214"/>
      <c r="EB16" s="214"/>
    </row>
    <row r="17" spans="2:132" s="213" customFormat="1">
      <c r="B17" s="220" t="s">
        <v>61</v>
      </c>
      <c r="C17" s="221"/>
      <c r="E17" s="942">
        <f>'2)Units, Dev Costs &amp; Sales'!O57</f>
        <v>0</v>
      </c>
      <c r="F17" s="943" t="e">
        <f t="shared" si="0"/>
        <v>#DIV/0!</v>
      </c>
      <c r="G17" s="944" t="e">
        <f t="shared" si="1"/>
        <v>#DIV/0!</v>
      </c>
      <c r="H17" s="1383" t="s">
        <v>438</v>
      </c>
      <c r="I17" s="1383"/>
      <c r="J17" s="214"/>
      <c r="K17" s="1072"/>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N17" s="214"/>
      <c r="BO17" s="214"/>
      <c r="BP17" s="214"/>
      <c r="BQ17" s="214"/>
      <c r="BR17" s="214"/>
      <c r="BS17" s="214"/>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c r="DN17" s="214"/>
      <c r="DO17" s="214"/>
      <c r="DP17" s="214"/>
      <c r="DQ17" s="214"/>
      <c r="DR17" s="214"/>
      <c r="DS17" s="214"/>
      <c r="DT17" s="214"/>
      <c r="DU17" s="214"/>
      <c r="DV17" s="214"/>
      <c r="DW17" s="214"/>
      <c r="DX17" s="214"/>
      <c r="DY17" s="214"/>
      <c r="DZ17" s="214"/>
      <c r="EA17" s="214"/>
      <c r="EB17" s="214"/>
    </row>
    <row r="18" spans="2:132" s="213" customFormat="1">
      <c r="B18" s="220" t="s">
        <v>18</v>
      </c>
      <c r="C18" s="221"/>
      <c r="E18" s="942">
        <f>'2)Units, Dev Costs &amp; Sales'!O63</f>
        <v>0</v>
      </c>
      <c r="F18" s="943" t="e">
        <f t="shared" si="0"/>
        <v>#DIV/0!</v>
      </c>
      <c r="G18" s="944" t="e">
        <f t="shared" si="1"/>
        <v>#DIV/0!</v>
      </c>
      <c r="H18" s="1383"/>
      <c r="I18" s="1383"/>
      <c r="K18" s="1072"/>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row>
    <row r="19" spans="2:132" s="213" customFormat="1">
      <c r="B19" s="223" t="s">
        <v>108</v>
      </c>
      <c r="C19" s="224"/>
      <c r="D19" s="219"/>
      <c r="E19" s="945">
        <f>'2)Units, Dev Costs &amp; Sales'!O64</f>
        <v>0</v>
      </c>
      <c r="F19" s="946" t="e">
        <f t="shared" si="0"/>
        <v>#DIV/0!</v>
      </c>
      <c r="G19" s="947" t="e">
        <f t="shared" si="1"/>
        <v>#DIV/0!</v>
      </c>
      <c r="H19" s="1366" t="e">
        <f>E19/(TDC-E14)</f>
        <v>#DIV/0!</v>
      </c>
      <c r="I19" s="1366"/>
      <c r="K19" s="1072"/>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c r="DN19" s="214"/>
      <c r="DO19" s="214"/>
      <c r="DP19" s="214"/>
      <c r="DQ19" s="214"/>
      <c r="DR19" s="214"/>
      <c r="DS19" s="214"/>
      <c r="DT19" s="214"/>
      <c r="DU19" s="214"/>
      <c r="DV19" s="214"/>
      <c r="DW19" s="214"/>
      <c r="DX19" s="214"/>
      <c r="DY19" s="214"/>
      <c r="DZ19" s="214"/>
      <c r="EA19" s="214"/>
      <c r="EB19" s="214"/>
    </row>
    <row r="20" spans="2:132">
      <c r="B20" s="225" t="s">
        <v>24</v>
      </c>
      <c r="C20" s="213"/>
      <c r="D20" s="213"/>
      <c r="E20" s="948">
        <f>SUM(E13:E19)</f>
        <v>0</v>
      </c>
      <c r="F20" s="948" t="e">
        <f>E20/units</f>
        <v>#DIV/0!</v>
      </c>
      <c r="G20" s="949" t="e">
        <f>SUM(G13:G19)</f>
        <v>#DIV/0!</v>
      </c>
      <c r="H20" s="228"/>
      <c r="I20" s="214"/>
      <c r="J20" s="214"/>
    </row>
    <row r="21" spans="2:132" ht="9" customHeight="1">
      <c r="B21" s="225"/>
      <c r="C21" s="213"/>
      <c r="D21" s="213"/>
      <c r="E21" s="948"/>
      <c r="F21" s="948"/>
      <c r="G21" s="949"/>
      <c r="H21" s="228"/>
      <c r="I21" s="214"/>
      <c r="J21" s="214"/>
    </row>
    <row r="22" spans="2:132" ht="21">
      <c r="B22" s="331" t="s">
        <v>195</v>
      </c>
      <c r="C22" s="213"/>
      <c r="D22" s="213"/>
      <c r="E22" s="950" t="s">
        <v>10</v>
      </c>
      <c r="F22" s="950" t="s">
        <v>2</v>
      </c>
      <c r="G22" s="950" t="s">
        <v>23</v>
      </c>
      <c r="H22" s="1372" t="s">
        <v>471</v>
      </c>
      <c r="I22" s="1372"/>
      <c r="J22" s="1372"/>
      <c r="K22" s="1074" t="s">
        <v>505</v>
      </c>
    </row>
    <row r="23" spans="2:132">
      <c r="B23" s="1367" t="s">
        <v>482</v>
      </c>
      <c r="C23" s="1367"/>
      <c r="D23" s="1367"/>
      <c r="E23" s="951">
        <f>'2)Units, Dev Costs &amp; Sales'!O71</f>
        <v>0</v>
      </c>
      <c r="F23" s="943" t="e">
        <f t="shared" ref="F23:F29" si="2">E23/units</f>
        <v>#DIV/0!</v>
      </c>
      <c r="G23" s="952" t="e">
        <f t="shared" ref="G23:G29" si="3">E23/$E$20</f>
        <v>#DIV/0!</v>
      </c>
      <c r="H23" s="1386" t="s">
        <v>504</v>
      </c>
      <c r="I23" s="1386"/>
      <c r="J23" s="1386"/>
      <c r="K23" s="1083" t="e">
        <f>E23/TDC</f>
        <v>#DIV/0!</v>
      </c>
    </row>
    <row r="24" spans="2:132" s="892" customFormat="1">
      <c r="B24" s="1359" t="s">
        <v>477</v>
      </c>
      <c r="C24" s="1359"/>
      <c r="D24" s="1359"/>
      <c r="E24" s="953"/>
      <c r="F24" s="954" t="e">
        <f t="shared" si="2"/>
        <v>#DIV/0!</v>
      </c>
      <c r="G24" s="955" t="e">
        <f t="shared" si="3"/>
        <v>#DIV/0!</v>
      </c>
      <c r="H24" s="1387"/>
      <c r="I24" s="1387"/>
      <c r="J24" s="1387"/>
      <c r="K24" s="1084">
        <f t="shared" ref="K24:K30" si="4">IF(H24="Secured",E24/TDC,0)</f>
        <v>0</v>
      </c>
      <c r="L24" s="729"/>
      <c r="M24" s="729"/>
      <c r="N24" s="729"/>
      <c r="O24" s="729"/>
      <c r="P24" s="729"/>
      <c r="Q24" s="729"/>
      <c r="R24" s="729"/>
      <c r="S24" s="729"/>
      <c r="T24" s="729"/>
      <c r="U24" s="729"/>
      <c r="V24" s="729"/>
      <c r="W24" s="729"/>
      <c r="X24" s="729"/>
      <c r="Y24" s="729"/>
      <c r="Z24" s="729"/>
      <c r="AA24" s="729"/>
      <c r="AB24" s="729"/>
      <c r="AC24" s="729"/>
      <c r="AD24" s="729"/>
      <c r="AE24" s="729"/>
      <c r="AF24" s="729"/>
      <c r="AG24" s="729"/>
      <c r="AH24" s="729"/>
      <c r="AI24" s="729"/>
      <c r="AJ24" s="729"/>
      <c r="AK24" s="729"/>
      <c r="AL24" s="729"/>
      <c r="AM24" s="729"/>
      <c r="AN24" s="729"/>
      <c r="AO24" s="729"/>
      <c r="AP24" s="729"/>
      <c r="AQ24" s="729"/>
      <c r="AR24" s="729"/>
      <c r="AS24" s="729"/>
      <c r="AT24" s="729"/>
      <c r="AU24" s="729"/>
      <c r="AV24" s="729"/>
      <c r="AW24" s="729"/>
      <c r="AX24" s="729"/>
      <c r="AY24" s="729"/>
      <c r="AZ24" s="729"/>
      <c r="BA24" s="729"/>
      <c r="BB24" s="729"/>
      <c r="BC24" s="729"/>
      <c r="BD24" s="729"/>
      <c r="BE24" s="729"/>
      <c r="BF24" s="729"/>
      <c r="BG24" s="729"/>
      <c r="BH24" s="729"/>
      <c r="BI24" s="729"/>
      <c r="BJ24" s="729"/>
      <c r="BK24" s="729"/>
      <c r="BL24" s="729"/>
      <c r="BM24" s="729"/>
      <c r="BN24" s="729"/>
      <c r="BO24" s="729"/>
      <c r="BP24" s="729"/>
      <c r="BQ24" s="729"/>
      <c r="BR24" s="729"/>
      <c r="BS24" s="729"/>
      <c r="BT24" s="729"/>
      <c r="BU24" s="729"/>
      <c r="BV24" s="729"/>
      <c r="BW24" s="729"/>
      <c r="BX24" s="729"/>
      <c r="BY24" s="729"/>
      <c r="BZ24" s="729"/>
      <c r="CA24" s="729"/>
      <c r="CB24" s="729"/>
      <c r="CC24" s="729"/>
      <c r="CD24" s="729"/>
      <c r="CE24" s="729"/>
      <c r="CF24" s="729"/>
      <c r="CG24" s="729"/>
      <c r="CH24" s="729"/>
      <c r="CI24" s="729"/>
      <c r="CJ24" s="729"/>
      <c r="CK24" s="729"/>
      <c r="CL24" s="729"/>
      <c r="CM24" s="729"/>
      <c r="CN24" s="729"/>
      <c r="CO24" s="729"/>
      <c r="CP24" s="729"/>
      <c r="CQ24" s="729"/>
      <c r="CR24" s="729"/>
      <c r="CS24" s="729"/>
      <c r="CT24" s="729"/>
      <c r="CU24" s="729"/>
      <c r="CV24" s="729"/>
      <c r="CW24" s="729"/>
      <c r="CX24" s="729"/>
      <c r="CY24" s="729"/>
      <c r="CZ24" s="729"/>
      <c r="DA24" s="729"/>
      <c r="DB24" s="729"/>
      <c r="DC24" s="729"/>
      <c r="DD24" s="729"/>
      <c r="DE24" s="729"/>
      <c r="DF24" s="729"/>
      <c r="DG24" s="729"/>
      <c r="DH24" s="729"/>
      <c r="DI24" s="729"/>
      <c r="DJ24" s="729"/>
      <c r="DK24" s="729"/>
      <c r="DL24" s="729"/>
      <c r="DM24" s="729"/>
      <c r="DN24" s="729"/>
      <c r="DO24" s="729"/>
      <c r="DP24" s="729"/>
      <c r="DQ24" s="729"/>
      <c r="DR24" s="729"/>
      <c r="DS24" s="729"/>
      <c r="DT24" s="729"/>
      <c r="DU24" s="729"/>
      <c r="DV24" s="729"/>
      <c r="DW24" s="729"/>
      <c r="DX24" s="729"/>
      <c r="DY24" s="729"/>
      <c r="DZ24" s="729"/>
      <c r="EA24" s="729"/>
      <c r="EB24" s="729"/>
    </row>
    <row r="25" spans="2:132" s="892" customFormat="1">
      <c r="B25" s="1359" t="s">
        <v>478</v>
      </c>
      <c r="C25" s="1359"/>
      <c r="D25" s="1359"/>
      <c r="E25" s="953"/>
      <c r="F25" s="954" t="e">
        <f t="shared" ref="F25:F26" si="5">E25/units</f>
        <v>#DIV/0!</v>
      </c>
      <c r="G25" s="955" t="e">
        <f t="shared" ref="G25:G26" si="6">E25/$E$20</f>
        <v>#DIV/0!</v>
      </c>
      <c r="H25" s="1360"/>
      <c r="I25" s="1360"/>
      <c r="J25" s="1360"/>
      <c r="K25" s="1084">
        <f t="shared" si="4"/>
        <v>0</v>
      </c>
      <c r="L25" s="729"/>
      <c r="M25" s="729"/>
      <c r="N25" s="729"/>
      <c r="O25" s="729"/>
      <c r="P25" s="729"/>
      <c r="Q25" s="729"/>
      <c r="R25" s="729"/>
      <c r="S25" s="729"/>
      <c r="T25" s="729"/>
      <c r="U25" s="729"/>
      <c r="V25" s="729"/>
      <c r="W25" s="729"/>
      <c r="X25" s="729"/>
      <c r="Y25" s="729"/>
      <c r="Z25" s="729"/>
      <c r="AA25" s="729"/>
      <c r="AB25" s="729"/>
      <c r="AC25" s="729"/>
      <c r="AD25" s="729"/>
      <c r="AE25" s="729"/>
      <c r="AF25" s="729"/>
      <c r="AG25" s="729"/>
      <c r="AH25" s="729"/>
      <c r="AI25" s="729"/>
      <c r="AJ25" s="729"/>
      <c r="AK25" s="729"/>
      <c r="AL25" s="729"/>
      <c r="AM25" s="729"/>
      <c r="AN25" s="729"/>
      <c r="AO25" s="729"/>
      <c r="AP25" s="729"/>
      <c r="AQ25" s="729"/>
      <c r="AR25" s="729"/>
      <c r="AS25" s="729"/>
      <c r="AT25" s="729"/>
      <c r="AU25" s="729"/>
      <c r="AV25" s="729"/>
      <c r="AW25" s="729"/>
      <c r="AX25" s="729"/>
      <c r="AY25" s="729"/>
      <c r="AZ25" s="729"/>
      <c r="BA25" s="729"/>
      <c r="BB25" s="729"/>
      <c r="BC25" s="729"/>
      <c r="BD25" s="729"/>
      <c r="BE25" s="729"/>
      <c r="BF25" s="729"/>
      <c r="BG25" s="729"/>
      <c r="BH25" s="729"/>
      <c r="BI25" s="729"/>
      <c r="BJ25" s="729"/>
      <c r="BK25" s="729"/>
      <c r="BL25" s="729"/>
      <c r="BM25" s="729"/>
      <c r="BN25" s="729"/>
      <c r="BO25" s="729"/>
      <c r="BP25" s="729"/>
      <c r="BQ25" s="729"/>
      <c r="BR25" s="729"/>
      <c r="BS25" s="729"/>
      <c r="BT25" s="729"/>
      <c r="BU25" s="729"/>
      <c r="BV25" s="729"/>
      <c r="BW25" s="729"/>
      <c r="BX25" s="729"/>
      <c r="BY25" s="729"/>
      <c r="BZ25" s="729"/>
      <c r="CA25" s="729"/>
      <c r="CB25" s="729"/>
      <c r="CC25" s="729"/>
      <c r="CD25" s="729"/>
      <c r="CE25" s="729"/>
      <c r="CF25" s="729"/>
      <c r="CG25" s="729"/>
      <c r="CH25" s="729"/>
      <c r="CI25" s="729"/>
      <c r="CJ25" s="729"/>
      <c r="CK25" s="729"/>
      <c r="CL25" s="729"/>
      <c r="CM25" s="729"/>
      <c r="CN25" s="729"/>
      <c r="CO25" s="729"/>
      <c r="CP25" s="729"/>
      <c r="CQ25" s="729"/>
      <c r="CR25" s="729"/>
      <c r="CS25" s="729"/>
      <c r="CT25" s="729"/>
      <c r="CU25" s="729"/>
      <c r="CV25" s="729"/>
      <c r="CW25" s="729"/>
      <c r="CX25" s="729"/>
      <c r="CY25" s="729"/>
      <c r="CZ25" s="729"/>
      <c r="DA25" s="729"/>
      <c r="DB25" s="729"/>
      <c r="DC25" s="729"/>
      <c r="DD25" s="729"/>
      <c r="DE25" s="729"/>
      <c r="DF25" s="729"/>
      <c r="DG25" s="729"/>
      <c r="DH25" s="729"/>
      <c r="DI25" s="729"/>
      <c r="DJ25" s="729"/>
      <c r="DK25" s="729"/>
      <c r="DL25" s="729"/>
      <c r="DM25" s="729"/>
      <c r="DN25" s="729"/>
      <c r="DO25" s="729"/>
      <c r="DP25" s="729"/>
      <c r="DQ25" s="729"/>
      <c r="DR25" s="729"/>
      <c r="DS25" s="729"/>
      <c r="DT25" s="729"/>
      <c r="DU25" s="729"/>
      <c r="DV25" s="729"/>
      <c r="DW25" s="729"/>
      <c r="DX25" s="729"/>
      <c r="DY25" s="729"/>
      <c r="DZ25" s="729"/>
      <c r="EA25" s="729"/>
      <c r="EB25" s="729"/>
    </row>
    <row r="26" spans="2:132" s="214" customFormat="1">
      <c r="B26" s="1370" t="s">
        <v>476</v>
      </c>
      <c r="C26" s="1370"/>
      <c r="D26" s="1370"/>
      <c r="E26" s="953"/>
      <c r="F26" s="1044" t="e">
        <f t="shared" si="5"/>
        <v>#DIV/0!</v>
      </c>
      <c r="G26" s="1045" t="e">
        <f t="shared" si="6"/>
        <v>#DIV/0!</v>
      </c>
      <c r="H26" s="1371"/>
      <c r="I26" s="1371"/>
      <c r="J26" s="1371"/>
      <c r="K26" s="1084">
        <f t="shared" si="4"/>
        <v>0</v>
      </c>
    </row>
    <row r="27" spans="2:132">
      <c r="B27" s="1353"/>
      <c r="C27" s="1353"/>
      <c r="D27" s="1353"/>
      <c r="E27" s="956"/>
      <c r="F27" s="957" t="e">
        <f t="shared" si="2"/>
        <v>#DIV/0!</v>
      </c>
      <c r="G27" s="958" t="e">
        <f t="shared" si="3"/>
        <v>#DIV/0!</v>
      </c>
      <c r="H27" s="1371"/>
      <c r="I27" s="1371"/>
      <c r="J27" s="1371"/>
      <c r="K27" s="1084">
        <f t="shared" si="4"/>
        <v>0</v>
      </c>
    </row>
    <row r="28" spans="2:132">
      <c r="B28" s="1351" t="s">
        <v>556</v>
      </c>
      <c r="C28" s="1351"/>
      <c r="D28" s="1351"/>
      <c r="E28" s="959"/>
      <c r="F28" s="943" t="e">
        <f t="shared" si="2"/>
        <v>#DIV/0!</v>
      </c>
      <c r="G28" s="960" t="e">
        <f t="shared" si="3"/>
        <v>#DIV/0!</v>
      </c>
      <c r="H28" s="1371"/>
      <c r="I28" s="1371"/>
      <c r="J28" s="1371"/>
      <c r="K28" s="1084">
        <f t="shared" si="4"/>
        <v>0</v>
      </c>
    </row>
    <row r="29" spans="2:132">
      <c r="B29" s="1351" t="s">
        <v>91</v>
      </c>
      <c r="C29" s="1351"/>
      <c r="D29" s="1351"/>
      <c r="E29" s="959"/>
      <c r="F29" s="943" t="e">
        <f t="shared" si="2"/>
        <v>#DIV/0!</v>
      </c>
      <c r="G29" s="960" t="e">
        <f t="shared" si="3"/>
        <v>#DIV/0!</v>
      </c>
      <c r="H29" s="1371"/>
      <c r="I29" s="1371"/>
      <c r="J29" s="1371"/>
      <c r="K29" s="1084">
        <f t="shared" si="4"/>
        <v>0</v>
      </c>
    </row>
    <row r="30" spans="2:132">
      <c r="B30" s="1385" t="s">
        <v>91</v>
      </c>
      <c r="C30" s="1385"/>
      <c r="D30" s="1385"/>
      <c r="E30" s="1046"/>
      <c r="F30" s="946" t="e">
        <f t="shared" ref="F30" si="7">E30/units</f>
        <v>#DIV/0!</v>
      </c>
      <c r="G30" s="1047" t="e">
        <f t="shared" ref="G30" si="8">E30/$E$20</f>
        <v>#DIV/0!</v>
      </c>
      <c r="H30" s="1369"/>
      <c r="I30" s="1369"/>
      <c r="J30" s="1369"/>
      <c r="K30" s="1085">
        <f t="shared" si="4"/>
        <v>0</v>
      </c>
    </row>
    <row r="31" spans="2:132">
      <c r="B31" s="225" t="s">
        <v>25</v>
      </c>
      <c r="C31" s="213"/>
      <c r="D31" s="213"/>
      <c r="E31" s="948">
        <f>SUM(E23:E30)</f>
        <v>0</v>
      </c>
      <c r="F31" s="948" t="e">
        <f>SUM(F23:F30)</f>
        <v>#DIV/0!</v>
      </c>
      <c r="G31" s="961" t="e">
        <f>SUM(G23:G30)</f>
        <v>#DIV/0!</v>
      </c>
      <c r="H31" s="229"/>
      <c r="I31" s="230"/>
      <c r="J31" s="231"/>
      <c r="K31" s="1086" t="e">
        <f>SUM(K23:K30)</f>
        <v>#DIV/0!</v>
      </c>
    </row>
    <row r="32" spans="2:132" ht="6" customHeight="1" thickBot="1">
      <c r="B32" s="225"/>
      <c r="C32" s="213"/>
      <c r="D32" s="213"/>
      <c r="E32" s="962"/>
      <c r="F32" s="963"/>
      <c r="G32" s="962"/>
      <c r="H32" s="232"/>
      <c r="I32" s="214"/>
      <c r="J32" s="214"/>
    </row>
    <row r="33" spans="2:132" s="233" customFormat="1" ht="17.25" customHeight="1" thickBot="1">
      <c r="B33" s="234" t="s">
        <v>202</v>
      </c>
      <c r="C33" s="235"/>
      <c r="D33" s="235"/>
      <c r="E33" s="964">
        <f>E31-E20</f>
        <v>0</v>
      </c>
      <c r="F33" s="964" t="e">
        <f>F31-F20</f>
        <v>#DIV/0!</v>
      </c>
      <c r="G33" s="965" t="e">
        <f>E33/E20</f>
        <v>#DIV/0!</v>
      </c>
      <c r="I33" s="236"/>
      <c r="J33" s="236"/>
      <c r="K33" s="1075"/>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row>
    <row r="34" spans="2:132" ht="7.5" customHeight="1">
      <c r="B34" s="237"/>
      <c r="C34" s="213"/>
      <c r="D34" s="213"/>
      <c r="E34" s="213"/>
      <c r="F34" s="218"/>
      <c r="G34" s="218"/>
      <c r="H34" s="213"/>
      <c r="I34" s="214"/>
      <c r="J34" s="214"/>
    </row>
    <row r="35" spans="2:132" s="238" customFormat="1" ht="41.4">
      <c r="B35" s="330" t="s">
        <v>278</v>
      </c>
      <c r="C35" s="304"/>
      <c r="D35" s="304"/>
      <c r="E35" s="324" t="s">
        <v>10</v>
      </c>
      <c r="F35" s="324" t="s">
        <v>23</v>
      </c>
      <c r="G35" s="1034" t="s">
        <v>210</v>
      </c>
      <c r="H35" s="1372" t="s">
        <v>471</v>
      </c>
      <c r="I35" s="1372"/>
      <c r="J35" s="1372"/>
      <c r="K35" s="1074" t="s">
        <v>505</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row>
    <row r="36" spans="2:132" s="238" customFormat="1">
      <c r="B36" s="1376" t="s">
        <v>189</v>
      </c>
      <c r="C36" s="1376"/>
      <c r="D36" s="1376"/>
      <c r="E36" s="966"/>
      <c r="F36" s="967" t="e">
        <f t="shared" ref="F36:F41" si="9">E36/$E$44</f>
        <v>#DIV/0!</v>
      </c>
      <c r="G36" s="1115"/>
      <c r="H36" s="1373"/>
      <c r="I36" s="1373"/>
      <c r="J36" s="1373"/>
      <c r="K36" s="1084">
        <f>IF(H36="Secured",E36/(TDC-$E$45),0)</f>
        <v>0</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row>
    <row r="37" spans="2:132" s="238" customFormat="1">
      <c r="B37" s="1376" t="s">
        <v>273</v>
      </c>
      <c r="C37" s="1376"/>
      <c r="D37" s="1376"/>
      <c r="E37" s="968"/>
      <c r="F37" s="967" t="e">
        <f t="shared" si="9"/>
        <v>#DIV/0!</v>
      </c>
      <c r="G37" s="1116"/>
      <c r="H37" s="1374"/>
      <c r="I37" s="1375"/>
      <c r="J37" s="1375"/>
      <c r="K37" s="1084" t="e">
        <f>E37/(TDC-$E$45)</f>
        <v>#DIV/0!</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c r="BV37" s="240"/>
      <c r="BW37" s="240"/>
      <c r="BX37" s="240"/>
      <c r="BY37" s="240"/>
      <c r="BZ37" s="240"/>
      <c r="CA37" s="240"/>
      <c r="CB37" s="240"/>
      <c r="CC37" s="240"/>
      <c r="CD37" s="240"/>
      <c r="CE37" s="240"/>
      <c r="CF37" s="240"/>
      <c r="CG37" s="240"/>
      <c r="CH37" s="240"/>
      <c r="CI37" s="240"/>
      <c r="CJ37" s="240"/>
      <c r="CK37" s="240"/>
      <c r="CL37" s="240"/>
      <c r="CM37" s="240"/>
      <c r="CN37" s="240"/>
      <c r="CO37" s="240"/>
      <c r="CP37" s="240"/>
      <c r="CQ37" s="240"/>
      <c r="CR37" s="240"/>
      <c r="CS37" s="240"/>
      <c r="CT37" s="240"/>
      <c r="CU37" s="240"/>
      <c r="CV37" s="240"/>
      <c r="CW37" s="240"/>
      <c r="CX37" s="240"/>
      <c r="CY37" s="240"/>
      <c r="CZ37" s="240"/>
      <c r="DA37" s="240"/>
      <c r="DB37" s="240"/>
      <c r="DC37" s="240"/>
      <c r="DD37" s="240"/>
      <c r="DE37" s="240"/>
      <c r="DF37" s="240"/>
      <c r="DG37" s="240"/>
      <c r="DH37" s="240"/>
      <c r="DI37" s="240"/>
      <c r="DJ37" s="240"/>
      <c r="DK37" s="240"/>
      <c r="DL37" s="240"/>
      <c r="DM37" s="240"/>
      <c r="DN37" s="240"/>
      <c r="DO37" s="240"/>
      <c r="DP37" s="240"/>
      <c r="DQ37" s="240"/>
      <c r="DR37" s="240"/>
      <c r="DS37" s="240"/>
      <c r="DT37" s="240"/>
      <c r="DU37" s="240"/>
      <c r="DV37" s="240"/>
      <c r="DW37" s="240"/>
      <c r="DX37" s="240"/>
      <c r="DY37" s="240"/>
      <c r="DZ37" s="240"/>
      <c r="EA37" s="240"/>
      <c r="EB37" s="240"/>
    </row>
    <row r="38" spans="2:132" s="238" customFormat="1">
      <c r="B38" s="1353"/>
      <c r="C38" s="1353"/>
      <c r="D38" s="1353"/>
      <c r="E38" s="1121"/>
      <c r="F38" s="967" t="e">
        <f t="shared" si="9"/>
        <v>#DIV/0!</v>
      </c>
      <c r="G38" s="1117"/>
      <c r="H38" s="1384"/>
      <c r="I38" s="1384"/>
      <c r="J38" s="1384"/>
      <c r="K38" s="1084">
        <f t="shared" ref="K38:K43" si="10">IF(H38="Secured",E38/(TDC-$E$45),0)</f>
        <v>0</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c r="CI38" s="240"/>
      <c r="CJ38" s="240"/>
      <c r="CK38" s="240"/>
      <c r="CL38" s="240"/>
      <c r="CM38" s="240"/>
      <c r="CN38" s="240"/>
      <c r="CO38" s="240"/>
      <c r="CP38" s="240"/>
      <c r="CQ38" s="240"/>
      <c r="CR38" s="240"/>
      <c r="CS38" s="240"/>
      <c r="CT38" s="240"/>
      <c r="CU38" s="240"/>
      <c r="CV38" s="240"/>
      <c r="CW38" s="240"/>
      <c r="CX38" s="240"/>
      <c r="CY38" s="240"/>
      <c r="CZ38" s="240"/>
      <c r="DA38" s="240"/>
      <c r="DB38" s="240"/>
      <c r="DC38" s="240"/>
      <c r="DD38" s="240"/>
      <c r="DE38" s="240"/>
      <c r="DF38" s="240"/>
      <c r="DG38" s="240"/>
      <c r="DH38" s="240"/>
      <c r="DI38" s="240"/>
      <c r="DJ38" s="240"/>
      <c r="DK38" s="240"/>
      <c r="DL38" s="240"/>
      <c r="DM38" s="240"/>
      <c r="DN38" s="240"/>
      <c r="DO38" s="240"/>
      <c r="DP38" s="240"/>
      <c r="DQ38" s="240"/>
      <c r="DR38" s="240"/>
      <c r="DS38" s="240"/>
      <c r="DT38" s="240"/>
      <c r="DU38" s="240"/>
      <c r="DV38" s="240"/>
      <c r="DW38" s="240"/>
      <c r="DX38" s="240"/>
      <c r="DY38" s="240"/>
      <c r="DZ38" s="240"/>
      <c r="EA38" s="240"/>
      <c r="EB38" s="240"/>
    </row>
    <row r="39" spans="2:132" s="238" customFormat="1">
      <c r="B39" s="1351" t="s">
        <v>556</v>
      </c>
      <c r="C39" s="1351"/>
      <c r="D39" s="1351"/>
      <c r="E39" s="966"/>
      <c r="F39" s="967" t="e">
        <f t="shared" si="9"/>
        <v>#DIV/0!</v>
      </c>
      <c r="G39" s="1118"/>
      <c r="H39" s="1373"/>
      <c r="I39" s="1373"/>
      <c r="J39" s="1373"/>
      <c r="K39" s="1084">
        <f t="shared" si="10"/>
        <v>0</v>
      </c>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240"/>
      <c r="BX39" s="240"/>
      <c r="BY39" s="240"/>
      <c r="BZ39" s="240"/>
      <c r="CA39" s="240"/>
      <c r="CB39" s="240"/>
      <c r="CC39" s="240"/>
      <c r="CD39" s="240"/>
      <c r="CE39" s="240"/>
      <c r="CF39" s="240"/>
      <c r="CG39" s="240"/>
      <c r="CH39" s="240"/>
      <c r="CI39" s="240"/>
      <c r="CJ39" s="240"/>
      <c r="CK39" s="240"/>
      <c r="CL39" s="240"/>
      <c r="CM39" s="240"/>
      <c r="CN39" s="240"/>
      <c r="CO39" s="240"/>
      <c r="CP39" s="240"/>
      <c r="CQ39" s="240"/>
      <c r="CR39" s="240"/>
      <c r="CS39" s="240"/>
      <c r="CT39" s="240"/>
      <c r="CU39" s="240"/>
      <c r="CV39" s="240"/>
      <c r="CW39" s="240"/>
      <c r="CX39" s="240"/>
      <c r="CY39" s="240"/>
      <c r="CZ39" s="240"/>
      <c r="DA39" s="240"/>
      <c r="DB39" s="240"/>
      <c r="DC39" s="240"/>
      <c r="DD39" s="240"/>
      <c r="DE39" s="240"/>
      <c r="DF39" s="240"/>
      <c r="DG39" s="240"/>
      <c r="DH39" s="240"/>
      <c r="DI39" s="240"/>
      <c r="DJ39" s="240"/>
      <c r="DK39" s="240"/>
      <c r="DL39" s="240"/>
      <c r="DM39" s="240"/>
      <c r="DN39" s="240"/>
      <c r="DO39" s="240"/>
      <c r="DP39" s="240"/>
      <c r="DQ39" s="240"/>
      <c r="DR39" s="240"/>
      <c r="DS39" s="240"/>
      <c r="DT39" s="240"/>
      <c r="DU39" s="240"/>
      <c r="DV39" s="240"/>
      <c r="DW39" s="240"/>
      <c r="DX39" s="240"/>
      <c r="DY39" s="240"/>
      <c r="DZ39" s="240"/>
      <c r="EA39" s="240"/>
      <c r="EB39" s="240"/>
    </row>
    <row r="40" spans="2:132" s="892" customFormat="1">
      <c r="B40" s="1388" t="s">
        <v>522</v>
      </c>
      <c r="C40" s="1388"/>
      <c r="D40" s="1119">
        <v>1</v>
      </c>
      <c r="E40" s="990"/>
      <c r="F40" s="969" t="e">
        <f t="shared" si="9"/>
        <v>#DIV/0!</v>
      </c>
      <c r="G40" s="1032"/>
      <c r="H40" s="1360"/>
      <c r="I40" s="1360"/>
      <c r="J40" s="1360"/>
      <c r="K40" s="1084">
        <f t="shared" si="10"/>
        <v>0</v>
      </c>
      <c r="L40" s="729"/>
      <c r="M40" s="729"/>
      <c r="N40" s="729"/>
      <c r="O40" s="729"/>
      <c r="P40" s="729"/>
      <c r="Q40" s="729"/>
      <c r="R40" s="729"/>
      <c r="S40" s="729"/>
      <c r="T40" s="729"/>
      <c r="U40" s="729"/>
      <c r="V40" s="729"/>
      <c r="W40" s="729"/>
      <c r="X40" s="729"/>
      <c r="Y40" s="729"/>
      <c r="Z40" s="729"/>
      <c r="AA40" s="729"/>
      <c r="AB40" s="729"/>
      <c r="AC40" s="729"/>
      <c r="AD40" s="729"/>
      <c r="AE40" s="729"/>
      <c r="AF40" s="729"/>
      <c r="AG40" s="729"/>
      <c r="AH40" s="729"/>
      <c r="AI40" s="729"/>
      <c r="AJ40" s="729"/>
      <c r="AK40" s="729"/>
      <c r="AL40" s="729"/>
      <c r="AM40" s="729"/>
      <c r="AN40" s="729"/>
      <c r="AO40" s="729"/>
      <c r="AP40" s="729"/>
      <c r="AQ40" s="729"/>
      <c r="AR40" s="729"/>
      <c r="AS40" s="729"/>
      <c r="AT40" s="729"/>
      <c r="AU40" s="729"/>
      <c r="AV40" s="729"/>
      <c r="AW40" s="729"/>
      <c r="AX40" s="729"/>
      <c r="AY40" s="729"/>
      <c r="AZ40" s="729"/>
      <c r="BA40" s="729"/>
      <c r="BB40" s="729"/>
      <c r="BC40" s="729"/>
      <c r="BD40" s="729"/>
      <c r="BE40" s="729"/>
      <c r="BF40" s="729"/>
      <c r="BG40" s="729"/>
      <c r="BH40" s="729"/>
      <c r="BI40" s="729"/>
      <c r="BJ40" s="729"/>
      <c r="BK40" s="729"/>
      <c r="BL40" s="729"/>
      <c r="BM40" s="729"/>
      <c r="BN40" s="729"/>
      <c r="BO40" s="729"/>
      <c r="BP40" s="729"/>
      <c r="BQ40" s="729"/>
      <c r="BR40" s="729"/>
      <c r="BS40" s="729"/>
      <c r="BT40" s="729"/>
      <c r="BU40" s="729"/>
      <c r="BV40" s="729"/>
      <c r="BW40" s="729"/>
      <c r="BX40" s="729"/>
      <c r="BY40" s="729"/>
      <c r="BZ40" s="729"/>
      <c r="CA40" s="729"/>
      <c r="CB40" s="729"/>
      <c r="CC40" s="729"/>
      <c r="CD40" s="729"/>
      <c r="CE40" s="729"/>
      <c r="CF40" s="729"/>
      <c r="CG40" s="729"/>
      <c r="CH40" s="729"/>
      <c r="CI40" s="729"/>
      <c r="CJ40" s="729"/>
      <c r="CK40" s="729"/>
      <c r="CL40" s="729"/>
      <c r="CM40" s="729"/>
      <c r="CN40" s="729"/>
      <c r="CO40" s="729"/>
      <c r="CP40" s="729"/>
      <c r="CQ40" s="729"/>
      <c r="CR40" s="729"/>
      <c r="CS40" s="729"/>
      <c r="CT40" s="729"/>
      <c r="CU40" s="729"/>
      <c r="CV40" s="729"/>
      <c r="CW40" s="729"/>
      <c r="CX40" s="729"/>
      <c r="CY40" s="729"/>
      <c r="CZ40" s="729"/>
      <c r="DA40" s="729"/>
      <c r="DB40" s="729"/>
      <c r="DC40" s="729"/>
      <c r="DD40" s="729"/>
      <c r="DE40" s="729"/>
      <c r="DF40" s="729"/>
      <c r="DG40" s="729"/>
      <c r="DH40" s="729"/>
      <c r="DI40" s="729"/>
      <c r="DJ40" s="729"/>
      <c r="DK40" s="729"/>
      <c r="DL40" s="729"/>
      <c r="DM40" s="729"/>
      <c r="DN40" s="729"/>
      <c r="DO40" s="729"/>
      <c r="DP40" s="729"/>
      <c r="DQ40" s="729"/>
      <c r="DR40" s="729"/>
      <c r="DS40" s="729"/>
      <c r="DT40" s="729"/>
      <c r="DU40" s="729"/>
      <c r="DV40" s="729"/>
      <c r="DW40" s="729"/>
      <c r="DX40" s="729"/>
      <c r="DY40" s="729"/>
      <c r="DZ40" s="729"/>
      <c r="EA40" s="729"/>
      <c r="EB40" s="729"/>
    </row>
    <row r="41" spans="2:132" s="892" customFormat="1">
      <c r="B41" s="1359" t="s">
        <v>480</v>
      </c>
      <c r="C41" s="1359"/>
      <c r="D41" s="1359"/>
      <c r="E41" s="966"/>
      <c r="F41" s="969" t="e">
        <f t="shared" si="9"/>
        <v>#DIV/0!</v>
      </c>
      <c r="G41" s="1032"/>
      <c r="H41" s="1360"/>
      <c r="I41" s="1360"/>
      <c r="J41" s="1360"/>
      <c r="K41" s="1084">
        <f t="shared" si="10"/>
        <v>0</v>
      </c>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729"/>
      <c r="AM41" s="729"/>
      <c r="AN41" s="729"/>
      <c r="AO41" s="729"/>
      <c r="AP41" s="729"/>
      <c r="AQ41" s="729"/>
      <c r="AR41" s="729"/>
      <c r="AS41" s="729"/>
      <c r="AT41" s="729"/>
      <c r="AU41" s="729"/>
      <c r="AV41" s="729"/>
      <c r="AW41" s="729"/>
      <c r="AX41" s="729"/>
      <c r="AY41" s="729"/>
      <c r="AZ41" s="729"/>
      <c r="BA41" s="729"/>
      <c r="BB41" s="729"/>
      <c r="BC41" s="729"/>
      <c r="BD41" s="729"/>
      <c r="BE41" s="729"/>
      <c r="BF41" s="729"/>
      <c r="BG41" s="729"/>
      <c r="BH41" s="729"/>
      <c r="BI41" s="729"/>
      <c r="BJ41" s="729"/>
      <c r="BK41" s="729"/>
      <c r="BL41" s="729"/>
      <c r="BM41" s="729"/>
      <c r="BN41" s="729"/>
      <c r="BO41" s="729"/>
      <c r="BP41" s="729"/>
      <c r="BQ41" s="729"/>
      <c r="BR41" s="729"/>
      <c r="BS41" s="729"/>
      <c r="BT41" s="729"/>
      <c r="BU41" s="729"/>
      <c r="BV41" s="729"/>
      <c r="BW41" s="729"/>
      <c r="BX41" s="729"/>
      <c r="BY41" s="729"/>
      <c r="BZ41" s="729"/>
      <c r="CA41" s="729"/>
      <c r="CB41" s="729"/>
      <c r="CC41" s="729"/>
      <c r="CD41" s="729"/>
      <c r="CE41" s="729"/>
      <c r="CF41" s="729"/>
      <c r="CG41" s="729"/>
      <c r="CH41" s="729"/>
      <c r="CI41" s="729"/>
      <c r="CJ41" s="729"/>
      <c r="CK41" s="729"/>
      <c r="CL41" s="729"/>
      <c r="CM41" s="729"/>
      <c r="CN41" s="729"/>
      <c r="CO41" s="729"/>
      <c r="CP41" s="729"/>
      <c r="CQ41" s="729"/>
      <c r="CR41" s="729"/>
      <c r="CS41" s="729"/>
      <c r="CT41" s="729"/>
      <c r="CU41" s="729"/>
      <c r="CV41" s="729"/>
      <c r="CW41" s="729"/>
      <c r="CX41" s="729"/>
      <c r="CY41" s="729"/>
      <c r="CZ41" s="729"/>
      <c r="DA41" s="729"/>
      <c r="DB41" s="729"/>
      <c r="DC41" s="729"/>
      <c r="DD41" s="729"/>
      <c r="DE41" s="729"/>
      <c r="DF41" s="729"/>
      <c r="DG41" s="729"/>
      <c r="DH41" s="729"/>
      <c r="DI41" s="729"/>
      <c r="DJ41" s="729"/>
      <c r="DK41" s="729"/>
      <c r="DL41" s="729"/>
      <c r="DM41" s="729"/>
      <c r="DN41" s="729"/>
      <c r="DO41" s="729"/>
      <c r="DP41" s="729"/>
      <c r="DQ41" s="729"/>
      <c r="DR41" s="729"/>
      <c r="DS41" s="729"/>
      <c r="DT41" s="729"/>
      <c r="DU41" s="729"/>
      <c r="DV41" s="729"/>
      <c r="DW41" s="729"/>
      <c r="DX41" s="729"/>
      <c r="DY41" s="729"/>
      <c r="DZ41" s="729"/>
      <c r="EA41" s="729"/>
      <c r="EB41" s="729"/>
    </row>
    <row r="42" spans="2:132" s="892" customFormat="1">
      <c r="B42" s="1389" t="s">
        <v>523</v>
      </c>
      <c r="C42" s="1389"/>
      <c r="D42" s="1120">
        <v>1</v>
      </c>
      <c r="E42" s="990"/>
      <c r="F42" s="969" t="e">
        <f t="shared" ref="F42:F43" si="11">E42/$E$44</f>
        <v>#DIV/0!</v>
      </c>
      <c r="G42" s="1032"/>
      <c r="H42" s="1360"/>
      <c r="I42" s="1360"/>
      <c r="J42" s="1360"/>
      <c r="K42" s="1084">
        <f t="shared" si="10"/>
        <v>0</v>
      </c>
      <c r="L42" s="729"/>
      <c r="M42" s="729"/>
      <c r="N42" s="729"/>
      <c r="O42" s="729"/>
      <c r="P42" s="729"/>
      <c r="Q42" s="729"/>
      <c r="R42" s="729"/>
      <c r="S42" s="729"/>
      <c r="T42" s="729"/>
      <c r="U42" s="729"/>
      <c r="V42" s="729"/>
      <c r="W42" s="729"/>
      <c r="X42" s="729"/>
      <c r="Y42" s="729"/>
      <c r="Z42" s="729"/>
      <c r="AA42" s="729"/>
      <c r="AB42" s="729"/>
      <c r="AC42" s="729"/>
      <c r="AD42" s="729"/>
      <c r="AE42" s="729"/>
      <c r="AF42" s="729"/>
      <c r="AG42" s="729"/>
      <c r="AH42" s="729"/>
      <c r="AI42" s="729"/>
      <c r="AJ42" s="729"/>
      <c r="AK42" s="729"/>
      <c r="AL42" s="729"/>
      <c r="AM42" s="729"/>
      <c r="AN42" s="729"/>
      <c r="AO42" s="729"/>
      <c r="AP42" s="729"/>
      <c r="AQ42" s="729"/>
      <c r="AR42" s="729"/>
      <c r="AS42" s="729"/>
      <c r="AT42" s="729"/>
      <c r="AU42" s="729"/>
      <c r="AV42" s="729"/>
      <c r="AW42" s="729"/>
      <c r="AX42" s="729"/>
      <c r="AY42" s="729"/>
      <c r="AZ42" s="729"/>
      <c r="BA42" s="729"/>
      <c r="BB42" s="729"/>
      <c r="BC42" s="729"/>
      <c r="BD42" s="729"/>
      <c r="BE42" s="729"/>
      <c r="BF42" s="729"/>
      <c r="BG42" s="729"/>
      <c r="BH42" s="729"/>
      <c r="BI42" s="729"/>
      <c r="BJ42" s="729"/>
      <c r="BK42" s="729"/>
      <c r="BL42" s="729"/>
      <c r="BM42" s="729"/>
      <c r="BN42" s="729"/>
      <c r="BO42" s="729"/>
      <c r="BP42" s="729"/>
      <c r="BQ42" s="729"/>
      <c r="BR42" s="729"/>
      <c r="BS42" s="729"/>
      <c r="BT42" s="729"/>
      <c r="BU42" s="729"/>
      <c r="BV42" s="729"/>
      <c r="BW42" s="729"/>
      <c r="BX42" s="729"/>
      <c r="BY42" s="729"/>
      <c r="BZ42" s="729"/>
      <c r="CA42" s="729"/>
      <c r="CB42" s="729"/>
      <c r="CC42" s="729"/>
      <c r="CD42" s="729"/>
      <c r="CE42" s="729"/>
      <c r="CF42" s="729"/>
      <c r="CG42" s="729"/>
      <c r="CH42" s="729"/>
      <c r="CI42" s="729"/>
      <c r="CJ42" s="729"/>
      <c r="CK42" s="729"/>
      <c r="CL42" s="729"/>
      <c r="CM42" s="729"/>
      <c r="CN42" s="729"/>
      <c r="CO42" s="729"/>
      <c r="CP42" s="729"/>
      <c r="CQ42" s="729"/>
      <c r="CR42" s="729"/>
      <c r="CS42" s="729"/>
      <c r="CT42" s="729"/>
      <c r="CU42" s="729"/>
      <c r="CV42" s="729"/>
      <c r="CW42" s="729"/>
      <c r="CX42" s="729"/>
      <c r="CY42" s="729"/>
      <c r="CZ42" s="729"/>
      <c r="DA42" s="729"/>
      <c r="DB42" s="729"/>
      <c r="DC42" s="729"/>
      <c r="DD42" s="729"/>
      <c r="DE42" s="729"/>
      <c r="DF42" s="729"/>
      <c r="DG42" s="729"/>
      <c r="DH42" s="729"/>
      <c r="DI42" s="729"/>
      <c r="DJ42" s="729"/>
      <c r="DK42" s="729"/>
      <c r="DL42" s="729"/>
      <c r="DM42" s="729"/>
      <c r="DN42" s="729"/>
      <c r="DO42" s="729"/>
      <c r="DP42" s="729"/>
      <c r="DQ42" s="729"/>
      <c r="DR42" s="729"/>
      <c r="DS42" s="729"/>
      <c r="DT42" s="729"/>
      <c r="DU42" s="729"/>
      <c r="DV42" s="729"/>
      <c r="DW42" s="729"/>
      <c r="DX42" s="729"/>
      <c r="DY42" s="729"/>
      <c r="DZ42" s="729"/>
      <c r="EA42" s="729"/>
      <c r="EB42" s="729"/>
    </row>
    <row r="43" spans="2:132" s="892" customFormat="1">
      <c r="B43" s="1359" t="s">
        <v>479</v>
      </c>
      <c r="C43" s="1359"/>
      <c r="D43" s="1359"/>
      <c r="E43" s="970"/>
      <c r="F43" s="971" t="e">
        <f t="shared" si="11"/>
        <v>#DIV/0!</v>
      </c>
      <c r="G43" s="1033"/>
      <c r="H43" s="1361"/>
      <c r="I43" s="1361"/>
      <c r="J43" s="1361"/>
      <c r="K43" s="1085">
        <f t="shared" si="10"/>
        <v>0</v>
      </c>
      <c r="L43" s="729"/>
      <c r="M43" s="729"/>
      <c r="N43" s="729"/>
      <c r="O43" s="729"/>
      <c r="P43" s="729"/>
      <c r="Q43" s="729"/>
      <c r="R43" s="729"/>
      <c r="S43" s="729"/>
      <c r="T43" s="729"/>
      <c r="U43" s="729"/>
      <c r="V43" s="729"/>
      <c r="W43" s="729"/>
      <c r="X43" s="729"/>
      <c r="Y43" s="729"/>
      <c r="Z43" s="729"/>
      <c r="AA43" s="729"/>
      <c r="AB43" s="729"/>
      <c r="AC43" s="729"/>
      <c r="AD43" s="729"/>
      <c r="AE43" s="729"/>
      <c r="AF43" s="729"/>
      <c r="AG43" s="729"/>
      <c r="AH43" s="729"/>
      <c r="AI43" s="729"/>
      <c r="AJ43" s="729"/>
      <c r="AK43" s="729"/>
      <c r="AL43" s="729"/>
      <c r="AM43" s="729"/>
      <c r="AN43" s="729"/>
      <c r="AO43" s="729"/>
      <c r="AP43" s="729"/>
      <c r="AQ43" s="729"/>
      <c r="AR43" s="729"/>
      <c r="AS43" s="729"/>
      <c r="AT43" s="729"/>
      <c r="AU43" s="729"/>
      <c r="AV43" s="729"/>
      <c r="AW43" s="729"/>
      <c r="AX43" s="729"/>
      <c r="AY43" s="729"/>
      <c r="AZ43" s="729"/>
      <c r="BA43" s="729"/>
      <c r="BB43" s="729"/>
      <c r="BC43" s="729"/>
      <c r="BD43" s="729"/>
      <c r="BE43" s="729"/>
      <c r="BF43" s="729"/>
      <c r="BG43" s="729"/>
      <c r="BH43" s="729"/>
      <c r="BI43" s="729"/>
      <c r="BJ43" s="729"/>
      <c r="BK43" s="729"/>
      <c r="BL43" s="729"/>
      <c r="BM43" s="729"/>
      <c r="BN43" s="729"/>
      <c r="BO43" s="729"/>
      <c r="BP43" s="729"/>
      <c r="BQ43" s="729"/>
      <c r="BR43" s="729"/>
      <c r="BS43" s="729"/>
      <c r="BT43" s="729"/>
      <c r="BU43" s="729"/>
      <c r="BV43" s="729"/>
      <c r="BW43" s="729"/>
      <c r="BX43" s="729"/>
      <c r="BY43" s="729"/>
      <c r="BZ43" s="729"/>
      <c r="CA43" s="729"/>
      <c r="CB43" s="729"/>
      <c r="CC43" s="729"/>
      <c r="CD43" s="729"/>
      <c r="CE43" s="729"/>
      <c r="CF43" s="729"/>
      <c r="CG43" s="729"/>
      <c r="CH43" s="729"/>
      <c r="CI43" s="729"/>
      <c r="CJ43" s="729"/>
      <c r="CK43" s="729"/>
      <c r="CL43" s="729"/>
      <c r="CM43" s="729"/>
      <c r="CN43" s="729"/>
      <c r="CO43" s="729"/>
      <c r="CP43" s="729"/>
      <c r="CQ43" s="729"/>
      <c r="CR43" s="729"/>
      <c r="CS43" s="729"/>
      <c r="CT43" s="729"/>
      <c r="CU43" s="729"/>
      <c r="CV43" s="729"/>
      <c r="CW43" s="729"/>
      <c r="CX43" s="729"/>
      <c r="CY43" s="729"/>
      <c r="CZ43" s="729"/>
      <c r="DA43" s="729"/>
      <c r="DB43" s="729"/>
      <c r="DC43" s="729"/>
      <c r="DD43" s="729"/>
      <c r="DE43" s="729"/>
      <c r="DF43" s="729"/>
      <c r="DG43" s="729"/>
      <c r="DH43" s="729"/>
      <c r="DI43" s="729"/>
      <c r="DJ43" s="729"/>
      <c r="DK43" s="729"/>
      <c r="DL43" s="729"/>
      <c r="DM43" s="729"/>
      <c r="DN43" s="729"/>
      <c r="DO43" s="729"/>
      <c r="DP43" s="729"/>
      <c r="DQ43" s="729"/>
      <c r="DR43" s="729"/>
      <c r="DS43" s="729"/>
      <c r="DT43" s="729"/>
      <c r="DU43" s="729"/>
      <c r="DV43" s="729"/>
      <c r="DW43" s="729"/>
      <c r="DX43" s="729"/>
      <c r="DY43" s="729"/>
      <c r="DZ43" s="729"/>
      <c r="EA43" s="729"/>
      <c r="EB43" s="729"/>
    </row>
    <row r="44" spans="2:132" s="238" customFormat="1">
      <c r="B44" s="225" t="s">
        <v>274</v>
      </c>
      <c r="E44" s="948">
        <f>SUM(E36:E41)</f>
        <v>0</v>
      </c>
      <c r="F44" s="949" t="e">
        <f>SUM(F36:F41)</f>
        <v>#DIV/0!</v>
      </c>
      <c r="G44" s="240"/>
      <c r="H44" s="241"/>
      <c r="I44" s="214"/>
      <c r="J44" s="240"/>
      <c r="K44" s="1086" t="e">
        <f>SUM(K36:K43)</f>
        <v>#DIV/0!</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40"/>
      <c r="BY44" s="240"/>
      <c r="BZ44" s="240"/>
      <c r="CA44" s="240"/>
      <c r="CB44" s="240"/>
      <c r="CC44" s="240"/>
      <c r="CD44" s="240"/>
      <c r="CE44" s="240"/>
      <c r="CF44" s="240"/>
      <c r="CG44" s="240"/>
      <c r="CH44" s="240"/>
      <c r="CI44" s="240"/>
      <c r="CJ44" s="240"/>
      <c r="CK44" s="240"/>
      <c r="CL44" s="240"/>
      <c r="CM44" s="240"/>
      <c r="CN44" s="240"/>
      <c r="CO44" s="240"/>
      <c r="CP44" s="240"/>
      <c r="CQ44" s="240"/>
      <c r="CR44" s="240"/>
      <c r="CS44" s="240"/>
      <c r="CT44" s="240"/>
      <c r="CU44" s="240"/>
      <c r="CV44" s="240"/>
      <c r="CW44" s="240"/>
      <c r="CX44" s="240"/>
      <c r="CY44" s="240"/>
      <c r="CZ44" s="240"/>
      <c r="DA44" s="240"/>
      <c r="DB44" s="240"/>
      <c r="DC44" s="240"/>
      <c r="DD44" s="240"/>
      <c r="DE44" s="240"/>
      <c r="DF44" s="240"/>
      <c r="DG44" s="240"/>
      <c r="DH44" s="240"/>
      <c r="DI44" s="240"/>
      <c r="DJ44" s="240"/>
      <c r="DK44" s="240"/>
      <c r="DL44" s="240"/>
      <c r="DM44" s="240"/>
      <c r="DN44" s="240"/>
      <c r="DO44" s="240"/>
      <c r="DP44" s="240"/>
      <c r="DQ44" s="240"/>
      <c r="DR44" s="240"/>
      <c r="DS44" s="240"/>
      <c r="DT44" s="240"/>
      <c r="DU44" s="240"/>
      <c r="DV44" s="240"/>
      <c r="DW44" s="240"/>
      <c r="DX44" s="240"/>
      <c r="DY44" s="240"/>
      <c r="DZ44" s="240"/>
      <c r="EA44" s="240"/>
      <c r="EB44" s="240"/>
    </row>
    <row r="45" spans="2:132" s="232" customFormat="1">
      <c r="B45" s="1378" t="s">
        <v>439</v>
      </c>
      <c r="C45" s="1379"/>
      <c r="D45" s="1379"/>
      <c r="E45" s="972"/>
      <c r="F45" s="1380" t="s">
        <v>442</v>
      </c>
      <c r="G45" s="1380"/>
      <c r="H45" s="230"/>
      <c r="I45" s="325"/>
      <c r="J45" s="325"/>
      <c r="K45" s="1076"/>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c r="BV45" s="325"/>
      <c r="BW45" s="325"/>
      <c r="BX45" s="325"/>
      <c r="BY45" s="325"/>
      <c r="BZ45" s="325"/>
      <c r="CA45" s="325"/>
      <c r="CB45" s="325"/>
      <c r="CC45" s="325"/>
      <c r="CD45" s="325"/>
      <c r="CE45" s="325"/>
      <c r="CF45" s="325"/>
      <c r="CG45" s="325"/>
      <c r="CH45" s="325"/>
      <c r="CI45" s="325"/>
      <c r="CJ45" s="325"/>
      <c r="CK45" s="325"/>
      <c r="CL45" s="325"/>
      <c r="CM45" s="325"/>
      <c r="CN45" s="325"/>
      <c r="CO45" s="325"/>
      <c r="CP45" s="325"/>
      <c r="CQ45" s="325"/>
      <c r="CR45" s="325"/>
      <c r="CS45" s="325"/>
      <c r="CT45" s="325"/>
      <c r="CU45" s="325"/>
      <c r="CV45" s="325"/>
      <c r="CW45" s="325"/>
      <c r="CX45" s="325"/>
      <c r="CY45" s="325"/>
      <c r="CZ45" s="325"/>
      <c r="DA45" s="325"/>
      <c r="DB45" s="325"/>
      <c r="DC45" s="325"/>
      <c r="DD45" s="325"/>
      <c r="DE45" s="325"/>
      <c r="DF45" s="325"/>
      <c r="DG45" s="325"/>
      <c r="DH45" s="325"/>
      <c r="DI45" s="325"/>
      <c r="DJ45" s="325"/>
      <c r="DK45" s="325"/>
      <c r="DL45" s="325"/>
      <c r="DM45" s="325"/>
      <c r="DN45" s="325"/>
      <c r="DO45" s="325"/>
      <c r="DP45" s="325"/>
      <c r="DQ45" s="325"/>
      <c r="DR45" s="325"/>
      <c r="DS45" s="325"/>
      <c r="DT45" s="325"/>
      <c r="DU45" s="325"/>
      <c r="DV45" s="325"/>
      <c r="DW45" s="325"/>
      <c r="DX45" s="325"/>
      <c r="DY45" s="325"/>
      <c r="DZ45" s="325"/>
      <c r="EA45" s="325"/>
      <c r="EB45" s="325"/>
    </row>
    <row r="46" spans="2:132" s="233" customFormat="1" ht="19.5" customHeight="1">
      <c r="B46" s="326" t="s">
        <v>201</v>
      </c>
      <c r="C46" s="327"/>
      <c r="D46" s="327"/>
      <c r="E46" s="973">
        <f>-TDC+E44+E45</f>
        <v>0</v>
      </c>
      <c r="F46" s="974" t="e">
        <f>E46/E44</f>
        <v>#DIV/0!</v>
      </c>
      <c r="G46" s="328"/>
      <c r="H46" s="236"/>
      <c r="I46" s="236"/>
      <c r="J46" s="236"/>
      <c r="K46" s="1075"/>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row>
    <row r="47" spans="2:132" s="238" customFormat="1" ht="12" customHeight="1">
      <c r="B47" s="225"/>
      <c r="E47" s="225"/>
      <c r="F47" s="226"/>
      <c r="G47" s="227"/>
      <c r="H47" s="241"/>
      <c r="I47" s="214"/>
      <c r="J47" s="240"/>
      <c r="K47" s="1077"/>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c r="CK47" s="240"/>
      <c r="CL47" s="240"/>
      <c r="CM47" s="240"/>
      <c r="CN47" s="240"/>
      <c r="CO47" s="240"/>
      <c r="CP47" s="240"/>
      <c r="CQ47" s="240"/>
      <c r="CR47" s="240"/>
      <c r="CS47" s="240"/>
      <c r="CT47" s="240"/>
      <c r="CU47" s="240"/>
      <c r="CV47" s="240"/>
      <c r="CW47" s="240"/>
      <c r="CX47" s="240"/>
      <c r="CY47" s="240"/>
      <c r="CZ47" s="240"/>
      <c r="DA47" s="240"/>
      <c r="DB47" s="240"/>
      <c r="DC47" s="240"/>
      <c r="DD47" s="240"/>
      <c r="DE47" s="240"/>
      <c r="DF47" s="240"/>
      <c r="DG47" s="240"/>
      <c r="DH47" s="240"/>
      <c r="DI47" s="240"/>
      <c r="DJ47" s="240"/>
      <c r="DK47" s="240"/>
      <c r="DL47" s="240"/>
      <c r="DM47" s="240"/>
      <c r="DN47" s="240"/>
      <c r="DO47" s="240"/>
      <c r="DP47" s="240"/>
      <c r="DQ47" s="240"/>
      <c r="DR47" s="240"/>
      <c r="DS47" s="240"/>
      <c r="DT47" s="240"/>
      <c r="DU47" s="240"/>
      <c r="DV47" s="240"/>
      <c r="DW47" s="240"/>
      <c r="DX47" s="240"/>
      <c r="DY47" s="240"/>
      <c r="DZ47" s="240"/>
      <c r="EA47" s="240"/>
      <c r="EB47" s="240"/>
    </row>
    <row r="48" spans="2:132" s="240" customFormat="1" ht="13.8">
      <c r="B48" s="1114" t="s">
        <v>521</v>
      </c>
      <c r="C48" s="991"/>
      <c r="D48" s="991"/>
      <c r="E48" s="992" t="s">
        <v>10</v>
      </c>
      <c r="F48" s="992" t="s">
        <v>2</v>
      </c>
      <c r="G48" s="993" t="s">
        <v>395</v>
      </c>
      <c r="H48" s="994"/>
      <c r="I48" s="851"/>
      <c r="K48" s="1077"/>
    </row>
    <row r="49" spans="1:132" s="726" customFormat="1" ht="15.75" customHeight="1">
      <c r="B49" s="1368" t="s">
        <v>393</v>
      </c>
      <c r="C49" s="1368"/>
      <c r="D49" s="1368"/>
      <c r="E49" s="852">
        <f>E41</f>
        <v>0</v>
      </c>
      <c r="F49" s="737" t="e">
        <f>E49/units</f>
        <v>#DIV/0!</v>
      </c>
      <c r="G49" s="877" t="e">
        <f>E49/TDC</f>
        <v>#DIV/0!</v>
      </c>
      <c r="H49" s="861"/>
      <c r="I49" s="861"/>
      <c r="K49" s="1390"/>
      <c r="L49" s="1390"/>
      <c r="M49" s="1390"/>
    </row>
    <row r="50" spans="1:132" s="411" customFormat="1">
      <c r="A50" s="725"/>
      <c r="B50" s="1368" t="s">
        <v>421</v>
      </c>
      <c r="C50" s="1368"/>
      <c r="D50" s="1368"/>
      <c r="E50" s="737">
        <f>E24</f>
        <v>0</v>
      </c>
      <c r="F50" s="737" t="e">
        <f>E50/units</f>
        <v>#DIV/0!</v>
      </c>
      <c r="G50" s="877" t="e">
        <f>E50/TDC</f>
        <v>#DIV/0!</v>
      </c>
      <c r="H50" s="862"/>
      <c r="I50" s="862"/>
      <c r="J50" s="725"/>
      <c r="K50" s="1390"/>
      <c r="L50" s="1390"/>
      <c r="M50" s="1390"/>
    </row>
    <row r="51" spans="1:132" s="332" customFormat="1" ht="15.75" customHeight="1">
      <c r="A51" s="726"/>
      <c r="B51" s="853" t="s">
        <v>415</v>
      </c>
      <c r="C51" s="855"/>
      <c r="D51" s="856"/>
      <c r="E51" s="854">
        <f>IF('5)Buyer Affordability'!P42&lt;=0,1000*units,'5)Buyer Affordability'!P42)</f>
        <v>0</v>
      </c>
      <c r="F51" s="854" t="e">
        <f>E51/units</f>
        <v>#DIV/0!</v>
      </c>
      <c r="G51" s="1354" t="s">
        <v>420</v>
      </c>
      <c r="H51" s="1354"/>
      <c r="I51" s="1354"/>
      <c r="J51" s="726"/>
      <c r="K51" s="1390"/>
      <c r="L51" s="1390"/>
      <c r="M51" s="1390"/>
    </row>
    <row r="52" spans="1:132" s="332" customFormat="1" ht="15.75" customHeight="1">
      <c r="A52" s="726"/>
      <c r="B52" s="858" t="s">
        <v>416</v>
      </c>
      <c r="C52" s="859"/>
      <c r="D52" s="859"/>
      <c r="E52" s="691">
        <f>SUM(E49:E51)</f>
        <v>0</v>
      </c>
      <c r="F52" s="691" t="e">
        <f>E52/units</f>
        <v>#DIV/0!</v>
      </c>
      <c r="G52" s="975" t="e">
        <f>E52/TDC</f>
        <v>#DIV/0!</v>
      </c>
      <c r="H52" s="878"/>
      <c r="I52" s="878"/>
      <c r="J52" s="726"/>
      <c r="K52" s="1078"/>
      <c r="L52" s="873"/>
      <c r="M52" s="873"/>
    </row>
    <row r="53" spans="1:132" s="411" customFormat="1">
      <c r="A53" s="725"/>
      <c r="B53" s="860" t="s">
        <v>483</v>
      </c>
      <c r="C53" s="857"/>
      <c r="D53" s="725"/>
      <c r="E53" s="1355">
        <f>E50+E51</f>
        <v>0</v>
      </c>
      <c r="F53" s="1355" t="e">
        <f>E53/units</f>
        <v>#DIV/0!</v>
      </c>
      <c r="G53" s="1357" t="e">
        <f>E53/TDC</f>
        <v>#DIV/0!</v>
      </c>
      <c r="H53" s="863"/>
      <c r="I53" s="863"/>
      <c r="J53" s="725"/>
      <c r="K53" s="1079"/>
    </row>
    <row r="54" spans="1:132" s="411" customFormat="1">
      <c r="A54" s="725"/>
      <c r="B54" s="1352" t="s">
        <v>275</v>
      </c>
      <c r="C54" s="1352"/>
      <c r="D54" s="1352"/>
      <c r="E54" s="1356"/>
      <c r="F54" s="1356"/>
      <c r="G54" s="1357"/>
      <c r="H54" s="862"/>
      <c r="I54" s="862"/>
      <c r="J54" s="725"/>
      <c r="K54" s="1079"/>
    </row>
    <row r="55" spans="1:132" s="332" customFormat="1" ht="19.5" customHeight="1">
      <c r="A55" s="726"/>
      <c r="B55" s="1363" t="s">
        <v>520</v>
      </c>
      <c r="C55" s="1363"/>
      <c r="D55" s="1363"/>
      <c r="E55" s="854">
        <f>IF(E49&gt;E51,E51,E49)</f>
        <v>0</v>
      </c>
      <c r="F55" s="854" t="e">
        <f>E55/units</f>
        <v>#DIV/0!</v>
      </c>
      <c r="G55" s="1362" t="str">
        <f>IF(E55&lt;E51,"All or some DPA will be provided to buyer from [PJ], not via surplus funds.","")</f>
        <v/>
      </c>
      <c r="H55" s="1362"/>
      <c r="I55" s="1362"/>
      <c r="J55" s="726"/>
      <c r="K55" s="1079"/>
      <c r="L55" s="411"/>
      <c r="M55" s="411"/>
    </row>
    <row r="56" spans="1:132" s="411" customFormat="1">
      <c r="A56" s="725"/>
      <c r="B56" s="1347" t="s">
        <v>443</v>
      </c>
      <c r="C56" s="1347"/>
      <c r="D56" s="1347"/>
      <c r="E56" s="1349">
        <f>IF(E49-E51&lt;0,0,E49-E51)</f>
        <v>0</v>
      </c>
      <c r="F56" s="1349" t="e">
        <f>IF(E56="na","na",E56/units)</f>
        <v>#DIV/0!</v>
      </c>
      <c r="G56" s="1354" t="s">
        <v>276</v>
      </c>
      <c r="H56" s="1354"/>
      <c r="I56" s="1354"/>
      <c r="J56" s="725"/>
      <c r="K56" s="1079"/>
    </row>
    <row r="57" spans="1:132" s="411" customFormat="1">
      <c r="A57" s="725"/>
      <c r="B57" s="1348"/>
      <c r="C57" s="1348"/>
      <c r="D57" s="1348"/>
      <c r="E57" s="1350"/>
      <c r="F57" s="1350"/>
      <c r="G57" s="1358"/>
      <c r="H57" s="1358"/>
      <c r="I57" s="1358"/>
      <c r="J57" s="725"/>
      <c r="K57" s="1079"/>
    </row>
    <row r="58" spans="1:132" s="144" customFormat="1" ht="6" customHeight="1">
      <c r="A58" s="243"/>
      <c r="B58" s="361"/>
      <c r="C58" s="361"/>
      <c r="D58" s="361"/>
      <c r="E58" s="362"/>
      <c r="F58" s="363"/>
      <c r="G58" s="364"/>
      <c r="H58" s="364"/>
      <c r="I58" s="364"/>
      <c r="J58" s="243"/>
      <c r="K58" s="1080"/>
    </row>
    <row r="59" spans="1:132" s="215" customFormat="1" ht="31.8">
      <c r="A59" s="144"/>
      <c r="B59" s="481" t="s">
        <v>211</v>
      </c>
      <c r="C59" s="482"/>
      <c r="D59" s="244"/>
      <c r="E59" s="244"/>
      <c r="F59" s="244"/>
      <c r="G59" s="144"/>
      <c r="H59" s="144"/>
      <c r="I59" s="480" t="s">
        <v>212</v>
      </c>
      <c r="J59" s="144"/>
      <c r="K59" s="1072"/>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row>
    <row r="60" spans="1:132" s="215" customFormat="1" ht="26.25" customHeight="1">
      <c r="A60" s="144"/>
      <c r="B60" s="1339"/>
      <c r="C60" s="1339"/>
      <c r="D60" s="1339"/>
      <c r="E60" s="1339"/>
      <c r="F60" s="1339"/>
      <c r="G60" s="1339"/>
      <c r="H60" s="1340"/>
      <c r="I60" s="1395"/>
      <c r="J60" s="1395"/>
      <c r="K60" s="1072"/>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4"/>
      <c r="BS60" s="214"/>
      <c r="BT60" s="214"/>
      <c r="BU60" s="214"/>
      <c r="BV60" s="214"/>
      <c r="BW60" s="214"/>
      <c r="BX60" s="214"/>
      <c r="BY60" s="214"/>
      <c r="BZ60" s="214"/>
      <c r="CA60" s="214"/>
      <c r="CB60" s="214"/>
      <c r="CC60" s="214"/>
      <c r="CD60" s="214"/>
      <c r="CE60" s="214"/>
      <c r="CF60" s="214"/>
      <c r="CG60" s="214"/>
      <c r="CH60" s="214"/>
      <c r="CI60" s="214"/>
      <c r="CJ60" s="214"/>
      <c r="CK60" s="214"/>
      <c r="CL60" s="214"/>
      <c r="CM60" s="214"/>
      <c r="CN60" s="214"/>
      <c r="CO60" s="214"/>
      <c r="CP60" s="214"/>
      <c r="CQ60" s="214"/>
      <c r="CR60" s="214"/>
      <c r="CS60" s="214"/>
      <c r="CT60" s="214"/>
      <c r="CU60" s="214"/>
      <c r="CV60" s="214"/>
      <c r="CW60" s="214"/>
      <c r="CX60" s="214"/>
      <c r="CY60" s="214"/>
      <c r="CZ60" s="214"/>
      <c r="DA60" s="214"/>
      <c r="DB60" s="214"/>
      <c r="DC60" s="214"/>
      <c r="DD60" s="214"/>
      <c r="DE60" s="214"/>
      <c r="DF60" s="214"/>
      <c r="DG60" s="214"/>
      <c r="DH60" s="214"/>
      <c r="DI60" s="214"/>
      <c r="DJ60" s="214"/>
      <c r="DK60" s="214"/>
      <c r="DL60" s="214"/>
      <c r="DM60" s="214"/>
      <c r="DN60" s="214"/>
      <c r="DO60" s="214"/>
      <c r="DP60" s="214"/>
      <c r="DQ60" s="214"/>
      <c r="DR60" s="214"/>
      <c r="DS60" s="214"/>
      <c r="DT60" s="214"/>
      <c r="DU60" s="214"/>
      <c r="DV60" s="214"/>
      <c r="DW60" s="214"/>
      <c r="DX60" s="214"/>
      <c r="DY60" s="214"/>
      <c r="DZ60" s="214"/>
      <c r="EA60" s="214"/>
      <c r="EB60" s="214"/>
    </row>
    <row r="61" spans="1:132" s="215" customFormat="1" ht="26.25" customHeight="1">
      <c r="A61" s="144"/>
      <c r="B61" s="1341"/>
      <c r="C61" s="1342"/>
      <c r="D61" s="1342"/>
      <c r="E61" s="1342"/>
      <c r="F61" s="1342"/>
      <c r="G61" s="1342"/>
      <c r="H61" s="1343"/>
      <c r="I61" s="1395"/>
      <c r="J61" s="1395"/>
      <c r="K61" s="1072"/>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c r="BI61" s="214"/>
      <c r="BJ61" s="214"/>
      <c r="BK61" s="214"/>
      <c r="BL61" s="214"/>
      <c r="BM61" s="214"/>
      <c r="BN61" s="214"/>
      <c r="BO61" s="214"/>
      <c r="BP61" s="214"/>
      <c r="BQ61" s="214"/>
      <c r="BR61" s="214"/>
      <c r="BS61" s="214"/>
      <c r="BT61" s="214"/>
      <c r="BU61" s="214"/>
      <c r="BV61" s="214"/>
      <c r="BW61" s="214"/>
      <c r="BX61" s="214"/>
      <c r="BY61" s="214"/>
      <c r="BZ61" s="214"/>
      <c r="CA61" s="214"/>
      <c r="CB61" s="214"/>
      <c r="CC61" s="214"/>
      <c r="CD61" s="214"/>
      <c r="CE61" s="214"/>
      <c r="CF61" s="214"/>
      <c r="CG61" s="214"/>
      <c r="CH61" s="214"/>
      <c r="CI61" s="214"/>
      <c r="CJ61" s="214"/>
      <c r="CK61" s="214"/>
      <c r="CL61" s="214"/>
      <c r="CM61" s="214"/>
      <c r="CN61" s="214"/>
      <c r="CO61" s="214"/>
      <c r="CP61" s="214"/>
      <c r="CQ61" s="214"/>
      <c r="CR61" s="214"/>
      <c r="CS61" s="214"/>
      <c r="CT61" s="214"/>
      <c r="CU61" s="214"/>
      <c r="CV61" s="214"/>
      <c r="CW61" s="214"/>
      <c r="CX61" s="214"/>
      <c r="CY61" s="214"/>
      <c r="CZ61" s="214"/>
      <c r="DA61" s="214"/>
      <c r="DB61" s="214"/>
      <c r="DC61" s="214"/>
      <c r="DD61" s="214"/>
      <c r="DE61" s="214"/>
      <c r="DF61" s="214"/>
      <c r="DG61" s="214"/>
      <c r="DH61" s="214"/>
      <c r="DI61" s="214"/>
      <c r="DJ61" s="214"/>
      <c r="DK61" s="214"/>
      <c r="DL61" s="214"/>
      <c r="DM61" s="214"/>
      <c r="DN61" s="214"/>
      <c r="DO61" s="214"/>
      <c r="DP61" s="214"/>
      <c r="DQ61" s="214"/>
      <c r="DR61" s="214"/>
      <c r="DS61" s="214"/>
      <c r="DT61" s="214"/>
      <c r="DU61" s="214"/>
      <c r="DV61" s="214"/>
      <c r="DW61" s="214"/>
      <c r="DX61" s="214"/>
      <c r="DY61" s="214"/>
      <c r="DZ61" s="214"/>
      <c r="EA61" s="214"/>
      <c r="EB61" s="214"/>
    </row>
    <row r="62" spans="1:132" s="215" customFormat="1" ht="26.25" customHeight="1">
      <c r="A62" s="144"/>
      <c r="B62" s="1339"/>
      <c r="C62" s="1339"/>
      <c r="D62" s="1339"/>
      <c r="E62" s="1339"/>
      <c r="F62" s="1339"/>
      <c r="G62" s="1339"/>
      <c r="H62" s="1340"/>
      <c r="I62" s="1395"/>
      <c r="J62" s="1395"/>
      <c r="K62" s="1072"/>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4"/>
      <c r="BL62" s="214"/>
      <c r="BM62" s="214"/>
      <c r="BN62" s="214"/>
      <c r="BO62" s="214"/>
      <c r="BP62" s="214"/>
      <c r="BQ62" s="214"/>
      <c r="BR62" s="214"/>
      <c r="BS62" s="214"/>
      <c r="BT62" s="214"/>
      <c r="BU62" s="214"/>
      <c r="BV62" s="214"/>
      <c r="BW62" s="214"/>
      <c r="BX62" s="214"/>
      <c r="BY62" s="214"/>
      <c r="BZ62" s="214"/>
      <c r="CA62" s="214"/>
      <c r="CB62" s="214"/>
      <c r="CC62" s="214"/>
      <c r="CD62" s="214"/>
      <c r="CE62" s="214"/>
      <c r="CF62" s="214"/>
      <c r="CG62" s="214"/>
      <c r="CH62" s="214"/>
      <c r="CI62" s="214"/>
      <c r="CJ62" s="214"/>
      <c r="CK62" s="214"/>
      <c r="CL62" s="214"/>
      <c r="CM62" s="214"/>
      <c r="CN62" s="214"/>
      <c r="CO62" s="214"/>
      <c r="CP62" s="214"/>
      <c r="CQ62" s="214"/>
      <c r="CR62" s="214"/>
      <c r="CS62" s="214"/>
      <c r="CT62" s="214"/>
      <c r="CU62" s="214"/>
      <c r="CV62" s="214"/>
      <c r="CW62" s="214"/>
      <c r="CX62" s="214"/>
      <c r="CY62" s="214"/>
      <c r="CZ62" s="214"/>
      <c r="DA62" s="214"/>
      <c r="DB62" s="214"/>
      <c r="DC62" s="214"/>
      <c r="DD62" s="214"/>
      <c r="DE62" s="214"/>
      <c r="DF62" s="214"/>
      <c r="DG62" s="214"/>
      <c r="DH62" s="214"/>
      <c r="DI62" s="214"/>
      <c r="DJ62" s="214"/>
      <c r="DK62" s="214"/>
      <c r="DL62" s="214"/>
      <c r="DM62" s="214"/>
      <c r="DN62" s="214"/>
      <c r="DO62" s="214"/>
      <c r="DP62" s="214"/>
      <c r="DQ62" s="214"/>
      <c r="DR62" s="214"/>
      <c r="DS62" s="214"/>
      <c r="DT62" s="214"/>
      <c r="DU62" s="214"/>
      <c r="DV62" s="214"/>
      <c r="DW62" s="214"/>
      <c r="DX62" s="214"/>
      <c r="DY62" s="214"/>
      <c r="DZ62" s="214"/>
      <c r="EA62" s="214"/>
      <c r="EB62" s="214"/>
    </row>
    <row r="63" spans="1:132" customFormat="1" ht="22.5" customHeight="1">
      <c r="A63" s="242"/>
      <c r="B63" s="995" t="s">
        <v>481</v>
      </c>
      <c r="C63" s="329"/>
      <c r="D63" s="329"/>
      <c r="E63" s="329"/>
      <c r="F63" s="364"/>
      <c r="G63" s="364"/>
      <c r="H63" s="243"/>
      <c r="I63" s="144"/>
      <c r="J63" s="144"/>
      <c r="K63" s="1080"/>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44"/>
      <c r="DL63" s="144"/>
      <c r="DM63" s="144"/>
      <c r="DN63" s="144"/>
      <c r="DO63" s="144"/>
      <c r="DP63" s="144"/>
      <c r="DQ63" s="144"/>
      <c r="DR63" s="144"/>
      <c r="DS63" s="144"/>
      <c r="DT63" s="144"/>
      <c r="DU63" s="144"/>
      <c r="DV63" s="144"/>
      <c r="DW63" s="144"/>
      <c r="DX63" s="144"/>
      <c r="DY63" s="144"/>
      <c r="DZ63" s="144"/>
      <c r="EA63" s="144"/>
      <c r="EB63" s="144"/>
    </row>
    <row r="64" spans="1:132" s="192" customFormat="1" ht="44.25" customHeight="1">
      <c r="B64" s="1329" t="s">
        <v>291</v>
      </c>
      <c r="C64" s="1329"/>
      <c r="D64" s="1329"/>
      <c r="E64" s="1331"/>
      <c r="F64" s="1331"/>
      <c r="G64" s="1331"/>
      <c r="H64" s="1331"/>
      <c r="I64" s="1331"/>
      <c r="J64" s="1331"/>
      <c r="K64" s="1331"/>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c r="BL64" s="293"/>
      <c r="BM64" s="293"/>
      <c r="BN64" s="293"/>
      <c r="BO64" s="293"/>
      <c r="BP64" s="293"/>
      <c r="BQ64" s="293"/>
      <c r="BR64" s="293"/>
      <c r="BS64" s="293"/>
      <c r="BT64" s="293"/>
      <c r="BU64" s="293"/>
      <c r="BV64" s="293"/>
      <c r="BW64" s="293"/>
      <c r="BX64" s="293"/>
      <c r="BY64" s="293"/>
      <c r="BZ64" s="293"/>
      <c r="CA64" s="293"/>
      <c r="CB64" s="293"/>
      <c r="CC64" s="293"/>
      <c r="CD64" s="293"/>
      <c r="CE64" s="293"/>
      <c r="CF64" s="293"/>
      <c r="CG64" s="293"/>
      <c r="CH64" s="293"/>
      <c r="CI64" s="293"/>
      <c r="CJ64" s="293"/>
      <c r="CK64" s="293"/>
      <c r="CL64" s="293"/>
      <c r="CM64" s="293"/>
      <c r="CN64" s="293"/>
      <c r="CO64" s="293"/>
      <c r="CP64" s="293"/>
      <c r="CQ64" s="293"/>
      <c r="CR64" s="293"/>
      <c r="CS64" s="293"/>
      <c r="CT64" s="293"/>
      <c r="CU64" s="293"/>
      <c r="CV64" s="293"/>
      <c r="CW64" s="293"/>
      <c r="CX64" s="293"/>
      <c r="CY64" s="293"/>
      <c r="CZ64" s="293"/>
      <c r="DA64" s="293"/>
      <c r="DB64" s="293"/>
      <c r="DC64" s="293"/>
      <c r="DD64" s="293"/>
      <c r="DE64" s="293"/>
      <c r="DF64" s="293"/>
      <c r="DG64" s="293"/>
      <c r="DH64" s="293"/>
      <c r="DI64" s="293"/>
      <c r="DJ64" s="293"/>
      <c r="DK64" s="293"/>
      <c r="DL64" s="293"/>
      <c r="DM64" s="293"/>
      <c r="DN64" s="293"/>
      <c r="DO64" s="293"/>
      <c r="DP64" s="293"/>
      <c r="DQ64" s="293"/>
      <c r="DR64" s="293"/>
      <c r="DS64" s="293"/>
      <c r="DT64" s="293"/>
      <c r="DU64" s="293"/>
      <c r="DV64" s="293"/>
      <c r="DW64" s="293"/>
      <c r="DX64" s="293"/>
      <c r="DY64" s="293"/>
      <c r="DZ64" s="293"/>
      <c r="EA64" s="293"/>
      <c r="EB64" s="293"/>
    </row>
    <row r="65" spans="2:132" s="192" customFormat="1" ht="44.25" customHeight="1">
      <c r="B65" s="1392" t="s">
        <v>444</v>
      </c>
      <c r="C65" s="1392"/>
      <c r="D65" s="1392"/>
      <c r="E65" s="1332"/>
      <c r="F65" s="1332"/>
      <c r="G65" s="1332"/>
      <c r="H65" s="1332"/>
      <c r="I65" s="1332"/>
      <c r="J65" s="1332"/>
      <c r="K65" s="1332"/>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93"/>
      <c r="BC65" s="293"/>
      <c r="BD65" s="293"/>
      <c r="BE65" s="293"/>
      <c r="BF65" s="293"/>
      <c r="BG65" s="293"/>
      <c r="BH65" s="293"/>
      <c r="BI65" s="293"/>
      <c r="BJ65" s="293"/>
      <c r="BK65" s="293"/>
      <c r="BL65" s="293"/>
      <c r="BM65" s="293"/>
      <c r="BN65" s="293"/>
      <c r="BO65" s="29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293"/>
      <c r="DI65" s="293"/>
      <c r="DJ65" s="293"/>
      <c r="DK65" s="293"/>
      <c r="DL65" s="293"/>
      <c r="DM65" s="293"/>
      <c r="DN65" s="293"/>
      <c r="DO65" s="293"/>
      <c r="DP65" s="293"/>
      <c r="DQ65" s="293"/>
      <c r="DR65" s="293"/>
      <c r="DS65" s="293"/>
      <c r="DT65" s="293"/>
      <c r="DU65" s="293"/>
      <c r="DV65" s="293"/>
      <c r="DW65" s="293"/>
      <c r="DX65" s="293"/>
      <c r="DY65" s="293"/>
      <c r="DZ65" s="293"/>
      <c r="EA65" s="293"/>
      <c r="EB65" s="293"/>
    </row>
    <row r="66" spans="2:132" s="192" customFormat="1" ht="44.25" customHeight="1">
      <c r="B66" s="1396" t="s">
        <v>356</v>
      </c>
      <c r="C66" s="1396"/>
      <c r="D66" s="1396"/>
      <c r="E66" s="1333"/>
      <c r="F66" s="1333"/>
      <c r="G66" s="1333"/>
      <c r="H66" s="1333"/>
      <c r="I66" s="1333"/>
      <c r="J66" s="1333"/>
      <c r="K66" s="133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c r="BM66" s="293"/>
      <c r="BN66" s="293"/>
      <c r="BO66" s="293"/>
      <c r="BP66" s="293"/>
      <c r="BQ66" s="293"/>
      <c r="BR66" s="293"/>
      <c r="BS66" s="293"/>
      <c r="BT66" s="293"/>
      <c r="BU66" s="293"/>
      <c r="BV66" s="293"/>
      <c r="BW66" s="293"/>
      <c r="BX66" s="293"/>
      <c r="BY66" s="293"/>
      <c r="BZ66" s="293"/>
      <c r="CA66" s="293"/>
      <c r="CB66" s="293"/>
      <c r="CC66" s="293"/>
      <c r="CD66" s="293"/>
      <c r="CE66" s="293"/>
      <c r="CF66" s="293"/>
      <c r="CG66" s="293"/>
      <c r="CH66" s="293"/>
      <c r="CI66" s="293"/>
      <c r="CJ66" s="293"/>
      <c r="CK66" s="293"/>
      <c r="CL66" s="293"/>
      <c r="CM66" s="293"/>
      <c r="CN66" s="293"/>
      <c r="CO66" s="293"/>
      <c r="CP66" s="293"/>
      <c r="CQ66" s="293"/>
      <c r="CR66" s="293"/>
      <c r="CS66" s="293"/>
      <c r="CT66" s="293"/>
      <c r="CU66" s="293"/>
      <c r="CV66" s="293"/>
      <c r="CW66" s="293"/>
      <c r="CX66" s="293"/>
      <c r="CY66" s="293"/>
      <c r="CZ66" s="293"/>
      <c r="DA66" s="293"/>
      <c r="DB66" s="293"/>
      <c r="DC66" s="293"/>
      <c r="DD66" s="293"/>
      <c r="DE66" s="293"/>
      <c r="DF66" s="293"/>
      <c r="DG66" s="293"/>
      <c r="DH66" s="293"/>
      <c r="DI66" s="293"/>
      <c r="DJ66" s="293"/>
      <c r="DK66" s="293"/>
      <c r="DL66" s="293"/>
      <c r="DM66" s="293"/>
      <c r="DN66" s="293"/>
      <c r="DO66" s="293"/>
      <c r="DP66" s="293"/>
      <c r="DQ66" s="293"/>
      <c r="DR66" s="293"/>
      <c r="DS66" s="293"/>
      <c r="DT66" s="293"/>
      <c r="DU66" s="293"/>
      <c r="DV66" s="293"/>
      <c r="DW66" s="293"/>
      <c r="DX66" s="293"/>
      <c r="DY66" s="293"/>
      <c r="DZ66" s="293"/>
      <c r="EA66" s="293"/>
      <c r="EB66" s="293"/>
    </row>
    <row r="67" spans="2:132" s="192" customFormat="1" ht="16.5" customHeight="1">
      <c r="B67" s="1393" t="s">
        <v>292</v>
      </c>
      <c r="C67" s="1393"/>
      <c r="D67" s="1393"/>
      <c r="E67" s="1394"/>
      <c r="F67" s="1394"/>
      <c r="G67" s="1394"/>
      <c r="H67" s="1394"/>
      <c r="I67" s="1394"/>
      <c r="K67" s="1081"/>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293"/>
      <c r="BD67" s="293"/>
      <c r="BE67" s="293"/>
      <c r="BF67" s="293"/>
      <c r="BG67" s="293"/>
      <c r="BH67" s="293"/>
      <c r="BI67" s="293"/>
      <c r="BJ67" s="293"/>
      <c r="BK67" s="293"/>
      <c r="BL67" s="293"/>
      <c r="BM67" s="293"/>
      <c r="BN67" s="293"/>
      <c r="BO67" s="293"/>
      <c r="BP67" s="293"/>
      <c r="BQ67" s="293"/>
      <c r="BR67" s="293"/>
      <c r="BS67" s="293"/>
      <c r="BT67" s="293"/>
      <c r="BU67" s="293"/>
      <c r="BV67" s="293"/>
      <c r="BW67" s="293"/>
      <c r="BX67" s="293"/>
      <c r="BY67" s="293"/>
      <c r="BZ67" s="293"/>
      <c r="CA67" s="293"/>
      <c r="CB67" s="293"/>
      <c r="CC67" s="293"/>
      <c r="CD67" s="293"/>
      <c r="CE67" s="293"/>
      <c r="CF67" s="293"/>
      <c r="CG67" s="293"/>
      <c r="CH67" s="293"/>
      <c r="CI67" s="293"/>
      <c r="CJ67" s="293"/>
      <c r="CK67" s="293"/>
      <c r="CL67" s="293"/>
      <c r="CM67" s="293"/>
      <c r="CN67" s="293"/>
      <c r="CO67" s="293"/>
      <c r="CP67" s="293"/>
      <c r="CQ67" s="293"/>
      <c r="CR67" s="293"/>
      <c r="CS67" s="293"/>
      <c r="CT67" s="293"/>
      <c r="CU67" s="293"/>
      <c r="CV67" s="293"/>
      <c r="CW67" s="293"/>
      <c r="CX67" s="293"/>
      <c r="CY67" s="293"/>
      <c r="CZ67" s="293"/>
      <c r="DA67" s="293"/>
      <c r="DB67" s="293"/>
      <c r="DC67" s="293"/>
      <c r="DD67" s="293"/>
      <c r="DE67" s="293"/>
      <c r="DF67" s="293"/>
      <c r="DG67" s="293"/>
      <c r="DH67" s="293"/>
      <c r="DI67" s="293"/>
      <c r="DJ67" s="293"/>
      <c r="DK67" s="293"/>
      <c r="DL67" s="293"/>
      <c r="DM67" s="293"/>
      <c r="DN67" s="293"/>
      <c r="DO67" s="293"/>
      <c r="DP67" s="293"/>
      <c r="DQ67" s="293"/>
      <c r="DR67" s="293"/>
      <c r="DS67" s="293"/>
      <c r="DT67" s="293"/>
      <c r="DU67" s="293"/>
      <c r="DV67" s="293"/>
      <c r="DW67" s="293"/>
      <c r="DX67" s="293"/>
      <c r="DY67" s="293"/>
      <c r="DZ67" s="293"/>
      <c r="EA67" s="293"/>
      <c r="EB67" s="293"/>
    </row>
    <row r="68" spans="2:132" s="192" customFormat="1" ht="30" customHeight="1">
      <c r="B68" s="1344" t="s">
        <v>490</v>
      </c>
      <c r="C68" s="1344"/>
      <c r="D68" s="1344"/>
      <c r="E68" s="1338"/>
      <c r="F68" s="1338"/>
      <c r="G68" s="1338"/>
      <c r="H68" s="1338"/>
      <c r="I68" s="1338"/>
      <c r="J68" s="1338"/>
      <c r="K68" s="1081"/>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93"/>
      <c r="BC68" s="293"/>
      <c r="BD68" s="293"/>
      <c r="BE68" s="293"/>
      <c r="BF68" s="293"/>
      <c r="BG68" s="293"/>
      <c r="BH68" s="293"/>
      <c r="BI68" s="293"/>
      <c r="BJ68" s="293"/>
      <c r="BK68" s="293"/>
      <c r="BL68" s="293"/>
      <c r="BM68" s="293"/>
      <c r="BN68" s="293"/>
      <c r="BO68" s="293"/>
      <c r="BP68" s="293"/>
      <c r="BQ68" s="293"/>
      <c r="BR68" s="293"/>
      <c r="BS68" s="293"/>
      <c r="BT68" s="293"/>
      <c r="BU68" s="293"/>
      <c r="BV68" s="293"/>
      <c r="BW68" s="293"/>
      <c r="BX68" s="293"/>
      <c r="BY68" s="293"/>
      <c r="BZ68" s="293"/>
      <c r="CA68" s="293"/>
      <c r="CB68" s="293"/>
      <c r="CC68" s="293"/>
      <c r="CD68" s="293"/>
      <c r="CE68" s="293"/>
      <c r="CF68" s="293"/>
      <c r="CG68" s="293"/>
      <c r="CH68" s="293"/>
      <c r="CI68" s="293"/>
      <c r="CJ68" s="293"/>
      <c r="CK68" s="293"/>
      <c r="CL68" s="293"/>
      <c r="CM68" s="293"/>
      <c r="CN68" s="293"/>
      <c r="CO68" s="293"/>
      <c r="CP68" s="293"/>
      <c r="CQ68" s="293"/>
      <c r="CR68" s="293"/>
      <c r="CS68" s="293"/>
      <c r="CT68" s="293"/>
      <c r="CU68" s="293"/>
      <c r="CV68" s="293"/>
      <c r="CW68" s="293"/>
      <c r="CX68" s="293"/>
      <c r="CY68" s="293"/>
      <c r="CZ68" s="293"/>
      <c r="DA68" s="293"/>
      <c r="DB68" s="293"/>
      <c r="DC68" s="293"/>
      <c r="DD68" s="293"/>
      <c r="DE68" s="293"/>
      <c r="DF68" s="293"/>
      <c r="DG68" s="293"/>
      <c r="DH68" s="293"/>
      <c r="DI68" s="293"/>
      <c r="DJ68" s="293"/>
      <c r="DK68" s="293"/>
      <c r="DL68" s="293"/>
      <c r="DM68" s="293"/>
      <c r="DN68" s="293"/>
      <c r="DO68" s="293"/>
      <c r="DP68" s="293"/>
      <c r="DQ68" s="293"/>
      <c r="DR68" s="293"/>
      <c r="DS68" s="293"/>
      <c r="DT68" s="293"/>
      <c r="DU68" s="293"/>
      <c r="DV68" s="293"/>
      <c r="DW68" s="293"/>
      <c r="DX68" s="293"/>
      <c r="DY68" s="293"/>
      <c r="DZ68" s="293"/>
      <c r="EA68" s="293"/>
      <c r="EB68" s="293"/>
    </row>
    <row r="69" spans="2:132" s="192" customFormat="1" ht="44.25" customHeight="1">
      <c r="B69" s="1345" t="s">
        <v>491</v>
      </c>
      <c r="C69" s="1345"/>
      <c r="D69" s="1345"/>
      <c r="E69" s="1334"/>
      <c r="F69" s="1334"/>
      <c r="G69" s="1334"/>
      <c r="H69" s="1334"/>
      <c r="I69" s="1334"/>
      <c r="J69" s="1334"/>
      <c r="K69" s="1334"/>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293"/>
      <c r="AR69" s="293"/>
      <c r="AS69" s="293"/>
      <c r="AT69" s="293"/>
      <c r="AU69" s="293"/>
      <c r="AV69" s="293"/>
      <c r="AW69" s="293"/>
      <c r="AX69" s="293"/>
      <c r="AY69" s="293"/>
      <c r="AZ69" s="293"/>
      <c r="BA69" s="293"/>
      <c r="BB69" s="293"/>
      <c r="BC69" s="293"/>
      <c r="BD69" s="293"/>
      <c r="BE69" s="293"/>
      <c r="BF69" s="293"/>
      <c r="BG69" s="293"/>
      <c r="BH69" s="293"/>
      <c r="BI69" s="293"/>
      <c r="BJ69" s="293"/>
      <c r="BK69" s="293"/>
      <c r="BL69" s="293"/>
      <c r="BM69" s="293"/>
      <c r="BN69" s="293"/>
      <c r="BO69" s="293"/>
      <c r="BP69" s="293"/>
      <c r="BQ69" s="293"/>
      <c r="BR69" s="293"/>
      <c r="BS69" s="293"/>
      <c r="BT69" s="293"/>
      <c r="BU69" s="293"/>
      <c r="BV69" s="293"/>
      <c r="BW69" s="293"/>
      <c r="BX69" s="293"/>
      <c r="BY69" s="293"/>
      <c r="BZ69" s="293"/>
      <c r="CA69" s="293"/>
      <c r="CB69" s="293"/>
      <c r="CC69" s="293"/>
      <c r="CD69" s="293"/>
      <c r="CE69" s="293"/>
      <c r="CF69" s="293"/>
      <c r="CG69" s="293"/>
      <c r="CH69" s="293"/>
      <c r="CI69" s="293"/>
      <c r="CJ69" s="293"/>
      <c r="CK69" s="293"/>
      <c r="CL69" s="293"/>
      <c r="CM69" s="293"/>
      <c r="CN69" s="293"/>
      <c r="CO69" s="293"/>
      <c r="CP69" s="293"/>
      <c r="CQ69" s="293"/>
      <c r="CR69" s="293"/>
      <c r="CS69" s="293"/>
      <c r="CT69" s="293"/>
      <c r="CU69" s="293"/>
      <c r="CV69" s="293"/>
      <c r="CW69" s="293"/>
      <c r="CX69" s="293"/>
      <c r="CY69" s="293"/>
      <c r="CZ69" s="293"/>
      <c r="DA69" s="293"/>
      <c r="DB69" s="293"/>
      <c r="DC69" s="293"/>
      <c r="DD69" s="293"/>
      <c r="DE69" s="293"/>
      <c r="DF69" s="293"/>
      <c r="DG69" s="293"/>
      <c r="DH69" s="293"/>
      <c r="DI69" s="293"/>
      <c r="DJ69" s="293"/>
      <c r="DK69" s="293"/>
      <c r="DL69" s="293"/>
      <c r="DM69" s="293"/>
      <c r="DN69" s="293"/>
      <c r="DO69" s="293"/>
      <c r="DP69" s="293"/>
      <c r="DQ69" s="293"/>
      <c r="DR69" s="293"/>
      <c r="DS69" s="293"/>
      <c r="DT69" s="293"/>
      <c r="DU69" s="293"/>
      <c r="DV69" s="293"/>
      <c r="DW69" s="293"/>
      <c r="DX69" s="293"/>
      <c r="DY69" s="293"/>
      <c r="DZ69" s="293"/>
      <c r="EA69" s="293"/>
      <c r="EB69" s="293"/>
    </row>
    <row r="70" spans="2:132" s="192" customFormat="1" ht="44.25" customHeight="1">
      <c r="B70" s="1345" t="s">
        <v>492</v>
      </c>
      <c r="C70" s="1345"/>
      <c r="D70" s="1345"/>
      <c r="E70" s="1325"/>
      <c r="F70" s="1325"/>
      <c r="G70" s="1325"/>
      <c r="H70" s="1325"/>
      <c r="I70" s="1325"/>
      <c r="J70" s="1325"/>
      <c r="K70" s="1325"/>
      <c r="L70" s="293"/>
      <c r="M70" s="293"/>
      <c r="N70" s="293"/>
      <c r="O70" s="293"/>
      <c r="P70" s="293"/>
      <c r="Q70" s="293"/>
      <c r="R70" s="293"/>
      <c r="S70" s="293"/>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293"/>
      <c r="AR70" s="293"/>
      <c r="AS70" s="293"/>
      <c r="AT70" s="293"/>
      <c r="AU70" s="293"/>
      <c r="AV70" s="293"/>
      <c r="AW70" s="293"/>
      <c r="AX70" s="293"/>
      <c r="AY70" s="293"/>
      <c r="AZ70" s="293"/>
      <c r="BA70" s="293"/>
      <c r="BB70" s="293"/>
      <c r="BC70" s="293"/>
      <c r="BD70" s="293"/>
      <c r="BE70" s="293"/>
      <c r="BF70" s="293"/>
      <c r="BG70" s="293"/>
      <c r="BH70" s="293"/>
      <c r="BI70" s="293"/>
      <c r="BJ70" s="293"/>
      <c r="BK70" s="293"/>
      <c r="BL70" s="293"/>
      <c r="BM70" s="293"/>
      <c r="BN70" s="293"/>
      <c r="BO70" s="293"/>
      <c r="BP70" s="293"/>
      <c r="BQ70" s="293"/>
      <c r="BR70" s="293"/>
      <c r="BS70" s="293"/>
      <c r="BT70" s="293"/>
      <c r="BU70" s="293"/>
      <c r="BV70" s="293"/>
      <c r="BW70" s="293"/>
      <c r="BX70" s="293"/>
      <c r="BY70" s="293"/>
      <c r="BZ70" s="293"/>
      <c r="CA70" s="293"/>
      <c r="CB70" s="293"/>
      <c r="CC70" s="293"/>
      <c r="CD70" s="293"/>
      <c r="CE70" s="293"/>
      <c r="CF70" s="293"/>
      <c r="CG70" s="293"/>
      <c r="CH70" s="293"/>
      <c r="CI70" s="293"/>
      <c r="CJ70" s="293"/>
      <c r="CK70" s="293"/>
      <c r="CL70" s="293"/>
      <c r="CM70" s="293"/>
      <c r="CN70" s="293"/>
      <c r="CO70" s="293"/>
      <c r="CP70" s="293"/>
      <c r="CQ70" s="293"/>
      <c r="CR70" s="293"/>
      <c r="CS70" s="293"/>
      <c r="CT70" s="293"/>
      <c r="CU70" s="293"/>
      <c r="CV70" s="293"/>
      <c r="CW70" s="293"/>
      <c r="CX70" s="293"/>
      <c r="CY70" s="293"/>
      <c r="CZ70" s="293"/>
      <c r="DA70" s="293"/>
      <c r="DB70" s="293"/>
      <c r="DC70" s="293"/>
      <c r="DD70" s="293"/>
      <c r="DE70" s="293"/>
      <c r="DF70" s="293"/>
      <c r="DG70" s="293"/>
      <c r="DH70" s="293"/>
      <c r="DI70" s="293"/>
      <c r="DJ70" s="293"/>
      <c r="DK70" s="293"/>
      <c r="DL70" s="293"/>
      <c r="DM70" s="293"/>
      <c r="DN70" s="293"/>
      <c r="DO70" s="293"/>
      <c r="DP70" s="293"/>
      <c r="DQ70" s="293"/>
      <c r="DR70" s="293"/>
      <c r="DS70" s="293"/>
      <c r="DT70" s="293"/>
      <c r="DU70" s="293"/>
      <c r="DV70" s="293"/>
      <c r="DW70" s="293"/>
      <c r="DX70" s="293"/>
      <c r="DY70" s="293"/>
      <c r="DZ70" s="293"/>
      <c r="EA70" s="293"/>
      <c r="EB70" s="293"/>
    </row>
    <row r="71" spans="2:132" s="192" customFormat="1" ht="44.25" customHeight="1">
      <c r="B71" s="1345" t="s">
        <v>493</v>
      </c>
      <c r="C71" s="1345"/>
      <c r="D71" s="1345"/>
      <c r="E71" s="1324"/>
      <c r="F71" s="1324"/>
      <c r="G71" s="1324"/>
      <c r="H71" s="1324"/>
      <c r="I71" s="1324"/>
      <c r="J71" s="1324"/>
      <c r="K71" s="1324"/>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93"/>
      <c r="BC71" s="293"/>
      <c r="BD71" s="293"/>
      <c r="BE71" s="293"/>
      <c r="BF71" s="293"/>
      <c r="BG71" s="293"/>
      <c r="BH71" s="293"/>
      <c r="BI71" s="293"/>
      <c r="BJ71" s="293"/>
      <c r="BK71" s="293"/>
      <c r="BL71" s="293"/>
      <c r="BM71" s="293"/>
      <c r="BN71" s="293"/>
      <c r="BO71" s="293"/>
      <c r="BP71" s="293"/>
      <c r="BQ71" s="293"/>
      <c r="BR71" s="293"/>
      <c r="BS71" s="293"/>
      <c r="BT71" s="293"/>
      <c r="BU71" s="293"/>
      <c r="BV71" s="293"/>
      <c r="BW71" s="293"/>
      <c r="BX71" s="293"/>
      <c r="BY71" s="293"/>
      <c r="BZ71" s="293"/>
      <c r="CA71" s="293"/>
      <c r="CB71" s="293"/>
      <c r="CC71" s="293"/>
      <c r="CD71" s="293"/>
      <c r="CE71" s="293"/>
      <c r="CF71" s="293"/>
      <c r="CG71" s="293"/>
      <c r="CH71" s="293"/>
      <c r="CI71" s="293"/>
      <c r="CJ71" s="293"/>
      <c r="CK71" s="293"/>
      <c r="CL71" s="293"/>
      <c r="CM71" s="293"/>
      <c r="CN71" s="293"/>
      <c r="CO71" s="293"/>
      <c r="CP71" s="293"/>
      <c r="CQ71" s="293"/>
      <c r="CR71" s="293"/>
      <c r="CS71" s="293"/>
      <c r="CT71" s="293"/>
      <c r="CU71" s="293"/>
      <c r="CV71" s="293"/>
      <c r="CW71" s="293"/>
      <c r="CX71" s="293"/>
      <c r="CY71" s="293"/>
      <c r="CZ71" s="293"/>
      <c r="DA71" s="293"/>
      <c r="DB71" s="293"/>
      <c r="DC71" s="293"/>
      <c r="DD71" s="293"/>
      <c r="DE71" s="293"/>
      <c r="DF71" s="293"/>
      <c r="DG71" s="293"/>
      <c r="DH71" s="293"/>
      <c r="DI71" s="293"/>
      <c r="DJ71" s="293"/>
      <c r="DK71" s="293"/>
      <c r="DL71" s="293"/>
      <c r="DM71" s="293"/>
      <c r="DN71" s="293"/>
      <c r="DO71" s="293"/>
      <c r="DP71" s="293"/>
      <c r="DQ71" s="293"/>
      <c r="DR71" s="293"/>
      <c r="DS71" s="293"/>
      <c r="DT71" s="293"/>
      <c r="DU71" s="293"/>
      <c r="DV71" s="293"/>
      <c r="DW71" s="293"/>
      <c r="DX71" s="293"/>
      <c r="DY71" s="293"/>
      <c r="DZ71" s="293"/>
      <c r="EA71" s="293"/>
      <c r="EB71" s="293"/>
    </row>
    <row r="72" spans="2:132" s="192" customFormat="1" ht="44.25" customHeight="1">
      <c r="B72" s="1344" t="s">
        <v>494</v>
      </c>
      <c r="C72" s="1344"/>
      <c r="D72" s="1344"/>
      <c r="E72" s="1325"/>
      <c r="F72" s="1325"/>
      <c r="G72" s="1325"/>
      <c r="H72" s="1325"/>
      <c r="I72" s="1325"/>
      <c r="J72" s="1325"/>
      <c r="K72" s="1325"/>
      <c r="L72" s="293"/>
      <c r="M72" s="293"/>
      <c r="N72" s="293"/>
      <c r="O72" s="293"/>
      <c r="P72" s="293"/>
      <c r="Q72" s="293"/>
      <c r="R72" s="293"/>
      <c r="S72" s="293"/>
      <c r="T72" s="293"/>
      <c r="U72" s="293"/>
      <c r="V72" s="293"/>
      <c r="W72" s="293"/>
      <c r="X72" s="293"/>
      <c r="Y72" s="293"/>
      <c r="Z72" s="293"/>
      <c r="AA72" s="293"/>
      <c r="AB72" s="293"/>
      <c r="AC72" s="293"/>
      <c r="AD72" s="293"/>
      <c r="AE72" s="293"/>
      <c r="AF72" s="293"/>
      <c r="AG72" s="293"/>
      <c r="AH72" s="293"/>
      <c r="AI72" s="293"/>
      <c r="AJ72" s="293"/>
      <c r="AK72" s="293"/>
      <c r="AL72" s="293"/>
      <c r="AM72" s="293"/>
      <c r="AN72" s="293"/>
      <c r="AO72" s="293"/>
      <c r="AP72" s="293"/>
      <c r="AQ72" s="293"/>
      <c r="AR72" s="293"/>
      <c r="AS72" s="293"/>
      <c r="AT72" s="293"/>
      <c r="AU72" s="293"/>
      <c r="AV72" s="293"/>
      <c r="AW72" s="293"/>
      <c r="AX72" s="293"/>
      <c r="AY72" s="293"/>
      <c r="AZ72" s="293"/>
      <c r="BA72" s="293"/>
      <c r="BB72" s="293"/>
      <c r="BC72" s="293"/>
      <c r="BD72" s="293"/>
      <c r="BE72" s="293"/>
      <c r="BF72" s="293"/>
      <c r="BG72" s="293"/>
      <c r="BH72" s="293"/>
      <c r="BI72" s="293"/>
      <c r="BJ72" s="293"/>
      <c r="BK72" s="293"/>
      <c r="BL72" s="293"/>
      <c r="BM72" s="293"/>
      <c r="BN72" s="293"/>
      <c r="BO72" s="293"/>
      <c r="BP72" s="293"/>
      <c r="BQ72" s="293"/>
      <c r="BR72" s="293"/>
      <c r="BS72" s="293"/>
      <c r="BT72" s="293"/>
      <c r="BU72" s="293"/>
      <c r="BV72" s="293"/>
      <c r="BW72" s="293"/>
      <c r="BX72" s="293"/>
      <c r="BY72" s="293"/>
      <c r="BZ72" s="293"/>
      <c r="CA72" s="293"/>
      <c r="CB72" s="293"/>
      <c r="CC72" s="293"/>
      <c r="CD72" s="293"/>
      <c r="CE72" s="293"/>
      <c r="CF72" s="293"/>
      <c r="CG72" s="293"/>
      <c r="CH72" s="293"/>
      <c r="CI72" s="293"/>
      <c r="CJ72" s="293"/>
      <c r="CK72" s="293"/>
      <c r="CL72" s="293"/>
      <c r="CM72" s="293"/>
      <c r="CN72" s="293"/>
      <c r="CO72" s="293"/>
      <c r="CP72" s="293"/>
      <c r="CQ72" s="293"/>
      <c r="CR72" s="293"/>
      <c r="CS72" s="293"/>
      <c r="CT72" s="293"/>
      <c r="CU72" s="293"/>
      <c r="CV72" s="293"/>
      <c r="CW72" s="293"/>
      <c r="CX72" s="293"/>
      <c r="CY72" s="293"/>
      <c r="CZ72" s="293"/>
      <c r="DA72" s="293"/>
      <c r="DB72" s="293"/>
      <c r="DC72" s="293"/>
      <c r="DD72" s="293"/>
      <c r="DE72" s="293"/>
      <c r="DF72" s="293"/>
      <c r="DG72" s="293"/>
      <c r="DH72" s="293"/>
      <c r="DI72" s="293"/>
      <c r="DJ72" s="293"/>
      <c r="DK72" s="293"/>
      <c r="DL72" s="293"/>
      <c r="DM72" s="293"/>
      <c r="DN72" s="293"/>
      <c r="DO72" s="293"/>
      <c r="DP72" s="293"/>
      <c r="DQ72" s="293"/>
      <c r="DR72" s="293"/>
      <c r="DS72" s="293"/>
      <c r="DT72" s="293"/>
      <c r="DU72" s="293"/>
      <c r="DV72" s="293"/>
      <c r="DW72" s="293"/>
      <c r="DX72" s="293"/>
      <c r="DY72" s="293"/>
      <c r="DZ72" s="293"/>
      <c r="EA72" s="293"/>
      <c r="EB72" s="293"/>
    </row>
    <row r="73" spans="2:132" s="192" customFormat="1" ht="44.25" customHeight="1">
      <c r="B73" s="1344" t="s">
        <v>495</v>
      </c>
      <c r="C73" s="1344"/>
      <c r="D73" s="1344"/>
      <c r="E73" s="1325"/>
      <c r="F73" s="1325"/>
      <c r="G73" s="1325"/>
      <c r="H73" s="1325"/>
      <c r="I73" s="1325"/>
      <c r="J73" s="1325"/>
      <c r="K73" s="1325"/>
      <c r="L73" s="293"/>
      <c r="M73" s="293"/>
      <c r="N73" s="293"/>
      <c r="O73" s="293"/>
      <c r="P73" s="293"/>
      <c r="Q73" s="293"/>
      <c r="R73" s="293"/>
      <c r="S73" s="293"/>
      <c r="T73" s="293"/>
      <c r="U73" s="293"/>
      <c r="V73" s="293"/>
      <c r="W73" s="293"/>
      <c r="X73" s="293"/>
      <c r="Y73" s="293"/>
      <c r="Z73" s="293"/>
      <c r="AA73" s="293"/>
      <c r="AB73" s="293"/>
      <c r="AC73" s="293"/>
      <c r="AD73" s="293"/>
      <c r="AE73" s="293"/>
      <c r="AF73" s="293"/>
      <c r="AG73" s="293"/>
      <c r="AH73" s="293"/>
      <c r="AI73" s="293"/>
      <c r="AJ73" s="293"/>
      <c r="AK73" s="293"/>
      <c r="AL73" s="293"/>
      <c r="AM73" s="293"/>
      <c r="AN73" s="293"/>
      <c r="AO73" s="293"/>
      <c r="AP73" s="293"/>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c r="BM73" s="293"/>
      <c r="BN73" s="293"/>
      <c r="BO73" s="293"/>
      <c r="BP73" s="293"/>
      <c r="BQ73" s="293"/>
      <c r="BR73" s="293"/>
      <c r="BS73" s="293"/>
      <c r="BT73" s="293"/>
      <c r="BU73" s="293"/>
      <c r="BV73" s="293"/>
      <c r="BW73" s="293"/>
      <c r="BX73" s="293"/>
      <c r="BY73" s="293"/>
      <c r="BZ73" s="293"/>
      <c r="CA73" s="293"/>
      <c r="CB73" s="293"/>
      <c r="CC73" s="293"/>
      <c r="CD73" s="293"/>
      <c r="CE73" s="293"/>
      <c r="CF73" s="293"/>
      <c r="CG73" s="293"/>
      <c r="CH73" s="293"/>
      <c r="CI73" s="293"/>
      <c r="CJ73" s="293"/>
      <c r="CK73" s="293"/>
      <c r="CL73" s="293"/>
      <c r="CM73" s="293"/>
      <c r="CN73" s="293"/>
      <c r="CO73" s="293"/>
      <c r="CP73" s="293"/>
      <c r="CQ73" s="293"/>
      <c r="CR73" s="293"/>
      <c r="CS73" s="293"/>
      <c r="CT73" s="293"/>
      <c r="CU73" s="293"/>
      <c r="CV73" s="293"/>
      <c r="CW73" s="293"/>
      <c r="CX73" s="293"/>
      <c r="CY73" s="293"/>
      <c r="CZ73" s="293"/>
      <c r="DA73" s="293"/>
      <c r="DB73" s="293"/>
      <c r="DC73" s="293"/>
      <c r="DD73" s="293"/>
      <c r="DE73" s="293"/>
      <c r="DF73" s="293"/>
      <c r="DG73" s="293"/>
      <c r="DH73" s="293"/>
      <c r="DI73" s="293"/>
      <c r="DJ73" s="293"/>
      <c r="DK73" s="293"/>
      <c r="DL73" s="293"/>
      <c r="DM73" s="293"/>
      <c r="DN73" s="293"/>
      <c r="DO73" s="293"/>
      <c r="DP73" s="293"/>
      <c r="DQ73" s="293"/>
      <c r="DR73" s="293"/>
      <c r="DS73" s="293"/>
      <c r="DT73" s="293"/>
      <c r="DU73" s="293"/>
      <c r="DV73" s="293"/>
      <c r="DW73" s="293"/>
      <c r="DX73" s="293"/>
      <c r="DY73" s="293"/>
      <c r="DZ73" s="293"/>
      <c r="EA73" s="293"/>
      <c r="EB73" s="293"/>
    </row>
    <row r="74" spans="2:132" s="192" customFormat="1" ht="78" customHeight="1">
      <c r="B74" s="1344" t="s">
        <v>502</v>
      </c>
      <c r="C74" s="1344"/>
      <c r="D74" s="1344"/>
      <c r="E74" s="1324"/>
      <c r="F74" s="1324"/>
      <c r="G74" s="1324"/>
      <c r="H74" s="1324"/>
      <c r="I74" s="1324"/>
      <c r="J74" s="1324"/>
      <c r="K74" s="1324"/>
      <c r="L74" s="293"/>
      <c r="M74" s="293"/>
      <c r="N74" s="293"/>
      <c r="O74" s="293"/>
      <c r="P74" s="293"/>
      <c r="Q74" s="293"/>
      <c r="R74" s="293"/>
      <c r="S74" s="293"/>
      <c r="T74" s="293"/>
      <c r="U74" s="293"/>
      <c r="V74" s="293"/>
      <c r="W74" s="293"/>
      <c r="X74" s="293"/>
      <c r="Y74" s="293"/>
      <c r="Z74" s="293"/>
      <c r="AA74" s="293"/>
      <c r="AB74" s="293"/>
      <c r="AC74" s="293"/>
      <c r="AD74" s="293"/>
      <c r="AE74" s="293"/>
      <c r="AF74" s="293"/>
      <c r="AG74" s="293"/>
      <c r="AH74" s="293"/>
      <c r="AI74" s="293"/>
      <c r="AJ74" s="293"/>
      <c r="AK74" s="293"/>
      <c r="AL74" s="293"/>
      <c r="AM74" s="293"/>
      <c r="AN74" s="293"/>
      <c r="AO74" s="293"/>
      <c r="AP74" s="293"/>
      <c r="AQ74" s="293"/>
      <c r="AR74" s="293"/>
      <c r="AS74" s="293"/>
      <c r="AT74" s="293"/>
      <c r="AU74" s="293"/>
      <c r="AV74" s="293"/>
      <c r="AW74" s="293"/>
      <c r="AX74" s="293"/>
      <c r="AY74" s="293"/>
      <c r="AZ74" s="293"/>
      <c r="BA74" s="293"/>
      <c r="BB74" s="293"/>
      <c r="BC74" s="293"/>
      <c r="BD74" s="293"/>
      <c r="BE74" s="293"/>
      <c r="BF74" s="293"/>
      <c r="BG74" s="293"/>
      <c r="BH74" s="293"/>
      <c r="BI74" s="293"/>
      <c r="BJ74" s="293"/>
      <c r="BK74" s="293"/>
      <c r="BL74" s="293"/>
      <c r="BM74" s="293"/>
      <c r="BN74" s="293"/>
      <c r="BO74" s="293"/>
      <c r="BP74" s="293"/>
      <c r="BQ74" s="293"/>
      <c r="BR74" s="293"/>
      <c r="BS74" s="293"/>
      <c r="BT74" s="293"/>
      <c r="BU74" s="293"/>
      <c r="BV74" s="293"/>
      <c r="BW74" s="293"/>
      <c r="BX74" s="293"/>
      <c r="BY74" s="293"/>
      <c r="BZ74" s="293"/>
      <c r="CA74" s="293"/>
      <c r="CB74" s="293"/>
      <c r="CC74" s="293"/>
      <c r="CD74" s="293"/>
      <c r="CE74" s="293"/>
      <c r="CF74" s="293"/>
      <c r="CG74" s="293"/>
      <c r="CH74" s="293"/>
      <c r="CI74" s="293"/>
      <c r="CJ74" s="293"/>
      <c r="CK74" s="293"/>
      <c r="CL74" s="293"/>
      <c r="CM74" s="293"/>
      <c r="CN74" s="293"/>
      <c r="CO74" s="293"/>
      <c r="CP74" s="293"/>
      <c r="CQ74" s="293"/>
      <c r="CR74" s="293"/>
      <c r="CS74" s="293"/>
      <c r="CT74" s="293"/>
      <c r="CU74" s="293"/>
      <c r="CV74" s="293"/>
      <c r="CW74" s="293"/>
      <c r="CX74" s="293"/>
      <c r="CY74" s="293"/>
      <c r="CZ74" s="293"/>
      <c r="DA74" s="293"/>
      <c r="DB74" s="293"/>
      <c r="DC74" s="293"/>
      <c r="DD74" s="293"/>
      <c r="DE74" s="293"/>
      <c r="DF74" s="293"/>
      <c r="DG74" s="293"/>
      <c r="DH74" s="293"/>
      <c r="DI74" s="293"/>
      <c r="DJ74" s="293"/>
      <c r="DK74" s="293"/>
      <c r="DL74" s="293"/>
      <c r="DM74" s="293"/>
      <c r="DN74" s="293"/>
      <c r="DO74" s="293"/>
      <c r="DP74" s="293"/>
      <c r="DQ74" s="293"/>
      <c r="DR74" s="293"/>
      <c r="DS74" s="293"/>
      <c r="DT74" s="293"/>
      <c r="DU74" s="293"/>
      <c r="DV74" s="293"/>
      <c r="DW74" s="293"/>
      <c r="DX74" s="293"/>
      <c r="DY74" s="293"/>
      <c r="DZ74" s="293"/>
      <c r="EA74" s="293"/>
      <c r="EB74" s="293"/>
    </row>
    <row r="75" spans="2:132" s="192" customFormat="1" ht="44.25" customHeight="1">
      <c r="B75" s="1337" t="s">
        <v>496</v>
      </c>
      <c r="C75" s="1337"/>
      <c r="D75" s="1337"/>
      <c r="E75" s="1335"/>
      <c r="F75" s="1335"/>
      <c r="G75" s="1335"/>
      <c r="H75" s="1335"/>
      <c r="I75" s="1335"/>
      <c r="J75" s="1335"/>
      <c r="K75" s="1335"/>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293"/>
      <c r="AL75" s="293"/>
      <c r="AM75" s="293"/>
      <c r="AN75" s="293"/>
      <c r="AO75" s="293"/>
      <c r="AP75" s="293"/>
      <c r="AQ75" s="293"/>
      <c r="AR75" s="293"/>
      <c r="AS75" s="293"/>
      <c r="AT75" s="293"/>
      <c r="AU75" s="293"/>
      <c r="AV75" s="293"/>
      <c r="AW75" s="293"/>
      <c r="AX75" s="293"/>
      <c r="AY75" s="293"/>
      <c r="AZ75" s="293"/>
      <c r="BA75" s="293"/>
      <c r="BB75" s="293"/>
      <c r="BC75" s="293"/>
      <c r="BD75" s="293"/>
      <c r="BE75" s="293"/>
      <c r="BF75" s="293"/>
      <c r="BG75" s="293"/>
      <c r="BH75" s="293"/>
      <c r="BI75" s="293"/>
      <c r="BJ75" s="293"/>
      <c r="BK75" s="293"/>
      <c r="BL75" s="293"/>
      <c r="BM75" s="293"/>
      <c r="BN75" s="293"/>
      <c r="BO75" s="293"/>
      <c r="BP75" s="293"/>
      <c r="BQ75" s="293"/>
      <c r="BR75" s="293"/>
      <c r="BS75" s="293"/>
      <c r="BT75" s="293"/>
      <c r="BU75" s="293"/>
      <c r="BV75" s="293"/>
      <c r="BW75" s="293"/>
      <c r="BX75" s="293"/>
      <c r="BY75" s="293"/>
      <c r="BZ75" s="293"/>
      <c r="CA75" s="293"/>
      <c r="CB75" s="293"/>
      <c r="CC75" s="293"/>
      <c r="CD75" s="293"/>
      <c r="CE75" s="293"/>
      <c r="CF75" s="293"/>
      <c r="CG75" s="293"/>
      <c r="CH75" s="293"/>
      <c r="CI75" s="293"/>
      <c r="CJ75" s="293"/>
      <c r="CK75" s="293"/>
      <c r="CL75" s="293"/>
      <c r="CM75" s="293"/>
      <c r="CN75" s="293"/>
      <c r="CO75" s="293"/>
      <c r="CP75" s="293"/>
      <c r="CQ75" s="293"/>
      <c r="CR75" s="293"/>
      <c r="CS75" s="293"/>
      <c r="CT75" s="293"/>
      <c r="CU75" s="293"/>
      <c r="CV75" s="293"/>
      <c r="CW75" s="293"/>
      <c r="CX75" s="293"/>
      <c r="CY75" s="293"/>
      <c r="CZ75" s="293"/>
      <c r="DA75" s="293"/>
      <c r="DB75" s="293"/>
      <c r="DC75" s="293"/>
      <c r="DD75" s="293"/>
      <c r="DE75" s="293"/>
      <c r="DF75" s="293"/>
      <c r="DG75" s="293"/>
      <c r="DH75" s="293"/>
      <c r="DI75" s="293"/>
      <c r="DJ75" s="293"/>
      <c r="DK75" s="293"/>
      <c r="DL75" s="293"/>
      <c r="DM75" s="293"/>
      <c r="DN75" s="293"/>
      <c r="DO75" s="293"/>
      <c r="DP75" s="293"/>
      <c r="DQ75" s="293"/>
      <c r="DR75" s="293"/>
      <c r="DS75" s="293"/>
      <c r="DT75" s="293"/>
      <c r="DU75" s="293"/>
      <c r="DV75" s="293"/>
      <c r="DW75" s="293"/>
      <c r="DX75" s="293"/>
      <c r="DY75" s="293"/>
      <c r="DZ75" s="293"/>
      <c r="EA75" s="293"/>
      <c r="EB75" s="293"/>
    </row>
    <row r="76" spans="2:132" s="192" customFormat="1">
      <c r="B76" s="1329" t="s">
        <v>293</v>
      </c>
      <c r="C76" s="1329"/>
      <c r="D76" s="1329"/>
      <c r="E76" s="1346"/>
      <c r="F76" s="1346"/>
      <c r="G76" s="1346"/>
      <c r="H76" s="1346"/>
      <c r="I76" s="1346"/>
      <c r="J76" s="1048"/>
      <c r="K76" s="1087"/>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3"/>
      <c r="BF76" s="293"/>
      <c r="BG76" s="293"/>
      <c r="BH76" s="293"/>
      <c r="BI76" s="293"/>
      <c r="BJ76" s="293"/>
      <c r="BK76" s="293"/>
      <c r="BL76" s="293"/>
      <c r="BM76" s="293"/>
      <c r="BN76" s="293"/>
      <c r="BO76" s="293"/>
      <c r="BP76" s="293"/>
      <c r="BQ76" s="293"/>
      <c r="BR76" s="293"/>
      <c r="BS76" s="293"/>
      <c r="BT76" s="293"/>
      <c r="BU76" s="293"/>
      <c r="BV76" s="293"/>
      <c r="BW76" s="293"/>
      <c r="BX76" s="293"/>
      <c r="BY76" s="293"/>
      <c r="BZ76" s="293"/>
      <c r="CA76" s="293"/>
      <c r="CB76" s="293"/>
      <c r="CC76" s="293"/>
      <c r="CD76" s="293"/>
      <c r="CE76" s="293"/>
      <c r="CF76" s="293"/>
      <c r="CG76" s="293"/>
      <c r="CH76" s="293"/>
      <c r="CI76" s="293"/>
      <c r="CJ76" s="293"/>
      <c r="CK76" s="293"/>
      <c r="CL76" s="293"/>
      <c r="CM76" s="293"/>
      <c r="CN76" s="293"/>
      <c r="CO76" s="293"/>
      <c r="CP76" s="293"/>
      <c r="CQ76" s="293"/>
      <c r="CR76" s="293"/>
      <c r="CS76" s="293"/>
      <c r="CT76" s="293"/>
      <c r="CU76" s="293"/>
      <c r="CV76" s="293"/>
      <c r="CW76" s="293"/>
      <c r="CX76" s="293"/>
      <c r="CY76" s="293"/>
      <c r="CZ76" s="293"/>
      <c r="DA76" s="293"/>
      <c r="DB76" s="293"/>
      <c r="DC76" s="293"/>
      <c r="DD76" s="293"/>
      <c r="DE76" s="293"/>
      <c r="DF76" s="293"/>
      <c r="DG76" s="293"/>
      <c r="DH76" s="293"/>
      <c r="DI76" s="293"/>
      <c r="DJ76" s="293"/>
      <c r="DK76" s="293"/>
      <c r="DL76" s="293"/>
      <c r="DM76" s="293"/>
      <c r="DN76" s="293"/>
      <c r="DO76" s="293"/>
      <c r="DP76" s="293"/>
      <c r="DQ76" s="293"/>
      <c r="DR76" s="293"/>
      <c r="DS76" s="293"/>
      <c r="DT76" s="293"/>
      <c r="DU76" s="293"/>
      <c r="DV76" s="293"/>
      <c r="DW76" s="293"/>
      <c r="DX76" s="293"/>
      <c r="DY76" s="293"/>
      <c r="DZ76" s="293"/>
      <c r="EA76" s="293"/>
      <c r="EB76" s="293"/>
    </row>
    <row r="77" spans="2:132" s="192" customFormat="1" ht="44.25" customHeight="1">
      <c r="B77" s="1337" t="s">
        <v>294</v>
      </c>
      <c r="C77" s="1337"/>
      <c r="D77" s="1337"/>
      <c r="E77" s="1324"/>
      <c r="F77" s="1324"/>
      <c r="G77" s="1324"/>
      <c r="H77" s="1324"/>
      <c r="I77" s="1324"/>
      <c r="J77" s="1324"/>
      <c r="K77" s="1324"/>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c r="AI77" s="293"/>
      <c r="AJ77" s="293"/>
      <c r="AK77" s="293"/>
      <c r="AL77" s="293"/>
      <c r="AM77" s="293"/>
      <c r="AN77" s="293"/>
      <c r="AO77" s="293"/>
      <c r="AP77" s="293"/>
      <c r="AQ77" s="293"/>
      <c r="AR77" s="293"/>
      <c r="AS77" s="293"/>
      <c r="AT77" s="293"/>
      <c r="AU77" s="293"/>
      <c r="AV77" s="293"/>
      <c r="AW77" s="293"/>
      <c r="AX77" s="293"/>
      <c r="AY77" s="293"/>
      <c r="AZ77" s="293"/>
      <c r="BA77" s="293"/>
      <c r="BB77" s="293"/>
      <c r="BC77" s="293"/>
      <c r="BD77" s="293"/>
      <c r="BE77" s="293"/>
      <c r="BF77" s="293"/>
      <c r="BG77" s="293"/>
      <c r="BH77" s="293"/>
      <c r="BI77" s="293"/>
      <c r="BJ77" s="293"/>
      <c r="BK77" s="293"/>
      <c r="BL77" s="293"/>
      <c r="BM77" s="293"/>
      <c r="BN77" s="293"/>
      <c r="BO77" s="293"/>
      <c r="BP77" s="293"/>
      <c r="BQ77" s="293"/>
      <c r="BR77" s="293"/>
      <c r="BS77" s="293"/>
      <c r="BT77" s="293"/>
      <c r="BU77" s="293"/>
      <c r="BV77" s="293"/>
      <c r="BW77" s="293"/>
      <c r="BX77" s="293"/>
      <c r="BY77" s="293"/>
      <c r="BZ77" s="293"/>
      <c r="CA77" s="293"/>
      <c r="CB77" s="293"/>
      <c r="CC77" s="293"/>
      <c r="CD77" s="293"/>
      <c r="CE77" s="293"/>
      <c r="CF77" s="293"/>
      <c r="CG77" s="293"/>
      <c r="CH77" s="293"/>
      <c r="CI77" s="293"/>
      <c r="CJ77" s="293"/>
      <c r="CK77" s="293"/>
      <c r="CL77" s="293"/>
      <c r="CM77" s="293"/>
      <c r="CN77" s="293"/>
      <c r="CO77" s="293"/>
      <c r="CP77" s="293"/>
      <c r="CQ77" s="293"/>
      <c r="CR77" s="293"/>
      <c r="CS77" s="293"/>
      <c r="CT77" s="293"/>
      <c r="CU77" s="293"/>
      <c r="CV77" s="293"/>
      <c r="CW77" s="293"/>
      <c r="CX77" s="293"/>
      <c r="CY77" s="293"/>
      <c r="CZ77" s="293"/>
      <c r="DA77" s="293"/>
      <c r="DB77" s="293"/>
      <c r="DC77" s="293"/>
      <c r="DD77" s="293"/>
      <c r="DE77" s="293"/>
      <c r="DF77" s="293"/>
      <c r="DG77" s="293"/>
      <c r="DH77" s="293"/>
      <c r="DI77" s="293"/>
      <c r="DJ77" s="293"/>
      <c r="DK77" s="293"/>
      <c r="DL77" s="293"/>
      <c r="DM77" s="293"/>
      <c r="DN77" s="293"/>
      <c r="DO77" s="293"/>
      <c r="DP77" s="293"/>
      <c r="DQ77" s="293"/>
      <c r="DR77" s="293"/>
      <c r="DS77" s="293"/>
      <c r="DT77" s="293"/>
      <c r="DU77" s="293"/>
      <c r="DV77" s="293"/>
      <c r="DW77" s="293"/>
      <c r="DX77" s="293"/>
      <c r="DY77" s="293"/>
      <c r="DZ77" s="293"/>
      <c r="EA77" s="293"/>
      <c r="EB77" s="293"/>
    </row>
    <row r="78" spans="2:132" s="192" customFormat="1" ht="44.25" customHeight="1">
      <c r="B78" s="1337" t="s">
        <v>295</v>
      </c>
      <c r="C78" s="1337"/>
      <c r="D78" s="1337"/>
      <c r="E78" s="1336"/>
      <c r="F78" s="1336"/>
      <c r="G78" s="1336"/>
      <c r="H78" s="1336"/>
      <c r="I78" s="1336"/>
      <c r="J78" s="1336"/>
      <c r="K78" s="1336"/>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K78" s="293"/>
      <c r="AL78" s="293"/>
      <c r="AM78" s="293"/>
      <c r="AN78" s="293"/>
      <c r="AO78" s="293"/>
      <c r="AP78" s="293"/>
      <c r="AQ78" s="293"/>
      <c r="AR78" s="293"/>
      <c r="AS78" s="293"/>
      <c r="AT78" s="293"/>
      <c r="AU78" s="293"/>
      <c r="AV78" s="293"/>
      <c r="AW78" s="293"/>
      <c r="AX78" s="293"/>
      <c r="AY78" s="293"/>
      <c r="AZ78" s="293"/>
      <c r="BA78" s="293"/>
      <c r="BB78" s="293"/>
      <c r="BC78" s="293"/>
      <c r="BD78" s="293"/>
      <c r="BE78" s="293"/>
      <c r="BF78" s="293"/>
      <c r="BG78" s="293"/>
      <c r="BH78" s="293"/>
      <c r="BI78" s="293"/>
      <c r="BJ78" s="293"/>
      <c r="BK78" s="293"/>
      <c r="BL78" s="293"/>
      <c r="BM78" s="293"/>
      <c r="BN78" s="293"/>
      <c r="BO78" s="293"/>
      <c r="BP78" s="293"/>
      <c r="BQ78" s="293"/>
      <c r="BR78" s="293"/>
      <c r="BS78" s="293"/>
      <c r="BT78" s="293"/>
      <c r="BU78" s="293"/>
      <c r="BV78" s="293"/>
      <c r="BW78" s="293"/>
      <c r="BX78" s="293"/>
      <c r="BY78" s="293"/>
      <c r="BZ78" s="293"/>
      <c r="CA78" s="293"/>
      <c r="CB78" s="293"/>
      <c r="CC78" s="293"/>
      <c r="CD78" s="293"/>
      <c r="CE78" s="293"/>
      <c r="CF78" s="293"/>
      <c r="CG78" s="293"/>
      <c r="CH78" s="293"/>
      <c r="CI78" s="293"/>
      <c r="CJ78" s="293"/>
      <c r="CK78" s="293"/>
      <c r="CL78" s="293"/>
      <c r="CM78" s="293"/>
      <c r="CN78" s="293"/>
      <c r="CO78" s="293"/>
      <c r="CP78" s="293"/>
      <c r="CQ78" s="293"/>
      <c r="CR78" s="293"/>
      <c r="CS78" s="293"/>
      <c r="CT78" s="293"/>
      <c r="CU78" s="293"/>
      <c r="CV78" s="293"/>
      <c r="CW78" s="293"/>
      <c r="CX78" s="293"/>
      <c r="CY78" s="293"/>
      <c r="CZ78" s="293"/>
      <c r="DA78" s="293"/>
      <c r="DB78" s="293"/>
      <c r="DC78" s="293"/>
      <c r="DD78" s="293"/>
      <c r="DE78" s="293"/>
      <c r="DF78" s="293"/>
      <c r="DG78" s="293"/>
      <c r="DH78" s="293"/>
      <c r="DI78" s="293"/>
      <c r="DJ78" s="293"/>
      <c r="DK78" s="293"/>
      <c r="DL78" s="293"/>
      <c r="DM78" s="293"/>
      <c r="DN78" s="293"/>
      <c r="DO78" s="293"/>
      <c r="DP78" s="293"/>
      <c r="DQ78" s="293"/>
      <c r="DR78" s="293"/>
      <c r="DS78" s="293"/>
      <c r="DT78" s="293"/>
      <c r="DU78" s="293"/>
      <c r="DV78" s="293"/>
      <c r="DW78" s="293"/>
      <c r="DX78" s="293"/>
      <c r="DY78" s="293"/>
      <c r="DZ78" s="293"/>
      <c r="EA78" s="293"/>
      <c r="EB78" s="293"/>
    </row>
    <row r="79" spans="2:132" s="192" customFormat="1" ht="44.25" customHeight="1">
      <c r="B79" s="1392" t="s">
        <v>376</v>
      </c>
      <c r="C79" s="1392"/>
      <c r="D79" s="1392"/>
      <c r="E79" s="1335"/>
      <c r="F79" s="1335"/>
      <c r="G79" s="1335"/>
      <c r="H79" s="1335"/>
      <c r="I79" s="1335"/>
      <c r="J79" s="1335"/>
      <c r="K79" s="1335"/>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c r="AI79" s="293"/>
      <c r="AJ79" s="293"/>
      <c r="AK79" s="293"/>
      <c r="AL79" s="293"/>
      <c r="AM79" s="293"/>
      <c r="AN79" s="293"/>
      <c r="AO79" s="293"/>
      <c r="AP79" s="293"/>
      <c r="AQ79" s="293"/>
      <c r="AR79" s="293"/>
      <c r="AS79" s="293"/>
      <c r="AT79" s="293"/>
      <c r="AU79" s="293"/>
      <c r="AV79" s="293"/>
      <c r="AW79" s="293"/>
      <c r="AX79" s="293"/>
      <c r="AY79" s="293"/>
      <c r="AZ79" s="293"/>
      <c r="BA79" s="293"/>
      <c r="BB79" s="293"/>
      <c r="BC79" s="293"/>
      <c r="BD79" s="293"/>
      <c r="BE79" s="293"/>
      <c r="BF79" s="293"/>
      <c r="BG79" s="293"/>
      <c r="BH79" s="293"/>
      <c r="BI79" s="293"/>
      <c r="BJ79" s="293"/>
      <c r="BK79" s="293"/>
      <c r="BL79" s="293"/>
      <c r="BM79" s="293"/>
      <c r="BN79" s="293"/>
      <c r="BO79" s="293"/>
      <c r="BP79" s="293"/>
      <c r="BQ79" s="293"/>
      <c r="BR79" s="293"/>
      <c r="BS79" s="293"/>
      <c r="BT79" s="293"/>
      <c r="BU79" s="293"/>
      <c r="BV79" s="293"/>
      <c r="BW79" s="293"/>
      <c r="BX79" s="293"/>
      <c r="BY79" s="293"/>
      <c r="BZ79" s="293"/>
      <c r="CA79" s="293"/>
      <c r="CB79" s="293"/>
      <c r="CC79" s="293"/>
      <c r="CD79" s="293"/>
      <c r="CE79" s="293"/>
      <c r="CF79" s="293"/>
      <c r="CG79" s="293"/>
      <c r="CH79" s="293"/>
      <c r="CI79" s="293"/>
      <c r="CJ79" s="293"/>
      <c r="CK79" s="293"/>
      <c r="CL79" s="293"/>
      <c r="CM79" s="293"/>
      <c r="CN79" s="293"/>
      <c r="CO79" s="293"/>
      <c r="CP79" s="293"/>
      <c r="CQ79" s="293"/>
      <c r="CR79" s="293"/>
      <c r="CS79" s="293"/>
      <c r="CT79" s="293"/>
      <c r="CU79" s="293"/>
      <c r="CV79" s="293"/>
      <c r="CW79" s="293"/>
      <c r="CX79" s="293"/>
      <c r="CY79" s="293"/>
      <c r="CZ79" s="293"/>
      <c r="DA79" s="293"/>
      <c r="DB79" s="293"/>
      <c r="DC79" s="293"/>
      <c r="DD79" s="293"/>
      <c r="DE79" s="293"/>
      <c r="DF79" s="293"/>
      <c r="DG79" s="293"/>
      <c r="DH79" s="293"/>
      <c r="DI79" s="293"/>
      <c r="DJ79" s="293"/>
      <c r="DK79" s="293"/>
      <c r="DL79" s="293"/>
      <c r="DM79" s="293"/>
      <c r="DN79" s="293"/>
      <c r="DO79" s="293"/>
      <c r="DP79" s="293"/>
      <c r="DQ79" s="293"/>
      <c r="DR79" s="293"/>
      <c r="DS79" s="293"/>
      <c r="DT79" s="293"/>
      <c r="DU79" s="293"/>
      <c r="DV79" s="293"/>
      <c r="DW79" s="293"/>
      <c r="DX79" s="293"/>
      <c r="DY79" s="293"/>
      <c r="DZ79" s="293"/>
      <c r="EA79" s="293"/>
      <c r="EB79" s="293"/>
    </row>
    <row r="80" spans="2:132" s="192" customFormat="1" ht="12.75" customHeight="1">
      <c r="B80" s="1329" t="s">
        <v>498</v>
      </c>
      <c r="C80" s="1329"/>
      <c r="D80" s="1329"/>
      <c r="E80" s="1329"/>
      <c r="F80" s="1329"/>
      <c r="G80" s="1329"/>
      <c r="H80" s="1329"/>
      <c r="I80" s="1329"/>
      <c r="J80" s="1048"/>
      <c r="K80" s="1087"/>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c r="AK80" s="293"/>
      <c r="AL80" s="293"/>
      <c r="AM80" s="293"/>
      <c r="AN80" s="293"/>
      <c r="AO80" s="293"/>
      <c r="AP80" s="293"/>
      <c r="AQ80" s="293"/>
      <c r="AR80" s="293"/>
      <c r="AS80" s="293"/>
      <c r="AT80" s="293"/>
      <c r="AU80" s="293"/>
      <c r="AV80" s="293"/>
      <c r="AW80" s="293"/>
      <c r="AX80" s="293"/>
      <c r="AY80" s="293"/>
      <c r="AZ80" s="293"/>
      <c r="BA80" s="293"/>
      <c r="BB80" s="293"/>
      <c r="BC80" s="293"/>
      <c r="BD80" s="293"/>
      <c r="BE80" s="293"/>
      <c r="BF80" s="293"/>
      <c r="BG80" s="293"/>
      <c r="BH80" s="293"/>
      <c r="BI80" s="293"/>
      <c r="BJ80" s="293"/>
      <c r="BK80" s="293"/>
      <c r="BL80" s="293"/>
      <c r="BM80" s="293"/>
      <c r="BN80" s="293"/>
      <c r="BO80" s="293"/>
      <c r="BP80" s="293"/>
      <c r="BQ80" s="293"/>
      <c r="BR80" s="293"/>
      <c r="BS80" s="293"/>
      <c r="BT80" s="293"/>
      <c r="BU80" s="293"/>
      <c r="BV80" s="293"/>
      <c r="BW80" s="293"/>
      <c r="BX80" s="293"/>
      <c r="BY80" s="293"/>
      <c r="BZ80" s="293"/>
      <c r="CA80" s="293"/>
      <c r="CB80" s="293"/>
      <c r="CC80" s="293"/>
      <c r="CD80" s="293"/>
      <c r="CE80" s="293"/>
      <c r="CF80" s="293"/>
      <c r="CG80" s="293"/>
      <c r="CH80" s="293"/>
      <c r="CI80" s="293"/>
      <c r="CJ80" s="293"/>
      <c r="CK80" s="293"/>
      <c r="CL80" s="293"/>
      <c r="CM80" s="293"/>
      <c r="CN80" s="293"/>
      <c r="CO80" s="293"/>
      <c r="CP80" s="293"/>
      <c r="CQ80" s="293"/>
      <c r="CR80" s="293"/>
      <c r="CS80" s="293"/>
      <c r="CT80" s="293"/>
      <c r="CU80" s="293"/>
      <c r="CV80" s="293"/>
      <c r="CW80" s="293"/>
      <c r="CX80" s="293"/>
      <c r="CY80" s="293"/>
      <c r="CZ80" s="293"/>
      <c r="DA80" s="293"/>
      <c r="DB80" s="293"/>
      <c r="DC80" s="293"/>
      <c r="DD80" s="293"/>
      <c r="DE80" s="293"/>
      <c r="DF80" s="293"/>
      <c r="DG80" s="293"/>
      <c r="DH80" s="293"/>
      <c r="DI80" s="293"/>
      <c r="DJ80" s="293"/>
      <c r="DK80" s="293"/>
      <c r="DL80" s="293"/>
      <c r="DM80" s="293"/>
      <c r="DN80" s="293"/>
      <c r="DO80" s="293"/>
      <c r="DP80" s="293"/>
      <c r="DQ80" s="293"/>
      <c r="DR80" s="293"/>
      <c r="DS80" s="293"/>
      <c r="DT80" s="293"/>
      <c r="DU80" s="293"/>
      <c r="DV80" s="293"/>
      <c r="DW80" s="293"/>
      <c r="DX80" s="293"/>
      <c r="DY80" s="293"/>
      <c r="DZ80" s="293"/>
      <c r="EA80" s="293"/>
      <c r="EB80" s="293"/>
    </row>
    <row r="81" spans="1:132" s="192" customFormat="1" ht="44.25" customHeight="1">
      <c r="B81" s="1337" t="s">
        <v>297</v>
      </c>
      <c r="C81" s="1337"/>
      <c r="D81" s="1337"/>
      <c r="E81" s="1324"/>
      <c r="F81" s="1324"/>
      <c r="G81" s="1324"/>
      <c r="H81" s="1324"/>
      <c r="I81" s="1324"/>
      <c r="J81" s="1324"/>
      <c r="K81" s="1324"/>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3"/>
      <c r="AP81" s="293"/>
      <c r="AQ81" s="293"/>
      <c r="AR81" s="293"/>
      <c r="AS81" s="293"/>
      <c r="AT81" s="293"/>
      <c r="AU81" s="293"/>
      <c r="AV81" s="293"/>
      <c r="AW81" s="293"/>
      <c r="AX81" s="293"/>
      <c r="AY81" s="293"/>
      <c r="AZ81" s="293"/>
      <c r="BA81" s="293"/>
      <c r="BB81" s="293"/>
      <c r="BC81" s="293"/>
      <c r="BD81" s="293"/>
      <c r="BE81" s="293"/>
      <c r="BF81" s="293"/>
      <c r="BG81" s="293"/>
      <c r="BH81" s="293"/>
      <c r="BI81" s="293"/>
      <c r="BJ81" s="293"/>
      <c r="BK81" s="293"/>
      <c r="BL81" s="293"/>
      <c r="BM81" s="293"/>
      <c r="BN81" s="293"/>
      <c r="BO81" s="293"/>
      <c r="BP81" s="293"/>
      <c r="BQ81" s="293"/>
      <c r="BR81" s="293"/>
      <c r="BS81" s="293"/>
      <c r="BT81" s="293"/>
      <c r="BU81" s="293"/>
      <c r="BV81" s="293"/>
      <c r="BW81" s="293"/>
      <c r="BX81" s="293"/>
      <c r="BY81" s="293"/>
      <c r="BZ81" s="293"/>
      <c r="CA81" s="293"/>
      <c r="CB81" s="293"/>
      <c r="CC81" s="293"/>
      <c r="CD81" s="293"/>
      <c r="CE81" s="293"/>
      <c r="CF81" s="293"/>
      <c r="CG81" s="293"/>
      <c r="CH81" s="293"/>
      <c r="CI81" s="293"/>
      <c r="CJ81" s="293"/>
      <c r="CK81" s="293"/>
      <c r="CL81" s="293"/>
      <c r="CM81" s="293"/>
      <c r="CN81" s="293"/>
      <c r="CO81" s="293"/>
      <c r="CP81" s="293"/>
      <c r="CQ81" s="293"/>
      <c r="CR81" s="293"/>
      <c r="CS81" s="293"/>
      <c r="CT81" s="293"/>
      <c r="CU81" s="293"/>
      <c r="CV81" s="293"/>
      <c r="CW81" s="293"/>
      <c r="CX81" s="293"/>
      <c r="CY81" s="293"/>
      <c r="CZ81" s="293"/>
      <c r="DA81" s="293"/>
      <c r="DB81" s="293"/>
      <c r="DC81" s="293"/>
      <c r="DD81" s="293"/>
      <c r="DE81" s="293"/>
      <c r="DF81" s="293"/>
      <c r="DG81" s="293"/>
      <c r="DH81" s="293"/>
      <c r="DI81" s="293"/>
      <c r="DJ81" s="293"/>
      <c r="DK81" s="293"/>
      <c r="DL81" s="293"/>
      <c r="DM81" s="293"/>
      <c r="DN81" s="293"/>
      <c r="DO81" s="293"/>
      <c r="DP81" s="293"/>
      <c r="DQ81" s="293"/>
      <c r="DR81" s="293"/>
      <c r="DS81" s="293"/>
      <c r="DT81" s="293"/>
      <c r="DU81" s="293"/>
      <c r="DV81" s="293"/>
      <c r="DW81" s="293"/>
      <c r="DX81" s="293"/>
      <c r="DY81" s="293"/>
      <c r="DZ81" s="293"/>
      <c r="EA81" s="293"/>
      <c r="EB81" s="293"/>
    </row>
    <row r="82" spans="1:132" s="192" customFormat="1" ht="44.25" customHeight="1">
      <c r="B82" s="1337" t="s">
        <v>296</v>
      </c>
      <c r="C82" s="1337"/>
      <c r="D82" s="1337"/>
      <c r="E82" s="1325"/>
      <c r="F82" s="1325"/>
      <c r="G82" s="1325"/>
      <c r="H82" s="1325"/>
      <c r="I82" s="1325"/>
      <c r="J82" s="1325"/>
      <c r="K82" s="1325"/>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293"/>
      <c r="AZ82" s="293"/>
      <c r="BA82" s="293"/>
      <c r="BB82" s="293"/>
      <c r="BC82" s="293"/>
      <c r="BD82" s="293"/>
      <c r="BE82" s="293"/>
      <c r="BF82" s="293"/>
      <c r="BG82" s="293"/>
      <c r="BH82" s="293"/>
      <c r="BI82" s="293"/>
      <c r="BJ82" s="293"/>
      <c r="BK82" s="293"/>
      <c r="BL82" s="293"/>
      <c r="BM82" s="293"/>
      <c r="BN82" s="293"/>
      <c r="BO82" s="293"/>
      <c r="BP82" s="293"/>
      <c r="BQ82" s="293"/>
      <c r="BR82" s="293"/>
      <c r="BS82" s="293"/>
      <c r="BT82" s="293"/>
      <c r="BU82" s="293"/>
      <c r="BV82" s="293"/>
      <c r="BW82" s="293"/>
      <c r="BX82" s="293"/>
      <c r="BY82" s="293"/>
      <c r="BZ82" s="293"/>
      <c r="CA82" s="293"/>
      <c r="CB82" s="293"/>
      <c r="CC82" s="293"/>
      <c r="CD82" s="293"/>
      <c r="CE82" s="293"/>
      <c r="CF82" s="293"/>
      <c r="CG82" s="293"/>
      <c r="CH82" s="293"/>
      <c r="CI82" s="293"/>
      <c r="CJ82" s="293"/>
      <c r="CK82" s="293"/>
      <c r="CL82" s="293"/>
      <c r="CM82" s="293"/>
      <c r="CN82" s="293"/>
      <c r="CO82" s="293"/>
      <c r="CP82" s="293"/>
      <c r="CQ82" s="293"/>
      <c r="CR82" s="293"/>
      <c r="CS82" s="293"/>
      <c r="CT82" s="293"/>
      <c r="CU82" s="293"/>
      <c r="CV82" s="293"/>
      <c r="CW82" s="293"/>
      <c r="CX82" s="293"/>
      <c r="CY82" s="293"/>
      <c r="CZ82" s="293"/>
      <c r="DA82" s="293"/>
      <c r="DB82" s="293"/>
      <c r="DC82" s="293"/>
      <c r="DD82" s="293"/>
      <c r="DE82" s="293"/>
      <c r="DF82" s="293"/>
      <c r="DG82" s="293"/>
      <c r="DH82" s="293"/>
      <c r="DI82" s="293"/>
      <c r="DJ82" s="293"/>
      <c r="DK82" s="293"/>
      <c r="DL82" s="293"/>
      <c r="DM82" s="293"/>
      <c r="DN82" s="293"/>
      <c r="DO82" s="293"/>
      <c r="DP82" s="293"/>
      <c r="DQ82" s="293"/>
      <c r="DR82" s="293"/>
      <c r="DS82" s="293"/>
      <c r="DT82" s="293"/>
      <c r="DU82" s="293"/>
      <c r="DV82" s="293"/>
      <c r="DW82" s="293"/>
      <c r="DX82" s="293"/>
      <c r="DY82" s="293"/>
      <c r="DZ82" s="293"/>
      <c r="EA82" s="293"/>
      <c r="EB82" s="293"/>
    </row>
    <row r="83" spans="1:132" s="192" customFormat="1" ht="44.25" customHeight="1">
      <c r="B83" s="1330" t="s">
        <v>499</v>
      </c>
      <c r="C83" s="1330"/>
      <c r="D83" s="1330"/>
      <c r="E83" s="1336"/>
      <c r="F83" s="1336"/>
      <c r="G83" s="1336"/>
      <c r="H83" s="1336"/>
      <c r="I83" s="1336"/>
      <c r="J83" s="1336"/>
      <c r="K83" s="1336"/>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293"/>
      <c r="AZ83" s="293"/>
      <c r="BA83" s="293"/>
      <c r="BB83" s="293"/>
      <c r="BC83" s="293"/>
      <c r="BD83" s="293"/>
      <c r="BE83" s="293"/>
      <c r="BF83" s="293"/>
      <c r="BG83" s="293"/>
      <c r="BH83" s="293"/>
      <c r="BI83" s="293"/>
      <c r="BJ83" s="293"/>
      <c r="BK83" s="293"/>
      <c r="BL83" s="293"/>
      <c r="BM83" s="293"/>
      <c r="BN83" s="293"/>
      <c r="BO83" s="293"/>
      <c r="BP83" s="293"/>
      <c r="BQ83" s="293"/>
      <c r="BR83" s="293"/>
      <c r="BS83" s="293"/>
      <c r="BT83" s="293"/>
      <c r="BU83" s="293"/>
      <c r="BV83" s="293"/>
      <c r="BW83" s="293"/>
      <c r="BX83" s="293"/>
      <c r="BY83" s="293"/>
      <c r="BZ83" s="293"/>
      <c r="CA83" s="293"/>
      <c r="CB83" s="293"/>
      <c r="CC83" s="293"/>
      <c r="CD83" s="293"/>
      <c r="CE83" s="293"/>
      <c r="CF83" s="293"/>
      <c r="CG83" s="293"/>
      <c r="CH83" s="293"/>
      <c r="CI83" s="293"/>
      <c r="CJ83" s="293"/>
      <c r="CK83" s="293"/>
      <c r="CL83" s="293"/>
      <c r="CM83" s="293"/>
      <c r="CN83" s="293"/>
      <c r="CO83" s="293"/>
      <c r="CP83" s="293"/>
      <c r="CQ83" s="293"/>
      <c r="CR83" s="293"/>
      <c r="CS83" s="293"/>
      <c r="CT83" s="293"/>
      <c r="CU83" s="293"/>
      <c r="CV83" s="293"/>
      <c r="CW83" s="293"/>
      <c r="CX83" s="293"/>
      <c r="CY83" s="293"/>
      <c r="CZ83" s="293"/>
      <c r="DA83" s="293"/>
      <c r="DB83" s="293"/>
      <c r="DC83" s="293"/>
      <c r="DD83" s="293"/>
      <c r="DE83" s="293"/>
      <c r="DF83" s="293"/>
      <c r="DG83" s="293"/>
      <c r="DH83" s="293"/>
      <c r="DI83" s="293"/>
      <c r="DJ83" s="293"/>
      <c r="DK83" s="293"/>
      <c r="DL83" s="293"/>
      <c r="DM83" s="293"/>
      <c r="DN83" s="293"/>
      <c r="DO83" s="293"/>
      <c r="DP83" s="293"/>
      <c r="DQ83" s="293"/>
      <c r="DR83" s="293"/>
      <c r="DS83" s="293"/>
      <c r="DT83" s="293"/>
      <c r="DU83" s="293"/>
      <c r="DV83" s="293"/>
      <c r="DW83" s="293"/>
      <c r="DX83" s="293"/>
      <c r="DY83" s="293"/>
      <c r="DZ83" s="293"/>
      <c r="EA83" s="293"/>
      <c r="EB83" s="293"/>
    </row>
    <row r="84" spans="1:132" s="192" customFormat="1" ht="44.25" customHeight="1">
      <c r="B84" s="1330" t="s">
        <v>500</v>
      </c>
      <c r="C84" s="1330"/>
      <c r="D84" s="1330"/>
      <c r="E84" s="1325"/>
      <c r="F84" s="1325"/>
      <c r="G84" s="1325"/>
      <c r="H84" s="1325"/>
      <c r="I84" s="1325"/>
      <c r="J84" s="1325"/>
      <c r="K84" s="1325"/>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c r="AP84" s="293"/>
      <c r="AQ84" s="293"/>
      <c r="AR84" s="293"/>
      <c r="AS84" s="293"/>
      <c r="AT84" s="293"/>
      <c r="AU84" s="293"/>
      <c r="AV84" s="293"/>
      <c r="AW84" s="293"/>
      <c r="AX84" s="293"/>
      <c r="AY84" s="293"/>
      <c r="AZ84" s="293"/>
      <c r="BA84" s="293"/>
      <c r="BB84" s="293"/>
      <c r="BC84" s="293"/>
      <c r="BD84" s="293"/>
      <c r="BE84" s="293"/>
      <c r="BF84" s="293"/>
      <c r="BG84" s="293"/>
      <c r="BH84" s="293"/>
      <c r="BI84" s="293"/>
      <c r="BJ84" s="293"/>
      <c r="BK84" s="293"/>
      <c r="BL84" s="293"/>
      <c r="BM84" s="293"/>
      <c r="BN84" s="293"/>
      <c r="BO84" s="293"/>
      <c r="BP84" s="293"/>
      <c r="BQ84" s="293"/>
      <c r="BR84" s="293"/>
      <c r="BS84" s="293"/>
      <c r="BT84" s="293"/>
      <c r="BU84" s="293"/>
      <c r="BV84" s="293"/>
      <c r="BW84" s="293"/>
      <c r="BX84" s="293"/>
      <c r="BY84" s="293"/>
      <c r="BZ84" s="293"/>
      <c r="CA84" s="293"/>
      <c r="CB84" s="293"/>
      <c r="CC84" s="293"/>
      <c r="CD84" s="293"/>
      <c r="CE84" s="293"/>
      <c r="CF84" s="293"/>
      <c r="CG84" s="293"/>
      <c r="CH84" s="293"/>
      <c r="CI84" s="293"/>
      <c r="CJ84" s="293"/>
      <c r="CK84" s="293"/>
      <c r="CL84" s="293"/>
      <c r="CM84" s="293"/>
      <c r="CN84" s="293"/>
      <c r="CO84" s="293"/>
      <c r="CP84" s="293"/>
      <c r="CQ84" s="293"/>
      <c r="CR84" s="293"/>
      <c r="CS84" s="293"/>
      <c r="CT84" s="293"/>
      <c r="CU84" s="293"/>
      <c r="CV84" s="293"/>
      <c r="CW84" s="293"/>
      <c r="CX84" s="293"/>
      <c r="CY84" s="293"/>
      <c r="CZ84" s="293"/>
      <c r="DA84" s="293"/>
      <c r="DB84" s="293"/>
      <c r="DC84" s="293"/>
      <c r="DD84" s="293"/>
      <c r="DE84" s="293"/>
      <c r="DF84" s="293"/>
      <c r="DG84" s="293"/>
      <c r="DH84" s="293"/>
      <c r="DI84" s="293"/>
      <c r="DJ84" s="293"/>
      <c r="DK84" s="293"/>
      <c r="DL84" s="293"/>
      <c r="DM84" s="293"/>
      <c r="DN84" s="293"/>
      <c r="DO84" s="293"/>
      <c r="DP84" s="293"/>
      <c r="DQ84" s="293"/>
      <c r="DR84" s="293"/>
      <c r="DS84" s="293"/>
      <c r="DT84" s="293"/>
      <c r="DU84" s="293"/>
      <c r="DV84" s="293"/>
      <c r="DW84" s="293"/>
      <c r="DX84" s="293"/>
      <c r="DY84" s="293"/>
      <c r="DZ84" s="293"/>
      <c r="EA84" s="293"/>
      <c r="EB84" s="293"/>
    </row>
    <row r="85" spans="1:132" s="192" customFormat="1" ht="44.25" customHeight="1">
      <c r="B85" s="1392" t="s">
        <v>501</v>
      </c>
      <c r="C85" s="1392"/>
      <c r="D85" s="1392"/>
      <c r="E85" s="1397"/>
      <c r="F85" s="1397"/>
      <c r="G85" s="1397"/>
      <c r="H85" s="1397"/>
      <c r="I85" s="1397"/>
      <c r="J85" s="1397"/>
      <c r="K85" s="1397"/>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293"/>
      <c r="AT85" s="293"/>
      <c r="AU85" s="293"/>
      <c r="AV85" s="293"/>
      <c r="AW85" s="293"/>
      <c r="AX85" s="293"/>
      <c r="AY85" s="293"/>
      <c r="AZ85" s="293"/>
      <c r="BA85" s="293"/>
      <c r="BB85" s="293"/>
      <c r="BC85" s="293"/>
      <c r="BD85" s="293"/>
      <c r="BE85" s="293"/>
      <c r="BF85" s="293"/>
      <c r="BG85" s="293"/>
      <c r="BH85" s="293"/>
      <c r="BI85" s="293"/>
      <c r="BJ85" s="293"/>
      <c r="BK85" s="293"/>
      <c r="BL85" s="293"/>
      <c r="BM85" s="293"/>
      <c r="BN85" s="293"/>
      <c r="BO85" s="293"/>
      <c r="BP85" s="293"/>
      <c r="BQ85" s="293"/>
      <c r="BR85" s="293"/>
      <c r="BS85" s="293"/>
      <c r="BT85" s="293"/>
      <c r="BU85" s="293"/>
      <c r="BV85" s="293"/>
      <c r="BW85" s="293"/>
      <c r="BX85" s="293"/>
      <c r="BY85" s="293"/>
      <c r="BZ85" s="293"/>
      <c r="CA85" s="293"/>
      <c r="CB85" s="293"/>
      <c r="CC85" s="293"/>
      <c r="CD85" s="293"/>
      <c r="CE85" s="293"/>
      <c r="CF85" s="293"/>
      <c r="CG85" s="293"/>
      <c r="CH85" s="293"/>
      <c r="CI85" s="293"/>
      <c r="CJ85" s="293"/>
      <c r="CK85" s="293"/>
      <c r="CL85" s="293"/>
      <c r="CM85" s="293"/>
      <c r="CN85" s="293"/>
      <c r="CO85" s="293"/>
      <c r="CP85" s="293"/>
      <c r="CQ85" s="293"/>
      <c r="CR85" s="293"/>
      <c r="CS85" s="293"/>
      <c r="CT85" s="293"/>
      <c r="CU85" s="293"/>
      <c r="CV85" s="293"/>
      <c r="CW85" s="293"/>
      <c r="CX85" s="293"/>
      <c r="CY85" s="293"/>
      <c r="CZ85" s="293"/>
      <c r="DA85" s="293"/>
      <c r="DB85" s="293"/>
      <c r="DC85" s="293"/>
      <c r="DD85" s="293"/>
      <c r="DE85" s="293"/>
      <c r="DF85" s="293"/>
      <c r="DG85" s="293"/>
      <c r="DH85" s="293"/>
      <c r="DI85" s="293"/>
      <c r="DJ85" s="293"/>
      <c r="DK85" s="293"/>
      <c r="DL85" s="293"/>
      <c r="DM85" s="293"/>
      <c r="DN85" s="293"/>
      <c r="DO85" s="293"/>
      <c r="DP85" s="293"/>
      <c r="DQ85" s="293"/>
      <c r="DR85" s="293"/>
      <c r="DS85" s="293"/>
      <c r="DT85" s="293"/>
      <c r="DU85" s="293"/>
      <c r="DV85" s="293"/>
      <c r="DW85" s="293"/>
      <c r="DX85" s="293"/>
      <c r="DY85" s="293"/>
      <c r="DZ85" s="293"/>
      <c r="EA85" s="293"/>
      <c r="EB85" s="293"/>
    </row>
    <row r="86" spans="1:132" s="192" customFormat="1">
      <c r="B86" s="1393" t="s">
        <v>377</v>
      </c>
      <c r="C86" s="1393"/>
      <c r="D86" s="1393"/>
      <c r="E86" s="1394"/>
      <c r="F86" s="1394"/>
      <c r="G86" s="1394"/>
      <c r="H86" s="1394"/>
      <c r="I86" s="1394"/>
      <c r="K86" s="1081"/>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3"/>
      <c r="BF86" s="293"/>
      <c r="BG86" s="293"/>
      <c r="BH86" s="293"/>
      <c r="BI86" s="293"/>
      <c r="BJ86" s="293"/>
      <c r="BK86" s="293"/>
      <c r="BL86" s="293"/>
      <c r="BM86" s="293"/>
      <c r="BN86" s="293"/>
      <c r="BO86" s="293"/>
      <c r="BP86" s="293"/>
      <c r="BQ86" s="293"/>
      <c r="BR86" s="293"/>
      <c r="BS86" s="293"/>
      <c r="BT86" s="293"/>
      <c r="BU86" s="293"/>
      <c r="BV86" s="293"/>
      <c r="BW86" s="293"/>
      <c r="BX86" s="293"/>
      <c r="BY86" s="293"/>
      <c r="BZ86" s="293"/>
      <c r="CA86" s="293"/>
      <c r="CB86" s="293"/>
      <c r="CC86" s="293"/>
      <c r="CD86" s="293"/>
      <c r="CE86" s="293"/>
      <c r="CF86" s="293"/>
      <c r="CG86" s="293"/>
      <c r="CH86" s="293"/>
      <c r="CI86" s="293"/>
      <c r="CJ86" s="293"/>
      <c r="CK86" s="293"/>
      <c r="CL86" s="293"/>
      <c r="CM86" s="293"/>
      <c r="CN86" s="293"/>
      <c r="CO86" s="293"/>
      <c r="CP86" s="293"/>
      <c r="CQ86" s="293"/>
      <c r="CR86" s="293"/>
      <c r="CS86" s="293"/>
      <c r="CT86" s="293"/>
      <c r="CU86" s="293"/>
      <c r="CV86" s="293"/>
      <c r="CW86" s="293"/>
      <c r="CX86" s="293"/>
      <c r="CY86" s="293"/>
      <c r="CZ86" s="293"/>
      <c r="DA86" s="293"/>
      <c r="DB86" s="293"/>
      <c r="DC86" s="293"/>
      <c r="DD86" s="293"/>
      <c r="DE86" s="293"/>
      <c r="DF86" s="293"/>
      <c r="DG86" s="293"/>
      <c r="DH86" s="293"/>
      <c r="DI86" s="293"/>
      <c r="DJ86" s="293"/>
      <c r="DK86" s="293"/>
      <c r="DL86" s="293"/>
      <c r="DM86" s="293"/>
      <c r="DN86" s="293"/>
      <c r="DO86" s="293"/>
      <c r="DP86" s="293"/>
      <c r="DQ86" s="293"/>
      <c r="DR86" s="293"/>
      <c r="DS86" s="293"/>
      <c r="DT86" s="293"/>
      <c r="DU86" s="293"/>
      <c r="DV86" s="293"/>
      <c r="DW86" s="293"/>
      <c r="DX86" s="293"/>
      <c r="DY86" s="293"/>
      <c r="DZ86" s="293"/>
      <c r="EA86" s="293"/>
      <c r="EB86" s="293"/>
    </row>
    <row r="87" spans="1:132" s="192" customFormat="1" ht="44.25" customHeight="1">
      <c r="B87" s="1337" t="s">
        <v>378</v>
      </c>
      <c r="C87" s="1337"/>
      <c r="D87" s="1337"/>
      <c r="E87" s="1334"/>
      <c r="F87" s="1334"/>
      <c r="G87" s="1334"/>
      <c r="H87" s="1334"/>
      <c r="I87" s="1334"/>
      <c r="J87" s="1334"/>
      <c r="K87" s="1334"/>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c r="AI87" s="293"/>
      <c r="AJ87" s="293"/>
      <c r="AK87" s="293"/>
      <c r="AL87" s="293"/>
      <c r="AM87" s="293"/>
      <c r="AN87" s="293"/>
      <c r="AO87" s="293"/>
      <c r="AP87" s="293"/>
      <c r="AQ87" s="293"/>
      <c r="AR87" s="293"/>
      <c r="AS87" s="293"/>
      <c r="AT87" s="293"/>
      <c r="AU87" s="293"/>
      <c r="AV87" s="293"/>
      <c r="AW87" s="293"/>
      <c r="AX87" s="293"/>
      <c r="AY87" s="293"/>
      <c r="AZ87" s="293"/>
      <c r="BA87" s="293"/>
      <c r="BB87" s="293"/>
      <c r="BC87" s="293"/>
      <c r="BD87" s="293"/>
      <c r="BE87" s="293"/>
      <c r="BF87" s="293"/>
      <c r="BG87" s="293"/>
      <c r="BH87" s="293"/>
      <c r="BI87" s="293"/>
      <c r="BJ87" s="293"/>
      <c r="BK87" s="293"/>
      <c r="BL87" s="293"/>
      <c r="BM87" s="293"/>
      <c r="BN87" s="293"/>
      <c r="BO87" s="293"/>
      <c r="BP87" s="293"/>
      <c r="BQ87" s="293"/>
      <c r="BR87" s="293"/>
      <c r="BS87" s="293"/>
      <c r="BT87" s="293"/>
      <c r="BU87" s="293"/>
      <c r="BV87" s="293"/>
      <c r="BW87" s="293"/>
      <c r="BX87" s="293"/>
      <c r="BY87" s="293"/>
      <c r="BZ87" s="293"/>
      <c r="CA87" s="293"/>
      <c r="CB87" s="293"/>
      <c r="CC87" s="293"/>
      <c r="CD87" s="293"/>
      <c r="CE87" s="293"/>
      <c r="CF87" s="293"/>
      <c r="CG87" s="293"/>
      <c r="CH87" s="293"/>
      <c r="CI87" s="293"/>
      <c r="CJ87" s="293"/>
      <c r="CK87" s="293"/>
      <c r="CL87" s="293"/>
      <c r="CM87" s="293"/>
      <c r="CN87" s="293"/>
      <c r="CO87" s="293"/>
      <c r="CP87" s="293"/>
      <c r="CQ87" s="293"/>
      <c r="CR87" s="293"/>
      <c r="CS87" s="293"/>
      <c r="CT87" s="293"/>
      <c r="CU87" s="293"/>
      <c r="CV87" s="293"/>
      <c r="CW87" s="293"/>
      <c r="CX87" s="293"/>
      <c r="CY87" s="293"/>
      <c r="CZ87" s="293"/>
      <c r="DA87" s="293"/>
      <c r="DB87" s="293"/>
      <c r="DC87" s="293"/>
      <c r="DD87" s="293"/>
      <c r="DE87" s="293"/>
      <c r="DF87" s="293"/>
      <c r="DG87" s="293"/>
      <c r="DH87" s="293"/>
      <c r="DI87" s="293"/>
      <c r="DJ87" s="293"/>
      <c r="DK87" s="293"/>
      <c r="DL87" s="293"/>
      <c r="DM87" s="293"/>
      <c r="DN87" s="293"/>
      <c r="DO87" s="293"/>
      <c r="DP87" s="293"/>
      <c r="DQ87" s="293"/>
      <c r="DR87" s="293"/>
      <c r="DS87" s="293"/>
      <c r="DT87" s="293"/>
      <c r="DU87" s="293"/>
      <c r="DV87" s="293"/>
      <c r="DW87" s="293"/>
      <c r="DX87" s="293"/>
      <c r="DY87" s="293"/>
      <c r="DZ87" s="293"/>
      <c r="EA87" s="293"/>
      <c r="EB87" s="293"/>
    </row>
    <row r="88" spans="1:132" s="192" customFormat="1" ht="44.25" customHeight="1">
      <c r="B88" s="1337" t="s">
        <v>379</v>
      </c>
      <c r="C88" s="1337"/>
      <c r="D88" s="1337"/>
      <c r="E88" s="1324"/>
      <c r="F88" s="1324"/>
      <c r="G88" s="1324"/>
      <c r="H88" s="1324"/>
      <c r="I88" s="1324"/>
      <c r="J88" s="1324"/>
      <c r="K88" s="1324"/>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c r="AI88" s="293"/>
      <c r="AJ88" s="293"/>
      <c r="AK88" s="293"/>
      <c r="AL88" s="293"/>
      <c r="AM88" s="293"/>
      <c r="AN88" s="293"/>
      <c r="AO88" s="293"/>
      <c r="AP88" s="293"/>
      <c r="AQ88" s="293"/>
      <c r="AR88" s="293"/>
      <c r="AS88" s="293"/>
      <c r="AT88" s="293"/>
      <c r="AU88" s="293"/>
      <c r="AV88" s="293"/>
      <c r="AW88" s="293"/>
      <c r="AX88" s="293"/>
      <c r="AY88" s="293"/>
      <c r="AZ88" s="293"/>
      <c r="BA88" s="293"/>
      <c r="BB88" s="293"/>
      <c r="BC88" s="293"/>
      <c r="BD88" s="293"/>
      <c r="BE88" s="293"/>
      <c r="BF88" s="293"/>
      <c r="BG88" s="293"/>
      <c r="BH88" s="293"/>
      <c r="BI88" s="293"/>
      <c r="BJ88" s="293"/>
      <c r="BK88" s="293"/>
      <c r="BL88" s="293"/>
      <c r="BM88" s="293"/>
      <c r="BN88" s="293"/>
      <c r="BO88" s="293"/>
      <c r="BP88" s="293"/>
      <c r="BQ88" s="293"/>
      <c r="BR88" s="293"/>
      <c r="BS88" s="293"/>
      <c r="BT88" s="293"/>
      <c r="BU88" s="293"/>
      <c r="BV88" s="293"/>
      <c r="BW88" s="293"/>
      <c r="BX88" s="293"/>
      <c r="BY88" s="293"/>
      <c r="BZ88" s="293"/>
      <c r="CA88" s="293"/>
      <c r="CB88" s="293"/>
      <c r="CC88" s="293"/>
      <c r="CD88" s="293"/>
      <c r="CE88" s="293"/>
      <c r="CF88" s="293"/>
      <c r="CG88" s="293"/>
      <c r="CH88" s="293"/>
      <c r="CI88" s="293"/>
      <c r="CJ88" s="293"/>
      <c r="CK88" s="293"/>
      <c r="CL88" s="293"/>
      <c r="CM88" s="293"/>
      <c r="CN88" s="293"/>
      <c r="CO88" s="293"/>
      <c r="CP88" s="293"/>
      <c r="CQ88" s="293"/>
      <c r="CR88" s="293"/>
      <c r="CS88" s="293"/>
      <c r="CT88" s="293"/>
      <c r="CU88" s="293"/>
      <c r="CV88" s="293"/>
      <c r="CW88" s="293"/>
      <c r="CX88" s="293"/>
      <c r="CY88" s="293"/>
      <c r="CZ88" s="293"/>
      <c r="DA88" s="293"/>
      <c r="DB88" s="293"/>
      <c r="DC88" s="293"/>
      <c r="DD88" s="293"/>
      <c r="DE88" s="293"/>
      <c r="DF88" s="293"/>
      <c r="DG88" s="293"/>
      <c r="DH88" s="293"/>
      <c r="DI88" s="293"/>
      <c r="DJ88" s="293"/>
      <c r="DK88" s="293"/>
      <c r="DL88" s="293"/>
      <c r="DM88" s="293"/>
      <c r="DN88" s="293"/>
      <c r="DO88" s="293"/>
      <c r="DP88" s="293"/>
      <c r="DQ88" s="293"/>
      <c r="DR88" s="293"/>
      <c r="DS88" s="293"/>
      <c r="DT88" s="293"/>
      <c r="DU88" s="293"/>
      <c r="DV88" s="293"/>
      <c r="DW88" s="293"/>
      <c r="DX88" s="293"/>
      <c r="DY88" s="293"/>
      <c r="DZ88" s="293"/>
      <c r="EA88" s="293"/>
      <c r="EB88" s="293"/>
    </row>
    <row r="89" spans="1:132" s="192" customFormat="1" ht="44.25" customHeight="1">
      <c r="B89" s="1337" t="s">
        <v>497</v>
      </c>
      <c r="C89" s="1337"/>
      <c r="D89" s="1337"/>
      <c r="E89" s="1325"/>
      <c r="F89" s="1325"/>
      <c r="G89" s="1325"/>
      <c r="H89" s="1325"/>
      <c r="I89" s="1325"/>
      <c r="J89" s="1325"/>
      <c r="K89" s="1325"/>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293"/>
      <c r="AL89" s="293"/>
      <c r="AM89" s="293"/>
      <c r="AN89" s="293"/>
      <c r="AO89" s="293"/>
      <c r="AP89" s="293"/>
      <c r="AQ89" s="293"/>
      <c r="AR89" s="293"/>
      <c r="AS89" s="293"/>
      <c r="AT89" s="293"/>
      <c r="AU89" s="293"/>
      <c r="AV89" s="293"/>
      <c r="AW89" s="293"/>
      <c r="AX89" s="293"/>
      <c r="AY89" s="293"/>
      <c r="AZ89" s="293"/>
      <c r="BA89" s="293"/>
      <c r="BB89" s="293"/>
      <c r="BC89" s="293"/>
      <c r="BD89" s="293"/>
      <c r="BE89" s="293"/>
      <c r="BF89" s="293"/>
      <c r="BG89" s="293"/>
      <c r="BH89" s="293"/>
      <c r="BI89" s="293"/>
      <c r="BJ89" s="293"/>
      <c r="BK89" s="293"/>
      <c r="BL89" s="293"/>
      <c r="BM89" s="293"/>
      <c r="BN89" s="293"/>
      <c r="BO89" s="293"/>
      <c r="BP89" s="293"/>
      <c r="BQ89" s="293"/>
      <c r="BR89" s="293"/>
      <c r="BS89" s="293"/>
      <c r="BT89" s="293"/>
      <c r="BU89" s="293"/>
      <c r="BV89" s="293"/>
      <c r="BW89" s="293"/>
      <c r="BX89" s="293"/>
      <c r="BY89" s="293"/>
      <c r="BZ89" s="293"/>
      <c r="CA89" s="293"/>
      <c r="CB89" s="293"/>
      <c r="CC89" s="293"/>
      <c r="CD89" s="293"/>
      <c r="CE89" s="293"/>
      <c r="CF89" s="293"/>
      <c r="CG89" s="293"/>
      <c r="CH89" s="293"/>
      <c r="CI89" s="293"/>
      <c r="CJ89" s="293"/>
      <c r="CK89" s="293"/>
      <c r="CL89" s="293"/>
      <c r="CM89" s="293"/>
      <c r="CN89" s="293"/>
      <c r="CO89" s="293"/>
      <c r="CP89" s="293"/>
      <c r="CQ89" s="293"/>
      <c r="CR89" s="293"/>
      <c r="CS89" s="293"/>
      <c r="CT89" s="293"/>
      <c r="CU89" s="293"/>
      <c r="CV89" s="293"/>
      <c r="CW89" s="293"/>
      <c r="CX89" s="293"/>
      <c r="CY89" s="293"/>
      <c r="CZ89" s="293"/>
      <c r="DA89" s="293"/>
      <c r="DB89" s="293"/>
      <c r="DC89" s="293"/>
      <c r="DD89" s="293"/>
      <c r="DE89" s="293"/>
      <c r="DF89" s="293"/>
      <c r="DG89" s="293"/>
      <c r="DH89" s="293"/>
      <c r="DI89" s="293"/>
      <c r="DJ89" s="293"/>
      <c r="DK89" s="293"/>
      <c r="DL89" s="293"/>
      <c r="DM89" s="293"/>
      <c r="DN89" s="293"/>
      <c r="DO89" s="293"/>
      <c r="DP89" s="293"/>
      <c r="DQ89" s="293"/>
      <c r="DR89" s="293"/>
      <c r="DS89" s="293"/>
      <c r="DT89" s="293"/>
      <c r="DU89" s="293"/>
      <c r="DV89" s="293"/>
      <c r="DW89" s="293"/>
      <c r="DX89" s="293"/>
      <c r="DY89" s="293"/>
      <c r="DZ89" s="293"/>
      <c r="EA89" s="293"/>
      <c r="EB89" s="293"/>
    </row>
    <row r="90" spans="1:132" s="192" customFormat="1" ht="44.25" customHeight="1">
      <c r="B90" s="1337" t="s">
        <v>380</v>
      </c>
      <c r="C90" s="1337"/>
      <c r="D90" s="1337"/>
      <c r="E90" s="1324"/>
      <c r="F90" s="1324"/>
      <c r="G90" s="1324"/>
      <c r="H90" s="1324"/>
      <c r="I90" s="1324"/>
      <c r="J90" s="1324"/>
      <c r="K90" s="1324"/>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293"/>
      <c r="AL90" s="293"/>
      <c r="AM90" s="293"/>
      <c r="AN90" s="293"/>
      <c r="AO90" s="293"/>
      <c r="AP90" s="293"/>
      <c r="AQ90" s="293"/>
      <c r="AR90" s="293"/>
      <c r="AS90" s="293"/>
      <c r="AT90" s="293"/>
      <c r="AU90" s="293"/>
      <c r="AV90" s="293"/>
      <c r="AW90" s="293"/>
      <c r="AX90" s="293"/>
      <c r="AY90" s="293"/>
      <c r="AZ90" s="293"/>
      <c r="BA90" s="293"/>
      <c r="BB90" s="293"/>
      <c r="BC90" s="293"/>
      <c r="BD90" s="293"/>
      <c r="BE90" s="293"/>
      <c r="BF90" s="293"/>
      <c r="BG90" s="293"/>
      <c r="BH90" s="293"/>
      <c r="BI90" s="293"/>
      <c r="BJ90" s="293"/>
      <c r="BK90" s="293"/>
      <c r="BL90" s="293"/>
      <c r="BM90" s="293"/>
      <c r="BN90" s="293"/>
      <c r="BO90" s="293"/>
      <c r="BP90" s="293"/>
      <c r="BQ90" s="293"/>
      <c r="BR90" s="293"/>
      <c r="BS90" s="293"/>
      <c r="BT90" s="293"/>
      <c r="BU90" s="293"/>
      <c r="BV90" s="293"/>
      <c r="BW90" s="293"/>
      <c r="BX90" s="293"/>
      <c r="BY90" s="293"/>
      <c r="BZ90" s="293"/>
      <c r="CA90" s="293"/>
      <c r="CB90" s="293"/>
      <c r="CC90" s="293"/>
      <c r="CD90" s="293"/>
      <c r="CE90" s="293"/>
      <c r="CF90" s="293"/>
      <c r="CG90" s="293"/>
      <c r="CH90" s="293"/>
      <c r="CI90" s="293"/>
      <c r="CJ90" s="293"/>
      <c r="CK90" s="293"/>
      <c r="CL90" s="293"/>
      <c r="CM90" s="293"/>
      <c r="CN90" s="293"/>
      <c r="CO90" s="293"/>
      <c r="CP90" s="293"/>
      <c r="CQ90" s="293"/>
      <c r="CR90" s="293"/>
      <c r="CS90" s="293"/>
      <c r="CT90" s="293"/>
      <c r="CU90" s="293"/>
      <c r="CV90" s="293"/>
      <c r="CW90" s="293"/>
      <c r="CX90" s="293"/>
      <c r="CY90" s="293"/>
      <c r="CZ90" s="293"/>
      <c r="DA90" s="293"/>
      <c r="DB90" s="293"/>
      <c r="DC90" s="293"/>
      <c r="DD90" s="293"/>
      <c r="DE90" s="293"/>
      <c r="DF90" s="293"/>
      <c r="DG90" s="293"/>
      <c r="DH90" s="293"/>
      <c r="DI90" s="293"/>
      <c r="DJ90" s="293"/>
      <c r="DK90" s="293"/>
      <c r="DL90" s="293"/>
      <c r="DM90" s="293"/>
      <c r="DN90" s="293"/>
      <c r="DO90" s="293"/>
      <c r="DP90" s="293"/>
      <c r="DQ90" s="293"/>
      <c r="DR90" s="293"/>
      <c r="DS90" s="293"/>
      <c r="DT90" s="293"/>
      <c r="DU90" s="293"/>
      <c r="DV90" s="293"/>
      <c r="DW90" s="293"/>
      <c r="DX90" s="293"/>
      <c r="DY90" s="293"/>
      <c r="DZ90" s="293"/>
      <c r="EA90" s="293"/>
      <c r="EB90" s="293"/>
    </row>
    <row r="91" spans="1:132" s="192" customFormat="1" ht="44.25" customHeight="1">
      <c r="B91" s="1404" t="s">
        <v>455</v>
      </c>
      <c r="C91" s="1405"/>
      <c r="D91" s="1405"/>
      <c r="E91" s="1326"/>
      <c r="F91" s="1326"/>
      <c r="G91" s="1326"/>
      <c r="H91" s="1326"/>
      <c r="I91" s="1326"/>
      <c r="J91" s="1326"/>
      <c r="K91" s="1326"/>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c r="AI91" s="293"/>
      <c r="AJ91" s="293"/>
      <c r="AK91" s="293"/>
      <c r="AL91" s="293"/>
      <c r="AM91" s="293"/>
      <c r="AN91" s="293"/>
      <c r="AO91" s="293"/>
      <c r="AP91" s="293"/>
      <c r="AQ91" s="293"/>
      <c r="AR91" s="293"/>
      <c r="AS91" s="293"/>
      <c r="AT91" s="293"/>
      <c r="AU91" s="293"/>
      <c r="AV91" s="293"/>
      <c r="AW91" s="293"/>
      <c r="AX91" s="293"/>
      <c r="AY91" s="293"/>
      <c r="AZ91" s="293"/>
      <c r="BA91" s="293"/>
      <c r="BB91" s="293"/>
      <c r="BC91" s="293"/>
      <c r="BD91" s="293"/>
      <c r="BE91" s="293"/>
      <c r="BF91" s="293"/>
      <c r="BG91" s="293"/>
      <c r="BH91" s="293"/>
      <c r="BI91" s="293"/>
      <c r="BJ91" s="293"/>
      <c r="BK91" s="293"/>
      <c r="BL91" s="293"/>
      <c r="BM91" s="293"/>
      <c r="BN91" s="293"/>
      <c r="BO91" s="293"/>
      <c r="BP91" s="293"/>
      <c r="BQ91" s="293"/>
      <c r="BR91" s="293"/>
      <c r="BS91" s="293"/>
      <c r="BT91" s="293"/>
      <c r="BU91" s="293"/>
      <c r="BV91" s="293"/>
      <c r="BW91" s="293"/>
      <c r="BX91" s="293"/>
      <c r="BY91" s="293"/>
      <c r="BZ91" s="293"/>
      <c r="CA91" s="293"/>
      <c r="CB91" s="293"/>
      <c r="CC91" s="293"/>
      <c r="CD91" s="293"/>
      <c r="CE91" s="293"/>
      <c r="CF91" s="293"/>
      <c r="CG91" s="293"/>
      <c r="CH91" s="293"/>
      <c r="CI91" s="293"/>
      <c r="CJ91" s="293"/>
      <c r="CK91" s="293"/>
      <c r="CL91" s="293"/>
      <c r="CM91" s="293"/>
      <c r="CN91" s="293"/>
      <c r="CO91" s="293"/>
      <c r="CP91" s="293"/>
      <c r="CQ91" s="293"/>
      <c r="CR91" s="293"/>
      <c r="CS91" s="293"/>
      <c r="CT91" s="293"/>
      <c r="CU91" s="293"/>
      <c r="CV91" s="293"/>
      <c r="CW91" s="293"/>
      <c r="CX91" s="293"/>
      <c r="CY91" s="293"/>
      <c r="CZ91" s="293"/>
      <c r="DA91" s="293"/>
      <c r="DB91" s="293"/>
      <c r="DC91" s="293"/>
      <c r="DD91" s="293"/>
      <c r="DE91" s="293"/>
      <c r="DF91" s="293"/>
      <c r="DG91" s="293"/>
      <c r="DH91" s="293"/>
      <c r="DI91" s="293"/>
      <c r="DJ91" s="293"/>
      <c r="DK91" s="293"/>
      <c r="DL91" s="293"/>
      <c r="DM91" s="293"/>
      <c r="DN91" s="293"/>
      <c r="DO91" s="293"/>
      <c r="DP91" s="293"/>
      <c r="DQ91" s="293"/>
      <c r="DR91" s="293"/>
      <c r="DS91" s="293"/>
      <c r="DT91" s="293"/>
      <c r="DU91" s="293"/>
      <c r="DV91" s="293"/>
      <c r="DW91" s="293"/>
      <c r="DX91" s="293"/>
      <c r="DY91" s="293"/>
      <c r="DZ91" s="293"/>
      <c r="EA91" s="293"/>
      <c r="EB91" s="293"/>
    </row>
    <row r="92" spans="1:132" s="644" customFormat="1" ht="44.25" customHeight="1">
      <c r="A92" s="729"/>
      <c r="B92" s="1391" t="s">
        <v>394</v>
      </c>
      <c r="C92" s="1391"/>
      <c r="D92" s="1391"/>
      <c r="E92" s="1326"/>
      <c r="F92" s="1326"/>
      <c r="G92" s="1326"/>
      <c r="H92" s="1326"/>
      <c r="I92" s="1326"/>
      <c r="J92" s="1326"/>
      <c r="K92" s="1326"/>
      <c r="S92" s="996"/>
    </row>
    <row r="93" spans="1:132" s="181" customFormat="1" ht="10.5" customHeight="1">
      <c r="A93" s="183"/>
      <c r="B93" s="997"/>
      <c r="C93" s="997"/>
      <c r="D93" s="997"/>
      <c r="E93" s="1407"/>
      <c r="F93" s="1407"/>
      <c r="G93" s="1407"/>
      <c r="H93" s="1407"/>
      <c r="I93" s="1407"/>
      <c r="K93" s="483"/>
      <c r="L93" s="998"/>
      <c r="M93" s="998"/>
      <c r="N93" s="998"/>
      <c r="O93" s="998"/>
      <c r="P93" s="998"/>
      <c r="Q93" s="998"/>
      <c r="R93" s="998"/>
      <c r="S93" s="998"/>
      <c r="T93" s="998"/>
      <c r="U93" s="999"/>
      <c r="V93" s="998"/>
      <c r="W93" s="998"/>
      <c r="X93" s="998"/>
      <c r="Y93" s="998"/>
      <c r="Z93" s="998"/>
      <c r="AA93" s="998"/>
      <c r="AB93" s="998"/>
      <c r="AC93" s="998"/>
      <c r="AD93" s="998"/>
      <c r="AE93" s="998"/>
      <c r="AF93" s="998"/>
      <c r="AG93" s="998"/>
      <c r="AH93" s="998"/>
      <c r="AI93" s="998"/>
      <c r="AJ93" s="998"/>
      <c r="AK93" s="998"/>
      <c r="AL93" s="998"/>
      <c r="AM93" s="998"/>
      <c r="AN93" s="998"/>
      <c r="AO93" s="998"/>
      <c r="AP93" s="998"/>
    </row>
    <row r="94" spans="1:132" s="181" customFormat="1" ht="15.75" customHeight="1">
      <c r="A94" s="183"/>
      <c r="B94" s="1412" t="s">
        <v>290</v>
      </c>
      <c r="C94" s="1412"/>
      <c r="D94" s="1409"/>
      <c r="E94" s="1413"/>
      <c r="F94" s="1408"/>
      <c r="G94" s="1409"/>
      <c r="H94" s="1410"/>
      <c r="I94" s="1409"/>
      <c r="J94" s="998"/>
      <c r="K94" s="1068"/>
      <c r="L94" s="998"/>
      <c r="M94" s="998"/>
      <c r="N94" s="998"/>
      <c r="O94" s="998"/>
      <c r="P94" s="998"/>
      <c r="Q94" s="998"/>
      <c r="R94" s="998"/>
      <c r="S94" s="999"/>
      <c r="T94" s="998"/>
      <c r="U94" s="998"/>
      <c r="V94" s="998"/>
      <c r="W94" s="998"/>
      <c r="X94" s="998"/>
      <c r="Y94" s="998"/>
      <c r="Z94" s="998"/>
      <c r="AA94" s="998"/>
      <c r="AB94" s="998"/>
      <c r="AC94" s="998"/>
      <c r="AD94" s="998"/>
      <c r="AE94" s="998"/>
      <c r="AF94" s="998"/>
      <c r="AG94" s="998"/>
      <c r="AH94" s="998"/>
      <c r="AI94" s="998"/>
      <c r="AJ94" s="998"/>
      <c r="AK94" s="998"/>
      <c r="AL94" s="998"/>
      <c r="AM94" s="998"/>
      <c r="AN94" s="998"/>
    </row>
    <row r="95" spans="1:132" s="1029" customFormat="1" ht="10.199999999999999">
      <c r="B95" s="1030"/>
      <c r="D95" s="1411" t="s">
        <v>87</v>
      </c>
      <c r="E95" s="1411"/>
      <c r="F95" s="1406" t="s">
        <v>94</v>
      </c>
      <c r="G95" s="1406"/>
      <c r="H95" s="1406" t="s">
        <v>95</v>
      </c>
      <c r="I95" s="1406"/>
      <c r="K95" s="1082"/>
    </row>
    <row r="96" spans="1:132" s="214" customFormat="1" ht="9.75" customHeight="1">
      <c r="B96" s="671"/>
      <c r="F96" s="672"/>
      <c r="G96" s="672"/>
      <c r="I96" s="1402" t="s">
        <v>212</v>
      </c>
      <c r="K96" s="1072"/>
    </row>
    <row r="97" spans="1:132" s="215" customFormat="1" ht="15.6">
      <c r="A97" s="144"/>
      <c r="B97" s="481" t="s">
        <v>472</v>
      </c>
      <c r="C97" s="482"/>
      <c r="D97" s="244"/>
      <c r="E97" s="244"/>
      <c r="F97" s="244"/>
      <c r="G97" s="144"/>
      <c r="H97" s="144"/>
      <c r="I97" s="1403"/>
      <c r="J97" s="144"/>
      <c r="K97" s="1072"/>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214"/>
      <c r="BN97" s="214"/>
      <c r="BO97" s="214"/>
      <c r="BP97" s="214"/>
      <c r="BQ97" s="214"/>
      <c r="BR97" s="214"/>
      <c r="BS97" s="214"/>
      <c r="BT97" s="214"/>
      <c r="BU97" s="214"/>
      <c r="BV97" s="214"/>
      <c r="BW97" s="214"/>
      <c r="BX97" s="214"/>
      <c r="BY97" s="214"/>
      <c r="BZ97" s="214"/>
      <c r="CA97" s="214"/>
      <c r="CB97" s="214"/>
      <c r="CC97" s="214"/>
      <c r="CD97" s="214"/>
      <c r="CE97" s="214"/>
      <c r="CF97" s="214"/>
      <c r="CG97" s="214"/>
      <c r="CH97" s="214"/>
      <c r="CI97" s="214"/>
      <c r="CJ97" s="214"/>
      <c r="CK97" s="214"/>
      <c r="CL97" s="214"/>
      <c r="CM97" s="214"/>
      <c r="CN97" s="214"/>
      <c r="CO97" s="214"/>
      <c r="CP97" s="214"/>
      <c r="CQ97" s="214"/>
      <c r="CR97" s="214"/>
      <c r="CS97" s="214"/>
      <c r="CT97" s="214"/>
      <c r="CU97" s="214"/>
      <c r="CV97" s="214"/>
      <c r="CW97" s="214"/>
      <c r="CX97" s="214"/>
      <c r="CY97" s="214"/>
      <c r="CZ97" s="214"/>
      <c r="DA97" s="214"/>
      <c r="DB97" s="214"/>
      <c r="DC97" s="214"/>
      <c r="DD97" s="214"/>
      <c r="DE97" s="214"/>
      <c r="DF97" s="214"/>
      <c r="DG97" s="214"/>
      <c r="DH97" s="214"/>
      <c r="DI97" s="214"/>
      <c r="DJ97" s="214"/>
      <c r="DK97" s="214"/>
      <c r="DL97" s="214"/>
      <c r="DM97" s="214"/>
      <c r="DN97" s="214"/>
      <c r="DO97" s="214"/>
      <c r="DP97" s="214"/>
      <c r="DQ97" s="214"/>
      <c r="DR97" s="214"/>
      <c r="DS97" s="214"/>
      <c r="DT97" s="214"/>
      <c r="DU97" s="214"/>
      <c r="DV97" s="214"/>
      <c r="DW97" s="214"/>
      <c r="DX97" s="214"/>
      <c r="DY97" s="214"/>
      <c r="DZ97" s="214"/>
      <c r="EA97" s="214"/>
      <c r="EB97" s="214"/>
    </row>
    <row r="98" spans="1:132" s="215" customFormat="1" ht="33" customHeight="1">
      <c r="A98" s="144"/>
      <c r="B98" s="1398"/>
      <c r="C98" s="1398"/>
      <c r="D98" s="1398"/>
      <c r="E98" s="1398"/>
      <c r="F98" s="1398"/>
      <c r="G98" s="1398"/>
      <c r="H98" s="1399"/>
      <c r="I98" s="1400"/>
      <c r="J98" s="1401"/>
      <c r="K98" s="1072"/>
      <c r="L98" s="214"/>
      <c r="M98" s="214"/>
      <c r="N98" s="214"/>
      <c r="O98" s="214"/>
      <c r="P98" s="214"/>
      <c r="Q98" s="214"/>
      <c r="R98" s="214"/>
      <c r="S98" s="214"/>
      <c r="T98" s="214"/>
      <c r="U98" s="214"/>
      <c r="V98" s="214"/>
      <c r="W98" s="214"/>
      <c r="X98" s="214"/>
      <c r="Y98" s="214"/>
      <c r="Z98" s="214"/>
      <c r="AA98" s="214"/>
      <c r="AB98" s="214"/>
      <c r="AC98" s="214"/>
      <c r="AD98" s="214"/>
      <c r="AE98" s="214"/>
      <c r="AF98" s="214"/>
      <c r="AG98" s="214"/>
      <c r="AH98" s="214"/>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c r="BI98" s="214"/>
      <c r="BJ98" s="214"/>
      <c r="BK98" s="214"/>
      <c r="BL98" s="214"/>
      <c r="BM98" s="214"/>
      <c r="BN98" s="214"/>
      <c r="BO98" s="214"/>
      <c r="BP98" s="214"/>
      <c r="BQ98" s="214"/>
      <c r="BR98" s="214"/>
      <c r="BS98" s="214"/>
      <c r="BT98" s="214"/>
      <c r="BU98" s="214"/>
      <c r="BV98" s="214"/>
      <c r="BW98" s="214"/>
      <c r="BX98" s="214"/>
      <c r="BY98" s="214"/>
      <c r="BZ98" s="214"/>
      <c r="CA98" s="214"/>
      <c r="CB98" s="214"/>
      <c r="CC98" s="214"/>
      <c r="CD98" s="214"/>
      <c r="CE98" s="214"/>
      <c r="CF98" s="214"/>
      <c r="CG98" s="214"/>
      <c r="CH98" s="214"/>
      <c r="CI98" s="214"/>
      <c r="CJ98" s="214"/>
      <c r="CK98" s="214"/>
      <c r="CL98" s="214"/>
      <c r="CM98" s="214"/>
      <c r="CN98" s="214"/>
      <c r="CO98" s="214"/>
      <c r="CP98" s="214"/>
      <c r="CQ98" s="214"/>
      <c r="CR98" s="214"/>
      <c r="CS98" s="214"/>
      <c r="CT98" s="214"/>
      <c r="CU98" s="214"/>
      <c r="CV98" s="214"/>
      <c r="CW98" s="214"/>
      <c r="CX98" s="214"/>
      <c r="CY98" s="214"/>
      <c r="CZ98" s="214"/>
      <c r="DA98" s="214"/>
      <c r="DB98" s="214"/>
      <c r="DC98" s="214"/>
      <c r="DD98" s="214"/>
      <c r="DE98" s="214"/>
      <c r="DF98" s="214"/>
      <c r="DG98" s="214"/>
      <c r="DH98" s="214"/>
      <c r="DI98" s="214"/>
      <c r="DJ98" s="214"/>
      <c r="DK98" s="214"/>
      <c r="DL98" s="214"/>
      <c r="DM98" s="214"/>
      <c r="DN98" s="214"/>
      <c r="DO98" s="214"/>
      <c r="DP98" s="214"/>
      <c r="DQ98" s="214"/>
      <c r="DR98" s="214"/>
      <c r="DS98" s="214"/>
      <c r="DT98" s="214"/>
      <c r="DU98" s="214"/>
      <c r="DV98" s="214"/>
      <c r="DW98" s="214"/>
      <c r="DX98" s="214"/>
      <c r="DY98" s="214"/>
      <c r="DZ98" s="214"/>
      <c r="EA98" s="214"/>
      <c r="EB98" s="214"/>
    </row>
    <row r="99" spans="1:132" s="215" customFormat="1" ht="33" customHeight="1">
      <c r="A99" s="144"/>
      <c r="B99" s="1398"/>
      <c r="C99" s="1398"/>
      <c r="D99" s="1398"/>
      <c r="E99" s="1398"/>
      <c r="F99" s="1398"/>
      <c r="G99" s="1398"/>
      <c r="H99" s="1399"/>
      <c r="I99" s="1401"/>
      <c r="J99" s="1401"/>
      <c r="K99" s="1072"/>
      <c r="L99" s="214"/>
      <c r="M99" s="214"/>
      <c r="N99" s="214"/>
      <c r="O99" s="214"/>
      <c r="P99" s="214"/>
      <c r="Q99" s="214"/>
      <c r="R99" s="214"/>
      <c r="S99" s="214"/>
      <c r="T99" s="214"/>
      <c r="U99" s="214"/>
      <c r="V99" s="214"/>
      <c r="W99" s="214"/>
      <c r="X99" s="214"/>
      <c r="Y99" s="214"/>
      <c r="Z99" s="214"/>
      <c r="AA99" s="214"/>
      <c r="AB99" s="214"/>
      <c r="AC99" s="214"/>
      <c r="AD99" s="214"/>
      <c r="AE99" s="214"/>
      <c r="AF99" s="214"/>
      <c r="AG99" s="214"/>
      <c r="AH99" s="214"/>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c r="BI99" s="214"/>
      <c r="BJ99" s="214"/>
      <c r="BK99" s="214"/>
      <c r="BL99" s="214"/>
      <c r="BM99" s="214"/>
      <c r="BN99" s="214"/>
      <c r="BO99" s="214"/>
      <c r="BP99" s="214"/>
      <c r="BQ99" s="214"/>
      <c r="BR99" s="214"/>
      <c r="BS99" s="214"/>
      <c r="BT99" s="214"/>
      <c r="BU99" s="214"/>
      <c r="BV99" s="214"/>
      <c r="BW99" s="214"/>
      <c r="BX99" s="214"/>
      <c r="BY99" s="214"/>
      <c r="BZ99" s="214"/>
      <c r="CA99" s="214"/>
      <c r="CB99" s="214"/>
      <c r="CC99" s="214"/>
      <c r="CD99" s="214"/>
      <c r="CE99" s="214"/>
      <c r="CF99" s="214"/>
      <c r="CG99" s="214"/>
      <c r="CH99" s="214"/>
      <c r="CI99" s="214"/>
      <c r="CJ99" s="214"/>
      <c r="CK99" s="214"/>
      <c r="CL99" s="214"/>
      <c r="CM99" s="214"/>
      <c r="CN99" s="214"/>
      <c r="CO99" s="214"/>
      <c r="CP99" s="214"/>
      <c r="CQ99" s="214"/>
      <c r="CR99" s="214"/>
      <c r="CS99" s="214"/>
      <c r="CT99" s="214"/>
      <c r="CU99" s="214"/>
      <c r="CV99" s="214"/>
      <c r="CW99" s="214"/>
      <c r="CX99" s="214"/>
      <c r="CY99" s="214"/>
      <c r="CZ99" s="214"/>
      <c r="DA99" s="214"/>
      <c r="DB99" s="214"/>
      <c r="DC99" s="214"/>
      <c r="DD99" s="214"/>
      <c r="DE99" s="214"/>
      <c r="DF99" s="214"/>
      <c r="DG99" s="214"/>
      <c r="DH99" s="214"/>
      <c r="DI99" s="214"/>
      <c r="DJ99" s="214"/>
      <c r="DK99" s="214"/>
      <c r="DL99" s="214"/>
      <c r="DM99" s="214"/>
      <c r="DN99" s="214"/>
      <c r="DO99" s="214"/>
      <c r="DP99" s="214"/>
      <c r="DQ99" s="214"/>
      <c r="DR99" s="214"/>
      <c r="DS99" s="214"/>
      <c r="DT99" s="214"/>
      <c r="DU99" s="214"/>
      <c r="DV99" s="214"/>
      <c r="DW99" s="214"/>
      <c r="DX99" s="214"/>
      <c r="DY99" s="214"/>
      <c r="DZ99" s="214"/>
      <c r="EA99" s="214"/>
      <c r="EB99" s="214"/>
    </row>
    <row r="100" spans="1:132" s="215" customFormat="1" ht="33" customHeight="1">
      <c r="A100" s="144"/>
      <c r="B100" s="1398"/>
      <c r="C100" s="1398"/>
      <c r="D100" s="1398"/>
      <c r="E100" s="1398"/>
      <c r="F100" s="1398"/>
      <c r="G100" s="1398"/>
      <c r="H100" s="1399"/>
      <c r="I100" s="1401"/>
      <c r="J100" s="1401"/>
      <c r="K100" s="1072"/>
      <c r="L100" s="214"/>
      <c r="M100" s="214"/>
      <c r="N100" s="214"/>
      <c r="O100" s="214"/>
      <c r="P100" s="214"/>
      <c r="Q100" s="214"/>
      <c r="R100" s="214"/>
      <c r="S100" s="214"/>
      <c r="T100" s="214"/>
      <c r="U100" s="214"/>
      <c r="V100" s="214"/>
      <c r="W100" s="214"/>
      <c r="X100" s="214"/>
      <c r="Y100" s="214"/>
      <c r="Z100" s="214"/>
      <c r="AA100" s="214"/>
      <c r="AB100" s="214"/>
      <c r="AC100" s="214"/>
      <c r="AD100" s="214"/>
      <c r="AE100" s="214"/>
      <c r="AF100" s="214"/>
      <c r="AG100" s="214"/>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c r="BI100" s="214"/>
      <c r="BJ100" s="214"/>
      <c r="BK100" s="214"/>
      <c r="BL100" s="214"/>
      <c r="BM100" s="214"/>
      <c r="BN100" s="214"/>
      <c r="BO100" s="214"/>
      <c r="BP100" s="214"/>
      <c r="BQ100" s="214"/>
      <c r="BR100" s="214"/>
      <c r="BS100" s="214"/>
      <c r="BT100" s="214"/>
      <c r="BU100" s="214"/>
      <c r="BV100" s="214"/>
      <c r="BW100" s="214"/>
      <c r="BX100" s="214"/>
      <c r="BY100" s="214"/>
      <c r="BZ100" s="214"/>
      <c r="CA100" s="214"/>
      <c r="CB100" s="214"/>
      <c r="CC100" s="214"/>
      <c r="CD100" s="214"/>
      <c r="CE100" s="214"/>
      <c r="CF100" s="214"/>
      <c r="CG100" s="214"/>
      <c r="CH100" s="214"/>
      <c r="CI100" s="214"/>
      <c r="CJ100" s="214"/>
      <c r="CK100" s="214"/>
      <c r="CL100" s="214"/>
      <c r="CM100" s="214"/>
      <c r="CN100" s="214"/>
      <c r="CO100" s="214"/>
      <c r="CP100" s="214"/>
      <c r="CQ100" s="214"/>
      <c r="CR100" s="214"/>
      <c r="CS100" s="214"/>
      <c r="CT100" s="214"/>
      <c r="CU100" s="214"/>
      <c r="CV100" s="214"/>
      <c r="CW100" s="214"/>
      <c r="CX100" s="214"/>
      <c r="CY100" s="214"/>
      <c r="CZ100" s="214"/>
      <c r="DA100" s="214"/>
      <c r="DB100" s="214"/>
      <c r="DC100" s="214"/>
      <c r="DD100" s="214"/>
      <c r="DE100" s="214"/>
      <c r="DF100" s="214"/>
      <c r="DG100" s="214"/>
      <c r="DH100" s="214"/>
      <c r="DI100" s="214"/>
      <c r="DJ100" s="214"/>
      <c r="DK100" s="214"/>
      <c r="DL100" s="214"/>
      <c r="DM100" s="214"/>
      <c r="DN100" s="214"/>
      <c r="DO100" s="214"/>
      <c r="DP100" s="214"/>
      <c r="DQ100" s="214"/>
      <c r="DR100" s="214"/>
      <c r="DS100" s="214"/>
      <c r="DT100" s="214"/>
      <c r="DU100" s="214"/>
      <c r="DV100" s="214"/>
      <c r="DW100" s="214"/>
      <c r="DX100" s="214"/>
      <c r="DY100" s="214"/>
      <c r="DZ100" s="214"/>
      <c r="EA100" s="214"/>
      <c r="EB100" s="214"/>
    </row>
    <row r="101" spans="1:132" s="214" customFormat="1">
      <c r="B101" s="671"/>
      <c r="F101" s="672"/>
      <c r="G101" s="672"/>
      <c r="K101" s="1072"/>
    </row>
    <row r="102" spans="1:132" s="214" customFormat="1">
      <c r="B102" s="671"/>
      <c r="F102" s="672"/>
      <c r="G102" s="672"/>
      <c r="K102" s="1072"/>
    </row>
    <row r="103" spans="1:132" s="214" customFormat="1">
      <c r="B103" s="671"/>
      <c r="F103" s="672"/>
      <c r="G103" s="672"/>
      <c r="K103" s="1072"/>
    </row>
    <row r="104" spans="1:132" s="214" customFormat="1">
      <c r="B104" s="671"/>
      <c r="F104" s="672"/>
      <c r="G104" s="672"/>
      <c r="K104" s="1072"/>
    </row>
    <row r="105" spans="1:132" s="214" customFormat="1">
      <c r="B105" s="671"/>
      <c r="F105" s="672"/>
      <c r="G105" s="672"/>
      <c r="K105" s="1072"/>
    </row>
    <row r="106" spans="1:132" s="214" customFormat="1">
      <c r="B106" s="671"/>
      <c r="F106" s="672"/>
      <c r="G106" s="672"/>
      <c r="K106" s="1072"/>
    </row>
    <row r="107" spans="1:132" s="214" customFormat="1">
      <c r="B107" s="671"/>
      <c r="F107" s="672"/>
      <c r="G107" s="672"/>
      <c r="K107" s="1072"/>
    </row>
    <row r="108" spans="1:132" s="214" customFormat="1">
      <c r="B108" s="671"/>
      <c r="F108" s="672"/>
      <c r="G108" s="672"/>
      <c r="K108" s="1072"/>
    </row>
    <row r="109" spans="1:132" s="214" customFormat="1">
      <c r="B109" s="671"/>
      <c r="F109" s="672"/>
      <c r="G109" s="672"/>
      <c r="K109" s="1072"/>
    </row>
    <row r="110" spans="1:132" s="214" customFormat="1">
      <c r="B110" s="671"/>
      <c r="F110" s="672"/>
      <c r="G110" s="672"/>
      <c r="K110" s="1072"/>
    </row>
    <row r="111" spans="1:132" s="214" customFormat="1">
      <c r="B111" s="671"/>
      <c r="F111" s="672"/>
      <c r="G111" s="672"/>
      <c r="K111" s="1072"/>
    </row>
    <row r="112" spans="1:132" s="214" customFormat="1">
      <c r="B112" s="671"/>
      <c r="F112" s="672"/>
      <c r="G112" s="672"/>
      <c r="K112" s="1072"/>
    </row>
    <row r="113" spans="2:11" s="214" customFormat="1">
      <c r="B113" s="671"/>
      <c r="F113" s="672"/>
      <c r="G113" s="672"/>
      <c r="K113" s="1072"/>
    </row>
    <row r="114" spans="2:11" s="214" customFormat="1">
      <c r="B114" s="671"/>
      <c r="F114" s="672"/>
      <c r="G114" s="672"/>
      <c r="K114" s="1072"/>
    </row>
    <row r="115" spans="2:11" s="214" customFormat="1">
      <c r="B115" s="671"/>
      <c r="F115" s="672"/>
      <c r="G115" s="672"/>
      <c r="K115" s="1072"/>
    </row>
    <row r="116" spans="2:11" s="214" customFormat="1">
      <c r="B116" s="671"/>
      <c r="F116" s="672"/>
      <c r="G116" s="672"/>
      <c r="K116" s="1072"/>
    </row>
    <row r="117" spans="2:11" s="214" customFormat="1">
      <c r="B117" s="671"/>
      <c r="F117" s="672"/>
      <c r="G117" s="672"/>
      <c r="K117" s="1072"/>
    </row>
    <row r="118" spans="2:11" s="214" customFormat="1">
      <c r="B118" s="671"/>
      <c r="F118" s="672"/>
      <c r="G118" s="672"/>
      <c r="K118" s="1072"/>
    </row>
    <row r="119" spans="2:11" s="214" customFormat="1">
      <c r="B119" s="671"/>
      <c r="F119" s="672"/>
      <c r="G119" s="672"/>
      <c r="K119" s="1072"/>
    </row>
    <row r="120" spans="2:11" s="214" customFormat="1">
      <c r="B120" s="671"/>
      <c r="F120" s="672"/>
      <c r="G120" s="672"/>
      <c r="K120" s="1072"/>
    </row>
    <row r="121" spans="2:11" s="214" customFormat="1">
      <c r="B121" s="671"/>
      <c r="F121" s="672"/>
      <c r="G121" s="672"/>
      <c r="K121" s="1072"/>
    </row>
    <row r="122" spans="2:11" s="214" customFormat="1">
      <c r="B122" s="671"/>
      <c r="F122" s="672"/>
      <c r="G122" s="672"/>
      <c r="K122" s="1072"/>
    </row>
    <row r="123" spans="2:11" s="214" customFormat="1">
      <c r="B123" s="671"/>
      <c r="F123" s="672"/>
      <c r="G123" s="672"/>
      <c r="K123" s="1072"/>
    </row>
    <row r="124" spans="2:11" s="214" customFormat="1">
      <c r="B124" s="671"/>
      <c r="F124" s="672"/>
      <c r="G124" s="672"/>
      <c r="K124" s="1072"/>
    </row>
    <row r="125" spans="2:11" s="214" customFormat="1">
      <c r="B125" s="671"/>
      <c r="F125" s="672"/>
      <c r="G125" s="672"/>
      <c r="K125" s="1072"/>
    </row>
    <row r="126" spans="2:11" s="214" customFormat="1">
      <c r="B126" s="671"/>
      <c r="F126" s="672"/>
      <c r="G126" s="672"/>
      <c r="K126" s="1072"/>
    </row>
    <row r="127" spans="2:11" s="214" customFormat="1">
      <c r="B127" s="671"/>
      <c r="F127" s="672"/>
      <c r="G127" s="672"/>
      <c r="K127" s="1072"/>
    </row>
    <row r="128" spans="2:11" s="214" customFormat="1">
      <c r="B128" s="671"/>
      <c r="F128" s="672"/>
      <c r="G128" s="672"/>
      <c r="K128" s="1072"/>
    </row>
    <row r="129" spans="2:11" s="214" customFormat="1">
      <c r="B129" s="671"/>
      <c r="F129" s="672"/>
      <c r="G129" s="672"/>
      <c r="K129" s="1072"/>
    </row>
    <row r="130" spans="2:11" s="214" customFormat="1">
      <c r="B130" s="671"/>
      <c r="F130" s="672"/>
      <c r="G130" s="672"/>
      <c r="K130" s="1072"/>
    </row>
    <row r="131" spans="2:11" s="214" customFormat="1">
      <c r="B131" s="671"/>
      <c r="F131" s="672"/>
      <c r="G131" s="672"/>
      <c r="K131" s="1072"/>
    </row>
    <row r="132" spans="2:11" s="214" customFormat="1">
      <c r="B132" s="671"/>
      <c r="F132" s="672"/>
      <c r="G132" s="672"/>
      <c r="K132" s="1072"/>
    </row>
    <row r="133" spans="2:11" s="214" customFormat="1">
      <c r="B133" s="671"/>
      <c r="F133" s="672"/>
      <c r="G133" s="672"/>
      <c r="K133" s="1072"/>
    </row>
    <row r="134" spans="2:11" s="214" customFormat="1">
      <c r="B134" s="671"/>
      <c r="F134" s="672"/>
      <c r="G134" s="672"/>
      <c r="K134" s="1072"/>
    </row>
    <row r="135" spans="2:11" s="214" customFormat="1">
      <c r="B135" s="671"/>
      <c r="F135" s="672"/>
      <c r="G135" s="672"/>
      <c r="K135" s="1072"/>
    </row>
    <row r="136" spans="2:11" s="214" customFormat="1">
      <c r="B136" s="671"/>
      <c r="F136" s="672"/>
      <c r="G136" s="672"/>
      <c r="K136" s="1072"/>
    </row>
    <row r="137" spans="2:11" s="214" customFormat="1">
      <c r="B137" s="671"/>
      <c r="F137" s="672"/>
      <c r="G137" s="672"/>
      <c r="K137" s="1072"/>
    </row>
    <row r="138" spans="2:11" s="214" customFormat="1">
      <c r="B138" s="671"/>
      <c r="F138" s="672"/>
      <c r="G138" s="672"/>
      <c r="K138" s="1072"/>
    </row>
    <row r="139" spans="2:11" s="214" customFormat="1">
      <c r="B139" s="671"/>
      <c r="F139" s="672"/>
      <c r="G139" s="672"/>
      <c r="K139" s="1072"/>
    </row>
    <row r="140" spans="2:11" s="214" customFormat="1">
      <c r="B140" s="671"/>
      <c r="F140" s="672"/>
      <c r="G140" s="672"/>
      <c r="K140" s="1072"/>
    </row>
    <row r="141" spans="2:11" s="214" customFormat="1">
      <c r="B141" s="671"/>
      <c r="F141" s="672"/>
      <c r="G141" s="672"/>
      <c r="K141" s="1072"/>
    </row>
    <row r="142" spans="2:11" s="214" customFormat="1">
      <c r="B142" s="671"/>
      <c r="F142" s="672"/>
      <c r="G142" s="672"/>
      <c r="K142" s="1072"/>
    </row>
    <row r="143" spans="2:11" s="214" customFormat="1">
      <c r="B143" s="671"/>
      <c r="F143" s="672"/>
      <c r="G143" s="672"/>
      <c r="K143" s="1072"/>
    </row>
    <row r="144" spans="2:11" s="214" customFormat="1">
      <c r="B144" s="671"/>
      <c r="F144" s="672"/>
      <c r="G144" s="672"/>
      <c r="K144" s="1072"/>
    </row>
    <row r="145" spans="2:11" s="214" customFormat="1">
      <c r="B145" s="671"/>
      <c r="F145" s="672"/>
      <c r="G145" s="672"/>
      <c r="K145" s="1072"/>
    </row>
    <row r="146" spans="2:11" s="214" customFormat="1">
      <c r="B146" s="671"/>
      <c r="F146" s="672"/>
      <c r="G146" s="672"/>
      <c r="K146" s="1072"/>
    </row>
    <row r="147" spans="2:11" s="214" customFormat="1">
      <c r="B147" s="671"/>
      <c r="F147" s="672"/>
      <c r="G147" s="672"/>
      <c r="K147" s="1072"/>
    </row>
    <row r="148" spans="2:11" s="214" customFormat="1">
      <c r="B148" s="671"/>
      <c r="F148" s="672"/>
      <c r="G148" s="672"/>
      <c r="K148" s="1072"/>
    </row>
    <row r="149" spans="2:11" s="214" customFormat="1">
      <c r="B149" s="671"/>
      <c r="F149" s="672"/>
      <c r="G149" s="672"/>
      <c r="K149" s="1072"/>
    </row>
    <row r="150" spans="2:11" s="214" customFormat="1">
      <c r="B150" s="671"/>
      <c r="F150" s="672"/>
      <c r="G150" s="672"/>
      <c r="K150" s="1072"/>
    </row>
    <row r="151" spans="2:11" s="214" customFormat="1">
      <c r="B151" s="671"/>
      <c r="F151" s="672"/>
      <c r="G151" s="672"/>
      <c r="K151" s="1072"/>
    </row>
    <row r="152" spans="2:11" s="214" customFormat="1">
      <c r="B152" s="671"/>
      <c r="F152" s="672"/>
      <c r="G152" s="672"/>
      <c r="K152" s="1072"/>
    </row>
    <row r="153" spans="2:11" s="214" customFormat="1">
      <c r="B153" s="671"/>
      <c r="F153" s="672"/>
      <c r="G153" s="672"/>
      <c r="K153" s="1072"/>
    </row>
    <row r="154" spans="2:11" s="214" customFormat="1">
      <c r="B154" s="671"/>
      <c r="F154" s="672"/>
      <c r="G154" s="672"/>
      <c r="K154" s="1072"/>
    </row>
    <row r="155" spans="2:11" s="214" customFormat="1">
      <c r="B155" s="671"/>
      <c r="F155" s="672"/>
      <c r="G155" s="672"/>
      <c r="K155" s="1072"/>
    </row>
    <row r="156" spans="2:11" s="214" customFormat="1">
      <c r="B156" s="671"/>
      <c r="F156" s="672"/>
      <c r="G156" s="672"/>
      <c r="K156" s="1072"/>
    </row>
    <row r="157" spans="2:11" s="214" customFormat="1">
      <c r="B157" s="671"/>
      <c r="F157" s="672"/>
      <c r="G157" s="672"/>
      <c r="K157" s="1072"/>
    </row>
    <row r="158" spans="2:11" s="214" customFormat="1">
      <c r="B158" s="671"/>
      <c r="F158" s="672"/>
      <c r="G158" s="672"/>
      <c r="K158" s="1072"/>
    </row>
    <row r="159" spans="2:11" s="214" customFormat="1">
      <c r="B159" s="671"/>
      <c r="F159" s="672"/>
      <c r="G159" s="672"/>
      <c r="K159" s="1072"/>
    </row>
    <row r="160" spans="2:11" s="214" customFormat="1">
      <c r="B160" s="671"/>
      <c r="F160" s="672"/>
      <c r="G160" s="672"/>
      <c r="K160" s="1072"/>
    </row>
    <row r="161" spans="2:11" s="214" customFormat="1">
      <c r="B161" s="671"/>
      <c r="F161" s="672"/>
      <c r="G161" s="672"/>
      <c r="K161" s="1072"/>
    </row>
    <row r="162" spans="2:11" s="214" customFormat="1">
      <c r="B162" s="671"/>
      <c r="F162" s="672"/>
      <c r="G162" s="672"/>
      <c r="K162" s="1072"/>
    </row>
    <row r="163" spans="2:11" s="214" customFormat="1">
      <c r="B163" s="671"/>
      <c r="F163" s="672"/>
      <c r="G163" s="672"/>
      <c r="K163" s="1072"/>
    </row>
    <row r="164" spans="2:11" s="214" customFormat="1">
      <c r="B164" s="671"/>
      <c r="F164" s="672"/>
      <c r="G164" s="672"/>
      <c r="K164" s="1072"/>
    </row>
    <row r="165" spans="2:11" s="214" customFormat="1">
      <c r="B165" s="671"/>
      <c r="F165" s="672"/>
      <c r="G165" s="672"/>
      <c r="K165" s="1072"/>
    </row>
    <row r="166" spans="2:11" s="214" customFormat="1">
      <c r="B166" s="671"/>
      <c r="F166" s="672"/>
      <c r="G166" s="672"/>
      <c r="K166" s="1072"/>
    </row>
    <row r="167" spans="2:11" s="214" customFormat="1">
      <c r="B167" s="671"/>
      <c r="F167" s="672"/>
      <c r="G167" s="672"/>
      <c r="K167" s="1072"/>
    </row>
    <row r="168" spans="2:11" s="214" customFormat="1">
      <c r="B168" s="671"/>
      <c r="F168" s="672"/>
      <c r="G168" s="672"/>
      <c r="K168" s="1072"/>
    </row>
    <row r="169" spans="2:11" s="214" customFormat="1">
      <c r="B169" s="671"/>
      <c r="F169" s="672"/>
      <c r="G169" s="672"/>
      <c r="K169" s="1072"/>
    </row>
    <row r="170" spans="2:11" s="214" customFormat="1">
      <c r="B170" s="671"/>
      <c r="F170" s="672"/>
      <c r="G170" s="672"/>
      <c r="K170" s="1072"/>
    </row>
    <row r="171" spans="2:11" s="214" customFormat="1">
      <c r="B171" s="671"/>
      <c r="F171" s="672"/>
      <c r="G171" s="672"/>
      <c r="K171" s="1072"/>
    </row>
    <row r="172" spans="2:11" s="214" customFormat="1">
      <c r="B172" s="671"/>
      <c r="F172" s="672"/>
      <c r="G172" s="672"/>
      <c r="K172" s="1072"/>
    </row>
    <row r="173" spans="2:11" s="214" customFormat="1">
      <c r="B173" s="671"/>
      <c r="F173" s="672"/>
      <c r="G173" s="672"/>
      <c r="K173" s="1072"/>
    </row>
    <row r="174" spans="2:11" s="214" customFormat="1">
      <c r="B174" s="671"/>
      <c r="F174" s="672"/>
      <c r="G174" s="672"/>
      <c r="K174" s="1072"/>
    </row>
    <row r="175" spans="2:11" s="214" customFormat="1">
      <c r="B175" s="671"/>
      <c r="F175" s="672"/>
      <c r="G175" s="672"/>
      <c r="K175" s="1072"/>
    </row>
    <row r="176" spans="2:11" s="214" customFormat="1">
      <c r="B176" s="671"/>
      <c r="F176" s="672"/>
      <c r="G176" s="672"/>
      <c r="K176" s="1072"/>
    </row>
    <row r="177" spans="2:11" s="214" customFormat="1">
      <c r="B177" s="671"/>
      <c r="F177" s="672"/>
      <c r="G177" s="672"/>
      <c r="K177" s="1072"/>
    </row>
    <row r="178" spans="2:11" s="214" customFormat="1">
      <c r="B178" s="671"/>
      <c r="F178" s="672"/>
      <c r="G178" s="672"/>
      <c r="K178" s="1072"/>
    </row>
    <row r="179" spans="2:11" s="214" customFormat="1">
      <c r="B179" s="671"/>
      <c r="F179" s="672"/>
      <c r="G179" s="672"/>
      <c r="K179" s="1072"/>
    </row>
    <row r="180" spans="2:11" s="214" customFormat="1">
      <c r="B180" s="671"/>
      <c r="F180" s="672"/>
      <c r="G180" s="672"/>
      <c r="K180" s="1072"/>
    </row>
    <row r="181" spans="2:11" s="214" customFormat="1">
      <c r="B181" s="671"/>
      <c r="F181" s="672"/>
      <c r="G181" s="672"/>
      <c r="K181" s="1072"/>
    </row>
    <row r="182" spans="2:11" s="214" customFormat="1">
      <c r="B182" s="671"/>
      <c r="F182" s="672"/>
      <c r="G182" s="672"/>
      <c r="K182" s="1072"/>
    </row>
    <row r="183" spans="2:11" s="214" customFormat="1">
      <c r="B183" s="671"/>
      <c r="F183" s="672"/>
      <c r="G183" s="672"/>
      <c r="K183" s="1072"/>
    </row>
    <row r="184" spans="2:11" s="214" customFormat="1">
      <c r="B184" s="671"/>
      <c r="F184" s="672"/>
      <c r="G184" s="672"/>
      <c r="K184" s="1072"/>
    </row>
    <row r="185" spans="2:11" s="214" customFormat="1">
      <c r="B185" s="671"/>
      <c r="F185" s="672"/>
      <c r="G185" s="672"/>
      <c r="K185" s="1072"/>
    </row>
    <row r="186" spans="2:11" s="214" customFormat="1">
      <c r="B186" s="671"/>
      <c r="F186" s="672"/>
      <c r="G186" s="672"/>
      <c r="K186" s="1072"/>
    </row>
    <row r="187" spans="2:11" s="214" customFormat="1">
      <c r="B187" s="671"/>
      <c r="F187" s="672"/>
      <c r="G187" s="672"/>
      <c r="K187" s="1072"/>
    </row>
    <row r="188" spans="2:11" s="214" customFormat="1">
      <c r="B188" s="671"/>
      <c r="F188" s="672"/>
      <c r="G188" s="672"/>
      <c r="K188" s="1072"/>
    </row>
    <row r="189" spans="2:11" s="214" customFormat="1">
      <c r="B189" s="671"/>
      <c r="F189" s="672"/>
      <c r="G189" s="672"/>
      <c r="K189" s="1072"/>
    </row>
    <row r="190" spans="2:11" s="214" customFormat="1">
      <c r="B190" s="671"/>
      <c r="F190" s="672"/>
      <c r="G190" s="672"/>
      <c r="K190" s="1072"/>
    </row>
    <row r="191" spans="2:11" s="214" customFormat="1">
      <c r="B191" s="671"/>
      <c r="F191" s="672"/>
      <c r="G191" s="672"/>
      <c r="K191" s="1072"/>
    </row>
    <row r="192" spans="2:11" s="214" customFormat="1">
      <c r="B192" s="671"/>
      <c r="F192" s="672"/>
      <c r="G192" s="672"/>
      <c r="K192" s="1072"/>
    </row>
    <row r="193" spans="2:11" s="214" customFormat="1">
      <c r="B193" s="671"/>
      <c r="F193" s="672"/>
      <c r="G193" s="672"/>
      <c r="K193" s="1072"/>
    </row>
    <row r="194" spans="2:11" s="214" customFormat="1">
      <c r="B194" s="671"/>
      <c r="F194" s="672"/>
      <c r="G194" s="672"/>
      <c r="K194" s="1072"/>
    </row>
    <row r="195" spans="2:11" s="214" customFormat="1">
      <c r="B195" s="671"/>
      <c r="F195" s="672"/>
      <c r="G195" s="672"/>
      <c r="K195" s="1072"/>
    </row>
    <row r="196" spans="2:11" s="214" customFormat="1">
      <c r="B196" s="671"/>
      <c r="F196" s="672"/>
      <c r="G196" s="672"/>
      <c r="K196" s="1072"/>
    </row>
    <row r="197" spans="2:11" s="214" customFormat="1">
      <c r="B197" s="671"/>
      <c r="F197" s="672"/>
      <c r="G197" s="672"/>
      <c r="K197" s="1072"/>
    </row>
    <row r="198" spans="2:11" s="214" customFormat="1">
      <c r="B198" s="671"/>
      <c r="F198" s="672"/>
      <c r="G198" s="672"/>
      <c r="K198" s="1072"/>
    </row>
    <row r="199" spans="2:11" s="214" customFormat="1">
      <c r="B199" s="671"/>
      <c r="F199" s="672"/>
      <c r="G199" s="672"/>
      <c r="K199" s="1072"/>
    </row>
    <row r="200" spans="2:11" s="214" customFormat="1">
      <c r="B200" s="671"/>
      <c r="F200" s="672"/>
      <c r="G200" s="672"/>
      <c r="K200" s="1072"/>
    </row>
    <row r="201" spans="2:11" s="214" customFormat="1">
      <c r="B201" s="671"/>
      <c r="F201" s="672"/>
      <c r="G201" s="672"/>
      <c r="K201" s="1072"/>
    </row>
    <row r="202" spans="2:11" s="214" customFormat="1">
      <c r="B202" s="671"/>
      <c r="F202" s="672"/>
      <c r="G202" s="672"/>
      <c r="K202" s="1072"/>
    </row>
    <row r="203" spans="2:11" s="214" customFormat="1">
      <c r="B203" s="671"/>
      <c r="F203" s="672"/>
      <c r="G203" s="672"/>
      <c r="K203" s="1072"/>
    </row>
    <row r="204" spans="2:11" s="214" customFormat="1">
      <c r="B204" s="671"/>
      <c r="F204" s="672"/>
      <c r="G204" s="672"/>
      <c r="K204" s="1072"/>
    </row>
    <row r="205" spans="2:11" s="214" customFormat="1">
      <c r="B205" s="671"/>
      <c r="F205" s="672"/>
      <c r="G205" s="672"/>
      <c r="K205" s="1072"/>
    </row>
    <row r="206" spans="2:11" s="214" customFormat="1">
      <c r="B206" s="671"/>
      <c r="F206" s="672"/>
      <c r="G206" s="672"/>
      <c r="K206" s="1072"/>
    </row>
    <row r="207" spans="2:11" s="214" customFormat="1">
      <c r="B207" s="671"/>
      <c r="F207" s="672"/>
      <c r="G207" s="672"/>
      <c r="K207" s="1072"/>
    </row>
    <row r="208" spans="2:11" s="214" customFormat="1">
      <c r="B208" s="671"/>
      <c r="F208" s="672"/>
      <c r="G208" s="672"/>
      <c r="K208" s="1072"/>
    </row>
    <row r="209" spans="2:11" s="214" customFormat="1">
      <c r="B209" s="671"/>
      <c r="F209" s="672"/>
      <c r="G209" s="672"/>
      <c r="K209" s="1072"/>
    </row>
    <row r="210" spans="2:11" s="214" customFormat="1">
      <c r="B210" s="671"/>
      <c r="F210" s="672"/>
      <c r="G210" s="672"/>
      <c r="K210" s="1072"/>
    </row>
    <row r="211" spans="2:11" s="214" customFormat="1">
      <c r="B211" s="671"/>
      <c r="F211" s="672"/>
      <c r="G211" s="672"/>
      <c r="K211" s="1072"/>
    </row>
    <row r="212" spans="2:11" s="214" customFormat="1">
      <c r="B212" s="671"/>
      <c r="F212" s="672"/>
      <c r="G212" s="672"/>
      <c r="K212" s="1072"/>
    </row>
    <row r="213" spans="2:11" s="214" customFormat="1">
      <c r="B213" s="671"/>
      <c r="F213" s="672"/>
      <c r="G213" s="672"/>
      <c r="K213" s="1072"/>
    </row>
    <row r="214" spans="2:11" s="214" customFormat="1">
      <c r="B214" s="671"/>
      <c r="F214" s="672"/>
      <c r="G214" s="672"/>
      <c r="K214" s="1072"/>
    </row>
    <row r="215" spans="2:11" s="214" customFormat="1">
      <c r="B215" s="671"/>
      <c r="F215" s="672"/>
      <c r="G215" s="672"/>
      <c r="K215" s="1072"/>
    </row>
    <row r="216" spans="2:11" s="214" customFormat="1">
      <c r="B216" s="671"/>
      <c r="F216" s="672"/>
      <c r="G216" s="672"/>
      <c r="K216" s="1072"/>
    </row>
    <row r="217" spans="2:11" s="214" customFormat="1">
      <c r="B217" s="671"/>
      <c r="F217" s="672"/>
      <c r="G217" s="672"/>
      <c r="K217" s="1072"/>
    </row>
    <row r="218" spans="2:11" s="214" customFormat="1">
      <c r="B218" s="671"/>
      <c r="F218" s="672"/>
      <c r="G218" s="672"/>
      <c r="K218" s="1072"/>
    </row>
    <row r="219" spans="2:11" s="214" customFormat="1">
      <c r="B219" s="671"/>
      <c r="F219" s="672"/>
      <c r="G219" s="672"/>
      <c r="K219" s="1072"/>
    </row>
    <row r="220" spans="2:11" s="214" customFormat="1">
      <c r="B220" s="671"/>
      <c r="F220" s="672"/>
      <c r="G220" s="672"/>
      <c r="K220" s="1072"/>
    </row>
    <row r="221" spans="2:11" s="214" customFormat="1">
      <c r="B221" s="671"/>
      <c r="F221" s="672"/>
      <c r="G221" s="672"/>
      <c r="K221" s="1072"/>
    </row>
    <row r="222" spans="2:11" s="214" customFormat="1">
      <c r="B222" s="671"/>
      <c r="F222" s="672"/>
      <c r="G222" s="672"/>
      <c r="K222" s="1072"/>
    </row>
    <row r="223" spans="2:11" s="214" customFormat="1">
      <c r="B223" s="671"/>
      <c r="F223" s="672"/>
      <c r="G223" s="672"/>
      <c r="K223" s="1072"/>
    </row>
    <row r="224" spans="2:11" s="214" customFormat="1">
      <c r="B224" s="671"/>
      <c r="F224" s="672"/>
      <c r="G224" s="672"/>
      <c r="K224" s="1072"/>
    </row>
    <row r="225" spans="2:11" s="214" customFormat="1">
      <c r="B225" s="671"/>
      <c r="F225" s="672"/>
      <c r="G225" s="672"/>
      <c r="K225" s="1072"/>
    </row>
    <row r="226" spans="2:11" s="214" customFormat="1">
      <c r="B226" s="671"/>
      <c r="F226" s="672"/>
      <c r="G226" s="672"/>
      <c r="K226" s="1072"/>
    </row>
    <row r="227" spans="2:11" s="214" customFormat="1">
      <c r="B227" s="671"/>
      <c r="F227" s="672"/>
      <c r="G227" s="672"/>
      <c r="K227" s="1072"/>
    </row>
    <row r="228" spans="2:11" s="214" customFormat="1">
      <c r="B228" s="671"/>
      <c r="F228" s="672"/>
      <c r="G228" s="672"/>
      <c r="K228" s="1072"/>
    </row>
    <row r="229" spans="2:11" s="214" customFormat="1">
      <c r="B229" s="671"/>
      <c r="F229" s="672"/>
      <c r="G229" s="672"/>
      <c r="K229" s="1072"/>
    </row>
    <row r="230" spans="2:11" s="214" customFormat="1">
      <c r="B230" s="671"/>
      <c r="F230" s="672"/>
      <c r="G230" s="672"/>
      <c r="K230" s="1072"/>
    </row>
    <row r="231" spans="2:11" s="214" customFormat="1">
      <c r="B231" s="671"/>
      <c r="F231" s="672"/>
      <c r="G231" s="672"/>
      <c r="K231" s="1072"/>
    </row>
    <row r="232" spans="2:11" s="214" customFormat="1">
      <c r="B232" s="671"/>
      <c r="F232" s="672"/>
      <c r="G232" s="672"/>
      <c r="K232" s="1072"/>
    </row>
    <row r="233" spans="2:11" s="214" customFormat="1">
      <c r="B233" s="671"/>
      <c r="F233" s="672"/>
      <c r="G233" s="672"/>
      <c r="K233" s="1072"/>
    </row>
    <row r="234" spans="2:11" s="214" customFormat="1">
      <c r="B234" s="671"/>
      <c r="F234" s="672"/>
      <c r="G234" s="672"/>
      <c r="K234" s="1072"/>
    </row>
    <row r="235" spans="2:11" s="214" customFormat="1">
      <c r="B235" s="671"/>
      <c r="F235" s="672"/>
      <c r="G235" s="672"/>
      <c r="K235" s="1072"/>
    </row>
    <row r="236" spans="2:11" s="214" customFormat="1">
      <c r="B236" s="671"/>
      <c r="F236" s="672"/>
      <c r="G236" s="672"/>
      <c r="K236" s="1072"/>
    </row>
    <row r="237" spans="2:11" s="214" customFormat="1">
      <c r="B237" s="671"/>
      <c r="F237" s="672"/>
      <c r="G237" s="672"/>
      <c r="K237" s="1072"/>
    </row>
    <row r="238" spans="2:11" s="214" customFormat="1">
      <c r="B238" s="671"/>
      <c r="F238" s="672"/>
      <c r="G238" s="672"/>
      <c r="K238" s="1072"/>
    </row>
    <row r="239" spans="2:11" s="214" customFormat="1">
      <c r="B239" s="671"/>
      <c r="F239" s="672"/>
      <c r="G239" s="672"/>
      <c r="K239" s="1072"/>
    </row>
    <row r="240" spans="2:11" s="214" customFormat="1">
      <c r="B240" s="671"/>
      <c r="F240" s="672"/>
      <c r="G240" s="672"/>
      <c r="K240" s="1072"/>
    </row>
    <row r="241" spans="2:11" s="214" customFormat="1">
      <c r="B241" s="671"/>
      <c r="F241" s="672"/>
      <c r="G241" s="672"/>
      <c r="K241" s="1072"/>
    </row>
    <row r="242" spans="2:11" s="214" customFormat="1">
      <c r="B242" s="671"/>
      <c r="F242" s="672"/>
      <c r="G242" s="672"/>
      <c r="K242" s="1072"/>
    </row>
    <row r="243" spans="2:11" s="214" customFormat="1">
      <c r="B243" s="671"/>
      <c r="F243" s="672"/>
      <c r="G243" s="672"/>
      <c r="K243" s="1072"/>
    </row>
    <row r="244" spans="2:11" s="214" customFormat="1">
      <c r="B244" s="671"/>
      <c r="F244" s="672"/>
      <c r="G244" s="672"/>
      <c r="K244" s="1072"/>
    </row>
    <row r="245" spans="2:11" s="214" customFormat="1">
      <c r="B245" s="671"/>
      <c r="F245" s="672"/>
      <c r="G245" s="672"/>
      <c r="K245" s="1072"/>
    </row>
    <row r="246" spans="2:11" s="214" customFormat="1">
      <c r="B246" s="671"/>
      <c r="F246" s="672"/>
      <c r="G246" s="672"/>
      <c r="K246" s="1072"/>
    </row>
    <row r="247" spans="2:11" s="214" customFormat="1">
      <c r="B247" s="671"/>
      <c r="F247" s="672"/>
      <c r="G247" s="672"/>
      <c r="K247" s="1072"/>
    </row>
    <row r="248" spans="2:11" s="214" customFormat="1">
      <c r="B248" s="671"/>
      <c r="F248" s="672"/>
      <c r="G248" s="672"/>
      <c r="K248" s="1072"/>
    </row>
    <row r="249" spans="2:11" s="214" customFormat="1">
      <c r="B249" s="671"/>
      <c r="F249" s="672"/>
      <c r="G249" s="672"/>
      <c r="K249" s="1072"/>
    </row>
    <row r="250" spans="2:11" s="214" customFormat="1">
      <c r="B250" s="671"/>
      <c r="F250" s="672"/>
      <c r="G250" s="672"/>
      <c r="K250" s="1072"/>
    </row>
    <row r="251" spans="2:11" s="214" customFormat="1">
      <c r="B251" s="671"/>
      <c r="F251" s="672"/>
      <c r="G251" s="672"/>
      <c r="K251" s="1072"/>
    </row>
    <row r="252" spans="2:11" s="214" customFormat="1">
      <c r="B252" s="671"/>
      <c r="F252" s="672"/>
      <c r="G252" s="672"/>
      <c r="K252" s="1072"/>
    </row>
    <row r="253" spans="2:11" s="214" customFormat="1">
      <c r="B253" s="671"/>
      <c r="F253" s="672"/>
      <c r="G253" s="672"/>
      <c r="K253" s="1072"/>
    </row>
    <row r="254" spans="2:11" s="214" customFormat="1">
      <c r="B254" s="671"/>
      <c r="F254" s="672"/>
      <c r="G254" s="672"/>
      <c r="K254" s="1072"/>
    </row>
    <row r="255" spans="2:11" s="214" customFormat="1">
      <c r="B255" s="671"/>
      <c r="F255" s="672"/>
      <c r="G255" s="672"/>
      <c r="K255" s="1072"/>
    </row>
    <row r="256" spans="2:11" s="214" customFormat="1">
      <c r="B256" s="671"/>
      <c r="F256" s="672"/>
      <c r="G256" s="672"/>
      <c r="K256" s="1072"/>
    </row>
    <row r="257" spans="2:11" s="214" customFormat="1">
      <c r="B257" s="671"/>
      <c r="F257" s="672"/>
      <c r="G257" s="672"/>
      <c r="K257" s="1072"/>
    </row>
    <row r="258" spans="2:11" s="214" customFormat="1">
      <c r="B258" s="671"/>
      <c r="F258" s="672"/>
      <c r="G258" s="672"/>
      <c r="K258" s="1072"/>
    </row>
    <row r="259" spans="2:11" s="214" customFormat="1">
      <c r="B259" s="671"/>
      <c r="F259" s="672"/>
      <c r="G259" s="672"/>
      <c r="K259" s="1072"/>
    </row>
    <row r="260" spans="2:11" s="214" customFormat="1">
      <c r="B260" s="671"/>
      <c r="F260" s="672"/>
      <c r="G260" s="672"/>
      <c r="K260" s="1072"/>
    </row>
    <row r="261" spans="2:11" s="214" customFormat="1">
      <c r="B261" s="671"/>
      <c r="F261" s="672"/>
      <c r="G261" s="672"/>
      <c r="K261" s="1072"/>
    </row>
    <row r="262" spans="2:11" s="214" customFormat="1">
      <c r="B262" s="671"/>
      <c r="F262" s="672"/>
      <c r="G262" s="672"/>
      <c r="K262" s="1072"/>
    </row>
    <row r="263" spans="2:11" s="214" customFormat="1">
      <c r="B263" s="671"/>
      <c r="F263" s="672"/>
      <c r="G263" s="672"/>
      <c r="K263" s="1072"/>
    </row>
    <row r="264" spans="2:11" s="214" customFormat="1">
      <c r="B264" s="671"/>
      <c r="F264" s="672"/>
      <c r="G264" s="672"/>
      <c r="K264" s="1072"/>
    </row>
    <row r="265" spans="2:11" s="214" customFormat="1">
      <c r="B265" s="671"/>
      <c r="F265" s="672"/>
      <c r="G265" s="672"/>
      <c r="K265" s="1072"/>
    </row>
    <row r="266" spans="2:11" s="214" customFormat="1">
      <c r="B266" s="671"/>
      <c r="F266" s="672"/>
      <c r="G266" s="672"/>
      <c r="K266" s="1072"/>
    </row>
    <row r="267" spans="2:11" s="214" customFormat="1">
      <c r="B267" s="671"/>
      <c r="F267" s="672"/>
      <c r="G267" s="672"/>
      <c r="K267" s="1072"/>
    </row>
    <row r="268" spans="2:11" s="214" customFormat="1">
      <c r="B268" s="671"/>
      <c r="F268" s="672"/>
      <c r="G268" s="672"/>
      <c r="K268" s="1072"/>
    </row>
    <row r="269" spans="2:11" s="214" customFormat="1">
      <c r="B269" s="671"/>
      <c r="F269" s="672"/>
      <c r="G269" s="672"/>
      <c r="K269" s="1072"/>
    </row>
    <row r="270" spans="2:11" s="214" customFormat="1">
      <c r="B270" s="671"/>
      <c r="F270" s="672"/>
      <c r="G270" s="672"/>
      <c r="K270" s="1072"/>
    </row>
    <row r="271" spans="2:11" s="214" customFormat="1">
      <c r="B271" s="671"/>
      <c r="F271" s="672"/>
      <c r="G271" s="672"/>
      <c r="K271" s="1072"/>
    </row>
    <row r="272" spans="2:11" s="214" customFormat="1">
      <c r="B272" s="671"/>
      <c r="F272" s="672"/>
      <c r="G272" s="672"/>
      <c r="K272" s="1072"/>
    </row>
    <row r="273" spans="2:11" s="214" customFormat="1">
      <c r="B273" s="671"/>
      <c r="F273" s="672"/>
      <c r="G273" s="672"/>
      <c r="K273" s="1072"/>
    </row>
    <row r="274" spans="2:11" s="214" customFormat="1">
      <c r="B274" s="671"/>
      <c r="F274" s="672"/>
      <c r="G274" s="672"/>
      <c r="K274" s="1072"/>
    </row>
    <row r="275" spans="2:11" s="214" customFormat="1">
      <c r="B275" s="671"/>
      <c r="F275" s="672"/>
      <c r="G275" s="672"/>
      <c r="K275" s="1072"/>
    </row>
    <row r="276" spans="2:11" s="214" customFormat="1">
      <c r="B276" s="671"/>
      <c r="F276" s="672"/>
      <c r="G276" s="672"/>
      <c r="K276" s="1072"/>
    </row>
    <row r="277" spans="2:11" s="214" customFormat="1">
      <c r="B277" s="671"/>
      <c r="F277" s="672"/>
      <c r="G277" s="672"/>
      <c r="K277" s="1072"/>
    </row>
    <row r="278" spans="2:11" s="214" customFormat="1">
      <c r="B278" s="671"/>
      <c r="F278" s="672"/>
      <c r="G278" s="672"/>
      <c r="K278" s="1072"/>
    </row>
    <row r="279" spans="2:11" s="214" customFormat="1">
      <c r="B279" s="671"/>
      <c r="F279" s="672"/>
      <c r="G279" s="672"/>
      <c r="K279" s="1072"/>
    </row>
    <row r="280" spans="2:11" s="214" customFormat="1">
      <c r="B280" s="671"/>
      <c r="F280" s="672"/>
      <c r="G280" s="672"/>
      <c r="K280" s="1072"/>
    </row>
    <row r="281" spans="2:11" s="214" customFormat="1">
      <c r="B281" s="671"/>
      <c r="F281" s="672"/>
      <c r="G281" s="672"/>
      <c r="K281" s="1072"/>
    </row>
    <row r="282" spans="2:11" s="214" customFormat="1">
      <c r="B282" s="671"/>
      <c r="F282" s="672"/>
      <c r="G282" s="672"/>
      <c r="K282" s="1072"/>
    </row>
    <row r="283" spans="2:11" s="214" customFormat="1">
      <c r="B283" s="671"/>
      <c r="F283" s="672"/>
      <c r="G283" s="672"/>
      <c r="K283" s="1072"/>
    </row>
    <row r="284" spans="2:11" s="214" customFormat="1">
      <c r="B284" s="671"/>
      <c r="F284" s="672"/>
      <c r="G284" s="672"/>
      <c r="K284" s="1072"/>
    </row>
    <row r="285" spans="2:11" s="214" customFormat="1">
      <c r="B285" s="671"/>
      <c r="F285" s="672"/>
      <c r="G285" s="672"/>
      <c r="K285" s="1072"/>
    </row>
    <row r="286" spans="2:11" s="214" customFormat="1">
      <c r="B286" s="671"/>
      <c r="F286" s="672"/>
      <c r="G286" s="672"/>
      <c r="K286" s="1072"/>
    </row>
    <row r="287" spans="2:11" s="214" customFormat="1">
      <c r="B287" s="671"/>
      <c r="F287" s="672"/>
      <c r="G287" s="672"/>
      <c r="K287" s="1072"/>
    </row>
    <row r="288" spans="2:11" s="214" customFormat="1">
      <c r="B288" s="671"/>
      <c r="F288" s="672"/>
      <c r="G288" s="672"/>
      <c r="K288" s="1072"/>
    </row>
    <row r="289" spans="2:11" s="214" customFormat="1">
      <c r="B289" s="671"/>
      <c r="F289" s="672"/>
      <c r="G289" s="672"/>
      <c r="K289" s="1072"/>
    </row>
    <row r="290" spans="2:11" s="214" customFormat="1">
      <c r="B290" s="671"/>
      <c r="F290" s="672"/>
      <c r="G290" s="672"/>
      <c r="K290" s="1072"/>
    </row>
    <row r="291" spans="2:11" s="214" customFormat="1">
      <c r="B291" s="671"/>
      <c r="F291" s="672"/>
      <c r="G291" s="672"/>
      <c r="K291" s="1072"/>
    </row>
    <row r="292" spans="2:11" s="214" customFormat="1">
      <c r="B292" s="671"/>
      <c r="F292" s="672"/>
      <c r="G292" s="672"/>
      <c r="K292" s="1072"/>
    </row>
    <row r="293" spans="2:11" s="214" customFormat="1">
      <c r="B293" s="671"/>
      <c r="F293" s="672"/>
      <c r="G293" s="672"/>
      <c r="K293" s="1072"/>
    </row>
    <row r="294" spans="2:11" s="214" customFormat="1">
      <c r="B294" s="671"/>
      <c r="F294" s="672"/>
      <c r="G294" s="672"/>
      <c r="K294" s="1072"/>
    </row>
    <row r="295" spans="2:11" s="214" customFormat="1">
      <c r="B295" s="671"/>
      <c r="F295" s="672"/>
      <c r="G295" s="672"/>
      <c r="K295" s="1072"/>
    </row>
    <row r="296" spans="2:11" s="214" customFormat="1">
      <c r="B296" s="671"/>
      <c r="F296" s="672"/>
      <c r="G296" s="672"/>
      <c r="K296" s="1072"/>
    </row>
    <row r="297" spans="2:11" s="214" customFormat="1">
      <c r="B297" s="671"/>
      <c r="F297" s="672"/>
      <c r="G297" s="672"/>
      <c r="K297" s="1072"/>
    </row>
    <row r="298" spans="2:11" s="214" customFormat="1">
      <c r="B298" s="671"/>
      <c r="F298" s="672"/>
      <c r="G298" s="672"/>
      <c r="K298" s="1072"/>
    </row>
    <row r="299" spans="2:11" s="214" customFormat="1">
      <c r="B299" s="671"/>
      <c r="F299" s="672"/>
      <c r="G299" s="672"/>
      <c r="K299" s="1072"/>
    </row>
    <row r="300" spans="2:11" s="214" customFormat="1">
      <c r="B300" s="671"/>
      <c r="F300" s="672"/>
      <c r="G300" s="672"/>
      <c r="K300" s="1072"/>
    </row>
    <row r="301" spans="2:11" s="214" customFormat="1">
      <c r="B301" s="671"/>
      <c r="F301" s="672"/>
      <c r="G301" s="672"/>
      <c r="K301" s="1072"/>
    </row>
    <row r="302" spans="2:11" s="214" customFormat="1">
      <c r="B302" s="671"/>
      <c r="F302" s="672"/>
      <c r="G302" s="672"/>
      <c r="K302" s="1072"/>
    </row>
    <row r="303" spans="2:11" s="214" customFormat="1">
      <c r="B303" s="671"/>
      <c r="F303" s="672"/>
      <c r="G303" s="672"/>
      <c r="K303" s="1072"/>
    </row>
    <row r="304" spans="2:11" s="214" customFormat="1">
      <c r="B304" s="671"/>
      <c r="F304" s="672"/>
      <c r="G304" s="672"/>
      <c r="K304" s="1072"/>
    </row>
    <row r="305" spans="2:11" s="214" customFormat="1">
      <c r="B305" s="671"/>
      <c r="F305" s="672"/>
      <c r="G305" s="672"/>
      <c r="K305" s="1072"/>
    </row>
    <row r="306" spans="2:11" s="214" customFormat="1">
      <c r="B306" s="671"/>
      <c r="F306" s="672"/>
      <c r="G306" s="672"/>
      <c r="K306" s="1072"/>
    </row>
    <row r="307" spans="2:11" s="214" customFormat="1">
      <c r="B307" s="671"/>
      <c r="F307" s="672"/>
      <c r="G307" s="672"/>
      <c r="K307" s="1072"/>
    </row>
    <row r="308" spans="2:11" s="214" customFormat="1">
      <c r="B308" s="671"/>
      <c r="F308" s="672"/>
      <c r="G308" s="672"/>
      <c r="K308" s="1072"/>
    </row>
    <row r="309" spans="2:11" s="214" customFormat="1">
      <c r="B309" s="671"/>
      <c r="F309" s="672"/>
      <c r="G309" s="672"/>
      <c r="K309" s="1072"/>
    </row>
    <row r="310" spans="2:11" s="214" customFormat="1">
      <c r="B310" s="671"/>
      <c r="F310" s="672"/>
      <c r="G310" s="672"/>
      <c r="K310" s="1072"/>
    </row>
    <row r="311" spans="2:11" s="214" customFormat="1">
      <c r="B311" s="671"/>
      <c r="F311" s="672"/>
      <c r="G311" s="672"/>
      <c r="K311" s="1072"/>
    </row>
    <row r="312" spans="2:11" s="214" customFormat="1">
      <c r="B312" s="671"/>
      <c r="F312" s="672"/>
      <c r="G312" s="672"/>
      <c r="K312" s="1072"/>
    </row>
    <row r="313" spans="2:11" s="214" customFormat="1">
      <c r="B313" s="671"/>
      <c r="F313" s="672"/>
      <c r="G313" s="672"/>
      <c r="K313" s="1072"/>
    </row>
    <row r="314" spans="2:11" s="214" customFormat="1">
      <c r="B314" s="671"/>
      <c r="F314" s="672"/>
      <c r="G314" s="672"/>
      <c r="K314" s="1072"/>
    </row>
    <row r="315" spans="2:11" s="214" customFormat="1">
      <c r="B315" s="671"/>
      <c r="F315" s="672"/>
      <c r="G315" s="672"/>
      <c r="K315" s="1072"/>
    </row>
    <row r="316" spans="2:11" s="214" customFormat="1">
      <c r="B316" s="671"/>
      <c r="F316" s="672"/>
      <c r="G316" s="672"/>
      <c r="K316" s="1072"/>
    </row>
    <row r="317" spans="2:11" s="214" customFormat="1">
      <c r="B317" s="671"/>
      <c r="F317" s="672"/>
      <c r="G317" s="672"/>
      <c r="K317" s="1072"/>
    </row>
    <row r="318" spans="2:11" s="214" customFormat="1">
      <c r="B318" s="671"/>
      <c r="F318" s="672"/>
      <c r="G318" s="672"/>
      <c r="K318" s="1072"/>
    </row>
    <row r="319" spans="2:11" s="214" customFormat="1">
      <c r="B319" s="671"/>
      <c r="F319" s="672"/>
      <c r="G319" s="672"/>
      <c r="K319" s="1072"/>
    </row>
    <row r="320" spans="2:11" s="214" customFormat="1">
      <c r="B320" s="671"/>
      <c r="F320" s="672"/>
      <c r="G320" s="672"/>
      <c r="K320" s="1072"/>
    </row>
    <row r="321" spans="2:11" s="214" customFormat="1">
      <c r="B321" s="671"/>
      <c r="F321" s="672"/>
      <c r="G321" s="672"/>
      <c r="K321" s="1072"/>
    </row>
    <row r="322" spans="2:11" s="214" customFormat="1">
      <c r="B322" s="671"/>
      <c r="F322" s="672"/>
      <c r="G322" s="672"/>
      <c r="K322" s="1072"/>
    </row>
    <row r="323" spans="2:11" s="214" customFormat="1">
      <c r="B323" s="671"/>
      <c r="F323" s="672"/>
      <c r="G323" s="672"/>
      <c r="K323" s="1072"/>
    </row>
    <row r="324" spans="2:11" s="214" customFormat="1">
      <c r="B324" s="671"/>
      <c r="F324" s="672"/>
      <c r="G324" s="672"/>
      <c r="K324" s="1072"/>
    </row>
    <row r="325" spans="2:11" s="214" customFormat="1">
      <c r="B325" s="671"/>
      <c r="F325" s="672"/>
      <c r="G325" s="672"/>
      <c r="K325" s="1072"/>
    </row>
    <row r="326" spans="2:11" s="214" customFormat="1">
      <c r="B326" s="671"/>
      <c r="F326" s="672"/>
      <c r="G326" s="672"/>
      <c r="K326" s="1072"/>
    </row>
    <row r="327" spans="2:11" s="214" customFormat="1">
      <c r="B327" s="671"/>
      <c r="F327" s="672"/>
      <c r="G327" s="672"/>
      <c r="K327" s="1072"/>
    </row>
    <row r="328" spans="2:11" s="214" customFormat="1">
      <c r="B328" s="671"/>
      <c r="F328" s="672"/>
      <c r="G328" s="672"/>
      <c r="K328" s="1072"/>
    </row>
    <row r="329" spans="2:11" s="214" customFormat="1">
      <c r="B329" s="671"/>
      <c r="F329" s="672"/>
      <c r="G329" s="672"/>
      <c r="K329" s="1072"/>
    </row>
    <row r="330" spans="2:11" s="214" customFormat="1">
      <c r="B330" s="671"/>
      <c r="F330" s="672"/>
      <c r="G330" s="672"/>
      <c r="K330" s="1072"/>
    </row>
    <row r="331" spans="2:11" s="214" customFormat="1">
      <c r="B331" s="671"/>
      <c r="F331" s="672"/>
      <c r="G331" s="672"/>
      <c r="K331" s="1072"/>
    </row>
    <row r="332" spans="2:11" s="214" customFormat="1">
      <c r="B332" s="671"/>
      <c r="F332" s="672"/>
      <c r="G332" s="672"/>
      <c r="K332" s="1072"/>
    </row>
    <row r="333" spans="2:11" s="214" customFormat="1">
      <c r="B333" s="671"/>
      <c r="F333" s="672"/>
      <c r="G333" s="672"/>
      <c r="K333" s="1072"/>
    </row>
    <row r="334" spans="2:11" s="214" customFormat="1">
      <c r="B334" s="671"/>
      <c r="F334" s="672"/>
      <c r="G334" s="672"/>
      <c r="K334" s="1072"/>
    </row>
    <row r="335" spans="2:11" s="214" customFormat="1">
      <c r="B335" s="671"/>
      <c r="F335" s="672"/>
      <c r="G335" s="672"/>
      <c r="K335" s="1072"/>
    </row>
    <row r="336" spans="2:11" s="214" customFormat="1">
      <c r="B336" s="671"/>
      <c r="F336" s="672"/>
      <c r="G336" s="672"/>
      <c r="K336" s="1072"/>
    </row>
    <row r="337" spans="2:11" s="214" customFormat="1">
      <c r="B337" s="671"/>
      <c r="F337" s="672"/>
      <c r="G337" s="672"/>
      <c r="K337" s="1072"/>
    </row>
    <row r="338" spans="2:11" s="214" customFormat="1">
      <c r="B338" s="671"/>
      <c r="F338" s="672"/>
      <c r="G338" s="672"/>
      <c r="K338" s="1072"/>
    </row>
    <row r="339" spans="2:11" s="214" customFormat="1">
      <c r="B339" s="671"/>
      <c r="F339" s="672"/>
      <c r="G339" s="672"/>
      <c r="K339" s="1072"/>
    </row>
    <row r="340" spans="2:11" s="214" customFormat="1">
      <c r="B340" s="671"/>
      <c r="F340" s="672"/>
      <c r="G340" s="672"/>
      <c r="K340" s="1072"/>
    </row>
    <row r="341" spans="2:11" s="214" customFormat="1">
      <c r="B341" s="671"/>
      <c r="F341" s="672"/>
      <c r="G341" s="672"/>
      <c r="K341" s="1072"/>
    </row>
    <row r="342" spans="2:11" s="214" customFormat="1">
      <c r="B342" s="671"/>
      <c r="F342" s="672"/>
      <c r="G342" s="672"/>
      <c r="K342" s="1072"/>
    </row>
    <row r="343" spans="2:11" s="214" customFormat="1">
      <c r="B343" s="671"/>
      <c r="F343" s="672"/>
      <c r="G343" s="672"/>
      <c r="K343" s="1072"/>
    </row>
    <row r="344" spans="2:11" s="214" customFormat="1">
      <c r="B344" s="671"/>
      <c r="F344" s="672"/>
      <c r="G344" s="672"/>
      <c r="K344" s="1072"/>
    </row>
    <row r="345" spans="2:11" s="214" customFormat="1">
      <c r="B345" s="671"/>
      <c r="F345" s="672"/>
      <c r="G345" s="672"/>
      <c r="K345" s="1072"/>
    </row>
    <row r="346" spans="2:11" s="214" customFormat="1">
      <c r="B346" s="671"/>
      <c r="F346" s="672"/>
      <c r="G346" s="672"/>
      <c r="K346" s="1072"/>
    </row>
    <row r="347" spans="2:11" s="214" customFormat="1">
      <c r="B347" s="671"/>
      <c r="F347" s="672"/>
      <c r="G347" s="672"/>
      <c r="K347" s="1072"/>
    </row>
    <row r="348" spans="2:11" s="214" customFormat="1">
      <c r="B348" s="671"/>
      <c r="F348" s="672"/>
      <c r="G348" s="672"/>
      <c r="K348" s="1072"/>
    </row>
    <row r="349" spans="2:11" s="214" customFormat="1">
      <c r="B349" s="671"/>
      <c r="F349" s="672"/>
      <c r="G349" s="672"/>
      <c r="K349" s="1072"/>
    </row>
    <row r="350" spans="2:11" s="214" customFormat="1">
      <c r="B350" s="671"/>
      <c r="F350" s="672"/>
      <c r="G350" s="672"/>
      <c r="K350" s="1072"/>
    </row>
    <row r="351" spans="2:11" s="214" customFormat="1">
      <c r="B351" s="671"/>
      <c r="F351" s="672"/>
      <c r="G351" s="672"/>
      <c r="K351" s="1072"/>
    </row>
    <row r="352" spans="2:11" s="214" customFormat="1">
      <c r="B352" s="671"/>
      <c r="F352" s="672"/>
      <c r="G352" s="672"/>
      <c r="K352" s="1072"/>
    </row>
    <row r="353" spans="2:11" s="214" customFormat="1">
      <c r="B353" s="671"/>
      <c r="F353" s="672"/>
      <c r="G353" s="672"/>
      <c r="K353" s="1072"/>
    </row>
    <row r="354" spans="2:11" s="214" customFormat="1">
      <c r="B354" s="671"/>
      <c r="F354" s="672"/>
      <c r="G354" s="672"/>
      <c r="K354" s="1072"/>
    </row>
    <row r="355" spans="2:11" s="214" customFormat="1">
      <c r="B355" s="671"/>
      <c r="F355" s="672"/>
      <c r="G355" s="672"/>
      <c r="K355" s="1072"/>
    </row>
    <row r="356" spans="2:11" s="214" customFormat="1">
      <c r="B356" s="671"/>
      <c r="F356" s="672"/>
      <c r="G356" s="672"/>
      <c r="K356" s="1072"/>
    </row>
    <row r="357" spans="2:11" s="214" customFormat="1">
      <c r="B357" s="671"/>
      <c r="F357" s="672"/>
      <c r="G357" s="672"/>
      <c r="K357" s="1072"/>
    </row>
    <row r="358" spans="2:11" s="214" customFormat="1">
      <c r="B358" s="671"/>
      <c r="F358" s="672"/>
      <c r="G358" s="672"/>
      <c r="K358" s="1072"/>
    </row>
    <row r="359" spans="2:11" s="214" customFormat="1">
      <c r="B359" s="671"/>
      <c r="F359" s="672"/>
      <c r="G359" s="672"/>
      <c r="K359" s="1072"/>
    </row>
    <row r="360" spans="2:11" s="214" customFormat="1">
      <c r="B360" s="671"/>
      <c r="F360" s="672"/>
      <c r="G360" s="672"/>
      <c r="K360" s="1072"/>
    </row>
    <row r="361" spans="2:11" s="214" customFormat="1">
      <c r="B361" s="671"/>
      <c r="F361" s="672"/>
      <c r="G361" s="672"/>
      <c r="K361" s="1072"/>
    </row>
    <row r="362" spans="2:11" s="214" customFormat="1">
      <c r="B362" s="671"/>
      <c r="F362" s="672"/>
      <c r="G362" s="672"/>
      <c r="K362" s="1072"/>
    </row>
    <row r="363" spans="2:11" s="214" customFormat="1">
      <c r="B363" s="671"/>
      <c r="F363" s="672"/>
      <c r="G363" s="672"/>
      <c r="K363" s="1072"/>
    </row>
    <row r="364" spans="2:11" s="214" customFormat="1">
      <c r="B364" s="671"/>
      <c r="F364" s="672"/>
      <c r="G364" s="672"/>
      <c r="K364" s="1072"/>
    </row>
    <row r="365" spans="2:11" s="214" customFormat="1">
      <c r="B365" s="671"/>
      <c r="F365" s="672"/>
      <c r="G365" s="672"/>
      <c r="K365" s="1072"/>
    </row>
    <row r="366" spans="2:11" s="214" customFormat="1">
      <c r="B366" s="671"/>
      <c r="F366" s="672"/>
      <c r="G366" s="672"/>
      <c r="K366" s="1072"/>
    </row>
    <row r="367" spans="2:11" s="214" customFormat="1">
      <c r="B367" s="671"/>
      <c r="F367" s="672"/>
      <c r="G367" s="672"/>
      <c r="K367" s="1072"/>
    </row>
    <row r="368" spans="2:11" s="214" customFormat="1">
      <c r="B368" s="671"/>
      <c r="F368" s="672"/>
      <c r="G368" s="672"/>
      <c r="K368" s="1072"/>
    </row>
    <row r="369" spans="2:11" s="214" customFormat="1">
      <c r="B369" s="671"/>
      <c r="F369" s="672"/>
      <c r="G369" s="672"/>
      <c r="K369" s="1072"/>
    </row>
    <row r="370" spans="2:11" s="214" customFormat="1">
      <c r="B370" s="671"/>
      <c r="F370" s="672"/>
      <c r="G370" s="672"/>
      <c r="K370" s="1072"/>
    </row>
    <row r="371" spans="2:11" s="214" customFormat="1">
      <c r="B371" s="671"/>
      <c r="F371" s="672"/>
      <c r="G371" s="672"/>
      <c r="K371" s="1072"/>
    </row>
    <row r="372" spans="2:11" s="214" customFormat="1">
      <c r="B372" s="671"/>
      <c r="F372" s="672"/>
      <c r="G372" s="672"/>
      <c r="K372" s="1072"/>
    </row>
    <row r="373" spans="2:11" s="214" customFormat="1">
      <c r="B373" s="671"/>
      <c r="F373" s="672"/>
      <c r="G373" s="672"/>
      <c r="K373" s="1072"/>
    </row>
    <row r="374" spans="2:11" s="214" customFormat="1">
      <c r="B374" s="671"/>
      <c r="F374" s="672"/>
      <c r="G374" s="672"/>
      <c r="K374" s="1072"/>
    </row>
    <row r="375" spans="2:11" s="214" customFormat="1">
      <c r="B375" s="671"/>
      <c r="F375" s="672"/>
      <c r="G375" s="672"/>
      <c r="K375" s="1072"/>
    </row>
    <row r="376" spans="2:11" s="214" customFormat="1">
      <c r="B376" s="671"/>
      <c r="F376" s="672"/>
      <c r="G376" s="672"/>
      <c r="K376" s="1072"/>
    </row>
    <row r="377" spans="2:11" s="214" customFormat="1">
      <c r="B377" s="671"/>
      <c r="F377" s="672"/>
      <c r="G377" s="672"/>
      <c r="K377" s="1072"/>
    </row>
    <row r="378" spans="2:11" s="214" customFormat="1">
      <c r="B378" s="671"/>
      <c r="F378" s="672"/>
      <c r="G378" s="672"/>
      <c r="K378" s="1072"/>
    </row>
    <row r="379" spans="2:11" s="214" customFormat="1">
      <c r="B379" s="671"/>
      <c r="F379" s="672"/>
      <c r="G379" s="672"/>
      <c r="K379" s="1072"/>
    </row>
    <row r="380" spans="2:11" s="214" customFormat="1">
      <c r="B380" s="671"/>
      <c r="F380" s="672"/>
      <c r="G380" s="672"/>
      <c r="K380" s="1072"/>
    </row>
    <row r="381" spans="2:11" s="214" customFormat="1">
      <c r="B381" s="671"/>
      <c r="F381" s="672"/>
      <c r="G381" s="672"/>
      <c r="K381" s="1072"/>
    </row>
    <row r="382" spans="2:11" s="214" customFormat="1">
      <c r="B382" s="671"/>
      <c r="F382" s="672"/>
      <c r="G382" s="672"/>
      <c r="K382" s="1072"/>
    </row>
    <row r="383" spans="2:11" s="214" customFormat="1">
      <c r="B383" s="671"/>
      <c r="F383" s="672"/>
      <c r="G383" s="672"/>
      <c r="K383" s="1072"/>
    </row>
    <row r="384" spans="2:11" s="214" customFormat="1">
      <c r="B384" s="671"/>
      <c r="F384" s="672"/>
      <c r="G384" s="672"/>
      <c r="K384" s="1072"/>
    </row>
    <row r="385" spans="2:11" s="214" customFormat="1">
      <c r="B385" s="671"/>
      <c r="F385" s="672"/>
      <c r="G385" s="672"/>
      <c r="K385" s="1072"/>
    </row>
    <row r="386" spans="2:11" s="214" customFormat="1">
      <c r="B386" s="671"/>
      <c r="F386" s="672"/>
      <c r="G386" s="672"/>
      <c r="K386" s="1072"/>
    </row>
    <row r="387" spans="2:11" s="214" customFormat="1">
      <c r="B387" s="671"/>
      <c r="F387" s="672"/>
      <c r="G387" s="672"/>
      <c r="K387" s="1072"/>
    </row>
    <row r="388" spans="2:11" s="214" customFormat="1">
      <c r="B388" s="671"/>
      <c r="F388" s="672"/>
      <c r="G388" s="672"/>
      <c r="K388" s="1072"/>
    </row>
    <row r="389" spans="2:11" s="214" customFormat="1">
      <c r="B389" s="671"/>
      <c r="F389" s="672"/>
      <c r="G389" s="672"/>
      <c r="K389" s="1072"/>
    </row>
    <row r="390" spans="2:11" s="214" customFormat="1">
      <c r="B390" s="671"/>
      <c r="F390" s="672"/>
      <c r="G390" s="672"/>
      <c r="K390" s="1072"/>
    </row>
    <row r="391" spans="2:11" s="214" customFormat="1">
      <c r="B391" s="671"/>
      <c r="F391" s="672"/>
      <c r="G391" s="672"/>
      <c r="K391" s="1072"/>
    </row>
    <row r="392" spans="2:11" s="214" customFormat="1">
      <c r="B392" s="671"/>
      <c r="F392" s="672"/>
      <c r="G392" s="672"/>
      <c r="K392" s="1072"/>
    </row>
    <row r="393" spans="2:11" s="214" customFormat="1">
      <c r="B393" s="671"/>
      <c r="F393" s="672"/>
      <c r="G393" s="672"/>
      <c r="K393" s="1072"/>
    </row>
    <row r="394" spans="2:11" s="214" customFormat="1">
      <c r="B394" s="671"/>
      <c r="F394" s="672"/>
      <c r="G394" s="672"/>
      <c r="K394" s="1072"/>
    </row>
    <row r="395" spans="2:11" s="214" customFormat="1">
      <c r="B395" s="671"/>
      <c r="F395" s="672"/>
      <c r="G395" s="672"/>
      <c r="K395" s="1072"/>
    </row>
    <row r="396" spans="2:11" s="214" customFormat="1">
      <c r="B396" s="671"/>
      <c r="F396" s="672"/>
      <c r="G396" s="672"/>
      <c r="K396" s="1072"/>
    </row>
    <row r="397" spans="2:11" s="214" customFormat="1">
      <c r="B397" s="671"/>
      <c r="F397" s="672"/>
      <c r="G397" s="672"/>
      <c r="K397" s="1072"/>
    </row>
    <row r="398" spans="2:11" s="214" customFormat="1">
      <c r="B398" s="671"/>
      <c r="F398" s="672"/>
      <c r="G398" s="672"/>
      <c r="K398" s="1072"/>
    </row>
    <row r="399" spans="2:11" s="214" customFormat="1">
      <c r="B399" s="671"/>
      <c r="F399" s="672"/>
      <c r="G399" s="672"/>
      <c r="K399" s="1072"/>
    </row>
    <row r="400" spans="2:11" s="214" customFormat="1">
      <c r="B400" s="671"/>
      <c r="F400" s="672"/>
      <c r="G400" s="672"/>
      <c r="K400" s="1072"/>
    </row>
    <row r="401" spans="2:11" s="214" customFormat="1">
      <c r="B401" s="671"/>
      <c r="F401" s="672"/>
      <c r="G401" s="672"/>
      <c r="K401" s="1072"/>
    </row>
    <row r="402" spans="2:11" s="214" customFormat="1">
      <c r="B402" s="671"/>
      <c r="F402" s="672"/>
      <c r="G402" s="672"/>
      <c r="K402" s="1072"/>
    </row>
    <row r="403" spans="2:11" s="214" customFormat="1">
      <c r="B403" s="671"/>
      <c r="F403" s="672"/>
      <c r="G403" s="672"/>
      <c r="K403" s="1072"/>
    </row>
    <row r="404" spans="2:11" s="214" customFormat="1">
      <c r="B404" s="671"/>
      <c r="F404" s="672"/>
      <c r="G404" s="672"/>
      <c r="K404" s="1072"/>
    </row>
    <row r="405" spans="2:11" s="214" customFormat="1">
      <c r="B405" s="671"/>
      <c r="F405" s="672"/>
      <c r="G405" s="672"/>
      <c r="K405" s="1072"/>
    </row>
    <row r="406" spans="2:11" s="214" customFormat="1">
      <c r="B406" s="671"/>
      <c r="F406" s="672"/>
      <c r="G406" s="672"/>
      <c r="K406" s="1072"/>
    </row>
    <row r="407" spans="2:11" s="214" customFormat="1">
      <c r="B407" s="671"/>
      <c r="F407" s="672"/>
      <c r="G407" s="672"/>
      <c r="K407" s="1072"/>
    </row>
    <row r="408" spans="2:11" s="214" customFormat="1">
      <c r="B408" s="671"/>
      <c r="F408" s="672"/>
      <c r="G408" s="672"/>
      <c r="K408" s="1072"/>
    </row>
    <row r="409" spans="2:11" s="214" customFormat="1">
      <c r="B409" s="671"/>
      <c r="F409" s="672"/>
      <c r="G409" s="672"/>
      <c r="K409" s="1072"/>
    </row>
    <row r="410" spans="2:11" s="214" customFormat="1">
      <c r="B410" s="671"/>
      <c r="F410" s="672"/>
      <c r="G410" s="672"/>
      <c r="K410" s="1072"/>
    </row>
    <row r="411" spans="2:11" s="214" customFormat="1">
      <c r="B411" s="671"/>
      <c r="F411" s="672"/>
      <c r="G411" s="672"/>
      <c r="K411" s="1072"/>
    </row>
    <row r="412" spans="2:11" s="214" customFormat="1">
      <c r="B412" s="671"/>
      <c r="F412" s="672"/>
      <c r="G412" s="672"/>
      <c r="K412" s="1072"/>
    </row>
    <row r="413" spans="2:11" s="214" customFormat="1">
      <c r="B413" s="671"/>
      <c r="F413" s="672"/>
      <c r="G413" s="672"/>
      <c r="K413" s="1072"/>
    </row>
    <row r="414" spans="2:11" s="214" customFormat="1">
      <c r="B414" s="671"/>
      <c r="F414" s="672"/>
      <c r="G414" s="672"/>
      <c r="K414" s="1072"/>
    </row>
    <row r="415" spans="2:11" s="214" customFormat="1">
      <c r="B415" s="671"/>
      <c r="F415" s="672"/>
      <c r="G415" s="672"/>
      <c r="K415" s="1072"/>
    </row>
    <row r="416" spans="2:11" s="214" customFormat="1">
      <c r="B416" s="671"/>
      <c r="F416" s="672"/>
      <c r="G416" s="672"/>
      <c r="K416" s="1072"/>
    </row>
    <row r="417" spans="2:11" s="214" customFormat="1">
      <c r="B417" s="671"/>
      <c r="F417" s="672"/>
      <c r="G417" s="672"/>
      <c r="K417" s="1072"/>
    </row>
    <row r="418" spans="2:11" s="214" customFormat="1">
      <c r="B418" s="671"/>
      <c r="F418" s="672"/>
      <c r="G418" s="672"/>
      <c r="K418" s="1072"/>
    </row>
    <row r="419" spans="2:11" s="214" customFormat="1">
      <c r="B419" s="671"/>
      <c r="F419" s="672"/>
      <c r="G419" s="672"/>
      <c r="K419" s="1072"/>
    </row>
    <row r="420" spans="2:11" s="214" customFormat="1">
      <c r="B420" s="671"/>
      <c r="F420" s="672"/>
      <c r="G420" s="672"/>
      <c r="K420" s="1072"/>
    </row>
    <row r="421" spans="2:11" s="214" customFormat="1">
      <c r="B421" s="671"/>
      <c r="F421" s="672"/>
      <c r="G421" s="672"/>
      <c r="K421" s="1072"/>
    </row>
    <row r="422" spans="2:11" s="214" customFormat="1">
      <c r="B422" s="671"/>
      <c r="F422" s="672"/>
      <c r="G422" s="672"/>
      <c r="K422" s="1072"/>
    </row>
    <row r="423" spans="2:11" s="214" customFormat="1">
      <c r="B423" s="671"/>
      <c r="F423" s="672"/>
      <c r="G423" s="672"/>
      <c r="K423" s="1072"/>
    </row>
    <row r="424" spans="2:11" s="214" customFormat="1">
      <c r="B424" s="671"/>
      <c r="F424" s="672"/>
      <c r="G424" s="672"/>
      <c r="K424" s="1072"/>
    </row>
    <row r="425" spans="2:11" s="214" customFormat="1">
      <c r="B425" s="671"/>
      <c r="F425" s="672"/>
      <c r="G425" s="672"/>
      <c r="K425" s="1072"/>
    </row>
    <row r="426" spans="2:11" s="214" customFormat="1">
      <c r="B426" s="671"/>
      <c r="F426" s="672"/>
      <c r="G426" s="672"/>
      <c r="K426" s="1072"/>
    </row>
    <row r="427" spans="2:11" s="214" customFormat="1">
      <c r="B427" s="671"/>
      <c r="F427" s="672"/>
      <c r="G427" s="672"/>
      <c r="K427" s="1072"/>
    </row>
    <row r="428" spans="2:11" s="214" customFormat="1">
      <c r="B428" s="671"/>
      <c r="F428" s="672"/>
      <c r="G428" s="672"/>
      <c r="K428" s="1072"/>
    </row>
    <row r="429" spans="2:11" s="214" customFormat="1">
      <c r="B429" s="671"/>
      <c r="F429" s="672"/>
      <c r="G429" s="672"/>
      <c r="K429" s="1072"/>
    </row>
    <row r="430" spans="2:11" s="214" customFormat="1">
      <c r="B430" s="671"/>
      <c r="F430" s="672"/>
      <c r="G430" s="672"/>
      <c r="K430" s="1072"/>
    </row>
    <row r="431" spans="2:11" s="214" customFormat="1">
      <c r="B431" s="671"/>
      <c r="F431" s="672"/>
      <c r="G431" s="672"/>
      <c r="K431" s="1072"/>
    </row>
    <row r="432" spans="2:11" s="214" customFormat="1">
      <c r="B432" s="671"/>
      <c r="F432" s="672"/>
      <c r="G432" s="672"/>
      <c r="K432" s="1072"/>
    </row>
    <row r="433" spans="2:11" s="214" customFormat="1">
      <c r="B433" s="671"/>
      <c r="F433" s="672"/>
      <c r="G433" s="672"/>
      <c r="K433" s="1072"/>
    </row>
    <row r="434" spans="2:11" s="214" customFormat="1">
      <c r="B434" s="671"/>
      <c r="F434" s="672"/>
      <c r="G434" s="672"/>
      <c r="K434" s="1072"/>
    </row>
    <row r="435" spans="2:11" s="214" customFormat="1">
      <c r="B435" s="671"/>
      <c r="F435" s="672"/>
      <c r="G435" s="672"/>
      <c r="K435" s="1072"/>
    </row>
    <row r="436" spans="2:11" s="214" customFormat="1">
      <c r="B436" s="671"/>
      <c r="F436" s="672"/>
      <c r="G436" s="672"/>
      <c r="K436" s="1072"/>
    </row>
    <row r="437" spans="2:11" s="214" customFormat="1">
      <c r="B437" s="671"/>
      <c r="F437" s="672"/>
      <c r="G437" s="672"/>
      <c r="K437" s="1072"/>
    </row>
    <row r="438" spans="2:11" s="214" customFormat="1">
      <c r="B438" s="671"/>
      <c r="F438" s="672"/>
      <c r="G438" s="672"/>
      <c r="K438" s="1072"/>
    </row>
    <row r="439" spans="2:11" s="214" customFormat="1">
      <c r="B439" s="671"/>
      <c r="F439" s="672"/>
      <c r="G439" s="672"/>
      <c r="K439" s="1072"/>
    </row>
    <row r="440" spans="2:11" s="214" customFormat="1">
      <c r="B440" s="671"/>
      <c r="F440" s="672"/>
      <c r="G440" s="672"/>
      <c r="K440" s="1072"/>
    </row>
    <row r="441" spans="2:11" s="214" customFormat="1">
      <c r="B441" s="671"/>
      <c r="F441" s="672"/>
      <c r="G441" s="672"/>
      <c r="K441" s="1072"/>
    </row>
    <row r="442" spans="2:11" s="214" customFormat="1">
      <c r="B442" s="671"/>
      <c r="F442" s="672"/>
      <c r="G442" s="672"/>
      <c r="K442" s="1072"/>
    </row>
    <row r="443" spans="2:11" s="214" customFormat="1">
      <c r="B443" s="671"/>
      <c r="F443" s="672"/>
      <c r="G443" s="672"/>
      <c r="K443" s="1072"/>
    </row>
    <row r="444" spans="2:11" s="214" customFormat="1">
      <c r="B444" s="671"/>
      <c r="F444" s="672"/>
      <c r="G444" s="672"/>
      <c r="K444" s="1072"/>
    </row>
    <row r="445" spans="2:11" s="214" customFormat="1">
      <c r="B445" s="671"/>
      <c r="F445" s="672"/>
      <c r="G445" s="672"/>
      <c r="K445" s="1072"/>
    </row>
    <row r="446" spans="2:11" s="214" customFormat="1">
      <c r="B446" s="671"/>
      <c r="F446" s="672"/>
      <c r="G446" s="672"/>
      <c r="K446" s="1072"/>
    </row>
    <row r="447" spans="2:11" s="214" customFormat="1">
      <c r="B447" s="671"/>
      <c r="F447" s="672"/>
      <c r="G447" s="672"/>
      <c r="K447" s="1072"/>
    </row>
    <row r="448" spans="2:11" s="214" customFormat="1">
      <c r="B448" s="671"/>
      <c r="F448" s="672"/>
      <c r="G448" s="672"/>
      <c r="K448" s="1072"/>
    </row>
    <row r="449" spans="2:11" s="214" customFormat="1">
      <c r="B449" s="671"/>
      <c r="F449" s="672"/>
      <c r="G449" s="672"/>
      <c r="K449" s="1072"/>
    </row>
    <row r="450" spans="2:11" s="214" customFormat="1">
      <c r="B450" s="671"/>
      <c r="F450" s="672"/>
      <c r="G450" s="672"/>
      <c r="K450" s="1072"/>
    </row>
    <row r="451" spans="2:11" s="214" customFormat="1">
      <c r="B451" s="671"/>
      <c r="F451" s="672"/>
      <c r="G451" s="672"/>
      <c r="K451" s="1072"/>
    </row>
    <row r="452" spans="2:11" s="214" customFormat="1">
      <c r="B452" s="671"/>
      <c r="F452" s="672"/>
      <c r="G452" s="672"/>
      <c r="K452" s="1072"/>
    </row>
    <row r="453" spans="2:11" s="214" customFormat="1">
      <c r="B453" s="671"/>
      <c r="F453" s="672"/>
      <c r="G453" s="672"/>
      <c r="K453" s="1072"/>
    </row>
    <row r="454" spans="2:11" s="214" customFormat="1">
      <c r="B454" s="671"/>
      <c r="F454" s="672"/>
      <c r="G454" s="672"/>
      <c r="K454" s="1072"/>
    </row>
    <row r="455" spans="2:11" s="214" customFormat="1">
      <c r="B455" s="671"/>
      <c r="F455" s="672"/>
      <c r="G455" s="672"/>
      <c r="K455" s="1072"/>
    </row>
    <row r="456" spans="2:11" s="214" customFormat="1">
      <c r="B456" s="671"/>
      <c r="F456" s="672"/>
      <c r="G456" s="672"/>
      <c r="K456" s="1072"/>
    </row>
    <row r="457" spans="2:11" s="214" customFormat="1">
      <c r="B457" s="671"/>
      <c r="F457" s="672"/>
      <c r="G457" s="672"/>
      <c r="K457" s="1072"/>
    </row>
    <row r="458" spans="2:11" s="214" customFormat="1">
      <c r="B458" s="671"/>
      <c r="F458" s="672"/>
      <c r="G458" s="672"/>
      <c r="K458" s="1072"/>
    </row>
    <row r="459" spans="2:11" s="214" customFormat="1">
      <c r="B459" s="671"/>
      <c r="F459" s="672"/>
      <c r="G459" s="672"/>
      <c r="K459" s="1072"/>
    </row>
    <row r="460" spans="2:11" s="214" customFormat="1">
      <c r="B460" s="671"/>
      <c r="F460" s="672"/>
      <c r="G460" s="672"/>
      <c r="K460" s="1072"/>
    </row>
    <row r="461" spans="2:11" s="214" customFormat="1">
      <c r="B461" s="671"/>
      <c r="F461" s="672"/>
      <c r="G461" s="672"/>
      <c r="K461" s="1072"/>
    </row>
    <row r="462" spans="2:11" s="214" customFormat="1">
      <c r="B462" s="671"/>
      <c r="F462" s="672"/>
      <c r="G462" s="672"/>
      <c r="K462" s="1072"/>
    </row>
    <row r="463" spans="2:11" s="214" customFormat="1">
      <c r="B463" s="671"/>
      <c r="F463" s="672"/>
      <c r="G463" s="672"/>
      <c r="K463" s="1072"/>
    </row>
    <row r="464" spans="2:11" s="214" customFormat="1">
      <c r="B464" s="671"/>
      <c r="F464" s="672"/>
      <c r="G464" s="672"/>
      <c r="K464" s="1072"/>
    </row>
    <row r="465" spans="2:11" s="214" customFormat="1">
      <c r="B465" s="671"/>
      <c r="F465" s="672"/>
      <c r="G465" s="672"/>
      <c r="K465" s="1072"/>
    </row>
    <row r="466" spans="2:11" s="214" customFormat="1">
      <c r="B466" s="671"/>
      <c r="F466" s="672"/>
      <c r="G466" s="672"/>
      <c r="K466" s="1072"/>
    </row>
    <row r="467" spans="2:11" s="214" customFormat="1">
      <c r="B467" s="671"/>
      <c r="F467" s="672"/>
      <c r="G467" s="672"/>
      <c r="K467" s="1072"/>
    </row>
    <row r="468" spans="2:11" s="214" customFormat="1">
      <c r="B468" s="671"/>
      <c r="F468" s="672"/>
      <c r="G468" s="672"/>
      <c r="K468" s="1072"/>
    </row>
    <row r="469" spans="2:11" s="214" customFormat="1">
      <c r="B469" s="671"/>
      <c r="F469" s="672"/>
      <c r="G469" s="672"/>
      <c r="K469" s="1072"/>
    </row>
    <row r="470" spans="2:11" s="214" customFormat="1">
      <c r="B470" s="671"/>
      <c r="F470" s="672"/>
      <c r="G470" s="672"/>
      <c r="K470" s="1072"/>
    </row>
    <row r="471" spans="2:11" s="214" customFormat="1">
      <c r="B471" s="671"/>
      <c r="F471" s="672"/>
      <c r="G471" s="672"/>
      <c r="K471" s="1072"/>
    </row>
    <row r="472" spans="2:11" s="214" customFormat="1">
      <c r="B472" s="671"/>
      <c r="F472" s="672"/>
      <c r="G472" s="672"/>
      <c r="K472" s="1072"/>
    </row>
    <row r="473" spans="2:11" s="214" customFormat="1">
      <c r="B473" s="671"/>
      <c r="F473" s="672"/>
      <c r="G473" s="672"/>
      <c r="K473" s="1072"/>
    </row>
    <row r="474" spans="2:11" s="214" customFormat="1">
      <c r="B474" s="671"/>
      <c r="F474" s="672"/>
      <c r="G474" s="672"/>
      <c r="K474" s="1072"/>
    </row>
    <row r="475" spans="2:11" s="214" customFormat="1">
      <c r="B475" s="671"/>
      <c r="F475" s="672"/>
      <c r="G475" s="672"/>
      <c r="K475" s="1072"/>
    </row>
    <row r="476" spans="2:11" s="214" customFormat="1">
      <c r="B476" s="671"/>
      <c r="F476" s="672"/>
      <c r="G476" s="672"/>
      <c r="K476" s="1072"/>
    </row>
    <row r="477" spans="2:11" s="214" customFormat="1">
      <c r="B477" s="671"/>
      <c r="F477" s="672"/>
      <c r="G477" s="672"/>
      <c r="K477" s="1072"/>
    </row>
    <row r="478" spans="2:11" s="214" customFormat="1">
      <c r="B478" s="671"/>
      <c r="F478" s="672"/>
      <c r="G478" s="672"/>
      <c r="K478" s="1072"/>
    </row>
    <row r="479" spans="2:11" s="214" customFormat="1">
      <c r="B479" s="671"/>
      <c r="F479" s="672"/>
      <c r="G479" s="672"/>
      <c r="K479" s="1072"/>
    </row>
    <row r="480" spans="2:11" s="214" customFormat="1">
      <c r="B480" s="671"/>
      <c r="F480" s="672"/>
      <c r="G480" s="672"/>
      <c r="K480" s="1072"/>
    </row>
    <row r="481" spans="2:11" s="214" customFormat="1">
      <c r="B481" s="671"/>
      <c r="F481" s="672"/>
      <c r="G481" s="672"/>
      <c r="K481" s="1072"/>
    </row>
    <row r="482" spans="2:11" s="214" customFormat="1">
      <c r="B482" s="671"/>
      <c r="F482" s="672"/>
      <c r="G482" s="672"/>
      <c r="K482" s="1072"/>
    </row>
    <row r="483" spans="2:11" s="214" customFormat="1">
      <c r="B483" s="671"/>
      <c r="F483" s="672"/>
      <c r="G483" s="672"/>
      <c r="K483" s="1072"/>
    </row>
    <row r="484" spans="2:11" s="214" customFormat="1">
      <c r="B484" s="671"/>
      <c r="F484" s="672"/>
      <c r="G484" s="672"/>
      <c r="K484" s="1072"/>
    </row>
    <row r="485" spans="2:11" s="214" customFormat="1">
      <c r="B485" s="671"/>
      <c r="F485" s="672"/>
      <c r="G485" s="672"/>
      <c r="K485" s="1072"/>
    </row>
    <row r="486" spans="2:11" s="214" customFormat="1">
      <c r="B486" s="671"/>
      <c r="F486" s="672"/>
      <c r="G486" s="672"/>
      <c r="K486" s="1072"/>
    </row>
    <row r="487" spans="2:11" s="214" customFormat="1">
      <c r="B487" s="671"/>
      <c r="F487" s="672"/>
      <c r="G487" s="672"/>
      <c r="K487" s="1072"/>
    </row>
    <row r="488" spans="2:11" s="214" customFormat="1">
      <c r="B488" s="671"/>
      <c r="F488" s="672"/>
      <c r="G488" s="672"/>
      <c r="K488" s="1072"/>
    </row>
    <row r="489" spans="2:11" s="214" customFormat="1">
      <c r="B489" s="671"/>
      <c r="F489" s="672"/>
      <c r="G489" s="672"/>
      <c r="K489" s="1072"/>
    </row>
    <row r="490" spans="2:11" s="214" customFormat="1">
      <c r="B490" s="671"/>
      <c r="F490" s="672"/>
      <c r="G490" s="672"/>
      <c r="K490" s="1072"/>
    </row>
    <row r="491" spans="2:11" s="214" customFormat="1">
      <c r="B491" s="671"/>
      <c r="F491" s="672"/>
      <c r="G491" s="672"/>
      <c r="K491" s="1072"/>
    </row>
    <row r="492" spans="2:11" s="214" customFormat="1">
      <c r="B492" s="671"/>
      <c r="F492" s="672"/>
      <c r="G492" s="672"/>
      <c r="K492" s="1072"/>
    </row>
    <row r="493" spans="2:11" s="214" customFormat="1">
      <c r="B493" s="671"/>
      <c r="F493" s="672"/>
      <c r="G493" s="672"/>
      <c r="K493" s="1072"/>
    </row>
    <row r="494" spans="2:11" s="214" customFormat="1">
      <c r="B494" s="671"/>
      <c r="F494" s="672"/>
      <c r="G494" s="672"/>
      <c r="K494" s="1072"/>
    </row>
    <row r="495" spans="2:11" s="214" customFormat="1">
      <c r="B495" s="671"/>
      <c r="F495" s="672"/>
      <c r="G495" s="672"/>
      <c r="K495" s="1072"/>
    </row>
    <row r="496" spans="2:11" s="214" customFormat="1">
      <c r="B496" s="671"/>
      <c r="F496" s="672"/>
      <c r="G496" s="672"/>
      <c r="K496" s="1072"/>
    </row>
    <row r="497" spans="2:11" s="214" customFormat="1">
      <c r="B497" s="671"/>
      <c r="F497" s="672"/>
      <c r="G497" s="672"/>
      <c r="K497" s="1072"/>
    </row>
    <row r="498" spans="2:11" s="214" customFormat="1">
      <c r="B498" s="671"/>
      <c r="F498" s="672"/>
      <c r="G498" s="672"/>
      <c r="K498" s="1072"/>
    </row>
    <row r="499" spans="2:11" s="214" customFormat="1">
      <c r="B499" s="671"/>
      <c r="F499" s="672"/>
      <c r="G499" s="672"/>
      <c r="K499" s="1072"/>
    </row>
    <row r="500" spans="2:11" s="214" customFormat="1">
      <c r="B500" s="671"/>
      <c r="F500" s="672"/>
      <c r="G500" s="672"/>
      <c r="K500" s="1072"/>
    </row>
    <row r="501" spans="2:11" s="214" customFormat="1">
      <c r="B501" s="671"/>
      <c r="F501" s="672"/>
      <c r="G501" s="672"/>
      <c r="K501" s="1072"/>
    </row>
    <row r="502" spans="2:11" s="214" customFormat="1">
      <c r="B502" s="671"/>
      <c r="F502" s="672"/>
      <c r="G502" s="672"/>
      <c r="K502" s="1072"/>
    </row>
    <row r="503" spans="2:11" s="214" customFormat="1">
      <c r="B503" s="671"/>
      <c r="F503" s="672"/>
      <c r="G503" s="672"/>
      <c r="K503" s="1072"/>
    </row>
    <row r="504" spans="2:11" s="214" customFormat="1">
      <c r="B504" s="671"/>
      <c r="F504" s="672"/>
      <c r="G504" s="672"/>
      <c r="K504" s="1072"/>
    </row>
    <row r="505" spans="2:11" s="214" customFormat="1">
      <c r="B505" s="671"/>
      <c r="F505" s="672"/>
      <c r="G505" s="672"/>
      <c r="K505" s="1072"/>
    </row>
    <row r="506" spans="2:11" s="214" customFormat="1">
      <c r="B506" s="671"/>
      <c r="F506" s="672"/>
      <c r="G506" s="672"/>
      <c r="K506" s="1072"/>
    </row>
    <row r="507" spans="2:11" s="214" customFormat="1">
      <c r="B507" s="671"/>
      <c r="F507" s="672"/>
      <c r="G507" s="672"/>
      <c r="K507" s="1072"/>
    </row>
    <row r="508" spans="2:11" s="214" customFormat="1">
      <c r="B508" s="671"/>
      <c r="F508" s="672"/>
      <c r="G508" s="672"/>
      <c r="K508" s="1072"/>
    </row>
    <row r="509" spans="2:11" s="214" customFormat="1">
      <c r="B509" s="671"/>
      <c r="F509" s="672"/>
      <c r="G509" s="672"/>
      <c r="K509" s="1072"/>
    </row>
    <row r="510" spans="2:11" s="214" customFormat="1">
      <c r="B510" s="671"/>
      <c r="F510" s="672"/>
      <c r="G510" s="672"/>
      <c r="K510" s="1072"/>
    </row>
    <row r="511" spans="2:11" s="214" customFormat="1">
      <c r="B511" s="671"/>
      <c r="F511" s="672"/>
      <c r="G511" s="672"/>
      <c r="K511" s="1072"/>
    </row>
    <row r="512" spans="2:11" s="214" customFormat="1">
      <c r="B512" s="671"/>
      <c r="F512" s="672"/>
      <c r="G512" s="672"/>
      <c r="K512" s="1072"/>
    </row>
    <row r="513" spans="2:11" s="214" customFormat="1">
      <c r="B513" s="671"/>
      <c r="F513" s="672"/>
      <c r="G513" s="672"/>
      <c r="K513" s="1072"/>
    </row>
    <row r="514" spans="2:11" s="214" customFormat="1">
      <c r="B514" s="671"/>
      <c r="F514" s="672"/>
      <c r="G514" s="672"/>
      <c r="K514" s="1072"/>
    </row>
    <row r="515" spans="2:11" s="214" customFormat="1">
      <c r="B515" s="671"/>
      <c r="F515" s="672"/>
      <c r="G515" s="672"/>
      <c r="K515" s="1072"/>
    </row>
    <row r="516" spans="2:11" s="214" customFormat="1">
      <c r="B516" s="671"/>
      <c r="F516" s="672"/>
      <c r="G516" s="672"/>
      <c r="K516" s="1072"/>
    </row>
    <row r="517" spans="2:11" s="214" customFormat="1">
      <c r="B517" s="671"/>
      <c r="F517" s="672"/>
      <c r="G517" s="672"/>
      <c r="K517" s="1072"/>
    </row>
    <row r="518" spans="2:11" s="214" customFormat="1">
      <c r="B518" s="671"/>
      <c r="F518" s="672"/>
      <c r="G518" s="672"/>
      <c r="K518" s="1072"/>
    </row>
    <row r="519" spans="2:11" s="214" customFormat="1">
      <c r="B519" s="671"/>
      <c r="F519" s="672"/>
      <c r="G519" s="672"/>
      <c r="K519" s="1072"/>
    </row>
    <row r="520" spans="2:11" s="214" customFormat="1">
      <c r="B520" s="671"/>
      <c r="F520" s="672"/>
      <c r="G520" s="672"/>
      <c r="K520" s="1072"/>
    </row>
    <row r="521" spans="2:11" s="214" customFormat="1">
      <c r="B521" s="671"/>
      <c r="F521" s="672"/>
      <c r="G521" s="672"/>
      <c r="K521" s="1072"/>
    </row>
    <row r="522" spans="2:11" s="214" customFormat="1">
      <c r="B522" s="671"/>
      <c r="F522" s="672"/>
      <c r="G522" s="672"/>
      <c r="K522" s="1072"/>
    </row>
    <row r="523" spans="2:11" s="214" customFormat="1">
      <c r="B523" s="671"/>
      <c r="F523" s="672"/>
      <c r="G523" s="672"/>
      <c r="K523" s="1072"/>
    </row>
    <row r="524" spans="2:11" s="214" customFormat="1">
      <c r="B524" s="671"/>
      <c r="F524" s="672"/>
      <c r="G524" s="672"/>
      <c r="K524" s="1072"/>
    </row>
    <row r="525" spans="2:11" s="214" customFormat="1">
      <c r="B525" s="671"/>
      <c r="F525" s="672"/>
      <c r="G525" s="672"/>
      <c r="K525" s="1072"/>
    </row>
    <row r="526" spans="2:11" s="214" customFormat="1">
      <c r="B526" s="671"/>
      <c r="F526" s="672"/>
      <c r="G526" s="672"/>
      <c r="K526" s="1072"/>
    </row>
    <row r="527" spans="2:11" s="214" customFormat="1">
      <c r="B527" s="671"/>
      <c r="F527" s="672"/>
      <c r="G527" s="672"/>
      <c r="K527" s="1072"/>
    </row>
    <row r="528" spans="2:11" s="214" customFormat="1">
      <c r="B528" s="671"/>
      <c r="F528" s="672"/>
      <c r="G528" s="672"/>
      <c r="K528" s="1072"/>
    </row>
    <row r="529" spans="2:11" s="214" customFormat="1">
      <c r="B529" s="671"/>
      <c r="F529" s="672"/>
      <c r="G529" s="672"/>
      <c r="K529" s="1072"/>
    </row>
    <row r="530" spans="2:11" s="214" customFormat="1">
      <c r="B530" s="671"/>
      <c r="F530" s="672"/>
      <c r="G530" s="672"/>
      <c r="K530" s="1072"/>
    </row>
    <row r="531" spans="2:11" s="214" customFormat="1">
      <c r="B531" s="671"/>
      <c r="F531" s="672"/>
      <c r="G531" s="672"/>
      <c r="K531" s="1072"/>
    </row>
    <row r="532" spans="2:11" s="214" customFormat="1">
      <c r="B532" s="671"/>
      <c r="F532" s="672"/>
      <c r="G532" s="672"/>
      <c r="K532" s="1072"/>
    </row>
    <row r="533" spans="2:11" s="214" customFormat="1">
      <c r="B533" s="671"/>
      <c r="F533" s="672"/>
      <c r="G533" s="672"/>
      <c r="K533" s="1072"/>
    </row>
    <row r="534" spans="2:11" s="214" customFormat="1">
      <c r="B534" s="671"/>
      <c r="F534" s="672"/>
      <c r="G534" s="672"/>
      <c r="K534" s="1072"/>
    </row>
    <row r="535" spans="2:11" s="214" customFormat="1">
      <c r="B535" s="671"/>
      <c r="F535" s="672"/>
      <c r="G535" s="672"/>
      <c r="K535" s="1072"/>
    </row>
    <row r="536" spans="2:11" s="214" customFormat="1">
      <c r="B536" s="671"/>
      <c r="F536" s="672"/>
      <c r="G536" s="672"/>
      <c r="K536" s="1072"/>
    </row>
    <row r="537" spans="2:11" s="214" customFormat="1">
      <c r="B537" s="671"/>
      <c r="F537" s="672"/>
      <c r="G537" s="672"/>
      <c r="K537" s="1072"/>
    </row>
    <row r="538" spans="2:11" s="214" customFormat="1">
      <c r="B538" s="671"/>
      <c r="F538" s="672"/>
      <c r="G538" s="672"/>
      <c r="K538" s="1072"/>
    </row>
    <row r="539" spans="2:11" s="214" customFormat="1">
      <c r="B539" s="671"/>
      <c r="F539" s="672"/>
      <c r="G539" s="672"/>
      <c r="K539" s="1072"/>
    </row>
    <row r="540" spans="2:11" s="214" customFormat="1">
      <c r="B540" s="671"/>
      <c r="F540" s="672"/>
      <c r="G540" s="672"/>
      <c r="K540" s="1072"/>
    </row>
    <row r="541" spans="2:11" s="214" customFormat="1">
      <c r="B541" s="671"/>
      <c r="F541" s="672"/>
      <c r="G541" s="672"/>
      <c r="K541" s="1072"/>
    </row>
    <row r="542" spans="2:11" s="214" customFormat="1">
      <c r="B542" s="671"/>
      <c r="F542" s="672"/>
      <c r="G542" s="672"/>
      <c r="K542" s="1072"/>
    </row>
    <row r="543" spans="2:11" s="214" customFormat="1">
      <c r="B543" s="671"/>
      <c r="F543" s="672"/>
      <c r="G543" s="672"/>
      <c r="K543" s="1072"/>
    </row>
    <row r="544" spans="2:11" s="214" customFormat="1">
      <c r="B544" s="671"/>
      <c r="F544" s="672"/>
      <c r="G544" s="672"/>
      <c r="K544" s="1072"/>
    </row>
    <row r="545" spans="2:11" s="214" customFormat="1">
      <c r="B545" s="671"/>
      <c r="F545" s="672"/>
      <c r="G545" s="672"/>
      <c r="K545" s="1072"/>
    </row>
    <row r="546" spans="2:11" s="214" customFormat="1">
      <c r="B546" s="671"/>
      <c r="F546" s="672"/>
      <c r="G546" s="672"/>
      <c r="K546" s="1072"/>
    </row>
    <row r="547" spans="2:11" s="214" customFormat="1">
      <c r="B547" s="671"/>
      <c r="F547" s="672"/>
      <c r="G547" s="672"/>
      <c r="K547" s="1072"/>
    </row>
    <row r="548" spans="2:11" s="214" customFormat="1">
      <c r="B548" s="671"/>
      <c r="F548" s="672"/>
      <c r="G548" s="672"/>
      <c r="K548" s="1072"/>
    </row>
    <row r="549" spans="2:11" s="214" customFormat="1">
      <c r="B549" s="671"/>
      <c r="F549" s="672"/>
      <c r="G549" s="672"/>
      <c r="K549" s="1072"/>
    </row>
    <row r="550" spans="2:11" s="214" customFormat="1">
      <c r="B550" s="671"/>
      <c r="F550" s="672"/>
      <c r="G550" s="672"/>
      <c r="K550" s="1072"/>
    </row>
    <row r="551" spans="2:11" s="214" customFormat="1">
      <c r="B551" s="671"/>
      <c r="F551" s="672"/>
      <c r="G551" s="672"/>
      <c r="K551" s="1072"/>
    </row>
    <row r="552" spans="2:11" s="214" customFormat="1">
      <c r="B552" s="671"/>
      <c r="F552" s="672"/>
      <c r="G552" s="672"/>
      <c r="K552" s="1072"/>
    </row>
    <row r="553" spans="2:11" s="214" customFormat="1">
      <c r="B553" s="671"/>
      <c r="F553" s="672"/>
      <c r="G553" s="672"/>
      <c r="K553" s="1072"/>
    </row>
    <row r="554" spans="2:11" s="214" customFormat="1">
      <c r="B554" s="671"/>
      <c r="F554" s="672"/>
      <c r="G554" s="672"/>
      <c r="K554" s="1072"/>
    </row>
    <row r="555" spans="2:11" s="214" customFormat="1">
      <c r="B555" s="671"/>
      <c r="F555" s="672"/>
      <c r="G555" s="672"/>
      <c r="K555" s="1072"/>
    </row>
    <row r="556" spans="2:11" s="214" customFormat="1">
      <c r="B556" s="671"/>
      <c r="F556" s="672"/>
      <c r="G556" s="672"/>
      <c r="K556" s="1072"/>
    </row>
    <row r="557" spans="2:11" s="214" customFormat="1">
      <c r="B557" s="671"/>
      <c r="F557" s="672"/>
      <c r="G557" s="672"/>
      <c r="K557" s="1072"/>
    </row>
    <row r="558" spans="2:11" s="214" customFormat="1">
      <c r="B558" s="671"/>
      <c r="F558" s="672"/>
      <c r="G558" s="672"/>
      <c r="K558" s="1072"/>
    </row>
    <row r="559" spans="2:11" s="214" customFormat="1">
      <c r="B559" s="671"/>
      <c r="F559" s="672"/>
      <c r="G559" s="672"/>
      <c r="K559" s="1072"/>
    </row>
    <row r="560" spans="2:11" s="214" customFormat="1">
      <c r="B560" s="671"/>
      <c r="F560" s="672"/>
      <c r="G560" s="672"/>
      <c r="K560" s="1072"/>
    </row>
    <row r="561" spans="2:11" s="214" customFormat="1">
      <c r="B561" s="671"/>
      <c r="F561" s="672"/>
      <c r="G561" s="672"/>
      <c r="K561" s="1072"/>
    </row>
    <row r="562" spans="2:11" s="214" customFormat="1">
      <c r="B562" s="671"/>
      <c r="F562" s="672"/>
      <c r="G562" s="672"/>
      <c r="K562" s="1072"/>
    </row>
    <row r="563" spans="2:11" s="214" customFormat="1">
      <c r="B563" s="671"/>
      <c r="F563" s="672"/>
      <c r="G563" s="672"/>
      <c r="K563" s="1072"/>
    </row>
    <row r="564" spans="2:11" s="214" customFormat="1">
      <c r="B564" s="671"/>
      <c r="F564" s="672"/>
      <c r="G564" s="672"/>
      <c r="K564" s="1072"/>
    </row>
    <row r="565" spans="2:11" s="214" customFormat="1">
      <c r="B565" s="671"/>
      <c r="F565" s="672"/>
      <c r="G565" s="672"/>
      <c r="K565" s="1072"/>
    </row>
    <row r="566" spans="2:11" s="214" customFormat="1">
      <c r="B566" s="671"/>
      <c r="F566" s="672"/>
      <c r="G566" s="672"/>
      <c r="K566" s="1072"/>
    </row>
    <row r="567" spans="2:11" s="214" customFormat="1">
      <c r="B567" s="671"/>
      <c r="F567" s="672"/>
      <c r="G567" s="672"/>
      <c r="K567" s="1072"/>
    </row>
    <row r="568" spans="2:11" s="214" customFormat="1">
      <c r="B568" s="671"/>
      <c r="F568" s="672"/>
      <c r="G568" s="672"/>
      <c r="K568" s="1072"/>
    </row>
    <row r="569" spans="2:11" s="214" customFormat="1">
      <c r="B569" s="671"/>
      <c r="F569" s="672"/>
      <c r="G569" s="672"/>
      <c r="K569" s="1072"/>
    </row>
    <row r="570" spans="2:11" s="214" customFormat="1">
      <c r="B570" s="671"/>
      <c r="F570" s="672"/>
      <c r="G570" s="672"/>
      <c r="K570" s="1072"/>
    </row>
    <row r="571" spans="2:11" s="214" customFormat="1">
      <c r="B571" s="671"/>
      <c r="F571" s="672"/>
      <c r="G571" s="672"/>
      <c r="K571" s="1072"/>
    </row>
    <row r="572" spans="2:11" s="214" customFormat="1">
      <c r="B572" s="671"/>
      <c r="F572" s="672"/>
      <c r="G572" s="672"/>
      <c r="K572" s="1072"/>
    </row>
    <row r="573" spans="2:11" s="214" customFormat="1">
      <c r="B573" s="671"/>
      <c r="F573" s="672"/>
      <c r="G573" s="672"/>
      <c r="K573" s="1072"/>
    </row>
    <row r="574" spans="2:11" s="214" customFormat="1">
      <c r="B574" s="671"/>
      <c r="F574" s="672"/>
      <c r="G574" s="672"/>
      <c r="K574" s="1072"/>
    </row>
    <row r="575" spans="2:11" s="214" customFormat="1">
      <c r="B575" s="671"/>
      <c r="F575" s="672"/>
      <c r="G575" s="672"/>
      <c r="K575" s="1072"/>
    </row>
    <row r="576" spans="2:11" s="214" customFormat="1">
      <c r="B576" s="671"/>
      <c r="F576" s="672"/>
      <c r="G576" s="672"/>
      <c r="K576" s="1072"/>
    </row>
    <row r="577" spans="2:11" s="214" customFormat="1">
      <c r="B577" s="671"/>
      <c r="F577" s="672"/>
      <c r="G577" s="672"/>
      <c r="K577" s="1072"/>
    </row>
    <row r="578" spans="2:11" s="214" customFormat="1">
      <c r="B578" s="671"/>
      <c r="F578" s="672"/>
      <c r="G578" s="672"/>
      <c r="K578" s="1072"/>
    </row>
    <row r="579" spans="2:11" s="214" customFormat="1">
      <c r="B579" s="671"/>
      <c r="F579" s="672"/>
      <c r="G579" s="672"/>
      <c r="K579" s="1072"/>
    </row>
    <row r="580" spans="2:11" s="214" customFormat="1">
      <c r="B580" s="671"/>
      <c r="F580" s="672"/>
      <c r="G580" s="672"/>
      <c r="K580" s="1072"/>
    </row>
    <row r="581" spans="2:11" s="214" customFormat="1">
      <c r="B581" s="671"/>
      <c r="F581" s="672"/>
      <c r="G581" s="672"/>
      <c r="K581" s="1072"/>
    </row>
    <row r="582" spans="2:11" s="214" customFormat="1">
      <c r="B582" s="671"/>
      <c r="F582" s="672"/>
      <c r="G582" s="672"/>
      <c r="K582" s="1072"/>
    </row>
    <row r="583" spans="2:11" s="214" customFormat="1">
      <c r="B583" s="671"/>
      <c r="F583" s="672"/>
      <c r="G583" s="672"/>
      <c r="K583" s="1072"/>
    </row>
    <row r="584" spans="2:11" s="214" customFormat="1">
      <c r="B584" s="671"/>
      <c r="F584" s="672"/>
      <c r="G584" s="672"/>
      <c r="K584" s="1072"/>
    </row>
    <row r="585" spans="2:11" s="214" customFormat="1">
      <c r="B585" s="671"/>
      <c r="F585" s="672"/>
      <c r="G585" s="672"/>
      <c r="K585" s="1072"/>
    </row>
    <row r="586" spans="2:11" s="214" customFormat="1">
      <c r="B586" s="671"/>
      <c r="F586" s="672"/>
      <c r="G586" s="672"/>
      <c r="K586" s="1072"/>
    </row>
    <row r="587" spans="2:11" s="214" customFormat="1">
      <c r="B587" s="671"/>
      <c r="F587" s="672"/>
      <c r="G587" s="672"/>
      <c r="K587" s="1072"/>
    </row>
    <row r="588" spans="2:11" s="214" customFormat="1">
      <c r="B588" s="671"/>
      <c r="F588" s="672"/>
      <c r="G588" s="672"/>
      <c r="K588" s="1072"/>
    </row>
    <row r="589" spans="2:11" s="214" customFormat="1">
      <c r="B589" s="671"/>
      <c r="F589" s="672"/>
      <c r="G589" s="672"/>
      <c r="K589" s="1072"/>
    </row>
    <row r="590" spans="2:11" s="214" customFormat="1">
      <c r="B590" s="671"/>
      <c r="F590" s="672"/>
      <c r="G590" s="672"/>
      <c r="K590" s="1072"/>
    </row>
    <row r="591" spans="2:11" s="214" customFormat="1">
      <c r="B591" s="671"/>
      <c r="F591" s="672"/>
      <c r="G591" s="672"/>
      <c r="K591" s="1072"/>
    </row>
    <row r="592" spans="2:11" s="214" customFormat="1">
      <c r="B592" s="671"/>
      <c r="F592" s="672"/>
      <c r="G592" s="672"/>
      <c r="K592" s="1072"/>
    </row>
    <row r="593" spans="2:11" s="214" customFormat="1">
      <c r="B593" s="671"/>
      <c r="F593" s="672"/>
      <c r="G593" s="672"/>
      <c r="K593" s="1072"/>
    </row>
    <row r="594" spans="2:11" s="214" customFormat="1">
      <c r="B594" s="671"/>
      <c r="F594" s="672"/>
      <c r="G594" s="672"/>
      <c r="K594" s="1072"/>
    </row>
    <row r="595" spans="2:11" s="214" customFormat="1">
      <c r="B595" s="671"/>
      <c r="F595" s="672"/>
      <c r="G595" s="672"/>
      <c r="K595" s="1072"/>
    </row>
    <row r="596" spans="2:11" s="214" customFormat="1">
      <c r="B596" s="671"/>
      <c r="F596" s="672"/>
      <c r="G596" s="672"/>
      <c r="K596" s="1072"/>
    </row>
    <row r="597" spans="2:11" s="214" customFormat="1">
      <c r="B597" s="671"/>
      <c r="F597" s="672"/>
      <c r="G597" s="672"/>
      <c r="K597" s="1072"/>
    </row>
    <row r="598" spans="2:11" s="214" customFormat="1">
      <c r="B598" s="671"/>
      <c r="F598" s="672"/>
      <c r="G598" s="672"/>
      <c r="K598" s="1072"/>
    </row>
    <row r="599" spans="2:11" s="214" customFormat="1">
      <c r="B599" s="671"/>
      <c r="F599" s="672"/>
      <c r="G599" s="672"/>
      <c r="K599" s="1072"/>
    </row>
    <row r="600" spans="2:11" s="214" customFormat="1">
      <c r="B600" s="671"/>
      <c r="F600" s="672"/>
      <c r="G600" s="672"/>
      <c r="K600" s="1072"/>
    </row>
    <row r="601" spans="2:11" s="214" customFormat="1">
      <c r="B601" s="671"/>
      <c r="F601" s="672"/>
      <c r="G601" s="672"/>
      <c r="K601" s="1072"/>
    </row>
    <row r="602" spans="2:11" s="214" customFormat="1">
      <c r="B602" s="671"/>
      <c r="F602" s="672"/>
      <c r="G602" s="672"/>
      <c r="K602" s="1072"/>
    </row>
    <row r="603" spans="2:11" s="214" customFormat="1">
      <c r="B603" s="671"/>
      <c r="F603" s="672"/>
      <c r="G603" s="672"/>
      <c r="K603" s="1072"/>
    </row>
    <row r="604" spans="2:11" s="214" customFormat="1">
      <c r="B604" s="671"/>
      <c r="F604" s="672"/>
      <c r="G604" s="672"/>
      <c r="K604" s="1072"/>
    </row>
    <row r="605" spans="2:11" s="214" customFormat="1">
      <c r="B605" s="671"/>
      <c r="F605" s="672"/>
      <c r="G605" s="672"/>
      <c r="K605" s="1072"/>
    </row>
    <row r="606" spans="2:11" s="214" customFormat="1">
      <c r="B606" s="671"/>
      <c r="F606" s="672"/>
      <c r="G606" s="672"/>
      <c r="K606" s="1072"/>
    </row>
    <row r="607" spans="2:11" s="214" customFormat="1">
      <c r="B607" s="671"/>
      <c r="F607" s="672"/>
      <c r="G607" s="672"/>
      <c r="K607" s="1072"/>
    </row>
    <row r="608" spans="2:11" s="214" customFormat="1">
      <c r="B608" s="671"/>
      <c r="F608" s="672"/>
      <c r="G608" s="672"/>
      <c r="K608" s="1072"/>
    </row>
    <row r="609" spans="2:11" s="214" customFormat="1">
      <c r="B609" s="671"/>
      <c r="F609" s="672"/>
      <c r="G609" s="672"/>
      <c r="K609" s="1072"/>
    </row>
    <row r="610" spans="2:11" s="214" customFormat="1">
      <c r="B610" s="671"/>
      <c r="F610" s="672"/>
      <c r="G610" s="672"/>
      <c r="K610" s="1072"/>
    </row>
    <row r="611" spans="2:11" s="214" customFormat="1">
      <c r="B611" s="671"/>
      <c r="F611" s="672"/>
      <c r="G611" s="672"/>
      <c r="K611" s="1072"/>
    </row>
    <row r="612" spans="2:11" s="214" customFormat="1">
      <c r="B612" s="671"/>
      <c r="F612" s="672"/>
      <c r="G612" s="672"/>
      <c r="K612" s="1072"/>
    </row>
    <row r="613" spans="2:11" s="214" customFormat="1">
      <c r="B613" s="671"/>
      <c r="F613" s="672"/>
      <c r="G613" s="672"/>
      <c r="K613" s="1072"/>
    </row>
    <row r="614" spans="2:11" s="214" customFormat="1">
      <c r="B614" s="671"/>
      <c r="F614" s="672"/>
      <c r="G614" s="672"/>
      <c r="K614" s="1072"/>
    </row>
    <row r="615" spans="2:11" s="214" customFormat="1">
      <c r="B615" s="671"/>
      <c r="F615" s="672"/>
      <c r="G615" s="672"/>
      <c r="K615" s="1072"/>
    </row>
    <row r="616" spans="2:11" s="214" customFormat="1">
      <c r="B616" s="671"/>
      <c r="F616" s="672"/>
      <c r="G616" s="672"/>
      <c r="K616" s="1072"/>
    </row>
    <row r="617" spans="2:11" s="214" customFormat="1">
      <c r="B617" s="671"/>
      <c r="F617" s="672"/>
      <c r="G617" s="672"/>
      <c r="K617" s="1072"/>
    </row>
    <row r="618" spans="2:11" s="214" customFormat="1">
      <c r="B618" s="671"/>
      <c r="F618" s="672"/>
      <c r="G618" s="672"/>
      <c r="K618" s="1072"/>
    </row>
    <row r="619" spans="2:11" s="214" customFormat="1">
      <c r="B619" s="671"/>
      <c r="F619" s="672"/>
      <c r="G619" s="672"/>
      <c r="K619" s="1072"/>
    </row>
    <row r="620" spans="2:11" s="214" customFormat="1">
      <c r="B620" s="671"/>
      <c r="F620" s="672"/>
      <c r="G620" s="672"/>
      <c r="K620" s="1072"/>
    </row>
    <row r="621" spans="2:11" s="214" customFormat="1">
      <c r="B621" s="671"/>
      <c r="F621" s="672"/>
      <c r="G621" s="672"/>
      <c r="K621" s="1072"/>
    </row>
    <row r="622" spans="2:11" s="214" customFormat="1">
      <c r="B622" s="671"/>
      <c r="F622" s="672"/>
      <c r="G622" s="672"/>
      <c r="K622" s="1072"/>
    </row>
    <row r="623" spans="2:11" s="214" customFormat="1">
      <c r="B623" s="671"/>
      <c r="F623" s="672"/>
      <c r="G623" s="672"/>
      <c r="K623" s="1072"/>
    </row>
    <row r="624" spans="2:11" s="214" customFormat="1">
      <c r="B624" s="671"/>
      <c r="F624" s="672"/>
      <c r="G624" s="672"/>
      <c r="K624" s="1072"/>
    </row>
    <row r="625" spans="2:11" s="214" customFormat="1">
      <c r="B625" s="671"/>
      <c r="F625" s="672"/>
      <c r="G625" s="672"/>
      <c r="K625" s="1072"/>
    </row>
    <row r="626" spans="2:11" s="214" customFormat="1">
      <c r="B626" s="671"/>
      <c r="F626" s="672"/>
      <c r="G626" s="672"/>
      <c r="K626" s="1072"/>
    </row>
    <row r="627" spans="2:11" s="214" customFormat="1">
      <c r="B627" s="671"/>
      <c r="F627" s="672"/>
      <c r="G627" s="672"/>
      <c r="K627" s="1072"/>
    </row>
    <row r="628" spans="2:11" s="214" customFormat="1">
      <c r="B628" s="671"/>
      <c r="F628" s="672"/>
      <c r="G628" s="672"/>
      <c r="K628" s="1072"/>
    </row>
    <row r="629" spans="2:11" s="214" customFormat="1">
      <c r="B629" s="671"/>
      <c r="F629" s="672"/>
      <c r="G629" s="672"/>
      <c r="K629" s="1072"/>
    </row>
    <row r="630" spans="2:11" s="214" customFormat="1">
      <c r="B630" s="671"/>
      <c r="F630" s="672"/>
      <c r="G630" s="672"/>
      <c r="K630" s="1072"/>
    </row>
    <row r="631" spans="2:11" s="214" customFormat="1">
      <c r="B631" s="671"/>
      <c r="F631" s="672"/>
      <c r="G631" s="672"/>
      <c r="K631" s="1072"/>
    </row>
    <row r="632" spans="2:11" s="214" customFormat="1">
      <c r="B632" s="671"/>
      <c r="F632" s="672"/>
      <c r="G632" s="672"/>
      <c r="K632" s="1072"/>
    </row>
    <row r="633" spans="2:11" s="214" customFormat="1">
      <c r="B633" s="671"/>
      <c r="F633" s="672"/>
      <c r="G633" s="672"/>
      <c r="K633" s="1072"/>
    </row>
    <row r="634" spans="2:11" s="214" customFormat="1">
      <c r="B634" s="671"/>
      <c r="F634" s="672"/>
      <c r="G634" s="672"/>
      <c r="K634" s="1072"/>
    </row>
    <row r="635" spans="2:11" s="214" customFormat="1">
      <c r="B635" s="671"/>
      <c r="F635" s="672"/>
      <c r="G635" s="672"/>
      <c r="K635" s="1072"/>
    </row>
    <row r="636" spans="2:11" s="214" customFormat="1">
      <c r="B636" s="671"/>
      <c r="F636" s="672"/>
      <c r="G636" s="672"/>
      <c r="K636" s="1072"/>
    </row>
    <row r="637" spans="2:11" s="214" customFormat="1">
      <c r="B637" s="671"/>
      <c r="F637" s="672"/>
      <c r="G637" s="672"/>
      <c r="K637" s="1072"/>
    </row>
    <row r="638" spans="2:11" s="214" customFormat="1">
      <c r="B638" s="671"/>
      <c r="F638" s="672"/>
      <c r="G638" s="672"/>
      <c r="K638" s="1072"/>
    </row>
    <row r="639" spans="2:11" s="214" customFormat="1">
      <c r="B639" s="671"/>
      <c r="F639" s="672"/>
      <c r="G639" s="672"/>
      <c r="K639" s="1072"/>
    </row>
    <row r="640" spans="2:11" s="214" customFormat="1">
      <c r="B640" s="671"/>
      <c r="F640" s="672"/>
      <c r="G640" s="672"/>
      <c r="K640" s="1072"/>
    </row>
    <row r="641" spans="2:11" s="214" customFormat="1">
      <c r="B641" s="671"/>
      <c r="F641" s="672"/>
      <c r="G641" s="672"/>
      <c r="K641" s="1072"/>
    </row>
    <row r="642" spans="2:11" s="214" customFormat="1">
      <c r="B642" s="671"/>
      <c r="F642" s="672"/>
      <c r="G642" s="672"/>
      <c r="K642" s="1072"/>
    </row>
    <row r="643" spans="2:11" s="214" customFormat="1">
      <c r="B643" s="671"/>
      <c r="F643" s="672"/>
      <c r="G643" s="672"/>
      <c r="K643" s="1072"/>
    </row>
    <row r="644" spans="2:11" s="214" customFormat="1">
      <c r="B644" s="671"/>
      <c r="F644" s="672"/>
      <c r="G644" s="672"/>
      <c r="K644" s="1072"/>
    </row>
    <row r="645" spans="2:11" s="214" customFormat="1">
      <c r="B645" s="671"/>
      <c r="F645" s="672"/>
      <c r="G645" s="672"/>
      <c r="K645" s="1072"/>
    </row>
    <row r="646" spans="2:11" s="214" customFormat="1">
      <c r="B646" s="671"/>
      <c r="F646" s="672"/>
      <c r="G646" s="672"/>
      <c r="K646" s="1072"/>
    </row>
    <row r="647" spans="2:11" s="214" customFormat="1">
      <c r="B647" s="671"/>
      <c r="F647" s="672"/>
      <c r="G647" s="672"/>
      <c r="K647" s="1072"/>
    </row>
    <row r="648" spans="2:11" s="214" customFormat="1">
      <c r="B648" s="671"/>
      <c r="F648" s="672"/>
      <c r="G648" s="672"/>
      <c r="K648" s="1072"/>
    </row>
    <row r="649" spans="2:11" s="214" customFormat="1">
      <c r="B649" s="671"/>
      <c r="F649" s="672"/>
      <c r="G649" s="672"/>
      <c r="K649" s="1072"/>
    </row>
    <row r="650" spans="2:11" s="214" customFormat="1">
      <c r="B650" s="671"/>
      <c r="F650" s="672"/>
      <c r="G650" s="672"/>
      <c r="K650" s="1072"/>
    </row>
    <row r="651" spans="2:11" s="214" customFormat="1">
      <c r="B651" s="671"/>
      <c r="F651" s="672"/>
      <c r="G651" s="672"/>
      <c r="K651" s="1072"/>
    </row>
    <row r="652" spans="2:11" s="214" customFormat="1">
      <c r="B652" s="671"/>
      <c r="F652" s="672"/>
      <c r="G652" s="672"/>
      <c r="K652" s="1072"/>
    </row>
    <row r="653" spans="2:11" s="214" customFormat="1">
      <c r="B653" s="671"/>
      <c r="F653" s="672"/>
      <c r="G653" s="672"/>
      <c r="K653" s="1072"/>
    </row>
    <row r="654" spans="2:11" s="214" customFormat="1">
      <c r="B654" s="671"/>
      <c r="F654" s="672"/>
      <c r="G654" s="672"/>
      <c r="K654" s="1072"/>
    </row>
    <row r="655" spans="2:11" s="214" customFormat="1">
      <c r="B655" s="671"/>
      <c r="F655" s="672"/>
      <c r="G655" s="672"/>
      <c r="K655" s="1072"/>
    </row>
    <row r="656" spans="2:11" s="214" customFormat="1">
      <c r="B656" s="671"/>
      <c r="F656" s="672"/>
      <c r="G656" s="672"/>
      <c r="K656" s="1072"/>
    </row>
    <row r="657" spans="2:11" s="214" customFormat="1">
      <c r="B657" s="671"/>
      <c r="F657" s="672"/>
      <c r="G657" s="672"/>
      <c r="K657" s="1072"/>
    </row>
    <row r="658" spans="2:11" s="214" customFormat="1">
      <c r="B658" s="671"/>
      <c r="F658" s="672"/>
      <c r="G658" s="672"/>
      <c r="K658" s="1072"/>
    </row>
    <row r="659" spans="2:11" s="214" customFormat="1">
      <c r="B659" s="671"/>
      <c r="F659" s="672"/>
      <c r="G659" s="672"/>
      <c r="K659" s="1072"/>
    </row>
    <row r="660" spans="2:11" s="214" customFormat="1">
      <c r="B660" s="671"/>
      <c r="F660" s="672"/>
      <c r="G660" s="672"/>
      <c r="K660" s="1072"/>
    </row>
    <row r="661" spans="2:11" s="214" customFormat="1">
      <c r="B661" s="671"/>
      <c r="F661" s="672"/>
      <c r="G661" s="672"/>
      <c r="K661" s="1072"/>
    </row>
    <row r="662" spans="2:11" s="214" customFormat="1">
      <c r="B662" s="671"/>
      <c r="F662" s="672"/>
      <c r="G662" s="672"/>
      <c r="K662" s="1072"/>
    </row>
    <row r="663" spans="2:11" s="214" customFormat="1">
      <c r="B663" s="671"/>
      <c r="F663" s="672"/>
      <c r="G663" s="672"/>
      <c r="K663" s="1072"/>
    </row>
    <row r="664" spans="2:11" s="214" customFormat="1">
      <c r="B664" s="671"/>
      <c r="F664" s="672"/>
      <c r="G664" s="672"/>
      <c r="K664" s="1072"/>
    </row>
    <row r="665" spans="2:11" s="214" customFormat="1">
      <c r="B665" s="671"/>
      <c r="F665" s="672"/>
      <c r="G665" s="672"/>
      <c r="K665" s="1072"/>
    </row>
    <row r="666" spans="2:11" s="214" customFormat="1">
      <c r="B666" s="671"/>
      <c r="F666" s="672"/>
      <c r="G666" s="672"/>
      <c r="K666" s="1072"/>
    </row>
    <row r="667" spans="2:11" s="214" customFormat="1">
      <c r="B667" s="671"/>
      <c r="F667" s="672"/>
      <c r="G667" s="672"/>
      <c r="K667" s="1072"/>
    </row>
    <row r="668" spans="2:11" s="214" customFormat="1">
      <c r="B668" s="671"/>
      <c r="F668" s="672"/>
      <c r="G668" s="672"/>
      <c r="K668" s="1072"/>
    </row>
    <row r="669" spans="2:11" s="214" customFormat="1">
      <c r="B669" s="671"/>
      <c r="F669" s="672"/>
      <c r="G669" s="672"/>
      <c r="K669" s="1072"/>
    </row>
    <row r="670" spans="2:11" s="214" customFormat="1">
      <c r="B670" s="671"/>
      <c r="F670" s="672"/>
      <c r="G670" s="672"/>
      <c r="K670" s="1072"/>
    </row>
    <row r="671" spans="2:11" s="214" customFormat="1">
      <c r="B671" s="671"/>
      <c r="F671" s="672"/>
      <c r="G671" s="672"/>
      <c r="K671" s="1072"/>
    </row>
    <row r="672" spans="2:11" s="214" customFormat="1">
      <c r="B672" s="671"/>
      <c r="F672" s="672"/>
      <c r="G672" s="672"/>
      <c r="K672" s="1072"/>
    </row>
    <row r="673" spans="2:11" s="214" customFormat="1">
      <c r="B673" s="671"/>
      <c r="F673" s="672"/>
      <c r="G673" s="672"/>
      <c r="K673" s="1072"/>
    </row>
    <row r="674" spans="2:11" s="214" customFormat="1">
      <c r="B674" s="671"/>
      <c r="F674" s="672"/>
      <c r="G674" s="672"/>
      <c r="K674" s="1072"/>
    </row>
    <row r="675" spans="2:11" s="214" customFormat="1">
      <c r="B675" s="671"/>
      <c r="F675" s="672"/>
      <c r="G675" s="672"/>
      <c r="K675" s="1072"/>
    </row>
    <row r="676" spans="2:11" s="214" customFormat="1">
      <c r="B676" s="671"/>
      <c r="F676" s="672"/>
      <c r="G676" s="672"/>
      <c r="K676" s="1072"/>
    </row>
    <row r="677" spans="2:11" s="214" customFormat="1">
      <c r="B677" s="671"/>
      <c r="F677" s="672"/>
      <c r="G677" s="672"/>
      <c r="K677" s="1072"/>
    </row>
    <row r="678" spans="2:11" s="214" customFormat="1">
      <c r="B678" s="671"/>
      <c r="F678" s="672"/>
      <c r="G678" s="672"/>
      <c r="K678" s="1072"/>
    </row>
    <row r="679" spans="2:11" s="214" customFormat="1">
      <c r="B679" s="671"/>
      <c r="F679" s="672"/>
      <c r="G679" s="672"/>
      <c r="K679" s="1072"/>
    </row>
    <row r="680" spans="2:11" s="214" customFormat="1">
      <c r="B680" s="671"/>
      <c r="F680" s="672"/>
      <c r="G680" s="672"/>
      <c r="K680" s="1072"/>
    </row>
    <row r="681" spans="2:11" s="214" customFormat="1">
      <c r="B681" s="671"/>
      <c r="F681" s="672"/>
      <c r="G681" s="672"/>
      <c r="K681" s="1072"/>
    </row>
    <row r="682" spans="2:11" s="214" customFormat="1">
      <c r="B682" s="671"/>
      <c r="F682" s="672"/>
      <c r="G682" s="672"/>
      <c r="K682" s="1072"/>
    </row>
    <row r="683" spans="2:11" s="214" customFormat="1">
      <c r="B683" s="671"/>
      <c r="F683" s="672"/>
      <c r="G683" s="672"/>
      <c r="K683" s="1072"/>
    </row>
    <row r="684" spans="2:11" s="214" customFormat="1">
      <c r="B684" s="671"/>
      <c r="F684" s="672"/>
      <c r="G684" s="672"/>
      <c r="K684" s="1072"/>
    </row>
    <row r="685" spans="2:11" s="214" customFormat="1">
      <c r="B685" s="671"/>
      <c r="F685" s="672"/>
      <c r="G685" s="672"/>
      <c r="K685" s="1072"/>
    </row>
    <row r="686" spans="2:11" s="214" customFormat="1">
      <c r="B686" s="671"/>
      <c r="F686" s="672"/>
      <c r="G686" s="672"/>
      <c r="K686" s="1072"/>
    </row>
    <row r="687" spans="2:11" s="214" customFormat="1">
      <c r="B687" s="671"/>
      <c r="F687" s="672"/>
      <c r="G687" s="672"/>
      <c r="K687" s="1072"/>
    </row>
    <row r="688" spans="2:11" s="214" customFormat="1">
      <c r="B688" s="671"/>
      <c r="F688" s="672"/>
      <c r="G688" s="672"/>
      <c r="K688" s="1072"/>
    </row>
    <row r="689" spans="2:11" s="214" customFormat="1">
      <c r="B689" s="671"/>
      <c r="F689" s="672"/>
      <c r="G689" s="672"/>
      <c r="K689" s="1072"/>
    </row>
    <row r="690" spans="2:11" s="214" customFormat="1">
      <c r="B690" s="671"/>
      <c r="F690" s="672"/>
      <c r="G690" s="672"/>
      <c r="K690" s="1072"/>
    </row>
    <row r="691" spans="2:11" s="214" customFormat="1">
      <c r="B691" s="671"/>
      <c r="F691" s="672"/>
      <c r="G691" s="672"/>
      <c r="K691" s="1072"/>
    </row>
    <row r="692" spans="2:11" s="214" customFormat="1">
      <c r="B692" s="671"/>
      <c r="F692" s="672"/>
      <c r="G692" s="672"/>
      <c r="K692" s="1072"/>
    </row>
    <row r="693" spans="2:11" s="214" customFormat="1">
      <c r="B693" s="671"/>
      <c r="F693" s="672"/>
      <c r="G693" s="672"/>
      <c r="K693" s="1072"/>
    </row>
    <row r="694" spans="2:11" s="214" customFormat="1">
      <c r="B694" s="671"/>
      <c r="F694" s="672"/>
      <c r="G694" s="672"/>
      <c r="K694" s="1072"/>
    </row>
    <row r="695" spans="2:11" s="214" customFormat="1">
      <c r="B695" s="671"/>
      <c r="F695" s="672"/>
      <c r="G695" s="672"/>
      <c r="K695" s="1072"/>
    </row>
    <row r="696" spans="2:11" s="214" customFormat="1">
      <c r="B696" s="671"/>
      <c r="F696" s="672"/>
      <c r="G696" s="672"/>
      <c r="K696" s="1072"/>
    </row>
    <row r="697" spans="2:11" s="214" customFormat="1">
      <c r="B697" s="671"/>
      <c r="F697" s="672"/>
      <c r="G697" s="672"/>
      <c r="K697" s="1072"/>
    </row>
    <row r="698" spans="2:11" s="214" customFormat="1">
      <c r="B698" s="671"/>
      <c r="F698" s="672"/>
      <c r="G698" s="672"/>
      <c r="K698" s="1072"/>
    </row>
    <row r="699" spans="2:11" s="214" customFormat="1">
      <c r="B699" s="671"/>
      <c r="F699" s="672"/>
      <c r="G699" s="672"/>
      <c r="K699" s="1072"/>
    </row>
    <row r="700" spans="2:11" s="214" customFormat="1">
      <c r="B700" s="671"/>
      <c r="F700" s="672"/>
      <c r="G700" s="672"/>
      <c r="K700" s="1072"/>
    </row>
    <row r="701" spans="2:11" s="214" customFormat="1">
      <c r="B701" s="671"/>
      <c r="F701" s="672"/>
      <c r="G701" s="672"/>
      <c r="K701" s="1072"/>
    </row>
    <row r="702" spans="2:11" s="214" customFormat="1">
      <c r="B702" s="671"/>
      <c r="F702" s="672"/>
      <c r="G702" s="672"/>
      <c r="K702" s="1072"/>
    </row>
    <row r="703" spans="2:11" s="214" customFormat="1">
      <c r="B703" s="671"/>
      <c r="F703" s="672"/>
      <c r="G703" s="672"/>
      <c r="K703" s="1072"/>
    </row>
    <row r="704" spans="2:11" s="214" customFormat="1">
      <c r="B704" s="671"/>
      <c r="F704" s="672"/>
      <c r="G704" s="672"/>
      <c r="K704" s="1072"/>
    </row>
    <row r="705" spans="2:11" s="214" customFormat="1">
      <c r="B705" s="671"/>
      <c r="F705" s="672"/>
      <c r="G705" s="672"/>
      <c r="K705" s="1072"/>
    </row>
    <row r="706" spans="2:11" s="214" customFormat="1">
      <c r="B706" s="671"/>
      <c r="F706" s="672"/>
      <c r="G706" s="672"/>
      <c r="K706" s="1072"/>
    </row>
    <row r="707" spans="2:11" s="214" customFormat="1">
      <c r="B707" s="671"/>
      <c r="F707" s="672"/>
      <c r="G707" s="672"/>
      <c r="K707" s="1072"/>
    </row>
    <row r="708" spans="2:11" s="214" customFormat="1">
      <c r="B708" s="671"/>
      <c r="F708" s="672"/>
      <c r="G708" s="672"/>
      <c r="K708" s="1072"/>
    </row>
    <row r="709" spans="2:11" s="214" customFormat="1">
      <c r="B709" s="671"/>
      <c r="F709" s="672"/>
      <c r="G709" s="672"/>
      <c r="K709" s="1072"/>
    </row>
    <row r="710" spans="2:11" s="214" customFormat="1">
      <c r="B710" s="671"/>
      <c r="F710" s="672"/>
      <c r="G710" s="672"/>
      <c r="K710" s="1072"/>
    </row>
    <row r="711" spans="2:11" s="214" customFormat="1">
      <c r="B711" s="671"/>
      <c r="F711" s="672"/>
      <c r="G711" s="672"/>
      <c r="K711" s="1072"/>
    </row>
    <row r="712" spans="2:11" s="214" customFormat="1">
      <c r="B712" s="671"/>
      <c r="F712" s="672"/>
      <c r="G712" s="672"/>
      <c r="K712" s="1072"/>
    </row>
    <row r="713" spans="2:11" s="214" customFormat="1">
      <c r="B713" s="671"/>
      <c r="F713" s="672"/>
      <c r="G713" s="672"/>
      <c r="K713" s="1072"/>
    </row>
    <row r="714" spans="2:11" s="214" customFormat="1">
      <c r="B714" s="671"/>
      <c r="F714" s="672"/>
      <c r="G714" s="672"/>
      <c r="K714" s="1072"/>
    </row>
    <row r="715" spans="2:11" s="214" customFormat="1">
      <c r="B715" s="671"/>
      <c r="F715" s="672"/>
      <c r="G715" s="672"/>
      <c r="K715" s="1072"/>
    </row>
    <row r="716" spans="2:11" s="214" customFormat="1">
      <c r="B716" s="671"/>
      <c r="F716" s="672"/>
      <c r="G716" s="672"/>
      <c r="K716" s="1072"/>
    </row>
    <row r="717" spans="2:11" s="214" customFormat="1">
      <c r="B717" s="671"/>
      <c r="F717" s="672"/>
      <c r="G717" s="672"/>
      <c r="K717" s="1072"/>
    </row>
    <row r="718" spans="2:11" s="214" customFormat="1">
      <c r="B718" s="671"/>
      <c r="F718" s="672"/>
      <c r="G718" s="672"/>
      <c r="K718" s="1072"/>
    </row>
    <row r="719" spans="2:11" s="214" customFormat="1">
      <c r="B719" s="671"/>
      <c r="F719" s="672"/>
      <c r="G719" s="672"/>
      <c r="K719" s="1072"/>
    </row>
    <row r="720" spans="2:11" s="214" customFormat="1">
      <c r="B720" s="671"/>
      <c r="F720" s="672"/>
      <c r="G720" s="672"/>
      <c r="K720" s="1072"/>
    </row>
    <row r="721" spans="2:11" s="214" customFormat="1">
      <c r="B721" s="671"/>
      <c r="F721" s="672"/>
      <c r="G721" s="672"/>
      <c r="K721" s="1072"/>
    </row>
    <row r="722" spans="2:11" s="214" customFormat="1">
      <c r="B722" s="671"/>
      <c r="F722" s="672"/>
      <c r="G722" s="672"/>
      <c r="K722" s="1072"/>
    </row>
    <row r="723" spans="2:11" s="214" customFormat="1">
      <c r="B723" s="671"/>
      <c r="F723" s="672"/>
      <c r="G723" s="672"/>
      <c r="K723" s="1072"/>
    </row>
    <row r="724" spans="2:11" s="214" customFormat="1">
      <c r="B724" s="671"/>
      <c r="F724" s="672"/>
      <c r="G724" s="672"/>
      <c r="K724" s="1072"/>
    </row>
    <row r="725" spans="2:11" s="214" customFormat="1">
      <c r="B725" s="671"/>
      <c r="F725" s="672"/>
      <c r="G725" s="672"/>
      <c r="K725" s="1072"/>
    </row>
    <row r="726" spans="2:11" s="214" customFormat="1">
      <c r="B726" s="671"/>
      <c r="F726" s="672"/>
      <c r="G726" s="672"/>
      <c r="K726" s="1072"/>
    </row>
    <row r="727" spans="2:11" s="214" customFormat="1">
      <c r="B727" s="671"/>
      <c r="F727" s="672"/>
      <c r="G727" s="672"/>
      <c r="K727" s="1072"/>
    </row>
    <row r="728" spans="2:11" s="214" customFormat="1">
      <c r="B728" s="671"/>
      <c r="F728" s="672"/>
      <c r="G728" s="672"/>
      <c r="K728" s="1072"/>
    </row>
    <row r="729" spans="2:11" s="214" customFormat="1">
      <c r="B729" s="671"/>
      <c r="F729" s="672"/>
      <c r="G729" s="672"/>
      <c r="K729" s="1072"/>
    </row>
    <row r="730" spans="2:11" s="214" customFormat="1">
      <c r="B730" s="671"/>
      <c r="F730" s="672"/>
      <c r="G730" s="672"/>
      <c r="K730" s="1072"/>
    </row>
    <row r="731" spans="2:11" s="214" customFormat="1">
      <c r="B731" s="671"/>
      <c r="F731" s="672"/>
      <c r="G731" s="672"/>
      <c r="K731" s="1072"/>
    </row>
    <row r="732" spans="2:11" s="214" customFormat="1">
      <c r="B732" s="671"/>
      <c r="F732" s="672"/>
      <c r="G732" s="672"/>
      <c r="K732" s="1072"/>
    </row>
    <row r="733" spans="2:11" s="214" customFormat="1">
      <c r="B733" s="671"/>
      <c r="F733" s="672"/>
      <c r="G733" s="672"/>
      <c r="K733" s="1072"/>
    </row>
    <row r="734" spans="2:11" s="214" customFormat="1">
      <c r="B734" s="671"/>
      <c r="F734" s="672"/>
      <c r="G734" s="672"/>
      <c r="K734" s="1072"/>
    </row>
    <row r="735" spans="2:11" s="214" customFormat="1">
      <c r="B735" s="671"/>
      <c r="F735" s="672"/>
      <c r="G735" s="672"/>
      <c r="K735" s="1072"/>
    </row>
    <row r="736" spans="2:11" s="214" customFormat="1">
      <c r="B736" s="671"/>
      <c r="F736" s="672"/>
      <c r="G736" s="672"/>
      <c r="K736" s="1072"/>
    </row>
    <row r="737" spans="2:11" s="214" customFormat="1">
      <c r="B737" s="671"/>
      <c r="F737" s="672"/>
      <c r="G737" s="672"/>
      <c r="K737" s="1072"/>
    </row>
    <row r="738" spans="2:11" s="214" customFormat="1">
      <c r="B738" s="671"/>
      <c r="F738" s="672"/>
      <c r="G738" s="672"/>
      <c r="K738" s="1072"/>
    </row>
    <row r="739" spans="2:11" s="214" customFormat="1">
      <c r="B739" s="671"/>
      <c r="F739" s="672"/>
      <c r="G739" s="672"/>
      <c r="K739" s="1072"/>
    </row>
    <row r="740" spans="2:11" s="214" customFormat="1">
      <c r="B740" s="671"/>
      <c r="F740" s="672"/>
      <c r="G740" s="672"/>
      <c r="K740" s="1072"/>
    </row>
    <row r="741" spans="2:11" s="214" customFormat="1">
      <c r="B741" s="671"/>
      <c r="F741" s="672"/>
      <c r="G741" s="672"/>
      <c r="K741" s="1072"/>
    </row>
    <row r="742" spans="2:11" s="214" customFormat="1">
      <c r="B742" s="671"/>
      <c r="F742" s="672"/>
      <c r="G742" s="672"/>
      <c r="K742" s="1072"/>
    </row>
    <row r="743" spans="2:11" s="214" customFormat="1">
      <c r="B743" s="671"/>
      <c r="F743" s="672"/>
      <c r="G743" s="672"/>
      <c r="K743" s="1072"/>
    </row>
    <row r="744" spans="2:11" s="214" customFormat="1">
      <c r="B744" s="671"/>
      <c r="F744" s="672"/>
      <c r="G744" s="672"/>
      <c r="K744" s="1072"/>
    </row>
    <row r="745" spans="2:11" s="214" customFormat="1">
      <c r="B745" s="671"/>
      <c r="F745" s="672"/>
      <c r="G745" s="672"/>
      <c r="K745" s="1072"/>
    </row>
    <row r="746" spans="2:11" s="214" customFormat="1">
      <c r="B746" s="671"/>
      <c r="F746" s="672"/>
      <c r="G746" s="672"/>
      <c r="K746" s="1072"/>
    </row>
    <row r="747" spans="2:11" s="214" customFormat="1">
      <c r="B747" s="671"/>
      <c r="F747" s="672"/>
      <c r="G747" s="672"/>
      <c r="K747" s="1072"/>
    </row>
    <row r="748" spans="2:11" s="214" customFormat="1">
      <c r="B748" s="671"/>
      <c r="F748" s="672"/>
      <c r="G748" s="672"/>
      <c r="K748" s="1072"/>
    </row>
    <row r="749" spans="2:11" s="214" customFormat="1">
      <c r="B749" s="671"/>
      <c r="F749" s="672"/>
      <c r="G749" s="672"/>
      <c r="K749" s="1072"/>
    </row>
    <row r="750" spans="2:11" s="214" customFormat="1">
      <c r="B750" s="671"/>
      <c r="F750" s="672"/>
      <c r="G750" s="672"/>
      <c r="K750" s="1072"/>
    </row>
    <row r="751" spans="2:11" s="214" customFormat="1">
      <c r="B751" s="671"/>
      <c r="F751" s="672"/>
      <c r="G751" s="672"/>
      <c r="K751" s="1072"/>
    </row>
    <row r="752" spans="2:11" s="214" customFormat="1">
      <c r="B752" s="671"/>
      <c r="F752" s="672"/>
      <c r="G752" s="672"/>
      <c r="K752" s="1072"/>
    </row>
    <row r="753" spans="2:11" s="214" customFormat="1">
      <c r="B753" s="671"/>
      <c r="F753" s="672"/>
      <c r="G753" s="672"/>
      <c r="K753" s="1072"/>
    </row>
    <row r="754" spans="2:11" s="214" customFormat="1">
      <c r="B754" s="671"/>
      <c r="F754" s="672"/>
      <c r="G754" s="672"/>
      <c r="K754" s="1072"/>
    </row>
    <row r="755" spans="2:11" s="214" customFormat="1">
      <c r="B755" s="671"/>
      <c r="F755" s="672"/>
      <c r="G755" s="672"/>
      <c r="K755" s="1072"/>
    </row>
    <row r="756" spans="2:11" s="214" customFormat="1">
      <c r="B756" s="671"/>
      <c r="F756" s="672"/>
      <c r="G756" s="672"/>
      <c r="K756" s="1072"/>
    </row>
    <row r="757" spans="2:11" s="214" customFormat="1">
      <c r="B757" s="671"/>
      <c r="F757" s="672"/>
      <c r="G757" s="672"/>
      <c r="K757" s="1072"/>
    </row>
    <row r="758" spans="2:11" s="214" customFormat="1">
      <c r="B758" s="671"/>
      <c r="F758" s="672"/>
      <c r="G758" s="672"/>
      <c r="K758" s="1072"/>
    </row>
  </sheetData>
  <mergeCells count="144">
    <mergeCell ref="B98:H98"/>
    <mergeCell ref="I98:J98"/>
    <mergeCell ref="B99:H99"/>
    <mergeCell ref="I99:J99"/>
    <mergeCell ref="B100:H100"/>
    <mergeCell ref="I100:J100"/>
    <mergeCell ref="I96:I97"/>
    <mergeCell ref="B91:D91"/>
    <mergeCell ref="F95:G95"/>
    <mergeCell ref="H95:I95"/>
    <mergeCell ref="E93:G93"/>
    <mergeCell ref="H93:I93"/>
    <mergeCell ref="F94:G94"/>
    <mergeCell ref="H94:I94"/>
    <mergeCell ref="D95:E95"/>
    <mergeCell ref="B94:C94"/>
    <mergeCell ref="D94:E94"/>
    <mergeCell ref="K49:M51"/>
    <mergeCell ref="B92:D92"/>
    <mergeCell ref="B82:D82"/>
    <mergeCell ref="B85:D85"/>
    <mergeCell ref="B89:D89"/>
    <mergeCell ref="B86:D86"/>
    <mergeCell ref="E86:I86"/>
    <mergeCell ref="B88:D88"/>
    <mergeCell ref="B87:D87"/>
    <mergeCell ref="B90:D90"/>
    <mergeCell ref="B67:D67"/>
    <mergeCell ref="B75:D75"/>
    <mergeCell ref="B79:D79"/>
    <mergeCell ref="B77:D77"/>
    <mergeCell ref="I60:J60"/>
    <mergeCell ref="I61:J61"/>
    <mergeCell ref="I62:J62"/>
    <mergeCell ref="B60:H60"/>
    <mergeCell ref="B68:D68"/>
    <mergeCell ref="E67:I67"/>
    <mergeCell ref="B65:D65"/>
    <mergeCell ref="B66:D66"/>
    <mergeCell ref="B81:D81"/>
    <mergeCell ref="E85:K85"/>
    <mergeCell ref="B6:C6"/>
    <mergeCell ref="B7:C7"/>
    <mergeCell ref="B9:C9"/>
    <mergeCell ref="B8:C8"/>
    <mergeCell ref="D7:E7"/>
    <mergeCell ref="B45:D45"/>
    <mergeCell ref="F45:G45"/>
    <mergeCell ref="H13:I13"/>
    <mergeCell ref="H14:I14"/>
    <mergeCell ref="H17:I18"/>
    <mergeCell ref="B27:D27"/>
    <mergeCell ref="H38:J38"/>
    <mergeCell ref="H39:J39"/>
    <mergeCell ref="B36:D36"/>
    <mergeCell ref="B30:D30"/>
    <mergeCell ref="H22:J22"/>
    <mergeCell ref="H23:J23"/>
    <mergeCell ref="H24:J24"/>
    <mergeCell ref="H27:J27"/>
    <mergeCell ref="H28:J28"/>
    <mergeCell ref="H29:J29"/>
    <mergeCell ref="B40:C40"/>
    <mergeCell ref="B42:C42"/>
    <mergeCell ref="B28:D28"/>
    <mergeCell ref="H15:I15"/>
    <mergeCell ref="H40:J40"/>
    <mergeCell ref="H41:J41"/>
    <mergeCell ref="H16:I16"/>
    <mergeCell ref="H19:I19"/>
    <mergeCell ref="B23:D23"/>
    <mergeCell ref="B50:D50"/>
    <mergeCell ref="B49:D49"/>
    <mergeCell ref="B24:D24"/>
    <mergeCell ref="H30:J30"/>
    <mergeCell ref="B29:D29"/>
    <mergeCell ref="B25:D25"/>
    <mergeCell ref="H25:J25"/>
    <mergeCell ref="B26:D26"/>
    <mergeCell ref="H26:J26"/>
    <mergeCell ref="H35:J35"/>
    <mergeCell ref="H36:J36"/>
    <mergeCell ref="H37:J37"/>
    <mergeCell ref="B37:D37"/>
    <mergeCell ref="B56:D57"/>
    <mergeCell ref="E56:E57"/>
    <mergeCell ref="B39:D39"/>
    <mergeCell ref="B54:D54"/>
    <mergeCell ref="B38:D38"/>
    <mergeCell ref="G51:I51"/>
    <mergeCell ref="E53:E54"/>
    <mergeCell ref="F53:F54"/>
    <mergeCell ref="G53:G54"/>
    <mergeCell ref="G57:I57"/>
    <mergeCell ref="G56:I56"/>
    <mergeCell ref="B41:D41"/>
    <mergeCell ref="F56:F57"/>
    <mergeCell ref="H42:J42"/>
    <mergeCell ref="B43:D43"/>
    <mergeCell ref="H43:J43"/>
    <mergeCell ref="G55:I55"/>
    <mergeCell ref="B55:D55"/>
    <mergeCell ref="B64:D64"/>
    <mergeCell ref="B78:D78"/>
    <mergeCell ref="E68:J68"/>
    <mergeCell ref="B62:H62"/>
    <mergeCell ref="B61:H61"/>
    <mergeCell ref="E87:K87"/>
    <mergeCell ref="E81:K81"/>
    <mergeCell ref="E82:K82"/>
    <mergeCell ref="E83:K83"/>
    <mergeCell ref="E84:K84"/>
    <mergeCell ref="B74:D74"/>
    <mergeCell ref="B69:D69"/>
    <mergeCell ref="B70:D70"/>
    <mergeCell ref="B71:D71"/>
    <mergeCell ref="B72:D72"/>
    <mergeCell ref="B73:D73"/>
    <mergeCell ref="B76:D76"/>
    <mergeCell ref="E76:I76"/>
    <mergeCell ref="E88:K88"/>
    <mergeCell ref="E89:K89"/>
    <mergeCell ref="E90:K90"/>
    <mergeCell ref="E91:K91"/>
    <mergeCell ref="E92:K92"/>
    <mergeCell ref="B1:K1"/>
    <mergeCell ref="B2:K2"/>
    <mergeCell ref="I4:K4"/>
    <mergeCell ref="B80:I80"/>
    <mergeCell ref="B83:D83"/>
    <mergeCell ref="B84:D84"/>
    <mergeCell ref="E64:K64"/>
    <mergeCell ref="E65:K65"/>
    <mergeCell ref="E66:K66"/>
    <mergeCell ref="E69:K69"/>
    <mergeCell ref="E70:K70"/>
    <mergeCell ref="E71:K71"/>
    <mergeCell ref="E72:K72"/>
    <mergeCell ref="E73:K73"/>
    <mergeCell ref="E74:K74"/>
    <mergeCell ref="E75:K75"/>
    <mergeCell ref="E77:K77"/>
    <mergeCell ref="E78:K78"/>
    <mergeCell ref="E79:K79"/>
  </mergeCells>
  <phoneticPr fontId="0" type="noConversion"/>
  <dataValidations xWindow="449" yWindow="365" count="6">
    <dataValidation type="list" allowBlank="1" showInputMessage="1" showErrorMessage="1" sqref="G57:I57" xr:uid="{00000000-0002-0000-0600-000000000000}">
      <formula1>"Program Income tp PJ, CHDO Proceeds, Shared by PJ &amp; CHDO, To Be Determined, not applicable"</formula1>
    </dataValidation>
    <dataValidation type="list" allowBlank="1" showInputMessage="1" showErrorMessage="1" sqref="G58" xr:uid="{00000000-0002-0000-0600-000001000000}">
      <formula1>"Repaid to Louisville Metro Govt, CHOD Proceeds, Additional Developer Profit, To Be Determined"</formula1>
    </dataValidation>
    <dataValidation allowBlank="1" showInputMessage="1" showErrorMessage="1" prompt="This amount represents costs no expended until homes sell (developer fee, realtor commission, etc.) and therefore not needed during construction." sqref="E45" xr:uid="{00000000-0002-0000-0600-000002000000}"/>
    <dataValidation allowBlank="1" showInputMessage="1" showErrorMessage="1" prompt="Amount of Dev. Gap subsidy entered above that will be available to cover acquistion, predevelopment and/or construction costs." sqref="E40 E42" xr:uid="{00000000-0002-0000-0600-000003000000}"/>
    <dataValidation type="list" allowBlank="1" showInputMessage="1" showErrorMessage="1" sqref="H24:J30 H36:J36 H38:J43" xr:uid="{00000000-0002-0000-0600-000004000000}">
      <formula1>"Secured, Application Pending, Application Not Yet Submitted"</formula1>
    </dataValidation>
    <dataValidation allowBlank="1" showInputMessage="1" showErrorMessage="1" prompt="Enter amount only if you seek interim financing IN ADDITION TO permanent development gap subsidy." sqref="E41 E43" xr:uid="{00000000-0002-0000-0600-000005000000}"/>
  </dataValidations>
  <pageMargins left="0.57999999999999996" right="0.27" top="0.83" bottom="0.74" header="0.5" footer="0.5"/>
  <pageSetup scale="95" fitToHeight="2" orientation="portrait" horizontalDpi="4294967294" copies="22" r:id="rId1"/>
  <headerFooter alignWithMargins="0">
    <oddFooter>&amp;L&amp;F
&amp;A&amp;RPage &amp;P of&amp;N
&amp;D</oddFooter>
  </headerFooter>
  <rowBreaks count="2" manualBreakCount="2">
    <brk id="57" min="1" max="10" man="1"/>
    <brk id="77" min="1" max="10" man="1"/>
  </rowBreaks>
  <ignoredErrors>
    <ignoredError sqref="D6 D8" unlockedFormula="1"/>
    <ignoredError sqref="F44 G49:I50 G53:I54 H51:I51 H52:I52 F36:F41 H14:I19 F13:G20 F23:G33" evalError="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H2053"/>
  <sheetViews>
    <sheetView zoomScaleNormal="100" zoomScaleSheetLayoutView="120" workbookViewId="0">
      <pane xSplit="4" ySplit="7" topLeftCell="E22" activePane="bottomRight" state="frozen"/>
      <selection pane="topRight" activeCell="E1" sqref="E1"/>
      <selection pane="bottomLeft" activeCell="A8" sqref="A8"/>
      <selection pane="bottomRight" activeCell="E4" sqref="E4"/>
    </sheetView>
  </sheetViews>
  <sheetFormatPr defaultRowHeight="11.4"/>
  <cols>
    <col min="1" max="1" width="16.83203125" style="50" customWidth="1"/>
    <col min="2" max="2" width="22.5" style="49" customWidth="1"/>
    <col min="3" max="3" width="7.33203125" style="49" customWidth="1"/>
    <col min="4" max="4" width="14" style="49" customWidth="1"/>
    <col min="5" max="7" width="23.1640625" style="49" customWidth="1"/>
    <col min="8" max="8" width="21" style="49" customWidth="1"/>
    <col min="9" max="9" width="21" style="17" customWidth="1"/>
    <col min="10" max="13" width="21" style="49" customWidth="1"/>
    <col min="14" max="15" width="21" style="17" customWidth="1"/>
    <col min="16" max="16" width="19.5" style="17" customWidth="1"/>
    <col min="17" max="17" width="4" style="64" customWidth="1"/>
    <col min="18" max="216" width="9.33203125" style="472"/>
    <col min="217" max="16384" width="9.33203125" style="41"/>
  </cols>
  <sheetData>
    <row r="1" spans="1:216" s="38" customFormat="1" ht="13.8">
      <c r="A1" s="1438" t="str">
        <f>file</f>
        <v>Will County HOME PROGRAM</v>
      </c>
      <c r="B1" s="1438"/>
      <c r="C1" s="1438"/>
      <c r="D1" s="1438"/>
      <c r="E1" s="1438"/>
      <c r="F1" s="1438"/>
      <c r="G1" s="1438"/>
      <c r="H1" s="1438"/>
      <c r="I1" s="1438"/>
      <c r="J1" s="1438"/>
      <c r="K1" s="1438"/>
      <c r="L1" s="1438"/>
      <c r="M1" s="1438"/>
      <c r="N1" s="1438"/>
      <c r="O1" s="1438"/>
      <c r="P1" s="1438"/>
      <c r="R1" s="601"/>
      <c r="S1" s="601"/>
      <c r="T1" s="601"/>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AX1" s="601"/>
      <c r="AY1" s="601"/>
      <c r="AZ1" s="601"/>
      <c r="BA1" s="601"/>
      <c r="BB1" s="601"/>
      <c r="BC1" s="601"/>
      <c r="BD1" s="601"/>
      <c r="BE1" s="601"/>
      <c r="BF1" s="601"/>
      <c r="BG1" s="601"/>
      <c r="BH1" s="601"/>
      <c r="BI1" s="601"/>
      <c r="BJ1" s="601"/>
      <c r="BK1" s="601"/>
      <c r="BL1" s="601"/>
      <c r="BM1" s="601"/>
      <c r="BN1" s="601"/>
      <c r="BO1" s="601"/>
      <c r="BP1" s="601"/>
      <c r="BQ1" s="601"/>
      <c r="BR1" s="601"/>
      <c r="BS1" s="601"/>
      <c r="BT1" s="601"/>
      <c r="BU1" s="601"/>
      <c r="BV1" s="601"/>
      <c r="BW1" s="601"/>
      <c r="BX1" s="601"/>
      <c r="BY1" s="601"/>
      <c r="BZ1" s="601"/>
      <c r="CA1" s="601"/>
      <c r="CB1" s="601"/>
      <c r="CC1" s="601"/>
      <c r="CD1" s="601"/>
      <c r="CE1" s="601"/>
      <c r="CF1" s="601"/>
      <c r="CG1" s="601"/>
      <c r="CH1" s="601"/>
      <c r="CI1" s="601"/>
      <c r="CJ1" s="601"/>
      <c r="CK1" s="601"/>
      <c r="CL1" s="601"/>
      <c r="CM1" s="601"/>
      <c r="CN1" s="601"/>
      <c r="CO1" s="601"/>
      <c r="CP1" s="601"/>
      <c r="CQ1" s="601"/>
      <c r="CR1" s="601"/>
      <c r="CS1" s="601"/>
      <c r="CT1" s="601"/>
      <c r="CU1" s="601"/>
      <c r="CV1" s="601"/>
      <c r="CW1" s="601"/>
      <c r="CX1" s="601"/>
      <c r="CY1" s="601"/>
      <c r="CZ1" s="601"/>
      <c r="DA1" s="601"/>
      <c r="DB1" s="601"/>
      <c r="DC1" s="601"/>
      <c r="DD1" s="601"/>
      <c r="DE1" s="601"/>
      <c r="DF1" s="601"/>
      <c r="DG1" s="601"/>
      <c r="DH1" s="601"/>
      <c r="DI1" s="601"/>
      <c r="DJ1" s="601"/>
      <c r="DK1" s="601"/>
      <c r="DL1" s="601"/>
      <c r="DM1" s="601"/>
      <c r="DN1" s="601"/>
      <c r="DO1" s="601"/>
      <c r="DP1" s="601"/>
      <c r="DQ1" s="601"/>
      <c r="DR1" s="601"/>
      <c r="DS1" s="601"/>
      <c r="DT1" s="601"/>
      <c r="DU1" s="601"/>
      <c r="DV1" s="601"/>
      <c r="DW1" s="601"/>
      <c r="DX1" s="601"/>
      <c r="DY1" s="601"/>
      <c r="DZ1" s="601"/>
      <c r="EA1" s="601"/>
      <c r="EB1" s="601"/>
      <c r="EC1" s="601"/>
      <c r="ED1" s="601"/>
      <c r="EE1" s="601"/>
      <c r="EF1" s="601"/>
      <c r="EG1" s="601"/>
      <c r="EH1" s="601"/>
      <c r="EI1" s="601"/>
      <c r="EJ1" s="601"/>
      <c r="EK1" s="601"/>
      <c r="EL1" s="601"/>
      <c r="EM1" s="601"/>
      <c r="EN1" s="601"/>
      <c r="EO1" s="601"/>
      <c r="EP1" s="601"/>
      <c r="EQ1" s="601"/>
      <c r="ER1" s="601"/>
      <c r="ES1" s="601"/>
      <c r="ET1" s="601"/>
      <c r="EU1" s="601"/>
      <c r="EV1" s="601"/>
      <c r="EW1" s="601"/>
      <c r="EX1" s="601"/>
      <c r="EY1" s="601"/>
      <c r="EZ1" s="601"/>
      <c r="FA1" s="601"/>
      <c r="FB1" s="601"/>
      <c r="FC1" s="601"/>
      <c r="FD1" s="601"/>
      <c r="FE1" s="601"/>
      <c r="FF1" s="601"/>
      <c r="FG1" s="601"/>
      <c r="FH1" s="601"/>
      <c r="FI1" s="601"/>
      <c r="FJ1" s="601"/>
      <c r="FK1" s="601"/>
      <c r="FL1" s="601"/>
      <c r="FM1" s="601"/>
      <c r="FN1" s="601"/>
      <c r="FO1" s="601"/>
      <c r="FP1" s="601"/>
      <c r="FQ1" s="601"/>
      <c r="FR1" s="601"/>
      <c r="FS1" s="601"/>
      <c r="FT1" s="601"/>
      <c r="FU1" s="601"/>
      <c r="FV1" s="601"/>
      <c r="FW1" s="601"/>
      <c r="FX1" s="601"/>
      <c r="FY1" s="601"/>
      <c r="FZ1" s="601"/>
      <c r="GA1" s="601"/>
      <c r="GB1" s="601"/>
      <c r="GC1" s="601"/>
      <c r="GD1" s="601"/>
      <c r="GE1" s="601"/>
      <c r="GF1" s="601"/>
      <c r="GG1" s="601"/>
      <c r="GH1" s="601"/>
      <c r="GI1" s="601"/>
      <c r="GJ1" s="601"/>
      <c r="GK1" s="601"/>
      <c r="GL1" s="601"/>
      <c r="GM1" s="601"/>
      <c r="GN1" s="601"/>
      <c r="GO1" s="601"/>
      <c r="GP1" s="601"/>
      <c r="GQ1" s="601"/>
      <c r="GR1" s="601"/>
      <c r="GS1" s="601"/>
      <c r="GT1" s="601"/>
      <c r="GU1" s="601"/>
      <c r="GV1" s="601"/>
      <c r="GW1" s="601"/>
      <c r="GX1" s="601"/>
      <c r="GY1" s="601"/>
      <c r="GZ1" s="601"/>
      <c r="HA1" s="601"/>
      <c r="HB1" s="601"/>
      <c r="HC1" s="601"/>
      <c r="HD1" s="601"/>
      <c r="HE1" s="601"/>
      <c r="HF1" s="601"/>
      <c r="HG1" s="601"/>
      <c r="HH1" s="601"/>
    </row>
    <row r="2" spans="1:216" s="38" customFormat="1" ht="13.8">
      <c r="A2" s="1439" t="s">
        <v>319</v>
      </c>
      <c r="B2" s="1439"/>
      <c r="C2" s="1439"/>
      <c r="D2" s="1439"/>
      <c r="E2" s="1439"/>
      <c r="F2" s="1439"/>
      <c r="G2" s="1439"/>
      <c r="H2" s="1439"/>
      <c r="I2" s="1439"/>
      <c r="J2" s="1439"/>
      <c r="K2" s="1439"/>
      <c r="L2" s="1439"/>
      <c r="M2" s="1439"/>
      <c r="N2" s="1439"/>
      <c r="O2" s="1439"/>
      <c r="P2" s="1439"/>
      <c r="R2" s="601"/>
      <c r="S2" s="601"/>
      <c r="T2" s="601"/>
      <c r="U2" s="601"/>
      <c r="V2" s="601"/>
      <c r="W2" s="601"/>
      <c r="X2" s="601"/>
      <c r="Y2" s="601"/>
      <c r="Z2" s="601"/>
      <c r="AA2" s="601"/>
      <c r="AB2" s="601"/>
      <c r="AC2" s="601"/>
      <c r="AD2" s="601"/>
      <c r="AE2" s="601"/>
      <c r="AF2" s="601"/>
      <c r="AG2" s="601"/>
      <c r="AH2" s="601"/>
      <c r="AI2" s="601"/>
      <c r="AJ2" s="601"/>
      <c r="AK2" s="601"/>
      <c r="AL2" s="601"/>
      <c r="AM2" s="601"/>
      <c r="AN2" s="601"/>
      <c r="AO2" s="601"/>
      <c r="AP2" s="601"/>
      <c r="AQ2" s="601"/>
      <c r="AR2" s="601"/>
      <c r="AS2" s="601"/>
      <c r="AT2" s="601"/>
      <c r="AU2" s="601"/>
      <c r="AV2" s="601"/>
      <c r="AW2" s="601"/>
      <c r="AX2" s="601"/>
      <c r="AY2" s="601"/>
      <c r="AZ2" s="601"/>
      <c r="BA2" s="601"/>
      <c r="BB2" s="601"/>
      <c r="BC2" s="601"/>
      <c r="BD2" s="601"/>
      <c r="BE2" s="601"/>
      <c r="BF2" s="601"/>
      <c r="BG2" s="601"/>
      <c r="BH2" s="601"/>
      <c r="BI2" s="601"/>
      <c r="BJ2" s="601"/>
      <c r="BK2" s="601"/>
      <c r="BL2" s="601"/>
      <c r="BM2" s="601"/>
      <c r="BN2" s="601"/>
      <c r="BO2" s="601"/>
      <c r="BP2" s="601"/>
      <c r="BQ2" s="601"/>
      <c r="BR2" s="601"/>
      <c r="BS2" s="601"/>
      <c r="BT2" s="601"/>
      <c r="BU2" s="601"/>
      <c r="BV2" s="601"/>
      <c r="BW2" s="601"/>
      <c r="BX2" s="601"/>
      <c r="BY2" s="601"/>
      <c r="BZ2" s="601"/>
      <c r="CA2" s="601"/>
      <c r="CB2" s="601"/>
      <c r="CC2" s="601"/>
      <c r="CD2" s="601"/>
      <c r="CE2" s="601"/>
      <c r="CF2" s="601"/>
      <c r="CG2" s="601"/>
      <c r="CH2" s="601"/>
      <c r="CI2" s="601"/>
      <c r="CJ2" s="601"/>
      <c r="CK2" s="601"/>
      <c r="CL2" s="601"/>
      <c r="CM2" s="601"/>
      <c r="CN2" s="601"/>
      <c r="CO2" s="601"/>
      <c r="CP2" s="601"/>
      <c r="CQ2" s="601"/>
      <c r="CR2" s="601"/>
      <c r="CS2" s="601"/>
      <c r="CT2" s="601"/>
      <c r="CU2" s="601"/>
      <c r="CV2" s="601"/>
      <c r="CW2" s="601"/>
      <c r="CX2" s="601"/>
      <c r="CY2" s="601"/>
      <c r="CZ2" s="601"/>
      <c r="DA2" s="601"/>
      <c r="DB2" s="601"/>
      <c r="DC2" s="601"/>
      <c r="DD2" s="601"/>
      <c r="DE2" s="601"/>
      <c r="DF2" s="601"/>
      <c r="DG2" s="601"/>
      <c r="DH2" s="601"/>
      <c r="DI2" s="601"/>
      <c r="DJ2" s="601"/>
      <c r="DK2" s="601"/>
      <c r="DL2" s="601"/>
      <c r="DM2" s="601"/>
      <c r="DN2" s="601"/>
      <c r="DO2" s="601"/>
      <c r="DP2" s="601"/>
      <c r="DQ2" s="601"/>
      <c r="DR2" s="601"/>
      <c r="DS2" s="601"/>
      <c r="DT2" s="601"/>
      <c r="DU2" s="601"/>
      <c r="DV2" s="601"/>
      <c r="DW2" s="601"/>
      <c r="DX2" s="601"/>
      <c r="DY2" s="601"/>
      <c r="DZ2" s="601"/>
      <c r="EA2" s="601"/>
      <c r="EB2" s="601"/>
      <c r="EC2" s="601"/>
      <c r="ED2" s="601"/>
      <c r="EE2" s="601"/>
      <c r="EF2" s="601"/>
      <c r="EG2" s="601"/>
      <c r="EH2" s="601"/>
      <c r="EI2" s="601"/>
      <c r="EJ2" s="601"/>
      <c r="EK2" s="601"/>
      <c r="EL2" s="601"/>
      <c r="EM2" s="601"/>
      <c r="EN2" s="601"/>
      <c r="EO2" s="601"/>
      <c r="EP2" s="601"/>
      <c r="EQ2" s="601"/>
      <c r="ER2" s="601"/>
      <c r="ES2" s="601"/>
      <c r="ET2" s="601"/>
      <c r="EU2" s="601"/>
      <c r="EV2" s="601"/>
      <c r="EW2" s="601"/>
      <c r="EX2" s="601"/>
      <c r="EY2" s="601"/>
      <c r="EZ2" s="601"/>
      <c r="FA2" s="601"/>
      <c r="FB2" s="601"/>
      <c r="FC2" s="601"/>
      <c r="FD2" s="601"/>
      <c r="FE2" s="601"/>
      <c r="FF2" s="601"/>
      <c r="FG2" s="601"/>
      <c r="FH2" s="601"/>
      <c r="FI2" s="601"/>
      <c r="FJ2" s="601"/>
      <c r="FK2" s="601"/>
      <c r="FL2" s="601"/>
      <c r="FM2" s="601"/>
      <c r="FN2" s="601"/>
      <c r="FO2" s="601"/>
      <c r="FP2" s="601"/>
      <c r="FQ2" s="601"/>
      <c r="FR2" s="601"/>
      <c r="FS2" s="601"/>
      <c r="FT2" s="601"/>
      <c r="FU2" s="601"/>
      <c r="FV2" s="601"/>
      <c r="FW2" s="601"/>
      <c r="FX2" s="601"/>
      <c r="FY2" s="601"/>
      <c r="FZ2" s="601"/>
      <c r="GA2" s="601"/>
      <c r="GB2" s="601"/>
      <c r="GC2" s="601"/>
      <c r="GD2" s="601"/>
      <c r="GE2" s="601"/>
      <c r="GF2" s="601"/>
      <c r="GG2" s="601"/>
      <c r="GH2" s="601"/>
      <c r="GI2" s="601"/>
      <c r="GJ2" s="601"/>
      <c r="GK2" s="601"/>
      <c r="GL2" s="601"/>
      <c r="GM2" s="601"/>
      <c r="GN2" s="601"/>
      <c r="GO2" s="601"/>
      <c r="GP2" s="601"/>
      <c r="GQ2" s="601"/>
      <c r="GR2" s="601"/>
      <c r="GS2" s="601"/>
      <c r="GT2" s="601"/>
      <c r="GU2" s="601"/>
      <c r="GV2" s="601"/>
      <c r="GW2" s="601"/>
      <c r="GX2" s="601"/>
      <c r="GY2" s="601"/>
      <c r="GZ2" s="601"/>
      <c r="HA2" s="601"/>
      <c r="HB2" s="601"/>
      <c r="HC2" s="601"/>
      <c r="HD2" s="601"/>
      <c r="HE2" s="601"/>
      <c r="HF2" s="601"/>
      <c r="HG2" s="601"/>
      <c r="HH2" s="601"/>
    </row>
    <row r="3" spans="1:216" s="142" customFormat="1" ht="1.5" customHeight="1">
      <c r="A3" s="1437" t="s">
        <v>36</v>
      </c>
      <c r="B3" s="1437"/>
      <c r="C3" s="334"/>
      <c r="D3" s="139">
        <f>'4)Summary Sources &amp; Uses'!D6</f>
        <v>0</v>
      </c>
      <c r="E3" s="1436"/>
      <c r="F3" s="1436"/>
      <c r="G3" s="139"/>
      <c r="H3" s="140"/>
      <c r="I3" s="141"/>
      <c r="J3" s="1436"/>
      <c r="K3" s="1436"/>
      <c r="L3" s="139"/>
      <c r="M3" s="140"/>
      <c r="N3" s="141"/>
      <c r="O3" s="141"/>
      <c r="P3" s="345"/>
      <c r="R3" s="602"/>
      <c r="S3" s="602"/>
      <c r="T3" s="602"/>
      <c r="U3" s="602"/>
      <c r="V3" s="673"/>
      <c r="W3" s="602"/>
      <c r="X3" s="602"/>
      <c r="Y3" s="602"/>
      <c r="Z3" s="602"/>
      <c r="AA3" s="602"/>
      <c r="AB3" s="602"/>
      <c r="AC3" s="602"/>
      <c r="AD3" s="602"/>
      <c r="AE3" s="602"/>
      <c r="AF3" s="602"/>
      <c r="AG3" s="602"/>
      <c r="AH3" s="602"/>
      <c r="AI3" s="602"/>
      <c r="AJ3" s="602"/>
      <c r="AK3" s="602"/>
      <c r="AL3" s="602"/>
      <c r="AM3" s="602"/>
      <c r="AN3" s="602"/>
      <c r="AO3" s="602"/>
      <c r="AP3" s="602"/>
      <c r="AQ3" s="602"/>
      <c r="AR3" s="602"/>
      <c r="AS3" s="602"/>
      <c r="AT3" s="602"/>
      <c r="AU3" s="602"/>
      <c r="AV3" s="602"/>
      <c r="AW3" s="602"/>
      <c r="AX3" s="602"/>
      <c r="AY3" s="602"/>
      <c r="AZ3" s="602"/>
      <c r="BA3" s="602"/>
      <c r="BB3" s="602"/>
      <c r="BC3" s="602"/>
      <c r="BD3" s="602"/>
      <c r="BE3" s="602"/>
      <c r="BF3" s="602"/>
      <c r="BG3" s="602"/>
      <c r="BH3" s="602"/>
      <c r="BI3" s="602"/>
      <c r="BJ3" s="602"/>
      <c r="BK3" s="602"/>
      <c r="BL3" s="602"/>
      <c r="BM3" s="602"/>
      <c r="BN3" s="602"/>
      <c r="BO3" s="602"/>
      <c r="BP3" s="602"/>
      <c r="BQ3" s="602"/>
      <c r="BR3" s="602"/>
      <c r="BS3" s="602"/>
      <c r="BT3" s="602"/>
      <c r="BU3" s="602"/>
      <c r="BV3" s="602"/>
      <c r="BW3" s="602"/>
      <c r="BX3" s="602"/>
      <c r="BY3" s="602"/>
      <c r="BZ3" s="602"/>
      <c r="CA3" s="602"/>
      <c r="CB3" s="602"/>
      <c r="CC3" s="602"/>
      <c r="CD3" s="602"/>
      <c r="CE3" s="602"/>
      <c r="CF3" s="602"/>
      <c r="CG3" s="602"/>
      <c r="CH3" s="602"/>
      <c r="CI3" s="602"/>
      <c r="CJ3" s="602"/>
      <c r="CK3" s="602"/>
      <c r="CL3" s="602"/>
      <c r="CM3" s="602"/>
      <c r="CN3" s="602"/>
      <c r="CO3" s="602"/>
      <c r="CP3" s="602"/>
      <c r="CQ3" s="602"/>
      <c r="CR3" s="602"/>
      <c r="CS3" s="602"/>
      <c r="CT3" s="602"/>
      <c r="CU3" s="602"/>
      <c r="CV3" s="602"/>
      <c r="CW3" s="602"/>
      <c r="CX3" s="602"/>
      <c r="CY3" s="602"/>
      <c r="CZ3" s="602"/>
      <c r="DA3" s="602"/>
      <c r="DB3" s="602"/>
      <c r="DC3" s="602"/>
      <c r="DD3" s="602"/>
      <c r="DE3" s="602"/>
      <c r="DF3" s="602"/>
      <c r="DG3" s="602"/>
      <c r="DH3" s="602"/>
      <c r="DI3" s="602"/>
      <c r="DJ3" s="602"/>
      <c r="DK3" s="602"/>
      <c r="DL3" s="602"/>
      <c r="DM3" s="602"/>
      <c r="DN3" s="602"/>
      <c r="DO3" s="602"/>
      <c r="DP3" s="602"/>
      <c r="DQ3" s="602"/>
      <c r="DR3" s="602"/>
      <c r="DS3" s="602"/>
      <c r="DT3" s="602"/>
      <c r="DU3" s="602"/>
      <c r="DV3" s="602"/>
      <c r="DW3" s="602"/>
      <c r="DX3" s="602"/>
      <c r="DY3" s="602"/>
      <c r="DZ3" s="602"/>
      <c r="EA3" s="602"/>
      <c r="EB3" s="602"/>
      <c r="EC3" s="602"/>
      <c r="ED3" s="602"/>
      <c r="EE3" s="602"/>
      <c r="EF3" s="602"/>
      <c r="EG3" s="602"/>
      <c r="EH3" s="602"/>
      <c r="EI3" s="602"/>
      <c r="EJ3" s="602"/>
      <c r="EK3" s="602"/>
      <c r="EL3" s="602"/>
      <c r="EM3" s="602"/>
      <c r="EN3" s="602"/>
      <c r="EO3" s="602"/>
      <c r="EP3" s="602"/>
      <c r="EQ3" s="602"/>
      <c r="ER3" s="602"/>
      <c r="ES3" s="602"/>
      <c r="ET3" s="602"/>
      <c r="EU3" s="602"/>
      <c r="EV3" s="602"/>
      <c r="EW3" s="602"/>
      <c r="EX3" s="602"/>
      <c r="EY3" s="602"/>
      <c r="EZ3" s="602"/>
      <c r="FA3" s="602"/>
      <c r="FB3" s="602"/>
      <c r="FC3" s="602"/>
      <c r="FD3" s="602"/>
      <c r="FE3" s="602"/>
      <c r="FF3" s="602"/>
      <c r="FG3" s="602"/>
      <c r="FH3" s="602"/>
      <c r="FI3" s="602"/>
      <c r="FJ3" s="602"/>
      <c r="FK3" s="602"/>
      <c r="FL3" s="602"/>
      <c r="FM3" s="602"/>
      <c r="FN3" s="602"/>
      <c r="FO3" s="602"/>
      <c r="FP3" s="602"/>
      <c r="FQ3" s="602"/>
      <c r="FR3" s="602"/>
      <c r="FS3" s="602"/>
      <c r="FT3" s="602"/>
      <c r="FU3" s="602"/>
      <c r="FV3" s="602"/>
      <c r="FW3" s="602"/>
      <c r="FX3" s="602"/>
      <c r="FY3" s="602"/>
      <c r="FZ3" s="602"/>
      <c r="GA3" s="602"/>
      <c r="GB3" s="602"/>
      <c r="GC3" s="602"/>
      <c r="GD3" s="602"/>
      <c r="GE3" s="602"/>
      <c r="GF3" s="602"/>
      <c r="GG3" s="602"/>
      <c r="GH3" s="602"/>
      <c r="GI3" s="602"/>
      <c r="GJ3" s="602"/>
      <c r="GK3" s="602"/>
      <c r="GL3" s="602"/>
      <c r="GM3" s="602"/>
      <c r="GN3" s="602"/>
      <c r="GO3" s="602"/>
      <c r="GP3" s="602"/>
      <c r="GQ3" s="602"/>
      <c r="GR3" s="602"/>
      <c r="GS3" s="602"/>
      <c r="GT3" s="602"/>
      <c r="GU3" s="602"/>
      <c r="GV3" s="602"/>
      <c r="GW3" s="602"/>
      <c r="GX3" s="602"/>
      <c r="GY3" s="602"/>
      <c r="GZ3" s="602"/>
      <c r="HA3" s="602"/>
      <c r="HB3" s="602"/>
      <c r="HC3" s="602"/>
      <c r="HD3" s="602"/>
      <c r="HE3" s="602"/>
      <c r="HF3" s="602"/>
      <c r="HG3" s="602"/>
      <c r="HH3" s="602"/>
    </row>
    <row r="4" spans="1:216" s="56" customFormat="1">
      <c r="A4" s="127"/>
      <c r="B4" s="55"/>
      <c r="C4" s="55"/>
      <c r="D4" s="55"/>
      <c r="E4" s="55" t="str">
        <f>'2)Units, Dev Costs &amp; Sales'!D5</f>
        <v>Address 1</v>
      </c>
      <c r="F4" s="55" t="str">
        <f>'2)Units, Dev Costs &amp; Sales'!E5</f>
        <v>Address 2</v>
      </c>
      <c r="G4" s="55" t="str">
        <f>'2)Units, Dev Costs &amp; Sales'!F5</f>
        <v>Address 3</v>
      </c>
      <c r="H4" s="55" t="str">
        <f>'2)Units, Dev Costs &amp; Sales'!G5</f>
        <v>Address 4</v>
      </c>
      <c r="I4" s="55" t="str">
        <f>'2)Units, Dev Costs &amp; Sales'!H5</f>
        <v>Address 5</v>
      </c>
      <c r="J4" s="55" t="str">
        <f>'2)Units, Dev Costs &amp; Sales'!I5</f>
        <v>Address 6</v>
      </c>
      <c r="K4" s="55" t="str">
        <f>'2)Units, Dev Costs &amp; Sales'!J5</f>
        <v>Address 7</v>
      </c>
      <c r="L4" s="55" t="str">
        <f>'2)Units, Dev Costs &amp; Sales'!K5</f>
        <v>Address 8</v>
      </c>
      <c r="M4" s="55" t="str">
        <f>'2)Units, Dev Costs &amp; Sales'!L5</f>
        <v>Address 9</v>
      </c>
      <c r="N4" s="55" t="str">
        <f>'2)Units, Dev Costs &amp; Sales'!M5</f>
        <v>Address 10</v>
      </c>
      <c r="O4" s="55" t="str">
        <f>'2)Units, Dev Costs &amp; Sales'!N5</f>
        <v>Address 11</v>
      </c>
      <c r="P4" s="344" t="s">
        <v>0</v>
      </c>
      <c r="R4" s="604"/>
      <c r="S4" s="604"/>
      <c r="T4" s="604"/>
      <c r="U4" s="604"/>
      <c r="V4" s="604"/>
      <c r="W4" s="604"/>
      <c r="X4" s="604"/>
      <c r="Y4" s="604"/>
      <c r="Z4" s="604"/>
      <c r="AA4" s="604"/>
      <c r="AB4" s="604"/>
      <c r="AC4" s="604"/>
      <c r="AD4" s="604"/>
      <c r="AE4" s="604"/>
      <c r="AF4" s="604"/>
      <c r="AG4" s="604"/>
      <c r="AH4" s="604"/>
      <c r="AI4" s="604"/>
      <c r="AJ4" s="604"/>
      <c r="AK4" s="604"/>
      <c r="AL4" s="604"/>
      <c r="AM4" s="604"/>
      <c r="AN4" s="604"/>
      <c r="AO4" s="604"/>
      <c r="AP4" s="604"/>
      <c r="AQ4" s="604"/>
      <c r="AR4" s="604"/>
      <c r="AS4" s="604"/>
      <c r="AT4" s="604"/>
      <c r="AU4" s="604"/>
      <c r="AV4" s="604"/>
      <c r="AW4" s="604"/>
      <c r="AX4" s="604"/>
      <c r="AY4" s="604"/>
      <c r="AZ4" s="604"/>
      <c r="BA4" s="604"/>
      <c r="BB4" s="604"/>
      <c r="BC4" s="604"/>
      <c r="BD4" s="604"/>
      <c r="BE4" s="604"/>
      <c r="BF4" s="604"/>
      <c r="BG4" s="604"/>
      <c r="BH4" s="604"/>
      <c r="BI4" s="604"/>
      <c r="BJ4" s="604"/>
      <c r="BK4" s="604"/>
      <c r="BL4" s="604"/>
      <c r="BM4" s="604"/>
      <c r="BN4" s="604"/>
      <c r="BO4" s="604"/>
      <c r="BP4" s="604"/>
      <c r="BQ4" s="604"/>
      <c r="BR4" s="604"/>
      <c r="BS4" s="604"/>
      <c r="BT4" s="604"/>
      <c r="BU4" s="604"/>
      <c r="BV4" s="604"/>
      <c r="BW4" s="604"/>
      <c r="BX4" s="604"/>
      <c r="BY4" s="604"/>
      <c r="BZ4" s="604"/>
      <c r="CA4" s="604"/>
      <c r="CB4" s="604"/>
      <c r="CC4" s="604"/>
      <c r="CD4" s="604"/>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4"/>
      <c r="ED4" s="604"/>
      <c r="EE4" s="604"/>
      <c r="EF4" s="604"/>
      <c r="EG4" s="604"/>
      <c r="EH4" s="604"/>
      <c r="EI4" s="604"/>
      <c r="EJ4" s="604"/>
      <c r="EK4" s="604"/>
      <c r="EL4" s="604"/>
      <c r="EM4" s="604"/>
      <c r="EN4" s="604"/>
      <c r="EO4" s="604"/>
      <c r="EP4" s="604"/>
      <c r="EQ4" s="604"/>
      <c r="ER4" s="604"/>
      <c r="ES4" s="604"/>
      <c r="ET4" s="604"/>
      <c r="EU4" s="604"/>
      <c r="EV4" s="604"/>
      <c r="EW4" s="604"/>
      <c r="EX4" s="604"/>
      <c r="EY4" s="604"/>
      <c r="EZ4" s="604"/>
      <c r="FA4" s="604"/>
      <c r="FB4" s="604"/>
      <c r="FC4" s="604"/>
      <c r="FD4" s="604"/>
      <c r="FE4" s="604"/>
      <c r="FF4" s="604"/>
      <c r="FG4" s="604"/>
      <c r="FH4" s="604"/>
      <c r="FI4" s="604"/>
      <c r="FJ4" s="604"/>
      <c r="FK4" s="604"/>
      <c r="FL4" s="604"/>
      <c r="FM4" s="604"/>
      <c r="FN4" s="604"/>
      <c r="FO4" s="604"/>
      <c r="FP4" s="604"/>
      <c r="FQ4" s="604"/>
      <c r="FR4" s="604"/>
      <c r="FS4" s="604"/>
      <c r="FT4" s="604"/>
      <c r="FU4" s="604"/>
      <c r="FV4" s="604"/>
      <c r="FW4" s="604"/>
      <c r="FX4" s="604"/>
      <c r="FY4" s="604"/>
      <c r="FZ4" s="604"/>
      <c r="GA4" s="604"/>
      <c r="GB4" s="604"/>
      <c r="GC4" s="604"/>
      <c r="GD4" s="604"/>
      <c r="GE4" s="604"/>
      <c r="GF4" s="604"/>
      <c r="GG4" s="604"/>
      <c r="GH4" s="604"/>
      <c r="GI4" s="604"/>
      <c r="GJ4" s="604"/>
      <c r="GK4" s="604"/>
      <c r="GL4" s="604"/>
      <c r="GM4" s="604"/>
      <c r="GN4" s="604"/>
      <c r="GO4" s="604"/>
      <c r="GP4" s="604"/>
      <c r="GQ4" s="604"/>
      <c r="GR4" s="604"/>
      <c r="GS4" s="604"/>
      <c r="GT4" s="604"/>
      <c r="GU4" s="604"/>
      <c r="GV4" s="604"/>
      <c r="GW4" s="604"/>
      <c r="GX4" s="604"/>
      <c r="GY4" s="604"/>
      <c r="GZ4" s="604"/>
      <c r="HA4" s="604"/>
      <c r="HB4" s="604"/>
      <c r="HC4" s="604"/>
      <c r="HD4" s="604"/>
      <c r="HE4" s="604"/>
      <c r="HF4" s="604"/>
      <c r="HG4" s="604"/>
      <c r="HH4" s="604"/>
    </row>
    <row r="5" spans="1:216" s="788" customFormat="1" hidden="1">
      <c r="A5" s="785"/>
      <c r="B5" s="786"/>
      <c r="C5" s="786"/>
      <c r="D5" s="786"/>
      <c r="E5" s="787">
        <f>'2)Units, Dev Costs &amp; Sales'!D6</f>
        <v>0</v>
      </c>
      <c r="F5" s="787">
        <f>'2)Units, Dev Costs &amp; Sales'!E6</f>
        <v>0</v>
      </c>
      <c r="G5" s="787">
        <f>'2)Units, Dev Costs &amp; Sales'!F6</f>
        <v>0</v>
      </c>
      <c r="H5" s="787">
        <f>'2)Units, Dev Costs &amp; Sales'!G6</f>
        <v>0</v>
      </c>
      <c r="I5" s="787">
        <f>'2)Units, Dev Costs &amp; Sales'!H6</f>
        <v>0</v>
      </c>
      <c r="J5" s="787">
        <f>'2)Units, Dev Costs &amp; Sales'!I6</f>
        <v>0</v>
      </c>
      <c r="K5" s="787">
        <f>'2)Units, Dev Costs &amp; Sales'!J6</f>
        <v>0</v>
      </c>
      <c r="L5" s="787">
        <f>'2)Units, Dev Costs &amp; Sales'!K6</f>
        <v>0</v>
      </c>
      <c r="M5" s="787">
        <f>'2)Units, Dev Costs &amp; Sales'!L6</f>
        <v>0</v>
      </c>
      <c r="N5" s="787">
        <f>'2)Units, Dev Costs &amp; Sales'!M6</f>
        <v>0</v>
      </c>
      <c r="O5" s="787">
        <f>'2)Units, Dev Costs &amp; Sales'!N6</f>
        <v>0</v>
      </c>
      <c r="P5" s="344"/>
      <c r="R5" s="789"/>
      <c r="S5" s="789"/>
      <c r="T5" s="789"/>
      <c r="U5" s="789"/>
      <c r="V5" s="789"/>
      <c r="W5" s="789"/>
      <c r="X5" s="789"/>
      <c r="Y5" s="789"/>
      <c r="Z5" s="789"/>
      <c r="AA5" s="789"/>
      <c r="AB5" s="789"/>
      <c r="AC5" s="789"/>
      <c r="AD5" s="789"/>
      <c r="AE5" s="789"/>
      <c r="AF5" s="789"/>
      <c r="AG5" s="789"/>
      <c r="AH5" s="789"/>
      <c r="AI5" s="789"/>
      <c r="AJ5" s="789"/>
      <c r="AK5" s="789"/>
      <c r="AL5" s="789"/>
      <c r="AM5" s="789"/>
      <c r="AN5" s="789"/>
      <c r="AO5" s="789"/>
      <c r="AP5" s="789"/>
      <c r="AQ5" s="789"/>
      <c r="AR5" s="789"/>
      <c r="AS5" s="789"/>
      <c r="AT5" s="789"/>
      <c r="AU5" s="789"/>
      <c r="AV5" s="789"/>
      <c r="AW5" s="789"/>
      <c r="AX5" s="789"/>
      <c r="AY5" s="789"/>
      <c r="AZ5" s="789"/>
      <c r="BA5" s="789"/>
      <c r="BB5" s="789"/>
      <c r="BC5" s="789"/>
      <c r="BD5" s="789"/>
      <c r="BE5" s="789"/>
      <c r="BF5" s="789"/>
      <c r="BG5" s="789"/>
      <c r="BH5" s="789"/>
      <c r="BI5" s="789"/>
      <c r="BJ5" s="789"/>
      <c r="BK5" s="789"/>
      <c r="BL5" s="789"/>
      <c r="BM5" s="789"/>
      <c r="BN5" s="789"/>
      <c r="BO5" s="789"/>
      <c r="BP5" s="789"/>
      <c r="BQ5" s="789"/>
      <c r="BR5" s="789"/>
      <c r="BS5" s="789"/>
      <c r="BT5" s="789"/>
      <c r="BU5" s="789"/>
      <c r="BV5" s="789"/>
      <c r="BW5" s="789"/>
      <c r="BX5" s="789"/>
      <c r="BY5" s="789"/>
      <c r="BZ5" s="789"/>
      <c r="CA5" s="789"/>
      <c r="CB5" s="789"/>
      <c r="CC5" s="789"/>
      <c r="CD5" s="789"/>
      <c r="CE5" s="789"/>
      <c r="CF5" s="789"/>
      <c r="CG5" s="789"/>
      <c r="CH5" s="789"/>
      <c r="CI5" s="789"/>
      <c r="CJ5" s="789"/>
      <c r="CK5" s="789"/>
      <c r="CL5" s="789"/>
      <c r="CM5" s="789"/>
      <c r="CN5" s="789"/>
      <c r="CO5" s="789"/>
      <c r="CP5" s="789"/>
      <c r="CQ5" s="789"/>
      <c r="CR5" s="789"/>
      <c r="CS5" s="789"/>
      <c r="CT5" s="789"/>
      <c r="CU5" s="789"/>
      <c r="CV5" s="789"/>
      <c r="CW5" s="789"/>
      <c r="CX5" s="789"/>
      <c r="CY5" s="789"/>
      <c r="CZ5" s="789"/>
      <c r="DA5" s="789"/>
      <c r="DB5" s="789"/>
      <c r="DC5" s="789"/>
      <c r="DD5" s="789"/>
      <c r="DE5" s="789"/>
      <c r="DF5" s="789"/>
      <c r="DG5" s="789"/>
      <c r="DH5" s="789"/>
      <c r="DI5" s="789"/>
      <c r="DJ5" s="789"/>
      <c r="DK5" s="789"/>
      <c r="DL5" s="789"/>
      <c r="DM5" s="789"/>
      <c r="DN5" s="789"/>
      <c r="DO5" s="789"/>
      <c r="DP5" s="789"/>
      <c r="DQ5" s="789"/>
      <c r="DR5" s="789"/>
      <c r="DS5" s="789"/>
      <c r="DT5" s="789"/>
      <c r="DU5" s="789"/>
      <c r="DV5" s="789"/>
      <c r="DW5" s="789"/>
      <c r="DX5" s="789"/>
      <c r="DY5" s="789"/>
      <c r="DZ5" s="789"/>
      <c r="EA5" s="789"/>
      <c r="EB5" s="789"/>
      <c r="EC5" s="789"/>
      <c r="ED5" s="789"/>
      <c r="EE5" s="789"/>
      <c r="EF5" s="789"/>
      <c r="EG5" s="789"/>
      <c r="EH5" s="789"/>
      <c r="EI5" s="789"/>
      <c r="EJ5" s="789"/>
      <c r="EK5" s="789"/>
      <c r="EL5" s="789"/>
      <c r="EM5" s="789"/>
      <c r="EN5" s="789"/>
      <c r="EO5" s="789"/>
      <c r="EP5" s="789"/>
      <c r="EQ5" s="789"/>
      <c r="ER5" s="789"/>
      <c r="ES5" s="789"/>
      <c r="ET5" s="789"/>
      <c r="EU5" s="789"/>
      <c r="EV5" s="789"/>
      <c r="EW5" s="789"/>
      <c r="EX5" s="789"/>
      <c r="EY5" s="789"/>
      <c r="EZ5" s="789"/>
      <c r="FA5" s="789"/>
      <c r="FB5" s="789"/>
      <c r="FC5" s="789"/>
      <c r="FD5" s="789"/>
      <c r="FE5" s="789"/>
      <c r="FF5" s="789"/>
      <c r="FG5" s="789"/>
      <c r="FH5" s="789"/>
      <c r="FI5" s="789"/>
      <c r="FJ5" s="789"/>
      <c r="FK5" s="789"/>
      <c r="FL5" s="789"/>
      <c r="FM5" s="789"/>
      <c r="FN5" s="789"/>
      <c r="FO5" s="789"/>
      <c r="FP5" s="789"/>
      <c r="FQ5" s="789"/>
      <c r="FR5" s="789"/>
      <c r="FS5" s="789"/>
      <c r="FT5" s="789"/>
      <c r="FU5" s="789"/>
      <c r="FV5" s="789"/>
      <c r="FW5" s="789"/>
      <c r="FX5" s="789"/>
      <c r="FY5" s="789"/>
      <c r="FZ5" s="789"/>
      <c r="GA5" s="789"/>
      <c r="GB5" s="789"/>
      <c r="GC5" s="789"/>
      <c r="GD5" s="789"/>
      <c r="GE5" s="789"/>
      <c r="GF5" s="789"/>
      <c r="GG5" s="789"/>
      <c r="GH5" s="789"/>
      <c r="GI5" s="789"/>
      <c r="GJ5" s="789"/>
      <c r="GK5" s="789"/>
      <c r="GL5" s="789"/>
      <c r="GM5" s="789"/>
      <c r="GN5" s="789"/>
      <c r="GO5" s="789"/>
      <c r="GP5" s="789"/>
      <c r="GQ5" s="789"/>
      <c r="GR5" s="789"/>
      <c r="GS5" s="789"/>
      <c r="GT5" s="789"/>
      <c r="GU5" s="789"/>
      <c r="GV5" s="789"/>
      <c r="GW5" s="789"/>
      <c r="GX5" s="789"/>
      <c r="GY5" s="789"/>
      <c r="GZ5" s="789"/>
      <c r="HA5" s="789"/>
      <c r="HB5" s="789"/>
      <c r="HC5" s="789"/>
      <c r="HD5" s="789"/>
      <c r="HE5" s="789"/>
      <c r="HF5" s="789"/>
      <c r="HG5" s="789"/>
      <c r="HH5" s="789"/>
    </row>
    <row r="6" spans="1:216" s="29" customFormat="1" hidden="1">
      <c r="A6" s="1440" t="s">
        <v>72</v>
      </c>
      <c r="B6" s="1440"/>
      <c r="C6" s="1440"/>
      <c r="D6" s="1440"/>
      <c r="E6" s="784">
        <f>'2)Units, Dev Costs &amp; Sales'!D11</f>
        <v>0</v>
      </c>
      <c r="F6" s="784">
        <f>'2)Units, Dev Costs &amp; Sales'!E11</f>
        <v>0</v>
      </c>
      <c r="G6" s="784">
        <f>'2)Units, Dev Costs &amp; Sales'!F11</f>
        <v>0</v>
      </c>
      <c r="H6" s="784">
        <f>'2)Units, Dev Costs &amp; Sales'!G11</f>
        <v>0</v>
      </c>
      <c r="I6" s="784">
        <f>'2)Units, Dev Costs &amp; Sales'!H11</f>
        <v>0</v>
      </c>
      <c r="J6" s="784">
        <f>'2)Units, Dev Costs &amp; Sales'!I11</f>
        <v>0</v>
      </c>
      <c r="K6" s="784">
        <f>'2)Units, Dev Costs &amp; Sales'!J11</f>
        <v>0</v>
      </c>
      <c r="L6" s="784">
        <f>'2)Units, Dev Costs &amp; Sales'!K11</f>
        <v>0</v>
      </c>
      <c r="M6" s="784">
        <f>'2)Units, Dev Costs &amp; Sales'!L11</f>
        <v>0</v>
      </c>
      <c r="N6" s="784">
        <f>'2)Units, Dev Costs &amp; Sales'!M11</f>
        <v>0</v>
      </c>
      <c r="O6" s="784">
        <f>'2)Units, Dev Costs &amp; Sales'!N11</f>
        <v>0</v>
      </c>
      <c r="P6" s="344" t="s">
        <v>46</v>
      </c>
      <c r="R6" s="605"/>
      <c r="S6" s="605"/>
      <c r="T6" s="605"/>
      <c r="U6" s="605"/>
      <c r="V6" s="605"/>
      <c r="W6" s="605"/>
      <c r="X6" s="605"/>
      <c r="Y6" s="605"/>
      <c r="Z6" s="605"/>
      <c r="AA6" s="605"/>
      <c r="AB6" s="605"/>
      <c r="AC6" s="605"/>
      <c r="AD6" s="605"/>
      <c r="AE6" s="605"/>
      <c r="AF6" s="605"/>
      <c r="AG6" s="605"/>
      <c r="AH6" s="605"/>
      <c r="AI6" s="605"/>
      <c r="AJ6" s="605"/>
      <c r="AK6" s="605"/>
      <c r="AL6" s="605"/>
      <c r="AM6" s="605"/>
      <c r="AN6" s="605"/>
      <c r="AO6" s="605"/>
      <c r="AP6" s="605"/>
      <c r="AQ6" s="605"/>
      <c r="AR6" s="605"/>
      <c r="AS6" s="605"/>
      <c r="AT6" s="605"/>
      <c r="AU6" s="605"/>
      <c r="AV6" s="605"/>
      <c r="AW6" s="605"/>
      <c r="AX6" s="605"/>
      <c r="AY6" s="605"/>
      <c r="AZ6" s="605"/>
      <c r="BA6" s="605"/>
      <c r="BB6" s="605"/>
      <c r="BC6" s="605"/>
      <c r="BD6" s="605"/>
      <c r="BE6" s="605"/>
      <c r="BF6" s="605"/>
      <c r="BG6" s="605"/>
      <c r="BH6" s="605"/>
      <c r="BI6" s="605"/>
      <c r="BJ6" s="605"/>
      <c r="BK6" s="605"/>
      <c r="BL6" s="605"/>
      <c r="BM6" s="605"/>
      <c r="BN6" s="605"/>
      <c r="BO6" s="605"/>
      <c r="BP6" s="605"/>
      <c r="BQ6" s="605"/>
      <c r="BR6" s="605"/>
      <c r="BS6" s="605"/>
      <c r="BT6" s="605"/>
      <c r="BU6" s="605"/>
      <c r="BV6" s="605"/>
      <c r="BW6" s="605"/>
      <c r="BX6" s="605"/>
      <c r="BY6" s="605"/>
      <c r="BZ6" s="605"/>
      <c r="CA6" s="605"/>
      <c r="CB6" s="605"/>
      <c r="CC6" s="605"/>
      <c r="CD6" s="605"/>
      <c r="CE6" s="605"/>
      <c r="CF6" s="605"/>
      <c r="CG6" s="605"/>
      <c r="CH6" s="605"/>
      <c r="CI6" s="605"/>
      <c r="CJ6" s="605"/>
      <c r="CK6" s="605"/>
      <c r="CL6" s="605"/>
      <c r="CM6" s="605"/>
      <c r="CN6" s="605"/>
      <c r="CO6" s="605"/>
      <c r="CP6" s="605"/>
      <c r="CQ6" s="605"/>
      <c r="CR6" s="605"/>
      <c r="CS6" s="605"/>
      <c r="CT6" s="605"/>
      <c r="CU6" s="605"/>
      <c r="CV6" s="605"/>
      <c r="CW6" s="605"/>
      <c r="CX6" s="605"/>
      <c r="CY6" s="605"/>
      <c r="CZ6" s="605"/>
      <c r="DA6" s="605"/>
      <c r="DB6" s="605"/>
      <c r="DC6" s="605"/>
      <c r="DD6" s="605"/>
      <c r="DE6" s="605"/>
      <c r="DF6" s="605"/>
      <c r="DG6" s="605"/>
      <c r="DH6" s="605"/>
      <c r="DI6" s="605"/>
      <c r="DJ6" s="605"/>
      <c r="DK6" s="605"/>
      <c r="DL6" s="605"/>
      <c r="DM6" s="605"/>
      <c r="DN6" s="605"/>
      <c r="DO6" s="605"/>
      <c r="DP6" s="605"/>
      <c r="DQ6" s="605"/>
      <c r="DR6" s="605"/>
      <c r="DS6" s="605"/>
      <c r="DT6" s="605"/>
      <c r="DU6" s="605"/>
      <c r="DV6" s="605"/>
      <c r="DW6" s="605"/>
      <c r="DX6" s="605"/>
      <c r="DY6" s="605"/>
      <c r="DZ6" s="605"/>
      <c r="EA6" s="605"/>
      <c r="EB6" s="605"/>
      <c r="EC6" s="605"/>
      <c r="ED6" s="605"/>
      <c r="EE6" s="605"/>
      <c r="EF6" s="605"/>
      <c r="EG6" s="605"/>
      <c r="EH6" s="605"/>
      <c r="EI6" s="605"/>
      <c r="EJ6" s="605"/>
      <c r="EK6" s="605"/>
      <c r="EL6" s="605"/>
      <c r="EM6" s="605"/>
      <c r="EN6" s="605"/>
      <c r="EO6" s="605"/>
      <c r="EP6" s="605"/>
      <c r="EQ6" s="605"/>
      <c r="ER6" s="605"/>
      <c r="ES6" s="605"/>
      <c r="ET6" s="605"/>
      <c r="EU6" s="605"/>
      <c r="EV6" s="605"/>
      <c r="EW6" s="605"/>
      <c r="EX6" s="605"/>
      <c r="EY6" s="605"/>
      <c r="EZ6" s="605"/>
      <c r="FA6" s="605"/>
      <c r="FB6" s="605"/>
      <c r="FC6" s="605"/>
      <c r="FD6" s="605"/>
      <c r="FE6" s="605"/>
      <c r="FF6" s="605"/>
      <c r="FG6" s="605"/>
      <c r="FH6" s="605"/>
      <c r="FI6" s="605"/>
      <c r="FJ6" s="605"/>
      <c r="FK6" s="605"/>
      <c r="FL6" s="605"/>
      <c r="FM6" s="605"/>
      <c r="FN6" s="605"/>
      <c r="FO6" s="605"/>
      <c r="FP6" s="605"/>
      <c r="FQ6" s="605"/>
      <c r="FR6" s="605"/>
      <c r="FS6" s="605"/>
      <c r="FT6" s="605"/>
      <c r="FU6" s="605"/>
      <c r="FV6" s="605"/>
      <c r="FW6" s="605"/>
      <c r="FX6" s="605"/>
      <c r="FY6" s="605"/>
      <c r="FZ6" s="605"/>
      <c r="GA6" s="605"/>
      <c r="GB6" s="605"/>
      <c r="GC6" s="605"/>
      <c r="GD6" s="605"/>
      <c r="GE6" s="605"/>
      <c r="GF6" s="605"/>
      <c r="GG6" s="605"/>
      <c r="GH6" s="605"/>
      <c r="GI6" s="605"/>
      <c r="GJ6" s="605"/>
      <c r="GK6" s="605"/>
      <c r="GL6" s="605"/>
      <c r="GM6" s="605"/>
      <c r="GN6" s="605"/>
      <c r="GO6" s="605"/>
      <c r="GP6" s="605"/>
      <c r="GQ6" s="605"/>
      <c r="GR6" s="605"/>
      <c r="GS6" s="605"/>
      <c r="GT6" s="605"/>
      <c r="GU6" s="605"/>
      <c r="GV6" s="605"/>
      <c r="GW6" s="605"/>
      <c r="GX6" s="605"/>
      <c r="GY6" s="605"/>
      <c r="GZ6" s="605"/>
      <c r="HA6" s="605"/>
      <c r="HB6" s="605"/>
      <c r="HC6" s="605"/>
      <c r="HD6" s="605"/>
      <c r="HE6" s="605"/>
      <c r="HF6" s="605"/>
      <c r="HG6" s="605"/>
      <c r="HH6" s="605"/>
    </row>
    <row r="7" spans="1:216" s="750" customFormat="1">
      <c r="A7" s="1430" t="str">
        <f>'2)Units, Dev Costs &amp; Sales'!B7</f>
        <v>Number of Homes/Units</v>
      </c>
      <c r="B7" s="1430"/>
      <c r="C7" s="1430"/>
      <c r="D7" s="1430"/>
      <c r="E7" s="748">
        <f>'2)Units, Dev Costs &amp; Sales'!D7</f>
        <v>0</v>
      </c>
      <c r="F7" s="748">
        <f>'2)Units, Dev Costs &amp; Sales'!E7</f>
        <v>0</v>
      </c>
      <c r="G7" s="748">
        <f>'2)Units, Dev Costs &amp; Sales'!F7</f>
        <v>0</v>
      </c>
      <c r="H7" s="748">
        <f>'2)Units, Dev Costs &amp; Sales'!G7</f>
        <v>0</v>
      </c>
      <c r="I7" s="748">
        <f>'2)Units, Dev Costs &amp; Sales'!H7</f>
        <v>0</v>
      </c>
      <c r="J7" s="748">
        <f>'2)Units, Dev Costs &amp; Sales'!I7</f>
        <v>0</v>
      </c>
      <c r="K7" s="748">
        <f>'2)Units, Dev Costs &amp; Sales'!J7</f>
        <v>0</v>
      </c>
      <c r="L7" s="748">
        <f>'2)Units, Dev Costs &amp; Sales'!K7</f>
        <v>0</v>
      </c>
      <c r="M7" s="748">
        <f>'2)Units, Dev Costs &amp; Sales'!L7</f>
        <v>0</v>
      </c>
      <c r="N7" s="748">
        <f>'2)Units, Dev Costs &amp; Sales'!M7</f>
        <v>0</v>
      </c>
      <c r="O7" s="748">
        <f>'2)Units, Dev Costs &amp; Sales'!N7</f>
        <v>0</v>
      </c>
      <c r="P7" s="749"/>
      <c r="R7" s="751"/>
      <c r="S7" s="751"/>
      <c r="T7" s="751"/>
      <c r="U7" s="751"/>
      <c r="V7" s="751"/>
      <c r="W7" s="751"/>
      <c r="X7" s="751"/>
      <c r="Y7" s="751"/>
      <c r="Z7" s="751"/>
      <c r="AA7" s="751"/>
      <c r="AB7" s="751"/>
      <c r="AC7" s="751"/>
      <c r="AD7" s="751"/>
      <c r="AE7" s="751"/>
      <c r="AF7" s="751"/>
      <c r="AG7" s="751"/>
      <c r="AH7" s="751"/>
      <c r="AI7" s="751"/>
      <c r="AJ7" s="751"/>
      <c r="AK7" s="751"/>
      <c r="AL7" s="751"/>
      <c r="AM7" s="751"/>
      <c r="AN7" s="751"/>
      <c r="AO7" s="751"/>
      <c r="AP7" s="751"/>
      <c r="AQ7" s="751"/>
      <c r="AR7" s="751"/>
      <c r="AS7" s="751"/>
      <c r="AT7" s="751"/>
      <c r="AU7" s="751"/>
      <c r="AV7" s="751"/>
      <c r="AW7" s="751"/>
      <c r="AX7" s="751"/>
      <c r="AY7" s="751"/>
      <c r="AZ7" s="751"/>
      <c r="BA7" s="751"/>
      <c r="BB7" s="751"/>
      <c r="BC7" s="751"/>
      <c r="BD7" s="751"/>
      <c r="BE7" s="751"/>
      <c r="BF7" s="751"/>
      <c r="BG7" s="751"/>
      <c r="BH7" s="751"/>
      <c r="BI7" s="751"/>
      <c r="BJ7" s="751"/>
      <c r="BK7" s="751"/>
      <c r="BL7" s="751"/>
      <c r="BM7" s="751"/>
      <c r="BN7" s="751"/>
      <c r="BO7" s="751"/>
      <c r="BP7" s="751"/>
      <c r="BQ7" s="751"/>
      <c r="BR7" s="751"/>
      <c r="BS7" s="751"/>
      <c r="BT7" s="751"/>
      <c r="BU7" s="751"/>
      <c r="BV7" s="751"/>
      <c r="BW7" s="751"/>
      <c r="BX7" s="751"/>
      <c r="BY7" s="751"/>
      <c r="BZ7" s="751"/>
      <c r="CA7" s="751"/>
      <c r="CB7" s="751"/>
      <c r="CC7" s="751"/>
      <c r="CD7" s="751"/>
      <c r="CE7" s="751"/>
      <c r="CF7" s="751"/>
      <c r="CG7" s="751"/>
      <c r="CH7" s="751"/>
      <c r="CI7" s="751"/>
      <c r="CJ7" s="751"/>
      <c r="CK7" s="751"/>
      <c r="CL7" s="751"/>
      <c r="CM7" s="751"/>
      <c r="CN7" s="751"/>
      <c r="CO7" s="751"/>
      <c r="CP7" s="751"/>
      <c r="CQ7" s="751"/>
      <c r="CR7" s="751"/>
      <c r="CS7" s="751"/>
      <c r="CT7" s="751"/>
      <c r="CU7" s="751"/>
      <c r="CV7" s="751"/>
      <c r="CW7" s="751"/>
      <c r="CX7" s="751"/>
      <c r="CY7" s="751"/>
      <c r="CZ7" s="751"/>
      <c r="DA7" s="751"/>
      <c r="DB7" s="751"/>
      <c r="DC7" s="751"/>
      <c r="DD7" s="751"/>
      <c r="DE7" s="751"/>
      <c r="DF7" s="751"/>
      <c r="DG7" s="751"/>
      <c r="DH7" s="751"/>
      <c r="DI7" s="751"/>
      <c r="DJ7" s="751"/>
      <c r="DK7" s="751"/>
      <c r="DL7" s="751"/>
      <c r="DM7" s="751"/>
      <c r="DN7" s="751"/>
      <c r="DO7" s="751"/>
      <c r="DP7" s="751"/>
      <c r="DQ7" s="751"/>
      <c r="DR7" s="751"/>
      <c r="DS7" s="751"/>
      <c r="DT7" s="751"/>
      <c r="DU7" s="751"/>
      <c r="DV7" s="751"/>
      <c r="DW7" s="751"/>
      <c r="DX7" s="751"/>
      <c r="DY7" s="751"/>
      <c r="DZ7" s="751"/>
      <c r="EA7" s="751"/>
      <c r="EB7" s="751"/>
      <c r="EC7" s="751"/>
      <c r="ED7" s="751"/>
      <c r="EE7" s="751"/>
      <c r="EF7" s="751"/>
      <c r="EG7" s="751"/>
      <c r="EH7" s="751"/>
      <c r="EI7" s="751"/>
      <c r="EJ7" s="751"/>
      <c r="EK7" s="751"/>
      <c r="EL7" s="751"/>
      <c r="EM7" s="751"/>
      <c r="EN7" s="751"/>
      <c r="EO7" s="751"/>
      <c r="EP7" s="751"/>
      <c r="EQ7" s="751"/>
      <c r="ER7" s="751"/>
      <c r="ES7" s="751"/>
      <c r="ET7" s="751"/>
      <c r="EU7" s="751"/>
      <c r="EV7" s="751"/>
      <c r="EW7" s="751"/>
      <c r="EX7" s="751"/>
      <c r="EY7" s="751"/>
      <c r="EZ7" s="751"/>
      <c r="FA7" s="751"/>
      <c r="FB7" s="751"/>
      <c r="FC7" s="751"/>
      <c r="FD7" s="751"/>
      <c r="FE7" s="751"/>
      <c r="FF7" s="751"/>
      <c r="FG7" s="751"/>
      <c r="FH7" s="751"/>
      <c r="FI7" s="751"/>
      <c r="FJ7" s="751"/>
      <c r="FK7" s="751"/>
      <c r="FL7" s="751"/>
      <c r="FM7" s="751"/>
      <c r="FN7" s="751"/>
      <c r="FO7" s="751"/>
      <c r="FP7" s="751"/>
      <c r="FQ7" s="751"/>
      <c r="FR7" s="751"/>
      <c r="FS7" s="751"/>
      <c r="FT7" s="751"/>
      <c r="FU7" s="751"/>
      <c r="FV7" s="751"/>
      <c r="FW7" s="751"/>
      <c r="FX7" s="751"/>
      <c r="FY7" s="751"/>
      <c r="FZ7" s="751"/>
      <c r="GA7" s="751"/>
      <c r="GB7" s="751"/>
      <c r="GC7" s="751"/>
      <c r="GD7" s="751"/>
      <c r="GE7" s="751"/>
      <c r="GF7" s="751"/>
      <c r="GG7" s="751"/>
      <c r="GH7" s="751"/>
      <c r="GI7" s="751"/>
      <c r="GJ7" s="751"/>
      <c r="GK7" s="751"/>
      <c r="GL7" s="751"/>
      <c r="GM7" s="751"/>
      <c r="GN7" s="751"/>
      <c r="GO7" s="751"/>
      <c r="GP7" s="751"/>
      <c r="GQ7" s="751"/>
      <c r="GR7" s="751"/>
      <c r="GS7" s="751"/>
      <c r="GT7" s="751"/>
      <c r="GU7" s="751"/>
      <c r="GV7" s="751"/>
      <c r="GW7" s="751"/>
      <c r="GX7" s="751"/>
      <c r="GY7" s="751"/>
      <c r="GZ7" s="751"/>
      <c r="HA7" s="751"/>
      <c r="HB7" s="751"/>
      <c r="HC7" s="751"/>
      <c r="HD7" s="751"/>
      <c r="HE7" s="751"/>
      <c r="HF7" s="751"/>
      <c r="HG7" s="751"/>
      <c r="HH7" s="751"/>
    </row>
    <row r="8" spans="1:216" s="756" customFormat="1" ht="13.8">
      <c r="A8" s="730" t="s">
        <v>403</v>
      </c>
      <c r="B8" s="752"/>
      <c r="C8" s="752"/>
      <c r="D8" s="753"/>
      <c r="E8" s="754"/>
      <c r="F8" s="754"/>
      <c r="G8" s="754"/>
      <c r="H8" s="754"/>
      <c r="I8" s="754"/>
      <c r="J8" s="754"/>
      <c r="K8" s="754"/>
      <c r="L8" s="754"/>
      <c r="M8" s="754"/>
      <c r="N8" s="754"/>
      <c r="O8" s="754"/>
      <c r="P8" s="755"/>
      <c r="R8" s="757"/>
      <c r="S8" s="757"/>
      <c r="T8" s="757"/>
      <c r="U8" s="757"/>
      <c r="V8" s="757"/>
      <c r="W8" s="757"/>
      <c r="X8" s="757"/>
      <c r="Y8" s="757"/>
      <c r="Z8" s="757"/>
      <c r="AA8" s="757"/>
      <c r="AB8" s="757"/>
      <c r="AC8" s="757"/>
      <c r="AD8" s="757"/>
      <c r="AE8" s="757"/>
      <c r="AF8" s="757"/>
      <c r="AG8" s="757"/>
      <c r="AH8" s="757"/>
      <c r="AI8" s="757"/>
      <c r="AJ8" s="757"/>
      <c r="AK8" s="757"/>
      <c r="AL8" s="757"/>
      <c r="AM8" s="757"/>
      <c r="AN8" s="757"/>
      <c r="AO8" s="757"/>
      <c r="AP8" s="757"/>
      <c r="AQ8" s="757"/>
      <c r="AR8" s="757"/>
      <c r="AS8" s="757"/>
      <c r="AT8" s="757"/>
      <c r="AU8" s="757"/>
      <c r="AV8" s="757"/>
      <c r="AW8" s="757"/>
      <c r="AX8" s="757"/>
      <c r="AY8" s="757"/>
      <c r="AZ8" s="757"/>
      <c r="BA8" s="757"/>
      <c r="BB8" s="757"/>
      <c r="BC8" s="757"/>
      <c r="BD8" s="757"/>
      <c r="BE8" s="757"/>
      <c r="BF8" s="757"/>
      <c r="BG8" s="757"/>
      <c r="BH8" s="757"/>
      <c r="BI8" s="757"/>
      <c r="BJ8" s="757"/>
      <c r="BK8" s="757"/>
      <c r="BL8" s="757"/>
      <c r="BM8" s="757"/>
      <c r="BN8" s="757"/>
      <c r="BO8" s="757"/>
      <c r="BP8" s="757"/>
      <c r="BQ8" s="757"/>
      <c r="BR8" s="757"/>
      <c r="BS8" s="757"/>
      <c r="BT8" s="757"/>
      <c r="BU8" s="757"/>
      <c r="BV8" s="757"/>
      <c r="BW8" s="757"/>
      <c r="BX8" s="757"/>
      <c r="BY8" s="757"/>
      <c r="BZ8" s="757"/>
      <c r="CA8" s="757"/>
      <c r="CB8" s="757"/>
      <c r="CC8" s="757"/>
      <c r="CD8" s="757"/>
      <c r="CE8" s="757"/>
      <c r="CF8" s="757"/>
      <c r="CG8" s="757"/>
      <c r="CH8" s="757"/>
      <c r="CI8" s="757"/>
      <c r="CJ8" s="757"/>
      <c r="CK8" s="757"/>
      <c r="CL8" s="757"/>
      <c r="CM8" s="757"/>
      <c r="CN8" s="757"/>
      <c r="CO8" s="757"/>
      <c r="CP8" s="757"/>
      <c r="CQ8" s="757"/>
      <c r="CR8" s="757"/>
      <c r="CS8" s="757"/>
      <c r="CT8" s="757"/>
      <c r="CU8" s="757"/>
      <c r="CV8" s="757"/>
      <c r="CW8" s="757"/>
      <c r="CX8" s="757"/>
      <c r="CY8" s="757"/>
      <c r="CZ8" s="757"/>
      <c r="DA8" s="757"/>
      <c r="DB8" s="757"/>
      <c r="DC8" s="757"/>
      <c r="DD8" s="757"/>
      <c r="DE8" s="757"/>
      <c r="DF8" s="757"/>
      <c r="DG8" s="757"/>
      <c r="DH8" s="757"/>
      <c r="DI8" s="757"/>
      <c r="DJ8" s="757"/>
      <c r="DK8" s="757"/>
      <c r="DL8" s="757"/>
      <c r="DM8" s="757"/>
      <c r="DN8" s="757"/>
      <c r="DO8" s="757"/>
      <c r="DP8" s="757"/>
      <c r="DQ8" s="757"/>
      <c r="DR8" s="757"/>
      <c r="DS8" s="757"/>
      <c r="DT8" s="757"/>
      <c r="DU8" s="757"/>
      <c r="DV8" s="757"/>
      <c r="DW8" s="757"/>
      <c r="DX8" s="757"/>
      <c r="DY8" s="757"/>
      <c r="DZ8" s="757"/>
      <c r="EA8" s="757"/>
      <c r="EB8" s="757"/>
      <c r="EC8" s="757"/>
      <c r="ED8" s="757"/>
      <c r="EE8" s="757"/>
      <c r="EF8" s="757"/>
      <c r="EG8" s="757"/>
      <c r="EH8" s="757"/>
      <c r="EI8" s="757"/>
      <c r="EJ8" s="757"/>
      <c r="EK8" s="757"/>
      <c r="EL8" s="757"/>
      <c r="EM8" s="757"/>
      <c r="EN8" s="757"/>
      <c r="EO8" s="757"/>
      <c r="EP8" s="757"/>
      <c r="EQ8" s="757"/>
      <c r="ER8" s="757"/>
      <c r="ES8" s="757"/>
      <c r="ET8" s="757"/>
      <c r="EU8" s="757"/>
      <c r="EV8" s="757"/>
      <c r="EW8" s="757"/>
      <c r="EX8" s="757"/>
      <c r="EY8" s="757"/>
      <c r="EZ8" s="757"/>
      <c r="FA8" s="757"/>
      <c r="FB8" s="757"/>
      <c r="FC8" s="757"/>
      <c r="FD8" s="757"/>
      <c r="FE8" s="757"/>
      <c r="FF8" s="757"/>
      <c r="FG8" s="757"/>
      <c r="FH8" s="757"/>
      <c r="FI8" s="757"/>
      <c r="FJ8" s="757"/>
      <c r="FK8" s="757"/>
      <c r="FL8" s="757"/>
      <c r="FM8" s="757"/>
      <c r="FN8" s="757"/>
      <c r="FO8" s="757"/>
      <c r="FP8" s="757"/>
      <c r="FQ8" s="757"/>
      <c r="FR8" s="757"/>
      <c r="FS8" s="757"/>
      <c r="FT8" s="757"/>
      <c r="FU8" s="757"/>
      <c r="FV8" s="757"/>
      <c r="FW8" s="757"/>
      <c r="FX8" s="757"/>
      <c r="FY8" s="757"/>
      <c r="FZ8" s="757"/>
      <c r="GA8" s="757"/>
      <c r="GB8" s="757"/>
      <c r="GC8" s="757"/>
      <c r="GD8" s="757"/>
      <c r="GE8" s="757"/>
      <c r="GF8" s="757"/>
      <c r="GG8" s="757"/>
      <c r="GH8" s="757"/>
      <c r="GI8" s="757"/>
      <c r="GJ8" s="757"/>
      <c r="GK8" s="757"/>
      <c r="GL8" s="757"/>
      <c r="GM8" s="757"/>
      <c r="GN8" s="757"/>
      <c r="GO8" s="757"/>
      <c r="GP8" s="757"/>
      <c r="GQ8" s="757"/>
      <c r="GR8" s="757"/>
      <c r="GS8" s="757"/>
      <c r="GT8" s="757"/>
      <c r="GU8" s="757"/>
      <c r="GV8" s="757"/>
      <c r="GW8" s="757"/>
      <c r="GX8" s="757"/>
      <c r="GY8" s="757"/>
      <c r="GZ8" s="757"/>
      <c r="HA8" s="757"/>
      <c r="HB8" s="757"/>
      <c r="HC8" s="757"/>
      <c r="HD8" s="757"/>
      <c r="HE8" s="757"/>
      <c r="HF8" s="757"/>
      <c r="HG8" s="757"/>
      <c r="HH8" s="757"/>
    </row>
    <row r="9" spans="1:216" s="40" customFormat="1" ht="13.2">
      <c r="A9" s="70" t="s">
        <v>426</v>
      </c>
      <c r="B9" s="39"/>
      <c r="C9" s="744"/>
      <c r="D9" s="39"/>
      <c r="E9" s="1127"/>
      <c r="F9" s="1127"/>
      <c r="G9" s="1127"/>
      <c r="H9" s="1127"/>
      <c r="I9" s="1127"/>
      <c r="J9" s="1127"/>
      <c r="K9" s="1127"/>
      <c r="L9" s="1127"/>
      <c r="M9" s="1127"/>
      <c r="N9" s="1127"/>
      <c r="O9" s="1127"/>
      <c r="P9" s="790"/>
      <c r="R9" s="414"/>
      <c r="S9" s="414"/>
      <c r="T9" s="414"/>
      <c r="U9" s="414"/>
      <c r="V9" s="414"/>
      <c r="W9" s="414"/>
      <c r="X9" s="414"/>
      <c r="Y9" s="414"/>
      <c r="Z9" s="414"/>
      <c r="AA9" s="414"/>
      <c r="AB9" s="414"/>
      <c r="AC9" s="414"/>
      <c r="AD9" s="414"/>
      <c r="AE9" s="414"/>
      <c r="AF9" s="414"/>
      <c r="AG9" s="414"/>
      <c r="AH9" s="414"/>
      <c r="AI9" s="414"/>
      <c r="AJ9" s="414"/>
      <c r="AK9" s="414"/>
      <c r="AL9" s="414"/>
      <c r="AM9" s="414"/>
      <c r="AN9" s="414"/>
      <c r="AO9" s="414"/>
      <c r="AP9" s="414"/>
      <c r="AQ9" s="414"/>
      <c r="AR9" s="414"/>
      <c r="AS9" s="414"/>
      <c r="AT9" s="414"/>
      <c r="AU9" s="414"/>
      <c r="AV9" s="414"/>
      <c r="AW9" s="414"/>
      <c r="AX9" s="414"/>
      <c r="AY9" s="414"/>
      <c r="AZ9" s="414"/>
      <c r="BA9" s="414"/>
      <c r="BB9" s="414"/>
      <c r="BC9" s="414"/>
      <c r="BD9" s="414"/>
      <c r="BE9" s="414"/>
      <c r="BF9" s="414"/>
      <c r="BG9" s="414"/>
      <c r="BH9" s="414"/>
      <c r="BI9" s="414"/>
      <c r="BJ9" s="414"/>
      <c r="BK9" s="414"/>
      <c r="BL9" s="414"/>
      <c r="BM9" s="414"/>
      <c r="BN9" s="414"/>
      <c r="BO9" s="414"/>
      <c r="BP9" s="414"/>
      <c r="BQ9" s="414"/>
      <c r="BR9" s="414"/>
      <c r="BS9" s="414"/>
      <c r="BT9" s="414"/>
      <c r="BU9" s="414"/>
      <c r="BV9" s="414"/>
      <c r="BW9" s="414"/>
      <c r="BX9" s="414"/>
      <c r="BY9" s="414"/>
      <c r="BZ9" s="414"/>
      <c r="CA9" s="414"/>
      <c r="CB9" s="414"/>
      <c r="CC9" s="414"/>
      <c r="CD9" s="414"/>
      <c r="CE9" s="414"/>
      <c r="CF9" s="414"/>
      <c r="CG9" s="414"/>
      <c r="CH9" s="414"/>
      <c r="CI9" s="414"/>
      <c r="CJ9" s="414"/>
      <c r="CK9" s="414"/>
      <c r="CL9" s="414"/>
      <c r="CM9" s="414"/>
      <c r="CN9" s="414"/>
      <c r="CO9" s="414"/>
      <c r="CP9" s="414"/>
      <c r="CQ9" s="414"/>
      <c r="CR9" s="414"/>
      <c r="CS9" s="414"/>
      <c r="CT9" s="414"/>
      <c r="CU9" s="414"/>
      <c r="CV9" s="414"/>
      <c r="CW9" s="414"/>
      <c r="CX9" s="414"/>
      <c r="CY9" s="414"/>
      <c r="CZ9" s="414"/>
      <c r="DA9" s="414"/>
      <c r="DB9" s="414"/>
      <c r="DC9" s="414"/>
      <c r="DD9" s="414"/>
      <c r="DE9" s="414"/>
      <c r="DF9" s="414"/>
      <c r="DG9" s="414"/>
      <c r="DH9" s="414"/>
      <c r="DI9" s="414"/>
      <c r="DJ9" s="414"/>
      <c r="DK9" s="414"/>
      <c r="DL9" s="414"/>
      <c r="DM9" s="414"/>
      <c r="DN9" s="414"/>
      <c r="DO9" s="414"/>
      <c r="DP9" s="414"/>
      <c r="DQ9" s="414"/>
      <c r="DR9" s="414"/>
      <c r="DS9" s="414"/>
      <c r="DT9" s="414"/>
      <c r="DU9" s="414"/>
      <c r="DV9" s="414"/>
      <c r="DW9" s="414"/>
      <c r="DX9" s="414"/>
      <c r="DY9" s="414"/>
      <c r="DZ9" s="414"/>
      <c r="EA9" s="414"/>
      <c r="EB9" s="414"/>
      <c r="EC9" s="414"/>
      <c r="ED9" s="414"/>
      <c r="EE9" s="414"/>
      <c r="EF9" s="414"/>
      <c r="EG9" s="414"/>
      <c r="EH9" s="414"/>
      <c r="EI9" s="414"/>
      <c r="EJ9" s="414"/>
      <c r="EK9" s="414"/>
      <c r="EL9" s="414"/>
      <c r="EM9" s="414"/>
      <c r="EN9" s="414"/>
      <c r="EO9" s="414"/>
      <c r="EP9" s="414"/>
      <c r="EQ9" s="414"/>
      <c r="ER9" s="414"/>
      <c r="ES9" s="414"/>
      <c r="ET9" s="414"/>
      <c r="EU9" s="414"/>
      <c r="EV9" s="414"/>
      <c r="EW9" s="414"/>
      <c r="EX9" s="414"/>
      <c r="EY9" s="414"/>
      <c r="EZ9" s="414"/>
      <c r="FA9" s="414"/>
      <c r="FB9" s="414"/>
      <c r="FC9" s="414"/>
      <c r="FD9" s="414"/>
      <c r="FE9" s="414"/>
      <c r="FF9" s="414"/>
      <c r="FG9" s="414"/>
      <c r="FH9" s="414"/>
      <c r="FI9" s="414"/>
      <c r="FJ9" s="414"/>
      <c r="FK9" s="414"/>
      <c r="FL9" s="414"/>
      <c r="FM9" s="414"/>
      <c r="FN9" s="414"/>
      <c r="FO9" s="414"/>
      <c r="FP9" s="414"/>
      <c r="FQ9" s="414"/>
      <c r="FR9" s="414"/>
      <c r="FS9" s="414"/>
      <c r="FT9" s="414"/>
      <c r="FU9" s="414"/>
      <c r="FV9" s="414"/>
      <c r="FW9" s="414"/>
      <c r="FX9" s="414"/>
      <c r="FY9" s="414"/>
      <c r="FZ9" s="414"/>
      <c r="GA9" s="414"/>
      <c r="GB9" s="414"/>
      <c r="GC9" s="414"/>
      <c r="GD9" s="414"/>
      <c r="GE9" s="414"/>
      <c r="GF9" s="414"/>
      <c r="GG9" s="414"/>
      <c r="GH9" s="414"/>
      <c r="GI9" s="414"/>
      <c r="GJ9" s="414"/>
      <c r="GK9" s="414"/>
      <c r="GL9" s="414"/>
      <c r="GM9" s="414"/>
      <c r="GN9" s="414"/>
      <c r="GO9" s="414"/>
      <c r="GP9" s="414"/>
      <c r="GQ9" s="414"/>
      <c r="GR9" s="414"/>
      <c r="GS9" s="414"/>
      <c r="GT9" s="414"/>
      <c r="GU9" s="414"/>
      <c r="GV9" s="414"/>
      <c r="GW9" s="414"/>
      <c r="GX9" s="414"/>
      <c r="GY9" s="414"/>
      <c r="GZ9" s="414"/>
      <c r="HA9" s="414"/>
      <c r="HB9" s="414"/>
      <c r="HC9" s="414"/>
      <c r="HD9" s="414"/>
      <c r="HE9" s="414"/>
      <c r="HF9" s="414"/>
      <c r="HG9" s="414"/>
      <c r="HH9" s="414"/>
    </row>
    <row r="10" spans="1:216" s="40" customFormat="1" ht="13.2">
      <c r="A10" s="70" t="s">
        <v>402</v>
      </c>
      <c r="B10" s="39"/>
      <c r="C10" s="39"/>
      <c r="D10" s="42"/>
      <c r="E10" s="1128"/>
      <c r="F10" s="1128"/>
      <c r="G10" s="1128"/>
      <c r="H10" s="1128"/>
      <c r="I10" s="1128"/>
      <c r="J10" s="1128"/>
      <c r="K10" s="1128"/>
      <c r="L10" s="1128"/>
      <c r="M10" s="1128"/>
      <c r="N10" s="1128"/>
      <c r="O10" s="1128"/>
      <c r="P10" s="790"/>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c r="BA10" s="414"/>
      <c r="BB10" s="414"/>
      <c r="BC10" s="414"/>
      <c r="BD10" s="414"/>
      <c r="BE10" s="414"/>
      <c r="BF10" s="414"/>
      <c r="BG10" s="414"/>
      <c r="BH10" s="414"/>
      <c r="BI10" s="414"/>
      <c r="BJ10" s="414"/>
      <c r="BK10" s="414"/>
      <c r="BL10" s="414"/>
      <c r="BM10" s="414"/>
      <c r="BN10" s="414"/>
      <c r="BO10" s="414"/>
      <c r="BP10" s="414"/>
      <c r="BQ10" s="414"/>
      <c r="BR10" s="414"/>
      <c r="BS10" s="414"/>
      <c r="BT10" s="414"/>
      <c r="BU10" s="414"/>
      <c r="BV10" s="414"/>
      <c r="BW10" s="414"/>
      <c r="BX10" s="414"/>
      <c r="BY10" s="414"/>
      <c r="BZ10" s="414"/>
      <c r="CA10" s="414"/>
      <c r="CB10" s="414"/>
      <c r="CC10" s="414"/>
      <c r="CD10" s="414"/>
      <c r="CE10" s="414"/>
      <c r="CF10" s="414"/>
      <c r="CG10" s="414"/>
      <c r="CH10" s="414"/>
      <c r="CI10" s="414"/>
      <c r="CJ10" s="414"/>
      <c r="CK10" s="414"/>
      <c r="CL10" s="414"/>
      <c r="CM10" s="414"/>
      <c r="CN10" s="414"/>
      <c r="CO10" s="414"/>
      <c r="CP10" s="414"/>
      <c r="CQ10" s="414"/>
      <c r="CR10" s="414"/>
      <c r="CS10" s="414"/>
      <c r="CT10" s="414"/>
      <c r="CU10" s="414"/>
      <c r="CV10" s="414"/>
      <c r="CW10" s="414"/>
      <c r="CX10" s="414"/>
      <c r="CY10" s="414"/>
      <c r="CZ10" s="414"/>
      <c r="DA10" s="414"/>
      <c r="DB10" s="414"/>
      <c r="DC10" s="414"/>
      <c r="DD10" s="414"/>
      <c r="DE10" s="414"/>
      <c r="DF10" s="414"/>
      <c r="DG10" s="414"/>
      <c r="DH10" s="414"/>
      <c r="DI10" s="414"/>
      <c r="DJ10" s="414"/>
      <c r="DK10" s="414"/>
      <c r="DL10" s="414"/>
      <c r="DM10" s="414"/>
      <c r="DN10" s="414"/>
      <c r="DO10" s="414"/>
      <c r="DP10" s="414"/>
      <c r="DQ10" s="414"/>
      <c r="DR10" s="414"/>
      <c r="DS10" s="414"/>
      <c r="DT10" s="414"/>
      <c r="DU10" s="414"/>
      <c r="DV10" s="414"/>
      <c r="DW10" s="414"/>
      <c r="DX10" s="414"/>
      <c r="DY10" s="414"/>
      <c r="DZ10" s="414"/>
      <c r="EA10" s="414"/>
      <c r="EB10" s="414"/>
      <c r="EC10" s="414"/>
      <c r="ED10" s="414"/>
      <c r="EE10" s="414"/>
      <c r="EF10" s="414"/>
      <c r="EG10" s="414"/>
      <c r="EH10" s="414"/>
      <c r="EI10" s="414"/>
      <c r="EJ10" s="414"/>
      <c r="EK10" s="414"/>
      <c r="EL10" s="414"/>
      <c r="EM10" s="414"/>
      <c r="EN10" s="414"/>
      <c r="EO10" s="414"/>
      <c r="EP10" s="414"/>
      <c r="EQ10" s="414"/>
      <c r="ER10" s="414"/>
      <c r="ES10" s="414"/>
      <c r="ET10" s="414"/>
      <c r="EU10" s="414"/>
      <c r="EV10" s="414"/>
      <c r="EW10" s="414"/>
      <c r="EX10" s="414"/>
      <c r="EY10" s="414"/>
      <c r="EZ10" s="414"/>
      <c r="FA10" s="414"/>
      <c r="FB10" s="414"/>
      <c r="FC10" s="414"/>
      <c r="FD10" s="414"/>
      <c r="FE10" s="414"/>
      <c r="FF10" s="414"/>
      <c r="FG10" s="414"/>
      <c r="FH10" s="414"/>
      <c r="FI10" s="414"/>
      <c r="FJ10" s="414"/>
      <c r="FK10" s="414"/>
      <c r="FL10" s="414"/>
      <c r="FM10" s="414"/>
      <c r="FN10" s="414"/>
      <c r="FO10" s="414"/>
      <c r="FP10" s="414"/>
      <c r="FQ10" s="414"/>
      <c r="FR10" s="414"/>
      <c r="FS10" s="414"/>
      <c r="FT10" s="414"/>
      <c r="FU10" s="414"/>
      <c r="FV10" s="414"/>
      <c r="FW10" s="414"/>
      <c r="FX10" s="414"/>
      <c r="FY10" s="414"/>
      <c r="FZ10" s="414"/>
      <c r="GA10" s="414"/>
      <c r="GB10" s="414"/>
      <c r="GC10" s="414"/>
      <c r="GD10" s="414"/>
      <c r="GE10" s="414"/>
      <c r="GF10" s="414"/>
      <c r="GG10" s="414"/>
      <c r="GH10" s="414"/>
      <c r="GI10" s="414"/>
      <c r="GJ10" s="414"/>
      <c r="GK10" s="414"/>
      <c r="GL10" s="414"/>
      <c r="GM10" s="414"/>
      <c r="GN10" s="414"/>
      <c r="GO10" s="414"/>
      <c r="GP10" s="414"/>
      <c r="GQ10" s="414"/>
      <c r="GR10" s="414"/>
      <c r="GS10" s="414"/>
      <c r="GT10" s="414"/>
      <c r="GU10" s="414"/>
      <c r="GV10" s="414"/>
      <c r="GW10" s="414"/>
      <c r="GX10" s="414"/>
      <c r="GY10" s="414"/>
      <c r="GZ10" s="414"/>
      <c r="HA10" s="414"/>
      <c r="HB10" s="414"/>
      <c r="HC10" s="414"/>
      <c r="HD10" s="414"/>
      <c r="HE10" s="414"/>
      <c r="HF10" s="414"/>
      <c r="HG10" s="414"/>
      <c r="HH10" s="414"/>
    </row>
    <row r="11" spans="1:216" s="40" customFormat="1" ht="13.2">
      <c r="A11" s="70" t="s">
        <v>401</v>
      </c>
      <c r="B11" s="39"/>
      <c r="C11" s="39"/>
      <c r="D11" s="39"/>
      <c r="E11" s="1129"/>
      <c r="F11" s="1129"/>
      <c r="G11" s="1129"/>
      <c r="H11" s="1129"/>
      <c r="I11" s="1129"/>
      <c r="J11" s="1129"/>
      <c r="K11" s="1129"/>
      <c r="L11" s="1129"/>
      <c r="M11" s="1129"/>
      <c r="N11" s="1129"/>
      <c r="O11" s="1129"/>
      <c r="P11" s="790"/>
      <c r="Q11" s="791"/>
      <c r="R11" s="792"/>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414"/>
      <c r="BI11" s="414"/>
      <c r="BJ11" s="414"/>
      <c r="BK11" s="414"/>
      <c r="BL11" s="414"/>
      <c r="BM11" s="414"/>
      <c r="BN11" s="414"/>
      <c r="BO11" s="414"/>
      <c r="BP11" s="414"/>
      <c r="BQ11" s="414"/>
      <c r="BR11" s="414"/>
      <c r="BS11" s="414"/>
      <c r="BT11" s="414"/>
      <c r="BU11" s="414"/>
      <c r="BV11" s="414"/>
      <c r="BW11" s="414"/>
      <c r="BX11" s="414"/>
      <c r="BY11" s="414"/>
      <c r="BZ11" s="414"/>
      <c r="CA11" s="414"/>
      <c r="CB11" s="414"/>
      <c r="CC11" s="414"/>
      <c r="CD11" s="414"/>
      <c r="CE11" s="414"/>
      <c r="CF11" s="414"/>
      <c r="CG11" s="414"/>
      <c r="CH11" s="414"/>
      <c r="CI11" s="414"/>
      <c r="CJ11" s="414"/>
      <c r="CK11" s="414"/>
      <c r="CL11" s="414"/>
      <c r="CM11" s="414"/>
      <c r="CN11" s="414"/>
      <c r="CO11" s="414"/>
      <c r="CP11" s="414"/>
      <c r="CQ11" s="414"/>
      <c r="CR11" s="414"/>
      <c r="CS11" s="414"/>
      <c r="CT11" s="414"/>
      <c r="CU11" s="414"/>
      <c r="CV11" s="414"/>
      <c r="CW11" s="414"/>
      <c r="CX11" s="414"/>
      <c r="CY11" s="414"/>
      <c r="CZ11" s="414"/>
      <c r="DA11" s="414"/>
      <c r="DB11" s="414"/>
      <c r="DC11" s="414"/>
      <c r="DD11" s="414"/>
      <c r="DE11" s="414"/>
      <c r="DF11" s="414"/>
      <c r="DG11" s="414"/>
      <c r="DH11" s="414"/>
      <c r="DI11" s="414"/>
      <c r="DJ11" s="414"/>
      <c r="DK11" s="414"/>
      <c r="DL11" s="414"/>
      <c r="DM11" s="414"/>
      <c r="DN11" s="414"/>
      <c r="DO11" s="414"/>
      <c r="DP11" s="414"/>
      <c r="DQ11" s="414"/>
      <c r="DR11" s="414"/>
      <c r="DS11" s="414"/>
      <c r="DT11" s="414"/>
      <c r="DU11" s="414"/>
      <c r="DV11" s="414"/>
      <c r="DW11" s="414"/>
      <c r="DX11" s="414"/>
      <c r="DY11" s="414"/>
      <c r="DZ11" s="414"/>
      <c r="EA11" s="414"/>
      <c r="EB11" s="414"/>
      <c r="EC11" s="414"/>
      <c r="ED11" s="414"/>
      <c r="EE11" s="414"/>
      <c r="EF11" s="414"/>
      <c r="EG11" s="414"/>
      <c r="EH11" s="414"/>
      <c r="EI11" s="414"/>
      <c r="EJ11" s="414"/>
      <c r="EK11" s="414"/>
      <c r="EL11" s="414"/>
      <c r="EM11" s="414"/>
      <c r="EN11" s="414"/>
      <c r="EO11" s="414"/>
      <c r="EP11" s="414"/>
      <c r="EQ11" s="414"/>
      <c r="ER11" s="414"/>
      <c r="ES11" s="414"/>
      <c r="ET11" s="414"/>
      <c r="EU11" s="414"/>
      <c r="EV11" s="414"/>
      <c r="EW11" s="414"/>
      <c r="EX11" s="414"/>
      <c r="EY11" s="414"/>
      <c r="EZ11" s="414"/>
      <c r="FA11" s="414"/>
      <c r="FB11" s="414"/>
      <c r="FC11" s="414"/>
      <c r="FD11" s="414"/>
      <c r="FE11" s="414"/>
      <c r="FF11" s="414"/>
      <c r="FG11" s="414"/>
      <c r="FH11" s="414"/>
      <c r="FI11" s="414"/>
      <c r="FJ11" s="414"/>
      <c r="FK11" s="414"/>
      <c r="FL11" s="414"/>
      <c r="FM11" s="414"/>
      <c r="FN11" s="414"/>
      <c r="FO11" s="414"/>
      <c r="FP11" s="414"/>
      <c r="FQ11" s="414"/>
      <c r="FR11" s="414"/>
      <c r="FS11" s="414"/>
      <c r="FT11" s="414"/>
      <c r="FU11" s="414"/>
      <c r="FV11" s="414"/>
      <c r="FW11" s="414"/>
      <c r="FX11" s="414"/>
      <c r="FY11" s="414"/>
      <c r="FZ11" s="414"/>
      <c r="GA11" s="414"/>
      <c r="GB11" s="414"/>
      <c r="GC11" s="414"/>
      <c r="GD11" s="414"/>
      <c r="GE11" s="414"/>
      <c r="GF11" s="414"/>
      <c r="GG11" s="414"/>
      <c r="GH11" s="414"/>
      <c r="GI11" s="414"/>
      <c r="GJ11" s="414"/>
      <c r="GK11" s="414"/>
      <c r="GL11" s="414"/>
      <c r="GM11" s="414"/>
      <c r="GN11" s="414"/>
      <c r="GO11" s="414"/>
      <c r="GP11" s="414"/>
      <c r="GQ11" s="414"/>
      <c r="GR11" s="414"/>
      <c r="GS11" s="414"/>
      <c r="GT11" s="414"/>
      <c r="GU11" s="414"/>
      <c r="GV11" s="414"/>
      <c r="GW11" s="414"/>
      <c r="GX11" s="414"/>
      <c r="GY11" s="414"/>
      <c r="GZ11" s="414"/>
      <c r="HA11" s="414"/>
      <c r="HB11" s="414"/>
      <c r="HC11" s="414"/>
      <c r="HD11" s="414"/>
      <c r="HE11" s="414"/>
      <c r="HF11" s="414"/>
      <c r="HG11" s="414"/>
      <c r="HH11" s="414"/>
    </row>
    <row r="12" spans="1:216" s="132" customFormat="1" ht="13.2">
      <c r="A12" s="793" t="s">
        <v>382</v>
      </c>
      <c r="B12" s="131"/>
      <c r="C12" s="131"/>
      <c r="D12" s="42"/>
      <c r="E12" s="1130" t="e">
        <f>VLOOKUP(E11,'0)Compliance Info'!$C$5:$D$10,2)</f>
        <v>#N/A</v>
      </c>
      <c r="F12" s="1131" t="e">
        <f>VLOOKUP(F11,'0)Compliance Info'!$C$5:$D$10,2)</f>
        <v>#N/A</v>
      </c>
      <c r="G12" s="1130" t="e">
        <f>VLOOKUP(G11,'0)Compliance Info'!$C$5:$D$10,2)</f>
        <v>#N/A</v>
      </c>
      <c r="H12" s="1132" t="e">
        <f>VLOOKUP(H11,'0)Compliance Info'!$C$5:$D$10,2)</f>
        <v>#N/A</v>
      </c>
      <c r="I12" s="1133" t="e">
        <f>VLOOKUP(I11,'0)Compliance Info'!$C$5:$D$10,2)</f>
        <v>#N/A</v>
      </c>
      <c r="J12" s="1133" t="e">
        <f>VLOOKUP(J11,'0)Compliance Info'!$C$5:$D$10,2)</f>
        <v>#N/A</v>
      </c>
      <c r="K12" s="1133" t="e">
        <f>VLOOKUP(K11,'0)Compliance Info'!$C$5:$D$10,2)</f>
        <v>#N/A</v>
      </c>
      <c r="L12" s="1133" t="e">
        <f>VLOOKUP(L11,'0)Compliance Info'!$C$5:$D$10,2)</f>
        <v>#N/A</v>
      </c>
      <c r="M12" s="1133" t="e">
        <f>VLOOKUP(M11,'0)Compliance Info'!$C$5:$D$10,2)</f>
        <v>#N/A</v>
      </c>
      <c r="N12" s="1133" t="e">
        <f>VLOOKUP(N11,'0)Compliance Info'!$C$5:$D$10,2)</f>
        <v>#N/A</v>
      </c>
      <c r="O12" s="1133" t="e">
        <f>VLOOKUP(O11,'0)Compliance Info'!$C$5:$D$10,2)</f>
        <v>#N/A</v>
      </c>
      <c r="P12" s="790"/>
      <c r="R12" s="608"/>
      <c r="S12" s="608"/>
      <c r="T12" s="608"/>
      <c r="U12" s="608"/>
      <c r="V12" s="608"/>
      <c r="W12" s="608"/>
      <c r="X12" s="608"/>
      <c r="Y12" s="608"/>
      <c r="Z12" s="608"/>
      <c r="AA12" s="608"/>
      <c r="AB12" s="608"/>
      <c r="AC12" s="608"/>
      <c r="AD12" s="608"/>
      <c r="AE12" s="608"/>
      <c r="AF12" s="608"/>
      <c r="AG12" s="608"/>
      <c r="AH12" s="608"/>
      <c r="AI12" s="608"/>
      <c r="AJ12" s="608"/>
      <c r="AK12" s="608"/>
      <c r="AL12" s="608"/>
      <c r="AM12" s="608"/>
      <c r="AN12" s="608"/>
      <c r="AO12" s="608"/>
      <c r="AP12" s="608"/>
      <c r="AQ12" s="608"/>
      <c r="AR12" s="608"/>
      <c r="AS12" s="608"/>
      <c r="AT12" s="608"/>
      <c r="AU12" s="608"/>
      <c r="AV12" s="608"/>
      <c r="AW12" s="608"/>
      <c r="AX12" s="608"/>
      <c r="AY12" s="608"/>
      <c r="AZ12" s="608"/>
      <c r="BA12" s="608"/>
      <c r="BB12" s="608"/>
      <c r="BC12" s="608"/>
      <c r="BD12" s="608"/>
      <c r="BE12" s="608"/>
      <c r="BF12" s="608"/>
      <c r="BG12" s="608"/>
      <c r="BH12" s="608"/>
      <c r="BI12" s="608"/>
      <c r="BJ12" s="608"/>
      <c r="BK12" s="608"/>
      <c r="BL12" s="608"/>
      <c r="BM12" s="608"/>
      <c r="BN12" s="608"/>
      <c r="BO12" s="608"/>
      <c r="BP12" s="608"/>
      <c r="BQ12" s="608"/>
      <c r="BR12" s="608"/>
      <c r="BS12" s="608"/>
      <c r="BT12" s="608"/>
      <c r="BU12" s="608"/>
      <c r="BV12" s="608"/>
      <c r="BW12" s="608"/>
      <c r="BX12" s="608"/>
      <c r="BY12" s="608"/>
      <c r="BZ12" s="608"/>
      <c r="CA12" s="608"/>
      <c r="CB12" s="608"/>
      <c r="CC12" s="608"/>
      <c r="CD12" s="608"/>
      <c r="CE12" s="608"/>
      <c r="CF12" s="608"/>
      <c r="CG12" s="608"/>
      <c r="CH12" s="608"/>
      <c r="CI12" s="608"/>
      <c r="CJ12" s="608"/>
      <c r="CK12" s="608"/>
      <c r="CL12" s="608"/>
      <c r="CM12" s="608"/>
      <c r="CN12" s="608"/>
      <c r="CO12" s="608"/>
      <c r="CP12" s="608"/>
      <c r="CQ12" s="608"/>
      <c r="CR12" s="608"/>
      <c r="CS12" s="608"/>
      <c r="CT12" s="608"/>
      <c r="CU12" s="608"/>
      <c r="CV12" s="608"/>
      <c r="CW12" s="608"/>
      <c r="CX12" s="608"/>
      <c r="CY12" s="608"/>
      <c r="CZ12" s="608"/>
      <c r="DA12" s="608"/>
      <c r="DB12" s="608"/>
      <c r="DC12" s="608"/>
      <c r="DD12" s="608"/>
      <c r="DE12" s="608"/>
      <c r="DF12" s="608"/>
      <c r="DG12" s="608"/>
      <c r="DH12" s="608"/>
      <c r="DI12" s="608"/>
      <c r="DJ12" s="608"/>
      <c r="DK12" s="608"/>
      <c r="DL12" s="608"/>
      <c r="DM12" s="608"/>
      <c r="DN12" s="608"/>
      <c r="DO12" s="608"/>
      <c r="DP12" s="608"/>
      <c r="DQ12" s="608"/>
      <c r="DR12" s="608"/>
      <c r="DS12" s="608"/>
      <c r="DT12" s="608"/>
      <c r="DU12" s="608"/>
      <c r="DV12" s="608"/>
      <c r="DW12" s="608"/>
      <c r="DX12" s="608"/>
      <c r="DY12" s="608"/>
      <c r="DZ12" s="608"/>
      <c r="EA12" s="608"/>
      <c r="EB12" s="608"/>
      <c r="EC12" s="608"/>
      <c r="ED12" s="608"/>
      <c r="EE12" s="608"/>
      <c r="EF12" s="608"/>
      <c r="EG12" s="608"/>
      <c r="EH12" s="608"/>
      <c r="EI12" s="608"/>
      <c r="EJ12" s="608"/>
      <c r="EK12" s="608"/>
      <c r="EL12" s="608"/>
      <c r="EM12" s="608"/>
      <c r="EN12" s="608"/>
      <c r="EO12" s="608"/>
      <c r="EP12" s="608"/>
      <c r="EQ12" s="608"/>
      <c r="ER12" s="608"/>
      <c r="ES12" s="608"/>
      <c r="ET12" s="608"/>
      <c r="EU12" s="608"/>
      <c r="EV12" s="608"/>
      <c r="EW12" s="608"/>
      <c r="EX12" s="608"/>
      <c r="EY12" s="608"/>
      <c r="EZ12" s="608"/>
      <c r="FA12" s="608"/>
      <c r="FB12" s="608"/>
      <c r="FC12" s="608"/>
      <c r="FD12" s="608"/>
      <c r="FE12" s="608"/>
      <c r="FF12" s="608"/>
      <c r="FG12" s="608"/>
      <c r="FH12" s="608"/>
      <c r="FI12" s="608"/>
      <c r="FJ12" s="608"/>
      <c r="FK12" s="608"/>
      <c r="FL12" s="608"/>
      <c r="FM12" s="608"/>
      <c r="FN12" s="608"/>
      <c r="FO12" s="608"/>
      <c r="FP12" s="608"/>
      <c r="FQ12" s="608"/>
      <c r="FR12" s="608"/>
      <c r="FS12" s="608"/>
      <c r="FT12" s="608"/>
      <c r="FU12" s="608"/>
      <c r="FV12" s="608"/>
      <c r="FW12" s="608"/>
      <c r="FX12" s="608"/>
      <c r="FY12" s="608"/>
      <c r="FZ12" s="608"/>
      <c r="GA12" s="608"/>
      <c r="GB12" s="608"/>
      <c r="GC12" s="608"/>
      <c r="GD12" s="608"/>
      <c r="GE12" s="608"/>
      <c r="GF12" s="608"/>
      <c r="GG12" s="608"/>
      <c r="GH12" s="608"/>
      <c r="GI12" s="608"/>
      <c r="GJ12" s="608"/>
      <c r="GK12" s="608"/>
      <c r="GL12" s="608"/>
      <c r="GM12" s="608"/>
      <c r="GN12" s="608"/>
      <c r="GO12" s="608"/>
      <c r="GP12" s="608"/>
      <c r="GQ12" s="608"/>
      <c r="GR12" s="608"/>
      <c r="GS12" s="608"/>
      <c r="GT12" s="608"/>
      <c r="GU12" s="608"/>
      <c r="GV12" s="608"/>
      <c r="GW12" s="608"/>
      <c r="GX12" s="608"/>
      <c r="GY12" s="608"/>
      <c r="GZ12" s="608"/>
      <c r="HA12" s="608"/>
      <c r="HB12" s="608"/>
      <c r="HC12" s="608"/>
      <c r="HD12" s="608"/>
      <c r="HE12" s="608"/>
      <c r="HF12" s="608"/>
      <c r="HG12" s="608"/>
      <c r="HH12" s="608"/>
    </row>
    <row r="13" spans="1:216" s="40" customFormat="1" ht="13.2">
      <c r="A13" s="1431" t="s">
        <v>404</v>
      </c>
      <c r="B13" s="1431"/>
      <c r="C13" s="1431"/>
      <c r="D13" s="1432"/>
      <c r="E13" s="1134" t="e">
        <f>E10/(E12/0.8)</f>
        <v>#N/A</v>
      </c>
      <c r="F13" s="1135" t="e">
        <f>F10/(F12/0.8)</f>
        <v>#N/A</v>
      </c>
      <c r="G13" s="1134" t="e">
        <f t="shared" ref="G13:O13" si="0">G10/(G12/0.8)</f>
        <v>#N/A</v>
      </c>
      <c r="H13" s="1136" t="e">
        <f t="shared" si="0"/>
        <v>#N/A</v>
      </c>
      <c r="I13" s="1136" t="e">
        <f t="shared" si="0"/>
        <v>#N/A</v>
      </c>
      <c r="J13" s="1136" t="e">
        <f t="shared" si="0"/>
        <v>#N/A</v>
      </c>
      <c r="K13" s="1136" t="e">
        <f t="shared" si="0"/>
        <v>#N/A</v>
      </c>
      <c r="L13" s="1136" t="e">
        <f t="shared" si="0"/>
        <v>#N/A</v>
      </c>
      <c r="M13" s="1136" t="e">
        <f t="shared" si="0"/>
        <v>#N/A</v>
      </c>
      <c r="N13" s="1136" t="e">
        <f t="shared" si="0"/>
        <v>#N/A</v>
      </c>
      <c r="O13" s="1136" t="e">
        <f t="shared" si="0"/>
        <v>#N/A</v>
      </c>
      <c r="P13" s="790"/>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4"/>
      <c r="BF13" s="414"/>
      <c r="BG13" s="414"/>
      <c r="BH13" s="414"/>
      <c r="BI13" s="414"/>
      <c r="BJ13" s="414"/>
      <c r="BK13" s="414"/>
      <c r="BL13" s="414"/>
      <c r="BM13" s="414"/>
      <c r="BN13" s="414"/>
      <c r="BO13" s="414"/>
      <c r="BP13" s="414"/>
      <c r="BQ13" s="414"/>
      <c r="BR13" s="414"/>
      <c r="BS13" s="414"/>
      <c r="BT13" s="414"/>
      <c r="BU13" s="414"/>
      <c r="BV13" s="414"/>
      <c r="BW13" s="414"/>
      <c r="BX13" s="414"/>
      <c r="BY13" s="414"/>
      <c r="BZ13" s="414"/>
      <c r="CA13" s="414"/>
      <c r="CB13" s="414"/>
      <c r="CC13" s="414"/>
      <c r="CD13" s="414"/>
      <c r="CE13" s="414"/>
      <c r="CF13" s="414"/>
      <c r="CG13" s="414"/>
      <c r="CH13" s="414"/>
      <c r="CI13" s="414"/>
      <c r="CJ13" s="414"/>
      <c r="CK13" s="414"/>
      <c r="CL13" s="414"/>
      <c r="CM13" s="414"/>
      <c r="CN13" s="414"/>
      <c r="CO13" s="414"/>
      <c r="CP13" s="414"/>
      <c r="CQ13" s="414"/>
      <c r="CR13" s="414"/>
      <c r="CS13" s="414"/>
      <c r="CT13" s="414"/>
      <c r="CU13" s="414"/>
      <c r="CV13" s="414"/>
      <c r="CW13" s="414"/>
      <c r="CX13" s="414"/>
      <c r="CY13" s="414"/>
      <c r="CZ13" s="414"/>
      <c r="DA13" s="414"/>
      <c r="DB13" s="414"/>
      <c r="DC13" s="414"/>
      <c r="DD13" s="414"/>
      <c r="DE13" s="414"/>
      <c r="DF13" s="414"/>
      <c r="DG13" s="414"/>
      <c r="DH13" s="414"/>
      <c r="DI13" s="414"/>
      <c r="DJ13" s="414"/>
      <c r="DK13" s="414"/>
      <c r="DL13" s="414"/>
      <c r="DM13" s="414"/>
      <c r="DN13" s="414"/>
      <c r="DO13" s="414"/>
      <c r="DP13" s="414"/>
      <c r="DQ13" s="414"/>
      <c r="DR13" s="414"/>
      <c r="DS13" s="414"/>
      <c r="DT13" s="414"/>
      <c r="DU13" s="414"/>
      <c r="DV13" s="414"/>
      <c r="DW13" s="414"/>
      <c r="DX13" s="414"/>
      <c r="DY13" s="414"/>
      <c r="DZ13" s="414"/>
      <c r="EA13" s="414"/>
      <c r="EB13" s="414"/>
      <c r="EC13" s="414"/>
      <c r="ED13" s="414"/>
      <c r="EE13" s="414"/>
      <c r="EF13" s="414"/>
      <c r="EG13" s="414"/>
      <c r="EH13" s="414"/>
      <c r="EI13" s="414"/>
      <c r="EJ13" s="414"/>
      <c r="EK13" s="414"/>
      <c r="EL13" s="414"/>
      <c r="EM13" s="414"/>
      <c r="EN13" s="414"/>
      <c r="EO13" s="414"/>
      <c r="EP13" s="414"/>
      <c r="EQ13" s="414"/>
      <c r="ER13" s="414"/>
      <c r="ES13" s="414"/>
      <c r="ET13" s="414"/>
      <c r="EU13" s="414"/>
      <c r="EV13" s="414"/>
      <c r="EW13" s="414"/>
      <c r="EX13" s="414"/>
      <c r="EY13" s="414"/>
      <c r="EZ13" s="414"/>
      <c r="FA13" s="414"/>
      <c r="FB13" s="414"/>
      <c r="FC13" s="414"/>
      <c r="FD13" s="414"/>
      <c r="FE13" s="414"/>
      <c r="FF13" s="414"/>
      <c r="FG13" s="414"/>
      <c r="FH13" s="414"/>
      <c r="FI13" s="414"/>
      <c r="FJ13" s="414"/>
      <c r="FK13" s="414"/>
      <c r="FL13" s="414"/>
      <c r="FM13" s="414"/>
      <c r="FN13" s="414"/>
      <c r="FO13" s="414"/>
      <c r="FP13" s="414"/>
      <c r="FQ13" s="414"/>
      <c r="FR13" s="414"/>
      <c r="FS13" s="414"/>
      <c r="FT13" s="414"/>
      <c r="FU13" s="414"/>
      <c r="FV13" s="414"/>
      <c r="FW13" s="414"/>
      <c r="FX13" s="414"/>
      <c r="FY13" s="414"/>
      <c r="FZ13" s="414"/>
      <c r="GA13" s="414"/>
      <c r="GB13" s="414"/>
      <c r="GC13" s="414"/>
      <c r="GD13" s="414"/>
      <c r="GE13" s="414"/>
      <c r="GF13" s="414"/>
      <c r="GG13" s="414"/>
      <c r="GH13" s="414"/>
      <c r="GI13" s="414"/>
      <c r="GJ13" s="414"/>
      <c r="GK13" s="414"/>
      <c r="GL13" s="414"/>
      <c r="GM13" s="414"/>
      <c r="GN13" s="414"/>
      <c r="GO13" s="414"/>
      <c r="GP13" s="414"/>
      <c r="GQ13" s="414"/>
      <c r="GR13" s="414"/>
      <c r="GS13" s="414"/>
      <c r="GT13" s="414"/>
      <c r="GU13" s="414"/>
      <c r="GV13" s="414"/>
      <c r="GW13" s="414"/>
      <c r="GX13" s="414"/>
      <c r="GY13" s="414"/>
      <c r="GZ13" s="414"/>
      <c r="HA13" s="414"/>
      <c r="HB13" s="414"/>
      <c r="HC13" s="414"/>
      <c r="HD13" s="414"/>
      <c r="HE13" s="414"/>
      <c r="HF13" s="414"/>
      <c r="HG13" s="414"/>
      <c r="HH13" s="414"/>
    </row>
    <row r="14" spans="1:216" s="806" customFormat="1" ht="13.2">
      <c r="A14" s="798" t="s">
        <v>396</v>
      </c>
      <c r="B14" s="799"/>
      <c r="C14" s="799"/>
      <c r="D14" s="800"/>
      <c r="E14" s="801">
        <f>'2)Units, Dev Costs &amp; Sales'!D19</f>
        <v>0</v>
      </c>
      <c r="F14" s="802">
        <f>'2)Units, Dev Costs &amp; Sales'!E19</f>
        <v>0</v>
      </c>
      <c r="G14" s="802">
        <f>'2)Units, Dev Costs &amp; Sales'!F19</f>
        <v>0</v>
      </c>
      <c r="H14" s="802">
        <f>'2)Units, Dev Costs &amp; Sales'!G19</f>
        <v>0</v>
      </c>
      <c r="I14" s="802">
        <f>'2)Units, Dev Costs &amp; Sales'!H19</f>
        <v>0</v>
      </c>
      <c r="J14" s="802">
        <f>'2)Units, Dev Costs &amp; Sales'!I19</f>
        <v>0</v>
      </c>
      <c r="K14" s="802">
        <f>'2)Units, Dev Costs &amp; Sales'!J19</f>
        <v>0</v>
      </c>
      <c r="L14" s="802">
        <f>'2)Units, Dev Costs &amp; Sales'!K19</f>
        <v>0</v>
      </c>
      <c r="M14" s="802">
        <f>'2)Units, Dev Costs &amp; Sales'!L19</f>
        <v>0</v>
      </c>
      <c r="N14" s="802">
        <f>'2)Units, Dev Costs &amp; Sales'!M19</f>
        <v>0</v>
      </c>
      <c r="O14" s="802">
        <f>'2)Units, Dev Costs &amp; Sales'!N19</f>
        <v>0</v>
      </c>
      <c r="P14" s="803"/>
      <c r="Q14" s="804"/>
      <c r="R14" s="530"/>
      <c r="S14" s="805"/>
      <c r="T14" s="805"/>
      <c r="U14" s="805"/>
      <c r="V14" s="805"/>
      <c r="W14" s="805"/>
      <c r="X14" s="805"/>
      <c r="Y14" s="805"/>
      <c r="Z14" s="805"/>
      <c r="AA14" s="805"/>
      <c r="AB14" s="805"/>
      <c r="AC14" s="805"/>
      <c r="AD14" s="805"/>
      <c r="AE14" s="805"/>
      <c r="AF14" s="805"/>
      <c r="AG14" s="805"/>
      <c r="AH14" s="805"/>
      <c r="AI14" s="805"/>
      <c r="AJ14" s="805"/>
      <c r="AK14" s="805"/>
      <c r="AL14" s="805"/>
      <c r="AM14" s="805"/>
      <c r="AN14" s="805"/>
      <c r="AO14" s="805"/>
      <c r="AP14" s="805"/>
      <c r="AQ14" s="805"/>
      <c r="AR14" s="805"/>
      <c r="AS14" s="805"/>
      <c r="AT14" s="805"/>
      <c r="AU14" s="805"/>
      <c r="AV14" s="805"/>
      <c r="AW14" s="805"/>
      <c r="AX14" s="805"/>
      <c r="AY14" s="805"/>
      <c r="AZ14" s="805"/>
      <c r="BA14" s="805"/>
      <c r="BB14" s="805"/>
      <c r="BC14" s="805"/>
      <c r="BD14" s="805"/>
      <c r="BE14" s="805"/>
      <c r="BF14" s="805"/>
      <c r="BG14" s="805"/>
      <c r="BH14" s="805"/>
      <c r="BI14" s="805"/>
      <c r="BJ14" s="805"/>
      <c r="BK14" s="805"/>
      <c r="BL14" s="805"/>
      <c r="BM14" s="805"/>
      <c r="BN14" s="805"/>
      <c r="BO14" s="805"/>
      <c r="BP14" s="805"/>
      <c r="BQ14" s="805"/>
      <c r="BR14" s="805"/>
      <c r="BS14" s="805"/>
      <c r="BT14" s="805"/>
      <c r="BU14" s="805"/>
      <c r="BV14" s="805"/>
      <c r="BW14" s="805"/>
      <c r="BX14" s="805"/>
      <c r="BY14" s="805"/>
      <c r="BZ14" s="805"/>
      <c r="CA14" s="805"/>
      <c r="CB14" s="805"/>
      <c r="CC14" s="805"/>
      <c r="CD14" s="805"/>
      <c r="CE14" s="805"/>
      <c r="CF14" s="805"/>
      <c r="CG14" s="805"/>
      <c r="CH14" s="805"/>
      <c r="CI14" s="805"/>
      <c r="CJ14" s="805"/>
      <c r="CK14" s="805"/>
      <c r="CL14" s="805"/>
      <c r="CM14" s="805"/>
      <c r="CN14" s="805"/>
      <c r="CO14" s="805"/>
      <c r="CP14" s="805"/>
      <c r="CQ14" s="805"/>
      <c r="CR14" s="805"/>
      <c r="CS14" s="805"/>
      <c r="CT14" s="805"/>
      <c r="CU14" s="805"/>
      <c r="CV14" s="805"/>
      <c r="CW14" s="805"/>
      <c r="CX14" s="805"/>
      <c r="CY14" s="805"/>
      <c r="CZ14" s="805"/>
      <c r="DA14" s="805"/>
      <c r="DB14" s="805"/>
      <c r="DC14" s="805"/>
      <c r="DD14" s="805"/>
      <c r="DE14" s="805"/>
      <c r="DF14" s="805"/>
      <c r="DG14" s="805"/>
      <c r="DH14" s="805"/>
      <c r="DI14" s="805"/>
      <c r="DJ14" s="805"/>
      <c r="DK14" s="805"/>
      <c r="DL14" s="805"/>
      <c r="DM14" s="805"/>
      <c r="DN14" s="805"/>
      <c r="DO14" s="805"/>
      <c r="DP14" s="805"/>
      <c r="DQ14" s="805"/>
      <c r="DR14" s="805"/>
      <c r="DS14" s="805"/>
      <c r="DT14" s="805"/>
      <c r="DU14" s="805"/>
      <c r="DV14" s="805"/>
      <c r="DW14" s="805"/>
      <c r="DX14" s="805"/>
      <c r="DY14" s="805"/>
      <c r="DZ14" s="805"/>
      <c r="EA14" s="805"/>
      <c r="EB14" s="805"/>
      <c r="EC14" s="805"/>
      <c r="ED14" s="805"/>
      <c r="EE14" s="805"/>
      <c r="EF14" s="805"/>
      <c r="EG14" s="805"/>
      <c r="EH14" s="805"/>
      <c r="EI14" s="805"/>
      <c r="EJ14" s="805"/>
      <c r="EK14" s="805"/>
      <c r="EL14" s="805"/>
      <c r="EM14" s="805"/>
      <c r="EN14" s="805"/>
      <c r="EO14" s="805"/>
      <c r="EP14" s="805"/>
      <c r="EQ14" s="805"/>
      <c r="ER14" s="805"/>
      <c r="ES14" s="805"/>
      <c r="ET14" s="805"/>
      <c r="EU14" s="805"/>
      <c r="EV14" s="805"/>
      <c r="EW14" s="805"/>
      <c r="EX14" s="805"/>
      <c r="EY14" s="805"/>
      <c r="EZ14" s="805"/>
      <c r="FA14" s="805"/>
      <c r="FB14" s="805"/>
      <c r="FC14" s="805"/>
      <c r="FD14" s="805"/>
      <c r="FE14" s="805"/>
      <c r="FF14" s="805"/>
      <c r="FG14" s="805"/>
      <c r="FH14" s="805"/>
      <c r="FI14" s="805"/>
      <c r="FJ14" s="805"/>
      <c r="FK14" s="805"/>
      <c r="FL14" s="805"/>
      <c r="FM14" s="805"/>
      <c r="FN14" s="805"/>
      <c r="FO14" s="805"/>
      <c r="FP14" s="805"/>
      <c r="FQ14" s="805"/>
      <c r="FR14" s="805"/>
      <c r="FS14" s="805"/>
      <c r="FT14" s="805"/>
      <c r="FU14" s="805"/>
      <c r="FV14" s="805"/>
      <c r="FW14" s="805"/>
      <c r="FX14" s="805"/>
      <c r="FY14" s="805"/>
      <c r="FZ14" s="805"/>
      <c r="GA14" s="805"/>
      <c r="GB14" s="805"/>
      <c r="GC14" s="805"/>
      <c r="GD14" s="805"/>
      <c r="GE14" s="805"/>
      <c r="GF14" s="805"/>
      <c r="GG14" s="805"/>
      <c r="GH14" s="805"/>
      <c r="GI14" s="805"/>
      <c r="GJ14" s="805"/>
      <c r="GK14" s="805"/>
      <c r="GL14" s="805"/>
      <c r="GM14" s="805"/>
      <c r="GN14" s="805"/>
      <c r="GO14" s="805"/>
      <c r="GP14" s="805"/>
      <c r="GQ14" s="805"/>
      <c r="GR14" s="805"/>
      <c r="GS14" s="805"/>
      <c r="GT14" s="805"/>
      <c r="GU14" s="805"/>
      <c r="GV14" s="805"/>
      <c r="GW14" s="805"/>
      <c r="GX14" s="805"/>
      <c r="GY14" s="805"/>
      <c r="GZ14" s="805"/>
      <c r="HA14" s="805"/>
      <c r="HB14" s="805"/>
      <c r="HC14" s="805"/>
      <c r="HD14" s="805"/>
      <c r="HE14" s="805"/>
      <c r="HF14" s="805"/>
      <c r="HG14" s="805"/>
      <c r="HH14" s="805"/>
    </row>
    <row r="15" spans="1:216" s="44" customFormat="1" ht="13.2">
      <c r="A15" s="59" t="s">
        <v>357</v>
      </c>
      <c r="B15" s="66"/>
      <c r="C15" s="66"/>
      <c r="D15" s="427"/>
      <c r="E15" s="1137"/>
      <c r="F15" s="1137"/>
      <c r="G15" s="1137"/>
      <c r="H15" s="1137"/>
      <c r="I15" s="1137"/>
      <c r="J15" s="1137"/>
      <c r="K15" s="1137"/>
      <c r="L15" s="1137"/>
      <c r="M15" s="1137"/>
      <c r="N15" s="1137"/>
      <c r="O15" s="1137"/>
      <c r="P15" s="790"/>
      <c r="Q15" s="40"/>
      <c r="R15" s="414"/>
      <c r="S15" s="414"/>
      <c r="T15" s="414"/>
      <c r="U15" s="414"/>
      <c r="V15" s="414"/>
      <c r="W15" s="414"/>
      <c r="X15" s="414"/>
      <c r="Y15" s="414"/>
      <c r="Z15" s="414"/>
      <c r="AA15" s="414"/>
      <c r="AB15" s="414"/>
      <c r="AC15" s="414"/>
      <c r="AD15" s="414"/>
      <c r="AE15" s="414"/>
      <c r="AF15" s="414"/>
      <c r="AG15" s="414"/>
      <c r="AH15" s="414"/>
      <c r="AI15" s="414"/>
      <c r="AJ15" s="414"/>
      <c r="AK15" s="414"/>
      <c r="AL15" s="414"/>
      <c r="AM15" s="414"/>
      <c r="AN15" s="414"/>
      <c r="AO15" s="414"/>
      <c r="AP15" s="414"/>
      <c r="AQ15" s="414"/>
      <c r="AR15" s="414"/>
      <c r="AS15" s="414"/>
      <c r="AT15" s="414"/>
      <c r="AU15" s="414"/>
      <c r="AV15" s="414"/>
      <c r="AW15" s="414"/>
      <c r="AX15" s="414"/>
      <c r="AY15" s="414"/>
      <c r="AZ15" s="414"/>
      <c r="BA15" s="414"/>
      <c r="BB15" s="414"/>
      <c r="BC15" s="414"/>
      <c r="BD15" s="414"/>
      <c r="BE15" s="414"/>
      <c r="BF15" s="414"/>
      <c r="BG15" s="414"/>
      <c r="BH15" s="414"/>
      <c r="BI15" s="414"/>
      <c r="BJ15" s="414"/>
      <c r="BK15" s="414"/>
      <c r="BL15" s="414"/>
      <c r="BM15" s="414"/>
      <c r="BN15" s="414"/>
      <c r="BO15" s="414"/>
      <c r="BP15" s="414"/>
      <c r="BQ15" s="414"/>
      <c r="BR15" s="414"/>
      <c r="BS15" s="414"/>
      <c r="BT15" s="414"/>
      <c r="BU15" s="414"/>
      <c r="BV15" s="414"/>
      <c r="BW15" s="414"/>
      <c r="BX15" s="414"/>
      <c r="BY15" s="414"/>
      <c r="BZ15" s="414"/>
      <c r="CA15" s="414"/>
      <c r="CB15" s="414"/>
      <c r="CC15" s="414"/>
      <c r="CD15" s="414"/>
      <c r="CE15" s="414"/>
      <c r="CF15" s="414"/>
      <c r="CG15" s="414"/>
      <c r="CH15" s="414"/>
      <c r="CI15" s="414"/>
      <c r="CJ15" s="414"/>
      <c r="CK15" s="414"/>
      <c r="CL15" s="414"/>
      <c r="CM15" s="414"/>
      <c r="CN15" s="414"/>
      <c r="CO15" s="414"/>
      <c r="CP15" s="414"/>
      <c r="CQ15" s="414"/>
      <c r="CR15" s="414"/>
      <c r="CS15" s="414"/>
      <c r="CT15" s="414"/>
      <c r="CU15" s="414"/>
      <c r="CV15" s="414"/>
      <c r="CW15" s="414"/>
      <c r="CX15" s="414"/>
      <c r="CY15" s="414"/>
      <c r="CZ15" s="414"/>
      <c r="DA15" s="414"/>
      <c r="DB15" s="414"/>
      <c r="DC15" s="414"/>
      <c r="DD15" s="414"/>
      <c r="DE15" s="414"/>
      <c r="DF15" s="414"/>
      <c r="DG15" s="414"/>
      <c r="DH15" s="414"/>
      <c r="DI15" s="414"/>
      <c r="DJ15" s="414"/>
      <c r="DK15" s="414"/>
      <c r="DL15" s="414"/>
      <c r="DM15" s="414"/>
      <c r="DN15" s="414"/>
      <c r="DO15" s="414"/>
      <c r="DP15" s="414"/>
      <c r="DQ15" s="414"/>
      <c r="DR15" s="414"/>
      <c r="DS15" s="414"/>
      <c r="DT15" s="414"/>
      <c r="DU15" s="414"/>
      <c r="DV15" s="414"/>
      <c r="DW15" s="414"/>
      <c r="DX15" s="414"/>
      <c r="DY15" s="414"/>
      <c r="DZ15" s="414"/>
      <c r="EA15" s="414"/>
      <c r="EB15" s="414"/>
      <c r="EC15" s="414"/>
      <c r="ED15" s="414"/>
      <c r="EE15" s="414"/>
      <c r="EF15" s="414"/>
      <c r="EG15" s="414"/>
      <c r="EH15" s="414"/>
      <c r="EI15" s="414"/>
      <c r="EJ15" s="414"/>
      <c r="EK15" s="414"/>
      <c r="EL15" s="414"/>
      <c r="EM15" s="414"/>
      <c r="EN15" s="414"/>
      <c r="EO15" s="414"/>
      <c r="EP15" s="414"/>
      <c r="EQ15" s="414"/>
      <c r="ER15" s="414"/>
      <c r="ES15" s="414"/>
      <c r="ET15" s="414"/>
      <c r="EU15" s="414"/>
      <c r="EV15" s="414"/>
      <c r="EW15" s="414"/>
      <c r="EX15" s="414"/>
      <c r="EY15" s="414"/>
      <c r="EZ15" s="414"/>
      <c r="FA15" s="414"/>
      <c r="FB15" s="414"/>
      <c r="FC15" s="414"/>
      <c r="FD15" s="414"/>
      <c r="FE15" s="414"/>
      <c r="FF15" s="414"/>
      <c r="FG15" s="414"/>
      <c r="FH15" s="414"/>
      <c r="FI15" s="414"/>
      <c r="FJ15" s="414"/>
      <c r="FK15" s="414"/>
      <c r="FL15" s="414"/>
      <c r="FM15" s="414"/>
      <c r="FN15" s="414"/>
      <c r="FO15" s="414"/>
      <c r="FP15" s="414"/>
      <c r="FQ15" s="414"/>
      <c r="FR15" s="414"/>
      <c r="FS15" s="414"/>
      <c r="FT15" s="414"/>
      <c r="FU15" s="414"/>
      <c r="FV15" s="414"/>
      <c r="FW15" s="414"/>
      <c r="FX15" s="414"/>
      <c r="FY15" s="414"/>
      <c r="FZ15" s="414"/>
      <c r="GA15" s="414"/>
      <c r="GB15" s="414"/>
      <c r="GC15" s="414"/>
      <c r="GD15" s="414"/>
      <c r="GE15" s="414"/>
      <c r="GF15" s="414"/>
      <c r="GG15" s="414"/>
      <c r="GH15" s="414"/>
      <c r="GI15" s="414"/>
      <c r="GJ15" s="414"/>
      <c r="GK15" s="414"/>
      <c r="GL15" s="414"/>
      <c r="GM15" s="414"/>
      <c r="GN15" s="414"/>
      <c r="GO15" s="414"/>
      <c r="GP15" s="414"/>
      <c r="GQ15" s="414"/>
      <c r="GR15" s="414"/>
      <c r="GS15" s="414"/>
      <c r="GT15" s="414"/>
      <c r="GU15" s="414"/>
      <c r="GV15" s="414"/>
      <c r="GW15" s="414"/>
      <c r="GX15" s="414"/>
      <c r="GY15" s="414"/>
      <c r="GZ15" s="414"/>
      <c r="HA15" s="414"/>
      <c r="HB15" s="414"/>
      <c r="HC15" s="414"/>
      <c r="HD15" s="414"/>
      <c r="HE15" s="414"/>
      <c r="HF15" s="414"/>
      <c r="HG15" s="414"/>
      <c r="HH15" s="414"/>
    </row>
    <row r="16" spans="1:216" s="44" customFormat="1" ht="13.2">
      <c r="A16" s="45" t="s">
        <v>557</v>
      </c>
      <c r="B16" s="39"/>
      <c r="C16" s="807"/>
      <c r="D16" s="808"/>
      <c r="E16" s="1137"/>
      <c r="F16" s="1137"/>
      <c r="G16" s="1137"/>
      <c r="H16" s="1137"/>
      <c r="I16" s="1137"/>
      <c r="J16" s="1137"/>
      <c r="K16" s="1137"/>
      <c r="L16" s="1137"/>
      <c r="M16" s="1137"/>
      <c r="N16" s="1137"/>
      <c r="O16" s="1137"/>
      <c r="P16" s="790"/>
      <c r="Q16" s="40"/>
      <c r="R16" s="414"/>
      <c r="S16" s="414"/>
      <c r="T16" s="414"/>
      <c r="U16" s="414"/>
      <c r="V16" s="414"/>
      <c r="W16" s="414"/>
      <c r="X16" s="414"/>
      <c r="Y16" s="414"/>
      <c r="Z16" s="414"/>
      <c r="AA16" s="414"/>
      <c r="AB16" s="414"/>
      <c r="AC16" s="414"/>
      <c r="AD16" s="414"/>
      <c r="AE16" s="414"/>
      <c r="AF16" s="414"/>
      <c r="AG16" s="414"/>
      <c r="AH16" s="414"/>
      <c r="AI16" s="414"/>
      <c r="AJ16" s="414"/>
      <c r="AK16" s="414"/>
      <c r="AL16" s="414"/>
      <c r="AM16" s="414"/>
      <c r="AN16" s="414"/>
      <c r="AO16" s="414"/>
      <c r="AP16" s="414"/>
      <c r="AQ16" s="414"/>
      <c r="AR16" s="414"/>
      <c r="AS16" s="414"/>
      <c r="AT16" s="414"/>
      <c r="AU16" s="414"/>
      <c r="AV16" s="414"/>
      <c r="AW16" s="414"/>
      <c r="AX16" s="414"/>
      <c r="AY16" s="414"/>
      <c r="AZ16" s="414"/>
      <c r="BA16" s="414"/>
      <c r="BB16" s="414"/>
      <c r="BC16" s="414"/>
      <c r="BD16" s="414"/>
      <c r="BE16" s="414"/>
      <c r="BF16" s="414"/>
      <c r="BG16" s="414"/>
      <c r="BH16" s="414"/>
      <c r="BI16" s="414"/>
      <c r="BJ16" s="414"/>
      <c r="BK16" s="414"/>
      <c r="BL16" s="414"/>
      <c r="BM16" s="414"/>
      <c r="BN16" s="414"/>
      <c r="BO16" s="414"/>
      <c r="BP16" s="414"/>
      <c r="BQ16" s="414"/>
      <c r="BR16" s="414"/>
      <c r="BS16" s="414"/>
      <c r="BT16" s="414"/>
      <c r="BU16" s="414"/>
      <c r="BV16" s="414"/>
      <c r="BW16" s="414"/>
      <c r="BX16" s="414"/>
      <c r="BY16" s="414"/>
      <c r="BZ16" s="414"/>
      <c r="CA16" s="414"/>
      <c r="CB16" s="414"/>
      <c r="CC16" s="414"/>
      <c r="CD16" s="414"/>
      <c r="CE16" s="414"/>
      <c r="CF16" s="414"/>
      <c r="CG16" s="414"/>
      <c r="CH16" s="414"/>
      <c r="CI16" s="414"/>
      <c r="CJ16" s="414"/>
      <c r="CK16" s="414"/>
      <c r="CL16" s="414"/>
      <c r="CM16" s="414"/>
      <c r="CN16" s="414"/>
      <c r="CO16" s="414"/>
      <c r="CP16" s="414"/>
      <c r="CQ16" s="414"/>
      <c r="CR16" s="414"/>
      <c r="CS16" s="414"/>
      <c r="CT16" s="414"/>
      <c r="CU16" s="414"/>
      <c r="CV16" s="414"/>
      <c r="CW16" s="414"/>
      <c r="CX16" s="414"/>
      <c r="CY16" s="414"/>
      <c r="CZ16" s="414"/>
      <c r="DA16" s="414"/>
      <c r="DB16" s="414"/>
      <c r="DC16" s="414"/>
      <c r="DD16" s="414"/>
      <c r="DE16" s="414"/>
      <c r="DF16" s="414"/>
      <c r="DG16" s="414"/>
      <c r="DH16" s="414"/>
      <c r="DI16" s="414"/>
      <c r="DJ16" s="414"/>
      <c r="DK16" s="414"/>
      <c r="DL16" s="414"/>
      <c r="DM16" s="414"/>
      <c r="DN16" s="414"/>
      <c r="DO16" s="414"/>
      <c r="DP16" s="414"/>
      <c r="DQ16" s="414"/>
      <c r="DR16" s="414"/>
      <c r="DS16" s="414"/>
      <c r="DT16" s="414"/>
      <c r="DU16" s="414"/>
      <c r="DV16" s="414"/>
      <c r="DW16" s="414"/>
      <c r="DX16" s="414"/>
      <c r="DY16" s="414"/>
      <c r="DZ16" s="414"/>
      <c r="EA16" s="414"/>
      <c r="EB16" s="414"/>
      <c r="EC16" s="414"/>
      <c r="ED16" s="414"/>
      <c r="EE16" s="414"/>
      <c r="EF16" s="414"/>
      <c r="EG16" s="414"/>
      <c r="EH16" s="414"/>
      <c r="EI16" s="414"/>
      <c r="EJ16" s="414"/>
      <c r="EK16" s="414"/>
      <c r="EL16" s="414"/>
      <c r="EM16" s="414"/>
      <c r="EN16" s="414"/>
      <c r="EO16" s="414"/>
      <c r="EP16" s="414"/>
      <c r="EQ16" s="414"/>
      <c r="ER16" s="414"/>
      <c r="ES16" s="414"/>
      <c r="ET16" s="414"/>
      <c r="EU16" s="414"/>
      <c r="EV16" s="414"/>
      <c r="EW16" s="414"/>
      <c r="EX16" s="414"/>
      <c r="EY16" s="414"/>
      <c r="EZ16" s="414"/>
      <c r="FA16" s="414"/>
      <c r="FB16" s="414"/>
      <c r="FC16" s="414"/>
      <c r="FD16" s="414"/>
      <c r="FE16" s="414"/>
      <c r="FF16" s="414"/>
      <c r="FG16" s="414"/>
      <c r="FH16" s="414"/>
      <c r="FI16" s="414"/>
      <c r="FJ16" s="414"/>
      <c r="FK16" s="414"/>
      <c r="FL16" s="414"/>
      <c r="FM16" s="414"/>
      <c r="FN16" s="414"/>
      <c r="FO16" s="414"/>
      <c r="FP16" s="414"/>
      <c r="FQ16" s="414"/>
      <c r="FR16" s="414"/>
      <c r="FS16" s="414"/>
      <c r="FT16" s="414"/>
      <c r="FU16" s="414"/>
      <c r="FV16" s="414"/>
      <c r="FW16" s="414"/>
      <c r="FX16" s="414"/>
      <c r="FY16" s="414"/>
      <c r="FZ16" s="414"/>
      <c r="GA16" s="414"/>
      <c r="GB16" s="414"/>
      <c r="GC16" s="414"/>
      <c r="GD16" s="414"/>
      <c r="GE16" s="414"/>
      <c r="GF16" s="414"/>
      <c r="GG16" s="414"/>
      <c r="GH16" s="414"/>
      <c r="GI16" s="414"/>
      <c r="GJ16" s="414"/>
      <c r="GK16" s="414"/>
      <c r="GL16" s="414"/>
      <c r="GM16" s="414"/>
      <c r="GN16" s="414"/>
      <c r="GO16" s="414"/>
      <c r="GP16" s="414"/>
      <c r="GQ16" s="414"/>
      <c r="GR16" s="414"/>
      <c r="GS16" s="414"/>
      <c r="GT16" s="414"/>
      <c r="GU16" s="414"/>
      <c r="GV16" s="414"/>
      <c r="GW16" s="414"/>
      <c r="GX16" s="414"/>
      <c r="GY16" s="414"/>
      <c r="GZ16" s="414"/>
      <c r="HA16" s="414"/>
      <c r="HB16" s="414"/>
      <c r="HC16" s="414"/>
      <c r="HD16" s="414"/>
      <c r="HE16" s="414"/>
      <c r="HF16" s="414"/>
      <c r="HG16" s="414"/>
      <c r="HH16" s="414"/>
    </row>
    <row r="17" spans="1:216" s="414" customFormat="1" ht="13.2">
      <c r="A17" s="1097" t="s">
        <v>515</v>
      </c>
      <c r="B17" s="366"/>
      <c r="C17" s="807"/>
      <c r="D17" s="808"/>
      <c r="E17" s="1138"/>
      <c r="F17" s="1138"/>
      <c r="G17" s="1138"/>
      <c r="H17" s="1138"/>
      <c r="I17" s="1138"/>
      <c r="J17" s="1138"/>
      <c r="K17" s="1138"/>
      <c r="L17" s="1138"/>
      <c r="M17" s="1138"/>
      <c r="N17" s="1138"/>
      <c r="O17" s="1138"/>
      <c r="P17" s="790"/>
    </row>
    <row r="18" spans="1:216" s="414" customFormat="1" ht="13.2">
      <c r="A18" s="1097" t="s">
        <v>43</v>
      </c>
      <c r="B18" s="366"/>
      <c r="C18" s="807"/>
      <c r="D18" s="808"/>
      <c r="E18" s="1139"/>
      <c r="F18" s="1139"/>
      <c r="G18" s="1139"/>
      <c r="H18" s="1139"/>
      <c r="I18" s="1139"/>
      <c r="J18" s="1139"/>
      <c r="K18" s="1139"/>
      <c r="L18" s="1139"/>
      <c r="M18" s="1139"/>
      <c r="N18" s="1139"/>
      <c r="O18" s="1139"/>
      <c r="P18" s="790"/>
    </row>
    <row r="19" spans="1:216" s="763" customFormat="1" ht="13.2">
      <c r="A19" s="989" t="s">
        <v>456</v>
      </c>
      <c r="B19" s="760"/>
      <c r="C19" s="761" t="str">
        <f>'0)Compliance Info'!D47</f>
        <v>X%</v>
      </c>
      <c r="D19" s="762">
        <f>'0)Compliance Info'!D46</f>
        <v>0</v>
      </c>
      <c r="E19" s="1140"/>
      <c r="F19" s="1140"/>
      <c r="G19" s="1140"/>
      <c r="H19" s="1140"/>
      <c r="I19" s="1140"/>
      <c r="J19" s="1140"/>
      <c r="K19" s="1140"/>
      <c r="L19" s="1140"/>
      <c r="M19" s="1140"/>
      <c r="N19" s="1140"/>
      <c r="O19" s="1140"/>
      <c r="P19" s="691">
        <f>(E19*E41)+(F19*F41)+(G19*G41)+(H19*H41)+(I19*I41)+(J19*J41)+(K19*K41)+(L19*L41)+(M19*M41)+(N19*N41)+(O19*O41)</f>
        <v>0</v>
      </c>
    </row>
    <row r="20" spans="1:216" s="813" customFormat="1" ht="13.2">
      <c r="A20" s="809" t="s">
        <v>64</v>
      </c>
      <c r="B20" s="46"/>
      <c r="C20" s="46"/>
      <c r="D20" s="810"/>
      <c r="E20" s="801">
        <f t="shared" ref="E20:O20" si="1">E14-SUM(E15:E19)</f>
        <v>0</v>
      </c>
      <c r="F20" s="801">
        <f t="shared" si="1"/>
        <v>0</v>
      </c>
      <c r="G20" s="801">
        <f t="shared" si="1"/>
        <v>0</v>
      </c>
      <c r="H20" s="801">
        <f t="shared" si="1"/>
        <v>0</v>
      </c>
      <c r="I20" s="801">
        <f t="shared" si="1"/>
        <v>0</v>
      </c>
      <c r="J20" s="801">
        <f t="shared" si="1"/>
        <v>0</v>
      </c>
      <c r="K20" s="801">
        <f t="shared" si="1"/>
        <v>0</v>
      </c>
      <c r="L20" s="801">
        <f t="shared" si="1"/>
        <v>0</v>
      </c>
      <c r="M20" s="801">
        <f t="shared" si="1"/>
        <v>0</v>
      </c>
      <c r="N20" s="801">
        <f t="shared" si="1"/>
        <v>0</v>
      </c>
      <c r="O20" s="801">
        <f t="shared" si="1"/>
        <v>0</v>
      </c>
      <c r="P20" s="811"/>
      <c r="Q20" s="68"/>
      <c r="R20" s="609"/>
      <c r="S20" s="812"/>
      <c r="T20" s="812"/>
      <c r="U20" s="812"/>
      <c r="V20" s="812"/>
      <c r="W20" s="812"/>
      <c r="X20" s="812"/>
      <c r="Y20" s="812"/>
      <c r="Z20" s="812"/>
      <c r="AA20" s="812"/>
      <c r="AB20" s="812"/>
      <c r="AC20" s="812"/>
      <c r="AD20" s="812"/>
      <c r="AE20" s="812"/>
      <c r="AF20" s="812"/>
      <c r="AG20" s="812"/>
      <c r="AH20" s="812"/>
      <c r="AI20" s="812"/>
      <c r="AJ20" s="812"/>
      <c r="AK20" s="812"/>
      <c r="AL20" s="812"/>
      <c r="AM20" s="812"/>
      <c r="AN20" s="812"/>
      <c r="AO20" s="812"/>
      <c r="AP20" s="812"/>
      <c r="AQ20" s="812"/>
      <c r="AR20" s="812"/>
      <c r="AS20" s="812"/>
      <c r="AT20" s="812"/>
      <c r="AU20" s="812"/>
      <c r="AV20" s="812"/>
      <c r="AW20" s="812"/>
      <c r="AX20" s="812"/>
      <c r="AY20" s="812"/>
      <c r="AZ20" s="812"/>
      <c r="BA20" s="812"/>
      <c r="BB20" s="812"/>
      <c r="BC20" s="812"/>
      <c r="BD20" s="812"/>
      <c r="BE20" s="812"/>
      <c r="BF20" s="812"/>
      <c r="BG20" s="812"/>
      <c r="BH20" s="812"/>
      <c r="BI20" s="812"/>
      <c r="BJ20" s="812"/>
      <c r="BK20" s="812"/>
      <c r="BL20" s="812"/>
      <c r="BM20" s="812"/>
      <c r="BN20" s="812"/>
      <c r="BO20" s="812"/>
      <c r="BP20" s="812"/>
      <c r="BQ20" s="812"/>
      <c r="BR20" s="812"/>
      <c r="BS20" s="812"/>
      <c r="BT20" s="812"/>
      <c r="BU20" s="812"/>
      <c r="BV20" s="812"/>
      <c r="BW20" s="812"/>
      <c r="BX20" s="812"/>
      <c r="BY20" s="812"/>
      <c r="BZ20" s="812"/>
      <c r="CA20" s="812"/>
      <c r="CB20" s="812"/>
      <c r="CC20" s="812"/>
      <c r="CD20" s="812"/>
      <c r="CE20" s="812"/>
      <c r="CF20" s="812"/>
      <c r="CG20" s="812"/>
      <c r="CH20" s="812"/>
      <c r="CI20" s="812"/>
      <c r="CJ20" s="812"/>
      <c r="CK20" s="812"/>
      <c r="CL20" s="812"/>
      <c r="CM20" s="812"/>
      <c r="CN20" s="812"/>
      <c r="CO20" s="812"/>
      <c r="CP20" s="812"/>
      <c r="CQ20" s="812"/>
      <c r="CR20" s="812"/>
      <c r="CS20" s="812"/>
      <c r="CT20" s="812"/>
      <c r="CU20" s="812"/>
      <c r="CV20" s="812"/>
      <c r="CW20" s="812"/>
      <c r="CX20" s="812"/>
      <c r="CY20" s="812"/>
      <c r="CZ20" s="812"/>
      <c r="DA20" s="812"/>
      <c r="DB20" s="812"/>
      <c r="DC20" s="812"/>
      <c r="DD20" s="812"/>
      <c r="DE20" s="812"/>
      <c r="DF20" s="812"/>
      <c r="DG20" s="812"/>
      <c r="DH20" s="812"/>
      <c r="DI20" s="812"/>
      <c r="DJ20" s="812"/>
      <c r="DK20" s="812"/>
      <c r="DL20" s="812"/>
      <c r="DM20" s="812"/>
      <c r="DN20" s="812"/>
      <c r="DO20" s="812"/>
      <c r="DP20" s="812"/>
      <c r="DQ20" s="812"/>
      <c r="DR20" s="812"/>
      <c r="DS20" s="812"/>
      <c r="DT20" s="812"/>
      <c r="DU20" s="812"/>
      <c r="DV20" s="812"/>
      <c r="DW20" s="812"/>
      <c r="DX20" s="812"/>
      <c r="DY20" s="812"/>
      <c r="DZ20" s="812"/>
      <c r="EA20" s="812"/>
      <c r="EB20" s="812"/>
      <c r="EC20" s="812"/>
      <c r="ED20" s="812"/>
      <c r="EE20" s="812"/>
      <c r="EF20" s="812"/>
      <c r="EG20" s="812"/>
      <c r="EH20" s="812"/>
      <c r="EI20" s="812"/>
      <c r="EJ20" s="812"/>
      <c r="EK20" s="812"/>
      <c r="EL20" s="812"/>
      <c r="EM20" s="812"/>
      <c r="EN20" s="812"/>
      <c r="EO20" s="812"/>
      <c r="EP20" s="812"/>
      <c r="EQ20" s="812"/>
      <c r="ER20" s="812"/>
      <c r="ES20" s="812"/>
      <c r="ET20" s="812"/>
      <c r="EU20" s="812"/>
      <c r="EV20" s="812"/>
      <c r="EW20" s="812"/>
      <c r="EX20" s="812"/>
      <c r="EY20" s="812"/>
      <c r="EZ20" s="812"/>
      <c r="FA20" s="812"/>
      <c r="FB20" s="812"/>
      <c r="FC20" s="812"/>
      <c r="FD20" s="812"/>
      <c r="FE20" s="812"/>
      <c r="FF20" s="812"/>
      <c r="FG20" s="812"/>
      <c r="FH20" s="812"/>
      <c r="FI20" s="812"/>
      <c r="FJ20" s="812"/>
      <c r="FK20" s="812"/>
      <c r="FL20" s="812"/>
      <c r="FM20" s="812"/>
      <c r="FN20" s="812"/>
      <c r="FO20" s="812"/>
      <c r="FP20" s="812"/>
      <c r="FQ20" s="812"/>
      <c r="FR20" s="812"/>
      <c r="FS20" s="812"/>
      <c r="FT20" s="812"/>
      <c r="FU20" s="812"/>
      <c r="FV20" s="812"/>
      <c r="FW20" s="812"/>
      <c r="FX20" s="812"/>
      <c r="FY20" s="812"/>
      <c r="FZ20" s="812"/>
      <c r="GA20" s="812"/>
      <c r="GB20" s="812"/>
      <c r="GC20" s="812"/>
      <c r="GD20" s="812"/>
      <c r="GE20" s="812"/>
      <c r="GF20" s="812"/>
      <c r="GG20" s="812"/>
      <c r="GH20" s="812"/>
      <c r="GI20" s="812"/>
      <c r="GJ20" s="812"/>
      <c r="GK20" s="812"/>
      <c r="GL20" s="812"/>
      <c r="GM20" s="812"/>
      <c r="GN20" s="812"/>
      <c r="GO20" s="812"/>
      <c r="GP20" s="812"/>
      <c r="GQ20" s="812"/>
      <c r="GR20" s="812"/>
      <c r="GS20" s="812"/>
      <c r="GT20" s="812"/>
      <c r="GU20" s="812"/>
      <c r="GV20" s="812"/>
      <c r="GW20" s="812"/>
      <c r="GX20" s="812"/>
      <c r="GY20" s="812"/>
      <c r="GZ20" s="812"/>
      <c r="HA20" s="812"/>
      <c r="HB20" s="812"/>
      <c r="HC20" s="812"/>
      <c r="HD20" s="812"/>
      <c r="HE20" s="812"/>
      <c r="HF20" s="812"/>
      <c r="HG20" s="812"/>
      <c r="HH20" s="812"/>
    </row>
    <row r="21" spans="1:216" s="40" customFormat="1" ht="13.2">
      <c r="A21" s="45" t="s">
        <v>457</v>
      </c>
      <c r="B21" s="39"/>
      <c r="C21" s="47"/>
      <c r="D21" s="102"/>
      <c r="E21" s="1141" t="e">
        <f t="shared" ref="E21:O21" si="2">E20/E14</f>
        <v>#DIV/0!</v>
      </c>
      <c r="F21" s="1142" t="e">
        <f t="shared" si="2"/>
        <v>#DIV/0!</v>
      </c>
      <c r="G21" s="1142" t="e">
        <f t="shared" si="2"/>
        <v>#DIV/0!</v>
      </c>
      <c r="H21" s="1142" t="e">
        <f t="shared" si="2"/>
        <v>#DIV/0!</v>
      </c>
      <c r="I21" s="1142" t="e">
        <f t="shared" si="2"/>
        <v>#DIV/0!</v>
      </c>
      <c r="J21" s="1142" t="e">
        <f t="shared" si="2"/>
        <v>#DIV/0!</v>
      </c>
      <c r="K21" s="1142" t="e">
        <f t="shared" si="2"/>
        <v>#DIV/0!</v>
      </c>
      <c r="L21" s="1142" t="e">
        <f t="shared" si="2"/>
        <v>#DIV/0!</v>
      </c>
      <c r="M21" s="1142" t="e">
        <f t="shared" si="2"/>
        <v>#DIV/0!</v>
      </c>
      <c r="N21" s="1142" t="e">
        <f t="shared" si="2"/>
        <v>#DIV/0!</v>
      </c>
      <c r="O21" s="1142" t="e">
        <f t="shared" si="2"/>
        <v>#DIV/0!</v>
      </c>
      <c r="P21" s="790"/>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4"/>
      <c r="AT21" s="414"/>
      <c r="AU21" s="414"/>
      <c r="AV21" s="414"/>
      <c r="AW21" s="414"/>
      <c r="AX21" s="414"/>
      <c r="AY21" s="414"/>
      <c r="AZ21" s="414"/>
      <c r="BA21" s="414"/>
      <c r="BB21" s="414"/>
      <c r="BC21" s="414"/>
      <c r="BD21" s="414"/>
      <c r="BE21" s="414"/>
      <c r="BF21" s="414"/>
      <c r="BG21" s="414"/>
      <c r="BH21" s="414"/>
      <c r="BI21" s="414"/>
      <c r="BJ21" s="414"/>
      <c r="BK21" s="414"/>
      <c r="BL21" s="414"/>
      <c r="BM21" s="414"/>
      <c r="BN21" s="414"/>
      <c r="BO21" s="414"/>
      <c r="BP21" s="414"/>
      <c r="BQ21" s="414"/>
      <c r="BR21" s="414"/>
      <c r="BS21" s="414"/>
      <c r="BT21" s="414"/>
      <c r="BU21" s="414"/>
      <c r="BV21" s="414"/>
      <c r="BW21" s="414"/>
      <c r="BX21" s="414"/>
      <c r="BY21" s="414"/>
      <c r="BZ21" s="414"/>
      <c r="CA21" s="414"/>
      <c r="CB21" s="414"/>
      <c r="CC21" s="414"/>
      <c r="CD21" s="414"/>
      <c r="CE21" s="414"/>
      <c r="CF21" s="414"/>
      <c r="CG21" s="414"/>
      <c r="CH21" s="414"/>
      <c r="CI21" s="414"/>
      <c r="CJ21" s="414"/>
      <c r="CK21" s="414"/>
      <c r="CL21" s="414"/>
      <c r="CM21" s="414"/>
      <c r="CN21" s="414"/>
      <c r="CO21" s="414"/>
      <c r="CP21" s="414"/>
      <c r="CQ21" s="414"/>
      <c r="CR21" s="414"/>
      <c r="CS21" s="414"/>
      <c r="CT21" s="414"/>
      <c r="CU21" s="414"/>
      <c r="CV21" s="414"/>
      <c r="CW21" s="414"/>
      <c r="CX21" s="414"/>
      <c r="CY21" s="414"/>
      <c r="CZ21" s="414"/>
      <c r="DA21" s="414"/>
      <c r="DB21" s="414"/>
      <c r="DC21" s="414"/>
      <c r="DD21" s="414"/>
      <c r="DE21" s="414"/>
      <c r="DF21" s="414"/>
      <c r="DG21" s="414"/>
      <c r="DH21" s="414"/>
      <c r="DI21" s="414"/>
      <c r="DJ21" s="414"/>
      <c r="DK21" s="414"/>
      <c r="DL21" s="414"/>
      <c r="DM21" s="414"/>
      <c r="DN21" s="414"/>
      <c r="DO21" s="414"/>
      <c r="DP21" s="414"/>
      <c r="DQ21" s="414"/>
      <c r="DR21" s="414"/>
      <c r="DS21" s="414"/>
      <c r="DT21" s="414"/>
      <c r="DU21" s="414"/>
      <c r="DV21" s="414"/>
      <c r="DW21" s="414"/>
      <c r="DX21" s="414"/>
      <c r="DY21" s="414"/>
      <c r="DZ21" s="414"/>
      <c r="EA21" s="414"/>
      <c r="EB21" s="414"/>
      <c r="EC21" s="414"/>
      <c r="ED21" s="414"/>
      <c r="EE21" s="414"/>
      <c r="EF21" s="414"/>
      <c r="EG21" s="414"/>
      <c r="EH21" s="414"/>
      <c r="EI21" s="414"/>
      <c r="EJ21" s="414"/>
      <c r="EK21" s="414"/>
      <c r="EL21" s="414"/>
      <c r="EM21" s="414"/>
      <c r="EN21" s="414"/>
      <c r="EO21" s="414"/>
      <c r="EP21" s="414"/>
      <c r="EQ21" s="414"/>
      <c r="ER21" s="414"/>
      <c r="ES21" s="414"/>
      <c r="ET21" s="414"/>
      <c r="EU21" s="414"/>
      <c r="EV21" s="414"/>
      <c r="EW21" s="414"/>
      <c r="EX21" s="414"/>
      <c r="EY21" s="414"/>
      <c r="EZ21" s="414"/>
      <c r="FA21" s="414"/>
      <c r="FB21" s="414"/>
      <c r="FC21" s="414"/>
      <c r="FD21" s="414"/>
      <c r="FE21" s="414"/>
      <c r="FF21" s="414"/>
      <c r="FG21" s="414"/>
      <c r="FH21" s="414"/>
      <c r="FI21" s="414"/>
      <c r="FJ21" s="414"/>
      <c r="FK21" s="414"/>
      <c r="FL21" s="414"/>
      <c r="FM21" s="414"/>
      <c r="FN21" s="414"/>
      <c r="FO21" s="414"/>
      <c r="FP21" s="414"/>
      <c r="FQ21" s="414"/>
      <c r="FR21" s="414"/>
      <c r="FS21" s="414"/>
      <c r="FT21" s="414"/>
      <c r="FU21" s="414"/>
      <c r="FV21" s="414"/>
      <c r="FW21" s="414"/>
      <c r="FX21" s="414"/>
      <c r="FY21" s="414"/>
      <c r="FZ21" s="414"/>
      <c r="GA21" s="414"/>
      <c r="GB21" s="414"/>
      <c r="GC21" s="414"/>
      <c r="GD21" s="414"/>
      <c r="GE21" s="414"/>
      <c r="GF21" s="414"/>
      <c r="GG21" s="414"/>
      <c r="GH21" s="414"/>
      <c r="GI21" s="414"/>
      <c r="GJ21" s="414"/>
      <c r="GK21" s="414"/>
      <c r="GL21" s="414"/>
      <c r="GM21" s="414"/>
      <c r="GN21" s="414"/>
      <c r="GO21" s="414"/>
      <c r="GP21" s="414"/>
      <c r="GQ21" s="414"/>
      <c r="GR21" s="414"/>
      <c r="GS21" s="414"/>
      <c r="GT21" s="414"/>
      <c r="GU21" s="414"/>
      <c r="GV21" s="414"/>
      <c r="GW21" s="414"/>
      <c r="GX21" s="414"/>
      <c r="GY21" s="414"/>
      <c r="GZ21" s="414"/>
      <c r="HA21" s="414"/>
      <c r="HB21" s="414"/>
      <c r="HC21" s="414"/>
      <c r="HD21" s="414"/>
      <c r="HE21" s="414"/>
      <c r="HF21" s="414"/>
      <c r="HG21" s="414"/>
      <c r="HH21" s="414"/>
    </row>
    <row r="22" spans="1:216" s="44" customFormat="1" ht="13.2">
      <c r="A22" s="51" t="s">
        <v>508</v>
      </c>
      <c r="B22" s="48"/>
      <c r="C22" s="415"/>
      <c r="D22" s="428"/>
      <c r="E22" s="1143"/>
      <c r="F22" s="1143"/>
      <c r="G22" s="1143"/>
      <c r="H22" s="1143"/>
      <c r="I22" s="1143"/>
      <c r="J22" s="1143"/>
      <c r="K22" s="1143"/>
      <c r="L22" s="1143"/>
      <c r="M22" s="1143"/>
      <c r="N22" s="1143"/>
      <c r="O22" s="1143"/>
      <c r="P22" s="790"/>
      <c r="Q22" s="40"/>
      <c r="R22" s="414"/>
      <c r="S22" s="414"/>
      <c r="T22" s="414"/>
      <c r="U22" s="414"/>
      <c r="V22" s="414"/>
      <c r="W22" s="414"/>
      <c r="X22" s="414"/>
      <c r="Y22" s="414"/>
      <c r="Z22" s="414"/>
      <c r="AA22" s="414"/>
      <c r="AB22" s="414"/>
      <c r="AC22" s="414"/>
      <c r="AD22" s="414"/>
      <c r="AE22" s="414"/>
      <c r="AF22" s="414"/>
      <c r="AG22" s="414"/>
      <c r="AH22" s="414"/>
      <c r="AI22" s="414"/>
      <c r="AJ22" s="414"/>
      <c r="AK22" s="414"/>
      <c r="AL22" s="414"/>
      <c r="AM22" s="414"/>
      <c r="AN22" s="414"/>
      <c r="AO22" s="414"/>
      <c r="AP22" s="414"/>
      <c r="AQ22" s="414"/>
      <c r="AR22" s="414"/>
      <c r="AS22" s="414"/>
      <c r="AT22" s="414"/>
      <c r="AU22" s="414"/>
      <c r="AV22" s="414"/>
      <c r="AW22" s="414"/>
      <c r="AX22" s="414"/>
      <c r="AY22" s="414"/>
      <c r="AZ22" s="414"/>
      <c r="BA22" s="414"/>
      <c r="BB22" s="414"/>
      <c r="BC22" s="414"/>
      <c r="BD22" s="414"/>
      <c r="BE22" s="414"/>
      <c r="BF22" s="414"/>
      <c r="BG22" s="414"/>
      <c r="BH22" s="414"/>
      <c r="BI22" s="414"/>
      <c r="BJ22" s="414"/>
      <c r="BK22" s="414"/>
      <c r="BL22" s="414"/>
      <c r="BM22" s="414"/>
      <c r="BN22" s="414"/>
      <c r="BO22" s="414"/>
      <c r="BP22" s="414"/>
      <c r="BQ22" s="414"/>
      <c r="BR22" s="414"/>
      <c r="BS22" s="414"/>
      <c r="BT22" s="414"/>
      <c r="BU22" s="414"/>
      <c r="BV22" s="414"/>
      <c r="BW22" s="414"/>
      <c r="BX22" s="414"/>
      <c r="BY22" s="414"/>
      <c r="BZ22" s="414"/>
      <c r="CA22" s="414"/>
      <c r="CB22" s="414"/>
      <c r="CC22" s="414"/>
      <c r="CD22" s="414"/>
      <c r="CE22" s="414"/>
      <c r="CF22" s="414"/>
      <c r="CG22" s="414"/>
      <c r="CH22" s="414"/>
      <c r="CI22" s="414"/>
      <c r="CJ22" s="414"/>
      <c r="CK22" s="414"/>
      <c r="CL22" s="414"/>
      <c r="CM22" s="414"/>
      <c r="CN22" s="414"/>
      <c r="CO22" s="414"/>
      <c r="CP22" s="414"/>
      <c r="CQ22" s="414"/>
      <c r="CR22" s="414"/>
      <c r="CS22" s="414"/>
      <c r="CT22" s="414"/>
      <c r="CU22" s="414"/>
      <c r="CV22" s="414"/>
      <c r="CW22" s="414"/>
      <c r="CX22" s="414"/>
      <c r="CY22" s="414"/>
      <c r="CZ22" s="414"/>
      <c r="DA22" s="414"/>
      <c r="DB22" s="414"/>
      <c r="DC22" s="414"/>
      <c r="DD22" s="414"/>
      <c r="DE22" s="414"/>
      <c r="DF22" s="414"/>
      <c r="DG22" s="414"/>
      <c r="DH22" s="414"/>
      <c r="DI22" s="414"/>
      <c r="DJ22" s="414"/>
      <c r="DK22" s="414"/>
      <c r="DL22" s="414"/>
      <c r="DM22" s="414"/>
      <c r="DN22" s="414"/>
      <c r="DO22" s="414"/>
      <c r="DP22" s="414"/>
      <c r="DQ22" s="414"/>
      <c r="DR22" s="414"/>
      <c r="DS22" s="414"/>
      <c r="DT22" s="414"/>
      <c r="DU22" s="414"/>
      <c r="DV22" s="414"/>
      <c r="DW22" s="414"/>
      <c r="DX22" s="414"/>
      <c r="DY22" s="414"/>
      <c r="DZ22" s="414"/>
      <c r="EA22" s="414"/>
      <c r="EB22" s="414"/>
      <c r="EC22" s="414"/>
      <c r="ED22" s="414"/>
      <c r="EE22" s="414"/>
      <c r="EF22" s="414"/>
      <c r="EG22" s="414"/>
      <c r="EH22" s="414"/>
      <c r="EI22" s="414"/>
      <c r="EJ22" s="414"/>
      <c r="EK22" s="414"/>
      <c r="EL22" s="414"/>
      <c r="EM22" s="414"/>
      <c r="EN22" s="414"/>
      <c r="EO22" s="414"/>
      <c r="EP22" s="414"/>
      <c r="EQ22" s="414"/>
      <c r="ER22" s="414"/>
      <c r="ES22" s="414"/>
      <c r="ET22" s="414"/>
      <c r="EU22" s="414"/>
      <c r="EV22" s="414"/>
      <c r="EW22" s="414"/>
      <c r="EX22" s="414"/>
      <c r="EY22" s="414"/>
      <c r="EZ22" s="414"/>
      <c r="FA22" s="414"/>
      <c r="FB22" s="414"/>
      <c r="FC22" s="414"/>
      <c r="FD22" s="414"/>
      <c r="FE22" s="414"/>
      <c r="FF22" s="414"/>
      <c r="FG22" s="414"/>
      <c r="FH22" s="414"/>
      <c r="FI22" s="414"/>
      <c r="FJ22" s="414"/>
      <c r="FK22" s="414"/>
      <c r="FL22" s="414"/>
      <c r="FM22" s="414"/>
      <c r="FN22" s="414"/>
      <c r="FO22" s="414"/>
      <c r="FP22" s="414"/>
      <c r="FQ22" s="414"/>
      <c r="FR22" s="414"/>
      <c r="FS22" s="414"/>
      <c r="FT22" s="414"/>
      <c r="FU22" s="414"/>
      <c r="FV22" s="414"/>
      <c r="FW22" s="414"/>
      <c r="FX22" s="414"/>
      <c r="FY22" s="414"/>
      <c r="FZ22" s="414"/>
      <c r="GA22" s="414"/>
      <c r="GB22" s="414"/>
      <c r="GC22" s="414"/>
      <c r="GD22" s="414"/>
      <c r="GE22" s="414"/>
      <c r="GF22" s="414"/>
      <c r="GG22" s="414"/>
      <c r="GH22" s="414"/>
      <c r="GI22" s="414"/>
      <c r="GJ22" s="414"/>
      <c r="GK22" s="414"/>
      <c r="GL22" s="414"/>
      <c r="GM22" s="414"/>
      <c r="GN22" s="414"/>
      <c r="GO22" s="414"/>
      <c r="GP22" s="414"/>
      <c r="GQ22" s="414"/>
      <c r="GR22" s="414"/>
      <c r="GS22" s="414"/>
      <c r="GT22" s="414"/>
      <c r="GU22" s="414"/>
      <c r="GV22" s="414"/>
      <c r="GW22" s="414"/>
      <c r="GX22" s="414"/>
      <c r="GY22" s="414"/>
      <c r="GZ22" s="414"/>
      <c r="HA22" s="414"/>
      <c r="HB22" s="414"/>
      <c r="HC22" s="414"/>
      <c r="HD22" s="414"/>
      <c r="HE22" s="414"/>
      <c r="HF22" s="414"/>
      <c r="HG22" s="414"/>
      <c r="HH22" s="414"/>
    </row>
    <row r="23" spans="1:216" s="44" customFormat="1" ht="13.2">
      <c r="A23" s="51" t="s">
        <v>507</v>
      </c>
      <c r="B23" s="48"/>
      <c r="C23" s="415"/>
      <c r="D23" s="428"/>
      <c r="E23" s="1144"/>
      <c r="F23" s="1144"/>
      <c r="G23" s="1144"/>
      <c r="H23" s="1144"/>
      <c r="I23" s="1144"/>
      <c r="J23" s="1144"/>
      <c r="K23" s="1144"/>
      <c r="L23" s="1144"/>
      <c r="M23" s="1144"/>
      <c r="N23" s="1144"/>
      <c r="O23" s="1144"/>
      <c r="P23" s="790"/>
      <c r="Q23" s="40"/>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414"/>
      <c r="AU23" s="414"/>
      <c r="AV23" s="414"/>
      <c r="AW23" s="414"/>
      <c r="AX23" s="414"/>
      <c r="AY23" s="414"/>
      <c r="AZ23" s="414"/>
      <c r="BA23" s="414"/>
      <c r="BB23" s="414"/>
      <c r="BC23" s="414"/>
      <c r="BD23" s="414"/>
      <c r="BE23" s="414"/>
      <c r="BF23" s="414"/>
      <c r="BG23" s="414"/>
      <c r="BH23" s="414"/>
      <c r="BI23" s="414"/>
      <c r="BJ23" s="414"/>
      <c r="BK23" s="414"/>
      <c r="BL23" s="414"/>
      <c r="BM23" s="414"/>
      <c r="BN23" s="414"/>
      <c r="BO23" s="414"/>
      <c r="BP23" s="414"/>
      <c r="BQ23" s="414"/>
      <c r="BR23" s="414"/>
      <c r="BS23" s="414"/>
      <c r="BT23" s="414"/>
      <c r="BU23" s="414"/>
      <c r="BV23" s="414"/>
      <c r="BW23" s="414"/>
      <c r="BX23" s="414"/>
      <c r="BY23" s="414"/>
      <c r="BZ23" s="414"/>
      <c r="CA23" s="414"/>
      <c r="CB23" s="414"/>
      <c r="CC23" s="414"/>
      <c r="CD23" s="414"/>
      <c r="CE23" s="414"/>
      <c r="CF23" s="414"/>
      <c r="CG23" s="414"/>
      <c r="CH23" s="414"/>
      <c r="CI23" s="414"/>
      <c r="CJ23" s="414"/>
      <c r="CK23" s="414"/>
      <c r="CL23" s="414"/>
      <c r="CM23" s="414"/>
      <c r="CN23" s="414"/>
      <c r="CO23" s="414"/>
      <c r="CP23" s="414"/>
      <c r="CQ23" s="414"/>
      <c r="CR23" s="414"/>
      <c r="CS23" s="414"/>
      <c r="CT23" s="414"/>
      <c r="CU23" s="414"/>
      <c r="CV23" s="414"/>
      <c r="CW23" s="414"/>
      <c r="CX23" s="414"/>
      <c r="CY23" s="414"/>
      <c r="CZ23" s="414"/>
      <c r="DA23" s="414"/>
      <c r="DB23" s="414"/>
      <c r="DC23" s="414"/>
      <c r="DD23" s="414"/>
      <c r="DE23" s="414"/>
      <c r="DF23" s="414"/>
      <c r="DG23" s="414"/>
      <c r="DH23" s="414"/>
      <c r="DI23" s="414"/>
      <c r="DJ23" s="414"/>
      <c r="DK23" s="414"/>
      <c r="DL23" s="414"/>
      <c r="DM23" s="414"/>
      <c r="DN23" s="414"/>
      <c r="DO23" s="414"/>
      <c r="DP23" s="414"/>
      <c r="DQ23" s="414"/>
      <c r="DR23" s="414"/>
      <c r="DS23" s="414"/>
      <c r="DT23" s="414"/>
      <c r="DU23" s="414"/>
      <c r="DV23" s="414"/>
      <c r="DW23" s="414"/>
      <c r="DX23" s="414"/>
      <c r="DY23" s="414"/>
      <c r="DZ23" s="414"/>
      <c r="EA23" s="414"/>
      <c r="EB23" s="414"/>
      <c r="EC23" s="414"/>
      <c r="ED23" s="414"/>
      <c r="EE23" s="414"/>
      <c r="EF23" s="414"/>
      <c r="EG23" s="414"/>
      <c r="EH23" s="414"/>
      <c r="EI23" s="414"/>
      <c r="EJ23" s="414"/>
      <c r="EK23" s="414"/>
      <c r="EL23" s="414"/>
      <c r="EM23" s="414"/>
      <c r="EN23" s="414"/>
      <c r="EO23" s="414"/>
      <c r="EP23" s="414"/>
      <c r="EQ23" s="414"/>
      <c r="ER23" s="414"/>
      <c r="ES23" s="414"/>
      <c r="ET23" s="414"/>
      <c r="EU23" s="414"/>
      <c r="EV23" s="414"/>
      <c r="EW23" s="414"/>
      <c r="EX23" s="414"/>
      <c r="EY23" s="414"/>
      <c r="EZ23" s="414"/>
      <c r="FA23" s="414"/>
      <c r="FB23" s="414"/>
      <c r="FC23" s="414"/>
      <c r="FD23" s="414"/>
      <c r="FE23" s="414"/>
      <c r="FF23" s="414"/>
      <c r="FG23" s="414"/>
      <c r="FH23" s="414"/>
      <c r="FI23" s="414"/>
      <c r="FJ23" s="414"/>
      <c r="FK23" s="414"/>
      <c r="FL23" s="414"/>
      <c r="FM23" s="414"/>
      <c r="FN23" s="414"/>
      <c r="FO23" s="414"/>
      <c r="FP23" s="414"/>
      <c r="FQ23" s="414"/>
      <c r="FR23" s="414"/>
      <c r="FS23" s="414"/>
      <c r="FT23" s="414"/>
      <c r="FU23" s="414"/>
      <c r="FV23" s="414"/>
      <c r="FW23" s="414"/>
      <c r="FX23" s="414"/>
      <c r="FY23" s="414"/>
      <c r="FZ23" s="414"/>
      <c r="GA23" s="414"/>
      <c r="GB23" s="414"/>
      <c r="GC23" s="414"/>
      <c r="GD23" s="414"/>
      <c r="GE23" s="414"/>
      <c r="GF23" s="414"/>
      <c r="GG23" s="414"/>
      <c r="GH23" s="414"/>
      <c r="GI23" s="414"/>
      <c r="GJ23" s="414"/>
      <c r="GK23" s="414"/>
      <c r="GL23" s="414"/>
      <c r="GM23" s="414"/>
      <c r="GN23" s="414"/>
      <c r="GO23" s="414"/>
      <c r="GP23" s="414"/>
      <c r="GQ23" s="414"/>
      <c r="GR23" s="414"/>
      <c r="GS23" s="414"/>
      <c r="GT23" s="414"/>
      <c r="GU23" s="414"/>
      <c r="GV23" s="414"/>
      <c r="GW23" s="414"/>
      <c r="GX23" s="414"/>
      <c r="GY23" s="414"/>
      <c r="GZ23" s="414"/>
      <c r="HA23" s="414"/>
      <c r="HB23" s="414"/>
      <c r="HC23" s="414"/>
      <c r="HD23" s="414"/>
      <c r="HE23" s="414"/>
      <c r="HF23" s="414"/>
      <c r="HG23" s="414"/>
      <c r="HH23" s="414"/>
    </row>
    <row r="24" spans="1:216" s="732" customFormat="1" ht="13.2">
      <c r="A24" s="731" t="s">
        <v>506</v>
      </c>
      <c r="C24" s="735"/>
      <c r="D24" s="733"/>
      <c r="E24" s="1145" t="e">
        <f>PMT(E22/12,E23*12,-E20)</f>
        <v>#NUM!</v>
      </c>
      <c r="F24" s="1145" t="e">
        <f t="shared" ref="F24:O24" si="3">PMT(F22/12,F23*12,-F20)</f>
        <v>#NUM!</v>
      </c>
      <c r="G24" s="1145" t="e">
        <f t="shared" si="3"/>
        <v>#NUM!</v>
      </c>
      <c r="H24" s="1145" t="e">
        <f t="shared" si="3"/>
        <v>#NUM!</v>
      </c>
      <c r="I24" s="1145" t="e">
        <f t="shared" si="3"/>
        <v>#NUM!</v>
      </c>
      <c r="J24" s="1145" t="e">
        <f t="shared" si="3"/>
        <v>#NUM!</v>
      </c>
      <c r="K24" s="1145" t="e">
        <f t="shared" si="3"/>
        <v>#NUM!</v>
      </c>
      <c r="L24" s="1145" t="e">
        <f t="shared" si="3"/>
        <v>#NUM!</v>
      </c>
      <c r="M24" s="1145" t="e">
        <f t="shared" si="3"/>
        <v>#NUM!</v>
      </c>
      <c r="N24" s="1145" t="e">
        <f t="shared" si="3"/>
        <v>#NUM!</v>
      </c>
      <c r="O24" s="1145" t="e">
        <f t="shared" si="3"/>
        <v>#NUM!</v>
      </c>
      <c r="P24" s="814"/>
      <c r="Q24" s="734"/>
      <c r="R24" s="453"/>
      <c r="S24" s="453"/>
      <c r="T24" s="453"/>
      <c r="U24" s="735"/>
      <c r="V24" s="735"/>
      <c r="W24" s="735"/>
      <c r="X24" s="735"/>
      <c r="Y24" s="735"/>
      <c r="Z24" s="735"/>
      <c r="AA24" s="735"/>
      <c r="AB24" s="735"/>
      <c r="AC24" s="735"/>
      <c r="AD24" s="735"/>
      <c r="AE24" s="735"/>
      <c r="AF24" s="735"/>
      <c r="AG24" s="735"/>
      <c r="AH24" s="735"/>
      <c r="AI24" s="735"/>
      <c r="AJ24" s="735"/>
      <c r="AK24" s="735"/>
      <c r="AL24" s="735"/>
      <c r="AM24" s="735"/>
      <c r="AN24" s="735"/>
      <c r="AO24" s="735"/>
      <c r="AP24" s="735"/>
      <c r="AQ24" s="735"/>
      <c r="AR24" s="735"/>
      <c r="AS24" s="735"/>
      <c r="AT24" s="735"/>
      <c r="AU24" s="735"/>
      <c r="AV24" s="735"/>
      <c r="AW24" s="735"/>
      <c r="AX24" s="735"/>
      <c r="AY24" s="735"/>
      <c r="AZ24" s="735"/>
      <c r="BA24" s="735"/>
      <c r="BB24" s="735"/>
      <c r="BC24" s="735"/>
      <c r="BD24" s="735"/>
      <c r="BE24" s="735"/>
      <c r="BF24" s="735"/>
      <c r="BG24" s="735"/>
      <c r="BH24" s="735"/>
      <c r="BI24" s="735"/>
      <c r="BJ24" s="735"/>
      <c r="BK24" s="735"/>
      <c r="BL24" s="735"/>
      <c r="BM24" s="735"/>
      <c r="BN24" s="735"/>
      <c r="BO24" s="735"/>
      <c r="BP24" s="735"/>
      <c r="BQ24" s="735"/>
      <c r="BR24" s="735"/>
      <c r="BS24" s="735"/>
      <c r="BT24" s="735"/>
      <c r="BU24" s="735"/>
      <c r="BV24" s="735"/>
      <c r="BW24" s="735"/>
      <c r="BX24" s="735"/>
      <c r="BY24" s="735"/>
      <c r="BZ24" s="735"/>
      <c r="CA24" s="735"/>
      <c r="CB24" s="735"/>
      <c r="CC24" s="735"/>
      <c r="CD24" s="735"/>
      <c r="CE24" s="735"/>
      <c r="CF24" s="735"/>
      <c r="CG24" s="735"/>
      <c r="CH24" s="735"/>
      <c r="CI24" s="735"/>
      <c r="CJ24" s="735"/>
      <c r="CK24" s="735"/>
      <c r="CL24" s="735"/>
      <c r="CM24" s="735"/>
      <c r="CN24" s="735"/>
      <c r="CO24" s="735"/>
      <c r="CP24" s="735"/>
      <c r="CQ24" s="735"/>
      <c r="CR24" s="735"/>
      <c r="CS24" s="735"/>
      <c r="CT24" s="735"/>
      <c r="CU24" s="735"/>
      <c r="CV24" s="735"/>
      <c r="CW24" s="735"/>
      <c r="CX24" s="735"/>
      <c r="CY24" s="735"/>
      <c r="CZ24" s="735"/>
      <c r="DA24" s="735"/>
      <c r="DB24" s="735"/>
      <c r="DC24" s="735"/>
      <c r="DD24" s="735"/>
      <c r="DE24" s="735"/>
      <c r="DF24" s="735"/>
      <c r="DG24" s="735"/>
      <c r="DH24" s="735"/>
      <c r="DI24" s="735"/>
      <c r="DJ24" s="735"/>
      <c r="DK24" s="735"/>
      <c r="DL24" s="735"/>
      <c r="DM24" s="735"/>
      <c r="DN24" s="735"/>
      <c r="DO24" s="735"/>
      <c r="DP24" s="735"/>
      <c r="DQ24" s="735"/>
      <c r="DR24" s="735"/>
      <c r="DS24" s="735"/>
      <c r="DT24" s="735"/>
      <c r="DU24" s="735"/>
      <c r="DV24" s="735"/>
      <c r="DW24" s="735"/>
      <c r="DX24" s="735"/>
      <c r="DY24" s="735"/>
      <c r="DZ24" s="735"/>
      <c r="EA24" s="735"/>
      <c r="EB24" s="735"/>
      <c r="EC24" s="735"/>
      <c r="ED24" s="735"/>
      <c r="EE24" s="735"/>
      <c r="EF24" s="735"/>
      <c r="EG24" s="735"/>
      <c r="EH24" s="735"/>
      <c r="EI24" s="735"/>
      <c r="EJ24" s="735"/>
      <c r="EK24" s="735"/>
      <c r="EL24" s="735"/>
      <c r="EM24" s="735"/>
      <c r="EN24" s="735"/>
      <c r="EO24" s="735"/>
      <c r="EP24" s="735"/>
      <c r="EQ24" s="735"/>
      <c r="ER24" s="735"/>
      <c r="ES24" s="735"/>
      <c r="ET24" s="735"/>
      <c r="EU24" s="735"/>
      <c r="EV24" s="735"/>
      <c r="EW24" s="735"/>
      <c r="EX24" s="735"/>
      <c r="EY24" s="735"/>
      <c r="EZ24" s="735"/>
      <c r="FA24" s="735"/>
      <c r="FB24" s="735"/>
      <c r="FC24" s="735"/>
      <c r="FD24" s="735"/>
      <c r="FE24" s="735"/>
      <c r="FF24" s="735"/>
      <c r="FG24" s="735"/>
      <c r="FH24" s="735"/>
      <c r="FI24" s="735"/>
      <c r="FJ24" s="735"/>
      <c r="FK24" s="735"/>
      <c r="FL24" s="735"/>
      <c r="FM24" s="735"/>
      <c r="FN24" s="735"/>
      <c r="FO24" s="735"/>
      <c r="FP24" s="735"/>
      <c r="FQ24" s="735"/>
      <c r="FR24" s="735"/>
      <c r="FS24" s="735"/>
      <c r="FT24" s="735"/>
      <c r="FU24" s="735"/>
      <c r="FV24" s="735"/>
      <c r="FW24" s="735"/>
      <c r="FX24" s="735"/>
      <c r="FY24" s="735"/>
      <c r="FZ24" s="735"/>
      <c r="GA24" s="735"/>
      <c r="GB24" s="735"/>
      <c r="GC24" s="735"/>
      <c r="GD24" s="735"/>
      <c r="GE24" s="735"/>
      <c r="GF24" s="735"/>
      <c r="GG24" s="735"/>
      <c r="GH24" s="735"/>
      <c r="GI24" s="735"/>
      <c r="GJ24" s="735"/>
      <c r="GK24" s="735"/>
      <c r="GL24" s="735"/>
      <c r="GM24" s="735"/>
      <c r="GN24" s="735"/>
      <c r="GO24" s="735"/>
      <c r="GP24" s="735"/>
      <c r="GQ24" s="735"/>
      <c r="GR24" s="735"/>
      <c r="GS24" s="735"/>
      <c r="GT24" s="735"/>
      <c r="GU24" s="735"/>
      <c r="GV24" s="735"/>
      <c r="GW24" s="735"/>
      <c r="GX24" s="735"/>
      <c r="GY24" s="735"/>
      <c r="GZ24" s="735"/>
      <c r="HA24" s="735"/>
      <c r="HB24" s="735"/>
      <c r="HC24" s="735"/>
      <c r="HD24" s="735"/>
      <c r="HE24" s="735"/>
      <c r="HF24" s="735"/>
      <c r="HG24" s="735"/>
      <c r="HH24" s="735"/>
    </row>
    <row r="25" spans="1:216" s="895" customFormat="1" ht="13.2">
      <c r="A25" s="893" t="s">
        <v>510</v>
      </c>
      <c r="B25" s="894"/>
      <c r="C25" s="894"/>
      <c r="D25" s="1088" t="s">
        <v>509</v>
      </c>
      <c r="E25" s="1028"/>
      <c r="F25" s="1028"/>
      <c r="G25" s="1028"/>
      <c r="H25" s="1028"/>
      <c r="I25" s="1028"/>
      <c r="J25" s="1028"/>
      <c r="K25" s="1028"/>
      <c r="L25" s="1028"/>
      <c r="M25" s="1028"/>
      <c r="N25" s="1028"/>
      <c r="O25" s="1028"/>
      <c r="P25" s="847"/>
      <c r="Q25" s="741"/>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725"/>
      <c r="BK25" s="725"/>
      <c r="BL25" s="725"/>
      <c r="BM25" s="725"/>
      <c r="BN25" s="725"/>
      <c r="BO25" s="725"/>
      <c r="BP25" s="725"/>
      <c r="BQ25" s="725"/>
      <c r="BR25" s="725"/>
      <c r="BS25" s="725"/>
      <c r="BT25" s="725"/>
      <c r="BU25" s="725"/>
      <c r="BV25" s="725"/>
      <c r="BW25" s="725"/>
      <c r="BX25" s="725"/>
      <c r="BY25" s="725"/>
      <c r="BZ25" s="725"/>
      <c r="CA25" s="725"/>
      <c r="CB25" s="725"/>
      <c r="CC25" s="725"/>
      <c r="CD25" s="725"/>
      <c r="CE25" s="725"/>
      <c r="CF25" s="725"/>
      <c r="CG25" s="725"/>
      <c r="CH25" s="725"/>
      <c r="CI25" s="725"/>
      <c r="CJ25" s="725"/>
      <c r="CK25" s="725"/>
      <c r="CL25" s="725"/>
      <c r="CM25" s="725"/>
      <c r="CN25" s="725"/>
      <c r="CO25" s="725"/>
      <c r="CP25" s="725"/>
      <c r="CQ25" s="725"/>
      <c r="CR25" s="725"/>
      <c r="CS25" s="725"/>
      <c r="CT25" s="725"/>
      <c r="CU25" s="725"/>
      <c r="CV25" s="725"/>
      <c r="CW25" s="725"/>
      <c r="CX25" s="725"/>
      <c r="CY25" s="725"/>
      <c r="CZ25" s="725"/>
      <c r="DA25" s="725"/>
      <c r="DB25" s="725"/>
      <c r="DC25" s="725"/>
      <c r="DD25" s="725"/>
      <c r="DE25" s="725"/>
      <c r="DF25" s="725"/>
      <c r="DG25" s="725"/>
      <c r="DH25" s="725"/>
      <c r="DI25" s="725"/>
      <c r="DJ25" s="725"/>
      <c r="DK25" s="725"/>
      <c r="DL25" s="725"/>
      <c r="DM25" s="725"/>
      <c r="DN25" s="725"/>
      <c r="DO25" s="725"/>
      <c r="DP25" s="725"/>
      <c r="DQ25" s="725"/>
      <c r="DR25" s="725"/>
      <c r="DS25" s="725"/>
      <c r="DT25" s="725"/>
      <c r="DU25" s="725"/>
      <c r="DV25" s="725"/>
      <c r="DW25" s="725"/>
      <c r="DX25" s="725"/>
      <c r="DY25" s="725"/>
      <c r="DZ25" s="725"/>
      <c r="EA25" s="725"/>
      <c r="EB25" s="725"/>
      <c r="EC25" s="725"/>
      <c r="ED25" s="725"/>
      <c r="EE25" s="725"/>
      <c r="EF25" s="725"/>
      <c r="EG25" s="725"/>
      <c r="EH25" s="725"/>
      <c r="EI25" s="725"/>
      <c r="EJ25" s="725"/>
      <c r="EK25" s="725"/>
      <c r="EL25" s="725"/>
      <c r="EM25" s="725"/>
      <c r="EN25" s="725"/>
      <c r="EO25" s="725"/>
      <c r="EP25" s="725"/>
      <c r="EQ25" s="725"/>
      <c r="ER25" s="725"/>
      <c r="ES25" s="725"/>
      <c r="ET25" s="725"/>
      <c r="EU25" s="725"/>
      <c r="EV25" s="725"/>
      <c r="EW25" s="725"/>
      <c r="EX25" s="725"/>
      <c r="EY25" s="725"/>
      <c r="EZ25" s="725"/>
      <c r="FA25" s="725"/>
      <c r="FB25" s="725"/>
      <c r="FC25" s="725"/>
      <c r="FD25" s="725"/>
      <c r="FE25" s="725"/>
      <c r="FF25" s="725"/>
      <c r="FG25" s="725"/>
      <c r="FH25" s="725"/>
      <c r="FI25" s="725"/>
      <c r="FJ25" s="725"/>
      <c r="FK25" s="725"/>
      <c r="FL25" s="725"/>
      <c r="FM25" s="725"/>
      <c r="FN25" s="725"/>
      <c r="FO25" s="725"/>
      <c r="FP25" s="725"/>
      <c r="FQ25" s="725"/>
      <c r="FR25" s="725"/>
      <c r="FS25" s="725"/>
      <c r="FT25" s="725"/>
      <c r="FU25" s="725"/>
      <c r="FV25" s="725"/>
      <c r="FW25" s="725"/>
      <c r="FX25" s="725"/>
      <c r="FY25" s="725"/>
      <c r="FZ25" s="725"/>
      <c r="GA25" s="725"/>
      <c r="GB25" s="725"/>
      <c r="GC25" s="725"/>
      <c r="GD25" s="725"/>
      <c r="GE25" s="725"/>
      <c r="GF25" s="725"/>
      <c r="GG25" s="725"/>
      <c r="GH25" s="725"/>
      <c r="GI25" s="725"/>
      <c r="GJ25" s="725"/>
      <c r="GK25" s="725"/>
      <c r="GL25" s="725"/>
      <c r="GM25" s="725"/>
      <c r="GN25" s="725"/>
      <c r="GO25" s="725"/>
      <c r="GP25" s="725"/>
      <c r="GQ25" s="725"/>
      <c r="GR25" s="725"/>
      <c r="GS25" s="725"/>
      <c r="GT25" s="725"/>
      <c r="GU25" s="725"/>
      <c r="GV25" s="725"/>
      <c r="GW25" s="725"/>
      <c r="GX25" s="725"/>
      <c r="GY25" s="725"/>
      <c r="GZ25" s="725"/>
      <c r="HA25" s="725"/>
      <c r="HB25" s="725"/>
      <c r="HC25" s="725"/>
      <c r="HD25" s="725"/>
      <c r="HE25" s="725"/>
      <c r="HF25" s="725"/>
      <c r="HG25" s="725"/>
      <c r="HH25" s="725"/>
    </row>
    <row r="26" spans="1:216" s="44" customFormat="1" ht="13.2">
      <c r="A26" s="45" t="s">
        <v>511</v>
      </c>
      <c r="B26" s="47"/>
      <c r="C26" s="47"/>
      <c r="D26" s="1088" t="s">
        <v>509</v>
      </c>
      <c r="E26" s="1028"/>
      <c r="F26" s="1028"/>
      <c r="G26" s="1028"/>
      <c r="H26" s="1028"/>
      <c r="I26" s="1028"/>
      <c r="J26" s="1028"/>
      <c r="K26" s="1028"/>
      <c r="L26" s="1028"/>
      <c r="M26" s="1028"/>
      <c r="N26" s="1028"/>
      <c r="O26" s="1028"/>
      <c r="P26" s="790"/>
      <c r="Q26" s="40"/>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414"/>
      <c r="AU26" s="414"/>
      <c r="AV26" s="414"/>
      <c r="AW26" s="414"/>
      <c r="AX26" s="414"/>
      <c r="AY26" s="414"/>
      <c r="AZ26" s="414"/>
      <c r="BA26" s="414"/>
      <c r="BB26" s="414"/>
      <c r="BC26" s="414"/>
      <c r="BD26" s="414"/>
      <c r="BE26" s="414"/>
      <c r="BF26" s="414"/>
      <c r="BG26" s="414"/>
      <c r="BH26" s="414"/>
      <c r="BI26" s="414"/>
      <c r="BJ26" s="414"/>
      <c r="BK26" s="414"/>
      <c r="BL26" s="414"/>
      <c r="BM26" s="414"/>
      <c r="BN26" s="414"/>
      <c r="BO26" s="414"/>
      <c r="BP26" s="414"/>
      <c r="BQ26" s="414"/>
      <c r="BR26" s="414"/>
      <c r="BS26" s="414"/>
      <c r="BT26" s="414"/>
      <c r="BU26" s="414"/>
      <c r="BV26" s="414"/>
      <c r="BW26" s="414"/>
      <c r="BX26" s="414"/>
      <c r="BY26" s="414"/>
      <c r="BZ26" s="414"/>
      <c r="CA26" s="414"/>
      <c r="CB26" s="414"/>
      <c r="CC26" s="414"/>
      <c r="CD26" s="414"/>
      <c r="CE26" s="414"/>
      <c r="CF26" s="414"/>
      <c r="CG26" s="414"/>
      <c r="CH26" s="414"/>
      <c r="CI26" s="414"/>
      <c r="CJ26" s="414"/>
      <c r="CK26" s="414"/>
      <c r="CL26" s="414"/>
      <c r="CM26" s="414"/>
      <c r="CN26" s="414"/>
      <c r="CO26" s="414"/>
      <c r="CP26" s="414"/>
      <c r="CQ26" s="414"/>
      <c r="CR26" s="414"/>
      <c r="CS26" s="414"/>
      <c r="CT26" s="414"/>
      <c r="CU26" s="414"/>
      <c r="CV26" s="414"/>
      <c r="CW26" s="414"/>
      <c r="CX26" s="414"/>
      <c r="CY26" s="414"/>
      <c r="CZ26" s="414"/>
      <c r="DA26" s="414"/>
      <c r="DB26" s="414"/>
      <c r="DC26" s="414"/>
      <c r="DD26" s="414"/>
      <c r="DE26" s="414"/>
      <c r="DF26" s="414"/>
      <c r="DG26" s="414"/>
      <c r="DH26" s="414"/>
      <c r="DI26" s="414"/>
      <c r="DJ26" s="414"/>
      <c r="DK26" s="414"/>
      <c r="DL26" s="414"/>
      <c r="DM26" s="414"/>
      <c r="DN26" s="414"/>
      <c r="DO26" s="414"/>
      <c r="DP26" s="414"/>
      <c r="DQ26" s="414"/>
      <c r="DR26" s="414"/>
      <c r="DS26" s="414"/>
      <c r="DT26" s="414"/>
      <c r="DU26" s="414"/>
      <c r="DV26" s="414"/>
      <c r="DW26" s="414"/>
      <c r="DX26" s="414"/>
      <c r="DY26" s="414"/>
      <c r="DZ26" s="414"/>
      <c r="EA26" s="414"/>
      <c r="EB26" s="414"/>
      <c r="EC26" s="414"/>
      <c r="ED26" s="414"/>
      <c r="EE26" s="414"/>
      <c r="EF26" s="414"/>
      <c r="EG26" s="414"/>
      <c r="EH26" s="414"/>
      <c r="EI26" s="414"/>
      <c r="EJ26" s="414"/>
      <c r="EK26" s="414"/>
      <c r="EL26" s="414"/>
      <c r="EM26" s="414"/>
      <c r="EN26" s="414"/>
      <c r="EO26" s="414"/>
      <c r="EP26" s="414"/>
      <c r="EQ26" s="414"/>
      <c r="ER26" s="414"/>
      <c r="ES26" s="414"/>
      <c r="ET26" s="414"/>
      <c r="EU26" s="414"/>
      <c r="EV26" s="414"/>
      <c r="EW26" s="414"/>
      <c r="EX26" s="414"/>
      <c r="EY26" s="414"/>
      <c r="EZ26" s="414"/>
      <c r="FA26" s="414"/>
      <c r="FB26" s="414"/>
      <c r="FC26" s="414"/>
      <c r="FD26" s="414"/>
      <c r="FE26" s="414"/>
      <c r="FF26" s="414"/>
      <c r="FG26" s="414"/>
      <c r="FH26" s="414"/>
      <c r="FI26" s="414"/>
      <c r="FJ26" s="414"/>
      <c r="FK26" s="414"/>
      <c r="FL26" s="414"/>
      <c r="FM26" s="414"/>
      <c r="FN26" s="414"/>
      <c r="FO26" s="414"/>
      <c r="FP26" s="414"/>
      <c r="FQ26" s="414"/>
      <c r="FR26" s="414"/>
      <c r="FS26" s="414"/>
      <c r="FT26" s="414"/>
      <c r="FU26" s="414"/>
      <c r="FV26" s="414"/>
      <c r="FW26" s="414"/>
      <c r="FX26" s="414"/>
      <c r="FY26" s="414"/>
      <c r="FZ26" s="414"/>
      <c r="GA26" s="414"/>
      <c r="GB26" s="414"/>
      <c r="GC26" s="414"/>
      <c r="GD26" s="414"/>
      <c r="GE26" s="414"/>
      <c r="GF26" s="414"/>
      <c r="GG26" s="414"/>
      <c r="GH26" s="414"/>
      <c r="GI26" s="414"/>
      <c r="GJ26" s="414"/>
      <c r="GK26" s="414"/>
      <c r="GL26" s="414"/>
      <c r="GM26" s="414"/>
      <c r="GN26" s="414"/>
      <c r="GO26" s="414"/>
      <c r="GP26" s="414"/>
      <c r="GQ26" s="414"/>
      <c r="GR26" s="414"/>
      <c r="GS26" s="414"/>
      <c r="GT26" s="414"/>
      <c r="GU26" s="414"/>
      <c r="GV26" s="414"/>
      <c r="GW26" s="414"/>
      <c r="GX26" s="414"/>
      <c r="GY26" s="414"/>
      <c r="GZ26" s="414"/>
      <c r="HA26" s="414"/>
      <c r="HB26" s="414"/>
      <c r="HC26" s="414"/>
      <c r="HD26" s="414"/>
      <c r="HE26" s="414"/>
      <c r="HF26" s="414"/>
      <c r="HG26" s="414"/>
      <c r="HH26" s="414"/>
    </row>
    <row r="27" spans="1:216" s="44" customFormat="1" ht="13.2">
      <c r="A27" s="45" t="s">
        <v>512</v>
      </c>
      <c r="B27" s="47"/>
      <c r="C27" s="47"/>
      <c r="D27" s="1088" t="s">
        <v>509</v>
      </c>
      <c r="E27" s="1137"/>
      <c r="F27" s="1137"/>
      <c r="G27" s="1137"/>
      <c r="H27" s="1137"/>
      <c r="I27" s="1137"/>
      <c r="J27" s="1137"/>
      <c r="K27" s="1137"/>
      <c r="L27" s="1137"/>
      <c r="M27" s="1137"/>
      <c r="N27" s="1137"/>
      <c r="O27" s="1137"/>
      <c r="P27" s="790"/>
      <c r="Q27" s="40"/>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414"/>
      <c r="AU27" s="414"/>
      <c r="AV27" s="414"/>
      <c r="AW27" s="414"/>
      <c r="AX27" s="414"/>
      <c r="AY27" s="414"/>
      <c r="AZ27" s="414"/>
      <c r="BA27" s="414"/>
      <c r="BB27" s="414"/>
      <c r="BC27" s="414"/>
      <c r="BD27" s="414"/>
      <c r="BE27" s="414"/>
      <c r="BF27" s="414"/>
      <c r="BG27" s="414"/>
      <c r="BH27" s="414"/>
      <c r="BI27" s="414"/>
      <c r="BJ27" s="414"/>
      <c r="BK27" s="414"/>
      <c r="BL27" s="414"/>
      <c r="BM27" s="414"/>
      <c r="BN27" s="414"/>
      <c r="BO27" s="414"/>
      <c r="BP27" s="414"/>
      <c r="BQ27" s="414"/>
      <c r="BR27" s="414"/>
      <c r="BS27" s="414"/>
      <c r="BT27" s="414"/>
      <c r="BU27" s="414"/>
      <c r="BV27" s="414"/>
      <c r="BW27" s="414"/>
      <c r="BX27" s="414"/>
      <c r="BY27" s="414"/>
      <c r="BZ27" s="414"/>
      <c r="CA27" s="414"/>
      <c r="CB27" s="414"/>
      <c r="CC27" s="414"/>
      <c r="CD27" s="414"/>
      <c r="CE27" s="414"/>
      <c r="CF27" s="414"/>
      <c r="CG27" s="414"/>
      <c r="CH27" s="414"/>
      <c r="CI27" s="414"/>
      <c r="CJ27" s="414"/>
      <c r="CK27" s="414"/>
      <c r="CL27" s="414"/>
      <c r="CM27" s="414"/>
      <c r="CN27" s="414"/>
      <c r="CO27" s="414"/>
      <c r="CP27" s="414"/>
      <c r="CQ27" s="414"/>
      <c r="CR27" s="414"/>
      <c r="CS27" s="414"/>
      <c r="CT27" s="414"/>
      <c r="CU27" s="414"/>
      <c r="CV27" s="414"/>
      <c r="CW27" s="414"/>
      <c r="CX27" s="414"/>
      <c r="CY27" s="414"/>
      <c r="CZ27" s="414"/>
      <c r="DA27" s="414"/>
      <c r="DB27" s="414"/>
      <c r="DC27" s="414"/>
      <c r="DD27" s="414"/>
      <c r="DE27" s="414"/>
      <c r="DF27" s="414"/>
      <c r="DG27" s="414"/>
      <c r="DH27" s="414"/>
      <c r="DI27" s="414"/>
      <c r="DJ27" s="414"/>
      <c r="DK27" s="414"/>
      <c r="DL27" s="414"/>
      <c r="DM27" s="414"/>
      <c r="DN27" s="414"/>
      <c r="DO27" s="414"/>
      <c r="DP27" s="414"/>
      <c r="DQ27" s="414"/>
      <c r="DR27" s="414"/>
      <c r="DS27" s="414"/>
      <c r="DT27" s="414"/>
      <c r="DU27" s="414"/>
      <c r="DV27" s="414"/>
      <c r="DW27" s="414"/>
      <c r="DX27" s="414"/>
      <c r="DY27" s="414"/>
      <c r="DZ27" s="414"/>
      <c r="EA27" s="414"/>
      <c r="EB27" s="414"/>
      <c r="EC27" s="414"/>
      <c r="ED27" s="414"/>
      <c r="EE27" s="414"/>
      <c r="EF27" s="414"/>
      <c r="EG27" s="414"/>
      <c r="EH27" s="414"/>
      <c r="EI27" s="414"/>
      <c r="EJ27" s="414"/>
      <c r="EK27" s="414"/>
      <c r="EL27" s="414"/>
      <c r="EM27" s="414"/>
      <c r="EN27" s="414"/>
      <c r="EO27" s="414"/>
      <c r="EP27" s="414"/>
      <c r="EQ27" s="414"/>
      <c r="ER27" s="414"/>
      <c r="ES27" s="414"/>
      <c r="ET27" s="414"/>
      <c r="EU27" s="414"/>
      <c r="EV27" s="414"/>
      <c r="EW27" s="414"/>
      <c r="EX27" s="414"/>
      <c r="EY27" s="414"/>
      <c r="EZ27" s="414"/>
      <c r="FA27" s="414"/>
      <c r="FB27" s="414"/>
      <c r="FC27" s="414"/>
      <c r="FD27" s="414"/>
      <c r="FE27" s="414"/>
      <c r="FF27" s="414"/>
      <c r="FG27" s="414"/>
      <c r="FH27" s="414"/>
      <c r="FI27" s="414"/>
      <c r="FJ27" s="414"/>
      <c r="FK27" s="414"/>
      <c r="FL27" s="414"/>
      <c r="FM27" s="414"/>
      <c r="FN27" s="414"/>
      <c r="FO27" s="414"/>
      <c r="FP27" s="414"/>
      <c r="FQ27" s="414"/>
      <c r="FR27" s="414"/>
      <c r="FS27" s="414"/>
      <c r="FT27" s="414"/>
      <c r="FU27" s="414"/>
      <c r="FV27" s="414"/>
      <c r="FW27" s="414"/>
      <c r="FX27" s="414"/>
      <c r="FY27" s="414"/>
      <c r="FZ27" s="414"/>
      <c r="GA27" s="414"/>
      <c r="GB27" s="414"/>
      <c r="GC27" s="414"/>
      <c r="GD27" s="414"/>
      <c r="GE27" s="414"/>
      <c r="GF27" s="414"/>
      <c r="GG27" s="414"/>
      <c r="GH27" s="414"/>
      <c r="GI27" s="414"/>
      <c r="GJ27" s="414"/>
      <c r="GK27" s="414"/>
      <c r="GL27" s="414"/>
      <c r="GM27" s="414"/>
      <c r="GN27" s="414"/>
      <c r="GO27" s="414"/>
      <c r="GP27" s="414"/>
      <c r="GQ27" s="414"/>
      <c r="GR27" s="414"/>
      <c r="GS27" s="414"/>
      <c r="GT27" s="414"/>
      <c r="GU27" s="414"/>
      <c r="GV27" s="414"/>
      <c r="GW27" s="414"/>
      <c r="GX27" s="414"/>
      <c r="GY27" s="414"/>
      <c r="GZ27" s="414"/>
      <c r="HA27" s="414"/>
      <c r="HB27" s="414"/>
      <c r="HC27" s="414"/>
      <c r="HD27" s="414"/>
      <c r="HE27" s="414"/>
      <c r="HF27" s="414"/>
      <c r="HG27" s="414"/>
      <c r="HH27" s="414"/>
    </row>
    <row r="28" spans="1:216" s="44" customFormat="1" ht="13.2">
      <c r="A28" s="45" t="s">
        <v>513</v>
      </c>
      <c r="B28" s="47"/>
      <c r="C28" s="47"/>
      <c r="D28" s="1088" t="s">
        <v>509</v>
      </c>
      <c r="E28" s="1137"/>
      <c r="F28" s="1028"/>
      <c r="G28" s="1028"/>
      <c r="H28" s="1028"/>
      <c r="I28" s="1028"/>
      <c r="J28" s="1028"/>
      <c r="K28" s="1028"/>
      <c r="L28" s="1028"/>
      <c r="M28" s="1028"/>
      <c r="N28" s="1028"/>
      <c r="O28" s="1028"/>
      <c r="P28" s="790"/>
      <c r="Q28" s="40"/>
      <c r="R28" s="414"/>
      <c r="S28" s="414"/>
      <c r="T28" s="414"/>
      <c r="U28" s="414"/>
      <c r="V28" s="414"/>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414"/>
      <c r="AU28" s="414"/>
      <c r="AV28" s="414"/>
      <c r="AW28" s="414"/>
      <c r="AX28" s="414"/>
      <c r="AY28" s="414"/>
      <c r="AZ28" s="414"/>
      <c r="BA28" s="414"/>
      <c r="BB28" s="414"/>
      <c r="BC28" s="414"/>
      <c r="BD28" s="414"/>
      <c r="BE28" s="414"/>
      <c r="BF28" s="414"/>
      <c r="BG28" s="414"/>
      <c r="BH28" s="414"/>
      <c r="BI28" s="414"/>
      <c r="BJ28" s="414"/>
      <c r="BK28" s="414"/>
      <c r="BL28" s="414"/>
      <c r="BM28" s="414"/>
      <c r="BN28" s="414"/>
      <c r="BO28" s="414"/>
      <c r="BP28" s="414"/>
      <c r="BQ28" s="414"/>
      <c r="BR28" s="414"/>
      <c r="BS28" s="414"/>
      <c r="BT28" s="414"/>
      <c r="BU28" s="414"/>
      <c r="BV28" s="414"/>
      <c r="BW28" s="414"/>
      <c r="BX28" s="414"/>
      <c r="BY28" s="414"/>
      <c r="BZ28" s="414"/>
      <c r="CA28" s="414"/>
      <c r="CB28" s="414"/>
      <c r="CC28" s="414"/>
      <c r="CD28" s="414"/>
      <c r="CE28" s="414"/>
      <c r="CF28" s="414"/>
      <c r="CG28" s="414"/>
      <c r="CH28" s="414"/>
      <c r="CI28" s="414"/>
      <c r="CJ28" s="414"/>
      <c r="CK28" s="414"/>
      <c r="CL28" s="414"/>
      <c r="CM28" s="414"/>
      <c r="CN28" s="414"/>
      <c r="CO28" s="414"/>
      <c r="CP28" s="414"/>
      <c r="CQ28" s="414"/>
      <c r="CR28" s="414"/>
      <c r="CS28" s="414"/>
      <c r="CT28" s="414"/>
      <c r="CU28" s="414"/>
      <c r="CV28" s="414"/>
      <c r="CW28" s="414"/>
      <c r="CX28" s="414"/>
      <c r="CY28" s="414"/>
      <c r="CZ28" s="414"/>
      <c r="DA28" s="414"/>
      <c r="DB28" s="414"/>
      <c r="DC28" s="414"/>
      <c r="DD28" s="414"/>
      <c r="DE28" s="414"/>
      <c r="DF28" s="414"/>
      <c r="DG28" s="414"/>
      <c r="DH28" s="414"/>
      <c r="DI28" s="414"/>
      <c r="DJ28" s="414"/>
      <c r="DK28" s="414"/>
      <c r="DL28" s="414"/>
      <c r="DM28" s="414"/>
      <c r="DN28" s="414"/>
      <c r="DO28" s="414"/>
      <c r="DP28" s="414"/>
      <c r="DQ28" s="414"/>
      <c r="DR28" s="414"/>
      <c r="DS28" s="414"/>
      <c r="DT28" s="414"/>
      <c r="DU28" s="414"/>
      <c r="DV28" s="414"/>
      <c r="DW28" s="414"/>
      <c r="DX28" s="414"/>
      <c r="DY28" s="414"/>
      <c r="DZ28" s="414"/>
      <c r="EA28" s="414"/>
      <c r="EB28" s="414"/>
      <c r="EC28" s="414"/>
      <c r="ED28" s="414"/>
      <c r="EE28" s="414"/>
      <c r="EF28" s="414"/>
      <c r="EG28" s="414"/>
      <c r="EH28" s="414"/>
      <c r="EI28" s="414"/>
      <c r="EJ28" s="414"/>
      <c r="EK28" s="414"/>
      <c r="EL28" s="414"/>
      <c r="EM28" s="414"/>
      <c r="EN28" s="414"/>
      <c r="EO28" s="414"/>
      <c r="EP28" s="414"/>
      <c r="EQ28" s="414"/>
      <c r="ER28" s="414"/>
      <c r="ES28" s="414"/>
      <c r="ET28" s="414"/>
      <c r="EU28" s="414"/>
      <c r="EV28" s="414"/>
      <c r="EW28" s="414"/>
      <c r="EX28" s="414"/>
      <c r="EY28" s="414"/>
      <c r="EZ28" s="414"/>
      <c r="FA28" s="414"/>
      <c r="FB28" s="414"/>
      <c r="FC28" s="414"/>
      <c r="FD28" s="414"/>
      <c r="FE28" s="414"/>
      <c r="FF28" s="414"/>
      <c r="FG28" s="414"/>
      <c r="FH28" s="414"/>
      <c r="FI28" s="414"/>
      <c r="FJ28" s="414"/>
      <c r="FK28" s="414"/>
      <c r="FL28" s="414"/>
      <c r="FM28" s="414"/>
      <c r="FN28" s="414"/>
      <c r="FO28" s="414"/>
      <c r="FP28" s="414"/>
      <c r="FQ28" s="414"/>
      <c r="FR28" s="414"/>
      <c r="FS28" s="414"/>
      <c r="FT28" s="414"/>
      <c r="FU28" s="414"/>
      <c r="FV28" s="414"/>
      <c r="FW28" s="414"/>
      <c r="FX28" s="414"/>
      <c r="FY28" s="414"/>
      <c r="FZ28" s="414"/>
      <c r="GA28" s="414"/>
      <c r="GB28" s="414"/>
      <c r="GC28" s="414"/>
      <c r="GD28" s="414"/>
      <c r="GE28" s="414"/>
      <c r="GF28" s="414"/>
      <c r="GG28" s="414"/>
      <c r="GH28" s="414"/>
      <c r="GI28" s="414"/>
      <c r="GJ28" s="414"/>
      <c r="GK28" s="414"/>
      <c r="GL28" s="414"/>
      <c r="GM28" s="414"/>
      <c r="GN28" s="414"/>
      <c r="GO28" s="414"/>
      <c r="GP28" s="414"/>
      <c r="GQ28" s="414"/>
      <c r="GR28" s="414"/>
      <c r="GS28" s="414"/>
      <c r="GT28" s="414"/>
      <c r="GU28" s="414"/>
      <c r="GV28" s="414"/>
      <c r="GW28" s="414"/>
      <c r="GX28" s="414"/>
      <c r="GY28" s="414"/>
      <c r="GZ28" s="414"/>
      <c r="HA28" s="414"/>
      <c r="HB28" s="414"/>
      <c r="HC28" s="414"/>
      <c r="HD28" s="414"/>
      <c r="HE28" s="414"/>
      <c r="HF28" s="414"/>
      <c r="HG28" s="414"/>
      <c r="HH28" s="414"/>
    </row>
    <row r="29" spans="1:216" s="44" customFormat="1" ht="13.2">
      <c r="A29" s="45" t="s">
        <v>399</v>
      </c>
      <c r="B29" s="743"/>
      <c r="C29" s="47"/>
      <c r="D29" s="1088" t="s">
        <v>509</v>
      </c>
      <c r="E29" s="1137"/>
      <c r="F29" s="1137"/>
      <c r="G29" s="1137"/>
      <c r="H29" s="1028"/>
      <c r="I29" s="1028"/>
      <c r="J29" s="1028"/>
      <c r="K29" s="1028"/>
      <c r="L29" s="1028"/>
      <c r="M29" s="1028"/>
      <c r="N29" s="1028"/>
      <c r="O29" s="1028"/>
      <c r="P29" s="790"/>
      <c r="Q29" s="40"/>
      <c r="R29" s="414"/>
      <c r="S29" s="414"/>
      <c r="T29" s="414"/>
      <c r="U29" s="414"/>
      <c r="V29" s="414"/>
      <c r="W29" s="414"/>
      <c r="X29" s="414"/>
      <c r="Y29" s="414"/>
      <c r="Z29" s="414"/>
      <c r="AA29" s="414"/>
      <c r="AB29" s="414"/>
      <c r="AC29" s="414"/>
      <c r="AD29" s="414"/>
      <c r="AE29" s="414"/>
      <c r="AF29" s="414"/>
      <c r="AG29" s="414"/>
      <c r="AH29" s="414"/>
      <c r="AI29" s="414"/>
      <c r="AJ29" s="414"/>
      <c r="AK29" s="414"/>
      <c r="AL29" s="414"/>
      <c r="AM29" s="414"/>
      <c r="AN29" s="414"/>
      <c r="AO29" s="414"/>
      <c r="AP29" s="414"/>
      <c r="AQ29" s="414"/>
      <c r="AR29" s="414"/>
      <c r="AS29" s="414"/>
      <c r="AT29" s="414"/>
      <c r="AU29" s="414"/>
      <c r="AV29" s="414"/>
      <c r="AW29" s="414"/>
      <c r="AX29" s="414"/>
      <c r="AY29" s="414"/>
      <c r="AZ29" s="414"/>
      <c r="BA29" s="414"/>
      <c r="BB29" s="414"/>
      <c r="BC29" s="414"/>
      <c r="BD29" s="414"/>
      <c r="BE29" s="414"/>
      <c r="BF29" s="414"/>
      <c r="BG29" s="414"/>
      <c r="BH29" s="414"/>
      <c r="BI29" s="414"/>
      <c r="BJ29" s="414"/>
      <c r="BK29" s="414"/>
      <c r="BL29" s="414"/>
      <c r="BM29" s="414"/>
      <c r="BN29" s="414"/>
      <c r="BO29" s="414"/>
      <c r="BP29" s="414"/>
      <c r="BQ29" s="414"/>
      <c r="BR29" s="414"/>
      <c r="BS29" s="414"/>
      <c r="BT29" s="414"/>
      <c r="BU29" s="414"/>
      <c r="BV29" s="414"/>
      <c r="BW29" s="414"/>
      <c r="BX29" s="414"/>
      <c r="BY29" s="414"/>
      <c r="BZ29" s="414"/>
      <c r="CA29" s="414"/>
      <c r="CB29" s="414"/>
      <c r="CC29" s="414"/>
      <c r="CD29" s="414"/>
      <c r="CE29" s="414"/>
      <c r="CF29" s="414"/>
      <c r="CG29" s="414"/>
      <c r="CH29" s="414"/>
      <c r="CI29" s="414"/>
      <c r="CJ29" s="414"/>
      <c r="CK29" s="414"/>
      <c r="CL29" s="414"/>
      <c r="CM29" s="414"/>
      <c r="CN29" s="414"/>
      <c r="CO29" s="414"/>
      <c r="CP29" s="414"/>
      <c r="CQ29" s="414"/>
      <c r="CR29" s="414"/>
      <c r="CS29" s="414"/>
      <c r="CT29" s="414"/>
      <c r="CU29" s="414"/>
      <c r="CV29" s="414"/>
      <c r="CW29" s="414"/>
      <c r="CX29" s="414"/>
      <c r="CY29" s="414"/>
      <c r="CZ29" s="414"/>
      <c r="DA29" s="414"/>
      <c r="DB29" s="414"/>
      <c r="DC29" s="414"/>
      <c r="DD29" s="414"/>
      <c r="DE29" s="414"/>
      <c r="DF29" s="414"/>
      <c r="DG29" s="414"/>
      <c r="DH29" s="414"/>
      <c r="DI29" s="414"/>
      <c r="DJ29" s="414"/>
      <c r="DK29" s="414"/>
      <c r="DL29" s="414"/>
      <c r="DM29" s="414"/>
      <c r="DN29" s="414"/>
      <c r="DO29" s="414"/>
      <c r="DP29" s="414"/>
      <c r="DQ29" s="414"/>
      <c r="DR29" s="414"/>
      <c r="DS29" s="414"/>
      <c r="DT29" s="414"/>
      <c r="DU29" s="414"/>
      <c r="DV29" s="414"/>
      <c r="DW29" s="414"/>
      <c r="DX29" s="414"/>
      <c r="DY29" s="414"/>
      <c r="DZ29" s="414"/>
      <c r="EA29" s="414"/>
      <c r="EB29" s="414"/>
      <c r="EC29" s="414"/>
      <c r="ED29" s="414"/>
      <c r="EE29" s="414"/>
      <c r="EF29" s="414"/>
      <c r="EG29" s="414"/>
      <c r="EH29" s="414"/>
      <c r="EI29" s="414"/>
      <c r="EJ29" s="414"/>
      <c r="EK29" s="414"/>
      <c r="EL29" s="414"/>
      <c r="EM29" s="414"/>
      <c r="EN29" s="414"/>
      <c r="EO29" s="414"/>
      <c r="EP29" s="414"/>
      <c r="EQ29" s="414"/>
      <c r="ER29" s="414"/>
      <c r="ES29" s="414"/>
      <c r="ET29" s="414"/>
      <c r="EU29" s="414"/>
      <c r="EV29" s="414"/>
      <c r="EW29" s="414"/>
      <c r="EX29" s="414"/>
      <c r="EY29" s="414"/>
      <c r="EZ29" s="414"/>
      <c r="FA29" s="414"/>
      <c r="FB29" s="414"/>
      <c r="FC29" s="414"/>
      <c r="FD29" s="414"/>
      <c r="FE29" s="414"/>
      <c r="FF29" s="414"/>
      <c r="FG29" s="414"/>
      <c r="FH29" s="414"/>
      <c r="FI29" s="414"/>
      <c r="FJ29" s="414"/>
      <c r="FK29" s="414"/>
      <c r="FL29" s="414"/>
      <c r="FM29" s="414"/>
      <c r="FN29" s="414"/>
      <c r="FO29" s="414"/>
      <c r="FP29" s="414"/>
      <c r="FQ29" s="414"/>
      <c r="FR29" s="414"/>
      <c r="FS29" s="414"/>
      <c r="FT29" s="414"/>
      <c r="FU29" s="414"/>
      <c r="FV29" s="414"/>
      <c r="FW29" s="414"/>
      <c r="FX29" s="414"/>
      <c r="FY29" s="414"/>
      <c r="FZ29" s="414"/>
      <c r="GA29" s="414"/>
      <c r="GB29" s="414"/>
      <c r="GC29" s="414"/>
      <c r="GD29" s="414"/>
      <c r="GE29" s="414"/>
      <c r="GF29" s="414"/>
      <c r="GG29" s="414"/>
      <c r="GH29" s="414"/>
      <c r="GI29" s="414"/>
      <c r="GJ29" s="414"/>
      <c r="GK29" s="414"/>
      <c r="GL29" s="414"/>
      <c r="GM29" s="414"/>
      <c r="GN29" s="414"/>
      <c r="GO29" s="414"/>
      <c r="GP29" s="414"/>
      <c r="GQ29" s="414"/>
      <c r="GR29" s="414"/>
      <c r="GS29" s="414"/>
      <c r="GT29" s="414"/>
      <c r="GU29" s="414"/>
      <c r="GV29" s="414"/>
      <c r="GW29" s="414"/>
      <c r="GX29" s="414"/>
      <c r="GY29" s="414"/>
      <c r="GZ29" s="414"/>
      <c r="HA29" s="414"/>
      <c r="HB29" s="414"/>
      <c r="HC29" s="414"/>
      <c r="HD29" s="414"/>
      <c r="HE29" s="414"/>
      <c r="HF29" s="414"/>
      <c r="HG29" s="414"/>
      <c r="HH29" s="414"/>
    </row>
    <row r="30" spans="1:216" s="742" customFormat="1" ht="13.2">
      <c r="A30" s="738" t="s">
        <v>65</v>
      </c>
      <c r="B30" s="739"/>
      <c r="C30" s="739"/>
      <c r="D30" s="740"/>
      <c r="E30" s="1027" t="e">
        <f t="shared" ref="E30:O30" si="4">SUM(E24:E29)</f>
        <v>#NUM!</v>
      </c>
      <c r="F30" s="1027" t="e">
        <f t="shared" si="4"/>
        <v>#NUM!</v>
      </c>
      <c r="G30" s="1027" t="e">
        <f t="shared" si="4"/>
        <v>#NUM!</v>
      </c>
      <c r="H30" s="1027" t="e">
        <f t="shared" si="4"/>
        <v>#NUM!</v>
      </c>
      <c r="I30" s="1027" t="e">
        <f t="shared" si="4"/>
        <v>#NUM!</v>
      </c>
      <c r="J30" s="1027" t="e">
        <f t="shared" si="4"/>
        <v>#NUM!</v>
      </c>
      <c r="K30" s="1027" t="e">
        <f t="shared" si="4"/>
        <v>#NUM!</v>
      </c>
      <c r="L30" s="1027" t="e">
        <f t="shared" si="4"/>
        <v>#NUM!</v>
      </c>
      <c r="M30" s="1027" t="e">
        <f t="shared" si="4"/>
        <v>#NUM!</v>
      </c>
      <c r="N30" s="1027" t="e">
        <f t="shared" si="4"/>
        <v>#NUM!</v>
      </c>
      <c r="O30" s="1027" t="e">
        <f t="shared" si="4"/>
        <v>#NUM!</v>
      </c>
      <c r="P30" s="364"/>
      <c r="Q30" s="741"/>
      <c r="R30" s="725"/>
      <c r="S30" s="725"/>
      <c r="T30" s="725"/>
      <c r="U30" s="725"/>
      <c r="V30" s="725"/>
      <c r="W30" s="725"/>
      <c r="X30" s="725"/>
      <c r="Y30" s="725"/>
      <c r="Z30" s="725"/>
      <c r="AA30" s="725"/>
      <c r="AB30" s="725"/>
      <c r="AC30" s="725"/>
      <c r="AD30" s="725"/>
      <c r="AE30" s="725"/>
      <c r="AF30" s="725"/>
      <c r="AG30" s="725"/>
      <c r="AH30" s="725"/>
      <c r="AI30" s="725"/>
      <c r="AJ30" s="725"/>
      <c r="AK30" s="725"/>
      <c r="AL30" s="725"/>
      <c r="AM30" s="725"/>
      <c r="AN30" s="725"/>
      <c r="AO30" s="725"/>
      <c r="AP30" s="725"/>
      <c r="AQ30" s="725"/>
      <c r="AR30" s="725"/>
      <c r="AS30" s="725"/>
      <c r="AT30" s="725"/>
      <c r="AU30" s="725"/>
      <c r="AV30" s="725"/>
      <c r="AW30" s="725"/>
      <c r="AX30" s="725"/>
      <c r="AY30" s="725"/>
      <c r="AZ30" s="725"/>
      <c r="BA30" s="725"/>
      <c r="BB30" s="725"/>
      <c r="BC30" s="725"/>
      <c r="BD30" s="725"/>
      <c r="BE30" s="725"/>
      <c r="BF30" s="725"/>
      <c r="BG30" s="725"/>
      <c r="BH30" s="725"/>
      <c r="BI30" s="725"/>
      <c r="BJ30" s="725"/>
      <c r="BK30" s="725"/>
      <c r="BL30" s="725"/>
      <c r="BM30" s="725"/>
      <c r="BN30" s="725"/>
      <c r="BO30" s="725"/>
      <c r="BP30" s="725"/>
      <c r="BQ30" s="725"/>
      <c r="BR30" s="725"/>
      <c r="BS30" s="725"/>
      <c r="BT30" s="725"/>
      <c r="BU30" s="725"/>
      <c r="BV30" s="725"/>
      <c r="BW30" s="725"/>
      <c r="BX30" s="725"/>
      <c r="BY30" s="725"/>
      <c r="BZ30" s="725"/>
      <c r="CA30" s="725"/>
      <c r="CB30" s="725"/>
      <c r="CC30" s="725"/>
      <c r="CD30" s="725"/>
      <c r="CE30" s="725"/>
      <c r="CF30" s="725"/>
      <c r="CG30" s="725"/>
      <c r="CH30" s="725"/>
      <c r="CI30" s="725"/>
      <c r="CJ30" s="725"/>
      <c r="CK30" s="725"/>
      <c r="CL30" s="725"/>
      <c r="CM30" s="725"/>
      <c r="CN30" s="725"/>
      <c r="CO30" s="725"/>
      <c r="CP30" s="725"/>
      <c r="CQ30" s="725"/>
      <c r="CR30" s="725"/>
      <c r="CS30" s="725"/>
      <c r="CT30" s="725"/>
      <c r="CU30" s="725"/>
      <c r="CV30" s="725"/>
      <c r="CW30" s="725"/>
      <c r="CX30" s="725"/>
      <c r="CY30" s="725"/>
      <c r="CZ30" s="725"/>
      <c r="DA30" s="725"/>
      <c r="DB30" s="725"/>
      <c r="DC30" s="725"/>
      <c r="DD30" s="725"/>
      <c r="DE30" s="725"/>
      <c r="DF30" s="725"/>
      <c r="DG30" s="725"/>
      <c r="DH30" s="725"/>
      <c r="DI30" s="725"/>
      <c r="DJ30" s="725"/>
      <c r="DK30" s="725"/>
      <c r="DL30" s="725"/>
      <c r="DM30" s="725"/>
      <c r="DN30" s="725"/>
      <c r="DO30" s="725"/>
      <c r="DP30" s="725"/>
      <c r="DQ30" s="725"/>
      <c r="DR30" s="725"/>
      <c r="DS30" s="725"/>
      <c r="DT30" s="725"/>
      <c r="DU30" s="725"/>
      <c r="DV30" s="725"/>
      <c r="DW30" s="725"/>
      <c r="DX30" s="725"/>
      <c r="DY30" s="725"/>
      <c r="DZ30" s="725"/>
      <c r="EA30" s="725"/>
      <c r="EB30" s="725"/>
      <c r="EC30" s="725"/>
      <c r="ED30" s="725"/>
      <c r="EE30" s="725"/>
      <c r="EF30" s="725"/>
      <c r="EG30" s="725"/>
      <c r="EH30" s="725"/>
      <c r="EI30" s="725"/>
      <c r="EJ30" s="725"/>
      <c r="EK30" s="725"/>
      <c r="EL30" s="725"/>
      <c r="EM30" s="725"/>
      <c r="EN30" s="725"/>
      <c r="EO30" s="725"/>
      <c r="EP30" s="725"/>
      <c r="EQ30" s="725"/>
      <c r="ER30" s="725"/>
      <c r="ES30" s="725"/>
      <c r="ET30" s="725"/>
      <c r="EU30" s="725"/>
      <c r="EV30" s="725"/>
      <c r="EW30" s="725"/>
      <c r="EX30" s="725"/>
      <c r="EY30" s="725"/>
      <c r="EZ30" s="725"/>
      <c r="FA30" s="725"/>
      <c r="FB30" s="725"/>
      <c r="FC30" s="725"/>
      <c r="FD30" s="725"/>
      <c r="FE30" s="725"/>
      <c r="FF30" s="725"/>
      <c r="FG30" s="725"/>
      <c r="FH30" s="725"/>
      <c r="FI30" s="725"/>
      <c r="FJ30" s="725"/>
      <c r="FK30" s="725"/>
      <c r="FL30" s="725"/>
      <c r="FM30" s="725"/>
      <c r="FN30" s="725"/>
      <c r="FO30" s="725"/>
      <c r="FP30" s="725"/>
      <c r="FQ30" s="725"/>
      <c r="FR30" s="725"/>
      <c r="FS30" s="725"/>
      <c r="FT30" s="725"/>
      <c r="FU30" s="725"/>
      <c r="FV30" s="725"/>
      <c r="FW30" s="725"/>
      <c r="FX30" s="725"/>
      <c r="FY30" s="725"/>
      <c r="FZ30" s="725"/>
      <c r="GA30" s="725"/>
      <c r="GB30" s="725"/>
      <c r="GC30" s="725"/>
      <c r="GD30" s="725"/>
      <c r="GE30" s="725"/>
      <c r="GF30" s="725"/>
      <c r="GG30" s="725"/>
      <c r="GH30" s="725"/>
      <c r="GI30" s="725"/>
      <c r="GJ30" s="725"/>
      <c r="GK30" s="725"/>
      <c r="GL30" s="725"/>
      <c r="GM30" s="725"/>
      <c r="GN30" s="725"/>
      <c r="GO30" s="725"/>
      <c r="GP30" s="725"/>
      <c r="GQ30" s="725"/>
      <c r="GR30" s="725"/>
      <c r="GS30" s="725"/>
      <c r="GT30" s="725"/>
      <c r="GU30" s="725"/>
      <c r="GV30" s="725"/>
      <c r="GW30" s="725"/>
      <c r="GX30" s="725"/>
      <c r="GY30" s="725"/>
      <c r="GZ30" s="725"/>
      <c r="HA30" s="725"/>
      <c r="HB30" s="725"/>
      <c r="HC30" s="725"/>
      <c r="HD30" s="725"/>
      <c r="HE30" s="725"/>
      <c r="HF30" s="725"/>
      <c r="HG30" s="725"/>
      <c r="HH30" s="725"/>
    </row>
    <row r="31" spans="1:216" s="1019" customFormat="1" ht="13.2">
      <c r="A31" s="1000" t="s">
        <v>463</v>
      </c>
      <c r="B31" s="1017"/>
      <c r="C31" s="1018"/>
      <c r="D31" s="1018"/>
      <c r="E31" s="1146" t="e">
        <f t="shared" ref="E31:O31" si="5">E30/(E10/12)</f>
        <v>#NUM!</v>
      </c>
      <c r="F31" s="1147" t="e">
        <f t="shared" si="5"/>
        <v>#NUM!</v>
      </c>
      <c r="G31" s="1147" t="e">
        <f t="shared" si="5"/>
        <v>#NUM!</v>
      </c>
      <c r="H31" s="1147" t="e">
        <f t="shared" si="5"/>
        <v>#NUM!</v>
      </c>
      <c r="I31" s="1147" t="e">
        <f t="shared" si="5"/>
        <v>#NUM!</v>
      </c>
      <c r="J31" s="1147" t="e">
        <f t="shared" si="5"/>
        <v>#NUM!</v>
      </c>
      <c r="K31" s="1147" t="e">
        <f t="shared" si="5"/>
        <v>#NUM!</v>
      </c>
      <c r="L31" s="1147" t="e">
        <f t="shared" si="5"/>
        <v>#NUM!</v>
      </c>
      <c r="M31" s="1147" t="e">
        <f t="shared" si="5"/>
        <v>#NUM!</v>
      </c>
      <c r="N31" s="1147" t="e">
        <f t="shared" si="5"/>
        <v>#NUM!</v>
      </c>
      <c r="O31" s="1147" t="e">
        <f t="shared" si="5"/>
        <v>#NUM!</v>
      </c>
      <c r="P31" s="1005"/>
      <c r="Q31" s="1013"/>
      <c r="R31" s="1014"/>
      <c r="S31" s="1014"/>
      <c r="T31" s="1014"/>
      <c r="U31" s="1014"/>
      <c r="V31" s="1014"/>
      <c r="W31" s="1014"/>
      <c r="X31" s="1014"/>
      <c r="Y31" s="1014"/>
      <c r="Z31" s="1014"/>
      <c r="AA31" s="1014"/>
      <c r="AB31" s="1014"/>
      <c r="AC31" s="1014"/>
      <c r="AD31" s="1014"/>
      <c r="AE31" s="1014"/>
      <c r="AF31" s="1014"/>
      <c r="AG31" s="1014"/>
      <c r="AH31" s="1014"/>
      <c r="AI31" s="1014"/>
      <c r="AJ31" s="1014"/>
      <c r="AK31" s="1014"/>
      <c r="AL31" s="1014"/>
      <c r="AM31" s="1014"/>
      <c r="AN31" s="1014"/>
      <c r="AO31" s="1014"/>
      <c r="AP31" s="1014"/>
      <c r="AQ31" s="1014"/>
      <c r="AR31" s="1014"/>
      <c r="AS31" s="1014"/>
      <c r="AT31" s="1014"/>
      <c r="AU31" s="1014"/>
      <c r="AV31" s="1014"/>
      <c r="AW31" s="1014"/>
      <c r="AX31" s="1014"/>
      <c r="AY31" s="1014"/>
      <c r="AZ31" s="1014"/>
      <c r="BA31" s="1014"/>
      <c r="BB31" s="1014"/>
      <c r="BC31" s="1014"/>
      <c r="BD31" s="1014"/>
      <c r="BE31" s="1014"/>
      <c r="BF31" s="1014"/>
      <c r="BG31" s="1014"/>
      <c r="BH31" s="1014"/>
      <c r="BI31" s="1014"/>
      <c r="BJ31" s="1014"/>
      <c r="BK31" s="1014"/>
      <c r="BL31" s="1014"/>
      <c r="BM31" s="1014"/>
      <c r="BN31" s="1014"/>
      <c r="BO31" s="1014"/>
      <c r="BP31" s="1014"/>
      <c r="BQ31" s="1014"/>
      <c r="BR31" s="1014"/>
      <c r="BS31" s="1014"/>
      <c r="BT31" s="1014"/>
      <c r="BU31" s="1014"/>
      <c r="BV31" s="1014"/>
      <c r="BW31" s="1014"/>
      <c r="BX31" s="1014"/>
      <c r="BY31" s="1014"/>
      <c r="BZ31" s="1014"/>
      <c r="CA31" s="1014"/>
      <c r="CB31" s="1014"/>
      <c r="CC31" s="1014"/>
      <c r="CD31" s="1014"/>
      <c r="CE31" s="1014"/>
      <c r="CF31" s="1014"/>
      <c r="CG31" s="1014"/>
      <c r="CH31" s="1014"/>
      <c r="CI31" s="1014"/>
      <c r="CJ31" s="1014"/>
      <c r="CK31" s="1014"/>
      <c r="CL31" s="1014"/>
      <c r="CM31" s="1014"/>
      <c r="CN31" s="1014"/>
      <c r="CO31" s="1014"/>
      <c r="CP31" s="1014"/>
      <c r="CQ31" s="1014"/>
      <c r="CR31" s="1014"/>
      <c r="CS31" s="1014"/>
      <c r="CT31" s="1014"/>
      <c r="CU31" s="1014"/>
      <c r="CV31" s="1014"/>
      <c r="CW31" s="1014"/>
      <c r="CX31" s="1014"/>
      <c r="CY31" s="1014"/>
      <c r="CZ31" s="1014"/>
      <c r="DA31" s="1014"/>
      <c r="DB31" s="1014"/>
      <c r="DC31" s="1014"/>
      <c r="DD31" s="1014"/>
      <c r="DE31" s="1014"/>
      <c r="DF31" s="1014"/>
      <c r="DG31" s="1014"/>
      <c r="DH31" s="1014"/>
      <c r="DI31" s="1014"/>
      <c r="DJ31" s="1014"/>
      <c r="DK31" s="1014"/>
      <c r="DL31" s="1014"/>
      <c r="DM31" s="1014"/>
      <c r="DN31" s="1014"/>
      <c r="DO31" s="1014"/>
      <c r="DP31" s="1014"/>
      <c r="DQ31" s="1014"/>
      <c r="DR31" s="1014"/>
      <c r="DS31" s="1014"/>
      <c r="DT31" s="1014"/>
      <c r="DU31" s="1014"/>
      <c r="DV31" s="1014"/>
      <c r="DW31" s="1014"/>
      <c r="DX31" s="1014"/>
      <c r="DY31" s="1014"/>
      <c r="DZ31" s="1014"/>
      <c r="EA31" s="1014"/>
      <c r="EB31" s="1014"/>
      <c r="EC31" s="1014"/>
      <c r="ED31" s="1014"/>
      <c r="EE31" s="1014"/>
      <c r="EF31" s="1014"/>
      <c r="EG31" s="1014"/>
      <c r="EH31" s="1014"/>
      <c r="EI31" s="1014"/>
      <c r="EJ31" s="1014"/>
      <c r="EK31" s="1014"/>
      <c r="EL31" s="1014"/>
      <c r="EM31" s="1014"/>
      <c r="EN31" s="1014"/>
      <c r="EO31" s="1014"/>
      <c r="EP31" s="1014"/>
      <c r="EQ31" s="1014"/>
      <c r="ER31" s="1014"/>
      <c r="ES31" s="1014"/>
      <c r="ET31" s="1014"/>
      <c r="EU31" s="1014"/>
      <c r="EV31" s="1014"/>
      <c r="EW31" s="1014"/>
      <c r="EX31" s="1014"/>
      <c r="EY31" s="1014"/>
      <c r="EZ31" s="1014"/>
      <c r="FA31" s="1014"/>
      <c r="FB31" s="1014"/>
      <c r="FC31" s="1014"/>
      <c r="FD31" s="1014"/>
      <c r="FE31" s="1014"/>
      <c r="FF31" s="1014"/>
      <c r="FG31" s="1014"/>
      <c r="FH31" s="1014"/>
      <c r="FI31" s="1014"/>
      <c r="FJ31" s="1014"/>
      <c r="FK31" s="1014"/>
      <c r="FL31" s="1014"/>
      <c r="FM31" s="1014"/>
      <c r="FN31" s="1014"/>
      <c r="FO31" s="1014"/>
      <c r="FP31" s="1014"/>
      <c r="FQ31" s="1014"/>
      <c r="FR31" s="1014"/>
      <c r="FS31" s="1014"/>
      <c r="FT31" s="1014"/>
      <c r="FU31" s="1014"/>
      <c r="FV31" s="1014"/>
      <c r="FW31" s="1014"/>
      <c r="FX31" s="1014"/>
      <c r="FY31" s="1014"/>
      <c r="FZ31" s="1014"/>
      <c r="GA31" s="1014"/>
      <c r="GB31" s="1014"/>
      <c r="GC31" s="1014"/>
      <c r="GD31" s="1014"/>
      <c r="GE31" s="1014"/>
      <c r="GF31" s="1014"/>
      <c r="GG31" s="1014"/>
      <c r="GH31" s="1014"/>
      <c r="GI31" s="1014"/>
      <c r="GJ31" s="1014"/>
      <c r="GK31" s="1014"/>
      <c r="GL31" s="1014"/>
      <c r="GM31" s="1014"/>
      <c r="GN31" s="1014"/>
      <c r="GO31" s="1014"/>
      <c r="GP31" s="1014"/>
      <c r="GQ31" s="1014"/>
      <c r="GR31" s="1014"/>
      <c r="GS31" s="1014"/>
      <c r="GT31" s="1014"/>
      <c r="GU31" s="1014"/>
      <c r="GV31" s="1014"/>
      <c r="GW31" s="1014"/>
      <c r="GX31" s="1014"/>
      <c r="GY31" s="1014"/>
      <c r="GZ31" s="1014"/>
      <c r="HA31" s="1014"/>
      <c r="HB31" s="1014"/>
      <c r="HC31" s="1014"/>
      <c r="HD31" s="1014"/>
      <c r="HE31" s="1014"/>
      <c r="HF31" s="1014"/>
      <c r="HG31" s="1014"/>
      <c r="HH31" s="1014"/>
    </row>
    <row r="32" spans="1:216" s="1013" customFormat="1" ht="13.2">
      <c r="A32" s="1009" t="s">
        <v>462</v>
      </c>
      <c r="B32" s="1010"/>
      <c r="C32" s="1011">
        <f>'0)Compliance Info'!$C$48</f>
        <v>0.15</v>
      </c>
      <c r="D32" s="1011">
        <f>'0)Compliance Info'!$D$48</f>
        <v>0.35</v>
      </c>
      <c r="E32" s="1148" t="e">
        <f>IF(E31&lt;$C$32,"Under Minimun",IF((E31)&lt;=$D$32,"Within Limit",IF((E31)&gt;$D$32,"TOO HIGH")))</f>
        <v>#NUM!</v>
      </c>
      <c r="F32" s="1148" t="e">
        <f t="shared" ref="F32:O32" si="6">IF(F31&lt;$C$32,"Under Minimun",IF((F31)&lt;=$D$32,"Within Limit",IF((F31)&gt;$D$32,"TOO HIGH")))</f>
        <v>#NUM!</v>
      </c>
      <c r="G32" s="1148" t="e">
        <f t="shared" si="6"/>
        <v>#NUM!</v>
      </c>
      <c r="H32" s="1148" t="e">
        <f t="shared" si="6"/>
        <v>#NUM!</v>
      </c>
      <c r="I32" s="1148" t="e">
        <f t="shared" si="6"/>
        <v>#NUM!</v>
      </c>
      <c r="J32" s="1148" t="e">
        <f t="shared" si="6"/>
        <v>#NUM!</v>
      </c>
      <c r="K32" s="1148" t="e">
        <f t="shared" si="6"/>
        <v>#NUM!</v>
      </c>
      <c r="L32" s="1148" t="e">
        <f t="shared" si="6"/>
        <v>#NUM!</v>
      </c>
      <c r="M32" s="1148" t="e">
        <f t="shared" si="6"/>
        <v>#NUM!</v>
      </c>
      <c r="N32" s="1148" t="e">
        <f t="shared" si="6"/>
        <v>#NUM!</v>
      </c>
      <c r="O32" s="1148" t="e">
        <f t="shared" si="6"/>
        <v>#NUM!</v>
      </c>
      <c r="P32" s="1005"/>
      <c r="R32" s="1014"/>
      <c r="S32" s="1014"/>
      <c r="T32" s="1014"/>
      <c r="U32" s="1014"/>
      <c r="V32" s="1014"/>
      <c r="W32" s="1014"/>
      <c r="X32" s="1014"/>
      <c r="Y32" s="1014"/>
      <c r="Z32" s="1014"/>
      <c r="AA32" s="1014"/>
      <c r="AB32" s="1014"/>
      <c r="AC32" s="1014"/>
      <c r="AD32" s="1014"/>
      <c r="AE32" s="1014"/>
      <c r="AF32" s="1014"/>
      <c r="AG32" s="1014"/>
      <c r="AH32" s="1014"/>
      <c r="AI32" s="1014"/>
      <c r="AJ32" s="1014"/>
      <c r="AK32" s="1014"/>
      <c r="AL32" s="1014"/>
      <c r="AM32" s="1014"/>
      <c r="AN32" s="1014"/>
      <c r="AO32" s="1014"/>
      <c r="AP32" s="1014"/>
      <c r="AQ32" s="1014"/>
      <c r="AR32" s="1014"/>
      <c r="AS32" s="1014"/>
      <c r="AT32" s="1014"/>
      <c r="AU32" s="1014"/>
      <c r="AV32" s="1014"/>
      <c r="AW32" s="1014"/>
      <c r="AX32" s="1014"/>
      <c r="AY32" s="1014"/>
      <c r="AZ32" s="1014"/>
      <c r="BA32" s="1014"/>
      <c r="BB32" s="1014"/>
      <c r="BC32" s="1014"/>
      <c r="BD32" s="1014"/>
      <c r="BE32" s="1014"/>
      <c r="BF32" s="1014"/>
      <c r="BG32" s="1014"/>
      <c r="BH32" s="1014"/>
      <c r="BI32" s="1014"/>
      <c r="BJ32" s="1014"/>
      <c r="BK32" s="1014"/>
      <c r="BL32" s="1014"/>
      <c r="BM32" s="1014"/>
      <c r="BN32" s="1014"/>
      <c r="BO32" s="1014"/>
      <c r="BP32" s="1014"/>
      <c r="BQ32" s="1014"/>
      <c r="BR32" s="1014"/>
      <c r="BS32" s="1014"/>
      <c r="BT32" s="1014"/>
      <c r="BU32" s="1014"/>
      <c r="BV32" s="1014"/>
      <c r="BW32" s="1014"/>
      <c r="BX32" s="1014"/>
      <c r="BY32" s="1014"/>
      <c r="BZ32" s="1014"/>
      <c r="CA32" s="1014"/>
      <c r="CB32" s="1014"/>
      <c r="CC32" s="1014"/>
      <c r="CD32" s="1014"/>
      <c r="CE32" s="1014"/>
      <c r="CF32" s="1014"/>
      <c r="CG32" s="1014"/>
      <c r="CH32" s="1014"/>
      <c r="CI32" s="1014"/>
      <c r="CJ32" s="1014"/>
      <c r="CK32" s="1014"/>
      <c r="CL32" s="1014"/>
      <c r="CM32" s="1014"/>
      <c r="CN32" s="1014"/>
      <c r="CO32" s="1014"/>
      <c r="CP32" s="1014"/>
      <c r="CQ32" s="1014"/>
      <c r="CR32" s="1014"/>
      <c r="CS32" s="1014"/>
      <c r="CT32" s="1014"/>
      <c r="CU32" s="1014"/>
      <c r="CV32" s="1014"/>
      <c r="CW32" s="1014"/>
      <c r="CX32" s="1014"/>
      <c r="CY32" s="1014"/>
      <c r="CZ32" s="1014"/>
      <c r="DA32" s="1014"/>
      <c r="DB32" s="1014"/>
      <c r="DC32" s="1014"/>
      <c r="DD32" s="1014"/>
      <c r="DE32" s="1014"/>
      <c r="DF32" s="1014"/>
      <c r="DG32" s="1014"/>
      <c r="DH32" s="1014"/>
      <c r="DI32" s="1014"/>
      <c r="DJ32" s="1014"/>
      <c r="DK32" s="1014"/>
      <c r="DL32" s="1014"/>
      <c r="DM32" s="1014"/>
      <c r="DN32" s="1014"/>
      <c r="DO32" s="1014"/>
      <c r="DP32" s="1014"/>
      <c r="DQ32" s="1014"/>
      <c r="DR32" s="1014"/>
      <c r="DS32" s="1014"/>
      <c r="DT32" s="1014"/>
      <c r="DU32" s="1014"/>
      <c r="DV32" s="1014"/>
      <c r="DW32" s="1014"/>
      <c r="DX32" s="1014"/>
      <c r="DY32" s="1014"/>
      <c r="DZ32" s="1014"/>
      <c r="EA32" s="1014"/>
      <c r="EB32" s="1014"/>
      <c r="EC32" s="1014"/>
      <c r="ED32" s="1014"/>
      <c r="EE32" s="1014"/>
      <c r="EF32" s="1014"/>
      <c r="EG32" s="1014"/>
      <c r="EH32" s="1014"/>
      <c r="EI32" s="1014"/>
      <c r="EJ32" s="1014"/>
      <c r="EK32" s="1014"/>
      <c r="EL32" s="1014"/>
      <c r="EM32" s="1014"/>
      <c r="EN32" s="1014"/>
      <c r="EO32" s="1014"/>
      <c r="EP32" s="1014"/>
      <c r="EQ32" s="1014"/>
      <c r="ER32" s="1014"/>
      <c r="ES32" s="1014"/>
      <c r="ET32" s="1014"/>
      <c r="EU32" s="1014"/>
      <c r="EV32" s="1014"/>
      <c r="EW32" s="1014"/>
      <c r="EX32" s="1014"/>
      <c r="EY32" s="1014"/>
      <c r="EZ32" s="1014"/>
      <c r="FA32" s="1014"/>
      <c r="FB32" s="1014"/>
      <c r="FC32" s="1014"/>
      <c r="FD32" s="1014"/>
      <c r="FE32" s="1014"/>
      <c r="FF32" s="1014"/>
      <c r="FG32" s="1014"/>
      <c r="FH32" s="1014"/>
      <c r="FI32" s="1014"/>
      <c r="FJ32" s="1014"/>
      <c r="FK32" s="1014"/>
      <c r="FL32" s="1014"/>
      <c r="FM32" s="1014"/>
      <c r="FN32" s="1014"/>
      <c r="FO32" s="1014"/>
      <c r="FP32" s="1014"/>
      <c r="FQ32" s="1014"/>
      <c r="FR32" s="1014"/>
      <c r="FS32" s="1014"/>
      <c r="FT32" s="1014"/>
      <c r="FU32" s="1014"/>
      <c r="FV32" s="1014"/>
      <c r="FW32" s="1014"/>
      <c r="FX32" s="1014"/>
      <c r="FY32" s="1014"/>
      <c r="FZ32" s="1014"/>
      <c r="GA32" s="1014"/>
      <c r="GB32" s="1014"/>
      <c r="GC32" s="1014"/>
      <c r="GD32" s="1014"/>
      <c r="GE32" s="1014"/>
      <c r="GF32" s="1014"/>
      <c r="GG32" s="1014"/>
      <c r="GH32" s="1014"/>
      <c r="GI32" s="1014"/>
      <c r="GJ32" s="1014"/>
      <c r="GK32" s="1014"/>
      <c r="GL32" s="1014"/>
      <c r="GM32" s="1014"/>
      <c r="GN32" s="1014"/>
      <c r="GO32" s="1014"/>
      <c r="GP32" s="1014"/>
      <c r="GQ32" s="1014"/>
      <c r="GR32" s="1014"/>
      <c r="GS32" s="1014"/>
      <c r="GT32" s="1014"/>
      <c r="GU32" s="1014"/>
      <c r="GV32" s="1014"/>
      <c r="GW32" s="1014"/>
      <c r="GX32" s="1014"/>
      <c r="GY32" s="1014"/>
      <c r="GZ32" s="1014"/>
      <c r="HA32" s="1014"/>
      <c r="HB32" s="1014"/>
      <c r="HC32" s="1014"/>
      <c r="HD32" s="1014"/>
      <c r="HE32" s="1014"/>
      <c r="HF32" s="1014"/>
      <c r="HG32" s="1014"/>
      <c r="HH32" s="1014"/>
    </row>
    <row r="33" spans="1:216" s="819" customFormat="1" ht="12" customHeight="1">
      <c r="A33" s="816" t="s">
        <v>405</v>
      </c>
      <c r="B33" s="817"/>
      <c r="C33" s="817"/>
      <c r="D33" s="817"/>
      <c r="E33" s="1149"/>
      <c r="F33" s="1149"/>
      <c r="G33" s="1149"/>
      <c r="H33" s="1149"/>
      <c r="I33" s="1149"/>
      <c r="J33" s="1149"/>
      <c r="K33" s="1149"/>
      <c r="L33" s="1149"/>
      <c r="M33" s="1149"/>
      <c r="N33" s="1149"/>
      <c r="O33" s="1149"/>
      <c r="P33" s="818"/>
      <c r="R33" s="820"/>
      <c r="S33" s="820"/>
      <c r="T33" s="820"/>
      <c r="U33" s="820"/>
      <c r="V33" s="820"/>
      <c r="W33" s="820"/>
      <c r="X33" s="820"/>
      <c r="Y33" s="820"/>
      <c r="Z33" s="820"/>
      <c r="AA33" s="820"/>
      <c r="AB33" s="820"/>
      <c r="AC33" s="820"/>
      <c r="AD33" s="820"/>
      <c r="AE33" s="820"/>
      <c r="AF33" s="820"/>
      <c r="AG33" s="820"/>
      <c r="AH33" s="820"/>
      <c r="AI33" s="820"/>
      <c r="AJ33" s="820"/>
      <c r="AK33" s="820"/>
      <c r="AL33" s="820"/>
      <c r="AM33" s="820"/>
      <c r="AN33" s="820"/>
      <c r="AO33" s="820"/>
      <c r="AP33" s="820"/>
      <c r="AQ33" s="820"/>
      <c r="AR33" s="820"/>
      <c r="AS33" s="820"/>
      <c r="AT33" s="820"/>
      <c r="AU33" s="820"/>
      <c r="AV33" s="820"/>
      <c r="AW33" s="820"/>
      <c r="AX33" s="820"/>
      <c r="AY33" s="820"/>
      <c r="AZ33" s="820"/>
      <c r="BA33" s="820"/>
      <c r="BB33" s="820"/>
      <c r="BC33" s="820"/>
      <c r="BD33" s="820"/>
      <c r="BE33" s="820"/>
      <c r="BF33" s="820"/>
      <c r="BG33" s="820"/>
      <c r="BH33" s="820"/>
      <c r="BI33" s="820"/>
      <c r="BJ33" s="820"/>
      <c r="BK33" s="820"/>
      <c r="BL33" s="820"/>
      <c r="BM33" s="820"/>
      <c r="BN33" s="820"/>
      <c r="BO33" s="820"/>
      <c r="BP33" s="820"/>
      <c r="BQ33" s="820"/>
      <c r="BR33" s="820"/>
      <c r="BS33" s="820"/>
      <c r="BT33" s="820"/>
      <c r="BU33" s="820"/>
      <c r="BV33" s="820"/>
      <c r="BW33" s="820"/>
      <c r="BX33" s="820"/>
      <c r="BY33" s="820"/>
      <c r="BZ33" s="820"/>
      <c r="CA33" s="820"/>
      <c r="CB33" s="820"/>
      <c r="CC33" s="820"/>
      <c r="CD33" s="820"/>
      <c r="CE33" s="820"/>
      <c r="CF33" s="820"/>
      <c r="CG33" s="820"/>
      <c r="CH33" s="820"/>
      <c r="CI33" s="820"/>
      <c r="CJ33" s="820"/>
      <c r="CK33" s="820"/>
      <c r="CL33" s="820"/>
      <c r="CM33" s="820"/>
      <c r="CN33" s="820"/>
      <c r="CO33" s="820"/>
      <c r="CP33" s="820"/>
      <c r="CQ33" s="820"/>
      <c r="CR33" s="820"/>
      <c r="CS33" s="820"/>
      <c r="CT33" s="820"/>
      <c r="CU33" s="820"/>
      <c r="CV33" s="820"/>
      <c r="CW33" s="820"/>
      <c r="CX33" s="820"/>
      <c r="CY33" s="820"/>
      <c r="CZ33" s="820"/>
      <c r="DA33" s="820"/>
      <c r="DB33" s="820"/>
      <c r="DC33" s="820"/>
      <c r="DD33" s="820"/>
      <c r="DE33" s="820"/>
      <c r="DF33" s="820"/>
      <c r="DG33" s="820"/>
      <c r="DH33" s="820"/>
      <c r="DI33" s="820"/>
      <c r="DJ33" s="820"/>
      <c r="DK33" s="820"/>
      <c r="DL33" s="820"/>
      <c r="DM33" s="820"/>
      <c r="DN33" s="820"/>
      <c r="DO33" s="820"/>
      <c r="DP33" s="820"/>
      <c r="DQ33" s="820"/>
      <c r="DR33" s="820"/>
      <c r="DS33" s="820"/>
      <c r="DT33" s="820"/>
      <c r="DU33" s="820"/>
      <c r="DV33" s="820"/>
      <c r="DW33" s="820"/>
      <c r="DX33" s="820"/>
      <c r="DY33" s="820"/>
      <c r="DZ33" s="820"/>
      <c r="EA33" s="820"/>
      <c r="EB33" s="820"/>
      <c r="EC33" s="820"/>
      <c r="ED33" s="820"/>
      <c r="EE33" s="820"/>
      <c r="EF33" s="820"/>
      <c r="EG33" s="820"/>
      <c r="EH33" s="820"/>
      <c r="EI33" s="820"/>
      <c r="EJ33" s="820"/>
      <c r="EK33" s="820"/>
      <c r="EL33" s="820"/>
      <c r="EM33" s="820"/>
      <c r="EN33" s="820"/>
      <c r="EO33" s="820"/>
      <c r="EP33" s="820"/>
      <c r="EQ33" s="820"/>
      <c r="ER33" s="820"/>
      <c r="ES33" s="820"/>
      <c r="ET33" s="820"/>
      <c r="EU33" s="820"/>
      <c r="EV33" s="820"/>
      <c r="EW33" s="820"/>
      <c r="EX33" s="820"/>
      <c r="EY33" s="820"/>
      <c r="EZ33" s="820"/>
      <c r="FA33" s="820"/>
      <c r="FB33" s="820"/>
      <c r="FC33" s="820"/>
      <c r="FD33" s="820"/>
      <c r="FE33" s="820"/>
      <c r="FF33" s="820"/>
      <c r="FG33" s="820"/>
      <c r="FH33" s="820"/>
      <c r="FI33" s="820"/>
      <c r="FJ33" s="820"/>
      <c r="FK33" s="820"/>
      <c r="FL33" s="820"/>
      <c r="FM33" s="820"/>
      <c r="FN33" s="820"/>
      <c r="FO33" s="820"/>
      <c r="FP33" s="820"/>
      <c r="FQ33" s="820"/>
      <c r="FR33" s="820"/>
      <c r="FS33" s="820"/>
      <c r="FT33" s="820"/>
      <c r="FU33" s="820"/>
      <c r="FV33" s="820"/>
      <c r="FW33" s="820"/>
      <c r="FX33" s="820"/>
      <c r="FY33" s="820"/>
      <c r="FZ33" s="820"/>
      <c r="GA33" s="820"/>
      <c r="GB33" s="820"/>
      <c r="GC33" s="820"/>
      <c r="GD33" s="820"/>
      <c r="GE33" s="820"/>
      <c r="GF33" s="820"/>
      <c r="GG33" s="820"/>
      <c r="GH33" s="820"/>
      <c r="GI33" s="820"/>
      <c r="GJ33" s="820"/>
      <c r="GK33" s="820"/>
      <c r="GL33" s="820"/>
      <c r="GM33" s="820"/>
      <c r="GN33" s="820"/>
      <c r="GO33" s="820"/>
      <c r="GP33" s="820"/>
      <c r="GQ33" s="820"/>
      <c r="GR33" s="820"/>
      <c r="GS33" s="820"/>
      <c r="GT33" s="820"/>
      <c r="GU33" s="820"/>
      <c r="GV33" s="820"/>
      <c r="GW33" s="820"/>
      <c r="GX33" s="820"/>
      <c r="GY33" s="820"/>
      <c r="GZ33" s="820"/>
      <c r="HA33" s="820"/>
      <c r="HB33" s="820"/>
      <c r="HC33" s="820"/>
      <c r="HD33" s="820"/>
      <c r="HE33" s="820"/>
      <c r="HF33" s="820"/>
      <c r="HG33" s="820"/>
      <c r="HH33" s="820"/>
    </row>
    <row r="34" spans="1:216" s="824" customFormat="1" ht="13.2">
      <c r="A34" s="816" t="s">
        <v>406</v>
      </c>
      <c r="B34" s="817"/>
      <c r="C34" s="817"/>
      <c r="D34" s="817"/>
      <c r="E34" s="1150" t="e">
        <f>E30+E33</f>
        <v>#NUM!</v>
      </c>
      <c r="F34" s="1150" t="e">
        <f t="shared" ref="F34:O34" si="7">F33+F30</f>
        <v>#NUM!</v>
      </c>
      <c r="G34" s="1150" t="e">
        <f t="shared" si="7"/>
        <v>#NUM!</v>
      </c>
      <c r="H34" s="1151" t="e">
        <f t="shared" si="7"/>
        <v>#NUM!</v>
      </c>
      <c r="I34" s="1151" t="e">
        <f t="shared" si="7"/>
        <v>#NUM!</v>
      </c>
      <c r="J34" s="1151" t="e">
        <f t="shared" si="7"/>
        <v>#NUM!</v>
      </c>
      <c r="K34" s="1151" t="e">
        <f t="shared" si="7"/>
        <v>#NUM!</v>
      </c>
      <c r="L34" s="1151" t="e">
        <f t="shared" si="7"/>
        <v>#NUM!</v>
      </c>
      <c r="M34" s="1151" t="e">
        <f t="shared" si="7"/>
        <v>#NUM!</v>
      </c>
      <c r="N34" s="1151" t="e">
        <f t="shared" si="7"/>
        <v>#NUM!</v>
      </c>
      <c r="O34" s="1151" t="e">
        <f t="shared" si="7"/>
        <v>#NUM!</v>
      </c>
      <c r="P34" s="821"/>
      <c r="Q34" s="822"/>
      <c r="R34" s="823"/>
      <c r="S34" s="823"/>
      <c r="T34" s="823"/>
      <c r="U34" s="823"/>
      <c r="V34" s="823"/>
      <c r="W34" s="823"/>
      <c r="X34" s="823"/>
      <c r="Y34" s="823"/>
      <c r="Z34" s="823"/>
      <c r="AA34" s="823"/>
      <c r="AB34" s="823"/>
      <c r="AC34" s="823"/>
      <c r="AD34" s="823"/>
      <c r="AE34" s="823"/>
      <c r="AF34" s="823"/>
      <c r="AG34" s="823"/>
      <c r="AH34" s="823"/>
      <c r="AI34" s="823"/>
      <c r="AJ34" s="823"/>
      <c r="AK34" s="823"/>
      <c r="AL34" s="823"/>
      <c r="AM34" s="823"/>
      <c r="AN34" s="823"/>
      <c r="AO34" s="823"/>
      <c r="AP34" s="823"/>
      <c r="AQ34" s="823"/>
      <c r="AR34" s="823"/>
      <c r="AS34" s="823"/>
      <c r="AT34" s="823"/>
      <c r="AU34" s="823"/>
      <c r="AV34" s="823"/>
      <c r="AW34" s="823"/>
      <c r="AX34" s="823"/>
      <c r="AY34" s="823"/>
      <c r="AZ34" s="823"/>
      <c r="BA34" s="823"/>
      <c r="BB34" s="823"/>
      <c r="BC34" s="823"/>
      <c r="BD34" s="823"/>
      <c r="BE34" s="823"/>
      <c r="BF34" s="823"/>
      <c r="BG34" s="823"/>
      <c r="BH34" s="823"/>
      <c r="BI34" s="823"/>
      <c r="BJ34" s="823"/>
      <c r="BK34" s="823"/>
      <c r="BL34" s="823"/>
      <c r="BM34" s="823"/>
      <c r="BN34" s="823"/>
      <c r="BO34" s="823"/>
      <c r="BP34" s="823"/>
      <c r="BQ34" s="823"/>
      <c r="BR34" s="823"/>
      <c r="BS34" s="823"/>
      <c r="BT34" s="823"/>
      <c r="BU34" s="823"/>
      <c r="BV34" s="823"/>
      <c r="BW34" s="823"/>
      <c r="BX34" s="823"/>
      <c r="BY34" s="823"/>
      <c r="BZ34" s="823"/>
      <c r="CA34" s="823"/>
      <c r="CB34" s="823"/>
      <c r="CC34" s="823"/>
      <c r="CD34" s="823"/>
      <c r="CE34" s="823"/>
      <c r="CF34" s="823"/>
      <c r="CG34" s="823"/>
      <c r="CH34" s="823"/>
      <c r="CI34" s="823"/>
      <c r="CJ34" s="823"/>
      <c r="CK34" s="823"/>
      <c r="CL34" s="823"/>
      <c r="CM34" s="823"/>
      <c r="CN34" s="823"/>
      <c r="CO34" s="823"/>
      <c r="CP34" s="823"/>
      <c r="CQ34" s="823"/>
      <c r="CR34" s="823"/>
      <c r="CS34" s="823"/>
      <c r="CT34" s="823"/>
      <c r="CU34" s="823"/>
      <c r="CV34" s="823"/>
      <c r="CW34" s="823"/>
      <c r="CX34" s="823"/>
      <c r="CY34" s="823"/>
      <c r="CZ34" s="823"/>
      <c r="DA34" s="823"/>
      <c r="DB34" s="823"/>
      <c r="DC34" s="823"/>
      <c r="DD34" s="823"/>
      <c r="DE34" s="823"/>
      <c r="DF34" s="823"/>
      <c r="DG34" s="823"/>
      <c r="DH34" s="823"/>
      <c r="DI34" s="823"/>
      <c r="DJ34" s="823"/>
      <c r="DK34" s="823"/>
      <c r="DL34" s="823"/>
      <c r="DM34" s="823"/>
      <c r="DN34" s="823"/>
      <c r="DO34" s="823"/>
      <c r="DP34" s="823"/>
      <c r="DQ34" s="823"/>
      <c r="DR34" s="823"/>
      <c r="DS34" s="823"/>
      <c r="DT34" s="823"/>
      <c r="DU34" s="823"/>
      <c r="DV34" s="823"/>
      <c r="DW34" s="823"/>
      <c r="DX34" s="823"/>
      <c r="DY34" s="823"/>
      <c r="DZ34" s="823"/>
      <c r="EA34" s="823"/>
      <c r="EB34" s="823"/>
      <c r="EC34" s="823"/>
      <c r="ED34" s="823"/>
      <c r="EE34" s="823"/>
      <c r="EF34" s="823"/>
      <c r="EG34" s="823"/>
      <c r="EH34" s="823"/>
      <c r="EI34" s="823"/>
      <c r="EJ34" s="823"/>
      <c r="EK34" s="823"/>
      <c r="EL34" s="823"/>
      <c r="EM34" s="823"/>
      <c r="EN34" s="823"/>
      <c r="EO34" s="823"/>
      <c r="EP34" s="823"/>
      <c r="EQ34" s="823"/>
      <c r="ER34" s="823"/>
      <c r="ES34" s="823"/>
      <c r="ET34" s="823"/>
      <c r="EU34" s="823"/>
      <c r="EV34" s="823"/>
      <c r="EW34" s="823"/>
      <c r="EX34" s="823"/>
      <c r="EY34" s="823"/>
      <c r="EZ34" s="823"/>
      <c r="FA34" s="823"/>
      <c r="FB34" s="823"/>
      <c r="FC34" s="823"/>
      <c r="FD34" s="823"/>
      <c r="FE34" s="823"/>
      <c r="FF34" s="823"/>
      <c r="FG34" s="823"/>
      <c r="FH34" s="823"/>
      <c r="FI34" s="823"/>
      <c r="FJ34" s="823"/>
      <c r="FK34" s="823"/>
      <c r="FL34" s="823"/>
      <c r="FM34" s="823"/>
      <c r="FN34" s="823"/>
      <c r="FO34" s="823"/>
      <c r="FP34" s="823"/>
      <c r="FQ34" s="823"/>
      <c r="FR34" s="823"/>
      <c r="FS34" s="823"/>
      <c r="FT34" s="823"/>
      <c r="FU34" s="823"/>
      <c r="FV34" s="823"/>
      <c r="FW34" s="823"/>
      <c r="FX34" s="823"/>
      <c r="FY34" s="823"/>
      <c r="FZ34" s="823"/>
      <c r="GA34" s="823"/>
      <c r="GB34" s="823"/>
      <c r="GC34" s="823"/>
      <c r="GD34" s="823"/>
      <c r="GE34" s="823"/>
      <c r="GF34" s="823"/>
      <c r="GG34" s="823"/>
      <c r="GH34" s="823"/>
      <c r="GI34" s="823"/>
      <c r="GJ34" s="823"/>
      <c r="GK34" s="823"/>
      <c r="GL34" s="823"/>
      <c r="GM34" s="823"/>
      <c r="GN34" s="823"/>
      <c r="GO34" s="823"/>
      <c r="GP34" s="823"/>
      <c r="GQ34" s="823"/>
      <c r="GR34" s="823"/>
      <c r="GS34" s="823"/>
      <c r="GT34" s="823"/>
      <c r="GU34" s="823"/>
      <c r="GV34" s="823"/>
      <c r="GW34" s="823"/>
      <c r="GX34" s="823"/>
      <c r="GY34" s="823"/>
      <c r="GZ34" s="823"/>
      <c r="HA34" s="823"/>
      <c r="HB34" s="823"/>
      <c r="HC34" s="823"/>
      <c r="HD34" s="823"/>
      <c r="HE34" s="823"/>
      <c r="HF34" s="823"/>
      <c r="HG34" s="823"/>
      <c r="HH34" s="823"/>
    </row>
    <row r="35" spans="1:216" s="1019" customFormat="1" ht="13.2">
      <c r="A35" s="1000" t="s">
        <v>306</v>
      </c>
      <c r="B35" s="1017"/>
      <c r="C35" s="1020"/>
      <c r="D35" s="1020"/>
      <c r="E35" s="1147" t="e">
        <f t="shared" ref="E35:O35" si="8">E34/(E10/12)</f>
        <v>#NUM!</v>
      </c>
      <c r="F35" s="1147" t="e">
        <f t="shared" si="8"/>
        <v>#NUM!</v>
      </c>
      <c r="G35" s="1147" t="e">
        <f t="shared" si="8"/>
        <v>#NUM!</v>
      </c>
      <c r="H35" s="1147" t="e">
        <f t="shared" si="8"/>
        <v>#NUM!</v>
      </c>
      <c r="I35" s="1147" t="e">
        <f t="shared" si="8"/>
        <v>#NUM!</v>
      </c>
      <c r="J35" s="1147" t="e">
        <f t="shared" si="8"/>
        <v>#NUM!</v>
      </c>
      <c r="K35" s="1147" t="e">
        <f t="shared" si="8"/>
        <v>#NUM!</v>
      </c>
      <c r="L35" s="1147" t="e">
        <f t="shared" si="8"/>
        <v>#NUM!</v>
      </c>
      <c r="M35" s="1147" t="e">
        <f t="shared" si="8"/>
        <v>#NUM!</v>
      </c>
      <c r="N35" s="1147" t="e">
        <f t="shared" si="8"/>
        <v>#NUM!</v>
      </c>
      <c r="O35" s="1147" t="e">
        <f t="shared" si="8"/>
        <v>#NUM!</v>
      </c>
      <c r="P35" s="1005"/>
      <c r="Q35" s="1013"/>
      <c r="R35" s="1014"/>
      <c r="S35" s="1014"/>
      <c r="T35" s="1014"/>
      <c r="U35" s="1014"/>
      <c r="V35" s="1014"/>
      <c r="W35" s="1014"/>
      <c r="X35" s="1014"/>
      <c r="Y35" s="1014"/>
      <c r="Z35" s="1014"/>
      <c r="AA35" s="1014"/>
      <c r="AB35" s="1014"/>
      <c r="AC35" s="1014"/>
      <c r="AD35" s="1014"/>
      <c r="AE35" s="1014"/>
      <c r="AF35" s="1014"/>
      <c r="AG35" s="1014"/>
      <c r="AH35" s="1014"/>
      <c r="AI35" s="1014"/>
      <c r="AJ35" s="1014"/>
      <c r="AK35" s="1014"/>
      <c r="AL35" s="1014"/>
      <c r="AM35" s="1014"/>
      <c r="AN35" s="1014"/>
      <c r="AO35" s="1014"/>
      <c r="AP35" s="1014"/>
      <c r="AQ35" s="1014"/>
      <c r="AR35" s="1014"/>
      <c r="AS35" s="1014"/>
      <c r="AT35" s="1014"/>
      <c r="AU35" s="1014"/>
      <c r="AV35" s="1014"/>
      <c r="AW35" s="1014"/>
      <c r="AX35" s="1014"/>
      <c r="AY35" s="1014"/>
      <c r="AZ35" s="1014"/>
      <c r="BA35" s="1014"/>
      <c r="BB35" s="1014"/>
      <c r="BC35" s="1014"/>
      <c r="BD35" s="1014"/>
      <c r="BE35" s="1014"/>
      <c r="BF35" s="1014"/>
      <c r="BG35" s="1014"/>
      <c r="BH35" s="1014"/>
      <c r="BI35" s="1014"/>
      <c r="BJ35" s="1014"/>
      <c r="BK35" s="1014"/>
      <c r="BL35" s="1014"/>
      <c r="BM35" s="1014"/>
      <c r="BN35" s="1014"/>
      <c r="BO35" s="1014"/>
      <c r="BP35" s="1014"/>
      <c r="BQ35" s="1014"/>
      <c r="BR35" s="1014"/>
      <c r="BS35" s="1014"/>
      <c r="BT35" s="1014"/>
      <c r="BU35" s="1014"/>
      <c r="BV35" s="1014"/>
      <c r="BW35" s="1014"/>
      <c r="BX35" s="1014"/>
      <c r="BY35" s="1014"/>
      <c r="BZ35" s="1014"/>
      <c r="CA35" s="1014"/>
      <c r="CB35" s="1014"/>
      <c r="CC35" s="1014"/>
      <c r="CD35" s="1014"/>
      <c r="CE35" s="1014"/>
      <c r="CF35" s="1014"/>
      <c r="CG35" s="1014"/>
      <c r="CH35" s="1014"/>
      <c r="CI35" s="1014"/>
      <c r="CJ35" s="1014"/>
      <c r="CK35" s="1014"/>
      <c r="CL35" s="1014"/>
      <c r="CM35" s="1014"/>
      <c r="CN35" s="1014"/>
      <c r="CO35" s="1014"/>
      <c r="CP35" s="1014"/>
      <c r="CQ35" s="1014"/>
      <c r="CR35" s="1014"/>
      <c r="CS35" s="1014"/>
      <c r="CT35" s="1014"/>
      <c r="CU35" s="1014"/>
      <c r="CV35" s="1014"/>
      <c r="CW35" s="1014"/>
      <c r="CX35" s="1014"/>
      <c r="CY35" s="1014"/>
      <c r="CZ35" s="1014"/>
      <c r="DA35" s="1014"/>
      <c r="DB35" s="1014"/>
      <c r="DC35" s="1014"/>
      <c r="DD35" s="1014"/>
      <c r="DE35" s="1014"/>
      <c r="DF35" s="1014"/>
      <c r="DG35" s="1014"/>
      <c r="DH35" s="1014"/>
      <c r="DI35" s="1014"/>
      <c r="DJ35" s="1014"/>
      <c r="DK35" s="1014"/>
      <c r="DL35" s="1014"/>
      <c r="DM35" s="1014"/>
      <c r="DN35" s="1014"/>
      <c r="DO35" s="1014"/>
      <c r="DP35" s="1014"/>
      <c r="DQ35" s="1014"/>
      <c r="DR35" s="1014"/>
      <c r="DS35" s="1014"/>
      <c r="DT35" s="1014"/>
      <c r="DU35" s="1014"/>
      <c r="DV35" s="1014"/>
      <c r="DW35" s="1014"/>
      <c r="DX35" s="1014"/>
      <c r="DY35" s="1014"/>
      <c r="DZ35" s="1014"/>
      <c r="EA35" s="1014"/>
      <c r="EB35" s="1014"/>
      <c r="EC35" s="1014"/>
      <c r="ED35" s="1014"/>
      <c r="EE35" s="1014"/>
      <c r="EF35" s="1014"/>
      <c r="EG35" s="1014"/>
      <c r="EH35" s="1014"/>
      <c r="EI35" s="1014"/>
      <c r="EJ35" s="1014"/>
      <c r="EK35" s="1014"/>
      <c r="EL35" s="1014"/>
      <c r="EM35" s="1014"/>
      <c r="EN35" s="1014"/>
      <c r="EO35" s="1014"/>
      <c r="EP35" s="1014"/>
      <c r="EQ35" s="1014"/>
      <c r="ER35" s="1014"/>
      <c r="ES35" s="1014"/>
      <c r="ET35" s="1014"/>
      <c r="EU35" s="1014"/>
      <c r="EV35" s="1014"/>
      <c r="EW35" s="1014"/>
      <c r="EX35" s="1014"/>
      <c r="EY35" s="1014"/>
      <c r="EZ35" s="1014"/>
      <c r="FA35" s="1014"/>
      <c r="FB35" s="1014"/>
      <c r="FC35" s="1014"/>
      <c r="FD35" s="1014"/>
      <c r="FE35" s="1014"/>
      <c r="FF35" s="1014"/>
      <c r="FG35" s="1014"/>
      <c r="FH35" s="1014"/>
      <c r="FI35" s="1014"/>
      <c r="FJ35" s="1014"/>
      <c r="FK35" s="1014"/>
      <c r="FL35" s="1014"/>
      <c r="FM35" s="1014"/>
      <c r="FN35" s="1014"/>
      <c r="FO35" s="1014"/>
      <c r="FP35" s="1014"/>
      <c r="FQ35" s="1014"/>
      <c r="FR35" s="1014"/>
      <c r="FS35" s="1014"/>
      <c r="FT35" s="1014"/>
      <c r="FU35" s="1014"/>
      <c r="FV35" s="1014"/>
      <c r="FW35" s="1014"/>
      <c r="FX35" s="1014"/>
      <c r="FY35" s="1014"/>
      <c r="FZ35" s="1014"/>
      <c r="GA35" s="1014"/>
      <c r="GB35" s="1014"/>
      <c r="GC35" s="1014"/>
      <c r="GD35" s="1014"/>
      <c r="GE35" s="1014"/>
      <c r="GF35" s="1014"/>
      <c r="GG35" s="1014"/>
      <c r="GH35" s="1014"/>
      <c r="GI35" s="1014"/>
      <c r="GJ35" s="1014"/>
      <c r="GK35" s="1014"/>
      <c r="GL35" s="1014"/>
      <c r="GM35" s="1014"/>
      <c r="GN35" s="1014"/>
      <c r="GO35" s="1014"/>
      <c r="GP35" s="1014"/>
      <c r="GQ35" s="1014"/>
      <c r="GR35" s="1014"/>
      <c r="GS35" s="1014"/>
      <c r="GT35" s="1014"/>
      <c r="GU35" s="1014"/>
      <c r="GV35" s="1014"/>
      <c r="GW35" s="1014"/>
      <c r="GX35" s="1014"/>
      <c r="GY35" s="1014"/>
      <c r="GZ35" s="1014"/>
      <c r="HA35" s="1014"/>
      <c r="HB35" s="1014"/>
      <c r="HC35" s="1014"/>
      <c r="HD35" s="1014"/>
      <c r="HE35" s="1014"/>
      <c r="HF35" s="1014"/>
      <c r="HG35" s="1014"/>
      <c r="HH35" s="1014"/>
    </row>
    <row r="36" spans="1:216" s="1013" customFormat="1" ht="13.2">
      <c r="A36" s="1021" t="s">
        <v>462</v>
      </c>
      <c r="B36" s="1022"/>
      <c r="C36" s="1023" t="s">
        <v>307</v>
      </c>
      <c r="D36" s="1024">
        <f>'0)Compliance Info'!$D$49</f>
        <v>0.45</v>
      </c>
      <c r="E36" s="1148" t="e">
        <f>IF(E35&lt;$C$32,"Under Minimum",IF((E35)&lt;=$D$36,"Within Limit",IF((E35)&gt;$D$36,"TOO HIGH")))</f>
        <v>#NUM!</v>
      </c>
      <c r="F36" s="1148" t="e">
        <f t="shared" ref="F36:O36" si="9">IF(F35&lt;$C$32,"Under Minimum",IF((F35)&lt;=$D$36,"Within Limit",IF((F35)&gt;$D$36,"TOO HIGH")))</f>
        <v>#NUM!</v>
      </c>
      <c r="G36" s="1148" t="e">
        <f t="shared" si="9"/>
        <v>#NUM!</v>
      </c>
      <c r="H36" s="1148" t="e">
        <f t="shared" si="9"/>
        <v>#NUM!</v>
      </c>
      <c r="I36" s="1148" t="e">
        <f t="shared" si="9"/>
        <v>#NUM!</v>
      </c>
      <c r="J36" s="1148" t="e">
        <f t="shared" si="9"/>
        <v>#NUM!</v>
      </c>
      <c r="K36" s="1148" t="e">
        <f t="shared" si="9"/>
        <v>#NUM!</v>
      </c>
      <c r="L36" s="1148" t="e">
        <f t="shared" si="9"/>
        <v>#NUM!</v>
      </c>
      <c r="M36" s="1148" t="e">
        <f t="shared" si="9"/>
        <v>#NUM!</v>
      </c>
      <c r="N36" s="1148" t="e">
        <f t="shared" si="9"/>
        <v>#NUM!</v>
      </c>
      <c r="O36" s="1148" t="e">
        <f t="shared" si="9"/>
        <v>#NUM!</v>
      </c>
      <c r="P36" s="1005"/>
      <c r="R36" s="1014"/>
      <c r="S36" s="1014"/>
      <c r="T36" s="1014"/>
      <c r="U36" s="1014"/>
      <c r="V36" s="1014"/>
      <c r="W36" s="1014"/>
      <c r="X36" s="1014"/>
      <c r="Y36" s="1014"/>
      <c r="Z36" s="1014"/>
      <c r="AA36" s="1014"/>
      <c r="AB36" s="1014"/>
      <c r="AC36" s="1014"/>
      <c r="AD36" s="1014"/>
      <c r="AE36" s="1014"/>
      <c r="AF36" s="1014"/>
      <c r="AG36" s="1014"/>
      <c r="AH36" s="1014"/>
      <c r="AI36" s="1014"/>
      <c r="AJ36" s="1014"/>
      <c r="AK36" s="1014"/>
      <c r="AL36" s="1014"/>
      <c r="AM36" s="1014"/>
      <c r="AN36" s="1014"/>
      <c r="AO36" s="1014"/>
      <c r="AP36" s="1014"/>
      <c r="AQ36" s="1014"/>
      <c r="AR36" s="1014"/>
      <c r="AS36" s="1014"/>
      <c r="AT36" s="1014"/>
      <c r="AU36" s="1014"/>
      <c r="AV36" s="1014"/>
      <c r="AW36" s="1014"/>
      <c r="AX36" s="1014"/>
      <c r="AY36" s="1014"/>
      <c r="AZ36" s="1014"/>
      <c r="BA36" s="1014"/>
      <c r="BB36" s="1014"/>
      <c r="BC36" s="1014"/>
      <c r="BD36" s="1014"/>
      <c r="BE36" s="1014"/>
      <c r="BF36" s="1014"/>
      <c r="BG36" s="1014"/>
      <c r="BH36" s="1014"/>
      <c r="BI36" s="1014"/>
      <c r="BJ36" s="1014"/>
      <c r="BK36" s="1014"/>
      <c r="BL36" s="1014"/>
      <c r="BM36" s="1014"/>
      <c r="BN36" s="1014"/>
      <c r="BO36" s="1014"/>
      <c r="BP36" s="1014"/>
      <c r="BQ36" s="1014"/>
      <c r="BR36" s="1014"/>
      <c r="BS36" s="1014"/>
      <c r="BT36" s="1014"/>
      <c r="BU36" s="1014"/>
      <c r="BV36" s="1014"/>
      <c r="BW36" s="1014"/>
      <c r="BX36" s="1014"/>
      <c r="BY36" s="1014"/>
      <c r="BZ36" s="1014"/>
      <c r="CA36" s="1014"/>
      <c r="CB36" s="1014"/>
      <c r="CC36" s="1014"/>
      <c r="CD36" s="1014"/>
      <c r="CE36" s="1014"/>
      <c r="CF36" s="1014"/>
      <c r="CG36" s="1014"/>
      <c r="CH36" s="1014"/>
      <c r="CI36" s="1014"/>
      <c r="CJ36" s="1014"/>
      <c r="CK36" s="1014"/>
      <c r="CL36" s="1014"/>
      <c r="CM36" s="1014"/>
      <c r="CN36" s="1014"/>
      <c r="CO36" s="1014"/>
      <c r="CP36" s="1014"/>
      <c r="CQ36" s="1014"/>
      <c r="CR36" s="1014"/>
      <c r="CS36" s="1014"/>
      <c r="CT36" s="1014"/>
      <c r="CU36" s="1014"/>
      <c r="CV36" s="1014"/>
      <c r="CW36" s="1014"/>
      <c r="CX36" s="1014"/>
      <c r="CY36" s="1014"/>
      <c r="CZ36" s="1014"/>
      <c r="DA36" s="1014"/>
      <c r="DB36" s="1014"/>
      <c r="DC36" s="1014"/>
      <c r="DD36" s="1014"/>
      <c r="DE36" s="1014"/>
      <c r="DF36" s="1014"/>
      <c r="DG36" s="1014"/>
      <c r="DH36" s="1014"/>
      <c r="DI36" s="1014"/>
      <c r="DJ36" s="1014"/>
      <c r="DK36" s="1014"/>
      <c r="DL36" s="1014"/>
      <c r="DM36" s="1014"/>
      <c r="DN36" s="1014"/>
      <c r="DO36" s="1014"/>
      <c r="DP36" s="1014"/>
      <c r="DQ36" s="1014"/>
      <c r="DR36" s="1014"/>
      <c r="DS36" s="1014"/>
      <c r="DT36" s="1014"/>
      <c r="DU36" s="1014"/>
      <c r="DV36" s="1014"/>
      <c r="DW36" s="1014"/>
      <c r="DX36" s="1014"/>
      <c r="DY36" s="1014"/>
      <c r="DZ36" s="1014"/>
      <c r="EA36" s="1014"/>
      <c r="EB36" s="1014"/>
      <c r="EC36" s="1014"/>
      <c r="ED36" s="1014"/>
      <c r="EE36" s="1014"/>
      <c r="EF36" s="1014"/>
      <c r="EG36" s="1014"/>
      <c r="EH36" s="1014"/>
      <c r="EI36" s="1014"/>
      <c r="EJ36" s="1014"/>
      <c r="EK36" s="1014"/>
      <c r="EL36" s="1014"/>
      <c r="EM36" s="1014"/>
      <c r="EN36" s="1014"/>
      <c r="EO36" s="1014"/>
      <c r="EP36" s="1014"/>
      <c r="EQ36" s="1014"/>
      <c r="ER36" s="1014"/>
      <c r="ES36" s="1014"/>
      <c r="ET36" s="1014"/>
      <c r="EU36" s="1014"/>
      <c r="EV36" s="1014"/>
      <c r="EW36" s="1014"/>
      <c r="EX36" s="1014"/>
      <c r="EY36" s="1014"/>
      <c r="EZ36" s="1014"/>
      <c r="FA36" s="1014"/>
      <c r="FB36" s="1014"/>
      <c r="FC36" s="1014"/>
      <c r="FD36" s="1014"/>
      <c r="FE36" s="1014"/>
      <c r="FF36" s="1014"/>
      <c r="FG36" s="1014"/>
      <c r="FH36" s="1014"/>
      <c r="FI36" s="1014"/>
      <c r="FJ36" s="1014"/>
      <c r="FK36" s="1014"/>
      <c r="FL36" s="1014"/>
      <c r="FM36" s="1014"/>
      <c r="FN36" s="1014"/>
      <c r="FO36" s="1014"/>
      <c r="FP36" s="1014"/>
      <c r="FQ36" s="1014"/>
      <c r="FR36" s="1014"/>
      <c r="FS36" s="1014"/>
      <c r="FT36" s="1014"/>
      <c r="FU36" s="1014"/>
      <c r="FV36" s="1014"/>
      <c r="FW36" s="1014"/>
      <c r="FX36" s="1014"/>
      <c r="FY36" s="1014"/>
      <c r="FZ36" s="1014"/>
      <c r="GA36" s="1014"/>
      <c r="GB36" s="1014"/>
      <c r="GC36" s="1014"/>
      <c r="GD36" s="1014"/>
      <c r="GE36" s="1014"/>
      <c r="GF36" s="1014"/>
      <c r="GG36" s="1014"/>
      <c r="GH36" s="1014"/>
      <c r="GI36" s="1014"/>
      <c r="GJ36" s="1014"/>
      <c r="GK36" s="1014"/>
      <c r="GL36" s="1014"/>
      <c r="GM36" s="1014"/>
      <c r="GN36" s="1014"/>
      <c r="GO36" s="1014"/>
      <c r="GP36" s="1014"/>
      <c r="GQ36" s="1014"/>
      <c r="GR36" s="1014"/>
      <c r="GS36" s="1014"/>
      <c r="GT36" s="1014"/>
      <c r="GU36" s="1014"/>
      <c r="GV36" s="1014"/>
      <c r="GW36" s="1014"/>
      <c r="GX36" s="1014"/>
      <c r="GY36" s="1014"/>
      <c r="GZ36" s="1014"/>
      <c r="HA36" s="1014"/>
      <c r="HB36" s="1014"/>
      <c r="HC36" s="1014"/>
      <c r="HD36" s="1014"/>
      <c r="HE36" s="1014"/>
      <c r="HF36" s="1014"/>
      <c r="HG36" s="1014"/>
      <c r="HH36" s="1014"/>
    </row>
    <row r="37" spans="1:216" s="1019" customFormat="1" ht="13.2">
      <c r="A37" s="1000" t="s">
        <v>464</v>
      </c>
      <c r="B37" s="1017"/>
      <c r="C37" s="1018"/>
      <c r="D37" s="1018"/>
      <c r="E37" s="1147" t="e">
        <f t="shared" ref="E37:O37" si="10">E19/E14</f>
        <v>#DIV/0!</v>
      </c>
      <c r="F37" s="1147" t="e">
        <f t="shared" si="10"/>
        <v>#DIV/0!</v>
      </c>
      <c r="G37" s="1147" t="e">
        <f t="shared" si="10"/>
        <v>#DIV/0!</v>
      </c>
      <c r="H37" s="1147" t="e">
        <f t="shared" si="10"/>
        <v>#DIV/0!</v>
      </c>
      <c r="I37" s="1147" t="e">
        <f t="shared" si="10"/>
        <v>#DIV/0!</v>
      </c>
      <c r="J37" s="1147" t="e">
        <f t="shared" si="10"/>
        <v>#DIV/0!</v>
      </c>
      <c r="K37" s="1147" t="e">
        <f t="shared" si="10"/>
        <v>#DIV/0!</v>
      </c>
      <c r="L37" s="1147" t="e">
        <f t="shared" si="10"/>
        <v>#DIV/0!</v>
      </c>
      <c r="M37" s="1147" t="e">
        <f t="shared" si="10"/>
        <v>#DIV/0!</v>
      </c>
      <c r="N37" s="1147" t="e">
        <f t="shared" si="10"/>
        <v>#DIV/0!</v>
      </c>
      <c r="O37" s="1147" t="e">
        <f t="shared" si="10"/>
        <v>#DIV/0!</v>
      </c>
      <c r="P37" s="1005"/>
      <c r="Q37" s="1013"/>
      <c r="R37" s="1014"/>
      <c r="S37" s="1014"/>
      <c r="T37" s="1014"/>
      <c r="U37" s="1014"/>
      <c r="V37" s="1014"/>
      <c r="W37" s="1014"/>
      <c r="X37" s="1014"/>
      <c r="Y37" s="1014"/>
      <c r="Z37" s="1014"/>
      <c r="AA37" s="1014"/>
      <c r="AB37" s="1014"/>
      <c r="AC37" s="1014"/>
      <c r="AD37" s="1014"/>
      <c r="AE37" s="1014"/>
      <c r="AF37" s="1014"/>
      <c r="AG37" s="1014"/>
      <c r="AH37" s="1014"/>
      <c r="AI37" s="1014"/>
      <c r="AJ37" s="1014"/>
      <c r="AK37" s="1014"/>
      <c r="AL37" s="1014"/>
      <c r="AM37" s="1014"/>
      <c r="AN37" s="1014"/>
      <c r="AO37" s="1014"/>
      <c r="AP37" s="1014"/>
      <c r="AQ37" s="1014"/>
      <c r="AR37" s="1014"/>
      <c r="AS37" s="1014"/>
      <c r="AT37" s="1014"/>
      <c r="AU37" s="1014"/>
      <c r="AV37" s="1014"/>
      <c r="AW37" s="1014"/>
      <c r="AX37" s="1014"/>
      <c r="AY37" s="1014"/>
      <c r="AZ37" s="1014"/>
      <c r="BA37" s="1014"/>
      <c r="BB37" s="1014"/>
      <c r="BC37" s="1014"/>
      <c r="BD37" s="1014"/>
      <c r="BE37" s="1014"/>
      <c r="BF37" s="1014"/>
      <c r="BG37" s="1014"/>
      <c r="BH37" s="1014"/>
      <c r="BI37" s="1014"/>
      <c r="BJ37" s="1014"/>
      <c r="BK37" s="1014"/>
      <c r="BL37" s="1014"/>
      <c r="BM37" s="1014"/>
      <c r="BN37" s="1014"/>
      <c r="BO37" s="1014"/>
      <c r="BP37" s="1014"/>
      <c r="BQ37" s="1014"/>
      <c r="BR37" s="1014"/>
      <c r="BS37" s="1014"/>
      <c r="BT37" s="1014"/>
      <c r="BU37" s="1014"/>
      <c r="BV37" s="1014"/>
      <c r="BW37" s="1014"/>
      <c r="BX37" s="1014"/>
      <c r="BY37" s="1014"/>
      <c r="BZ37" s="1014"/>
      <c r="CA37" s="1014"/>
      <c r="CB37" s="1014"/>
      <c r="CC37" s="1014"/>
      <c r="CD37" s="1014"/>
      <c r="CE37" s="1014"/>
      <c r="CF37" s="1014"/>
      <c r="CG37" s="1014"/>
      <c r="CH37" s="1014"/>
      <c r="CI37" s="1014"/>
      <c r="CJ37" s="1014"/>
      <c r="CK37" s="1014"/>
      <c r="CL37" s="1014"/>
      <c r="CM37" s="1014"/>
      <c r="CN37" s="1014"/>
      <c r="CO37" s="1014"/>
      <c r="CP37" s="1014"/>
      <c r="CQ37" s="1014"/>
      <c r="CR37" s="1014"/>
      <c r="CS37" s="1014"/>
      <c r="CT37" s="1014"/>
      <c r="CU37" s="1014"/>
      <c r="CV37" s="1014"/>
      <c r="CW37" s="1014"/>
      <c r="CX37" s="1014"/>
      <c r="CY37" s="1014"/>
      <c r="CZ37" s="1014"/>
      <c r="DA37" s="1014"/>
      <c r="DB37" s="1014"/>
      <c r="DC37" s="1014"/>
      <c r="DD37" s="1014"/>
      <c r="DE37" s="1014"/>
      <c r="DF37" s="1014"/>
      <c r="DG37" s="1014"/>
      <c r="DH37" s="1014"/>
      <c r="DI37" s="1014"/>
      <c r="DJ37" s="1014"/>
      <c r="DK37" s="1014"/>
      <c r="DL37" s="1014"/>
      <c r="DM37" s="1014"/>
      <c r="DN37" s="1014"/>
      <c r="DO37" s="1014"/>
      <c r="DP37" s="1014"/>
      <c r="DQ37" s="1014"/>
      <c r="DR37" s="1014"/>
      <c r="DS37" s="1014"/>
      <c r="DT37" s="1014"/>
      <c r="DU37" s="1014"/>
      <c r="DV37" s="1014"/>
      <c r="DW37" s="1014"/>
      <c r="DX37" s="1014"/>
      <c r="DY37" s="1014"/>
      <c r="DZ37" s="1014"/>
      <c r="EA37" s="1014"/>
      <c r="EB37" s="1014"/>
      <c r="EC37" s="1014"/>
      <c r="ED37" s="1014"/>
      <c r="EE37" s="1014"/>
      <c r="EF37" s="1014"/>
      <c r="EG37" s="1014"/>
      <c r="EH37" s="1014"/>
      <c r="EI37" s="1014"/>
      <c r="EJ37" s="1014"/>
      <c r="EK37" s="1014"/>
      <c r="EL37" s="1014"/>
      <c r="EM37" s="1014"/>
      <c r="EN37" s="1014"/>
      <c r="EO37" s="1014"/>
      <c r="EP37" s="1014"/>
      <c r="EQ37" s="1014"/>
      <c r="ER37" s="1014"/>
      <c r="ES37" s="1014"/>
      <c r="ET37" s="1014"/>
      <c r="EU37" s="1014"/>
      <c r="EV37" s="1014"/>
      <c r="EW37" s="1014"/>
      <c r="EX37" s="1014"/>
      <c r="EY37" s="1014"/>
      <c r="EZ37" s="1014"/>
      <c r="FA37" s="1014"/>
      <c r="FB37" s="1014"/>
      <c r="FC37" s="1014"/>
      <c r="FD37" s="1014"/>
      <c r="FE37" s="1014"/>
      <c r="FF37" s="1014"/>
      <c r="FG37" s="1014"/>
      <c r="FH37" s="1014"/>
      <c r="FI37" s="1014"/>
      <c r="FJ37" s="1014"/>
      <c r="FK37" s="1014"/>
      <c r="FL37" s="1014"/>
      <c r="FM37" s="1014"/>
      <c r="FN37" s="1014"/>
      <c r="FO37" s="1014"/>
      <c r="FP37" s="1014"/>
      <c r="FQ37" s="1014"/>
      <c r="FR37" s="1014"/>
      <c r="FS37" s="1014"/>
      <c r="FT37" s="1014"/>
      <c r="FU37" s="1014"/>
      <c r="FV37" s="1014"/>
      <c r="FW37" s="1014"/>
      <c r="FX37" s="1014"/>
      <c r="FY37" s="1014"/>
      <c r="FZ37" s="1014"/>
      <c r="GA37" s="1014"/>
      <c r="GB37" s="1014"/>
      <c r="GC37" s="1014"/>
      <c r="GD37" s="1014"/>
      <c r="GE37" s="1014"/>
      <c r="GF37" s="1014"/>
      <c r="GG37" s="1014"/>
      <c r="GH37" s="1014"/>
      <c r="GI37" s="1014"/>
      <c r="GJ37" s="1014"/>
      <c r="GK37" s="1014"/>
      <c r="GL37" s="1014"/>
      <c r="GM37" s="1014"/>
      <c r="GN37" s="1014"/>
      <c r="GO37" s="1014"/>
      <c r="GP37" s="1014"/>
      <c r="GQ37" s="1014"/>
      <c r="GR37" s="1014"/>
      <c r="GS37" s="1014"/>
      <c r="GT37" s="1014"/>
      <c r="GU37" s="1014"/>
      <c r="GV37" s="1014"/>
      <c r="GW37" s="1014"/>
      <c r="GX37" s="1014"/>
      <c r="GY37" s="1014"/>
      <c r="GZ37" s="1014"/>
      <c r="HA37" s="1014"/>
      <c r="HB37" s="1014"/>
      <c r="HC37" s="1014"/>
      <c r="HD37" s="1014"/>
      <c r="HE37" s="1014"/>
      <c r="HF37" s="1014"/>
      <c r="HG37" s="1014"/>
      <c r="HH37" s="1014"/>
    </row>
    <row r="38" spans="1:216" s="1013" customFormat="1" ht="13.2">
      <c r="A38" s="1433" t="s">
        <v>433</v>
      </c>
      <c r="B38" s="1433"/>
      <c r="C38" s="1023" t="str">
        <f>'0)Compliance Info'!D47</f>
        <v>X%</v>
      </c>
      <c r="D38" s="1024" t="s">
        <v>398</v>
      </c>
      <c r="E38" s="1148" t="e">
        <f>IF(E37&lt;=$C$38,"Within Limit","EXCEEDS LIMIT")</f>
        <v>#DIV/0!</v>
      </c>
      <c r="F38" s="1148" t="e">
        <f>IF(F37&lt;=$C$38,"Within Limit","EXCEEDS LIMIT")</f>
        <v>#DIV/0!</v>
      </c>
      <c r="G38" s="1148" t="e">
        <f>IF(G37&lt;=$C$38,"Within Limit","EXCEEDS LIMIT")</f>
        <v>#DIV/0!</v>
      </c>
      <c r="H38" s="1148" t="e">
        <f t="shared" ref="H38:O38" si="11">IF(H37&lt;=$C$38,"Within Limit","EXCEEDS LIMIT")</f>
        <v>#DIV/0!</v>
      </c>
      <c r="I38" s="1148" t="e">
        <f t="shared" si="11"/>
        <v>#DIV/0!</v>
      </c>
      <c r="J38" s="1148" t="e">
        <f t="shared" si="11"/>
        <v>#DIV/0!</v>
      </c>
      <c r="K38" s="1148" t="e">
        <f t="shared" si="11"/>
        <v>#DIV/0!</v>
      </c>
      <c r="L38" s="1148" t="e">
        <f t="shared" si="11"/>
        <v>#DIV/0!</v>
      </c>
      <c r="M38" s="1148" t="e">
        <f t="shared" si="11"/>
        <v>#DIV/0!</v>
      </c>
      <c r="N38" s="1148" t="e">
        <f t="shared" si="11"/>
        <v>#DIV/0!</v>
      </c>
      <c r="O38" s="1148" t="e">
        <f t="shared" si="11"/>
        <v>#DIV/0!</v>
      </c>
      <c r="P38" s="1005"/>
      <c r="R38" s="1014"/>
      <c r="S38" s="1014"/>
      <c r="T38" s="1014"/>
      <c r="U38" s="1014"/>
      <c r="V38" s="1014"/>
      <c r="W38" s="1014"/>
      <c r="X38" s="1014"/>
      <c r="Y38" s="1014"/>
      <c r="Z38" s="1014"/>
      <c r="AA38" s="1014"/>
      <c r="AB38" s="1014"/>
      <c r="AC38" s="1014"/>
      <c r="AD38" s="1014"/>
      <c r="AE38" s="1014"/>
      <c r="AF38" s="1014"/>
      <c r="AG38" s="1014"/>
      <c r="AH38" s="1014"/>
      <c r="AI38" s="1014"/>
      <c r="AJ38" s="1014"/>
      <c r="AK38" s="1014"/>
      <c r="AL38" s="1014"/>
      <c r="AM38" s="1014"/>
      <c r="AN38" s="1014"/>
      <c r="AO38" s="1014"/>
      <c r="AP38" s="1014"/>
      <c r="AQ38" s="1014"/>
      <c r="AR38" s="1014"/>
      <c r="AS38" s="1014"/>
      <c r="AT38" s="1014"/>
      <c r="AU38" s="1014"/>
      <c r="AV38" s="1014"/>
      <c r="AW38" s="1014"/>
      <c r="AX38" s="1014"/>
      <c r="AY38" s="1014"/>
      <c r="AZ38" s="1014"/>
      <c r="BA38" s="1014"/>
      <c r="BB38" s="1014"/>
      <c r="BC38" s="1014"/>
      <c r="BD38" s="1014"/>
      <c r="BE38" s="1014"/>
      <c r="BF38" s="1014"/>
      <c r="BG38" s="1014"/>
      <c r="BH38" s="1014"/>
      <c r="BI38" s="1014"/>
      <c r="BJ38" s="1014"/>
      <c r="BK38" s="1014"/>
      <c r="BL38" s="1014"/>
      <c r="BM38" s="1014"/>
      <c r="BN38" s="1014"/>
      <c r="BO38" s="1014"/>
      <c r="BP38" s="1014"/>
      <c r="BQ38" s="1014"/>
      <c r="BR38" s="1014"/>
      <c r="BS38" s="1014"/>
      <c r="BT38" s="1014"/>
      <c r="BU38" s="1014"/>
      <c r="BV38" s="1014"/>
      <c r="BW38" s="1014"/>
      <c r="BX38" s="1014"/>
      <c r="BY38" s="1014"/>
      <c r="BZ38" s="1014"/>
      <c r="CA38" s="1014"/>
      <c r="CB38" s="1014"/>
      <c r="CC38" s="1014"/>
      <c r="CD38" s="1014"/>
      <c r="CE38" s="1014"/>
      <c r="CF38" s="1014"/>
      <c r="CG38" s="1014"/>
      <c r="CH38" s="1014"/>
      <c r="CI38" s="1014"/>
      <c r="CJ38" s="1014"/>
      <c r="CK38" s="1014"/>
      <c r="CL38" s="1014"/>
      <c r="CM38" s="1014"/>
      <c r="CN38" s="1014"/>
      <c r="CO38" s="1014"/>
      <c r="CP38" s="1014"/>
      <c r="CQ38" s="1014"/>
      <c r="CR38" s="1014"/>
      <c r="CS38" s="1014"/>
      <c r="CT38" s="1014"/>
      <c r="CU38" s="1014"/>
      <c r="CV38" s="1014"/>
      <c r="CW38" s="1014"/>
      <c r="CX38" s="1014"/>
      <c r="CY38" s="1014"/>
      <c r="CZ38" s="1014"/>
      <c r="DA38" s="1014"/>
      <c r="DB38" s="1014"/>
      <c r="DC38" s="1014"/>
      <c r="DD38" s="1014"/>
      <c r="DE38" s="1014"/>
      <c r="DF38" s="1014"/>
      <c r="DG38" s="1014"/>
      <c r="DH38" s="1014"/>
      <c r="DI38" s="1014"/>
      <c r="DJ38" s="1014"/>
      <c r="DK38" s="1014"/>
      <c r="DL38" s="1014"/>
      <c r="DM38" s="1014"/>
      <c r="DN38" s="1014"/>
      <c r="DO38" s="1014"/>
      <c r="DP38" s="1014"/>
      <c r="DQ38" s="1014"/>
      <c r="DR38" s="1014"/>
      <c r="DS38" s="1014"/>
      <c r="DT38" s="1014"/>
      <c r="DU38" s="1014"/>
      <c r="DV38" s="1014"/>
      <c r="DW38" s="1014"/>
      <c r="DX38" s="1014"/>
      <c r="DY38" s="1014"/>
      <c r="DZ38" s="1014"/>
      <c r="EA38" s="1014"/>
      <c r="EB38" s="1014"/>
      <c r="EC38" s="1014"/>
      <c r="ED38" s="1014"/>
      <c r="EE38" s="1014"/>
      <c r="EF38" s="1014"/>
      <c r="EG38" s="1014"/>
      <c r="EH38" s="1014"/>
      <c r="EI38" s="1014"/>
      <c r="EJ38" s="1014"/>
      <c r="EK38" s="1014"/>
      <c r="EL38" s="1014"/>
      <c r="EM38" s="1014"/>
      <c r="EN38" s="1014"/>
      <c r="EO38" s="1014"/>
      <c r="EP38" s="1014"/>
      <c r="EQ38" s="1014"/>
      <c r="ER38" s="1014"/>
      <c r="ES38" s="1014"/>
      <c r="ET38" s="1014"/>
      <c r="EU38" s="1014"/>
      <c r="EV38" s="1014"/>
      <c r="EW38" s="1014"/>
      <c r="EX38" s="1014"/>
      <c r="EY38" s="1014"/>
      <c r="EZ38" s="1014"/>
      <c r="FA38" s="1014"/>
      <c r="FB38" s="1014"/>
      <c r="FC38" s="1014"/>
      <c r="FD38" s="1014"/>
      <c r="FE38" s="1014"/>
      <c r="FF38" s="1014"/>
      <c r="FG38" s="1014"/>
      <c r="FH38" s="1014"/>
      <c r="FI38" s="1014"/>
      <c r="FJ38" s="1014"/>
      <c r="FK38" s="1014"/>
      <c r="FL38" s="1014"/>
      <c r="FM38" s="1014"/>
      <c r="FN38" s="1014"/>
      <c r="FO38" s="1014"/>
      <c r="FP38" s="1014"/>
      <c r="FQ38" s="1014"/>
      <c r="FR38" s="1014"/>
      <c r="FS38" s="1014"/>
      <c r="FT38" s="1014"/>
      <c r="FU38" s="1014"/>
      <c r="FV38" s="1014"/>
      <c r="FW38" s="1014"/>
      <c r="FX38" s="1014"/>
      <c r="FY38" s="1014"/>
      <c r="FZ38" s="1014"/>
      <c r="GA38" s="1014"/>
      <c r="GB38" s="1014"/>
      <c r="GC38" s="1014"/>
      <c r="GD38" s="1014"/>
      <c r="GE38" s="1014"/>
      <c r="GF38" s="1014"/>
      <c r="GG38" s="1014"/>
      <c r="GH38" s="1014"/>
      <c r="GI38" s="1014"/>
      <c r="GJ38" s="1014"/>
      <c r="GK38" s="1014"/>
      <c r="GL38" s="1014"/>
      <c r="GM38" s="1014"/>
      <c r="GN38" s="1014"/>
      <c r="GO38" s="1014"/>
      <c r="GP38" s="1014"/>
      <c r="GQ38" s="1014"/>
      <c r="GR38" s="1014"/>
      <c r="GS38" s="1014"/>
      <c r="GT38" s="1014"/>
      <c r="GU38" s="1014"/>
      <c r="GV38" s="1014"/>
      <c r="GW38" s="1014"/>
      <c r="GX38" s="1014"/>
      <c r="GY38" s="1014"/>
      <c r="GZ38" s="1014"/>
      <c r="HA38" s="1014"/>
      <c r="HB38" s="1014"/>
      <c r="HC38" s="1014"/>
      <c r="HD38" s="1014"/>
      <c r="HE38" s="1014"/>
      <c r="HF38" s="1014"/>
      <c r="HG38" s="1014"/>
      <c r="HH38" s="1014"/>
    </row>
    <row r="39" spans="1:216" s="690" customFormat="1" ht="25.95" customHeight="1">
      <c r="A39" s="1434" t="s">
        <v>466</v>
      </c>
      <c r="B39" s="1434"/>
      <c r="C39" s="1434"/>
      <c r="D39" s="1026"/>
      <c r="E39" s="1152"/>
      <c r="F39" s="1152"/>
      <c r="G39" s="1152"/>
      <c r="H39" s="1152"/>
      <c r="I39" s="1152"/>
      <c r="J39" s="1152"/>
      <c r="K39" s="1152"/>
      <c r="L39" s="1152"/>
      <c r="M39" s="1152"/>
      <c r="N39" s="1152"/>
      <c r="O39" s="1152"/>
      <c r="P39" s="691">
        <f>P42-P19</f>
        <v>0</v>
      </c>
      <c r="Q39" s="1025"/>
      <c r="R39" s="1025"/>
      <c r="S39" s="1025"/>
      <c r="T39" s="1025"/>
      <c r="U39" s="1025"/>
      <c r="V39" s="1025"/>
      <c r="W39" s="1025"/>
      <c r="X39" s="1025"/>
      <c r="Y39" s="1025"/>
      <c r="Z39" s="1025"/>
      <c r="AA39" s="1025"/>
      <c r="AB39" s="1025"/>
      <c r="AC39" s="1025"/>
      <c r="AD39" s="1025"/>
      <c r="AE39" s="1025"/>
      <c r="AF39" s="1025"/>
      <c r="AG39" s="1025"/>
      <c r="AH39" s="1025"/>
      <c r="AI39" s="1025"/>
      <c r="AJ39" s="1025"/>
      <c r="AK39" s="1025"/>
      <c r="AL39" s="1025"/>
      <c r="AM39" s="1025"/>
      <c r="AN39" s="1025"/>
      <c r="AO39" s="1025"/>
      <c r="AP39" s="1025"/>
      <c r="AQ39" s="1025"/>
      <c r="AR39" s="1025"/>
      <c r="AS39" s="1025"/>
      <c r="AT39" s="1025"/>
      <c r="AU39" s="1025"/>
      <c r="AV39" s="1025"/>
      <c r="AW39" s="1025"/>
      <c r="AX39" s="1025"/>
      <c r="AY39" s="1025"/>
      <c r="AZ39" s="1025"/>
      <c r="BA39" s="1025"/>
      <c r="BB39" s="1025"/>
      <c r="BC39" s="1025"/>
      <c r="BD39" s="1025"/>
      <c r="BE39" s="1025"/>
      <c r="BF39" s="1025"/>
      <c r="BG39" s="1025"/>
      <c r="BH39" s="1025"/>
      <c r="BI39" s="1025"/>
      <c r="BJ39" s="1025"/>
      <c r="BK39" s="1025"/>
      <c r="BL39" s="1025"/>
      <c r="BM39" s="1025"/>
      <c r="BN39" s="1025"/>
      <c r="BO39" s="1025"/>
      <c r="BP39" s="1025"/>
      <c r="BQ39" s="1025"/>
      <c r="BR39" s="1025"/>
      <c r="BS39" s="1025"/>
      <c r="BT39" s="1025"/>
      <c r="BU39" s="1025"/>
      <c r="BV39" s="1025"/>
      <c r="BW39" s="1025"/>
      <c r="BX39" s="1025"/>
      <c r="BY39" s="1025"/>
      <c r="BZ39" s="1025"/>
      <c r="CA39" s="1025"/>
      <c r="CB39" s="1025"/>
      <c r="CC39" s="1025"/>
      <c r="CD39" s="1025"/>
      <c r="CE39" s="1025"/>
      <c r="CF39" s="1025"/>
      <c r="CG39" s="1025"/>
      <c r="CH39" s="1025"/>
      <c r="CI39" s="1025"/>
      <c r="CJ39" s="1025"/>
    </row>
    <row r="40" spans="1:216" s="609" customFormat="1" ht="12" customHeight="1">
      <c r="A40" s="1424" t="s">
        <v>467</v>
      </c>
      <c r="B40" s="1424"/>
      <c r="C40" s="1424"/>
      <c r="D40" s="1031">
        <f>'0)Compliance Info'!D46</f>
        <v>0</v>
      </c>
      <c r="E40" s="1153">
        <f t="shared" ref="E40:O40" si="12">E39+E19</f>
        <v>0</v>
      </c>
      <c r="F40" s="1154">
        <f t="shared" si="12"/>
        <v>0</v>
      </c>
      <c r="G40" s="1153">
        <f t="shared" si="12"/>
        <v>0</v>
      </c>
      <c r="H40" s="1155">
        <f t="shared" si="12"/>
        <v>0</v>
      </c>
      <c r="I40" s="1155">
        <f t="shared" si="12"/>
        <v>0</v>
      </c>
      <c r="J40" s="1155">
        <f t="shared" si="12"/>
        <v>0</v>
      </c>
      <c r="K40" s="1155">
        <f>K39+K19</f>
        <v>0</v>
      </c>
      <c r="L40" s="1155">
        <f t="shared" si="12"/>
        <v>0</v>
      </c>
      <c r="M40" s="1155">
        <f t="shared" si="12"/>
        <v>0</v>
      </c>
      <c r="N40" s="1155">
        <f t="shared" si="12"/>
        <v>0</v>
      </c>
      <c r="O40" s="1155">
        <f t="shared" si="12"/>
        <v>0</v>
      </c>
      <c r="P40" s="736"/>
    </row>
    <row r="41" spans="1:216" s="610" customFormat="1" ht="16.5" customHeight="1">
      <c r="A41" s="1435" t="s">
        <v>313</v>
      </c>
      <c r="B41" s="1435"/>
      <c r="C41" s="829"/>
      <c r="D41" s="829"/>
      <c r="E41" s="1156">
        <f t="shared" ref="E41:O41" si="13">E7</f>
        <v>0</v>
      </c>
      <c r="F41" s="1156">
        <f t="shared" si="13"/>
        <v>0</v>
      </c>
      <c r="G41" s="1156">
        <f t="shared" si="13"/>
        <v>0</v>
      </c>
      <c r="H41" s="1156">
        <f t="shared" si="13"/>
        <v>0</v>
      </c>
      <c r="I41" s="1156">
        <f t="shared" si="13"/>
        <v>0</v>
      </c>
      <c r="J41" s="1156">
        <f t="shared" si="13"/>
        <v>0</v>
      </c>
      <c r="K41" s="1156">
        <f t="shared" si="13"/>
        <v>0</v>
      </c>
      <c r="L41" s="1156">
        <f t="shared" si="13"/>
        <v>0</v>
      </c>
      <c r="M41" s="1156">
        <f t="shared" si="13"/>
        <v>0</v>
      </c>
      <c r="N41" s="1156">
        <f t="shared" si="13"/>
        <v>0</v>
      </c>
      <c r="O41" s="1156">
        <f t="shared" si="13"/>
        <v>0</v>
      </c>
      <c r="P41" s="830"/>
    </row>
    <row r="42" spans="1:216" s="828" customFormat="1" ht="21.75" customHeight="1">
      <c r="A42" s="1420" t="s">
        <v>407</v>
      </c>
      <c r="B42" s="1420"/>
      <c r="C42" s="1420"/>
      <c r="D42" s="1420"/>
      <c r="E42" s="825">
        <f>E41*E40</f>
        <v>0</v>
      </c>
      <c r="F42" s="825">
        <f t="shared" ref="F42:O42" si="14">F41*F40</f>
        <v>0</v>
      </c>
      <c r="G42" s="825">
        <f t="shared" si="14"/>
        <v>0</v>
      </c>
      <c r="H42" s="826">
        <f t="shared" si="14"/>
        <v>0</v>
      </c>
      <c r="I42" s="826">
        <f t="shared" si="14"/>
        <v>0</v>
      </c>
      <c r="J42" s="826">
        <f t="shared" si="14"/>
        <v>0</v>
      </c>
      <c r="K42" s="826">
        <f t="shared" si="14"/>
        <v>0</v>
      </c>
      <c r="L42" s="826">
        <f t="shared" si="14"/>
        <v>0</v>
      </c>
      <c r="M42" s="826">
        <f t="shared" si="14"/>
        <v>0</v>
      </c>
      <c r="N42" s="826">
        <f t="shared" si="14"/>
        <v>0</v>
      </c>
      <c r="O42" s="826">
        <f t="shared" si="14"/>
        <v>0</v>
      </c>
      <c r="P42" s="827">
        <f>SUM(E42:O42)</f>
        <v>0</v>
      </c>
    </row>
    <row r="43" spans="1:216" s="759" customFormat="1" ht="16.5" customHeight="1">
      <c r="A43" s="766"/>
      <c r="B43" s="758"/>
      <c r="C43" s="758"/>
      <c r="D43" s="758"/>
      <c r="E43" s="758"/>
      <c r="F43" s="758"/>
      <c r="G43" s="758"/>
      <c r="H43" s="758"/>
      <c r="I43" s="758"/>
      <c r="J43" s="758"/>
      <c r="K43" s="758"/>
      <c r="L43" s="758"/>
      <c r="M43" s="758"/>
      <c r="N43" s="758"/>
      <c r="O43" s="758"/>
      <c r="P43" s="749" t="s">
        <v>46</v>
      </c>
      <c r="R43" s="690"/>
      <c r="S43" s="690"/>
      <c r="T43" s="690"/>
      <c r="U43" s="690"/>
      <c r="V43" s="690"/>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0"/>
      <c r="BQ43" s="690"/>
      <c r="BR43" s="690"/>
      <c r="BS43" s="690"/>
      <c r="BT43" s="690"/>
      <c r="BU43" s="690"/>
      <c r="BV43" s="690"/>
      <c r="BW43" s="690"/>
      <c r="BX43" s="690"/>
      <c r="BY43" s="690"/>
      <c r="BZ43" s="690"/>
      <c r="CA43" s="690"/>
      <c r="CB43" s="690"/>
      <c r="CC43" s="690"/>
      <c r="CD43" s="690"/>
      <c r="CE43" s="690"/>
      <c r="CF43" s="690"/>
      <c r="CG43" s="690"/>
      <c r="CH43" s="690"/>
      <c r="CI43" s="690"/>
      <c r="CJ43" s="690"/>
      <c r="CK43" s="690"/>
      <c r="CL43" s="690"/>
      <c r="CM43" s="690"/>
      <c r="CN43" s="690"/>
      <c r="CO43" s="690"/>
      <c r="CP43" s="690"/>
      <c r="CQ43" s="690"/>
      <c r="CR43" s="690"/>
      <c r="CS43" s="690"/>
      <c r="CT43" s="690"/>
      <c r="CU43" s="690"/>
      <c r="CV43" s="690"/>
      <c r="CW43" s="690"/>
      <c r="CX43" s="690"/>
      <c r="CY43" s="690"/>
      <c r="CZ43" s="690"/>
      <c r="DA43" s="690"/>
      <c r="DB43" s="690"/>
      <c r="DC43" s="690"/>
      <c r="DD43" s="690"/>
      <c r="DE43" s="690"/>
      <c r="DF43" s="690"/>
      <c r="DG43" s="690"/>
      <c r="DH43" s="690"/>
      <c r="DI43" s="690"/>
      <c r="DJ43" s="690"/>
      <c r="DK43" s="690"/>
      <c r="DL43" s="690"/>
      <c r="DM43" s="690"/>
      <c r="DN43" s="690"/>
      <c r="DO43" s="690"/>
      <c r="DP43" s="690"/>
      <c r="DQ43" s="690"/>
      <c r="DR43" s="690"/>
      <c r="DS43" s="690"/>
      <c r="DT43" s="690"/>
      <c r="DU43" s="690"/>
      <c r="DV43" s="690"/>
      <c r="DW43" s="690"/>
      <c r="DX43" s="690"/>
      <c r="DY43" s="690"/>
      <c r="DZ43" s="690"/>
      <c r="EA43" s="690"/>
      <c r="EB43" s="690"/>
      <c r="EC43" s="690"/>
      <c r="ED43" s="690"/>
      <c r="EE43" s="690"/>
      <c r="EF43" s="690"/>
      <c r="EG43" s="690"/>
      <c r="EH43" s="690"/>
      <c r="EI43" s="690"/>
      <c r="EJ43" s="690"/>
      <c r="EK43" s="690"/>
      <c r="EL43" s="690"/>
      <c r="EM43" s="690"/>
      <c r="EN43" s="690"/>
      <c r="EO43" s="690"/>
      <c r="EP43" s="690"/>
      <c r="EQ43" s="690"/>
      <c r="ER43" s="690"/>
      <c r="ES43" s="690"/>
      <c r="ET43" s="690"/>
      <c r="EU43" s="690"/>
      <c r="EV43" s="690"/>
      <c r="EW43" s="690"/>
      <c r="EX43" s="690"/>
      <c r="EY43" s="690"/>
      <c r="EZ43" s="690"/>
      <c r="FA43" s="690"/>
      <c r="FB43" s="690"/>
      <c r="FC43" s="690"/>
      <c r="FD43" s="690"/>
      <c r="FE43" s="690"/>
      <c r="FF43" s="690"/>
      <c r="FG43" s="690"/>
      <c r="FH43" s="690"/>
      <c r="FI43" s="690"/>
      <c r="FJ43" s="690"/>
      <c r="FK43" s="690"/>
      <c r="FL43" s="690"/>
      <c r="FM43" s="690"/>
      <c r="FN43" s="690"/>
      <c r="FO43" s="690"/>
      <c r="FP43" s="690"/>
      <c r="FQ43" s="690"/>
      <c r="FR43" s="690"/>
      <c r="FS43" s="690"/>
      <c r="FT43" s="690"/>
      <c r="FU43" s="690"/>
      <c r="FV43" s="690"/>
      <c r="FW43" s="690"/>
      <c r="FX43" s="690"/>
      <c r="FY43" s="690"/>
      <c r="FZ43" s="690"/>
      <c r="GA43" s="690"/>
      <c r="GB43" s="690"/>
      <c r="GC43" s="690"/>
      <c r="GD43" s="690"/>
      <c r="GE43" s="690"/>
      <c r="GF43" s="690"/>
      <c r="GG43" s="690"/>
      <c r="GH43" s="690"/>
      <c r="GI43" s="690"/>
      <c r="GJ43" s="690"/>
      <c r="GK43" s="690"/>
      <c r="GL43" s="690"/>
      <c r="GM43" s="690"/>
      <c r="GN43" s="690"/>
      <c r="GO43" s="690"/>
      <c r="GP43" s="690"/>
      <c r="GQ43" s="690"/>
      <c r="GR43" s="690"/>
      <c r="GS43" s="690"/>
      <c r="GT43" s="690"/>
      <c r="GU43" s="690"/>
      <c r="GV43" s="690"/>
      <c r="GW43" s="690"/>
      <c r="GX43" s="690"/>
      <c r="GY43" s="690"/>
      <c r="GZ43" s="690"/>
      <c r="HA43" s="690"/>
      <c r="HB43" s="690"/>
      <c r="HC43" s="690"/>
      <c r="HD43" s="690"/>
      <c r="HE43" s="690"/>
      <c r="HF43" s="690"/>
      <c r="HG43" s="690"/>
      <c r="HH43" s="690"/>
    </row>
    <row r="44" spans="1:216" s="756" customFormat="1" ht="13.8">
      <c r="A44" s="832" t="s">
        <v>458</v>
      </c>
      <c r="B44" s="767"/>
      <c r="C44" s="767"/>
      <c r="D44" s="753"/>
      <c r="E44" s="768"/>
      <c r="F44" s="1090" t="str">
        <f>IF('1)Cover Page'!$P$12="Individual Addresses","","NOTE: This actual analysis will not work for projects where info was entered for home models.")</f>
        <v>NOTE: This actual analysis will not work for projects where info was entered for home models.</v>
      </c>
      <c r="G44" s="768"/>
      <c r="H44" s="768"/>
      <c r="I44" s="768"/>
      <c r="J44" s="768"/>
      <c r="K44" s="768"/>
      <c r="L44" s="768"/>
      <c r="M44" s="768"/>
      <c r="N44" s="768"/>
      <c r="O44" s="769"/>
      <c r="P44" s="755"/>
      <c r="R44" s="757"/>
      <c r="S44" s="757"/>
      <c r="T44" s="757"/>
      <c r="U44" s="757"/>
      <c r="V44" s="757"/>
      <c r="W44" s="757"/>
      <c r="X44" s="757"/>
      <c r="Y44" s="757"/>
      <c r="Z44" s="757"/>
      <c r="AA44" s="757"/>
      <c r="AB44" s="757"/>
      <c r="AC44" s="757"/>
      <c r="AD44" s="757"/>
      <c r="AE44" s="757"/>
      <c r="AF44" s="757"/>
      <c r="AG44" s="757"/>
      <c r="AH44" s="757"/>
      <c r="AI44" s="757"/>
      <c r="AJ44" s="757"/>
      <c r="AK44" s="757"/>
      <c r="AL44" s="757"/>
      <c r="AM44" s="757"/>
      <c r="AN44" s="757"/>
      <c r="AO44" s="757"/>
      <c r="AP44" s="757"/>
      <c r="AQ44" s="757"/>
      <c r="AR44" s="757"/>
      <c r="AS44" s="757"/>
      <c r="AT44" s="757"/>
      <c r="AU44" s="757"/>
      <c r="AV44" s="757"/>
      <c r="AW44" s="757"/>
      <c r="AX44" s="757"/>
      <c r="AY44" s="757"/>
      <c r="AZ44" s="757"/>
      <c r="BA44" s="757"/>
      <c r="BB44" s="757"/>
      <c r="BC44" s="757"/>
      <c r="BD44" s="757"/>
      <c r="BE44" s="757"/>
      <c r="BF44" s="757"/>
      <c r="BG44" s="757"/>
      <c r="BH44" s="757"/>
      <c r="BI44" s="757"/>
      <c r="BJ44" s="757"/>
      <c r="BK44" s="757"/>
      <c r="BL44" s="757"/>
      <c r="BM44" s="757"/>
      <c r="BN44" s="757"/>
      <c r="BO44" s="757"/>
      <c r="BP44" s="757"/>
      <c r="BQ44" s="757"/>
      <c r="BR44" s="757"/>
      <c r="BS44" s="757"/>
      <c r="BT44" s="757"/>
      <c r="BU44" s="757"/>
      <c r="BV44" s="757"/>
      <c r="BW44" s="757"/>
      <c r="BX44" s="757"/>
      <c r="BY44" s="757"/>
      <c r="BZ44" s="757"/>
      <c r="CA44" s="757"/>
      <c r="CB44" s="757"/>
      <c r="CC44" s="757"/>
      <c r="CD44" s="757"/>
      <c r="CE44" s="757"/>
      <c r="CF44" s="757"/>
      <c r="CG44" s="757"/>
      <c r="CH44" s="757"/>
      <c r="CI44" s="757"/>
      <c r="CJ44" s="757"/>
      <c r="CK44" s="757"/>
      <c r="CL44" s="757"/>
      <c r="CM44" s="757"/>
      <c r="CN44" s="757"/>
      <c r="CO44" s="757"/>
      <c r="CP44" s="757"/>
      <c r="CQ44" s="757"/>
      <c r="CR44" s="757"/>
      <c r="CS44" s="757"/>
      <c r="CT44" s="757"/>
      <c r="CU44" s="757"/>
      <c r="CV44" s="757"/>
      <c r="CW44" s="757"/>
      <c r="CX44" s="757"/>
      <c r="CY44" s="757"/>
      <c r="CZ44" s="757"/>
      <c r="DA44" s="757"/>
      <c r="DB44" s="757"/>
      <c r="DC44" s="757"/>
      <c r="DD44" s="757"/>
      <c r="DE44" s="757"/>
      <c r="DF44" s="757"/>
      <c r="DG44" s="757"/>
      <c r="DH44" s="757"/>
      <c r="DI44" s="757"/>
      <c r="DJ44" s="757"/>
      <c r="DK44" s="757"/>
      <c r="DL44" s="757"/>
      <c r="DM44" s="757"/>
      <c r="DN44" s="757"/>
      <c r="DO44" s="757"/>
      <c r="DP44" s="757"/>
      <c r="DQ44" s="757"/>
      <c r="DR44" s="757"/>
      <c r="DS44" s="757"/>
      <c r="DT44" s="757"/>
      <c r="DU44" s="757"/>
      <c r="DV44" s="757"/>
      <c r="DW44" s="757"/>
      <c r="DX44" s="757"/>
      <c r="DY44" s="757"/>
      <c r="DZ44" s="757"/>
      <c r="EA44" s="757"/>
      <c r="EB44" s="757"/>
      <c r="EC44" s="757"/>
      <c r="ED44" s="757"/>
      <c r="EE44" s="757"/>
      <c r="EF44" s="757"/>
      <c r="EG44" s="757"/>
      <c r="EH44" s="757"/>
      <c r="EI44" s="757"/>
      <c r="EJ44" s="757"/>
      <c r="EK44" s="757"/>
      <c r="EL44" s="757"/>
      <c r="EM44" s="757"/>
      <c r="EN44" s="757"/>
      <c r="EO44" s="757"/>
      <c r="EP44" s="757"/>
      <c r="EQ44" s="757"/>
      <c r="ER44" s="757"/>
      <c r="ES44" s="757"/>
      <c r="ET44" s="757"/>
      <c r="EU44" s="757"/>
      <c r="EV44" s="757"/>
      <c r="EW44" s="757"/>
      <c r="EX44" s="757"/>
      <c r="EY44" s="757"/>
      <c r="EZ44" s="757"/>
      <c r="FA44" s="757"/>
      <c r="FB44" s="757"/>
      <c r="FC44" s="757"/>
      <c r="FD44" s="757"/>
      <c r="FE44" s="757"/>
      <c r="FF44" s="757"/>
      <c r="FG44" s="757"/>
      <c r="FH44" s="757"/>
      <c r="FI44" s="757"/>
      <c r="FJ44" s="757"/>
      <c r="FK44" s="757"/>
      <c r="FL44" s="757"/>
      <c r="FM44" s="757"/>
      <c r="FN44" s="757"/>
      <c r="FO44" s="757"/>
      <c r="FP44" s="757"/>
      <c r="FQ44" s="757"/>
      <c r="FR44" s="757"/>
      <c r="FS44" s="757"/>
      <c r="FT44" s="757"/>
      <c r="FU44" s="757"/>
      <c r="FV44" s="757"/>
      <c r="FW44" s="757"/>
      <c r="FX44" s="757"/>
      <c r="FY44" s="757"/>
      <c r="FZ44" s="757"/>
      <c r="GA44" s="757"/>
      <c r="GB44" s="757"/>
      <c r="GC44" s="757"/>
      <c r="GD44" s="757"/>
      <c r="GE44" s="757"/>
      <c r="GF44" s="757"/>
      <c r="GG44" s="757"/>
      <c r="GH44" s="757"/>
      <c r="GI44" s="757"/>
      <c r="GJ44" s="757"/>
      <c r="GK44" s="757"/>
      <c r="GL44" s="757"/>
      <c r="GM44" s="757"/>
      <c r="GN44" s="757"/>
      <c r="GO44" s="757"/>
      <c r="GP44" s="757"/>
      <c r="GQ44" s="757"/>
      <c r="GR44" s="757"/>
      <c r="GS44" s="757"/>
      <c r="GT44" s="757"/>
      <c r="GU44" s="757"/>
      <c r="GV44" s="757"/>
      <c r="GW44" s="757"/>
      <c r="GX44" s="757"/>
      <c r="GY44" s="757"/>
      <c r="GZ44" s="757"/>
      <c r="HA44" s="757"/>
      <c r="HB44" s="757"/>
      <c r="HC44" s="757"/>
      <c r="HD44" s="757"/>
      <c r="HE44" s="757"/>
      <c r="HF44" s="757"/>
      <c r="HG44" s="757"/>
      <c r="HH44" s="757"/>
    </row>
    <row r="45" spans="1:216" s="40" customFormat="1" ht="12">
      <c r="A45" s="70" t="s">
        <v>84</v>
      </c>
      <c r="B45" s="39"/>
      <c r="C45" s="1426" t="str">
        <f>IF('1)Cover Page'!$P$12="Individual Addresses","","NOTE: This analysis will not work for projects where info was entered for home models.")</f>
        <v>NOTE: This analysis will not work for projects where info was entered for home models.</v>
      </c>
      <c r="D45" s="1427"/>
      <c r="E45" s="1158">
        <f t="shared" ref="E45:O45" si="15">E6</f>
        <v>0</v>
      </c>
      <c r="F45" s="366">
        <f t="shared" si="15"/>
        <v>0</v>
      </c>
      <c r="G45" s="1158">
        <f t="shared" si="15"/>
        <v>0</v>
      </c>
      <c r="H45" s="1159">
        <f t="shared" si="15"/>
        <v>0</v>
      </c>
      <c r="I45" s="1159">
        <f t="shared" si="15"/>
        <v>0</v>
      </c>
      <c r="J45" s="1159">
        <f t="shared" si="15"/>
        <v>0</v>
      </c>
      <c r="K45" s="1159">
        <f t="shared" si="15"/>
        <v>0</v>
      </c>
      <c r="L45" s="1159">
        <f t="shared" si="15"/>
        <v>0</v>
      </c>
      <c r="M45" s="1159">
        <f t="shared" si="15"/>
        <v>0</v>
      </c>
      <c r="N45" s="1159">
        <f t="shared" si="15"/>
        <v>0</v>
      </c>
      <c r="O45" s="1159">
        <f t="shared" si="15"/>
        <v>0</v>
      </c>
      <c r="Q45" s="791"/>
      <c r="R45" s="792"/>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4"/>
      <c r="AT45" s="414"/>
      <c r="AU45" s="414"/>
      <c r="AV45" s="414"/>
      <c r="AW45" s="414"/>
      <c r="AX45" s="414"/>
      <c r="AY45" s="414"/>
      <c r="AZ45" s="414"/>
      <c r="BA45" s="414"/>
      <c r="BB45" s="414"/>
      <c r="BC45" s="414"/>
      <c r="BD45" s="414"/>
      <c r="BE45" s="414"/>
      <c r="BF45" s="414"/>
      <c r="BG45" s="414"/>
      <c r="BH45" s="414"/>
      <c r="BI45" s="414"/>
      <c r="BJ45" s="414"/>
      <c r="BK45" s="414"/>
      <c r="BL45" s="414"/>
      <c r="BM45" s="414"/>
      <c r="BN45" s="414"/>
      <c r="BO45" s="414"/>
      <c r="BP45" s="414"/>
      <c r="BQ45" s="414"/>
      <c r="BR45" s="414"/>
      <c r="BS45" s="414"/>
      <c r="BT45" s="414"/>
      <c r="BU45" s="414"/>
      <c r="BV45" s="414"/>
      <c r="BW45" s="414"/>
      <c r="BX45" s="414"/>
      <c r="BY45" s="414"/>
      <c r="BZ45" s="414"/>
      <c r="CA45" s="414"/>
      <c r="CB45" s="414"/>
      <c r="CC45" s="414"/>
      <c r="CD45" s="414"/>
      <c r="CE45" s="414"/>
      <c r="CF45" s="414"/>
      <c r="CG45" s="414"/>
      <c r="CH45" s="414"/>
      <c r="CI45" s="414"/>
      <c r="CJ45" s="414"/>
      <c r="CK45" s="414"/>
      <c r="CL45" s="414"/>
      <c r="CM45" s="414"/>
      <c r="CN45" s="414"/>
      <c r="CO45" s="414"/>
      <c r="CP45" s="414"/>
      <c r="CQ45" s="414"/>
      <c r="CR45" s="414"/>
      <c r="CS45" s="414"/>
      <c r="CT45" s="414"/>
      <c r="CU45" s="414"/>
      <c r="CV45" s="414"/>
      <c r="CW45" s="414"/>
      <c r="CX45" s="414"/>
      <c r="CY45" s="414"/>
      <c r="CZ45" s="414"/>
      <c r="DA45" s="414"/>
      <c r="DB45" s="414"/>
      <c r="DC45" s="414"/>
      <c r="DD45" s="414"/>
      <c r="DE45" s="414"/>
      <c r="DF45" s="414"/>
      <c r="DG45" s="414"/>
      <c r="DH45" s="414"/>
      <c r="DI45" s="414"/>
      <c r="DJ45" s="414"/>
      <c r="DK45" s="414"/>
      <c r="DL45" s="414"/>
      <c r="DM45" s="414"/>
      <c r="DN45" s="414"/>
      <c r="DO45" s="414"/>
      <c r="DP45" s="414"/>
      <c r="DQ45" s="414"/>
      <c r="DR45" s="414"/>
      <c r="DS45" s="414"/>
      <c r="DT45" s="414"/>
      <c r="DU45" s="414"/>
      <c r="DV45" s="414"/>
      <c r="DW45" s="414"/>
      <c r="DX45" s="414"/>
      <c r="DY45" s="414"/>
      <c r="DZ45" s="414"/>
      <c r="EA45" s="414"/>
      <c r="EB45" s="414"/>
      <c r="EC45" s="414"/>
      <c r="ED45" s="414"/>
      <c r="EE45" s="414"/>
      <c r="EF45" s="414"/>
      <c r="EG45" s="414"/>
      <c r="EH45" s="414"/>
      <c r="EI45" s="414"/>
      <c r="EJ45" s="414"/>
      <c r="EK45" s="414"/>
      <c r="EL45" s="414"/>
      <c r="EM45" s="414"/>
      <c r="EN45" s="414"/>
      <c r="EO45" s="414"/>
      <c r="EP45" s="414"/>
      <c r="EQ45" s="414"/>
      <c r="ER45" s="414"/>
      <c r="ES45" s="414"/>
      <c r="ET45" s="414"/>
      <c r="EU45" s="414"/>
      <c r="EV45" s="414"/>
      <c r="EW45" s="414"/>
      <c r="EX45" s="414"/>
      <c r="EY45" s="414"/>
      <c r="EZ45" s="414"/>
      <c r="FA45" s="414"/>
      <c r="FB45" s="414"/>
      <c r="FC45" s="414"/>
      <c r="FD45" s="414"/>
      <c r="FE45" s="414"/>
      <c r="FF45" s="414"/>
      <c r="FG45" s="414"/>
      <c r="FH45" s="414"/>
      <c r="FI45" s="414"/>
      <c r="FJ45" s="414"/>
      <c r="FK45" s="414"/>
      <c r="FL45" s="414"/>
      <c r="FM45" s="414"/>
      <c r="FN45" s="414"/>
      <c r="FO45" s="414"/>
      <c r="FP45" s="414"/>
      <c r="FQ45" s="414"/>
      <c r="FR45" s="414"/>
      <c r="FS45" s="414"/>
      <c r="FT45" s="414"/>
      <c r="FU45" s="414"/>
      <c r="FV45" s="414"/>
      <c r="FW45" s="414"/>
      <c r="FX45" s="414"/>
      <c r="FY45" s="414"/>
      <c r="FZ45" s="414"/>
      <c r="GA45" s="414"/>
      <c r="GB45" s="414"/>
      <c r="GC45" s="414"/>
      <c r="GD45" s="414"/>
      <c r="GE45" s="414"/>
      <c r="GF45" s="414"/>
      <c r="GG45" s="414"/>
      <c r="GH45" s="414"/>
      <c r="GI45" s="414"/>
      <c r="GJ45" s="414"/>
      <c r="GK45" s="414"/>
      <c r="GL45" s="414"/>
      <c r="GM45" s="414"/>
      <c r="GN45" s="414"/>
      <c r="GO45" s="414"/>
      <c r="GP45" s="414"/>
      <c r="GQ45" s="414"/>
      <c r="GR45" s="414"/>
      <c r="GS45" s="414"/>
      <c r="GT45" s="414"/>
      <c r="GU45" s="414"/>
      <c r="GV45" s="414"/>
      <c r="GW45" s="414"/>
      <c r="GX45" s="414"/>
      <c r="GY45" s="414"/>
      <c r="GZ45" s="414"/>
      <c r="HA45" s="414"/>
      <c r="HB45" s="414"/>
      <c r="HC45" s="414"/>
      <c r="HD45" s="414"/>
      <c r="HE45" s="414"/>
      <c r="HF45" s="414"/>
      <c r="HG45" s="414"/>
      <c r="HH45" s="414"/>
    </row>
    <row r="46" spans="1:216" s="40" customFormat="1" ht="12">
      <c r="A46" s="70" t="s">
        <v>41</v>
      </c>
      <c r="B46" s="39"/>
      <c r="C46" s="1426"/>
      <c r="D46" s="1427"/>
      <c r="E46" s="442"/>
      <c r="F46" s="454"/>
      <c r="G46" s="466"/>
      <c r="H46" s="417"/>
      <c r="I46" s="420"/>
      <c r="J46" s="420"/>
      <c r="K46" s="420"/>
      <c r="L46" s="420"/>
      <c r="M46" s="420"/>
      <c r="N46" s="420"/>
      <c r="O46" s="420"/>
      <c r="P46" s="790"/>
      <c r="R46" s="414"/>
      <c r="S46" s="414"/>
      <c r="T46" s="414"/>
      <c r="U46" s="414"/>
      <c r="V46" s="414"/>
      <c r="W46" s="414"/>
      <c r="X46" s="414"/>
      <c r="Y46" s="414"/>
      <c r="Z46" s="414"/>
      <c r="AA46" s="414"/>
      <c r="AB46" s="414"/>
      <c r="AC46" s="414"/>
      <c r="AD46" s="414"/>
      <c r="AE46" s="414"/>
      <c r="AF46" s="414"/>
      <c r="AG46" s="414"/>
      <c r="AH46" s="414"/>
      <c r="AI46" s="414"/>
      <c r="AJ46" s="414"/>
      <c r="AK46" s="414"/>
      <c r="AL46" s="414"/>
      <c r="AM46" s="414"/>
      <c r="AN46" s="414"/>
      <c r="AO46" s="414"/>
      <c r="AP46" s="414"/>
      <c r="AQ46" s="414"/>
      <c r="AR46" s="414"/>
      <c r="AS46" s="414"/>
      <c r="AT46" s="414"/>
      <c r="AU46" s="414"/>
      <c r="AV46" s="414"/>
      <c r="AW46" s="414"/>
      <c r="AX46" s="414"/>
      <c r="AY46" s="414"/>
      <c r="AZ46" s="414"/>
      <c r="BA46" s="414"/>
      <c r="BB46" s="414"/>
      <c r="BC46" s="414"/>
      <c r="BD46" s="414"/>
      <c r="BE46" s="414"/>
      <c r="BF46" s="414"/>
      <c r="BG46" s="414"/>
      <c r="BH46" s="414"/>
      <c r="BI46" s="414"/>
      <c r="BJ46" s="414"/>
      <c r="BK46" s="414"/>
      <c r="BL46" s="414"/>
      <c r="BM46" s="414"/>
      <c r="BN46" s="414"/>
      <c r="BO46" s="414"/>
      <c r="BP46" s="414"/>
      <c r="BQ46" s="414"/>
      <c r="BR46" s="414"/>
      <c r="BS46" s="414"/>
      <c r="BT46" s="414"/>
      <c r="BU46" s="414"/>
      <c r="BV46" s="414"/>
      <c r="BW46" s="414"/>
      <c r="BX46" s="414"/>
      <c r="BY46" s="414"/>
      <c r="BZ46" s="414"/>
      <c r="CA46" s="414"/>
      <c r="CB46" s="414"/>
      <c r="CC46" s="414"/>
      <c r="CD46" s="414"/>
      <c r="CE46" s="414"/>
      <c r="CF46" s="414"/>
      <c r="CG46" s="414"/>
      <c r="CH46" s="414"/>
      <c r="CI46" s="414"/>
      <c r="CJ46" s="414"/>
      <c r="CK46" s="414"/>
      <c r="CL46" s="414"/>
      <c r="CM46" s="414"/>
      <c r="CN46" s="414"/>
      <c r="CO46" s="414"/>
      <c r="CP46" s="414"/>
      <c r="CQ46" s="414"/>
      <c r="CR46" s="414"/>
      <c r="CS46" s="414"/>
      <c r="CT46" s="414"/>
      <c r="CU46" s="414"/>
      <c r="CV46" s="414"/>
      <c r="CW46" s="414"/>
      <c r="CX46" s="414"/>
      <c r="CY46" s="414"/>
      <c r="CZ46" s="414"/>
      <c r="DA46" s="414"/>
      <c r="DB46" s="414"/>
      <c r="DC46" s="414"/>
      <c r="DD46" s="414"/>
      <c r="DE46" s="414"/>
      <c r="DF46" s="414"/>
      <c r="DG46" s="414"/>
      <c r="DH46" s="414"/>
      <c r="DI46" s="414"/>
      <c r="DJ46" s="414"/>
      <c r="DK46" s="414"/>
      <c r="DL46" s="414"/>
      <c r="DM46" s="414"/>
      <c r="DN46" s="414"/>
      <c r="DO46" s="414"/>
      <c r="DP46" s="414"/>
      <c r="DQ46" s="414"/>
      <c r="DR46" s="414"/>
      <c r="DS46" s="414"/>
      <c r="DT46" s="414"/>
      <c r="DU46" s="414"/>
      <c r="DV46" s="414"/>
      <c r="DW46" s="414"/>
      <c r="DX46" s="414"/>
      <c r="DY46" s="414"/>
      <c r="DZ46" s="414"/>
      <c r="EA46" s="414"/>
      <c r="EB46" s="414"/>
      <c r="EC46" s="414"/>
      <c r="ED46" s="414"/>
      <c r="EE46" s="414"/>
      <c r="EF46" s="414"/>
      <c r="EG46" s="414"/>
      <c r="EH46" s="414"/>
      <c r="EI46" s="414"/>
      <c r="EJ46" s="414"/>
      <c r="EK46" s="414"/>
      <c r="EL46" s="414"/>
      <c r="EM46" s="414"/>
      <c r="EN46" s="414"/>
      <c r="EO46" s="414"/>
      <c r="EP46" s="414"/>
      <c r="EQ46" s="414"/>
      <c r="ER46" s="414"/>
      <c r="ES46" s="414"/>
      <c r="ET46" s="414"/>
      <c r="EU46" s="414"/>
      <c r="EV46" s="414"/>
      <c r="EW46" s="414"/>
      <c r="EX46" s="414"/>
      <c r="EY46" s="414"/>
      <c r="EZ46" s="414"/>
      <c r="FA46" s="414"/>
      <c r="FB46" s="414"/>
      <c r="FC46" s="414"/>
      <c r="FD46" s="414"/>
      <c r="FE46" s="414"/>
      <c r="FF46" s="414"/>
      <c r="FG46" s="414"/>
      <c r="FH46" s="414"/>
      <c r="FI46" s="414"/>
      <c r="FJ46" s="414"/>
      <c r="FK46" s="414"/>
      <c r="FL46" s="414"/>
      <c r="FM46" s="414"/>
      <c r="FN46" s="414"/>
      <c r="FO46" s="414"/>
      <c r="FP46" s="414"/>
      <c r="FQ46" s="414"/>
      <c r="FR46" s="414"/>
      <c r="FS46" s="414"/>
      <c r="FT46" s="414"/>
      <c r="FU46" s="414"/>
      <c r="FV46" s="414"/>
      <c r="FW46" s="414"/>
      <c r="FX46" s="414"/>
      <c r="FY46" s="414"/>
      <c r="FZ46" s="414"/>
      <c r="GA46" s="414"/>
      <c r="GB46" s="414"/>
      <c r="GC46" s="414"/>
      <c r="GD46" s="414"/>
      <c r="GE46" s="414"/>
      <c r="GF46" s="414"/>
      <c r="GG46" s="414"/>
      <c r="GH46" s="414"/>
      <c r="GI46" s="414"/>
      <c r="GJ46" s="414"/>
      <c r="GK46" s="414"/>
      <c r="GL46" s="414"/>
      <c r="GM46" s="414"/>
      <c r="GN46" s="414"/>
      <c r="GO46" s="414"/>
      <c r="GP46" s="414"/>
      <c r="GQ46" s="414"/>
      <c r="GR46" s="414"/>
      <c r="GS46" s="414"/>
      <c r="GT46" s="414"/>
      <c r="GU46" s="414"/>
      <c r="GV46" s="414"/>
      <c r="GW46" s="414"/>
      <c r="GX46" s="414"/>
      <c r="GY46" s="414"/>
      <c r="GZ46" s="414"/>
      <c r="HA46" s="414"/>
      <c r="HB46" s="414"/>
      <c r="HC46" s="414"/>
      <c r="HD46" s="414"/>
      <c r="HE46" s="414"/>
      <c r="HF46" s="414"/>
      <c r="HG46" s="414"/>
      <c r="HH46" s="414"/>
    </row>
    <row r="47" spans="1:216" s="40" customFormat="1" ht="12">
      <c r="A47" s="70" t="s">
        <v>281</v>
      </c>
      <c r="B47" s="39"/>
      <c r="C47" s="1426"/>
      <c r="D47" s="1427"/>
      <c r="E47" s="443"/>
      <c r="F47" s="455"/>
      <c r="G47" s="467"/>
      <c r="H47" s="416"/>
      <c r="I47" s="416"/>
      <c r="J47" s="416"/>
      <c r="K47" s="416"/>
      <c r="L47" s="416"/>
      <c r="M47" s="416"/>
      <c r="N47" s="416"/>
      <c r="O47" s="416"/>
      <c r="P47" s="790"/>
      <c r="Q47" s="791"/>
      <c r="R47" s="792"/>
      <c r="S47" s="414"/>
      <c r="T47" s="414"/>
      <c r="U47" s="414"/>
      <c r="V47" s="414"/>
      <c r="W47" s="414"/>
      <c r="X47" s="414"/>
      <c r="Y47" s="414"/>
      <c r="Z47" s="414"/>
      <c r="AA47" s="414"/>
      <c r="AB47" s="414"/>
      <c r="AC47" s="414"/>
      <c r="AD47" s="414"/>
      <c r="AE47" s="414"/>
      <c r="AF47" s="414"/>
      <c r="AG47" s="414"/>
      <c r="AH47" s="414"/>
      <c r="AI47" s="414"/>
      <c r="AJ47" s="414"/>
      <c r="AK47" s="414"/>
      <c r="AL47" s="414"/>
      <c r="AM47" s="414"/>
      <c r="AN47" s="414"/>
      <c r="AO47" s="414"/>
      <c r="AP47" s="414"/>
      <c r="AQ47" s="414"/>
      <c r="AR47" s="414"/>
      <c r="AS47" s="414"/>
      <c r="AT47" s="414"/>
      <c r="AU47" s="414"/>
      <c r="AV47" s="414"/>
      <c r="AW47" s="414"/>
      <c r="AX47" s="414"/>
      <c r="AY47" s="414"/>
      <c r="AZ47" s="414"/>
      <c r="BA47" s="414"/>
      <c r="BB47" s="414"/>
      <c r="BC47" s="414"/>
      <c r="BD47" s="414"/>
      <c r="BE47" s="414"/>
      <c r="BF47" s="414"/>
      <c r="BG47" s="414"/>
      <c r="BH47" s="414"/>
      <c r="BI47" s="414"/>
      <c r="BJ47" s="414"/>
      <c r="BK47" s="414"/>
      <c r="BL47" s="414"/>
      <c r="BM47" s="414"/>
      <c r="BN47" s="414"/>
      <c r="BO47" s="414"/>
      <c r="BP47" s="414"/>
      <c r="BQ47" s="414"/>
      <c r="BR47" s="414"/>
      <c r="BS47" s="414"/>
      <c r="BT47" s="414"/>
      <c r="BU47" s="414"/>
      <c r="BV47" s="414"/>
      <c r="BW47" s="414"/>
      <c r="BX47" s="414"/>
      <c r="BY47" s="414"/>
      <c r="BZ47" s="414"/>
      <c r="CA47" s="414"/>
      <c r="CB47" s="414"/>
      <c r="CC47" s="414"/>
      <c r="CD47" s="414"/>
      <c r="CE47" s="414"/>
      <c r="CF47" s="414"/>
      <c r="CG47" s="414"/>
      <c r="CH47" s="414"/>
      <c r="CI47" s="414"/>
      <c r="CJ47" s="414"/>
      <c r="CK47" s="414"/>
      <c r="CL47" s="414"/>
      <c r="CM47" s="414"/>
      <c r="CN47" s="414"/>
      <c r="CO47" s="414"/>
      <c r="CP47" s="414"/>
      <c r="CQ47" s="414"/>
      <c r="CR47" s="414"/>
      <c r="CS47" s="414"/>
      <c r="CT47" s="414"/>
      <c r="CU47" s="414"/>
      <c r="CV47" s="414"/>
      <c r="CW47" s="414"/>
      <c r="CX47" s="414"/>
      <c r="CY47" s="414"/>
      <c r="CZ47" s="414"/>
      <c r="DA47" s="414"/>
      <c r="DB47" s="414"/>
      <c r="DC47" s="414"/>
      <c r="DD47" s="414"/>
      <c r="DE47" s="414"/>
      <c r="DF47" s="414"/>
      <c r="DG47" s="414"/>
      <c r="DH47" s="414"/>
      <c r="DI47" s="414"/>
      <c r="DJ47" s="414"/>
      <c r="DK47" s="414"/>
      <c r="DL47" s="414"/>
      <c r="DM47" s="414"/>
      <c r="DN47" s="414"/>
      <c r="DO47" s="414"/>
      <c r="DP47" s="414"/>
      <c r="DQ47" s="414"/>
      <c r="DR47" s="414"/>
      <c r="DS47" s="414"/>
      <c r="DT47" s="414"/>
      <c r="DU47" s="414"/>
      <c r="DV47" s="414"/>
      <c r="DW47" s="414"/>
      <c r="DX47" s="414"/>
      <c r="DY47" s="414"/>
      <c r="DZ47" s="414"/>
      <c r="EA47" s="414"/>
      <c r="EB47" s="414"/>
      <c r="EC47" s="414"/>
      <c r="ED47" s="414"/>
      <c r="EE47" s="414"/>
      <c r="EF47" s="414"/>
      <c r="EG47" s="414"/>
      <c r="EH47" s="414"/>
      <c r="EI47" s="414"/>
      <c r="EJ47" s="414"/>
      <c r="EK47" s="414"/>
      <c r="EL47" s="414"/>
      <c r="EM47" s="414"/>
      <c r="EN47" s="414"/>
      <c r="EO47" s="414"/>
      <c r="EP47" s="414"/>
      <c r="EQ47" s="414"/>
      <c r="ER47" s="414"/>
      <c r="ES47" s="414"/>
      <c r="ET47" s="414"/>
      <c r="EU47" s="414"/>
      <c r="EV47" s="414"/>
      <c r="EW47" s="414"/>
      <c r="EX47" s="414"/>
      <c r="EY47" s="414"/>
      <c r="EZ47" s="414"/>
      <c r="FA47" s="414"/>
      <c r="FB47" s="414"/>
      <c r="FC47" s="414"/>
      <c r="FD47" s="414"/>
      <c r="FE47" s="414"/>
      <c r="FF47" s="414"/>
      <c r="FG47" s="414"/>
      <c r="FH47" s="414"/>
      <c r="FI47" s="414"/>
      <c r="FJ47" s="414"/>
      <c r="FK47" s="414"/>
      <c r="FL47" s="414"/>
      <c r="FM47" s="414"/>
      <c r="FN47" s="414"/>
      <c r="FO47" s="414"/>
      <c r="FP47" s="414"/>
      <c r="FQ47" s="414"/>
      <c r="FR47" s="414"/>
      <c r="FS47" s="414"/>
      <c r="FT47" s="414"/>
      <c r="FU47" s="414"/>
      <c r="FV47" s="414"/>
      <c r="FW47" s="414"/>
      <c r="FX47" s="414"/>
      <c r="FY47" s="414"/>
      <c r="FZ47" s="414"/>
      <c r="GA47" s="414"/>
      <c r="GB47" s="414"/>
      <c r="GC47" s="414"/>
      <c r="GD47" s="414"/>
      <c r="GE47" s="414"/>
      <c r="GF47" s="414"/>
      <c r="GG47" s="414"/>
      <c r="GH47" s="414"/>
      <c r="GI47" s="414"/>
      <c r="GJ47" s="414"/>
      <c r="GK47" s="414"/>
      <c r="GL47" s="414"/>
      <c r="GM47" s="414"/>
      <c r="GN47" s="414"/>
      <c r="GO47" s="414"/>
      <c r="GP47" s="414"/>
      <c r="GQ47" s="414"/>
      <c r="GR47" s="414"/>
      <c r="GS47" s="414"/>
      <c r="GT47" s="414"/>
      <c r="GU47" s="414"/>
      <c r="GV47" s="414"/>
      <c r="GW47" s="414"/>
      <c r="GX47" s="414"/>
      <c r="GY47" s="414"/>
      <c r="GZ47" s="414"/>
      <c r="HA47" s="414"/>
      <c r="HB47" s="414"/>
      <c r="HC47" s="414"/>
      <c r="HD47" s="414"/>
      <c r="HE47" s="414"/>
      <c r="HF47" s="414"/>
      <c r="HG47" s="414"/>
      <c r="HH47" s="414"/>
    </row>
    <row r="48" spans="1:216" s="40" customFormat="1" ht="15" customHeight="1">
      <c r="A48" s="342" t="s">
        <v>282</v>
      </c>
      <c r="B48" s="134"/>
      <c r="C48" s="1428"/>
      <c r="D48" s="1429"/>
      <c r="E48" s="444"/>
      <c r="F48" s="456"/>
      <c r="G48" s="468"/>
      <c r="H48" s="433"/>
      <c r="I48" s="429"/>
      <c r="J48" s="429"/>
      <c r="K48" s="429"/>
      <c r="L48" s="429"/>
      <c r="M48" s="429"/>
      <c r="N48" s="429"/>
      <c r="O48" s="429"/>
      <c r="P48" s="790"/>
      <c r="Q48" s="791"/>
      <c r="R48" s="792"/>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4"/>
      <c r="AP48" s="414"/>
      <c r="AQ48" s="414"/>
      <c r="AR48" s="414"/>
      <c r="AS48" s="414"/>
      <c r="AT48" s="414"/>
      <c r="AU48" s="414"/>
      <c r="AV48" s="414"/>
      <c r="AW48" s="414"/>
      <c r="AX48" s="414"/>
      <c r="AY48" s="414"/>
      <c r="AZ48" s="414"/>
      <c r="BA48" s="414"/>
      <c r="BB48" s="414"/>
      <c r="BC48" s="414"/>
      <c r="BD48" s="414"/>
      <c r="BE48" s="414"/>
      <c r="BF48" s="414"/>
      <c r="BG48" s="414"/>
      <c r="BH48" s="414"/>
      <c r="BI48" s="414"/>
      <c r="BJ48" s="414"/>
      <c r="BK48" s="414"/>
      <c r="BL48" s="414"/>
      <c r="BM48" s="414"/>
      <c r="BN48" s="414"/>
      <c r="BO48" s="414"/>
      <c r="BP48" s="414"/>
      <c r="BQ48" s="414"/>
      <c r="BR48" s="414"/>
      <c r="BS48" s="414"/>
      <c r="BT48" s="414"/>
      <c r="BU48" s="414"/>
      <c r="BV48" s="414"/>
      <c r="BW48" s="414"/>
      <c r="BX48" s="414"/>
      <c r="BY48" s="414"/>
      <c r="BZ48" s="414"/>
      <c r="CA48" s="414"/>
      <c r="CB48" s="414"/>
      <c r="CC48" s="414"/>
      <c r="CD48" s="414"/>
      <c r="CE48" s="414"/>
      <c r="CF48" s="414"/>
      <c r="CG48" s="414"/>
      <c r="CH48" s="414"/>
      <c r="CI48" s="414"/>
      <c r="CJ48" s="414"/>
      <c r="CK48" s="414"/>
      <c r="CL48" s="414"/>
      <c r="CM48" s="414"/>
      <c r="CN48" s="414"/>
      <c r="CO48" s="414"/>
      <c r="CP48" s="414"/>
      <c r="CQ48" s="414"/>
      <c r="CR48" s="414"/>
      <c r="CS48" s="414"/>
      <c r="CT48" s="414"/>
      <c r="CU48" s="414"/>
      <c r="CV48" s="414"/>
      <c r="CW48" s="414"/>
      <c r="CX48" s="414"/>
      <c r="CY48" s="414"/>
      <c r="CZ48" s="414"/>
      <c r="DA48" s="414"/>
      <c r="DB48" s="414"/>
      <c r="DC48" s="414"/>
      <c r="DD48" s="414"/>
      <c r="DE48" s="414"/>
      <c r="DF48" s="414"/>
      <c r="DG48" s="414"/>
      <c r="DH48" s="414"/>
      <c r="DI48" s="414"/>
      <c r="DJ48" s="414"/>
      <c r="DK48" s="414"/>
      <c r="DL48" s="414"/>
      <c r="DM48" s="414"/>
      <c r="DN48" s="414"/>
      <c r="DO48" s="414"/>
      <c r="DP48" s="414"/>
      <c r="DQ48" s="414"/>
      <c r="DR48" s="414"/>
      <c r="DS48" s="414"/>
      <c r="DT48" s="414"/>
      <c r="DU48" s="414"/>
      <c r="DV48" s="414"/>
      <c r="DW48" s="414"/>
      <c r="DX48" s="414"/>
      <c r="DY48" s="414"/>
      <c r="DZ48" s="414"/>
      <c r="EA48" s="414"/>
      <c r="EB48" s="414"/>
      <c r="EC48" s="414"/>
      <c r="ED48" s="414"/>
      <c r="EE48" s="414"/>
      <c r="EF48" s="414"/>
      <c r="EG48" s="414"/>
      <c r="EH48" s="414"/>
      <c r="EI48" s="414"/>
      <c r="EJ48" s="414"/>
      <c r="EK48" s="414"/>
      <c r="EL48" s="414"/>
      <c r="EM48" s="414"/>
      <c r="EN48" s="414"/>
      <c r="EO48" s="414"/>
      <c r="EP48" s="414"/>
      <c r="EQ48" s="414"/>
      <c r="ER48" s="414"/>
      <c r="ES48" s="414"/>
      <c r="ET48" s="414"/>
      <c r="EU48" s="414"/>
      <c r="EV48" s="414"/>
      <c r="EW48" s="414"/>
      <c r="EX48" s="414"/>
      <c r="EY48" s="414"/>
      <c r="EZ48" s="414"/>
      <c r="FA48" s="414"/>
      <c r="FB48" s="414"/>
      <c r="FC48" s="414"/>
      <c r="FD48" s="414"/>
      <c r="FE48" s="414"/>
      <c r="FF48" s="414"/>
      <c r="FG48" s="414"/>
      <c r="FH48" s="414"/>
      <c r="FI48" s="414"/>
      <c r="FJ48" s="414"/>
      <c r="FK48" s="414"/>
      <c r="FL48" s="414"/>
      <c r="FM48" s="414"/>
      <c r="FN48" s="414"/>
      <c r="FO48" s="414"/>
      <c r="FP48" s="414"/>
      <c r="FQ48" s="414"/>
      <c r="FR48" s="414"/>
      <c r="FS48" s="414"/>
      <c r="FT48" s="414"/>
      <c r="FU48" s="414"/>
      <c r="FV48" s="414"/>
      <c r="FW48" s="414"/>
      <c r="FX48" s="414"/>
      <c r="FY48" s="414"/>
      <c r="FZ48" s="414"/>
      <c r="GA48" s="414"/>
      <c r="GB48" s="414"/>
      <c r="GC48" s="414"/>
      <c r="GD48" s="414"/>
      <c r="GE48" s="414"/>
      <c r="GF48" s="414"/>
      <c r="GG48" s="414"/>
      <c r="GH48" s="414"/>
      <c r="GI48" s="414"/>
      <c r="GJ48" s="414"/>
      <c r="GK48" s="414"/>
      <c r="GL48" s="414"/>
      <c r="GM48" s="414"/>
      <c r="GN48" s="414"/>
      <c r="GO48" s="414"/>
      <c r="GP48" s="414"/>
      <c r="GQ48" s="414"/>
      <c r="GR48" s="414"/>
      <c r="GS48" s="414"/>
      <c r="GT48" s="414"/>
      <c r="GU48" s="414"/>
      <c r="GV48" s="414"/>
      <c r="GW48" s="414"/>
      <c r="GX48" s="414"/>
      <c r="GY48" s="414"/>
      <c r="GZ48" s="414"/>
      <c r="HA48" s="414"/>
      <c r="HB48" s="414"/>
      <c r="HC48" s="414"/>
      <c r="HD48" s="414"/>
      <c r="HE48" s="414"/>
      <c r="HF48" s="414"/>
      <c r="HG48" s="414"/>
      <c r="HH48" s="414"/>
    </row>
    <row r="49" spans="1:216" s="40" customFormat="1">
      <c r="A49" s="70" t="s">
        <v>42</v>
      </c>
      <c r="B49" s="39"/>
      <c r="C49" s="39"/>
      <c r="D49" s="42"/>
      <c r="E49" s="100"/>
      <c r="F49" s="370"/>
      <c r="G49" s="100"/>
      <c r="H49" s="377"/>
      <c r="I49" s="377"/>
      <c r="J49" s="377"/>
      <c r="K49" s="377"/>
      <c r="L49" s="377"/>
      <c r="M49" s="377"/>
      <c r="N49" s="377"/>
      <c r="O49" s="377"/>
      <c r="P49" s="790"/>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414"/>
      <c r="AU49" s="414"/>
      <c r="AV49" s="414"/>
      <c r="AW49" s="414"/>
      <c r="AX49" s="414"/>
      <c r="AY49" s="414"/>
      <c r="AZ49" s="414"/>
      <c r="BA49" s="414"/>
      <c r="BB49" s="414"/>
      <c r="BC49" s="414"/>
      <c r="BD49" s="414"/>
      <c r="BE49" s="414"/>
      <c r="BF49" s="414"/>
      <c r="BG49" s="414"/>
      <c r="BH49" s="414"/>
      <c r="BI49" s="414"/>
      <c r="BJ49" s="414"/>
      <c r="BK49" s="414"/>
      <c r="BL49" s="414"/>
      <c r="BM49" s="414"/>
      <c r="BN49" s="414"/>
      <c r="BO49" s="414"/>
      <c r="BP49" s="414"/>
      <c r="BQ49" s="414"/>
      <c r="BR49" s="414"/>
      <c r="BS49" s="414"/>
      <c r="BT49" s="414"/>
      <c r="BU49" s="414"/>
      <c r="BV49" s="414"/>
      <c r="BW49" s="414"/>
      <c r="BX49" s="414"/>
      <c r="BY49" s="414"/>
      <c r="BZ49" s="414"/>
      <c r="CA49" s="414"/>
      <c r="CB49" s="414"/>
      <c r="CC49" s="414"/>
      <c r="CD49" s="414"/>
      <c r="CE49" s="414"/>
      <c r="CF49" s="414"/>
      <c r="CG49" s="414"/>
      <c r="CH49" s="414"/>
      <c r="CI49" s="414"/>
      <c r="CJ49" s="414"/>
      <c r="CK49" s="414"/>
      <c r="CL49" s="414"/>
      <c r="CM49" s="414"/>
      <c r="CN49" s="414"/>
      <c r="CO49" s="414"/>
      <c r="CP49" s="414"/>
      <c r="CQ49" s="414"/>
      <c r="CR49" s="414"/>
      <c r="CS49" s="414"/>
      <c r="CT49" s="414"/>
      <c r="CU49" s="414"/>
      <c r="CV49" s="414"/>
      <c r="CW49" s="414"/>
      <c r="CX49" s="414"/>
      <c r="CY49" s="414"/>
      <c r="CZ49" s="414"/>
      <c r="DA49" s="414"/>
      <c r="DB49" s="414"/>
      <c r="DC49" s="414"/>
      <c r="DD49" s="414"/>
      <c r="DE49" s="414"/>
      <c r="DF49" s="414"/>
      <c r="DG49" s="414"/>
      <c r="DH49" s="414"/>
      <c r="DI49" s="414"/>
      <c r="DJ49" s="414"/>
      <c r="DK49" s="414"/>
      <c r="DL49" s="414"/>
      <c r="DM49" s="414"/>
      <c r="DN49" s="414"/>
      <c r="DO49" s="414"/>
      <c r="DP49" s="414"/>
      <c r="DQ49" s="414"/>
      <c r="DR49" s="414"/>
      <c r="DS49" s="414"/>
      <c r="DT49" s="414"/>
      <c r="DU49" s="414"/>
      <c r="DV49" s="414"/>
      <c r="DW49" s="414"/>
      <c r="DX49" s="414"/>
      <c r="DY49" s="414"/>
      <c r="DZ49" s="414"/>
      <c r="EA49" s="414"/>
      <c r="EB49" s="414"/>
      <c r="EC49" s="414"/>
      <c r="ED49" s="414"/>
      <c r="EE49" s="414"/>
      <c r="EF49" s="414"/>
      <c r="EG49" s="414"/>
      <c r="EH49" s="414"/>
      <c r="EI49" s="414"/>
      <c r="EJ49" s="414"/>
      <c r="EK49" s="414"/>
      <c r="EL49" s="414"/>
      <c r="EM49" s="414"/>
      <c r="EN49" s="414"/>
      <c r="EO49" s="414"/>
      <c r="EP49" s="414"/>
      <c r="EQ49" s="414"/>
      <c r="ER49" s="414"/>
      <c r="ES49" s="414"/>
      <c r="ET49" s="414"/>
      <c r="EU49" s="414"/>
      <c r="EV49" s="414"/>
      <c r="EW49" s="414"/>
      <c r="EX49" s="414"/>
      <c r="EY49" s="414"/>
      <c r="EZ49" s="414"/>
      <c r="FA49" s="414"/>
      <c r="FB49" s="414"/>
      <c r="FC49" s="414"/>
      <c r="FD49" s="414"/>
      <c r="FE49" s="414"/>
      <c r="FF49" s="414"/>
      <c r="FG49" s="414"/>
      <c r="FH49" s="414"/>
      <c r="FI49" s="414"/>
      <c r="FJ49" s="414"/>
      <c r="FK49" s="414"/>
      <c r="FL49" s="414"/>
      <c r="FM49" s="414"/>
      <c r="FN49" s="414"/>
      <c r="FO49" s="414"/>
      <c r="FP49" s="414"/>
      <c r="FQ49" s="414"/>
      <c r="FR49" s="414"/>
      <c r="FS49" s="414"/>
      <c r="FT49" s="414"/>
      <c r="FU49" s="414"/>
      <c r="FV49" s="414"/>
      <c r="FW49" s="414"/>
      <c r="FX49" s="414"/>
      <c r="FY49" s="414"/>
      <c r="FZ49" s="414"/>
      <c r="GA49" s="414"/>
      <c r="GB49" s="414"/>
      <c r="GC49" s="414"/>
      <c r="GD49" s="414"/>
      <c r="GE49" s="414"/>
      <c r="GF49" s="414"/>
      <c r="GG49" s="414"/>
      <c r="GH49" s="414"/>
      <c r="GI49" s="414"/>
      <c r="GJ49" s="414"/>
      <c r="GK49" s="414"/>
      <c r="GL49" s="414"/>
      <c r="GM49" s="414"/>
      <c r="GN49" s="414"/>
      <c r="GO49" s="414"/>
      <c r="GP49" s="414"/>
      <c r="GQ49" s="414"/>
      <c r="GR49" s="414"/>
      <c r="GS49" s="414"/>
      <c r="GT49" s="414"/>
      <c r="GU49" s="414"/>
      <c r="GV49" s="414"/>
      <c r="GW49" s="414"/>
      <c r="GX49" s="414"/>
      <c r="GY49" s="414"/>
      <c r="GZ49" s="414"/>
      <c r="HA49" s="414"/>
      <c r="HB49" s="414"/>
      <c r="HC49" s="414"/>
      <c r="HD49" s="414"/>
      <c r="HE49" s="414"/>
      <c r="HF49" s="414"/>
      <c r="HG49" s="414"/>
      <c r="HH49" s="414"/>
    </row>
    <row r="50" spans="1:216" s="40" customFormat="1" ht="12">
      <c r="A50" s="70" t="s">
        <v>66</v>
      </c>
      <c r="B50" s="39"/>
      <c r="C50" s="39"/>
      <c r="D50" s="39"/>
      <c r="E50" s="445"/>
      <c r="F50" s="457"/>
      <c r="G50" s="445"/>
      <c r="H50" s="434"/>
      <c r="I50" s="421"/>
      <c r="J50" s="421"/>
      <c r="K50" s="421"/>
      <c r="L50" s="421"/>
      <c r="M50" s="421"/>
      <c r="N50" s="421"/>
      <c r="O50" s="421"/>
      <c r="P50" s="790"/>
      <c r="Q50" s="791"/>
      <c r="R50" s="792"/>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4"/>
      <c r="AT50" s="414"/>
      <c r="AU50" s="414"/>
      <c r="AV50" s="414"/>
      <c r="AW50" s="414"/>
      <c r="AX50" s="414"/>
      <c r="AY50" s="414"/>
      <c r="AZ50" s="414"/>
      <c r="BA50" s="414"/>
      <c r="BB50" s="414"/>
      <c r="BC50" s="414"/>
      <c r="BD50" s="414"/>
      <c r="BE50" s="414"/>
      <c r="BF50" s="414"/>
      <c r="BG50" s="414"/>
      <c r="BH50" s="414"/>
      <c r="BI50" s="414"/>
      <c r="BJ50" s="414"/>
      <c r="BK50" s="414"/>
      <c r="BL50" s="414"/>
      <c r="BM50" s="414"/>
      <c r="BN50" s="414"/>
      <c r="BO50" s="414"/>
      <c r="BP50" s="414"/>
      <c r="BQ50" s="414"/>
      <c r="BR50" s="414"/>
      <c r="BS50" s="414"/>
      <c r="BT50" s="414"/>
      <c r="BU50" s="414"/>
      <c r="BV50" s="414"/>
      <c r="BW50" s="414"/>
      <c r="BX50" s="414"/>
      <c r="BY50" s="414"/>
      <c r="BZ50" s="414"/>
      <c r="CA50" s="414"/>
      <c r="CB50" s="414"/>
      <c r="CC50" s="414"/>
      <c r="CD50" s="414"/>
      <c r="CE50" s="414"/>
      <c r="CF50" s="414"/>
      <c r="CG50" s="414"/>
      <c r="CH50" s="414"/>
      <c r="CI50" s="414"/>
      <c r="CJ50" s="414"/>
      <c r="CK50" s="414"/>
      <c r="CL50" s="414"/>
      <c r="CM50" s="414"/>
      <c r="CN50" s="414"/>
      <c r="CO50" s="414"/>
      <c r="CP50" s="414"/>
      <c r="CQ50" s="414"/>
      <c r="CR50" s="414"/>
      <c r="CS50" s="414"/>
      <c r="CT50" s="414"/>
      <c r="CU50" s="414"/>
      <c r="CV50" s="414"/>
      <c r="CW50" s="414"/>
      <c r="CX50" s="414"/>
      <c r="CY50" s="414"/>
      <c r="CZ50" s="414"/>
      <c r="DA50" s="414"/>
      <c r="DB50" s="414"/>
      <c r="DC50" s="414"/>
      <c r="DD50" s="414"/>
      <c r="DE50" s="414"/>
      <c r="DF50" s="414"/>
      <c r="DG50" s="414"/>
      <c r="DH50" s="414"/>
      <c r="DI50" s="414"/>
      <c r="DJ50" s="414"/>
      <c r="DK50" s="414"/>
      <c r="DL50" s="414"/>
      <c r="DM50" s="414"/>
      <c r="DN50" s="414"/>
      <c r="DO50" s="414"/>
      <c r="DP50" s="414"/>
      <c r="DQ50" s="414"/>
      <c r="DR50" s="414"/>
      <c r="DS50" s="414"/>
      <c r="DT50" s="414"/>
      <c r="DU50" s="414"/>
      <c r="DV50" s="414"/>
      <c r="DW50" s="414"/>
      <c r="DX50" s="414"/>
      <c r="DY50" s="414"/>
      <c r="DZ50" s="414"/>
      <c r="EA50" s="414"/>
      <c r="EB50" s="414"/>
      <c r="EC50" s="414"/>
      <c r="ED50" s="414"/>
      <c r="EE50" s="414"/>
      <c r="EF50" s="414"/>
      <c r="EG50" s="414"/>
      <c r="EH50" s="414"/>
      <c r="EI50" s="414"/>
      <c r="EJ50" s="414"/>
      <c r="EK50" s="414"/>
      <c r="EL50" s="414"/>
      <c r="EM50" s="414"/>
      <c r="EN50" s="414"/>
      <c r="EO50" s="414"/>
      <c r="EP50" s="414"/>
      <c r="EQ50" s="414"/>
      <c r="ER50" s="414"/>
      <c r="ES50" s="414"/>
      <c r="ET50" s="414"/>
      <c r="EU50" s="414"/>
      <c r="EV50" s="414"/>
      <c r="EW50" s="414"/>
      <c r="EX50" s="414"/>
      <c r="EY50" s="414"/>
      <c r="EZ50" s="414"/>
      <c r="FA50" s="414"/>
      <c r="FB50" s="414"/>
      <c r="FC50" s="414"/>
      <c r="FD50" s="414"/>
      <c r="FE50" s="414"/>
      <c r="FF50" s="414"/>
      <c r="FG50" s="414"/>
      <c r="FH50" s="414"/>
      <c r="FI50" s="414"/>
      <c r="FJ50" s="414"/>
      <c r="FK50" s="414"/>
      <c r="FL50" s="414"/>
      <c r="FM50" s="414"/>
      <c r="FN50" s="414"/>
      <c r="FO50" s="414"/>
      <c r="FP50" s="414"/>
      <c r="FQ50" s="414"/>
      <c r="FR50" s="414"/>
      <c r="FS50" s="414"/>
      <c r="FT50" s="414"/>
      <c r="FU50" s="414"/>
      <c r="FV50" s="414"/>
      <c r="FW50" s="414"/>
      <c r="FX50" s="414"/>
      <c r="FY50" s="414"/>
      <c r="FZ50" s="414"/>
      <c r="GA50" s="414"/>
      <c r="GB50" s="414"/>
      <c r="GC50" s="414"/>
      <c r="GD50" s="414"/>
      <c r="GE50" s="414"/>
      <c r="GF50" s="414"/>
      <c r="GG50" s="414"/>
      <c r="GH50" s="414"/>
      <c r="GI50" s="414"/>
      <c r="GJ50" s="414"/>
      <c r="GK50" s="414"/>
      <c r="GL50" s="414"/>
      <c r="GM50" s="414"/>
      <c r="GN50" s="414"/>
      <c r="GO50" s="414"/>
      <c r="GP50" s="414"/>
      <c r="GQ50" s="414"/>
      <c r="GR50" s="414"/>
      <c r="GS50" s="414"/>
      <c r="GT50" s="414"/>
      <c r="GU50" s="414"/>
      <c r="GV50" s="414"/>
      <c r="GW50" s="414"/>
      <c r="GX50" s="414"/>
      <c r="GY50" s="414"/>
      <c r="GZ50" s="414"/>
      <c r="HA50" s="414"/>
      <c r="HB50" s="414"/>
      <c r="HC50" s="414"/>
      <c r="HD50" s="414"/>
      <c r="HE50" s="414"/>
      <c r="HF50" s="414"/>
      <c r="HG50" s="414"/>
      <c r="HH50" s="414"/>
    </row>
    <row r="51" spans="1:216" s="132" customFormat="1">
      <c r="A51" s="793" t="s">
        <v>382</v>
      </c>
      <c r="B51" s="131"/>
      <c r="C51" s="131"/>
      <c r="D51" s="42"/>
      <c r="E51" s="794" t="e">
        <f>VLOOKUP(E50,'0)Compliance Info'!$C$5:$D$10,2)</f>
        <v>#N/A</v>
      </c>
      <c r="F51" s="795" t="e">
        <f>VLOOKUP(F50,'0)Compliance Info'!$C$5:$D$10,2)</f>
        <v>#N/A</v>
      </c>
      <c r="G51" s="794" t="e">
        <f>VLOOKUP(G50,'0)Compliance Info'!$C$5:$D$10,2)</f>
        <v>#N/A</v>
      </c>
      <c r="H51" s="796" t="e">
        <f>VLOOKUP(H50,'0)Compliance Info'!$C$5:$D$10,2)</f>
        <v>#N/A</v>
      </c>
      <c r="I51" s="797" t="e">
        <f>VLOOKUP(I50,'0)Compliance Info'!$C$5:$D$10,2)</f>
        <v>#N/A</v>
      </c>
      <c r="J51" s="797" t="e">
        <f>VLOOKUP(J50,'0)Compliance Info'!$C$5:$D$10,2)</f>
        <v>#N/A</v>
      </c>
      <c r="K51" s="797" t="e">
        <f>VLOOKUP(K50,'0)Compliance Info'!$C$5:$D$10,2)</f>
        <v>#N/A</v>
      </c>
      <c r="L51" s="797" t="e">
        <f>VLOOKUP(L50,'0)Compliance Info'!$C$5:$D$10,2)</f>
        <v>#N/A</v>
      </c>
      <c r="M51" s="797" t="e">
        <f>VLOOKUP(M50,'0)Compliance Info'!$C$5:$D$10,2)</f>
        <v>#N/A</v>
      </c>
      <c r="N51" s="797" t="e">
        <f>VLOOKUP(N50,'0)Compliance Info'!$C$5:$D$10,2)</f>
        <v>#N/A</v>
      </c>
      <c r="O51" s="797" t="e">
        <f>VLOOKUP(O50,'0)Compliance Info'!$C$5:$D$10,2)</f>
        <v>#N/A</v>
      </c>
      <c r="P51" s="790"/>
      <c r="R51" s="608"/>
      <c r="S51" s="608"/>
      <c r="T51" s="608"/>
      <c r="U51" s="608"/>
      <c r="V51" s="608"/>
      <c r="W51" s="608"/>
      <c r="X51" s="608"/>
      <c r="Y51" s="608"/>
      <c r="Z51" s="608"/>
      <c r="AA51" s="608"/>
      <c r="AB51" s="608"/>
      <c r="AC51" s="608"/>
      <c r="AD51" s="608"/>
      <c r="AE51" s="608"/>
      <c r="AF51" s="608"/>
      <c r="AG51" s="608"/>
      <c r="AH51" s="608"/>
      <c r="AI51" s="608"/>
      <c r="AJ51" s="608"/>
      <c r="AK51" s="608"/>
      <c r="AL51" s="608"/>
      <c r="AM51" s="608"/>
      <c r="AN51" s="608"/>
      <c r="AO51" s="608"/>
      <c r="AP51" s="608"/>
      <c r="AQ51" s="608"/>
      <c r="AR51" s="608"/>
      <c r="AS51" s="608"/>
      <c r="AT51" s="608"/>
      <c r="AU51" s="608"/>
      <c r="AV51" s="608"/>
      <c r="AW51" s="608"/>
      <c r="AX51" s="608"/>
      <c r="AY51" s="608"/>
      <c r="AZ51" s="608"/>
      <c r="BA51" s="608"/>
      <c r="BB51" s="608"/>
      <c r="BC51" s="608"/>
      <c r="BD51" s="608"/>
      <c r="BE51" s="608"/>
      <c r="BF51" s="608"/>
      <c r="BG51" s="608"/>
      <c r="BH51" s="608"/>
      <c r="BI51" s="608"/>
      <c r="BJ51" s="608"/>
      <c r="BK51" s="608"/>
      <c r="BL51" s="608"/>
      <c r="BM51" s="608"/>
      <c r="BN51" s="608"/>
      <c r="BO51" s="608"/>
      <c r="BP51" s="608"/>
      <c r="BQ51" s="608"/>
      <c r="BR51" s="608"/>
      <c r="BS51" s="608"/>
      <c r="BT51" s="608"/>
      <c r="BU51" s="608"/>
      <c r="BV51" s="608"/>
      <c r="BW51" s="608"/>
      <c r="BX51" s="608"/>
      <c r="BY51" s="608"/>
      <c r="BZ51" s="608"/>
      <c r="CA51" s="608"/>
      <c r="CB51" s="608"/>
      <c r="CC51" s="608"/>
      <c r="CD51" s="608"/>
      <c r="CE51" s="608"/>
      <c r="CF51" s="608"/>
      <c r="CG51" s="608"/>
      <c r="CH51" s="608"/>
      <c r="CI51" s="608"/>
      <c r="CJ51" s="608"/>
      <c r="CK51" s="608"/>
      <c r="CL51" s="608"/>
      <c r="CM51" s="608"/>
      <c r="CN51" s="608"/>
      <c r="CO51" s="608"/>
      <c r="CP51" s="608"/>
      <c r="CQ51" s="608"/>
      <c r="CR51" s="608"/>
      <c r="CS51" s="608"/>
      <c r="CT51" s="608"/>
      <c r="CU51" s="608"/>
      <c r="CV51" s="608"/>
      <c r="CW51" s="608"/>
      <c r="CX51" s="608"/>
      <c r="CY51" s="608"/>
      <c r="CZ51" s="608"/>
      <c r="DA51" s="608"/>
      <c r="DB51" s="608"/>
      <c r="DC51" s="608"/>
      <c r="DD51" s="608"/>
      <c r="DE51" s="608"/>
      <c r="DF51" s="608"/>
      <c r="DG51" s="608"/>
      <c r="DH51" s="608"/>
      <c r="DI51" s="608"/>
      <c r="DJ51" s="608"/>
      <c r="DK51" s="608"/>
      <c r="DL51" s="608"/>
      <c r="DM51" s="608"/>
      <c r="DN51" s="608"/>
      <c r="DO51" s="608"/>
      <c r="DP51" s="608"/>
      <c r="DQ51" s="608"/>
      <c r="DR51" s="608"/>
      <c r="DS51" s="608"/>
      <c r="DT51" s="608"/>
      <c r="DU51" s="608"/>
      <c r="DV51" s="608"/>
      <c r="DW51" s="608"/>
      <c r="DX51" s="608"/>
      <c r="DY51" s="608"/>
      <c r="DZ51" s="608"/>
      <c r="EA51" s="608"/>
      <c r="EB51" s="608"/>
      <c r="EC51" s="608"/>
      <c r="ED51" s="608"/>
      <c r="EE51" s="608"/>
      <c r="EF51" s="608"/>
      <c r="EG51" s="608"/>
      <c r="EH51" s="608"/>
      <c r="EI51" s="608"/>
      <c r="EJ51" s="608"/>
      <c r="EK51" s="608"/>
      <c r="EL51" s="608"/>
      <c r="EM51" s="608"/>
      <c r="EN51" s="608"/>
      <c r="EO51" s="608"/>
      <c r="EP51" s="608"/>
      <c r="EQ51" s="608"/>
      <c r="ER51" s="608"/>
      <c r="ES51" s="608"/>
      <c r="ET51" s="608"/>
      <c r="EU51" s="608"/>
      <c r="EV51" s="608"/>
      <c r="EW51" s="608"/>
      <c r="EX51" s="608"/>
      <c r="EY51" s="608"/>
      <c r="EZ51" s="608"/>
      <c r="FA51" s="608"/>
      <c r="FB51" s="608"/>
      <c r="FC51" s="608"/>
      <c r="FD51" s="608"/>
      <c r="FE51" s="608"/>
      <c r="FF51" s="608"/>
      <c r="FG51" s="608"/>
      <c r="FH51" s="608"/>
      <c r="FI51" s="608"/>
      <c r="FJ51" s="608"/>
      <c r="FK51" s="608"/>
      <c r="FL51" s="608"/>
      <c r="FM51" s="608"/>
      <c r="FN51" s="608"/>
      <c r="FO51" s="608"/>
      <c r="FP51" s="608"/>
      <c r="FQ51" s="608"/>
      <c r="FR51" s="608"/>
      <c r="FS51" s="608"/>
      <c r="FT51" s="608"/>
      <c r="FU51" s="608"/>
      <c r="FV51" s="608"/>
      <c r="FW51" s="608"/>
      <c r="FX51" s="608"/>
      <c r="FY51" s="608"/>
      <c r="FZ51" s="608"/>
      <c r="GA51" s="608"/>
      <c r="GB51" s="608"/>
      <c r="GC51" s="608"/>
      <c r="GD51" s="608"/>
      <c r="GE51" s="608"/>
      <c r="GF51" s="608"/>
      <c r="GG51" s="608"/>
      <c r="GH51" s="608"/>
      <c r="GI51" s="608"/>
      <c r="GJ51" s="608"/>
      <c r="GK51" s="608"/>
      <c r="GL51" s="608"/>
      <c r="GM51" s="608"/>
      <c r="GN51" s="608"/>
      <c r="GO51" s="608"/>
      <c r="GP51" s="608"/>
      <c r="GQ51" s="608"/>
      <c r="GR51" s="608"/>
      <c r="GS51" s="608"/>
      <c r="GT51" s="608"/>
      <c r="GU51" s="608"/>
      <c r="GV51" s="608"/>
      <c r="GW51" s="608"/>
      <c r="GX51" s="608"/>
      <c r="GY51" s="608"/>
      <c r="GZ51" s="608"/>
      <c r="HA51" s="608"/>
      <c r="HB51" s="608"/>
      <c r="HC51" s="608"/>
      <c r="HD51" s="608"/>
      <c r="HE51" s="608"/>
      <c r="HF51" s="608"/>
      <c r="HG51" s="608"/>
      <c r="HH51" s="608"/>
    </row>
    <row r="52" spans="1:216" s="40" customFormat="1">
      <c r="A52" s="70" t="s">
        <v>63</v>
      </c>
      <c r="B52" s="39"/>
      <c r="C52" s="39"/>
      <c r="D52" s="39"/>
      <c r="E52" s="368" t="e">
        <f>E49/(E51/0.8)</f>
        <v>#N/A</v>
      </c>
      <c r="F52" s="371" t="e">
        <f>F49/(F51/0.8)</f>
        <v>#N/A</v>
      </c>
      <c r="G52" s="368" t="e">
        <f t="shared" ref="G52:O52" si="16">G49/(G51/0.8)</f>
        <v>#N/A</v>
      </c>
      <c r="H52" s="378" t="e">
        <f t="shared" si="16"/>
        <v>#N/A</v>
      </c>
      <c r="I52" s="378" t="e">
        <f t="shared" si="16"/>
        <v>#N/A</v>
      </c>
      <c r="J52" s="378" t="e">
        <f t="shared" si="16"/>
        <v>#N/A</v>
      </c>
      <c r="K52" s="378" t="e">
        <f t="shared" si="16"/>
        <v>#N/A</v>
      </c>
      <c r="L52" s="378" t="e">
        <f t="shared" si="16"/>
        <v>#N/A</v>
      </c>
      <c r="M52" s="378" t="e">
        <f t="shared" si="16"/>
        <v>#N/A</v>
      </c>
      <c r="N52" s="378" t="e">
        <f t="shared" si="16"/>
        <v>#N/A</v>
      </c>
      <c r="O52" s="378" t="e">
        <f t="shared" si="16"/>
        <v>#N/A</v>
      </c>
      <c r="P52" s="790"/>
      <c r="R52" s="414"/>
      <c r="S52" s="414"/>
      <c r="T52" s="414"/>
      <c r="U52" s="414"/>
      <c r="V52" s="414"/>
      <c r="W52" s="414"/>
      <c r="X52" s="414"/>
      <c r="Y52" s="414"/>
      <c r="Z52" s="414"/>
      <c r="AA52" s="414"/>
      <c r="AB52" s="414"/>
      <c r="AC52" s="414"/>
      <c r="AD52" s="414"/>
      <c r="AE52" s="414"/>
      <c r="AF52" s="414"/>
      <c r="AG52" s="414"/>
      <c r="AH52" s="414"/>
      <c r="AI52" s="414"/>
      <c r="AJ52" s="414"/>
      <c r="AK52" s="414"/>
      <c r="AL52" s="414"/>
      <c r="AM52" s="414"/>
      <c r="AN52" s="414"/>
      <c r="AO52" s="414"/>
      <c r="AP52" s="414"/>
      <c r="AQ52" s="414"/>
      <c r="AR52" s="414"/>
      <c r="AS52" s="414"/>
      <c r="AT52" s="414"/>
      <c r="AU52" s="414"/>
      <c r="AV52" s="414"/>
      <c r="AW52" s="414"/>
      <c r="AX52" s="414"/>
      <c r="AY52" s="414"/>
      <c r="AZ52" s="414"/>
      <c r="BA52" s="414"/>
      <c r="BB52" s="414"/>
      <c r="BC52" s="414"/>
      <c r="BD52" s="414"/>
      <c r="BE52" s="414"/>
      <c r="BF52" s="414"/>
      <c r="BG52" s="414"/>
      <c r="BH52" s="414"/>
      <c r="BI52" s="414"/>
      <c r="BJ52" s="414"/>
      <c r="BK52" s="414"/>
      <c r="BL52" s="414"/>
      <c r="BM52" s="414"/>
      <c r="BN52" s="414"/>
      <c r="BO52" s="414"/>
      <c r="BP52" s="414"/>
      <c r="BQ52" s="414"/>
      <c r="BR52" s="414"/>
      <c r="BS52" s="414"/>
      <c r="BT52" s="414"/>
      <c r="BU52" s="414"/>
      <c r="BV52" s="414"/>
      <c r="BW52" s="414"/>
      <c r="BX52" s="414"/>
      <c r="BY52" s="414"/>
      <c r="BZ52" s="414"/>
      <c r="CA52" s="414"/>
      <c r="CB52" s="414"/>
      <c r="CC52" s="414"/>
      <c r="CD52" s="414"/>
      <c r="CE52" s="414"/>
      <c r="CF52" s="414"/>
      <c r="CG52" s="414"/>
      <c r="CH52" s="414"/>
      <c r="CI52" s="414"/>
      <c r="CJ52" s="414"/>
      <c r="CK52" s="414"/>
      <c r="CL52" s="414"/>
      <c r="CM52" s="414"/>
      <c r="CN52" s="414"/>
      <c r="CO52" s="414"/>
      <c r="CP52" s="414"/>
      <c r="CQ52" s="414"/>
      <c r="CR52" s="414"/>
      <c r="CS52" s="414"/>
      <c r="CT52" s="414"/>
      <c r="CU52" s="414"/>
      <c r="CV52" s="414"/>
      <c r="CW52" s="414"/>
      <c r="CX52" s="414"/>
      <c r="CY52" s="414"/>
      <c r="CZ52" s="414"/>
      <c r="DA52" s="414"/>
      <c r="DB52" s="414"/>
      <c r="DC52" s="414"/>
      <c r="DD52" s="414"/>
      <c r="DE52" s="414"/>
      <c r="DF52" s="414"/>
      <c r="DG52" s="414"/>
      <c r="DH52" s="414"/>
      <c r="DI52" s="414"/>
      <c r="DJ52" s="414"/>
      <c r="DK52" s="414"/>
      <c r="DL52" s="414"/>
      <c r="DM52" s="414"/>
      <c r="DN52" s="414"/>
      <c r="DO52" s="414"/>
      <c r="DP52" s="414"/>
      <c r="DQ52" s="414"/>
      <c r="DR52" s="414"/>
      <c r="DS52" s="414"/>
      <c r="DT52" s="414"/>
      <c r="DU52" s="414"/>
      <c r="DV52" s="414"/>
      <c r="DW52" s="414"/>
      <c r="DX52" s="414"/>
      <c r="DY52" s="414"/>
      <c r="DZ52" s="414"/>
      <c r="EA52" s="414"/>
      <c r="EB52" s="414"/>
      <c r="EC52" s="414"/>
      <c r="ED52" s="414"/>
      <c r="EE52" s="414"/>
      <c r="EF52" s="414"/>
      <c r="EG52" s="414"/>
      <c r="EH52" s="414"/>
      <c r="EI52" s="414"/>
      <c r="EJ52" s="414"/>
      <c r="EK52" s="414"/>
      <c r="EL52" s="414"/>
      <c r="EM52" s="414"/>
      <c r="EN52" s="414"/>
      <c r="EO52" s="414"/>
      <c r="EP52" s="414"/>
      <c r="EQ52" s="414"/>
      <c r="ER52" s="414"/>
      <c r="ES52" s="414"/>
      <c r="ET52" s="414"/>
      <c r="EU52" s="414"/>
      <c r="EV52" s="414"/>
      <c r="EW52" s="414"/>
      <c r="EX52" s="414"/>
      <c r="EY52" s="414"/>
      <c r="EZ52" s="414"/>
      <c r="FA52" s="414"/>
      <c r="FB52" s="414"/>
      <c r="FC52" s="414"/>
      <c r="FD52" s="414"/>
      <c r="FE52" s="414"/>
      <c r="FF52" s="414"/>
      <c r="FG52" s="414"/>
      <c r="FH52" s="414"/>
      <c r="FI52" s="414"/>
      <c r="FJ52" s="414"/>
      <c r="FK52" s="414"/>
      <c r="FL52" s="414"/>
      <c r="FM52" s="414"/>
      <c r="FN52" s="414"/>
      <c r="FO52" s="414"/>
      <c r="FP52" s="414"/>
      <c r="FQ52" s="414"/>
      <c r="FR52" s="414"/>
      <c r="FS52" s="414"/>
      <c r="FT52" s="414"/>
      <c r="FU52" s="414"/>
      <c r="FV52" s="414"/>
      <c r="FW52" s="414"/>
      <c r="FX52" s="414"/>
      <c r="FY52" s="414"/>
      <c r="FZ52" s="414"/>
      <c r="GA52" s="414"/>
      <c r="GB52" s="414"/>
      <c r="GC52" s="414"/>
      <c r="GD52" s="414"/>
      <c r="GE52" s="414"/>
      <c r="GF52" s="414"/>
      <c r="GG52" s="414"/>
      <c r="GH52" s="414"/>
      <c r="GI52" s="414"/>
      <c r="GJ52" s="414"/>
      <c r="GK52" s="414"/>
      <c r="GL52" s="414"/>
      <c r="GM52" s="414"/>
      <c r="GN52" s="414"/>
      <c r="GO52" s="414"/>
      <c r="GP52" s="414"/>
      <c r="GQ52" s="414"/>
      <c r="GR52" s="414"/>
      <c r="GS52" s="414"/>
      <c r="GT52" s="414"/>
      <c r="GU52" s="414"/>
      <c r="GV52" s="414"/>
      <c r="GW52" s="414"/>
      <c r="GX52" s="414"/>
      <c r="GY52" s="414"/>
      <c r="GZ52" s="414"/>
      <c r="HA52" s="414"/>
      <c r="HB52" s="414"/>
      <c r="HC52" s="414"/>
      <c r="HD52" s="414"/>
      <c r="HE52" s="414"/>
      <c r="HF52" s="414"/>
      <c r="HG52" s="414"/>
      <c r="HH52" s="414"/>
    </row>
    <row r="53" spans="1:216" s="40" customFormat="1">
      <c r="A53" s="342" t="s">
        <v>285</v>
      </c>
      <c r="B53" s="134"/>
      <c r="C53" s="134"/>
      <c r="D53" s="337">
        <f>'0)Compliance Info'!D48</f>
        <v>0.35</v>
      </c>
      <c r="E53" s="369">
        <f>E49*$D$53/12</f>
        <v>0</v>
      </c>
      <c r="F53" s="458">
        <f>F49*$D$53/12</f>
        <v>0</v>
      </c>
      <c r="G53" s="369">
        <f t="shared" ref="G53:O53" si="17">G49*$D$53/12</f>
        <v>0</v>
      </c>
      <c r="H53" s="430">
        <f t="shared" si="17"/>
        <v>0</v>
      </c>
      <c r="I53" s="430">
        <f t="shared" si="17"/>
        <v>0</v>
      </c>
      <c r="J53" s="430">
        <f t="shared" si="17"/>
        <v>0</v>
      </c>
      <c r="K53" s="430">
        <f t="shared" si="17"/>
        <v>0</v>
      </c>
      <c r="L53" s="430">
        <f t="shared" si="17"/>
        <v>0</v>
      </c>
      <c r="M53" s="430">
        <f t="shared" si="17"/>
        <v>0</v>
      </c>
      <c r="N53" s="430">
        <f t="shared" si="17"/>
        <v>0</v>
      </c>
      <c r="O53" s="430">
        <f t="shared" si="17"/>
        <v>0</v>
      </c>
      <c r="P53" s="790"/>
      <c r="R53" s="414"/>
      <c r="S53" s="414"/>
      <c r="T53" s="414"/>
      <c r="U53" s="414"/>
      <c r="V53" s="414"/>
      <c r="W53" s="414"/>
      <c r="X53" s="414"/>
      <c r="Y53" s="414"/>
      <c r="Z53" s="414"/>
      <c r="AA53" s="414"/>
      <c r="AB53" s="414"/>
      <c r="AC53" s="414"/>
      <c r="AD53" s="414"/>
      <c r="AE53" s="414"/>
      <c r="AF53" s="414"/>
      <c r="AG53" s="414"/>
      <c r="AH53" s="414"/>
      <c r="AI53" s="414"/>
      <c r="AJ53" s="414"/>
      <c r="AK53" s="414"/>
      <c r="AL53" s="414"/>
      <c r="AM53" s="414"/>
      <c r="AN53" s="414"/>
      <c r="AO53" s="414"/>
      <c r="AP53" s="414"/>
      <c r="AQ53" s="414"/>
      <c r="AR53" s="414"/>
      <c r="AS53" s="414"/>
      <c r="AT53" s="414"/>
      <c r="AU53" s="414"/>
      <c r="AV53" s="414"/>
      <c r="AW53" s="414"/>
      <c r="AX53" s="414"/>
      <c r="AY53" s="414"/>
      <c r="AZ53" s="414"/>
      <c r="BA53" s="414"/>
      <c r="BB53" s="414"/>
      <c r="BC53" s="414"/>
      <c r="BD53" s="414"/>
      <c r="BE53" s="414"/>
      <c r="BF53" s="414"/>
      <c r="BG53" s="414"/>
      <c r="BH53" s="414"/>
      <c r="BI53" s="414"/>
      <c r="BJ53" s="414"/>
      <c r="BK53" s="414"/>
      <c r="BL53" s="414"/>
      <c r="BM53" s="414"/>
      <c r="BN53" s="414"/>
      <c r="BO53" s="414"/>
      <c r="BP53" s="414"/>
      <c r="BQ53" s="414"/>
      <c r="BR53" s="414"/>
      <c r="BS53" s="414"/>
      <c r="BT53" s="414"/>
      <c r="BU53" s="414"/>
      <c r="BV53" s="414"/>
      <c r="BW53" s="414"/>
      <c r="BX53" s="414"/>
      <c r="BY53" s="414"/>
      <c r="BZ53" s="414"/>
      <c r="CA53" s="414"/>
      <c r="CB53" s="414"/>
      <c r="CC53" s="414"/>
      <c r="CD53" s="414"/>
      <c r="CE53" s="414"/>
      <c r="CF53" s="414"/>
      <c r="CG53" s="414"/>
      <c r="CH53" s="414"/>
      <c r="CI53" s="414"/>
      <c r="CJ53" s="414"/>
      <c r="CK53" s="414"/>
      <c r="CL53" s="414"/>
      <c r="CM53" s="414"/>
      <c r="CN53" s="414"/>
      <c r="CO53" s="414"/>
      <c r="CP53" s="414"/>
      <c r="CQ53" s="414"/>
      <c r="CR53" s="414"/>
      <c r="CS53" s="414"/>
      <c r="CT53" s="414"/>
      <c r="CU53" s="414"/>
      <c r="CV53" s="414"/>
      <c r="CW53" s="414"/>
      <c r="CX53" s="414"/>
      <c r="CY53" s="414"/>
      <c r="CZ53" s="414"/>
      <c r="DA53" s="414"/>
      <c r="DB53" s="414"/>
      <c r="DC53" s="414"/>
      <c r="DD53" s="414"/>
      <c r="DE53" s="414"/>
      <c r="DF53" s="414"/>
      <c r="DG53" s="414"/>
      <c r="DH53" s="414"/>
      <c r="DI53" s="414"/>
      <c r="DJ53" s="414"/>
      <c r="DK53" s="414"/>
      <c r="DL53" s="414"/>
      <c r="DM53" s="414"/>
      <c r="DN53" s="414"/>
      <c r="DO53" s="414"/>
      <c r="DP53" s="414"/>
      <c r="DQ53" s="414"/>
      <c r="DR53" s="414"/>
      <c r="DS53" s="414"/>
      <c r="DT53" s="414"/>
      <c r="DU53" s="414"/>
      <c r="DV53" s="414"/>
      <c r="DW53" s="414"/>
      <c r="DX53" s="414"/>
      <c r="DY53" s="414"/>
      <c r="DZ53" s="414"/>
      <c r="EA53" s="414"/>
      <c r="EB53" s="414"/>
      <c r="EC53" s="414"/>
      <c r="ED53" s="414"/>
      <c r="EE53" s="414"/>
      <c r="EF53" s="414"/>
      <c r="EG53" s="414"/>
      <c r="EH53" s="414"/>
      <c r="EI53" s="414"/>
      <c r="EJ53" s="414"/>
      <c r="EK53" s="414"/>
      <c r="EL53" s="414"/>
      <c r="EM53" s="414"/>
      <c r="EN53" s="414"/>
      <c r="EO53" s="414"/>
      <c r="EP53" s="414"/>
      <c r="EQ53" s="414"/>
      <c r="ER53" s="414"/>
      <c r="ES53" s="414"/>
      <c r="ET53" s="414"/>
      <c r="EU53" s="414"/>
      <c r="EV53" s="414"/>
      <c r="EW53" s="414"/>
      <c r="EX53" s="414"/>
      <c r="EY53" s="414"/>
      <c r="EZ53" s="414"/>
      <c r="FA53" s="414"/>
      <c r="FB53" s="414"/>
      <c r="FC53" s="414"/>
      <c r="FD53" s="414"/>
      <c r="FE53" s="414"/>
      <c r="FF53" s="414"/>
      <c r="FG53" s="414"/>
      <c r="FH53" s="414"/>
      <c r="FI53" s="414"/>
      <c r="FJ53" s="414"/>
      <c r="FK53" s="414"/>
      <c r="FL53" s="414"/>
      <c r="FM53" s="414"/>
      <c r="FN53" s="414"/>
      <c r="FO53" s="414"/>
      <c r="FP53" s="414"/>
      <c r="FQ53" s="414"/>
      <c r="FR53" s="414"/>
      <c r="FS53" s="414"/>
      <c r="FT53" s="414"/>
      <c r="FU53" s="414"/>
      <c r="FV53" s="414"/>
      <c r="FW53" s="414"/>
      <c r="FX53" s="414"/>
      <c r="FY53" s="414"/>
      <c r="FZ53" s="414"/>
      <c r="GA53" s="414"/>
      <c r="GB53" s="414"/>
      <c r="GC53" s="414"/>
      <c r="GD53" s="414"/>
      <c r="GE53" s="414"/>
      <c r="GF53" s="414"/>
      <c r="GG53" s="414"/>
      <c r="GH53" s="414"/>
      <c r="GI53" s="414"/>
      <c r="GJ53" s="414"/>
      <c r="GK53" s="414"/>
      <c r="GL53" s="414"/>
      <c r="GM53" s="414"/>
      <c r="GN53" s="414"/>
      <c r="GO53" s="414"/>
      <c r="GP53" s="414"/>
      <c r="GQ53" s="414"/>
      <c r="GR53" s="414"/>
      <c r="GS53" s="414"/>
      <c r="GT53" s="414"/>
      <c r="GU53" s="414"/>
      <c r="GV53" s="414"/>
      <c r="GW53" s="414"/>
      <c r="GX53" s="414"/>
      <c r="GY53" s="414"/>
      <c r="GZ53" s="414"/>
      <c r="HA53" s="414"/>
      <c r="HB53" s="414"/>
      <c r="HC53" s="414"/>
      <c r="HD53" s="414"/>
      <c r="HE53" s="414"/>
      <c r="HF53" s="414"/>
      <c r="HG53" s="414"/>
      <c r="HH53" s="414"/>
    </row>
    <row r="54" spans="1:216" s="132" customFormat="1" ht="12" customHeight="1">
      <c r="A54" s="338" t="s">
        <v>67</v>
      </c>
      <c r="B54" s="338"/>
      <c r="C54" s="1417"/>
      <c r="D54" s="1417"/>
      <c r="E54" s="101"/>
      <c r="F54" s="372"/>
      <c r="G54" s="101"/>
      <c r="H54" s="379"/>
      <c r="I54" s="379"/>
      <c r="J54" s="379"/>
      <c r="K54" s="379"/>
      <c r="L54" s="379"/>
      <c r="M54" s="379"/>
      <c r="N54" s="379"/>
      <c r="O54" s="379"/>
      <c r="P54" s="833"/>
      <c r="R54" s="608"/>
      <c r="S54" s="608"/>
      <c r="T54" s="608"/>
      <c r="U54" s="608"/>
      <c r="V54" s="608"/>
      <c r="W54" s="608"/>
      <c r="X54" s="608"/>
      <c r="Y54" s="608"/>
      <c r="Z54" s="608"/>
      <c r="AA54" s="608"/>
      <c r="AB54" s="608"/>
      <c r="AC54" s="608"/>
      <c r="AD54" s="608"/>
      <c r="AE54" s="608"/>
      <c r="AF54" s="608"/>
      <c r="AG54" s="608"/>
      <c r="AH54" s="608"/>
      <c r="AI54" s="608"/>
      <c r="AJ54" s="608"/>
      <c r="AK54" s="608"/>
      <c r="AL54" s="608"/>
      <c r="AM54" s="608"/>
      <c r="AN54" s="608"/>
      <c r="AO54" s="608"/>
      <c r="AP54" s="608"/>
      <c r="AQ54" s="608"/>
      <c r="AR54" s="608"/>
      <c r="AS54" s="608"/>
      <c r="AT54" s="608"/>
      <c r="AU54" s="608"/>
      <c r="AV54" s="608"/>
      <c r="AW54" s="608"/>
      <c r="AX54" s="608"/>
      <c r="AY54" s="608"/>
      <c r="AZ54" s="608"/>
      <c r="BA54" s="608"/>
      <c r="BB54" s="608"/>
      <c r="BC54" s="608"/>
      <c r="BD54" s="608"/>
      <c r="BE54" s="608"/>
      <c r="BF54" s="608"/>
      <c r="BG54" s="608"/>
      <c r="BH54" s="608"/>
      <c r="BI54" s="608"/>
      <c r="BJ54" s="608"/>
      <c r="BK54" s="608"/>
      <c r="BL54" s="608"/>
      <c r="BM54" s="608"/>
      <c r="BN54" s="608"/>
      <c r="BO54" s="608"/>
      <c r="BP54" s="608"/>
      <c r="BQ54" s="608"/>
      <c r="BR54" s="608"/>
      <c r="BS54" s="608"/>
      <c r="BT54" s="608"/>
      <c r="BU54" s="608"/>
      <c r="BV54" s="608"/>
      <c r="BW54" s="608"/>
      <c r="BX54" s="608"/>
      <c r="BY54" s="608"/>
      <c r="BZ54" s="608"/>
      <c r="CA54" s="608"/>
      <c r="CB54" s="608"/>
      <c r="CC54" s="608"/>
      <c r="CD54" s="608"/>
      <c r="CE54" s="608"/>
      <c r="CF54" s="608"/>
      <c r="CG54" s="608"/>
      <c r="CH54" s="608"/>
      <c r="CI54" s="608"/>
      <c r="CJ54" s="608"/>
      <c r="CK54" s="608"/>
      <c r="CL54" s="608"/>
      <c r="CM54" s="608"/>
      <c r="CN54" s="608"/>
      <c r="CO54" s="608"/>
      <c r="CP54" s="608"/>
      <c r="CQ54" s="608"/>
      <c r="CR54" s="608"/>
      <c r="CS54" s="608"/>
      <c r="CT54" s="608"/>
      <c r="CU54" s="608"/>
      <c r="CV54" s="608"/>
      <c r="CW54" s="608"/>
      <c r="CX54" s="608"/>
      <c r="CY54" s="608"/>
      <c r="CZ54" s="608"/>
      <c r="DA54" s="608"/>
      <c r="DB54" s="608"/>
      <c r="DC54" s="608"/>
      <c r="DD54" s="608"/>
      <c r="DE54" s="608"/>
      <c r="DF54" s="608"/>
      <c r="DG54" s="608"/>
      <c r="DH54" s="608"/>
      <c r="DI54" s="608"/>
      <c r="DJ54" s="608"/>
      <c r="DK54" s="608"/>
      <c r="DL54" s="608"/>
      <c r="DM54" s="608"/>
      <c r="DN54" s="608"/>
      <c r="DO54" s="608"/>
      <c r="DP54" s="608"/>
      <c r="DQ54" s="608"/>
      <c r="DR54" s="608"/>
      <c r="DS54" s="608"/>
      <c r="DT54" s="608"/>
      <c r="DU54" s="608"/>
      <c r="DV54" s="608"/>
      <c r="DW54" s="608"/>
      <c r="DX54" s="608"/>
      <c r="DY54" s="608"/>
      <c r="DZ54" s="608"/>
      <c r="EA54" s="608"/>
      <c r="EB54" s="608"/>
      <c r="EC54" s="608"/>
      <c r="ED54" s="608"/>
      <c r="EE54" s="608"/>
      <c r="EF54" s="608"/>
      <c r="EG54" s="608"/>
      <c r="EH54" s="608"/>
      <c r="EI54" s="608"/>
      <c r="EJ54" s="608"/>
      <c r="EK54" s="608"/>
      <c r="EL54" s="608"/>
      <c r="EM54" s="608"/>
      <c r="EN54" s="608"/>
      <c r="EO54" s="608"/>
      <c r="EP54" s="608"/>
      <c r="EQ54" s="608"/>
      <c r="ER54" s="608"/>
      <c r="ES54" s="608"/>
      <c r="ET54" s="608"/>
      <c r="EU54" s="608"/>
      <c r="EV54" s="608"/>
      <c r="EW54" s="608"/>
      <c r="EX54" s="608"/>
      <c r="EY54" s="608"/>
      <c r="EZ54" s="608"/>
      <c r="FA54" s="608"/>
      <c r="FB54" s="608"/>
      <c r="FC54" s="608"/>
      <c r="FD54" s="608"/>
      <c r="FE54" s="608"/>
      <c r="FF54" s="608"/>
      <c r="FG54" s="608"/>
      <c r="FH54" s="608"/>
      <c r="FI54" s="608"/>
      <c r="FJ54" s="608"/>
      <c r="FK54" s="608"/>
      <c r="FL54" s="608"/>
      <c r="FM54" s="608"/>
      <c r="FN54" s="608"/>
      <c r="FO54" s="608"/>
      <c r="FP54" s="608"/>
      <c r="FQ54" s="608"/>
      <c r="FR54" s="608"/>
      <c r="FS54" s="608"/>
      <c r="FT54" s="608"/>
      <c r="FU54" s="608"/>
      <c r="FV54" s="608"/>
      <c r="FW54" s="608"/>
      <c r="FX54" s="608"/>
      <c r="FY54" s="608"/>
      <c r="FZ54" s="608"/>
      <c r="GA54" s="608"/>
      <c r="GB54" s="608"/>
      <c r="GC54" s="608"/>
      <c r="GD54" s="608"/>
      <c r="GE54" s="608"/>
      <c r="GF54" s="608"/>
      <c r="GG54" s="608"/>
      <c r="GH54" s="608"/>
      <c r="GI54" s="608"/>
      <c r="GJ54" s="608"/>
      <c r="GK54" s="608"/>
      <c r="GL54" s="608"/>
      <c r="GM54" s="608"/>
      <c r="GN54" s="608"/>
      <c r="GO54" s="608"/>
      <c r="GP54" s="608"/>
      <c r="GQ54" s="608"/>
      <c r="GR54" s="608"/>
      <c r="GS54" s="608"/>
      <c r="GT54" s="608"/>
      <c r="GU54" s="608"/>
      <c r="GV54" s="608"/>
      <c r="GW54" s="608"/>
      <c r="GX54" s="608"/>
      <c r="GY54" s="608"/>
      <c r="GZ54" s="608"/>
      <c r="HA54" s="608"/>
      <c r="HB54" s="608"/>
      <c r="HC54" s="608"/>
      <c r="HD54" s="608"/>
      <c r="HE54" s="608"/>
      <c r="HF54" s="608"/>
      <c r="HG54" s="608"/>
      <c r="HH54" s="608"/>
    </row>
    <row r="55" spans="1:216" s="132" customFormat="1">
      <c r="A55" s="338" t="s">
        <v>270</v>
      </c>
      <c r="B55" s="338"/>
      <c r="C55" s="1417"/>
      <c r="D55" s="1417"/>
      <c r="E55" s="446"/>
      <c r="F55" s="459"/>
      <c r="G55" s="446"/>
      <c r="H55" s="435"/>
      <c r="I55" s="432"/>
      <c r="J55" s="432"/>
      <c r="K55" s="432"/>
      <c r="L55" s="432"/>
      <c r="M55" s="432"/>
      <c r="N55" s="432"/>
      <c r="O55" s="432"/>
      <c r="P55" s="833"/>
      <c r="R55" s="608"/>
      <c r="S55" s="608"/>
      <c r="T55" s="608"/>
      <c r="U55" s="608"/>
      <c r="V55" s="608"/>
      <c r="W55" s="608"/>
      <c r="X55" s="608"/>
      <c r="Y55" s="608"/>
      <c r="Z55" s="608"/>
      <c r="AA55" s="608"/>
      <c r="AB55" s="608"/>
      <c r="AC55" s="608"/>
      <c r="AD55" s="608"/>
      <c r="AE55" s="608"/>
      <c r="AF55" s="608"/>
      <c r="AG55" s="608"/>
      <c r="AH55" s="608"/>
      <c r="AI55" s="608"/>
      <c r="AJ55" s="608"/>
      <c r="AK55" s="608"/>
      <c r="AL55" s="608"/>
      <c r="AM55" s="608"/>
      <c r="AN55" s="608"/>
      <c r="AO55" s="608"/>
      <c r="AP55" s="608"/>
      <c r="AQ55" s="608"/>
      <c r="AR55" s="608"/>
      <c r="AS55" s="608"/>
      <c r="AT55" s="608"/>
      <c r="AU55" s="608"/>
      <c r="AV55" s="608"/>
      <c r="AW55" s="608"/>
      <c r="AX55" s="608"/>
      <c r="AY55" s="608"/>
      <c r="AZ55" s="608"/>
      <c r="BA55" s="608"/>
      <c r="BB55" s="608"/>
      <c r="BC55" s="608"/>
      <c r="BD55" s="608"/>
      <c r="BE55" s="608"/>
      <c r="BF55" s="608"/>
      <c r="BG55" s="608"/>
      <c r="BH55" s="608"/>
      <c r="BI55" s="608"/>
      <c r="BJ55" s="608"/>
      <c r="BK55" s="608"/>
      <c r="BL55" s="608"/>
      <c r="BM55" s="608"/>
      <c r="BN55" s="608"/>
      <c r="BO55" s="608"/>
      <c r="BP55" s="608"/>
      <c r="BQ55" s="608"/>
      <c r="BR55" s="608"/>
      <c r="BS55" s="608"/>
      <c r="BT55" s="608"/>
      <c r="BU55" s="608"/>
      <c r="BV55" s="608"/>
      <c r="BW55" s="608"/>
      <c r="BX55" s="608"/>
      <c r="BY55" s="608"/>
      <c r="BZ55" s="608"/>
      <c r="CA55" s="608"/>
      <c r="CB55" s="608"/>
      <c r="CC55" s="608"/>
      <c r="CD55" s="608"/>
      <c r="CE55" s="608"/>
      <c r="CF55" s="608"/>
      <c r="CG55" s="608"/>
      <c r="CH55" s="608"/>
      <c r="CI55" s="608"/>
      <c r="CJ55" s="608"/>
      <c r="CK55" s="608"/>
      <c r="CL55" s="608"/>
      <c r="CM55" s="608"/>
      <c r="CN55" s="608"/>
      <c r="CO55" s="608"/>
      <c r="CP55" s="608"/>
      <c r="CQ55" s="608"/>
      <c r="CR55" s="608"/>
      <c r="CS55" s="608"/>
      <c r="CT55" s="608"/>
      <c r="CU55" s="608"/>
      <c r="CV55" s="608"/>
      <c r="CW55" s="608"/>
      <c r="CX55" s="608"/>
      <c r="CY55" s="608"/>
      <c r="CZ55" s="608"/>
      <c r="DA55" s="608"/>
      <c r="DB55" s="608"/>
      <c r="DC55" s="608"/>
      <c r="DD55" s="608"/>
      <c r="DE55" s="608"/>
      <c r="DF55" s="608"/>
      <c r="DG55" s="608"/>
      <c r="DH55" s="608"/>
      <c r="DI55" s="608"/>
      <c r="DJ55" s="608"/>
      <c r="DK55" s="608"/>
      <c r="DL55" s="608"/>
      <c r="DM55" s="608"/>
      <c r="DN55" s="608"/>
      <c r="DO55" s="608"/>
      <c r="DP55" s="608"/>
      <c r="DQ55" s="608"/>
      <c r="DR55" s="608"/>
      <c r="DS55" s="608"/>
      <c r="DT55" s="608"/>
      <c r="DU55" s="608"/>
      <c r="DV55" s="608"/>
      <c r="DW55" s="608"/>
      <c r="DX55" s="608"/>
      <c r="DY55" s="608"/>
      <c r="DZ55" s="608"/>
      <c r="EA55" s="608"/>
      <c r="EB55" s="608"/>
      <c r="EC55" s="608"/>
      <c r="ED55" s="608"/>
      <c r="EE55" s="608"/>
      <c r="EF55" s="608"/>
      <c r="EG55" s="608"/>
      <c r="EH55" s="608"/>
      <c r="EI55" s="608"/>
      <c r="EJ55" s="608"/>
      <c r="EK55" s="608"/>
      <c r="EL55" s="608"/>
      <c r="EM55" s="608"/>
      <c r="EN55" s="608"/>
      <c r="EO55" s="608"/>
      <c r="EP55" s="608"/>
      <c r="EQ55" s="608"/>
      <c r="ER55" s="608"/>
      <c r="ES55" s="608"/>
      <c r="ET55" s="608"/>
      <c r="EU55" s="608"/>
      <c r="EV55" s="608"/>
      <c r="EW55" s="608"/>
      <c r="EX55" s="608"/>
      <c r="EY55" s="608"/>
      <c r="EZ55" s="608"/>
      <c r="FA55" s="608"/>
      <c r="FB55" s="608"/>
      <c r="FC55" s="608"/>
      <c r="FD55" s="608"/>
      <c r="FE55" s="608"/>
      <c r="FF55" s="608"/>
      <c r="FG55" s="608"/>
      <c r="FH55" s="608"/>
      <c r="FI55" s="608"/>
      <c r="FJ55" s="608"/>
      <c r="FK55" s="608"/>
      <c r="FL55" s="608"/>
      <c r="FM55" s="608"/>
      <c r="FN55" s="608"/>
      <c r="FO55" s="608"/>
      <c r="FP55" s="608"/>
      <c r="FQ55" s="608"/>
      <c r="FR55" s="608"/>
      <c r="FS55" s="608"/>
      <c r="FT55" s="608"/>
      <c r="FU55" s="608"/>
      <c r="FV55" s="608"/>
      <c r="FW55" s="608"/>
      <c r="FX55" s="608"/>
      <c r="FY55" s="608"/>
      <c r="FZ55" s="608"/>
      <c r="GA55" s="608"/>
      <c r="GB55" s="608"/>
      <c r="GC55" s="608"/>
      <c r="GD55" s="608"/>
      <c r="GE55" s="608"/>
      <c r="GF55" s="608"/>
      <c r="GG55" s="608"/>
      <c r="GH55" s="608"/>
      <c r="GI55" s="608"/>
      <c r="GJ55" s="608"/>
      <c r="GK55" s="608"/>
      <c r="GL55" s="608"/>
      <c r="GM55" s="608"/>
      <c r="GN55" s="608"/>
      <c r="GO55" s="608"/>
      <c r="GP55" s="608"/>
      <c r="GQ55" s="608"/>
      <c r="GR55" s="608"/>
      <c r="GS55" s="608"/>
      <c r="GT55" s="608"/>
      <c r="GU55" s="608"/>
      <c r="GV55" s="608"/>
      <c r="GW55" s="608"/>
      <c r="GX55" s="608"/>
      <c r="GY55" s="608"/>
      <c r="GZ55" s="608"/>
      <c r="HA55" s="608"/>
      <c r="HB55" s="608"/>
      <c r="HC55" s="608"/>
      <c r="HD55" s="608"/>
      <c r="HE55" s="608"/>
      <c r="HF55" s="608"/>
      <c r="HG55" s="608"/>
      <c r="HH55" s="608"/>
    </row>
    <row r="56" spans="1:216" s="43" customFormat="1" ht="12">
      <c r="A56" s="339" t="s">
        <v>283</v>
      </c>
      <c r="B56" s="339"/>
      <c r="C56" s="1417"/>
      <c r="D56" s="1417"/>
      <c r="E56" s="447"/>
      <c r="F56" s="460"/>
      <c r="G56" s="447"/>
      <c r="H56" s="436"/>
      <c r="I56" s="422"/>
      <c r="J56" s="422"/>
      <c r="K56" s="422"/>
      <c r="L56" s="422"/>
      <c r="M56" s="422"/>
      <c r="N56" s="422"/>
      <c r="O56" s="422"/>
      <c r="P56" s="833"/>
      <c r="Q56" s="40"/>
      <c r="R56" s="414"/>
      <c r="S56" s="487"/>
      <c r="T56" s="487"/>
      <c r="U56" s="487"/>
      <c r="V56" s="487"/>
      <c r="W56" s="487"/>
      <c r="X56" s="487"/>
      <c r="Y56" s="487"/>
      <c r="Z56" s="487"/>
      <c r="AA56" s="487"/>
      <c r="AB56" s="487"/>
      <c r="AC56" s="487"/>
      <c r="AD56" s="487"/>
      <c r="AE56" s="487"/>
      <c r="AF56" s="487"/>
      <c r="AG56" s="487"/>
      <c r="AH56" s="487"/>
      <c r="AI56" s="487"/>
      <c r="AJ56" s="487"/>
      <c r="AK56" s="487"/>
      <c r="AL56" s="487"/>
      <c r="AM56" s="487"/>
      <c r="AN56" s="487"/>
      <c r="AO56" s="487"/>
      <c r="AP56" s="487"/>
      <c r="AQ56" s="487"/>
      <c r="AR56" s="487"/>
      <c r="AS56" s="487"/>
      <c r="AT56" s="487"/>
      <c r="AU56" s="487"/>
      <c r="AV56" s="487"/>
      <c r="AW56" s="487"/>
      <c r="AX56" s="487"/>
      <c r="AY56" s="487"/>
      <c r="AZ56" s="487"/>
      <c r="BA56" s="487"/>
      <c r="BB56" s="487"/>
      <c r="BC56" s="487"/>
      <c r="BD56" s="487"/>
      <c r="BE56" s="487"/>
      <c r="BF56" s="487"/>
      <c r="BG56" s="487"/>
      <c r="BH56" s="487"/>
      <c r="BI56" s="487"/>
      <c r="BJ56" s="487"/>
      <c r="BK56" s="487"/>
      <c r="BL56" s="487"/>
      <c r="BM56" s="487"/>
      <c r="BN56" s="487"/>
      <c r="BO56" s="487"/>
      <c r="BP56" s="487"/>
      <c r="BQ56" s="487"/>
      <c r="BR56" s="487"/>
      <c r="BS56" s="487"/>
      <c r="BT56" s="487"/>
      <c r="BU56" s="487"/>
      <c r="BV56" s="487"/>
      <c r="BW56" s="487"/>
      <c r="BX56" s="487"/>
      <c r="BY56" s="487"/>
      <c r="BZ56" s="487"/>
      <c r="CA56" s="487"/>
      <c r="CB56" s="487"/>
      <c r="CC56" s="487"/>
      <c r="CD56" s="487"/>
      <c r="CE56" s="487"/>
      <c r="CF56" s="487"/>
      <c r="CG56" s="487"/>
      <c r="CH56" s="487"/>
      <c r="CI56" s="487"/>
      <c r="CJ56" s="487"/>
      <c r="CK56" s="487"/>
      <c r="CL56" s="487"/>
      <c r="CM56" s="487"/>
      <c r="CN56" s="487"/>
      <c r="CO56" s="487"/>
      <c r="CP56" s="487"/>
      <c r="CQ56" s="487"/>
      <c r="CR56" s="487"/>
      <c r="CS56" s="487"/>
      <c r="CT56" s="487"/>
      <c r="CU56" s="487"/>
      <c r="CV56" s="487"/>
      <c r="CW56" s="487"/>
      <c r="CX56" s="487"/>
      <c r="CY56" s="487"/>
      <c r="CZ56" s="487"/>
      <c r="DA56" s="487"/>
      <c r="DB56" s="487"/>
      <c r="DC56" s="487"/>
      <c r="DD56" s="487"/>
      <c r="DE56" s="487"/>
      <c r="DF56" s="487"/>
      <c r="DG56" s="487"/>
      <c r="DH56" s="487"/>
      <c r="DI56" s="487"/>
      <c r="DJ56" s="487"/>
      <c r="DK56" s="487"/>
      <c r="DL56" s="487"/>
      <c r="DM56" s="487"/>
      <c r="DN56" s="487"/>
      <c r="DO56" s="487"/>
      <c r="DP56" s="487"/>
      <c r="DQ56" s="487"/>
      <c r="DR56" s="487"/>
      <c r="DS56" s="487"/>
      <c r="DT56" s="487"/>
      <c r="DU56" s="487"/>
      <c r="DV56" s="487"/>
      <c r="DW56" s="487"/>
      <c r="DX56" s="487"/>
      <c r="DY56" s="487"/>
      <c r="DZ56" s="487"/>
      <c r="EA56" s="487"/>
      <c r="EB56" s="487"/>
      <c r="EC56" s="487"/>
      <c r="ED56" s="487"/>
      <c r="EE56" s="487"/>
      <c r="EF56" s="487"/>
      <c r="EG56" s="487"/>
      <c r="EH56" s="487"/>
      <c r="EI56" s="487"/>
      <c r="EJ56" s="487"/>
      <c r="EK56" s="487"/>
      <c r="EL56" s="487"/>
      <c r="EM56" s="487"/>
      <c r="EN56" s="487"/>
      <c r="EO56" s="487"/>
      <c r="EP56" s="487"/>
      <c r="EQ56" s="487"/>
      <c r="ER56" s="487"/>
      <c r="ES56" s="487"/>
      <c r="ET56" s="487"/>
      <c r="EU56" s="487"/>
      <c r="EV56" s="487"/>
      <c r="EW56" s="487"/>
      <c r="EX56" s="487"/>
      <c r="EY56" s="487"/>
      <c r="EZ56" s="487"/>
      <c r="FA56" s="487"/>
      <c r="FB56" s="487"/>
      <c r="FC56" s="487"/>
      <c r="FD56" s="487"/>
      <c r="FE56" s="487"/>
      <c r="FF56" s="487"/>
      <c r="FG56" s="487"/>
      <c r="FH56" s="487"/>
      <c r="FI56" s="487"/>
      <c r="FJ56" s="487"/>
      <c r="FK56" s="487"/>
      <c r="FL56" s="487"/>
      <c r="FM56" s="487"/>
      <c r="FN56" s="487"/>
      <c r="FO56" s="487"/>
      <c r="FP56" s="487"/>
      <c r="FQ56" s="487"/>
      <c r="FR56" s="487"/>
      <c r="FS56" s="487"/>
      <c r="FT56" s="487"/>
      <c r="FU56" s="487"/>
      <c r="FV56" s="487"/>
      <c r="FW56" s="487"/>
      <c r="FX56" s="487"/>
      <c r="FY56" s="487"/>
      <c r="FZ56" s="487"/>
      <c r="GA56" s="487"/>
      <c r="GB56" s="487"/>
      <c r="GC56" s="487"/>
      <c r="GD56" s="487"/>
      <c r="GE56" s="487"/>
      <c r="GF56" s="487"/>
      <c r="GG56" s="487"/>
      <c r="GH56" s="487"/>
      <c r="GI56" s="487"/>
      <c r="GJ56" s="487"/>
      <c r="GK56" s="487"/>
      <c r="GL56" s="487"/>
      <c r="GM56" s="487"/>
      <c r="GN56" s="487"/>
      <c r="GO56" s="487"/>
      <c r="GP56" s="487"/>
      <c r="GQ56" s="487"/>
      <c r="GR56" s="487"/>
      <c r="GS56" s="487"/>
      <c r="GT56" s="487"/>
      <c r="GU56" s="487"/>
      <c r="GV56" s="487"/>
      <c r="GW56" s="487"/>
      <c r="GX56" s="487"/>
      <c r="GY56" s="487"/>
      <c r="GZ56" s="487"/>
      <c r="HA56" s="487"/>
      <c r="HB56" s="487"/>
      <c r="HC56" s="487"/>
      <c r="HD56" s="487"/>
      <c r="HE56" s="487"/>
      <c r="HF56" s="487"/>
      <c r="HG56" s="487"/>
      <c r="HH56" s="487"/>
    </row>
    <row r="57" spans="1:216" s="487" customFormat="1" ht="12">
      <c r="A57" s="485" t="s">
        <v>303</v>
      </c>
      <c r="B57" s="485"/>
      <c r="C57" s="834"/>
      <c r="D57" s="834"/>
      <c r="E57" s="486" t="str">
        <f>IF(E56=E54,"Yes","No")</f>
        <v>Yes</v>
      </c>
      <c r="F57" s="486" t="str">
        <f t="shared" ref="F57:O57" si="18">IF(F56=F54,"Yes","No")</f>
        <v>Yes</v>
      </c>
      <c r="G57" s="486" t="str">
        <f t="shared" si="18"/>
        <v>Yes</v>
      </c>
      <c r="H57" s="486" t="str">
        <f t="shared" si="18"/>
        <v>Yes</v>
      </c>
      <c r="I57" s="486" t="str">
        <f t="shared" si="18"/>
        <v>Yes</v>
      </c>
      <c r="J57" s="486" t="str">
        <f t="shared" si="18"/>
        <v>Yes</v>
      </c>
      <c r="K57" s="486" t="str">
        <f t="shared" si="18"/>
        <v>Yes</v>
      </c>
      <c r="L57" s="486" t="str">
        <f t="shared" si="18"/>
        <v>Yes</v>
      </c>
      <c r="M57" s="486" t="str">
        <f t="shared" si="18"/>
        <v>Yes</v>
      </c>
      <c r="N57" s="486" t="str">
        <f t="shared" si="18"/>
        <v>Yes</v>
      </c>
      <c r="O57" s="486" t="str">
        <f t="shared" si="18"/>
        <v>Yes</v>
      </c>
      <c r="P57" s="833"/>
      <c r="Q57" s="414"/>
      <c r="R57" s="792"/>
      <c r="S57" s="792"/>
      <c r="T57" s="792"/>
      <c r="U57" s="792"/>
      <c r="V57" s="792"/>
      <c r="W57" s="792"/>
      <c r="X57" s="792"/>
      <c r="Y57" s="792"/>
      <c r="Z57" s="792"/>
      <c r="AA57" s="792"/>
      <c r="AB57" s="792"/>
      <c r="AC57" s="792"/>
      <c r="AD57" s="792"/>
      <c r="AE57" s="792"/>
      <c r="AF57" s="792"/>
      <c r="AG57" s="792"/>
      <c r="AH57" s="792"/>
      <c r="AI57" s="792"/>
      <c r="AJ57" s="792"/>
      <c r="AK57" s="792"/>
      <c r="AL57" s="792"/>
      <c r="AM57" s="792"/>
      <c r="AN57" s="792"/>
      <c r="AO57" s="792"/>
      <c r="AP57" s="792"/>
      <c r="AQ57" s="792"/>
      <c r="AR57" s="792"/>
      <c r="AS57" s="792"/>
      <c r="AT57" s="792"/>
      <c r="AU57" s="792"/>
      <c r="AV57" s="792"/>
      <c r="AW57" s="792"/>
      <c r="AX57" s="792"/>
      <c r="AY57" s="792"/>
      <c r="AZ57" s="792"/>
      <c r="BA57" s="792"/>
      <c r="BB57" s="792"/>
      <c r="BC57" s="792"/>
      <c r="BD57" s="792"/>
      <c r="BE57" s="792"/>
      <c r="BF57" s="792"/>
      <c r="BG57" s="792"/>
      <c r="BH57" s="792"/>
      <c r="BI57" s="792"/>
      <c r="BJ57" s="792"/>
      <c r="BK57" s="792"/>
      <c r="BL57" s="792"/>
      <c r="BM57" s="792"/>
      <c r="BN57" s="792"/>
      <c r="BO57" s="792"/>
      <c r="BP57" s="792"/>
      <c r="BQ57" s="792"/>
      <c r="BR57" s="792"/>
      <c r="BS57" s="792"/>
      <c r="BT57" s="792"/>
      <c r="BU57" s="792"/>
      <c r="BV57" s="792"/>
      <c r="BW57" s="792"/>
      <c r="BX57" s="792"/>
      <c r="BY57" s="792"/>
      <c r="BZ57" s="792"/>
      <c r="CA57" s="792"/>
      <c r="CB57" s="792"/>
      <c r="CC57" s="792"/>
      <c r="CD57" s="792"/>
      <c r="CE57" s="792"/>
      <c r="CF57" s="792"/>
      <c r="CG57" s="792"/>
      <c r="CH57" s="792"/>
      <c r="CI57" s="792"/>
      <c r="CJ57" s="792"/>
    </row>
    <row r="58" spans="1:216" s="44" customFormat="1" ht="12">
      <c r="A58" s="340" t="s">
        <v>183</v>
      </c>
      <c r="B58" s="341"/>
      <c r="C58" s="341"/>
      <c r="D58" s="66"/>
      <c r="E58" s="374"/>
      <c r="F58" s="461"/>
      <c r="G58" s="374"/>
      <c r="H58" s="380"/>
      <c r="I58" s="380"/>
      <c r="J58" s="380"/>
      <c r="K58" s="380"/>
      <c r="L58" s="380"/>
      <c r="M58" s="380"/>
      <c r="N58" s="380"/>
      <c r="O58" s="380"/>
      <c r="P58" s="469"/>
      <c r="Q58" s="40"/>
      <c r="R58" s="792"/>
      <c r="S58" s="792"/>
      <c r="T58" s="792"/>
      <c r="U58" s="792"/>
      <c r="V58" s="792"/>
      <c r="W58" s="792"/>
      <c r="X58" s="792"/>
      <c r="Y58" s="792"/>
      <c r="Z58" s="792"/>
      <c r="AA58" s="792"/>
      <c r="AB58" s="792"/>
      <c r="AC58" s="792"/>
      <c r="AD58" s="792"/>
      <c r="AE58" s="792"/>
      <c r="AF58" s="792"/>
      <c r="AG58" s="792"/>
      <c r="AH58" s="792"/>
      <c r="AI58" s="792"/>
      <c r="AJ58" s="792"/>
      <c r="AK58" s="792"/>
      <c r="AL58" s="792"/>
      <c r="AM58" s="792"/>
      <c r="AN58" s="792"/>
      <c r="AO58" s="792"/>
      <c r="AP58" s="792"/>
      <c r="AQ58" s="792"/>
      <c r="AR58" s="792"/>
      <c r="AS58" s="792"/>
      <c r="AT58" s="792"/>
      <c r="AU58" s="792"/>
      <c r="AV58" s="792"/>
      <c r="AW58" s="792"/>
      <c r="AX58" s="792"/>
      <c r="AY58" s="792"/>
      <c r="AZ58" s="792"/>
      <c r="BA58" s="792"/>
      <c r="BB58" s="792"/>
      <c r="BC58" s="792"/>
      <c r="BD58" s="792"/>
      <c r="BE58" s="792"/>
      <c r="BF58" s="792"/>
      <c r="BG58" s="792"/>
      <c r="BH58" s="792"/>
      <c r="BI58" s="792"/>
      <c r="BJ58" s="792"/>
      <c r="BK58" s="792"/>
      <c r="BL58" s="792"/>
      <c r="BM58" s="792"/>
      <c r="BN58" s="792"/>
      <c r="BO58" s="792"/>
      <c r="BP58" s="792"/>
      <c r="BQ58" s="792"/>
      <c r="BR58" s="792"/>
      <c r="BS58" s="792"/>
      <c r="BT58" s="792"/>
      <c r="BU58" s="792"/>
      <c r="BV58" s="792"/>
      <c r="BW58" s="792"/>
      <c r="BX58" s="792"/>
      <c r="BY58" s="792"/>
      <c r="BZ58" s="792"/>
      <c r="CA58" s="792"/>
      <c r="CB58" s="792"/>
      <c r="CC58" s="792"/>
      <c r="CD58" s="792"/>
      <c r="CE58" s="792"/>
      <c r="CF58" s="792"/>
      <c r="CG58" s="792"/>
      <c r="CH58" s="792"/>
      <c r="CI58" s="792"/>
      <c r="CJ58" s="792"/>
      <c r="CK58" s="414"/>
      <c r="CL58" s="414"/>
      <c r="CM58" s="414"/>
      <c r="CN58" s="414"/>
      <c r="CO58" s="414"/>
      <c r="CP58" s="414"/>
      <c r="CQ58" s="414"/>
      <c r="CR58" s="414"/>
      <c r="CS58" s="414"/>
      <c r="CT58" s="414"/>
      <c r="CU58" s="414"/>
      <c r="CV58" s="414"/>
      <c r="CW58" s="414"/>
      <c r="CX58" s="414"/>
      <c r="CY58" s="414"/>
      <c r="CZ58" s="414"/>
      <c r="DA58" s="414"/>
      <c r="DB58" s="414"/>
      <c r="DC58" s="414"/>
      <c r="DD58" s="414"/>
      <c r="DE58" s="414"/>
      <c r="DF58" s="414"/>
      <c r="DG58" s="414"/>
      <c r="DH58" s="414"/>
      <c r="DI58" s="414"/>
      <c r="DJ58" s="414"/>
      <c r="DK58" s="414"/>
      <c r="DL58" s="414"/>
      <c r="DM58" s="414"/>
      <c r="DN58" s="414"/>
      <c r="DO58" s="414"/>
      <c r="DP58" s="414"/>
      <c r="DQ58" s="414"/>
      <c r="DR58" s="414"/>
      <c r="DS58" s="414"/>
      <c r="DT58" s="414"/>
      <c r="DU58" s="414"/>
      <c r="DV58" s="414"/>
      <c r="DW58" s="414"/>
      <c r="DX58" s="414"/>
      <c r="DY58" s="414"/>
      <c r="DZ58" s="414"/>
      <c r="EA58" s="414"/>
      <c r="EB58" s="414"/>
      <c r="EC58" s="414"/>
      <c r="ED58" s="414"/>
      <c r="EE58" s="414"/>
      <c r="EF58" s="414"/>
      <c r="EG58" s="414"/>
      <c r="EH58" s="414"/>
      <c r="EI58" s="414"/>
      <c r="EJ58" s="414"/>
      <c r="EK58" s="414"/>
      <c r="EL58" s="414"/>
      <c r="EM58" s="414"/>
      <c r="EN58" s="414"/>
      <c r="EO58" s="414"/>
      <c r="EP58" s="414"/>
      <c r="EQ58" s="414"/>
      <c r="ER58" s="414"/>
      <c r="ES58" s="414"/>
      <c r="ET58" s="414"/>
      <c r="EU58" s="414"/>
      <c r="EV58" s="414"/>
      <c r="EW58" s="414"/>
      <c r="EX58" s="414"/>
      <c r="EY58" s="414"/>
      <c r="EZ58" s="414"/>
      <c r="FA58" s="414"/>
      <c r="FB58" s="414"/>
      <c r="FC58" s="414"/>
      <c r="FD58" s="414"/>
      <c r="FE58" s="414"/>
      <c r="FF58" s="414"/>
      <c r="FG58" s="414"/>
      <c r="FH58" s="414"/>
      <c r="FI58" s="414"/>
      <c r="FJ58" s="414"/>
      <c r="FK58" s="414"/>
      <c r="FL58" s="414"/>
      <c r="FM58" s="414"/>
      <c r="FN58" s="414"/>
      <c r="FO58" s="414"/>
      <c r="FP58" s="414"/>
      <c r="FQ58" s="414"/>
      <c r="FR58" s="414"/>
      <c r="FS58" s="414"/>
      <c r="FT58" s="414"/>
      <c r="FU58" s="414"/>
      <c r="FV58" s="414"/>
      <c r="FW58" s="414"/>
      <c r="FX58" s="414"/>
      <c r="FY58" s="414"/>
      <c r="FZ58" s="414"/>
      <c r="GA58" s="414"/>
      <c r="GB58" s="414"/>
      <c r="GC58" s="414"/>
      <c r="GD58" s="414"/>
      <c r="GE58" s="414"/>
      <c r="GF58" s="414"/>
      <c r="GG58" s="414"/>
      <c r="GH58" s="414"/>
      <c r="GI58" s="414"/>
      <c r="GJ58" s="414"/>
      <c r="GK58" s="414"/>
      <c r="GL58" s="414"/>
      <c r="GM58" s="414"/>
      <c r="GN58" s="414"/>
      <c r="GO58" s="414"/>
      <c r="GP58" s="414"/>
      <c r="GQ58" s="414"/>
      <c r="GR58" s="414"/>
      <c r="GS58" s="414"/>
      <c r="GT58" s="414"/>
      <c r="GU58" s="414"/>
      <c r="GV58" s="414"/>
      <c r="GW58" s="414"/>
      <c r="GX58" s="414"/>
      <c r="GY58" s="414"/>
      <c r="GZ58" s="414"/>
      <c r="HA58" s="414"/>
      <c r="HB58" s="414"/>
      <c r="HC58" s="414"/>
      <c r="HD58" s="414"/>
      <c r="HE58" s="414"/>
      <c r="HF58" s="414"/>
      <c r="HG58" s="414"/>
      <c r="HH58" s="414"/>
    </row>
    <row r="59" spans="1:216" s="765" customFormat="1" ht="12.75" customHeight="1">
      <c r="A59" s="1416" t="s">
        <v>459</v>
      </c>
      <c r="B59" s="1416"/>
      <c r="C59" s="771"/>
      <c r="D59" s="1099" t="e">
        <f>E59/E56</f>
        <v>#DIV/0!</v>
      </c>
      <c r="E59" s="772"/>
      <c r="F59" s="773"/>
      <c r="G59" s="772"/>
      <c r="H59" s="774"/>
      <c r="I59" s="775"/>
      <c r="J59" s="775"/>
      <c r="K59" s="775"/>
      <c r="L59" s="775"/>
      <c r="M59" s="775"/>
      <c r="N59" s="775"/>
      <c r="O59" s="775"/>
      <c r="P59" s="770">
        <f>SUM(E59:O59)</f>
        <v>0</v>
      </c>
      <c r="Q59" s="764"/>
      <c r="R59" s="763"/>
      <c r="S59" s="763"/>
      <c r="T59" s="763"/>
      <c r="U59" s="763"/>
      <c r="V59" s="763"/>
      <c r="W59" s="763"/>
      <c r="X59" s="763"/>
      <c r="Y59" s="763"/>
      <c r="Z59" s="763"/>
      <c r="AA59" s="763"/>
      <c r="AB59" s="763"/>
      <c r="AC59" s="763"/>
      <c r="AD59" s="763"/>
      <c r="AE59" s="763"/>
      <c r="AF59" s="763"/>
      <c r="AG59" s="763"/>
      <c r="AH59" s="763"/>
      <c r="AI59" s="763"/>
      <c r="AJ59" s="763"/>
      <c r="AK59" s="763"/>
      <c r="AL59" s="763"/>
      <c r="AM59" s="763"/>
      <c r="AN59" s="763"/>
      <c r="AO59" s="763"/>
      <c r="AP59" s="763"/>
      <c r="AQ59" s="763"/>
      <c r="AR59" s="763"/>
      <c r="AS59" s="763"/>
      <c r="AT59" s="763"/>
      <c r="AU59" s="763"/>
      <c r="AV59" s="763"/>
      <c r="AW59" s="763"/>
      <c r="AX59" s="763"/>
      <c r="AY59" s="763"/>
      <c r="AZ59" s="763"/>
      <c r="BA59" s="763"/>
      <c r="BB59" s="763"/>
      <c r="BC59" s="763"/>
      <c r="BD59" s="763"/>
      <c r="BE59" s="763"/>
      <c r="BF59" s="763"/>
      <c r="BG59" s="763"/>
      <c r="BH59" s="763"/>
      <c r="BI59" s="763"/>
      <c r="BJ59" s="763"/>
      <c r="BK59" s="763"/>
      <c r="BL59" s="763"/>
      <c r="BM59" s="763"/>
      <c r="BN59" s="763"/>
      <c r="BO59" s="763"/>
      <c r="BP59" s="763"/>
      <c r="BQ59" s="763"/>
      <c r="BR59" s="763"/>
      <c r="BS59" s="763"/>
      <c r="BT59" s="763"/>
      <c r="BU59" s="763"/>
      <c r="BV59" s="763"/>
      <c r="BW59" s="763"/>
      <c r="BX59" s="763"/>
      <c r="BY59" s="763"/>
      <c r="BZ59" s="763"/>
      <c r="CA59" s="763"/>
      <c r="CB59" s="763"/>
      <c r="CC59" s="763"/>
      <c r="CD59" s="763"/>
      <c r="CE59" s="763"/>
      <c r="CF59" s="763"/>
      <c r="CG59" s="763"/>
      <c r="CH59" s="763"/>
      <c r="CI59" s="763"/>
      <c r="CJ59" s="763"/>
      <c r="CK59" s="763"/>
      <c r="CL59" s="763"/>
      <c r="CM59" s="763"/>
      <c r="CN59" s="763"/>
      <c r="CO59" s="763"/>
      <c r="CP59" s="763"/>
      <c r="CQ59" s="763"/>
      <c r="CR59" s="763"/>
      <c r="CS59" s="763"/>
      <c r="CT59" s="763"/>
      <c r="CU59" s="763"/>
      <c r="CV59" s="763"/>
      <c r="CW59" s="763"/>
      <c r="CX59" s="763"/>
      <c r="CY59" s="763"/>
      <c r="CZ59" s="763"/>
      <c r="DA59" s="763"/>
      <c r="DB59" s="763"/>
      <c r="DC59" s="763"/>
      <c r="DD59" s="763"/>
      <c r="DE59" s="763"/>
      <c r="DF59" s="763"/>
      <c r="DG59" s="763"/>
      <c r="DH59" s="763"/>
      <c r="DI59" s="763"/>
      <c r="DJ59" s="763"/>
      <c r="DK59" s="763"/>
      <c r="DL59" s="763"/>
      <c r="DM59" s="763"/>
      <c r="DN59" s="763"/>
      <c r="DO59" s="763"/>
      <c r="DP59" s="763"/>
      <c r="DQ59" s="763"/>
      <c r="DR59" s="763"/>
      <c r="DS59" s="763"/>
      <c r="DT59" s="763"/>
      <c r="DU59" s="763"/>
      <c r="DV59" s="763"/>
      <c r="DW59" s="763"/>
      <c r="DX59" s="763"/>
      <c r="DY59" s="763"/>
      <c r="DZ59" s="763"/>
      <c r="EA59" s="763"/>
      <c r="EB59" s="763"/>
      <c r="EC59" s="763"/>
      <c r="ED59" s="763"/>
      <c r="EE59" s="763"/>
      <c r="EF59" s="763"/>
      <c r="EG59" s="763"/>
      <c r="EH59" s="763"/>
      <c r="EI59" s="763"/>
      <c r="EJ59" s="763"/>
      <c r="EK59" s="763"/>
      <c r="EL59" s="763"/>
      <c r="EM59" s="763"/>
      <c r="EN59" s="763"/>
      <c r="EO59" s="763"/>
      <c r="EP59" s="763"/>
      <c r="EQ59" s="763"/>
      <c r="ER59" s="763"/>
      <c r="ES59" s="763"/>
      <c r="ET59" s="763"/>
      <c r="EU59" s="763"/>
      <c r="EV59" s="763"/>
      <c r="EW59" s="763"/>
      <c r="EX59" s="763"/>
      <c r="EY59" s="763"/>
      <c r="EZ59" s="763"/>
      <c r="FA59" s="763"/>
      <c r="FB59" s="763"/>
      <c r="FC59" s="763"/>
      <c r="FD59" s="763"/>
      <c r="FE59" s="763"/>
      <c r="FF59" s="763"/>
      <c r="FG59" s="763"/>
      <c r="FH59" s="763"/>
      <c r="FI59" s="763"/>
      <c r="FJ59" s="763"/>
      <c r="FK59" s="763"/>
      <c r="FL59" s="763"/>
      <c r="FM59" s="763"/>
      <c r="FN59" s="763"/>
      <c r="FO59" s="763"/>
      <c r="FP59" s="763"/>
      <c r="FQ59" s="763"/>
      <c r="FR59" s="763"/>
      <c r="FS59" s="763"/>
      <c r="FT59" s="763"/>
      <c r="FU59" s="763"/>
      <c r="FV59" s="763"/>
      <c r="FW59" s="763"/>
      <c r="FX59" s="763"/>
      <c r="FY59" s="763"/>
      <c r="FZ59" s="763"/>
      <c r="GA59" s="763"/>
      <c r="GB59" s="763"/>
      <c r="GC59" s="763"/>
      <c r="GD59" s="763"/>
      <c r="GE59" s="763"/>
      <c r="GF59" s="763"/>
      <c r="GG59" s="763"/>
      <c r="GH59" s="763"/>
      <c r="GI59" s="763"/>
      <c r="GJ59" s="763"/>
      <c r="GK59" s="763"/>
      <c r="GL59" s="763"/>
      <c r="GM59" s="763"/>
      <c r="GN59" s="763"/>
      <c r="GO59" s="763"/>
      <c r="GP59" s="763"/>
      <c r="GQ59" s="763"/>
      <c r="GR59" s="763"/>
      <c r="GS59" s="763"/>
      <c r="GT59" s="763"/>
      <c r="GU59" s="763"/>
      <c r="GV59" s="763"/>
      <c r="GW59" s="763"/>
      <c r="GX59" s="763"/>
      <c r="GY59" s="763"/>
      <c r="GZ59" s="763"/>
      <c r="HA59" s="763"/>
      <c r="HB59" s="763"/>
      <c r="HC59" s="763"/>
      <c r="HD59" s="763"/>
      <c r="HE59" s="763"/>
      <c r="HF59" s="763"/>
      <c r="HG59" s="763"/>
      <c r="HH59" s="763"/>
    </row>
    <row r="60" spans="1:216" s="44" customFormat="1" ht="12">
      <c r="A60" s="340" t="s">
        <v>515</v>
      </c>
      <c r="B60" s="341"/>
      <c r="C60" s="341"/>
      <c r="D60" s="427"/>
      <c r="E60" s="374"/>
      <c r="F60" s="461"/>
      <c r="G60" s="374"/>
      <c r="H60" s="380"/>
      <c r="I60" s="380"/>
      <c r="J60" s="380"/>
      <c r="K60" s="380"/>
      <c r="L60" s="380"/>
      <c r="M60" s="380"/>
      <c r="N60" s="380"/>
      <c r="O60" s="380"/>
      <c r="P60" s="469"/>
      <c r="Q60" s="40"/>
      <c r="R60" s="792"/>
      <c r="S60" s="792"/>
      <c r="T60" s="792"/>
      <c r="U60" s="792"/>
      <c r="V60" s="792"/>
      <c r="W60" s="792"/>
      <c r="X60" s="792"/>
      <c r="Y60" s="792"/>
      <c r="Z60" s="792"/>
      <c r="AA60" s="792"/>
      <c r="AB60" s="792"/>
      <c r="AC60" s="792"/>
      <c r="AD60" s="792"/>
      <c r="AE60" s="792"/>
      <c r="AF60" s="792"/>
      <c r="AG60" s="792"/>
      <c r="AH60" s="792"/>
      <c r="AI60" s="792"/>
      <c r="AJ60" s="792"/>
      <c r="AK60" s="792"/>
      <c r="AL60" s="792"/>
      <c r="AM60" s="792"/>
      <c r="AN60" s="792"/>
      <c r="AO60" s="792"/>
      <c r="AP60" s="792"/>
      <c r="AQ60" s="792"/>
      <c r="AR60" s="792"/>
      <c r="AS60" s="792"/>
      <c r="AT60" s="792"/>
      <c r="AU60" s="792"/>
      <c r="AV60" s="792"/>
      <c r="AW60" s="792"/>
      <c r="AX60" s="792"/>
      <c r="AY60" s="792"/>
      <c r="AZ60" s="792"/>
      <c r="BA60" s="792"/>
      <c r="BB60" s="792"/>
      <c r="BC60" s="792"/>
      <c r="BD60" s="792"/>
      <c r="BE60" s="792"/>
      <c r="BF60" s="792"/>
      <c r="BG60" s="792"/>
      <c r="BH60" s="792"/>
      <c r="BI60" s="792"/>
      <c r="BJ60" s="792"/>
      <c r="BK60" s="792"/>
      <c r="BL60" s="792"/>
      <c r="BM60" s="792"/>
      <c r="BN60" s="792"/>
      <c r="BO60" s="792"/>
      <c r="BP60" s="792"/>
      <c r="BQ60" s="792"/>
      <c r="BR60" s="792"/>
      <c r="BS60" s="792"/>
      <c r="BT60" s="792"/>
      <c r="BU60" s="792"/>
      <c r="BV60" s="792"/>
      <c r="BW60" s="792"/>
      <c r="BX60" s="792"/>
      <c r="BY60" s="792"/>
      <c r="BZ60" s="792"/>
      <c r="CA60" s="792"/>
      <c r="CB60" s="792"/>
      <c r="CC60" s="792"/>
      <c r="CD60" s="792"/>
      <c r="CE60" s="792"/>
      <c r="CF60" s="792"/>
      <c r="CG60" s="792"/>
      <c r="CH60" s="792"/>
      <c r="CI60" s="792"/>
      <c r="CJ60" s="792"/>
      <c r="CK60" s="414"/>
      <c r="CL60" s="414"/>
      <c r="CM60" s="414"/>
      <c r="CN60" s="414"/>
      <c r="CO60" s="414"/>
      <c r="CP60" s="414"/>
      <c r="CQ60" s="414"/>
      <c r="CR60" s="414"/>
      <c r="CS60" s="414"/>
      <c r="CT60" s="414"/>
      <c r="CU60" s="414"/>
      <c r="CV60" s="414"/>
      <c r="CW60" s="414"/>
      <c r="CX60" s="414"/>
      <c r="CY60" s="414"/>
      <c r="CZ60" s="414"/>
      <c r="DA60" s="414"/>
      <c r="DB60" s="414"/>
      <c r="DC60" s="414"/>
      <c r="DD60" s="414"/>
      <c r="DE60" s="414"/>
      <c r="DF60" s="414"/>
      <c r="DG60" s="414"/>
      <c r="DH60" s="414"/>
      <c r="DI60" s="414"/>
      <c r="DJ60" s="414"/>
      <c r="DK60" s="414"/>
      <c r="DL60" s="414"/>
      <c r="DM60" s="414"/>
      <c r="DN60" s="414"/>
      <c r="DO60" s="414"/>
      <c r="DP60" s="414"/>
      <c r="DQ60" s="414"/>
      <c r="DR60" s="414"/>
      <c r="DS60" s="414"/>
      <c r="DT60" s="414"/>
      <c r="DU60" s="414"/>
      <c r="DV60" s="414"/>
      <c r="DW60" s="414"/>
      <c r="DX60" s="414"/>
      <c r="DY60" s="414"/>
      <c r="DZ60" s="414"/>
      <c r="EA60" s="414"/>
      <c r="EB60" s="414"/>
      <c r="EC60" s="414"/>
      <c r="ED60" s="414"/>
      <c r="EE60" s="414"/>
      <c r="EF60" s="414"/>
      <c r="EG60" s="414"/>
      <c r="EH60" s="414"/>
      <c r="EI60" s="414"/>
      <c r="EJ60" s="414"/>
      <c r="EK60" s="414"/>
      <c r="EL60" s="414"/>
      <c r="EM60" s="414"/>
      <c r="EN60" s="414"/>
      <c r="EO60" s="414"/>
      <c r="EP60" s="414"/>
      <c r="EQ60" s="414"/>
      <c r="ER60" s="414"/>
      <c r="ES60" s="414"/>
      <c r="ET60" s="414"/>
      <c r="EU60" s="414"/>
      <c r="EV60" s="414"/>
      <c r="EW60" s="414"/>
      <c r="EX60" s="414"/>
      <c r="EY60" s="414"/>
      <c r="EZ60" s="414"/>
      <c r="FA60" s="414"/>
      <c r="FB60" s="414"/>
      <c r="FC60" s="414"/>
      <c r="FD60" s="414"/>
      <c r="FE60" s="414"/>
      <c r="FF60" s="414"/>
      <c r="FG60" s="414"/>
      <c r="FH60" s="414"/>
      <c r="FI60" s="414"/>
      <c r="FJ60" s="414"/>
      <c r="FK60" s="414"/>
      <c r="FL60" s="414"/>
      <c r="FM60" s="414"/>
      <c r="FN60" s="414"/>
      <c r="FO60" s="414"/>
      <c r="FP60" s="414"/>
      <c r="FQ60" s="414"/>
      <c r="FR60" s="414"/>
      <c r="FS60" s="414"/>
      <c r="FT60" s="414"/>
      <c r="FU60" s="414"/>
      <c r="FV60" s="414"/>
      <c r="FW60" s="414"/>
      <c r="FX60" s="414"/>
      <c r="FY60" s="414"/>
      <c r="FZ60" s="414"/>
      <c r="GA60" s="414"/>
      <c r="GB60" s="414"/>
      <c r="GC60" s="414"/>
      <c r="GD60" s="414"/>
      <c r="GE60" s="414"/>
      <c r="GF60" s="414"/>
      <c r="GG60" s="414"/>
      <c r="GH60" s="414"/>
      <c r="GI60" s="414"/>
      <c r="GJ60" s="414"/>
      <c r="GK60" s="414"/>
      <c r="GL60" s="414"/>
      <c r="GM60" s="414"/>
      <c r="GN60" s="414"/>
      <c r="GO60" s="414"/>
      <c r="GP60" s="414"/>
      <c r="GQ60" s="414"/>
      <c r="GR60" s="414"/>
      <c r="GS60" s="414"/>
      <c r="GT60" s="414"/>
      <c r="GU60" s="414"/>
      <c r="GV60" s="414"/>
      <c r="GW60" s="414"/>
      <c r="GX60" s="414"/>
      <c r="GY60" s="414"/>
      <c r="GZ60" s="414"/>
      <c r="HA60" s="414"/>
      <c r="HB60" s="414"/>
      <c r="HC60" s="414"/>
      <c r="HD60" s="414"/>
      <c r="HE60" s="414"/>
      <c r="HF60" s="414"/>
      <c r="HG60" s="414"/>
      <c r="HH60" s="414"/>
    </row>
    <row r="61" spans="1:216" s="44" customFormat="1">
      <c r="A61" s="342" t="s">
        <v>287</v>
      </c>
      <c r="B61" s="134"/>
      <c r="C61" s="134"/>
      <c r="D61" s="134"/>
      <c r="E61" s="448"/>
      <c r="F61" s="462"/>
      <c r="G61" s="448"/>
      <c r="H61" s="437"/>
      <c r="I61" s="431"/>
      <c r="J61" s="431"/>
      <c r="K61" s="431"/>
      <c r="L61" s="431"/>
      <c r="M61" s="431"/>
      <c r="N61" s="431"/>
      <c r="O61" s="431"/>
      <c r="P61" s="367"/>
      <c r="Q61" s="40"/>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4"/>
      <c r="AT61" s="414"/>
      <c r="AU61" s="414"/>
      <c r="AV61" s="414"/>
      <c r="AW61" s="414"/>
      <c r="AX61" s="414"/>
      <c r="AY61" s="414"/>
      <c r="AZ61" s="414"/>
      <c r="BA61" s="414"/>
      <c r="BB61" s="414"/>
      <c r="BC61" s="414"/>
      <c r="BD61" s="414"/>
      <c r="BE61" s="414"/>
      <c r="BF61" s="414"/>
      <c r="BG61" s="414"/>
      <c r="BH61" s="414"/>
      <c r="BI61" s="414"/>
      <c r="BJ61" s="414"/>
      <c r="BK61" s="414"/>
      <c r="BL61" s="414"/>
      <c r="BM61" s="414"/>
      <c r="BN61" s="414"/>
      <c r="BO61" s="414"/>
      <c r="BP61" s="414"/>
      <c r="BQ61" s="414"/>
      <c r="BR61" s="414"/>
      <c r="BS61" s="414"/>
      <c r="BT61" s="414"/>
      <c r="BU61" s="414"/>
      <c r="BV61" s="414"/>
      <c r="BW61" s="414"/>
      <c r="BX61" s="414"/>
      <c r="BY61" s="414"/>
      <c r="BZ61" s="414"/>
      <c r="CA61" s="414"/>
      <c r="CB61" s="414"/>
      <c r="CC61" s="414"/>
      <c r="CD61" s="414"/>
      <c r="CE61" s="414"/>
      <c r="CF61" s="414"/>
      <c r="CG61" s="414"/>
      <c r="CH61" s="414"/>
      <c r="CI61" s="414"/>
      <c r="CJ61" s="414"/>
      <c r="CK61" s="414"/>
      <c r="CL61" s="414"/>
      <c r="CM61" s="414"/>
      <c r="CN61" s="414"/>
      <c r="CO61" s="414"/>
      <c r="CP61" s="414"/>
      <c r="CQ61" s="414"/>
      <c r="CR61" s="414"/>
      <c r="CS61" s="414"/>
      <c r="CT61" s="414"/>
      <c r="CU61" s="414"/>
      <c r="CV61" s="414"/>
      <c r="CW61" s="414"/>
      <c r="CX61" s="414"/>
      <c r="CY61" s="414"/>
      <c r="CZ61" s="414"/>
      <c r="DA61" s="414"/>
      <c r="DB61" s="414"/>
      <c r="DC61" s="414"/>
      <c r="DD61" s="414"/>
      <c r="DE61" s="414"/>
      <c r="DF61" s="414"/>
      <c r="DG61" s="414"/>
      <c r="DH61" s="414"/>
      <c r="DI61" s="414"/>
      <c r="DJ61" s="414"/>
      <c r="DK61" s="414"/>
      <c r="DL61" s="414"/>
      <c r="DM61" s="414"/>
      <c r="DN61" s="414"/>
      <c r="DO61" s="414"/>
      <c r="DP61" s="414"/>
      <c r="DQ61" s="414"/>
      <c r="DR61" s="414"/>
      <c r="DS61" s="414"/>
      <c r="DT61" s="414"/>
      <c r="DU61" s="414"/>
      <c r="DV61" s="414"/>
      <c r="DW61" s="414"/>
      <c r="DX61" s="414"/>
      <c r="DY61" s="414"/>
      <c r="DZ61" s="414"/>
      <c r="EA61" s="414"/>
      <c r="EB61" s="414"/>
      <c r="EC61" s="414"/>
      <c r="ED61" s="414"/>
      <c r="EE61" s="414"/>
      <c r="EF61" s="414"/>
      <c r="EG61" s="414"/>
      <c r="EH61" s="414"/>
      <c r="EI61" s="414"/>
      <c r="EJ61" s="414"/>
      <c r="EK61" s="414"/>
      <c r="EL61" s="414"/>
      <c r="EM61" s="414"/>
      <c r="EN61" s="414"/>
      <c r="EO61" s="414"/>
      <c r="EP61" s="414"/>
      <c r="EQ61" s="414"/>
      <c r="ER61" s="414"/>
      <c r="ES61" s="414"/>
      <c r="ET61" s="414"/>
      <c r="EU61" s="414"/>
      <c r="EV61" s="414"/>
      <c r="EW61" s="414"/>
      <c r="EX61" s="414"/>
      <c r="EY61" s="414"/>
      <c r="EZ61" s="414"/>
      <c r="FA61" s="414"/>
      <c r="FB61" s="414"/>
      <c r="FC61" s="414"/>
      <c r="FD61" s="414"/>
      <c r="FE61" s="414"/>
      <c r="FF61" s="414"/>
      <c r="FG61" s="414"/>
      <c r="FH61" s="414"/>
      <c r="FI61" s="414"/>
      <c r="FJ61" s="414"/>
      <c r="FK61" s="414"/>
      <c r="FL61" s="414"/>
      <c r="FM61" s="414"/>
      <c r="FN61" s="414"/>
      <c r="FO61" s="414"/>
      <c r="FP61" s="414"/>
      <c r="FQ61" s="414"/>
      <c r="FR61" s="414"/>
      <c r="FS61" s="414"/>
      <c r="FT61" s="414"/>
      <c r="FU61" s="414"/>
      <c r="FV61" s="414"/>
      <c r="FW61" s="414"/>
      <c r="FX61" s="414"/>
      <c r="FY61" s="414"/>
      <c r="FZ61" s="414"/>
      <c r="GA61" s="414"/>
      <c r="GB61" s="414"/>
      <c r="GC61" s="414"/>
      <c r="GD61" s="414"/>
      <c r="GE61" s="414"/>
      <c r="GF61" s="414"/>
      <c r="GG61" s="414"/>
      <c r="GH61" s="414"/>
      <c r="GI61" s="414"/>
      <c r="GJ61" s="414"/>
      <c r="GK61" s="414"/>
      <c r="GL61" s="414"/>
      <c r="GM61" s="414"/>
      <c r="GN61" s="414"/>
      <c r="GO61" s="414"/>
      <c r="GP61" s="414"/>
      <c r="GQ61" s="414"/>
      <c r="GR61" s="414"/>
      <c r="GS61" s="414"/>
      <c r="GT61" s="414"/>
      <c r="GU61" s="414"/>
      <c r="GV61" s="414"/>
      <c r="GW61" s="414"/>
      <c r="GX61" s="414"/>
      <c r="GY61" s="414"/>
      <c r="GZ61" s="414"/>
      <c r="HA61" s="414"/>
      <c r="HB61" s="414"/>
      <c r="HC61" s="414"/>
      <c r="HD61" s="414"/>
      <c r="HE61" s="414"/>
      <c r="HF61" s="414"/>
      <c r="HG61" s="414"/>
      <c r="HH61" s="414"/>
    </row>
    <row r="62" spans="1:216" s="53" customFormat="1" ht="12">
      <c r="A62" s="52" t="s">
        <v>64</v>
      </c>
      <c r="B62" s="46"/>
      <c r="C62" s="46"/>
      <c r="D62" s="46"/>
      <c r="E62" s="1160">
        <f>E56-E58-E59-E61</f>
        <v>0</v>
      </c>
      <c r="F62" s="1160">
        <f>F56-F58-F59-F61</f>
        <v>0</v>
      </c>
      <c r="G62" s="1161">
        <f t="shared" ref="G62:O62" si="19">G56-G58-G59-G61</f>
        <v>0</v>
      </c>
      <c r="H62" s="1162">
        <f t="shared" si="19"/>
        <v>0</v>
      </c>
      <c r="I62" s="1163">
        <f t="shared" si="19"/>
        <v>0</v>
      </c>
      <c r="J62" s="1163">
        <f t="shared" si="19"/>
        <v>0</v>
      </c>
      <c r="K62" s="1163">
        <f t="shared" si="19"/>
        <v>0</v>
      </c>
      <c r="L62" s="1163">
        <f t="shared" si="19"/>
        <v>0</v>
      </c>
      <c r="M62" s="1163">
        <f t="shared" si="19"/>
        <v>0</v>
      </c>
      <c r="N62" s="1163">
        <f t="shared" si="19"/>
        <v>0</v>
      </c>
      <c r="O62" s="1163">
        <f t="shared" si="19"/>
        <v>0</v>
      </c>
      <c r="P62" s="790"/>
      <c r="Q62" s="40"/>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4"/>
      <c r="AT62" s="414"/>
      <c r="AU62" s="414"/>
      <c r="AV62" s="414"/>
      <c r="AW62" s="414"/>
      <c r="AX62" s="414"/>
      <c r="AY62" s="414"/>
      <c r="AZ62" s="414"/>
      <c r="BA62" s="414"/>
      <c r="BB62" s="414"/>
      <c r="BC62" s="414"/>
      <c r="BD62" s="414"/>
      <c r="BE62" s="414"/>
      <c r="BF62" s="414"/>
      <c r="BG62" s="414"/>
      <c r="BH62" s="414"/>
      <c r="BI62" s="414"/>
      <c r="BJ62" s="414"/>
      <c r="BK62" s="414"/>
      <c r="BL62" s="414"/>
      <c r="BM62" s="414"/>
      <c r="BN62" s="414"/>
      <c r="BO62" s="414"/>
      <c r="BP62" s="414"/>
      <c r="BQ62" s="414"/>
      <c r="BR62" s="414"/>
      <c r="BS62" s="414"/>
      <c r="BT62" s="414"/>
      <c r="BU62" s="414"/>
      <c r="BV62" s="414"/>
      <c r="BW62" s="414"/>
      <c r="BX62" s="414"/>
      <c r="BY62" s="414"/>
      <c r="BZ62" s="414"/>
      <c r="CA62" s="414"/>
      <c r="CB62" s="414"/>
      <c r="CC62" s="414"/>
      <c r="CD62" s="414"/>
      <c r="CE62" s="414"/>
      <c r="CF62" s="414"/>
      <c r="CG62" s="414"/>
      <c r="CH62" s="414"/>
      <c r="CI62" s="414"/>
      <c r="CJ62" s="414"/>
      <c r="CK62" s="414"/>
      <c r="CL62" s="414"/>
      <c r="CM62" s="414"/>
      <c r="CN62" s="414"/>
      <c r="CO62" s="414"/>
      <c r="CP62" s="414"/>
      <c r="CQ62" s="414"/>
      <c r="CR62" s="414"/>
      <c r="CS62" s="414"/>
      <c r="CT62" s="414"/>
      <c r="CU62" s="414"/>
      <c r="CV62" s="414"/>
      <c r="CW62" s="414"/>
      <c r="CX62" s="414"/>
      <c r="CY62" s="414"/>
      <c r="CZ62" s="414"/>
      <c r="DA62" s="414"/>
      <c r="DB62" s="414"/>
      <c r="DC62" s="414"/>
      <c r="DD62" s="414"/>
      <c r="DE62" s="414"/>
      <c r="DF62" s="414"/>
      <c r="DG62" s="414"/>
      <c r="DH62" s="414"/>
      <c r="DI62" s="414"/>
      <c r="DJ62" s="414"/>
      <c r="DK62" s="414"/>
      <c r="DL62" s="414"/>
      <c r="DM62" s="414"/>
      <c r="DN62" s="414"/>
      <c r="DO62" s="414"/>
      <c r="DP62" s="414"/>
      <c r="DQ62" s="414"/>
      <c r="DR62" s="414"/>
      <c r="DS62" s="414"/>
      <c r="DT62" s="414"/>
      <c r="DU62" s="414"/>
      <c r="DV62" s="414"/>
      <c r="DW62" s="414"/>
      <c r="DX62" s="414"/>
      <c r="DY62" s="414"/>
      <c r="DZ62" s="414"/>
      <c r="EA62" s="414"/>
      <c r="EB62" s="414"/>
      <c r="EC62" s="414"/>
      <c r="ED62" s="414"/>
      <c r="EE62" s="414"/>
      <c r="EF62" s="414"/>
      <c r="EG62" s="414"/>
      <c r="EH62" s="414"/>
      <c r="EI62" s="414"/>
      <c r="EJ62" s="414"/>
      <c r="EK62" s="414"/>
      <c r="EL62" s="414"/>
      <c r="EM62" s="414"/>
      <c r="EN62" s="414"/>
      <c r="EO62" s="414"/>
      <c r="EP62" s="414"/>
      <c r="EQ62" s="414"/>
      <c r="ER62" s="414"/>
      <c r="ES62" s="414"/>
      <c r="ET62" s="414"/>
      <c r="EU62" s="414"/>
      <c r="EV62" s="414"/>
      <c r="EW62" s="414"/>
      <c r="EX62" s="414"/>
      <c r="EY62" s="414"/>
      <c r="EZ62" s="414"/>
      <c r="FA62" s="414"/>
      <c r="FB62" s="414"/>
      <c r="FC62" s="414"/>
      <c r="FD62" s="414"/>
      <c r="FE62" s="414"/>
      <c r="FF62" s="414"/>
      <c r="FG62" s="414"/>
      <c r="FH62" s="414"/>
      <c r="FI62" s="414"/>
      <c r="FJ62" s="414"/>
      <c r="FK62" s="414"/>
      <c r="FL62" s="414"/>
      <c r="FM62" s="414"/>
      <c r="FN62" s="414"/>
      <c r="FO62" s="414"/>
      <c r="FP62" s="414"/>
      <c r="FQ62" s="414"/>
      <c r="FR62" s="414"/>
      <c r="FS62" s="414"/>
      <c r="FT62" s="414"/>
      <c r="FU62" s="414"/>
      <c r="FV62" s="414"/>
      <c r="FW62" s="414"/>
      <c r="FX62" s="414"/>
      <c r="FY62" s="414"/>
      <c r="FZ62" s="414"/>
      <c r="GA62" s="414"/>
      <c r="GB62" s="414"/>
      <c r="GC62" s="414"/>
      <c r="GD62" s="414"/>
      <c r="GE62" s="414"/>
      <c r="GF62" s="414"/>
      <c r="GG62" s="414"/>
      <c r="GH62" s="414"/>
      <c r="GI62" s="414"/>
      <c r="GJ62" s="414"/>
      <c r="GK62" s="414"/>
      <c r="GL62" s="414"/>
      <c r="GM62" s="414"/>
      <c r="GN62" s="414"/>
      <c r="GO62" s="414"/>
      <c r="GP62" s="414"/>
      <c r="GQ62" s="414"/>
      <c r="GR62" s="414"/>
      <c r="GS62" s="414"/>
      <c r="GT62" s="414"/>
      <c r="GU62" s="414"/>
      <c r="GV62" s="414"/>
      <c r="GW62" s="414"/>
      <c r="GX62" s="414"/>
      <c r="GY62" s="414"/>
      <c r="GZ62" s="414"/>
      <c r="HA62" s="414"/>
      <c r="HB62" s="414"/>
      <c r="HC62" s="414"/>
      <c r="HD62" s="414"/>
      <c r="HE62" s="414"/>
      <c r="HF62" s="414"/>
      <c r="HG62" s="414"/>
      <c r="HH62" s="414"/>
    </row>
    <row r="63" spans="1:216" s="40" customFormat="1">
      <c r="A63" s="45" t="s">
        <v>44</v>
      </c>
      <c r="B63" s="39"/>
      <c r="C63" s="39"/>
      <c r="D63" s="39"/>
      <c r="E63" s="1164" t="e">
        <f>E62/E56</f>
        <v>#DIV/0!</v>
      </c>
      <c r="F63" s="1165" t="e">
        <f>F62/F56</f>
        <v>#DIV/0!</v>
      </c>
      <c r="G63" s="1164" t="e">
        <f t="shared" ref="G63:O63" si="20">G62/G56</f>
        <v>#DIV/0!</v>
      </c>
      <c r="H63" s="1166" t="e">
        <f t="shared" si="20"/>
        <v>#DIV/0!</v>
      </c>
      <c r="I63" s="1166" t="e">
        <f t="shared" si="20"/>
        <v>#DIV/0!</v>
      </c>
      <c r="J63" s="1166" t="e">
        <f t="shared" si="20"/>
        <v>#DIV/0!</v>
      </c>
      <c r="K63" s="1166" t="e">
        <f t="shared" si="20"/>
        <v>#DIV/0!</v>
      </c>
      <c r="L63" s="1166" t="e">
        <f t="shared" si="20"/>
        <v>#DIV/0!</v>
      </c>
      <c r="M63" s="1166" t="e">
        <f t="shared" si="20"/>
        <v>#DIV/0!</v>
      </c>
      <c r="N63" s="1166" t="e">
        <f t="shared" si="20"/>
        <v>#DIV/0!</v>
      </c>
      <c r="O63" s="1166" t="e">
        <f t="shared" si="20"/>
        <v>#DIV/0!</v>
      </c>
      <c r="P63" s="790"/>
      <c r="R63" s="414"/>
      <c r="S63" s="414"/>
      <c r="T63" s="41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4"/>
      <c r="AT63" s="414"/>
      <c r="AU63" s="414"/>
      <c r="AV63" s="414"/>
      <c r="AW63" s="414"/>
      <c r="AX63" s="414"/>
      <c r="AY63" s="414"/>
      <c r="AZ63" s="414"/>
      <c r="BA63" s="414"/>
      <c r="BB63" s="414"/>
      <c r="BC63" s="414"/>
      <c r="BD63" s="414"/>
      <c r="BE63" s="414"/>
      <c r="BF63" s="414"/>
      <c r="BG63" s="414"/>
      <c r="BH63" s="414"/>
      <c r="BI63" s="414"/>
      <c r="BJ63" s="414"/>
      <c r="BK63" s="414"/>
      <c r="BL63" s="414"/>
      <c r="BM63" s="414"/>
      <c r="BN63" s="414"/>
      <c r="BO63" s="414"/>
      <c r="BP63" s="414"/>
      <c r="BQ63" s="414"/>
      <c r="BR63" s="414"/>
      <c r="BS63" s="414"/>
      <c r="BT63" s="414"/>
      <c r="BU63" s="414"/>
      <c r="BV63" s="414"/>
      <c r="BW63" s="414"/>
      <c r="BX63" s="414"/>
      <c r="BY63" s="414"/>
      <c r="BZ63" s="414"/>
      <c r="CA63" s="414"/>
      <c r="CB63" s="414"/>
      <c r="CC63" s="414"/>
      <c r="CD63" s="414"/>
      <c r="CE63" s="414"/>
      <c r="CF63" s="414"/>
      <c r="CG63" s="414"/>
      <c r="CH63" s="414"/>
      <c r="CI63" s="414"/>
      <c r="CJ63" s="414"/>
      <c r="CK63" s="414"/>
      <c r="CL63" s="414"/>
      <c r="CM63" s="414"/>
      <c r="CN63" s="414"/>
      <c r="CO63" s="414"/>
      <c r="CP63" s="414"/>
      <c r="CQ63" s="414"/>
      <c r="CR63" s="414"/>
      <c r="CS63" s="414"/>
      <c r="CT63" s="414"/>
      <c r="CU63" s="414"/>
      <c r="CV63" s="414"/>
      <c r="CW63" s="414"/>
      <c r="CX63" s="414"/>
      <c r="CY63" s="414"/>
      <c r="CZ63" s="414"/>
      <c r="DA63" s="414"/>
      <c r="DB63" s="414"/>
      <c r="DC63" s="414"/>
      <c r="DD63" s="414"/>
      <c r="DE63" s="414"/>
      <c r="DF63" s="414"/>
      <c r="DG63" s="414"/>
      <c r="DH63" s="414"/>
      <c r="DI63" s="414"/>
      <c r="DJ63" s="414"/>
      <c r="DK63" s="414"/>
      <c r="DL63" s="414"/>
      <c r="DM63" s="414"/>
      <c r="DN63" s="414"/>
      <c r="DO63" s="414"/>
      <c r="DP63" s="414"/>
      <c r="DQ63" s="414"/>
      <c r="DR63" s="414"/>
      <c r="DS63" s="414"/>
      <c r="DT63" s="414"/>
      <c r="DU63" s="414"/>
      <c r="DV63" s="414"/>
      <c r="DW63" s="414"/>
      <c r="DX63" s="414"/>
      <c r="DY63" s="414"/>
      <c r="DZ63" s="414"/>
      <c r="EA63" s="414"/>
      <c r="EB63" s="414"/>
      <c r="EC63" s="414"/>
      <c r="ED63" s="414"/>
      <c r="EE63" s="414"/>
      <c r="EF63" s="414"/>
      <c r="EG63" s="414"/>
      <c r="EH63" s="414"/>
      <c r="EI63" s="414"/>
      <c r="EJ63" s="414"/>
      <c r="EK63" s="414"/>
      <c r="EL63" s="414"/>
      <c r="EM63" s="414"/>
      <c r="EN63" s="414"/>
      <c r="EO63" s="414"/>
      <c r="EP63" s="414"/>
      <c r="EQ63" s="414"/>
      <c r="ER63" s="414"/>
      <c r="ES63" s="414"/>
      <c r="ET63" s="414"/>
      <c r="EU63" s="414"/>
      <c r="EV63" s="414"/>
      <c r="EW63" s="414"/>
      <c r="EX63" s="414"/>
      <c r="EY63" s="414"/>
      <c r="EZ63" s="414"/>
      <c r="FA63" s="414"/>
      <c r="FB63" s="414"/>
      <c r="FC63" s="414"/>
      <c r="FD63" s="414"/>
      <c r="FE63" s="414"/>
      <c r="FF63" s="414"/>
      <c r="FG63" s="414"/>
      <c r="FH63" s="414"/>
      <c r="FI63" s="414"/>
      <c r="FJ63" s="414"/>
      <c r="FK63" s="414"/>
      <c r="FL63" s="414"/>
      <c r="FM63" s="414"/>
      <c r="FN63" s="414"/>
      <c r="FO63" s="414"/>
      <c r="FP63" s="414"/>
      <c r="FQ63" s="414"/>
      <c r="FR63" s="414"/>
      <c r="FS63" s="414"/>
      <c r="FT63" s="414"/>
      <c r="FU63" s="414"/>
      <c r="FV63" s="414"/>
      <c r="FW63" s="414"/>
      <c r="FX63" s="414"/>
      <c r="FY63" s="414"/>
      <c r="FZ63" s="414"/>
      <c r="GA63" s="414"/>
      <c r="GB63" s="414"/>
      <c r="GC63" s="414"/>
      <c r="GD63" s="414"/>
      <c r="GE63" s="414"/>
      <c r="GF63" s="414"/>
      <c r="GG63" s="414"/>
      <c r="GH63" s="414"/>
      <c r="GI63" s="414"/>
      <c r="GJ63" s="414"/>
      <c r="GK63" s="414"/>
      <c r="GL63" s="414"/>
      <c r="GM63" s="414"/>
      <c r="GN63" s="414"/>
      <c r="GO63" s="414"/>
      <c r="GP63" s="414"/>
      <c r="GQ63" s="414"/>
      <c r="GR63" s="414"/>
      <c r="GS63" s="414"/>
      <c r="GT63" s="414"/>
      <c r="GU63" s="414"/>
      <c r="GV63" s="414"/>
      <c r="GW63" s="414"/>
      <c r="GX63" s="414"/>
      <c r="GY63" s="414"/>
      <c r="GZ63" s="414"/>
      <c r="HA63" s="414"/>
      <c r="HB63" s="414"/>
      <c r="HC63" s="414"/>
      <c r="HD63" s="414"/>
      <c r="HE63" s="414"/>
      <c r="HF63" s="414"/>
      <c r="HG63" s="414"/>
      <c r="HH63" s="414"/>
    </row>
    <row r="64" spans="1:216" s="44" customFormat="1" ht="12">
      <c r="A64" s="51" t="s">
        <v>45</v>
      </c>
      <c r="B64" s="48"/>
      <c r="C64" s="48"/>
      <c r="D64" s="90"/>
      <c r="E64" s="449"/>
      <c r="F64" s="463"/>
      <c r="G64" s="449"/>
      <c r="H64" s="438"/>
      <c r="I64" s="423"/>
      <c r="J64" s="423"/>
      <c r="K64" s="423"/>
      <c r="L64" s="423"/>
      <c r="M64" s="423"/>
      <c r="N64" s="423"/>
      <c r="O64" s="423"/>
      <c r="P64" s="790"/>
      <c r="Q64" s="40"/>
      <c r="R64" s="414"/>
      <c r="S64" s="414"/>
      <c r="T64" s="414"/>
      <c r="U64" s="414"/>
      <c r="V64" s="414"/>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c r="BS64" s="414"/>
      <c r="BT64" s="414"/>
      <c r="BU64" s="414"/>
      <c r="BV64" s="414"/>
      <c r="BW64" s="414"/>
      <c r="BX64" s="414"/>
      <c r="BY64" s="414"/>
      <c r="BZ64" s="414"/>
      <c r="CA64" s="414"/>
      <c r="CB64" s="414"/>
      <c r="CC64" s="414"/>
      <c r="CD64" s="414"/>
      <c r="CE64" s="414"/>
      <c r="CF64" s="414"/>
      <c r="CG64" s="414"/>
      <c r="CH64" s="414"/>
      <c r="CI64" s="414"/>
      <c r="CJ64" s="414"/>
      <c r="CK64" s="414"/>
      <c r="CL64" s="414"/>
      <c r="CM64" s="414"/>
      <c r="CN64" s="414"/>
      <c r="CO64" s="414"/>
      <c r="CP64" s="414"/>
      <c r="CQ64" s="414"/>
      <c r="CR64" s="414"/>
      <c r="CS64" s="414"/>
      <c r="CT64" s="414"/>
      <c r="CU64" s="414"/>
      <c r="CV64" s="414"/>
      <c r="CW64" s="414"/>
      <c r="CX64" s="414"/>
      <c r="CY64" s="414"/>
      <c r="CZ64" s="414"/>
      <c r="DA64" s="414"/>
      <c r="DB64" s="414"/>
      <c r="DC64" s="414"/>
      <c r="DD64" s="414"/>
      <c r="DE64" s="414"/>
      <c r="DF64" s="414"/>
      <c r="DG64" s="414"/>
      <c r="DH64" s="414"/>
      <c r="DI64" s="414"/>
      <c r="DJ64" s="414"/>
      <c r="DK64" s="414"/>
      <c r="DL64" s="414"/>
      <c r="DM64" s="414"/>
      <c r="DN64" s="414"/>
      <c r="DO64" s="414"/>
      <c r="DP64" s="414"/>
      <c r="DQ64" s="414"/>
      <c r="DR64" s="414"/>
      <c r="DS64" s="414"/>
      <c r="DT64" s="414"/>
      <c r="DU64" s="414"/>
      <c r="DV64" s="414"/>
      <c r="DW64" s="414"/>
      <c r="DX64" s="414"/>
      <c r="DY64" s="414"/>
      <c r="DZ64" s="414"/>
      <c r="EA64" s="414"/>
      <c r="EB64" s="414"/>
      <c r="EC64" s="414"/>
      <c r="ED64" s="414"/>
      <c r="EE64" s="414"/>
      <c r="EF64" s="414"/>
      <c r="EG64" s="414"/>
      <c r="EH64" s="414"/>
      <c r="EI64" s="414"/>
      <c r="EJ64" s="414"/>
      <c r="EK64" s="414"/>
      <c r="EL64" s="414"/>
      <c r="EM64" s="414"/>
      <c r="EN64" s="414"/>
      <c r="EO64" s="414"/>
      <c r="EP64" s="414"/>
      <c r="EQ64" s="414"/>
      <c r="ER64" s="414"/>
      <c r="ES64" s="414"/>
      <c r="ET64" s="414"/>
      <c r="EU64" s="414"/>
      <c r="EV64" s="414"/>
      <c r="EW64" s="414"/>
      <c r="EX64" s="414"/>
      <c r="EY64" s="414"/>
      <c r="EZ64" s="414"/>
      <c r="FA64" s="414"/>
      <c r="FB64" s="414"/>
      <c r="FC64" s="414"/>
      <c r="FD64" s="414"/>
      <c r="FE64" s="414"/>
      <c r="FF64" s="414"/>
      <c r="FG64" s="414"/>
      <c r="FH64" s="414"/>
      <c r="FI64" s="414"/>
      <c r="FJ64" s="414"/>
      <c r="FK64" s="414"/>
      <c r="FL64" s="414"/>
      <c r="FM64" s="414"/>
      <c r="FN64" s="414"/>
      <c r="FO64" s="414"/>
      <c r="FP64" s="414"/>
      <c r="FQ64" s="414"/>
      <c r="FR64" s="414"/>
      <c r="FS64" s="414"/>
      <c r="FT64" s="414"/>
      <c r="FU64" s="414"/>
      <c r="FV64" s="414"/>
      <c r="FW64" s="414"/>
      <c r="FX64" s="414"/>
      <c r="FY64" s="414"/>
      <c r="FZ64" s="414"/>
      <c r="GA64" s="414"/>
      <c r="GB64" s="414"/>
      <c r="GC64" s="414"/>
      <c r="GD64" s="414"/>
      <c r="GE64" s="414"/>
      <c r="GF64" s="414"/>
      <c r="GG64" s="414"/>
      <c r="GH64" s="414"/>
      <c r="GI64" s="414"/>
      <c r="GJ64" s="414"/>
      <c r="GK64" s="414"/>
      <c r="GL64" s="414"/>
      <c r="GM64" s="414"/>
      <c r="GN64" s="414"/>
      <c r="GO64" s="414"/>
      <c r="GP64" s="414"/>
      <c r="GQ64" s="414"/>
      <c r="GR64" s="414"/>
      <c r="GS64" s="414"/>
      <c r="GT64" s="414"/>
      <c r="GU64" s="414"/>
      <c r="GV64" s="414"/>
      <c r="GW64" s="414"/>
      <c r="GX64" s="414"/>
      <c r="GY64" s="414"/>
      <c r="GZ64" s="414"/>
      <c r="HA64" s="414"/>
      <c r="HB64" s="414"/>
      <c r="HC64" s="414"/>
      <c r="HD64" s="414"/>
      <c r="HE64" s="414"/>
      <c r="HF64" s="414"/>
      <c r="HG64" s="414"/>
      <c r="HH64" s="414"/>
    </row>
    <row r="65" spans="1:216" s="44" customFormat="1" ht="12">
      <c r="A65" s="51" t="s">
        <v>514</v>
      </c>
      <c r="B65" s="48"/>
      <c r="C65" s="48"/>
      <c r="D65" s="90"/>
      <c r="E65" s="1096"/>
      <c r="F65" s="1096"/>
      <c r="G65" s="1096"/>
      <c r="H65" s="1096"/>
      <c r="I65" s="1096"/>
      <c r="J65" s="1096"/>
      <c r="K65" s="1096"/>
      <c r="L65" s="1096"/>
      <c r="M65" s="1096"/>
      <c r="N65" s="1096"/>
      <c r="O65" s="1096"/>
      <c r="P65" s="790"/>
      <c r="Q65" s="40"/>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c r="BS65" s="414"/>
      <c r="BT65" s="414"/>
      <c r="BU65" s="414"/>
      <c r="BV65" s="414"/>
      <c r="BW65" s="414"/>
      <c r="BX65" s="414"/>
      <c r="BY65" s="414"/>
      <c r="BZ65" s="414"/>
      <c r="CA65" s="414"/>
      <c r="CB65" s="414"/>
      <c r="CC65" s="414"/>
      <c r="CD65" s="414"/>
      <c r="CE65" s="414"/>
      <c r="CF65" s="414"/>
      <c r="CG65" s="414"/>
      <c r="CH65" s="414"/>
      <c r="CI65" s="414"/>
      <c r="CJ65" s="414"/>
      <c r="CK65" s="414"/>
      <c r="CL65" s="414"/>
      <c r="CM65" s="414"/>
      <c r="CN65" s="414"/>
      <c r="CO65" s="414"/>
      <c r="CP65" s="414"/>
      <c r="CQ65" s="414"/>
      <c r="CR65" s="414"/>
      <c r="CS65" s="414"/>
      <c r="CT65" s="414"/>
      <c r="CU65" s="414"/>
      <c r="CV65" s="414"/>
      <c r="CW65" s="414"/>
      <c r="CX65" s="414"/>
      <c r="CY65" s="414"/>
      <c r="CZ65" s="414"/>
      <c r="DA65" s="414"/>
      <c r="DB65" s="414"/>
      <c r="DC65" s="414"/>
      <c r="DD65" s="414"/>
      <c r="DE65" s="414"/>
      <c r="DF65" s="414"/>
      <c r="DG65" s="414"/>
      <c r="DH65" s="414"/>
      <c r="DI65" s="414"/>
      <c r="DJ65" s="414"/>
      <c r="DK65" s="414"/>
      <c r="DL65" s="414"/>
      <c r="DM65" s="414"/>
      <c r="DN65" s="414"/>
      <c r="DO65" s="414"/>
      <c r="DP65" s="414"/>
      <c r="DQ65" s="414"/>
      <c r="DR65" s="414"/>
      <c r="DS65" s="414"/>
      <c r="DT65" s="414"/>
      <c r="DU65" s="414"/>
      <c r="DV65" s="414"/>
      <c r="DW65" s="414"/>
      <c r="DX65" s="414"/>
      <c r="DY65" s="414"/>
      <c r="DZ65" s="414"/>
      <c r="EA65" s="414"/>
      <c r="EB65" s="414"/>
      <c r="EC65" s="414"/>
      <c r="ED65" s="414"/>
      <c r="EE65" s="414"/>
      <c r="EF65" s="414"/>
      <c r="EG65" s="414"/>
      <c r="EH65" s="414"/>
      <c r="EI65" s="414"/>
      <c r="EJ65" s="414"/>
      <c r="EK65" s="414"/>
      <c r="EL65" s="414"/>
      <c r="EM65" s="414"/>
      <c r="EN65" s="414"/>
      <c r="EO65" s="414"/>
      <c r="EP65" s="414"/>
      <c r="EQ65" s="414"/>
      <c r="ER65" s="414"/>
      <c r="ES65" s="414"/>
      <c r="ET65" s="414"/>
      <c r="EU65" s="414"/>
      <c r="EV65" s="414"/>
      <c r="EW65" s="414"/>
      <c r="EX65" s="414"/>
      <c r="EY65" s="414"/>
      <c r="EZ65" s="414"/>
      <c r="FA65" s="414"/>
      <c r="FB65" s="414"/>
      <c r="FC65" s="414"/>
      <c r="FD65" s="414"/>
      <c r="FE65" s="414"/>
      <c r="FF65" s="414"/>
      <c r="FG65" s="414"/>
      <c r="FH65" s="414"/>
      <c r="FI65" s="414"/>
      <c r="FJ65" s="414"/>
      <c r="FK65" s="414"/>
      <c r="FL65" s="414"/>
      <c r="FM65" s="414"/>
      <c r="FN65" s="414"/>
      <c r="FO65" s="414"/>
      <c r="FP65" s="414"/>
      <c r="FQ65" s="414"/>
      <c r="FR65" s="414"/>
      <c r="FS65" s="414"/>
      <c r="FT65" s="414"/>
      <c r="FU65" s="414"/>
      <c r="FV65" s="414"/>
      <c r="FW65" s="414"/>
      <c r="FX65" s="414"/>
      <c r="FY65" s="414"/>
      <c r="FZ65" s="414"/>
      <c r="GA65" s="414"/>
      <c r="GB65" s="414"/>
      <c r="GC65" s="414"/>
      <c r="GD65" s="414"/>
      <c r="GE65" s="414"/>
      <c r="GF65" s="414"/>
      <c r="GG65" s="414"/>
      <c r="GH65" s="414"/>
      <c r="GI65" s="414"/>
      <c r="GJ65" s="414"/>
      <c r="GK65" s="414"/>
      <c r="GL65" s="414"/>
      <c r="GM65" s="414"/>
      <c r="GN65" s="414"/>
      <c r="GO65" s="414"/>
      <c r="GP65" s="414"/>
      <c r="GQ65" s="414"/>
      <c r="GR65" s="414"/>
      <c r="GS65" s="414"/>
      <c r="GT65" s="414"/>
      <c r="GU65" s="414"/>
      <c r="GV65" s="414"/>
      <c r="GW65" s="414"/>
      <c r="GX65" s="414"/>
      <c r="GY65" s="414"/>
      <c r="GZ65" s="414"/>
      <c r="HA65" s="414"/>
      <c r="HB65" s="414"/>
      <c r="HC65" s="414"/>
      <c r="HD65" s="414"/>
      <c r="HE65" s="414"/>
      <c r="HF65" s="414"/>
      <c r="HG65" s="414"/>
      <c r="HH65" s="414"/>
    </row>
    <row r="66" spans="1:216" s="40" customFormat="1">
      <c r="A66" s="45" t="s">
        <v>506</v>
      </c>
      <c r="E66" s="1167" t="e">
        <f>PMT(E64/12,E65*12,-E62)</f>
        <v>#NUM!</v>
      </c>
      <c r="F66" s="1167" t="e">
        <f t="shared" ref="F66:O66" si="21">PMT(F64/12,F65*12,-F62)</f>
        <v>#NUM!</v>
      </c>
      <c r="G66" s="1167" t="e">
        <f t="shared" si="21"/>
        <v>#NUM!</v>
      </c>
      <c r="H66" s="1167" t="e">
        <f t="shared" si="21"/>
        <v>#NUM!</v>
      </c>
      <c r="I66" s="1167" t="e">
        <f t="shared" si="21"/>
        <v>#NUM!</v>
      </c>
      <c r="J66" s="1167" t="e">
        <f t="shared" si="21"/>
        <v>#NUM!</v>
      </c>
      <c r="K66" s="1167" t="e">
        <f t="shared" si="21"/>
        <v>#NUM!</v>
      </c>
      <c r="L66" s="1167" t="e">
        <f t="shared" si="21"/>
        <v>#NUM!</v>
      </c>
      <c r="M66" s="1167" t="e">
        <f t="shared" si="21"/>
        <v>#NUM!</v>
      </c>
      <c r="N66" s="1167" t="e">
        <f t="shared" si="21"/>
        <v>#NUM!</v>
      </c>
      <c r="O66" s="1167" t="e">
        <f t="shared" si="21"/>
        <v>#NUM!</v>
      </c>
      <c r="P66" s="790"/>
      <c r="Q66" s="39"/>
      <c r="R66" s="366"/>
      <c r="S66" s="366"/>
      <c r="T66" s="366"/>
      <c r="U66" s="414"/>
      <c r="V66" s="414"/>
      <c r="W66" s="414"/>
      <c r="X66" s="414"/>
      <c r="Y66" s="414"/>
      <c r="Z66" s="414"/>
      <c r="AA66" s="414"/>
      <c r="AB66" s="414"/>
      <c r="AC66" s="414"/>
      <c r="AD66" s="414"/>
      <c r="AE66" s="414"/>
      <c r="AF66" s="414"/>
      <c r="AG66" s="414"/>
      <c r="AH66" s="414"/>
      <c r="AI66" s="414"/>
      <c r="AJ66" s="414"/>
      <c r="AK66" s="414"/>
      <c r="AL66" s="414"/>
      <c r="AM66" s="414"/>
      <c r="AN66" s="414"/>
      <c r="AO66" s="414"/>
      <c r="AP66" s="414"/>
      <c r="AQ66" s="414"/>
      <c r="AR66" s="414"/>
      <c r="AS66" s="414"/>
      <c r="AT66" s="414"/>
      <c r="AU66" s="414"/>
      <c r="AV66" s="414"/>
      <c r="AW66" s="414"/>
      <c r="AX66" s="414"/>
      <c r="AY66" s="414"/>
      <c r="AZ66" s="414"/>
      <c r="BA66" s="414"/>
      <c r="BB66" s="414"/>
      <c r="BC66" s="414"/>
      <c r="BD66" s="414"/>
      <c r="BE66" s="414"/>
      <c r="BF66" s="414"/>
      <c r="BG66" s="414"/>
      <c r="BH66" s="414"/>
      <c r="BI66" s="414"/>
      <c r="BJ66" s="414"/>
      <c r="BK66" s="414"/>
      <c r="BL66" s="414"/>
      <c r="BM66" s="414"/>
      <c r="BN66" s="414"/>
      <c r="BO66" s="414"/>
      <c r="BP66" s="414"/>
      <c r="BQ66" s="414"/>
      <c r="BR66" s="414"/>
      <c r="BS66" s="414"/>
      <c r="BT66" s="414"/>
      <c r="BU66" s="414"/>
      <c r="BV66" s="414"/>
      <c r="BW66" s="414"/>
      <c r="BX66" s="414"/>
      <c r="BY66" s="414"/>
      <c r="BZ66" s="414"/>
      <c r="CA66" s="414"/>
      <c r="CB66" s="414"/>
      <c r="CC66" s="414"/>
      <c r="CD66" s="414"/>
      <c r="CE66" s="414"/>
      <c r="CF66" s="414"/>
      <c r="CG66" s="414"/>
      <c r="CH66" s="414"/>
      <c r="CI66" s="414"/>
      <c r="CJ66" s="414"/>
      <c r="CK66" s="414"/>
      <c r="CL66" s="414"/>
      <c r="CM66" s="414"/>
      <c r="CN66" s="414"/>
      <c r="CO66" s="414"/>
      <c r="CP66" s="414"/>
      <c r="CQ66" s="414"/>
      <c r="CR66" s="414"/>
      <c r="CS66" s="414"/>
      <c r="CT66" s="414"/>
      <c r="CU66" s="414"/>
      <c r="CV66" s="414"/>
      <c r="CW66" s="414"/>
      <c r="CX66" s="414"/>
      <c r="CY66" s="414"/>
      <c r="CZ66" s="414"/>
      <c r="DA66" s="414"/>
      <c r="DB66" s="414"/>
      <c r="DC66" s="414"/>
      <c r="DD66" s="414"/>
      <c r="DE66" s="414"/>
      <c r="DF66" s="414"/>
      <c r="DG66" s="414"/>
      <c r="DH66" s="414"/>
      <c r="DI66" s="414"/>
      <c r="DJ66" s="414"/>
      <c r="DK66" s="414"/>
      <c r="DL66" s="414"/>
      <c r="DM66" s="414"/>
      <c r="DN66" s="414"/>
      <c r="DO66" s="414"/>
      <c r="DP66" s="414"/>
      <c r="DQ66" s="414"/>
      <c r="DR66" s="414"/>
      <c r="DS66" s="414"/>
      <c r="DT66" s="414"/>
      <c r="DU66" s="414"/>
      <c r="DV66" s="414"/>
      <c r="DW66" s="414"/>
      <c r="DX66" s="414"/>
      <c r="DY66" s="414"/>
      <c r="DZ66" s="414"/>
      <c r="EA66" s="414"/>
      <c r="EB66" s="414"/>
      <c r="EC66" s="414"/>
      <c r="ED66" s="414"/>
      <c r="EE66" s="414"/>
      <c r="EF66" s="414"/>
      <c r="EG66" s="414"/>
      <c r="EH66" s="414"/>
      <c r="EI66" s="414"/>
      <c r="EJ66" s="414"/>
      <c r="EK66" s="414"/>
      <c r="EL66" s="414"/>
      <c r="EM66" s="414"/>
      <c r="EN66" s="414"/>
      <c r="EO66" s="414"/>
      <c r="EP66" s="414"/>
      <c r="EQ66" s="414"/>
      <c r="ER66" s="414"/>
      <c r="ES66" s="414"/>
      <c r="ET66" s="414"/>
      <c r="EU66" s="414"/>
      <c r="EV66" s="414"/>
      <c r="EW66" s="414"/>
      <c r="EX66" s="414"/>
      <c r="EY66" s="414"/>
      <c r="EZ66" s="414"/>
      <c r="FA66" s="414"/>
      <c r="FB66" s="414"/>
      <c r="FC66" s="414"/>
      <c r="FD66" s="414"/>
      <c r="FE66" s="414"/>
      <c r="FF66" s="414"/>
      <c r="FG66" s="414"/>
      <c r="FH66" s="414"/>
      <c r="FI66" s="414"/>
      <c r="FJ66" s="414"/>
      <c r="FK66" s="414"/>
      <c r="FL66" s="414"/>
      <c r="FM66" s="414"/>
      <c r="FN66" s="414"/>
      <c r="FO66" s="414"/>
      <c r="FP66" s="414"/>
      <c r="FQ66" s="414"/>
      <c r="FR66" s="414"/>
      <c r="FS66" s="414"/>
      <c r="FT66" s="414"/>
      <c r="FU66" s="414"/>
      <c r="FV66" s="414"/>
      <c r="FW66" s="414"/>
      <c r="FX66" s="414"/>
      <c r="FY66" s="414"/>
      <c r="FZ66" s="414"/>
      <c r="GA66" s="414"/>
      <c r="GB66" s="414"/>
      <c r="GC66" s="414"/>
      <c r="GD66" s="414"/>
      <c r="GE66" s="414"/>
      <c r="GF66" s="414"/>
      <c r="GG66" s="414"/>
      <c r="GH66" s="414"/>
      <c r="GI66" s="414"/>
      <c r="GJ66" s="414"/>
      <c r="GK66" s="414"/>
      <c r="GL66" s="414"/>
      <c r="GM66" s="414"/>
      <c r="GN66" s="414"/>
      <c r="GO66" s="414"/>
      <c r="GP66" s="414"/>
      <c r="GQ66" s="414"/>
      <c r="GR66" s="414"/>
      <c r="GS66" s="414"/>
      <c r="GT66" s="414"/>
      <c r="GU66" s="414"/>
      <c r="GV66" s="414"/>
      <c r="GW66" s="414"/>
      <c r="GX66" s="414"/>
      <c r="GY66" s="414"/>
      <c r="GZ66" s="414"/>
      <c r="HA66" s="414"/>
      <c r="HB66" s="414"/>
      <c r="HC66" s="414"/>
      <c r="HD66" s="414"/>
      <c r="HE66" s="414"/>
      <c r="HF66" s="414"/>
      <c r="HG66" s="414"/>
      <c r="HH66" s="414"/>
    </row>
    <row r="67" spans="1:216" s="44" customFormat="1" ht="12">
      <c r="A67" s="45" t="s">
        <v>68</v>
      </c>
      <c r="B67" s="47"/>
      <c r="C67" s="47"/>
      <c r="D67" s="47"/>
      <c r="E67" s="133"/>
      <c r="F67" s="133"/>
      <c r="G67" s="133"/>
      <c r="H67" s="133"/>
      <c r="I67" s="133"/>
      <c r="J67" s="133"/>
      <c r="K67" s="381"/>
      <c r="L67" s="381"/>
      <c r="M67" s="381"/>
      <c r="N67" s="381"/>
      <c r="O67" s="381"/>
      <c r="P67" s="790"/>
      <c r="Q67" s="40"/>
      <c r="R67" s="414"/>
      <c r="S67" s="414"/>
      <c r="T67" s="414"/>
      <c r="U67" s="414"/>
      <c r="V67" s="414"/>
      <c r="W67" s="414"/>
      <c r="X67" s="414"/>
      <c r="Y67" s="414"/>
      <c r="Z67" s="414"/>
      <c r="AA67" s="414"/>
      <c r="AB67" s="414"/>
      <c r="AC67" s="414"/>
      <c r="AD67" s="414"/>
      <c r="AE67" s="414"/>
      <c r="AF67" s="414"/>
      <c r="AG67" s="414"/>
      <c r="AH67" s="414"/>
      <c r="AI67" s="414"/>
      <c r="AJ67" s="414"/>
      <c r="AK67" s="414"/>
      <c r="AL67" s="414"/>
      <c r="AM67" s="414"/>
      <c r="AN67" s="414"/>
      <c r="AO67" s="414"/>
      <c r="AP67" s="414"/>
      <c r="AQ67" s="414"/>
      <c r="AR67" s="414"/>
      <c r="AS67" s="414"/>
      <c r="AT67" s="414"/>
      <c r="AU67" s="414"/>
      <c r="AV67" s="414"/>
      <c r="AW67" s="414"/>
      <c r="AX67" s="414"/>
      <c r="AY67" s="414"/>
      <c r="AZ67" s="414"/>
      <c r="BA67" s="414"/>
      <c r="BB67" s="414"/>
      <c r="BC67" s="414"/>
      <c r="BD67" s="414"/>
      <c r="BE67" s="414"/>
      <c r="BF67" s="414"/>
      <c r="BG67" s="414"/>
      <c r="BH67" s="414"/>
      <c r="BI67" s="414"/>
      <c r="BJ67" s="414"/>
      <c r="BK67" s="414"/>
      <c r="BL67" s="414"/>
      <c r="BM67" s="414"/>
      <c r="BN67" s="414"/>
      <c r="BO67" s="414"/>
      <c r="BP67" s="414"/>
      <c r="BQ67" s="414"/>
      <c r="BR67" s="414"/>
      <c r="BS67" s="414"/>
      <c r="BT67" s="414"/>
      <c r="BU67" s="414"/>
      <c r="BV67" s="414"/>
      <c r="BW67" s="414"/>
      <c r="BX67" s="414"/>
      <c r="BY67" s="414"/>
      <c r="BZ67" s="414"/>
      <c r="CA67" s="414"/>
      <c r="CB67" s="414"/>
      <c r="CC67" s="414"/>
      <c r="CD67" s="414"/>
      <c r="CE67" s="414"/>
      <c r="CF67" s="414"/>
      <c r="CG67" s="414"/>
      <c r="CH67" s="414"/>
      <c r="CI67" s="414"/>
      <c r="CJ67" s="414"/>
      <c r="CK67" s="414"/>
      <c r="CL67" s="414"/>
      <c r="CM67" s="414"/>
      <c r="CN67" s="414"/>
      <c r="CO67" s="414"/>
      <c r="CP67" s="414"/>
      <c r="CQ67" s="414"/>
      <c r="CR67" s="414"/>
      <c r="CS67" s="414"/>
      <c r="CT67" s="414"/>
      <c r="CU67" s="414"/>
      <c r="CV67" s="414"/>
      <c r="CW67" s="414"/>
      <c r="CX67" s="414"/>
      <c r="CY67" s="414"/>
      <c r="CZ67" s="414"/>
      <c r="DA67" s="414"/>
      <c r="DB67" s="414"/>
      <c r="DC67" s="414"/>
      <c r="DD67" s="414"/>
      <c r="DE67" s="414"/>
      <c r="DF67" s="414"/>
      <c r="DG67" s="414"/>
      <c r="DH67" s="414"/>
      <c r="DI67" s="414"/>
      <c r="DJ67" s="414"/>
      <c r="DK67" s="414"/>
      <c r="DL67" s="414"/>
      <c r="DM67" s="414"/>
      <c r="DN67" s="414"/>
      <c r="DO67" s="414"/>
      <c r="DP67" s="414"/>
      <c r="DQ67" s="414"/>
      <c r="DR67" s="414"/>
      <c r="DS67" s="414"/>
      <c r="DT67" s="414"/>
      <c r="DU67" s="414"/>
      <c r="DV67" s="414"/>
      <c r="DW67" s="414"/>
      <c r="DX67" s="414"/>
      <c r="DY67" s="414"/>
      <c r="DZ67" s="414"/>
      <c r="EA67" s="414"/>
      <c r="EB67" s="414"/>
      <c r="EC67" s="414"/>
      <c r="ED67" s="414"/>
      <c r="EE67" s="414"/>
      <c r="EF67" s="414"/>
      <c r="EG67" s="414"/>
      <c r="EH67" s="414"/>
      <c r="EI67" s="414"/>
      <c r="EJ67" s="414"/>
      <c r="EK67" s="414"/>
      <c r="EL67" s="414"/>
      <c r="EM67" s="414"/>
      <c r="EN67" s="414"/>
      <c r="EO67" s="414"/>
      <c r="EP67" s="414"/>
      <c r="EQ67" s="414"/>
      <c r="ER67" s="414"/>
      <c r="ES67" s="414"/>
      <c r="ET67" s="414"/>
      <c r="EU67" s="414"/>
      <c r="EV67" s="414"/>
      <c r="EW67" s="414"/>
      <c r="EX67" s="414"/>
      <c r="EY67" s="414"/>
      <c r="EZ67" s="414"/>
      <c r="FA67" s="414"/>
      <c r="FB67" s="414"/>
      <c r="FC67" s="414"/>
      <c r="FD67" s="414"/>
      <c r="FE67" s="414"/>
      <c r="FF67" s="414"/>
      <c r="FG67" s="414"/>
      <c r="FH67" s="414"/>
      <c r="FI67" s="414"/>
      <c r="FJ67" s="414"/>
      <c r="FK67" s="414"/>
      <c r="FL67" s="414"/>
      <c r="FM67" s="414"/>
      <c r="FN67" s="414"/>
      <c r="FO67" s="414"/>
      <c r="FP67" s="414"/>
      <c r="FQ67" s="414"/>
      <c r="FR67" s="414"/>
      <c r="FS67" s="414"/>
      <c r="FT67" s="414"/>
      <c r="FU67" s="414"/>
      <c r="FV67" s="414"/>
      <c r="FW67" s="414"/>
      <c r="FX67" s="414"/>
      <c r="FY67" s="414"/>
      <c r="FZ67" s="414"/>
      <c r="GA67" s="414"/>
      <c r="GB67" s="414"/>
      <c r="GC67" s="414"/>
      <c r="GD67" s="414"/>
      <c r="GE67" s="414"/>
      <c r="GF67" s="414"/>
      <c r="GG67" s="414"/>
      <c r="GH67" s="414"/>
      <c r="GI67" s="414"/>
      <c r="GJ67" s="414"/>
      <c r="GK67" s="414"/>
      <c r="GL67" s="414"/>
      <c r="GM67" s="414"/>
      <c r="GN67" s="414"/>
      <c r="GO67" s="414"/>
      <c r="GP67" s="414"/>
      <c r="GQ67" s="414"/>
      <c r="GR67" s="414"/>
      <c r="GS67" s="414"/>
      <c r="GT67" s="414"/>
      <c r="GU67" s="414"/>
      <c r="GV67" s="414"/>
      <c r="GW67" s="414"/>
      <c r="GX67" s="414"/>
      <c r="GY67" s="414"/>
      <c r="GZ67" s="414"/>
      <c r="HA67" s="414"/>
      <c r="HB67" s="414"/>
      <c r="HC67" s="414"/>
      <c r="HD67" s="414"/>
      <c r="HE67" s="414"/>
      <c r="HF67" s="414"/>
      <c r="HG67" s="414"/>
      <c r="HH67" s="414"/>
    </row>
    <row r="68" spans="1:216" s="44" customFormat="1" ht="12">
      <c r="A68" s="45" t="s">
        <v>69</v>
      </c>
      <c r="B68" s="47"/>
      <c r="C68" s="47"/>
      <c r="D68" s="47"/>
      <c r="E68" s="450"/>
      <c r="F68" s="450"/>
      <c r="G68" s="450"/>
      <c r="H68" s="450"/>
      <c r="I68" s="450"/>
      <c r="J68" s="450"/>
      <c r="K68" s="424"/>
      <c r="L68" s="424"/>
      <c r="M68" s="424"/>
      <c r="N68" s="424"/>
      <c r="O68" s="424"/>
      <c r="P68" s="790"/>
      <c r="Q68" s="40"/>
      <c r="R68" s="414"/>
      <c r="S68" s="414"/>
      <c r="T68" s="414"/>
      <c r="U68" s="414"/>
      <c r="V68" s="414"/>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4"/>
      <c r="AT68" s="414"/>
      <c r="AU68" s="414"/>
      <c r="AV68" s="414"/>
      <c r="AW68" s="414"/>
      <c r="AX68" s="414"/>
      <c r="AY68" s="414"/>
      <c r="AZ68" s="414"/>
      <c r="BA68" s="414"/>
      <c r="BB68" s="414"/>
      <c r="BC68" s="414"/>
      <c r="BD68" s="414"/>
      <c r="BE68" s="414"/>
      <c r="BF68" s="414"/>
      <c r="BG68" s="414"/>
      <c r="BH68" s="414"/>
      <c r="BI68" s="414"/>
      <c r="BJ68" s="414"/>
      <c r="BK68" s="414"/>
      <c r="BL68" s="414"/>
      <c r="BM68" s="414"/>
      <c r="BN68" s="414"/>
      <c r="BO68" s="414"/>
      <c r="BP68" s="414"/>
      <c r="BQ68" s="414"/>
      <c r="BR68" s="414"/>
      <c r="BS68" s="414"/>
      <c r="BT68" s="414"/>
      <c r="BU68" s="414"/>
      <c r="BV68" s="414"/>
      <c r="BW68" s="414"/>
      <c r="BX68" s="414"/>
      <c r="BY68" s="414"/>
      <c r="BZ68" s="414"/>
      <c r="CA68" s="414"/>
      <c r="CB68" s="414"/>
      <c r="CC68" s="414"/>
      <c r="CD68" s="414"/>
      <c r="CE68" s="414"/>
      <c r="CF68" s="414"/>
      <c r="CG68" s="414"/>
      <c r="CH68" s="414"/>
      <c r="CI68" s="414"/>
      <c r="CJ68" s="414"/>
      <c r="CK68" s="414"/>
      <c r="CL68" s="414"/>
      <c r="CM68" s="414"/>
      <c r="CN68" s="414"/>
      <c r="CO68" s="414"/>
      <c r="CP68" s="414"/>
      <c r="CQ68" s="414"/>
      <c r="CR68" s="414"/>
      <c r="CS68" s="414"/>
      <c r="CT68" s="414"/>
      <c r="CU68" s="414"/>
      <c r="CV68" s="414"/>
      <c r="CW68" s="414"/>
      <c r="CX68" s="414"/>
      <c r="CY68" s="414"/>
      <c r="CZ68" s="414"/>
      <c r="DA68" s="414"/>
      <c r="DB68" s="414"/>
      <c r="DC68" s="414"/>
      <c r="DD68" s="414"/>
      <c r="DE68" s="414"/>
      <c r="DF68" s="414"/>
      <c r="DG68" s="414"/>
      <c r="DH68" s="414"/>
      <c r="DI68" s="414"/>
      <c r="DJ68" s="414"/>
      <c r="DK68" s="414"/>
      <c r="DL68" s="414"/>
      <c r="DM68" s="414"/>
      <c r="DN68" s="414"/>
      <c r="DO68" s="414"/>
      <c r="DP68" s="414"/>
      <c r="DQ68" s="414"/>
      <c r="DR68" s="414"/>
      <c r="DS68" s="414"/>
      <c r="DT68" s="414"/>
      <c r="DU68" s="414"/>
      <c r="DV68" s="414"/>
      <c r="DW68" s="414"/>
      <c r="DX68" s="414"/>
      <c r="DY68" s="414"/>
      <c r="DZ68" s="414"/>
      <c r="EA68" s="414"/>
      <c r="EB68" s="414"/>
      <c r="EC68" s="414"/>
      <c r="ED68" s="414"/>
      <c r="EE68" s="414"/>
      <c r="EF68" s="414"/>
      <c r="EG68" s="414"/>
      <c r="EH68" s="414"/>
      <c r="EI68" s="414"/>
      <c r="EJ68" s="414"/>
      <c r="EK68" s="414"/>
      <c r="EL68" s="414"/>
      <c r="EM68" s="414"/>
      <c r="EN68" s="414"/>
      <c r="EO68" s="414"/>
      <c r="EP68" s="414"/>
      <c r="EQ68" s="414"/>
      <c r="ER68" s="414"/>
      <c r="ES68" s="414"/>
      <c r="ET68" s="414"/>
      <c r="EU68" s="414"/>
      <c r="EV68" s="414"/>
      <c r="EW68" s="414"/>
      <c r="EX68" s="414"/>
      <c r="EY68" s="414"/>
      <c r="EZ68" s="414"/>
      <c r="FA68" s="414"/>
      <c r="FB68" s="414"/>
      <c r="FC68" s="414"/>
      <c r="FD68" s="414"/>
      <c r="FE68" s="414"/>
      <c r="FF68" s="414"/>
      <c r="FG68" s="414"/>
      <c r="FH68" s="414"/>
      <c r="FI68" s="414"/>
      <c r="FJ68" s="414"/>
      <c r="FK68" s="414"/>
      <c r="FL68" s="414"/>
      <c r="FM68" s="414"/>
      <c r="FN68" s="414"/>
      <c r="FO68" s="414"/>
      <c r="FP68" s="414"/>
      <c r="FQ68" s="414"/>
      <c r="FR68" s="414"/>
      <c r="FS68" s="414"/>
      <c r="FT68" s="414"/>
      <c r="FU68" s="414"/>
      <c r="FV68" s="414"/>
      <c r="FW68" s="414"/>
      <c r="FX68" s="414"/>
      <c r="FY68" s="414"/>
      <c r="FZ68" s="414"/>
      <c r="GA68" s="414"/>
      <c r="GB68" s="414"/>
      <c r="GC68" s="414"/>
      <c r="GD68" s="414"/>
      <c r="GE68" s="414"/>
      <c r="GF68" s="414"/>
      <c r="GG68" s="414"/>
      <c r="GH68" s="414"/>
      <c r="GI68" s="414"/>
      <c r="GJ68" s="414"/>
      <c r="GK68" s="414"/>
      <c r="GL68" s="414"/>
      <c r="GM68" s="414"/>
      <c r="GN68" s="414"/>
      <c r="GO68" s="414"/>
      <c r="GP68" s="414"/>
      <c r="GQ68" s="414"/>
      <c r="GR68" s="414"/>
      <c r="GS68" s="414"/>
      <c r="GT68" s="414"/>
      <c r="GU68" s="414"/>
      <c r="GV68" s="414"/>
      <c r="GW68" s="414"/>
      <c r="GX68" s="414"/>
      <c r="GY68" s="414"/>
      <c r="GZ68" s="414"/>
      <c r="HA68" s="414"/>
      <c r="HB68" s="414"/>
      <c r="HC68" s="414"/>
      <c r="HD68" s="414"/>
      <c r="HE68" s="414"/>
      <c r="HF68" s="414"/>
      <c r="HG68" s="414"/>
      <c r="HH68" s="414"/>
    </row>
    <row r="69" spans="1:216" s="44" customFormat="1" ht="12">
      <c r="A69" s="45" t="s">
        <v>70</v>
      </c>
      <c r="B69" s="47"/>
      <c r="C69" s="47"/>
      <c r="D69" s="47"/>
      <c r="E69" s="450"/>
      <c r="F69" s="464"/>
      <c r="G69" s="450"/>
      <c r="H69" s="439"/>
      <c r="I69" s="424"/>
      <c r="J69" s="424"/>
      <c r="K69" s="424"/>
      <c r="L69" s="424"/>
      <c r="M69" s="424"/>
      <c r="N69" s="424"/>
      <c r="O69" s="424"/>
      <c r="P69" s="790"/>
      <c r="Q69" s="40"/>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4"/>
      <c r="AT69" s="414"/>
      <c r="AU69" s="414"/>
      <c r="AV69" s="414"/>
      <c r="AW69" s="414"/>
      <c r="AX69" s="414"/>
      <c r="AY69" s="414"/>
      <c r="AZ69" s="414"/>
      <c r="BA69" s="414"/>
      <c r="BB69" s="414"/>
      <c r="BC69" s="414"/>
      <c r="BD69" s="414"/>
      <c r="BE69" s="414"/>
      <c r="BF69" s="414"/>
      <c r="BG69" s="414"/>
      <c r="BH69" s="414"/>
      <c r="BI69" s="414"/>
      <c r="BJ69" s="414"/>
      <c r="BK69" s="414"/>
      <c r="BL69" s="414"/>
      <c r="BM69" s="414"/>
      <c r="BN69" s="414"/>
      <c r="BO69" s="414"/>
      <c r="BP69" s="414"/>
      <c r="BQ69" s="414"/>
      <c r="BR69" s="414"/>
      <c r="BS69" s="414"/>
      <c r="BT69" s="414"/>
      <c r="BU69" s="414"/>
      <c r="BV69" s="414"/>
      <c r="BW69" s="414"/>
      <c r="BX69" s="414"/>
      <c r="BY69" s="414"/>
      <c r="BZ69" s="414"/>
      <c r="CA69" s="414"/>
      <c r="CB69" s="414"/>
      <c r="CC69" s="414"/>
      <c r="CD69" s="414"/>
      <c r="CE69" s="414"/>
      <c r="CF69" s="414"/>
      <c r="CG69" s="414"/>
      <c r="CH69" s="414"/>
      <c r="CI69" s="414"/>
      <c r="CJ69" s="414"/>
      <c r="CK69" s="414"/>
      <c r="CL69" s="414"/>
      <c r="CM69" s="414"/>
      <c r="CN69" s="414"/>
      <c r="CO69" s="414"/>
      <c r="CP69" s="414"/>
      <c r="CQ69" s="414"/>
      <c r="CR69" s="414"/>
      <c r="CS69" s="414"/>
      <c r="CT69" s="414"/>
      <c r="CU69" s="414"/>
      <c r="CV69" s="414"/>
      <c r="CW69" s="414"/>
      <c r="CX69" s="414"/>
      <c r="CY69" s="414"/>
      <c r="CZ69" s="414"/>
      <c r="DA69" s="414"/>
      <c r="DB69" s="414"/>
      <c r="DC69" s="414"/>
      <c r="DD69" s="414"/>
      <c r="DE69" s="414"/>
      <c r="DF69" s="414"/>
      <c r="DG69" s="414"/>
      <c r="DH69" s="414"/>
      <c r="DI69" s="414"/>
      <c r="DJ69" s="414"/>
      <c r="DK69" s="414"/>
      <c r="DL69" s="414"/>
      <c r="DM69" s="414"/>
      <c r="DN69" s="414"/>
      <c r="DO69" s="414"/>
      <c r="DP69" s="414"/>
      <c r="DQ69" s="414"/>
      <c r="DR69" s="414"/>
      <c r="DS69" s="414"/>
      <c r="DT69" s="414"/>
      <c r="DU69" s="414"/>
      <c r="DV69" s="414"/>
      <c r="DW69" s="414"/>
      <c r="DX69" s="414"/>
      <c r="DY69" s="414"/>
      <c r="DZ69" s="414"/>
      <c r="EA69" s="414"/>
      <c r="EB69" s="414"/>
      <c r="EC69" s="414"/>
      <c r="ED69" s="414"/>
      <c r="EE69" s="414"/>
      <c r="EF69" s="414"/>
      <c r="EG69" s="414"/>
      <c r="EH69" s="414"/>
      <c r="EI69" s="414"/>
      <c r="EJ69" s="414"/>
      <c r="EK69" s="414"/>
      <c r="EL69" s="414"/>
      <c r="EM69" s="414"/>
      <c r="EN69" s="414"/>
      <c r="EO69" s="414"/>
      <c r="EP69" s="414"/>
      <c r="EQ69" s="414"/>
      <c r="ER69" s="414"/>
      <c r="ES69" s="414"/>
      <c r="ET69" s="414"/>
      <c r="EU69" s="414"/>
      <c r="EV69" s="414"/>
      <c r="EW69" s="414"/>
      <c r="EX69" s="414"/>
      <c r="EY69" s="414"/>
      <c r="EZ69" s="414"/>
      <c r="FA69" s="414"/>
      <c r="FB69" s="414"/>
      <c r="FC69" s="414"/>
      <c r="FD69" s="414"/>
      <c r="FE69" s="414"/>
      <c r="FF69" s="414"/>
      <c r="FG69" s="414"/>
      <c r="FH69" s="414"/>
      <c r="FI69" s="414"/>
      <c r="FJ69" s="414"/>
      <c r="FK69" s="414"/>
      <c r="FL69" s="414"/>
      <c r="FM69" s="414"/>
      <c r="FN69" s="414"/>
      <c r="FO69" s="414"/>
      <c r="FP69" s="414"/>
      <c r="FQ69" s="414"/>
      <c r="FR69" s="414"/>
      <c r="FS69" s="414"/>
      <c r="FT69" s="414"/>
      <c r="FU69" s="414"/>
      <c r="FV69" s="414"/>
      <c r="FW69" s="414"/>
      <c r="FX69" s="414"/>
      <c r="FY69" s="414"/>
      <c r="FZ69" s="414"/>
      <c r="GA69" s="414"/>
      <c r="GB69" s="414"/>
      <c r="GC69" s="414"/>
      <c r="GD69" s="414"/>
      <c r="GE69" s="414"/>
      <c r="GF69" s="414"/>
      <c r="GG69" s="414"/>
      <c r="GH69" s="414"/>
      <c r="GI69" s="414"/>
      <c r="GJ69" s="414"/>
      <c r="GK69" s="414"/>
      <c r="GL69" s="414"/>
      <c r="GM69" s="414"/>
      <c r="GN69" s="414"/>
      <c r="GO69" s="414"/>
      <c r="GP69" s="414"/>
      <c r="GQ69" s="414"/>
      <c r="GR69" s="414"/>
      <c r="GS69" s="414"/>
      <c r="GT69" s="414"/>
      <c r="GU69" s="414"/>
      <c r="GV69" s="414"/>
      <c r="GW69" s="414"/>
      <c r="GX69" s="414"/>
      <c r="GY69" s="414"/>
      <c r="GZ69" s="414"/>
      <c r="HA69" s="414"/>
      <c r="HB69" s="414"/>
      <c r="HC69" s="414"/>
      <c r="HD69" s="414"/>
      <c r="HE69" s="414"/>
      <c r="HF69" s="414"/>
      <c r="HG69" s="414"/>
      <c r="HH69" s="414"/>
    </row>
    <row r="70" spans="1:216" s="44" customFormat="1" ht="12">
      <c r="A70" s="45" t="s">
        <v>71</v>
      </c>
      <c r="B70" s="47"/>
      <c r="C70" s="47"/>
      <c r="D70" s="47"/>
      <c r="E70" s="450"/>
      <c r="F70" s="464"/>
      <c r="G70" s="450"/>
      <c r="H70" s="439"/>
      <c r="I70" s="424"/>
      <c r="J70" s="424"/>
      <c r="K70" s="424"/>
      <c r="L70" s="424"/>
      <c r="M70" s="424"/>
      <c r="N70" s="424"/>
      <c r="O70" s="424"/>
      <c r="P70" s="790"/>
      <c r="Q70" s="40"/>
      <c r="R70" s="414"/>
      <c r="S70" s="414"/>
      <c r="T70" s="414"/>
      <c r="U70" s="414"/>
      <c r="V70" s="414"/>
      <c r="W70" s="414"/>
      <c r="X70" s="414"/>
      <c r="Y70" s="414"/>
      <c r="Z70" s="414"/>
      <c r="AA70" s="414"/>
      <c r="AB70" s="414"/>
      <c r="AC70" s="414"/>
      <c r="AD70" s="414"/>
      <c r="AE70" s="414"/>
      <c r="AF70" s="414"/>
      <c r="AG70" s="414"/>
      <c r="AH70" s="414"/>
      <c r="AI70" s="414"/>
      <c r="AJ70" s="414"/>
      <c r="AK70" s="414"/>
      <c r="AL70" s="414"/>
      <c r="AM70" s="414"/>
      <c r="AN70" s="414"/>
      <c r="AO70" s="414"/>
      <c r="AP70" s="414"/>
      <c r="AQ70" s="414"/>
      <c r="AR70" s="414"/>
      <c r="AS70" s="414"/>
      <c r="AT70" s="414"/>
      <c r="AU70" s="414"/>
      <c r="AV70" s="414"/>
      <c r="AW70" s="414"/>
      <c r="AX70" s="414"/>
      <c r="AY70" s="414"/>
      <c r="AZ70" s="414"/>
      <c r="BA70" s="414"/>
      <c r="BB70" s="414"/>
      <c r="BC70" s="414"/>
      <c r="BD70" s="414"/>
      <c r="BE70" s="414"/>
      <c r="BF70" s="414"/>
      <c r="BG70" s="414"/>
      <c r="BH70" s="414"/>
      <c r="BI70" s="414"/>
      <c r="BJ70" s="414"/>
      <c r="BK70" s="414"/>
      <c r="BL70" s="414"/>
      <c r="BM70" s="414"/>
      <c r="BN70" s="414"/>
      <c r="BO70" s="414"/>
      <c r="BP70" s="414"/>
      <c r="BQ70" s="414"/>
      <c r="BR70" s="414"/>
      <c r="BS70" s="414"/>
      <c r="BT70" s="414"/>
      <c r="BU70" s="414"/>
      <c r="BV70" s="414"/>
      <c r="BW70" s="414"/>
      <c r="BX70" s="414"/>
      <c r="BY70" s="414"/>
      <c r="BZ70" s="414"/>
      <c r="CA70" s="414"/>
      <c r="CB70" s="414"/>
      <c r="CC70" s="414"/>
      <c r="CD70" s="414"/>
      <c r="CE70" s="414"/>
      <c r="CF70" s="414"/>
      <c r="CG70" s="414"/>
      <c r="CH70" s="414"/>
      <c r="CI70" s="414"/>
      <c r="CJ70" s="414"/>
      <c r="CK70" s="414"/>
      <c r="CL70" s="414"/>
      <c r="CM70" s="414"/>
      <c r="CN70" s="414"/>
      <c r="CO70" s="414"/>
      <c r="CP70" s="414"/>
      <c r="CQ70" s="414"/>
      <c r="CR70" s="414"/>
      <c r="CS70" s="414"/>
      <c r="CT70" s="414"/>
      <c r="CU70" s="414"/>
      <c r="CV70" s="414"/>
      <c r="CW70" s="414"/>
      <c r="CX70" s="414"/>
      <c r="CY70" s="414"/>
      <c r="CZ70" s="414"/>
      <c r="DA70" s="414"/>
      <c r="DB70" s="414"/>
      <c r="DC70" s="414"/>
      <c r="DD70" s="414"/>
      <c r="DE70" s="414"/>
      <c r="DF70" s="414"/>
      <c r="DG70" s="414"/>
      <c r="DH70" s="414"/>
      <c r="DI70" s="414"/>
      <c r="DJ70" s="414"/>
      <c r="DK70" s="414"/>
      <c r="DL70" s="414"/>
      <c r="DM70" s="414"/>
      <c r="DN70" s="414"/>
      <c r="DO70" s="414"/>
      <c r="DP70" s="414"/>
      <c r="DQ70" s="414"/>
      <c r="DR70" s="414"/>
      <c r="DS70" s="414"/>
      <c r="DT70" s="414"/>
      <c r="DU70" s="414"/>
      <c r="DV70" s="414"/>
      <c r="DW70" s="414"/>
      <c r="DX70" s="414"/>
      <c r="DY70" s="414"/>
      <c r="DZ70" s="414"/>
      <c r="EA70" s="414"/>
      <c r="EB70" s="414"/>
      <c r="EC70" s="414"/>
      <c r="ED70" s="414"/>
      <c r="EE70" s="414"/>
      <c r="EF70" s="414"/>
      <c r="EG70" s="414"/>
      <c r="EH70" s="414"/>
      <c r="EI70" s="414"/>
      <c r="EJ70" s="414"/>
      <c r="EK70" s="414"/>
      <c r="EL70" s="414"/>
      <c r="EM70" s="414"/>
      <c r="EN70" s="414"/>
      <c r="EO70" s="414"/>
      <c r="EP70" s="414"/>
      <c r="EQ70" s="414"/>
      <c r="ER70" s="414"/>
      <c r="ES70" s="414"/>
      <c r="ET70" s="414"/>
      <c r="EU70" s="414"/>
      <c r="EV70" s="414"/>
      <c r="EW70" s="414"/>
      <c r="EX70" s="414"/>
      <c r="EY70" s="414"/>
      <c r="EZ70" s="414"/>
      <c r="FA70" s="414"/>
      <c r="FB70" s="414"/>
      <c r="FC70" s="414"/>
      <c r="FD70" s="414"/>
      <c r="FE70" s="414"/>
      <c r="FF70" s="414"/>
      <c r="FG70" s="414"/>
      <c r="FH70" s="414"/>
      <c r="FI70" s="414"/>
      <c r="FJ70" s="414"/>
      <c r="FK70" s="414"/>
      <c r="FL70" s="414"/>
      <c r="FM70" s="414"/>
      <c r="FN70" s="414"/>
      <c r="FO70" s="414"/>
      <c r="FP70" s="414"/>
      <c r="FQ70" s="414"/>
      <c r="FR70" s="414"/>
      <c r="FS70" s="414"/>
      <c r="FT70" s="414"/>
      <c r="FU70" s="414"/>
      <c r="FV70" s="414"/>
      <c r="FW70" s="414"/>
      <c r="FX70" s="414"/>
      <c r="FY70" s="414"/>
      <c r="FZ70" s="414"/>
      <c r="GA70" s="414"/>
      <c r="GB70" s="414"/>
      <c r="GC70" s="414"/>
      <c r="GD70" s="414"/>
      <c r="GE70" s="414"/>
      <c r="GF70" s="414"/>
      <c r="GG70" s="414"/>
      <c r="GH70" s="414"/>
      <c r="GI70" s="414"/>
      <c r="GJ70" s="414"/>
      <c r="GK70" s="414"/>
      <c r="GL70" s="414"/>
      <c r="GM70" s="414"/>
      <c r="GN70" s="414"/>
      <c r="GO70" s="414"/>
      <c r="GP70" s="414"/>
      <c r="GQ70" s="414"/>
      <c r="GR70" s="414"/>
      <c r="GS70" s="414"/>
      <c r="GT70" s="414"/>
      <c r="GU70" s="414"/>
      <c r="GV70" s="414"/>
      <c r="GW70" s="414"/>
      <c r="GX70" s="414"/>
      <c r="GY70" s="414"/>
      <c r="GZ70" s="414"/>
      <c r="HA70" s="414"/>
      <c r="HB70" s="414"/>
      <c r="HC70" s="414"/>
      <c r="HD70" s="414"/>
      <c r="HE70" s="414"/>
      <c r="HF70" s="414"/>
      <c r="HG70" s="414"/>
      <c r="HH70" s="414"/>
    </row>
    <row r="71" spans="1:216" s="44" customFormat="1" ht="12">
      <c r="A71" s="45" t="s">
        <v>516</v>
      </c>
      <c r="B71" s="47"/>
      <c r="C71" s="47"/>
      <c r="D71" s="47"/>
      <c r="E71" s="450"/>
      <c r="F71" s="464"/>
      <c r="G71" s="450"/>
      <c r="H71" s="439"/>
      <c r="I71" s="424"/>
      <c r="J71" s="424"/>
      <c r="K71" s="424"/>
      <c r="L71" s="424"/>
      <c r="M71" s="424"/>
      <c r="N71" s="424"/>
      <c r="O71" s="424"/>
      <c r="P71" s="790"/>
      <c r="Q71" s="40"/>
      <c r="R71" s="414"/>
      <c r="S71" s="414"/>
      <c r="T71" s="414"/>
      <c r="U71" s="414"/>
      <c r="V71" s="414"/>
      <c r="W71" s="414"/>
      <c r="X71" s="414"/>
      <c r="Y71" s="414"/>
      <c r="Z71" s="414"/>
      <c r="AA71" s="414"/>
      <c r="AB71" s="414"/>
      <c r="AC71" s="414"/>
      <c r="AD71" s="414"/>
      <c r="AE71" s="414"/>
      <c r="AF71" s="414"/>
      <c r="AG71" s="414"/>
      <c r="AH71" s="414"/>
      <c r="AI71" s="414"/>
      <c r="AJ71" s="414"/>
      <c r="AK71" s="414"/>
      <c r="AL71" s="414"/>
      <c r="AM71" s="414"/>
      <c r="AN71" s="414"/>
      <c r="AO71" s="414"/>
      <c r="AP71" s="414"/>
      <c r="AQ71" s="414"/>
      <c r="AR71" s="414"/>
      <c r="AS71" s="414"/>
      <c r="AT71" s="414"/>
      <c r="AU71" s="414"/>
      <c r="AV71" s="414"/>
      <c r="AW71" s="414"/>
      <c r="AX71" s="414"/>
      <c r="AY71" s="414"/>
      <c r="AZ71" s="414"/>
      <c r="BA71" s="414"/>
      <c r="BB71" s="414"/>
      <c r="BC71" s="414"/>
      <c r="BD71" s="414"/>
      <c r="BE71" s="414"/>
      <c r="BF71" s="414"/>
      <c r="BG71" s="414"/>
      <c r="BH71" s="414"/>
      <c r="BI71" s="414"/>
      <c r="BJ71" s="414"/>
      <c r="BK71" s="414"/>
      <c r="BL71" s="414"/>
      <c r="BM71" s="414"/>
      <c r="BN71" s="414"/>
      <c r="BO71" s="414"/>
      <c r="BP71" s="414"/>
      <c r="BQ71" s="414"/>
      <c r="BR71" s="414"/>
      <c r="BS71" s="414"/>
      <c r="BT71" s="414"/>
      <c r="BU71" s="414"/>
      <c r="BV71" s="414"/>
      <c r="BW71" s="414"/>
      <c r="BX71" s="414"/>
      <c r="BY71" s="414"/>
      <c r="BZ71" s="414"/>
      <c r="CA71" s="414"/>
      <c r="CB71" s="414"/>
      <c r="CC71" s="414"/>
      <c r="CD71" s="414"/>
      <c r="CE71" s="414"/>
      <c r="CF71" s="414"/>
      <c r="CG71" s="414"/>
      <c r="CH71" s="414"/>
      <c r="CI71" s="414"/>
      <c r="CJ71" s="414"/>
      <c r="CK71" s="414"/>
      <c r="CL71" s="414"/>
      <c r="CM71" s="414"/>
      <c r="CN71" s="414"/>
      <c r="CO71" s="414"/>
      <c r="CP71" s="414"/>
      <c r="CQ71" s="414"/>
      <c r="CR71" s="414"/>
      <c r="CS71" s="414"/>
      <c r="CT71" s="414"/>
      <c r="CU71" s="414"/>
      <c r="CV71" s="414"/>
      <c r="CW71" s="414"/>
      <c r="CX71" s="414"/>
      <c r="CY71" s="414"/>
      <c r="CZ71" s="414"/>
      <c r="DA71" s="414"/>
      <c r="DB71" s="414"/>
      <c r="DC71" s="414"/>
      <c r="DD71" s="414"/>
      <c r="DE71" s="414"/>
      <c r="DF71" s="414"/>
      <c r="DG71" s="414"/>
      <c r="DH71" s="414"/>
      <c r="DI71" s="414"/>
      <c r="DJ71" s="414"/>
      <c r="DK71" s="414"/>
      <c r="DL71" s="414"/>
      <c r="DM71" s="414"/>
      <c r="DN71" s="414"/>
      <c r="DO71" s="414"/>
      <c r="DP71" s="414"/>
      <c r="DQ71" s="414"/>
      <c r="DR71" s="414"/>
      <c r="DS71" s="414"/>
      <c r="DT71" s="414"/>
      <c r="DU71" s="414"/>
      <c r="DV71" s="414"/>
      <c r="DW71" s="414"/>
      <c r="DX71" s="414"/>
      <c r="DY71" s="414"/>
      <c r="DZ71" s="414"/>
      <c r="EA71" s="414"/>
      <c r="EB71" s="414"/>
      <c r="EC71" s="414"/>
      <c r="ED71" s="414"/>
      <c r="EE71" s="414"/>
      <c r="EF71" s="414"/>
      <c r="EG71" s="414"/>
      <c r="EH71" s="414"/>
      <c r="EI71" s="414"/>
      <c r="EJ71" s="414"/>
      <c r="EK71" s="414"/>
      <c r="EL71" s="414"/>
      <c r="EM71" s="414"/>
      <c r="EN71" s="414"/>
      <c r="EO71" s="414"/>
      <c r="EP71" s="414"/>
      <c r="EQ71" s="414"/>
      <c r="ER71" s="414"/>
      <c r="ES71" s="414"/>
      <c r="ET71" s="414"/>
      <c r="EU71" s="414"/>
      <c r="EV71" s="414"/>
      <c r="EW71" s="414"/>
      <c r="EX71" s="414"/>
      <c r="EY71" s="414"/>
      <c r="EZ71" s="414"/>
      <c r="FA71" s="414"/>
      <c r="FB71" s="414"/>
      <c r="FC71" s="414"/>
      <c r="FD71" s="414"/>
      <c r="FE71" s="414"/>
      <c r="FF71" s="414"/>
      <c r="FG71" s="414"/>
      <c r="FH71" s="414"/>
      <c r="FI71" s="414"/>
      <c r="FJ71" s="414"/>
      <c r="FK71" s="414"/>
      <c r="FL71" s="414"/>
      <c r="FM71" s="414"/>
      <c r="FN71" s="414"/>
      <c r="FO71" s="414"/>
      <c r="FP71" s="414"/>
      <c r="FQ71" s="414"/>
      <c r="FR71" s="414"/>
      <c r="FS71" s="414"/>
      <c r="FT71" s="414"/>
      <c r="FU71" s="414"/>
      <c r="FV71" s="414"/>
      <c r="FW71" s="414"/>
      <c r="FX71" s="414"/>
      <c r="FY71" s="414"/>
      <c r="FZ71" s="414"/>
      <c r="GA71" s="414"/>
      <c r="GB71" s="414"/>
      <c r="GC71" s="414"/>
      <c r="GD71" s="414"/>
      <c r="GE71" s="414"/>
      <c r="GF71" s="414"/>
      <c r="GG71" s="414"/>
      <c r="GH71" s="414"/>
      <c r="GI71" s="414"/>
      <c r="GJ71" s="414"/>
      <c r="GK71" s="414"/>
      <c r="GL71" s="414"/>
      <c r="GM71" s="414"/>
      <c r="GN71" s="414"/>
      <c r="GO71" s="414"/>
      <c r="GP71" s="414"/>
      <c r="GQ71" s="414"/>
      <c r="GR71" s="414"/>
      <c r="GS71" s="414"/>
      <c r="GT71" s="414"/>
      <c r="GU71" s="414"/>
      <c r="GV71" s="414"/>
      <c r="GW71" s="414"/>
      <c r="GX71" s="414"/>
      <c r="GY71" s="414"/>
      <c r="GZ71" s="414"/>
      <c r="HA71" s="414"/>
      <c r="HB71" s="414"/>
      <c r="HC71" s="414"/>
      <c r="HD71" s="414"/>
      <c r="HE71" s="414"/>
      <c r="HF71" s="414"/>
      <c r="HG71" s="414"/>
      <c r="HH71" s="414"/>
    </row>
    <row r="72" spans="1:216" s="54" customFormat="1" ht="12">
      <c r="A72" s="375" t="s">
        <v>65</v>
      </c>
      <c r="B72" s="376"/>
      <c r="C72" s="376"/>
      <c r="D72" s="376"/>
      <c r="E72" s="1098" t="e">
        <f>E66+E67+E68+E69+E70+E71</f>
        <v>#NUM!</v>
      </c>
      <c r="F72" s="1098" t="e">
        <f t="shared" ref="F72:O72" si="22">F66+F67+F68+F69+F70+F71</f>
        <v>#NUM!</v>
      </c>
      <c r="G72" s="1098" t="e">
        <f t="shared" si="22"/>
        <v>#NUM!</v>
      </c>
      <c r="H72" s="1098" t="e">
        <f t="shared" si="22"/>
        <v>#NUM!</v>
      </c>
      <c r="I72" s="1098" t="e">
        <f t="shared" si="22"/>
        <v>#NUM!</v>
      </c>
      <c r="J72" s="1098" t="e">
        <f t="shared" si="22"/>
        <v>#NUM!</v>
      </c>
      <c r="K72" s="1098" t="e">
        <f t="shared" si="22"/>
        <v>#NUM!</v>
      </c>
      <c r="L72" s="1098" t="e">
        <f t="shared" si="22"/>
        <v>#NUM!</v>
      </c>
      <c r="M72" s="1098" t="e">
        <f t="shared" si="22"/>
        <v>#NUM!</v>
      </c>
      <c r="N72" s="1098" t="e">
        <f t="shared" si="22"/>
        <v>#NUM!</v>
      </c>
      <c r="O72" s="1098" t="e">
        <f t="shared" si="22"/>
        <v>#NUM!</v>
      </c>
      <c r="P72" s="366"/>
      <c r="Q72" s="40"/>
      <c r="R72" s="414"/>
      <c r="S72" s="414"/>
      <c r="T72" s="414"/>
      <c r="U72" s="414"/>
      <c r="V72" s="414"/>
      <c r="W72" s="414"/>
      <c r="X72" s="414"/>
      <c r="Y72" s="414"/>
      <c r="Z72" s="414"/>
      <c r="AA72" s="414"/>
      <c r="AB72" s="414"/>
      <c r="AC72" s="414"/>
      <c r="AD72" s="414"/>
      <c r="AE72" s="414"/>
      <c r="AF72" s="414"/>
      <c r="AG72" s="414"/>
      <c r="AH72" s="414"/>
      <c r="AI72" s="414"/>
      <c r="AJ72" s="414"/>
      <c r="AK72" s="414"/>
      <c r="AL72" s="414"/>
      <c r="AM72" s="414"/>
      <c r="AN72" s="414"/>
      <c r="AO72" s="414"/>
      <c r="AP72" s="414"/>
      <c r="AQ72" s="414"/>
      <c r="AR72" s="414"/>
      <c r="AS72" s="414"/>
      <c r="AT72" s="414"/>
      <c r="AU72" s="414"/>
      <c r="AV72" s="414"/>
      <c r="AW72" s="414"/>
      <c r="AX72" s="414"/>
      <c r="AY72" s="414"/>
      <c r="AZ72" s="414"/>
      <c r="BA72" s="414"/>
      <c r="BB72" s="414"/>
      <c r="BC72" s="414"/>
      <c r="BD72" s="414"/>
      <c r="BE72" s="414"/>
      <c r="BF72" s="414"/>
      <c r="BG72" s="414"/>
      <c r="BH72" s="414"/>
      <c r="BI72" s="414"/>
      <c r="BJ72" s="414"/>
      <c r="BK72" s="414"/>
      <c r="BL72" s="414"/>
      <c r="BM72" s="414"/>
      <c r="BN72" s="414"/>
      <c r="BO72" s="414"/>
      <c r="BP72" s="414"/>
      <c r="BQ72" s="414"/>
      <c r="BR72" s="414"/>
      <c r="BS72" s="414"/>
      <c r="BT72" s="414"/>
      <c r="BU72" s="414"/>
      <c r="BV72" s="414"/>
      <c r="BW72" s="414"/>
      <c r="BX72" s="414"/>
      <c r="BY72" s="414"/>
      <c r="BZ72" s="414"/>
      <c r="CA72" s="414"/>
      <c r="CB72" s="414"/>
      <c r="CC72" s="414"/>
      <c r="CD72" s="414"/>
      <c r="CE72" s="414"/>
      <c r="CF72" s="414"/>
      <c r="CG72" s="414"/>
      <c r="CH72" s="414"/>
      <c r="CI72" s="414"/>
      <c r="CJ72" s="414"/>
      <c r="CK72" s="414"/>
      <c r="CL72" s="414"/>
      <c r="CM72" s="414"/>
      <c r="CN72" s="414"/>
      <c r="CO72" s="414"/>
      <c r="CP72" s="414"/>
      <c r="CQ72" s="414"/>
      <c r="CR72" s="414"/>
      <c r="CS72" s="414"/>
      <c r="CT72" s="414"/>
      <c r="CU72" s="414"/>
      <c r="CV72" s="414"/>
      <c r="CW72" s="414"/>
      <c r="CX72" s="414"/>
      <c r="CY72" s="414"/>
      <c r="CZ72" s="414"/>
      <c r="DA72" s="414"/>
      <c r="DB72" s="414"/>
      <c r="DC72" s="414"/>
      <c r="DD72" s="414"/>
      <c r="DE72" s="414"/>
      <c r="DF72" s="414"/>
      <c r="DG72" s="414"/>
      <c r="DH72" s="414"/>
      <c r="DI72" s="414"/>
      <c r="DJ72" s="414"/>
      <c r="DK72" s="414"/>
      <c r="DL72" s="414"/>
      <c r="DM72" s="414"/>
      <c r="DN72" s="414"/>
      <c r="DO72" s="414"/>
      <c r="DP72" s="414"/>
      <c r="DQ72" s="414"/>
      <c r="DR72" s="414"/>
      <c r="DS72" s="414"/>
      <c r="DT72" s="414"/>
      <c r="DU72" s="414"/>
      <c r="DV72" s="414"/>
      <c r="DW72" s="414"/>
      <c r="DX72" s="414"/>
      <c r="DY72" s="414"/>
      <c r="DZ72" s="414"/>
      <c r="EA72" s="414"/>
      <c r="EB72" s="414"/>
      <c r="EC72" s="414"/>
      <c r="ED72" s="414"/>
      <c r="EE72" s="414"/>
      <c r="EF72" s="414"/>
      <c r="EG72" s="414"/>
      <c r="EH72" s="414"/>
      <c r="EI72" s="414"/>
      <c r="EJ72" s="414"/>
      <c r="EK72" s="414"/>
      <c r="EL72" s="414"/>
      <c r="EM72" s="414"/>
      <c r="EN72" s="414"/>
      <c r="EO72" s="414"/>
      <c r="EP72" s="414"/>
      <c r="EQ72" s="414"/>
      <c r="ER72" s="414"/>
      <c r="ES72" s="414"/>
      <c r="ET72" s="414"/>
      <c r="EU72" s="414"/>
      <c r="EV72" s="414"/>
      <c r="EW72" s="414"/>
      <c r="EX72" s="414"/>
      <c r="EY72" s="414"/>
      <c r="EZ72" s="414"/>
      <c r="FA72" s="414"/>
      <c r="FB72" s="414"/>
      <c r="FC72" s="414"/>
      <c r="FD72" s="414"/>
      <c r="FE72" s="414"/>
      <c r="FF72" s="414"/>
      <c r="FG72" s="414"/>
      <c r="FH72" s="414"/>
      <c r="FI72" s="414"/>
      <c r="FJ72" s="414"/>
      <c r="FK72" s="414"/>
      <c r="FL72" s="414"/>
      <c r="FM72" s="414"/>
      <c r="FN72" s="414"/>
      <c r="FO72" s="414"/>
      <c r="FP72" s="414"/>
      <c r="FQ72" s="414"/>
      <c r="FR72" s="414"/>
      <c r="FS72" s="414"/>
      <c r="FT72" s="414"/>
      <c r="FU72" s="414"/>
      <c r="FV72" s="414"/>
      <c r="FW72" s="414"/>
      <c r="FX72" s="414"/>
      <c r="FY72" s="414"/>
      <c r="FZ72" s="414"/>
      <c r="GA72" s="414"/>
      <c r="GB72" s="414"/>
      <c r="GC72" s="414"/>
      <c r="GD72" s="414"/>
      <c r="GE72" s="414"/>
      <c r="GF72" s="414"/>
      <c r="GG72" s="414"/>
      <c r="GH72" s="414"/>
      <c r="GI72" s="414"/>
      <c r="GJ72" s="414"/>
      <c r="GK72" s="414"/>
      <c r="GL72" s="414"/>
      <c r="GM72" s="414"/>
      <c r="GN72" s="414"/>
      <c r="GO72" s="414"/>
      <c r="GP72" s="414"/>
      <c r="GQ72" s="414"/>
      <c r="GR72" s="414"/>
      <c r="GS72" s="414"/>
      <c r="GT72" s="414"/>
      <c r="GU72" s="414"/>
      <c r="GV72" s="414"/>
      <c r="GW72" s="414"/>
      <c r="GX72" s="414"/>
      <c r="GY72" s="414"/>
      <c r="GZ72" s="414"/>
      <c r="HA72" s="414"/>
      <c r="HB72" s="414"/>
      <c r="HC72" s="414"/>
      <c r="HD72" s="414"/>
      <c r="HE72" s="414"/>
      <c r="HF72" s="414"/>
      <c r="HG72" s="414"/>
      <c r="HH72" s="414"/>
    </row>
    <row r="73" spans="1:216" s="40" customFormat="1">
      <c r="A73" s="1425" t="s">
        <v>284</v>
      </c>
      <c r="B73" s="1425"/>
      <c r="C73" s="1418"/>
      <c r="D73" s="1418"/>
      <c r="E73" s="343">
        <f>E62+E61+E59+E58</f>
        <v>0</v>
      </c>
      <c r="F73" s="336">
        <f>F62+F61+F59+F58</f>
        <v>0</v>
      </c>
      <c r="G73" s="343">
        <f t="shared" ref="G73:O73" si="23">G62+G61+G59+G58</f>
        <v>0</v>
      </c>
      <c r="H73" s="382">
        <f t="shared" si="23"/>
        <v>0</v>
      </c>
      <c r="I73" s="382">
        <f t="shared" si="23"/>
        <v>0</v>
      </c>
      <c r="J73" s="382">
        <f t="shared" si="23"/>
        <v>0</v>
      </c>
      <c r="K73" s="382">
        <f t="shared" si="23"/>
        <v>0</v>
      </c>
      <c r="L73" s="382">
        <f t="shared" si="23"/>
        <v>0</v>
      </c>
      <c r="M73" s="382">
        <f t="shared" si="23"/>
        <v>0</v>
      </c>
      <c r="N73" s="382">
        <f t="shared" si="23"/>
        <v>0</v>
      </c>
      <c r="O73" s="382">
        <f t="shared" si="23"/>
        <v>0</v>
      </c>
      <c r="P73" s="790"/>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4"/>
      <c r="AT73" s="414"/>
      <c r="AU73" s="414"/>
      <c r="AV73" s="414"/>
      <c r="AW73" s="414"/>
      <c r="AX73" s="414"/>
      <c r="AY73" s="414"/>
      <c r="AZ73" s="414"/>
      <c r="BA73" s="414"/>
      <c r="BB73" s="414"/>
      <c r="BC73" s="414"/>
      <c r="BD73" s="414"/>
      <c r="BE73" s="414"/>
      <c r="BF73" s="414"/>
      <c r="BG73" s="414"/>
      <c r="BH73" s="414"/>
      <c r="BI73" s="414"/>
      <c r="BJ73" s="414"/>
      <c r="BK73" s="414"/>
      <c r="BL73" s="414"/>
      <c r="BM73" s="414"/>
      <c r="BN73" s="414"/>
      <c r="BO73" s="414"/>
      <c r="BP73" s="414"/>
      <c r="BQ73" s="414"/>
      <c r="BR73" s="414"/>
      <c r="BS73" s="414"/>
      <c r="BT73" s="414"/>
      <c r="BU73" s="414"/>
      <c r="BV73" s="414"/>
      <c r="BW73" s="414"/>
      <c r="BX73" s="414"/>
      <c r="BY73" s="414"/>
      <c r="BZ73" s="414"/>
      <c r="CA73" s="414"/>
      <c r="CB73" s="414"/>
      <c r="CC73" s="414"/>
      <c r="CD73" s="414"/>
      <c r="CE73" s="414"/>
      <c r="CF73" s="414"/>
      <c r="CG73" s="414"/>
      <c r="CH73" s="414"/>
      <c r="CI73" s="414"/>
      <c r="CJ73" s="414"/>
      <c r="CK73" s="414"/>
      <c r="CL73" s="414"/>
      <c r="CM73" s="414"/>
      <c r="CN73" s="414"/>
      <c r="CO73" s="414"/>
      <c r="CP73" s="414"/>
      <c r="CQ73" s="414"/>
      <c r="CR73" s="414"/>
      <c r="CS73" s="414"/>
      <c r="CT73" s="414"/>
      <c r="CU73" s="414"/>
      <c r="CV73" s="414"/>
      <c r="CW73" s="414"/>
      <c r="CX73" s="414"/>
      <c r="CY73" s="414"/>
      <c r="CZ73" s="414"/>
      <c r="DA73" s="414"/>
      <c r="DB73" s="414"/>
      <c r="DC73" s="414"/>
      <c r="DD73" s="414"/>
      <c r="DE73" s="414"/>
      <c r="DF73" s="414"/>
      <c r="DG73" s="414"/>
      <c r="DH73" s="414"/>
      <c r="DI73" s="414"/>
      <c r="DJ73" s="414"/>
      <c r="DK73" s="414"/>
      <c r="DL73" s="414"/>
      <c r="DM73" s="414"/>
      <c r="DN73" s="414"/>
      <c r="DO73" s="414"/>
      <c r="DP73" s="414"/>
      <c r="DQ73" s="414"/>
      <c r="DR73" s="414"/>
      <c r="DS73" s="414"/>
      <c r="DT73" s="414"/>
      <c r="DU73" s="414"/>
      <c r="DV73" s="414"/>
      <c r="DW73" s="414"/>
      <c r="DX73" s="414"/>
      <c r="DY73" s="414"/>
      <c r="DZ73" s="414"/>
      <c r="EA73" s="414"/>
      <c r="EB73" s="414"/>
      <c r="EC73" s="414"/>
      <c r="ED73" s="414"/>
      <c r="EE73" s="414"/>
      <c r="EF73" s="414"/>
      <c r="EG73" s="414"/>
      <c r="EH73" s="414"/>
      <c r="EI73" s="414"/>
      <c r="EJ73" s="414"/>
      <c r="EK73" s="414"/>
      <c r="EL73" s="414"/>
      <c r="EM73" s="414"/>
      <c r="EN73" s="414"/>
      <c r="EO73" s="414"/>
      <c r="EP73" s="414"/>
      <c r="EQ73" s="414"/>
      <c r="ER73" s="414"/>
      <c r="ES73" s="414"/>
      <c r="ET73" s="414"/>
      <c r="EU73" s="414"/>
      <c r="EV73" s="414"/>
      <c r="EW73" s="414"/>
      <c r="EX73" s="414"/>
      <c r="EY73" s="414"/>
      <c r="EZ73" s="414"/>
      <c r="FA73" s="414"/>
      <c r="FB73" s="414"/>
      <c r="FC73" s="414"/>
      <c r="FD73" s="414"/>
      <c r="FE73" s="414"/>
      <c r="FF73" s="414"/>
      <c r="FG73" s="414"/>
      <c r="FH73" s="414"/>
      <c r="FI73" s="414"/>
      <c r="FJ73" s="414"/>
      <c r="FK73" s="414"/>
      <c r="FL73" s="414"/>
      <c r="FM73" s="414"/>
      <c r="FN73" s="414"/>
      <c r="FO73" s="414"/>
      <c r="FP73" s="414"/>
      <c r="FQ73" s="414"/>
      <c r="FR73" s="414"/>
      <c r="FS73" s="414"/>
      <c r="FT73" s="414"/>
      <c r="FU73" s="414"/>
      <c r="FV73" s="414"/>
      <c r="FW73" s="414"/>
      <c r="FX73" s="414"/>
      <c r="FY73" s="414"/>
      <c r="FZ73" s="414"/>
      <c r="GA73" s="414"/>
      <c r="GB73" s="414"/>
      <c r="GC73" s="414"/>
      <c r="GD73" s="414"/>
      <c r="GE73" s="414"/>
      <c r="GF73" s="414"/>
      <c r="GG73" s="414"/>
      <c r="GH73" s="414"/>
      <c r="GI73" s="414"/>
      <c r="GJ73" s="414"/>
      <c r="GK73" s="414"/>
      <c r="GL73" s="414"/>
      <c r="GM73" s="414"/>
      <c r="GN73" s="414"/>
      <c r="GO73" s="414"/>
      <c r="GP73" s="414"/>
      <c r="GQ73" s="414"/>
      <c r="GR73" s="414"/>
      <c r="GS73" s="414"/>
      <c r="GT73" s="414"/>
      <c r="GU73" s="414"/>
      <c r="GV73" s="414"/>
      <c r="GW73" s="414"/>
      <c r="GX73" s="414"/>
      <c r="GY73" s="414"/>
      <c r="GZ73" s="414"/>
      <c r="HA73" s="414"/>
      <c r="HB73" s="414"/>
      <c r="HC73" s="414"/>
      <c r="HD73" s="414"/>
      <c r="HE73" s="414"/>
      <c r="HF73" s="414"/>
      <c r="HG73" s="414"/>
      <c r="HH73" s="414"/>
    </row>
    <row r="74" spans="1:216" s="1008" customFormat="1" ht="12">
      <c r="A74" s="1000" t="s">
        <v>286</v>
      </c>
      <c r="B74" s="1001"/>
      <c r="C74" s="1419"/>
      <c r="D74" s="1419"/>
      <c r="E74" s="1002" t="e">
        <f>E72/(E49/12)</f>
        <v>#NUM!</v>
      </c>
      <c r="F74" s="1003" t="e">
        <f>F72/(F49/12)</f>
        <v>#NUM!</v>
      </c>
      <c r="G74" s="1002" t="e">
        <f t="shared" ref="G74:O74" si="24">G72/(G49/12)</f>
        <v>#NUM!</v>
      </c>
      <c r="H74" s="1004" t="e">
        <f t="shared" si="24"/>
        <v>#NUM!</v>
      </c>
      <c r="I74" s="1004" t="e">
        <f t="shared" si="24"/>
        <v>#NUM!</v>
      </c>
      <c r="J74" s="1004" t="e">
        <f t="shared" si="24"/>
        <v>#NUM!</v>
      </c>
      <c r="K74" s="1004" t="e">
        <f t="shared" si="24"/>
        <v>#NUM!</v>
      </c>
      <c r="L74" s="1004" t="e">
        <f t="shared" si="24"/>
        <v>#NUM!</v>
      </c>
      <c r="M74" s="1004" t="e">
        <f t="shared" si="24"/>
        <v>#NUM!</v>
      </c>
      <c r="N74" s="1004" t="e">
        <f t="shared" si="24"/>
        <v>#NUM!</v>
      </c>
      <c r="O74" s="1004" t="e">
        <f t="shared" si="24"/>
        <v>#NUM!</v>
      </c>
      <c r="P74" s="1005"/>
      <c r="Q74" s="1006"/>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7"/>
      <c r="BA74" s="1007"/>
      <c r="BB74" s="1007"/>
      <c r="BC74" s="1007"/>
      <c r="BD74" s="1007"/>
      <c r="BE74" s="1007"/>
      <c r="BF74" s="1007"/>
      <c r="BG74" s="1007"/>
      <c r="BH74" s="1007"/>
      <c r="BI74" s="1007"/>
      <c r="BJ74" s="1007"/>
      <c r="BK74" s="1007"/>
      <c r="BL74" s="1007"/>
      <c r="BM74" s="1007"/>
      <c r="BN74" s="1007"/>
      <c r="BO74" s="1007"/>
      <c r="BP74" s="1007"/>
      <c r="BQ74" s="1007"/>
      <c r="BR74" s="1007"/>
      <c r="BS74" s="1007"/>
      <c r="BT74" s="1007"/>
      <c r="BU74" s="1007"/>
      <c r="BV74" s="1007"/>
      <c r="BW74" s="1007"/>
      <c r="BX74" s="1007"/>
      <c r="BY74" s="1007"/>
      <c r="BZ74" s="1007"/>
      <c r="CA74" s="1007"/>
      <c r="CB74" s="1007"/>
      <c r="CC74" s="1007"/>
      <c r="CD74" s="1007"/>
      <c r="CE74" s="1007"/>
      <c r="CF74" s="1007"/>
      <c r="CG74" s="1007"/>
      <c r="CH74" s="1007"/>
      <c r="CI74" s="1007"/>
      <c r="CJ74" s="1007"/>
      <c r="CK74" s="1007"/>
      <c r="CL74" s="1007"/>
      <c r="CM74" s="1007"/>
      <c r="CN74" s="1007"/>
      <c r="CO74" s="1007"/>
      <c r="CP74" s="1007"/>
      <c r="CQ74" s="1007"/>
      <c r="CR74" s="1007"/>
      <c r="CS74" s="1007"/>
      <c r="CT74" s="1007"/>
      <c r="CU74" s="1007"/>
      <c r="CV74" s="1007"/>
      <c r="CW74" s="1007"/>
      <c r="CX74" s="1007"/>
      <c r="CY74" s="1007"/>
      <c r="CZ74" s="1007"/>
      <c r="DA74" s="1007"/>
      <c r="DB74" s="1007"/>
      <c r="DC74" s="1007"/>
      <c r="DD74" s="1007"/>
      <c r="DE74" s="1007"/>
      <c r="DF74" s="1007"/>
      <c r="DG74" s="1007"/>
      <c r="DH74" s="1007"/>
      <c r="DI74" s="1007"/>
      <c r="DJ74" s="1007"/>
      <c r="DK74" s="1007"/>
      <c r="DL74" s="1007"/>
      <c r="DM74" s="1007"/>
      <c r="DN74" s="1007"/>
      <c r="DO74" s="1007"/>
      <c r="DP74" s="1007"/>
      <c r="DQ74" s="1007"/>
      <c r="DR74" s="1007"/>
      <c r="DS74" s="1007"/>
      <c r="DT74" s="1007"/>
      <c r="DU74" s="1007"/>
      <c r="DV74" s="1007"/>
      <c r="DW74" s="1007"/>
      <c r="DX74" s="1007"/>
      <c r="DY74" s="1007"/>
      <c r="DZ74" s="1007"/>
      <c r="EA74" s="1007"/>
      <c r="EB74" s="1007"/>
      <c r="EC74" s="1007"/>
      <c r="ED74" s="1007"/>
      <c r="EE74" s="1007"/>
      <c r="EF74" s="1007"/>
      <c r="EG74" s="1007"/>
      <c r="EH74" s="1007"/>
      <c r="EI74" s="1007"/>
      <c r="EJ74" s="1007"/>
      <c r="EK74" s="1007"/>
      <c r="EL74" s="1007"/>
      <c r="EM74" s="1007"/>
      <c r="EN74" s="1007"/>
      <c r="EO74" s="1007"/>
      <c r="EP74" s="1007"/>
      <c r="EQ74" s="1007"/>
      <c r="ER74" s="1007"/>
      <c r="ES74" s="1007"/>
      <c r="ET74" s="1007"/>
      <c r="EU74" s="1007"/>
      <c r="EV74" s="1007"/>
      <c r="EW74" s="1007"/>
      <c r="EX74" s="1007"/>
      <c r="EY74" s="1007"/>
      <c r="EZ74" s="1007"/>
      <c r="FA74" s="1007"/>
      <c r="FB74" s="1007"/>
      <c r="FC74" s="1007"/>
      <c r="FD74" s="1007"/>
      <c r="FE74" s="1007"/>
      <c r="FF74" s="1007"/>
      <c r="FG74" s="1007"/>
      <c r="FH74" s="1007"/>
      <c r="FI74" s="1007"/>
      <c r="FJ74" s="1007"/>
      <c r="FK74" s="1007"/>
      <c r="FL74" s="1007"/>
      <c r="FM74" s="1007"/>
      <c r="FN74" s="1007"/>
      <c r="FO74" s="1007"/>
      <c r="FP74" s="1007"/>
      <c r="FQ74" s="1007"/>
      <c r="FR74" s="1007"/>
      <c r="FS74" s="1007"/>
      <c r="FT74" s="1007"/>
      <c r="FU74" s="1007"/>
      <c r="FV74" s="1007"/>
      <c r="FW74" s="1007"/>
      <c r="FX74" s="1007"/>
      <c r="FY74" s="1007"/>
      <c r="FZ74" s="1007"/>
      <c r="GA74" s="1007"/>
      <c r="GB74" s="1007"/>
      <c r="GC74" s="1007"/>
      <c r="GD74" s="1007"/>
      <c r="GE74" s="1007"/>
      <c r="GF74" s="1007"/>
      <c r="GG74" s="1007"/>
      <c r="GH74" s="1007"/>
      <c r="GI74" s="1007"/>
      <c r="GJ74" s="1007"/>
      <c r="GK74" s="1007"/>
      <c r="GL74" s="1007"/>
      <c r="GM74" s="1007"/>
      <c r="GN74" s="1007"/>
      <c r="GO74" s="1007"/>
      <c r="GP74" s="1007"/>
      <c r="GQ74" s="1007"/>
      <c r="GR74" s="1007"/>
      <c r="GS74" s="1007"/>
      <c r="GT74" s="1007"/>
      <c r="GU74" s="1007"/>
      <c r="GV74" s="1007"/>
      <c r="GW74" s="1007"/>
      <c r="GX74" s="1007"/>
      <c r="GY74" s="1007"/>
      <c r="GZ74" s="1007"/>
      <c r="HA74" s="1007"/>
      <c r="HB74" s="1007"/>
      <c r="HC74" s="1007"/>
      <c r="HD74" s="1007"/>
      <c r="HE74" s="1007"/>
      <c r="HF74" s="1007"/>
      <c r="HG74" s="1007"/>
      <c r="HH74" s="1007"/>
    </row>
    <row r="75" spans="1:216" s="1013" customFormat="1" ht="12">
      <c r="A75" s="1009" t="s">
        <v>461</v>
      </c>
      <c r="B75" s="1010"/>
      <c r="C75" s="1011">
        <f>'0)Compliance Info'!$C$48</f>
        <v>0.15</v>
      </c>
      <c r="D75" s="1011">
        <f>'0)Compliance Info'!$D$48</f>
        <v>0.35</v>
      </c>
      <c r="E75" s="1012" t="e">
        <f>IF(E74&lt;$C$75,"Under Min",IF((E74)&lt;=$D$75,"Within Limit",IF((E74)&gt;$D$75,"Too High")))</f>
        <v>#NUM!</v>
      </c>
      <c r="F75" s="1012" t="e">
        <f t="shared" ref="F75:O75" si="25">IF(F74&lt;$C$75,"Under Min",IF((F74)&lt;=$D$75,"Within Limit",IF((F74)&gt;$D$75,"Too High")))</f>
        <v>#NUM!</v>
      </c>
      <c r="G75" s="1012" t="e">
        <f t="shared" si="25"/>
        <v>#NUM!</v>
      </c>
      <c r="H75" s="1012" t="e">
        <f t="shared" si="25"/>
        <v>#NUM!</v>
      </c>
      <c r="I75" s="1012" t="e">
        <f t="shared" si="25"/>
        <v>#NUM!</v>
      </c>
      <c r="J75" s="1012" t="e">
        <f t="shared" si="25"/>
        <v>#NUM!</v>
      </c>
      <c r="K75" s="1012" t="e">
        <f t="shared" si="25"/>
        <v>#NUM!</v>
      </c>
      <c r="L75" s="1012" t="e">
        <f t="shared" si="25"/>
        <v>#NUM!</v>
      </c>
      <c r="M75" s="1012" t="e">
        <f t="shared" si="25"/>
        <v>#NUM!</v>
      </c>
      <c r="N75" s="1012" t="e">
        <f t="shared" si="25"/>
        <v>#NUM!</v>
      </c>
      <c r="O75" s="1012" t="e">
        <f t="shared" si="25"/>
        <v>#NUM!</v>
      </c>
      <c r="P75" s="1005"/>
      <c r="R75" s="1014"/>
      <c r="S75" s="1014"/>
      <c r="T75" s="1014"/>
      <c r="U75" s="1014"/>
      <c r="V75" s="1014"/>
      <c r="W75" s="1014"/>
      <c r="X75" s="1014"/>
      <c r="Y75" s="1014"/>
      <c r="Z75" s="1014"/>
      <c r="AA75" s="1014"/>
      <c r="AB75" s="1014"/>
      <c r="AC75" s="1014"/>
      <c r="AD75" s="1014"/>
      <c r="AE75" s="1014"/>
      <c r="AF75" s="1014"/>
      <c r="AG75" s="1014"/>
      <c r="AH75" s="1014"/>
      <c r="AI75" s="1014"/>
      <c r="AJ75" s="1014"/>
      <c r="AK75" s="1014"/>
      <c r="AL75" s="1014"/>
      <c r="AM75" s="1014"/>
      <c r="AN75" s="1014"/>
      <c r="AO75" s="1014"/>
      <c r="AP75" s="1014"/>
      <c r="AQ75" s="1014"/>
      <c r="AR75" s="1014"/>
      <c r="AS75" s="1014"/>
      <c r="AT75" s="1014"/>
      <c r="AU75" s="1014"/>
      <c r="AV75" s="1014"/>
      <c r="AW75" s="1014"/>
      <c r="AX75" s="1014"/>
      <c r="AY75" s="1014"/>
      <c r="AZ75" s="1014"/>
      <c r="BA75" s="1014"/>
      <c r="BB75" s="1014"/>
      <c r="BC75" s="1014"/>
      <c r="BD75" s="1014"/>
      <c r="BE75" s="1014"/>
      <c r="BF75" s="1014"/>
      <c r="BG75" s="1014"/>
      <c r="BH75" s="1014"/>
      <c r="BI75" s="1014"/>
      <c r="BJ75" s="1014"/>
      <c r="BK75" s="1014"/>
      <c r="BL75" s="1014"/>
      <c r="BM75" s="1014"/>
      <c r="BN75" s="1014"/>
      <c r="BO75" s="1014"/>
      <c r="BP75" s="1014"/>
      <c r="BQ75" s="1014"/>
      <c r="BR75" s="1014"/>
      <c r="BS75" s="1014"/>
      <c r="BT75" s="1014"/>
      <c r="BU75" s="1014"/>
      <c r="BV75" s="1014"/>
      <c r="BW75" s="1014"/>
      <c r="BX75" s="1014"/>
      <c r="BY75" s="1014"/>
      <c r="BZ75" s="1014"/>
      <c r="CA75" s="1014"/>
      <c r="CB75" s="1014"/>
      <c r="CC75" s="1014"/>
      <c r="CD75" s="1014"/>
      <c r="CE75" s="1014"/>
      <c r="CF75" s="1014"/>
      <c r="CG75" s="1014"/>
      <c r="CH75" s="1014"/>
      <c r="CI75" s="1014"/>
      <c r="CJ75" s="1014"/>
      <c r="CK75" s="1014"/>
      <c r="CL75" s="1014"/>
      <c r="CM75" s="1014"/>
      <c r="CN75" s="1014"/>
      <c r="CO75" s="1014"/>
      <c r="CP75" s="1014"/>
      <c r="CQ75" s="1014"/>
      <c r="CR75" s="1014"/>
      <c r="CS75" s="1014"/>
      <c r="CT75" s="1014"/>
      <c r="CU75" s="1014"/>
      <c r="CV75" s="1014"/>
      <c r="CW75" s="1014"/>
      <c r="CX75" s="1014"/>
      <c r="CY75" s="1014"/>
      <c r="CZ75" s="1014"/>
      <c r="DA75" s="1014"/>
      <c r="DB75" s="1014"/>
      <c r="DC75" s="1014"/>
      <c r="DD75" s="1014"/>
      <c r="DE75" s="1014"/>
      <c r="DF75" s="1014"/>
      <c r="DG75" s="1014"/>
      <c r="DH75" s="1014"/>
      <c r="DI75" s="1014"/>
      <c r="DJ75" s="1014"/>
      <c r="DK75" s="1014"/>
      <c r="DL75" s="1014"/>
      <c r="DM75" s="1014"/>
      <c r="DN75" s="1014"/>
      <c r="DO75" s="1014"/>
      <c r="DP75" s="1014"/>
      <c r="DQ75" s="1014"/>
      <c r="DR75" s="1014"/>
      <c r="DS75" s="1014"/>
      <c r="DT75" s="1014"/>
      <c r="DU75" s="1014"/>
      <c r="DV75" s="1014"/>
      <c r="DW75" s="1014"/>
      <c r="DX75" s="1014"/>
      <c r="DY75" s="1014"/>
      <c r="DZ75" s="1014"/>
      <c r="EA75" s="1014"/>
      <c r="EB75" s="1014"/>
      <c r="EC75" s="1014"/>
      <c r="ED75" s="1014"/>
      <c r="EE75" s="1014"/>
      <c r="EF75" s="1014"/>
      <c r="EG75" s="1014"/>
      <c r="EH75" s="1014"/>
      <c r="EI75" s="1014"/>
      <c r="EJ75" s="1014"/>
      <c r="EK75" s="1014"/>
      <c r="EL75" s="1014"/>
      <c r="EM75" s="1014"/>
      <c r="EN75" s="1014"/>
      <c r="EO75" s="1014"/>
      <c r="EP75" s="1014"/>
      <c r="EQ75" s="1014"/>
      <c r="ER75" s="1014"/>
      <c r="ES75" s="1014"/>
      <c r="ET75" s="1014"/>
      <c r="EU75" s="1014"/>
      <c r="EV75" s="1014"/>
      <c r="EW75" s="1014"/>
      <c r="EX75" s="1014"/>
      <c r="EY75" s="1014"/>
      <c r="EZ75" s="1014"/>
      <c r="FA75" s="1014"/>
      <c r="FB75" s="1014"/>
      <c r="FC75" s="1014"/>
      <c r="FD75" s="1014"/>
      <c r="FE75" s="1014"/>
      <c r="FF75" s="1014"/>
      <c r="FG75" s="1014"/>
      <c r="FH75" s="1014"/>
      <c r="FI75" s="1014"/>
      <c r="FJ75" s="1014"/>
      <c r="FK75" s="1014"/>
      <c r="FL75" s="1014"/>
      <c r="FM75" s="1014"/>
      <c r="FN75" s="1014"/>
      <c r="FO75" s="1014"/>
      <c r="FP75" s="1014"/>
      <c r="FQ75" s="1014"/>
      <c r="FR75" s="1014"/>
      <c r="FS75" s="1014"/>
      <c r="FT75" s="1014"/>
      <c r="FU75" s="1014"/>
      <c r="FV75" s="1014"/>
      <c r="FW75" s="1014"/>
      <c r="FX75" s="1014"/>
      <c r="FY75" s="1014"/>
      <c r="FZ75" s="1014"/>
      <c r="GA75" s="1014"/>
      <c r="GB75" s="1014"/>
      <c r="GC75" s="1014"/>
      <c r="GD75" s="1014"/>
      <c r="GE75" s="1014"/>
      <c r="GF75" s="1014"/>
      <c r="GG75" s="1014"/>
      <c r="GH75" s="1014"/>
      <c r="GI75" s="1014"/>
      <c r="GJ75" s="1014"/>
      <c r="GK75" s="1014"/>
      <c r="GL75" s="1014"/>
      <c r="GM75" s="1014"/>
      <c r="GN75" s="1014"/>
      <c r="GO75" s="1014"/>
      <c r="GP75" s="1014"/>
      <c r="GQ75" s="1014"/>
      <c r="GR75" s="1014"/>
      <c r="GS75" s="1014"/>
      <c r="GT75" s="1014"/>
      <c r="GU75" s="1014"/>
      <c r="GV75" s="1014"/>
      <c r="GW75" s="1014"/>
      <c r="GX75" s="1014"/>
      <c r="GY75" s="1014"/>
      <c r="GZ75" s="1014"/>
      <c r="HA75" s="1014"/>
      <c r="HB75" s="1014"/>
      <c r="HC75" s="1014"/>
      <c r="HD75" s="1014"/>
      <c r="HE75" s="1014"/>
      <c r="HF75" s="1014"/>
      <c r="HG75" s="1014"/>
      <c r="HH75" s="1014"/>
    </row>
    <row r="76" spans="1:216" s="40" customFormat="1">
      <c r="A76" s="70" t="s">
        <v>358</v>
      </c>
      <c r="B76" s="39"/>
      <c r="C76" s="39"/>
      <c r="D76" s="39"/>
      <c r="E76" s="635"/>
      <c r="F76" s="450"/>
      <c r="G76" s="450"/>
      <c r="H76" s="450"/>
      <c r="I76" s="450"/>
      <c r="J76" s="450"/>
      <c r="K76" s="450"/>
      <c r="L76" s="450"/>
      <c r="M76" s="450"/>
      <c r="N76" s="450"/>
      <c r="O76" s="450"/>
      <c r="P76" s="790"/>
      <c r="R76" s="414"/>
      <c r="S76" s="414"/>
      <c r="T76" s="414"/>
      <c r="U76" s="414"/>
      <c r="V76" s="414"/>
      <c r="W76" s="414"/>
      <c r="X76" s="414"/>
      <c r="Y76" s="414"/>
      <c r="Z76" s="414"/>
      <c r="AA76" s="414"/>
      <c r="AB76" s="414"/>
      <c r="AC76" s="414"/>
      <c r="AD76" s="414"/>
      <c r="AE76" s="414"/>
      <c r="AF76" s="414"/>
      <c r="AG76" s="414"/>
      <c r="AH76" s="414"/>
      <c r="AI76" s="414"/>
      <c r="AJ76" s="414"/>
      <c r="AK76" s="414"/>
      <c r="AL76" s="414"/>
      <c r="AM76" s="414"/>
      <c r="AN76" s="414"/>
      <c r="AO76" s="414"/>
      <c r="AP76" s="414"/>
      <c r="AQ76" s="414"/>
      <c r="AR76" s="414"/>
      <c r="AS76" s="414"/>
      <c r="AT76" s="414"/>
      <c r="AU76" s="414"/>
      <c r="AV76" s="414"/>
      <c r="AW76" s="414"/>
      <c r="AX76" s="414"/>
      <c r="AY76" s="414"/>
      <c r="AZ76" s="414"/>
      <c r="BA76" s="414"/>
      <c r="BB76" s="414"/>
      <c r="BC76" s="414"/>
      <c r="BD76" s="414"/>
      <c r="BE76" s="414"/>
      <c r="BF76" s="414"/>
      <c r="BG76" s="414"/>
      <c r="BH76" s="414"/>
      <c r="BI76" s="414"/>
      <c r="BJ76" s="414"/>
      <c r="BK76" s="414"/>
      <c r="BL76" s="414"/>
      <c r="BM76" s="414"/>
      <c r="BN76" s="414"/>
      <c r="BO76" s="414"/>
      <c r="BP76" s="414"/>
      <c r="BQ76" s="414"/>
      <c r="BR76" s="414"/>
      <c r="BS76" s="414"/>
      <c r="BT76" s="414"/>
      <c r="BU76" s="414"/>
      <c r="BV76" s="414"/>
      <c r="BW76" s="414"/>
      <c r="BX76" s="414"/>
      <c r="BY76" s="414"/>
      <c r="BZ76" s="414"/>
      <c r="CA76" s="414"/>
      <c r="CB76" s="414"/>
      <c r="CC76" s="414"/>
      <c r="CD76" s="414"/>
      <c r="CE76" s="414"/>
      <c r="CF76" s="414"/>
      <c r="CG76" s="414"/>
      <c r="CH76" s="414"/>
      <c r="CI76" s="414"/>
      <c r="CJ76" s="414"/>
      <c r="CK76" s="414"/>
      <c r="CL76" s="414"/>
      <c r="CM76" s="414"/>
      <c r="CN76" s="414"/>
      <c r="CO76" s="414"/>
      <c r="CP76" s="414"/>
      <c r="CQ76" s="414"/>
      <c r="CR76" s="414"/>
      <c r="CS76" s="414"/>
      <c r="CT76" s="414"/>
      <c r="CU76" s="414"/>
      <c r="CV76" s="414"/>
      <c r="CW76" s="414"/>
      <c r="CX76" s="414"/>
      <c r="CY76" s="414"/>
      <c r="CZ76" s="414"/>
      <c r="DA76" s="414"/>
      <c r="DB76" s="414"/>
      <c r="DC76" s="414"/>
      <c r="DD76" s="414"/>
      <c r="DE76" s="414"/>
      <c r="DF76" s="414"/>
      <c r="DG76" s="414"/>
      <c r="DH76" s="414"/>
      <c r="DI76" s="414"/>
      <c r="DJ76" s="414"/>
      <c r="DK76" s="414"/>
      <c r="DL76" s="414"/>
      <c r="DM76" s="414"/>
      <c r="DN76" s="414"/>
      <c r="DO76" s="414"/>
      <c r="DP76" s="414"/>
      <c r="DQ76" s="414"/>
      <c r="DR76" s="414"/>
      <c r="DS76" s="414"/>
      <c r="DT76" s="414"/>
      <c r="DU76" s="414"/>
      <c r="DV76" s="414"/>
      <c r="DW76" s="414"/>
      <c r="DX76" s="414"/>
      <c r="DY76" s="414"/>
      <c r="DZ76" s="414"/>
      <c r="EA76" s="414"/>
      <c r="EB76" s="414"/>
      <c r="EC76" s="414"/>
      <c r="ED76" s="414"/>
      <c r="EE76" s="414"/>
      <c r="EF76" s="414"/>
      <c r="EG76" s="414"/>
      <c r="EH76" s="414"/>
      <c r="EI76" s="414"/>
      <c r="EJ76" s="414"/>
      <c r="EK76" s="414"/>
      <c r="EL76" s="414"/>
      <c r="EM76" s="414"/>
      <c r="EN76" s="414"/>
      <c r="EO76" s="414"/>
      <c r="EP76" s="414"/>
      <c r="EQ76" s="414"/>
      <c r="ER76" s="414"/>
      <c r="ES76" s="414"/>
      <c r="ET76" s="414"/>
      <c r="EU76" s="414"/>
      <c r="EV76" s="414"/>
      <c r="EW76" s="414"/>
      <c r="EX76" s="414"/>
      <c r="EY76" s="414"/>
      <c r="EZ76" s="414"/>
      <c r="FA76" s="414"/>
      <c r="FB76" s="414"/>
      <c r="FC76" s="414"/>
      <c r="FD76" s="414"/>
      <c r="FE76" s="414"/>
      <c r="FF76" s="414"/>
      <c r="FG76" s="414"/>
      <c r="FH76" s="414"/>
      <c r="FI76" s="414"/>
      <c r="FJ76" s="414"/>
      <c r="FK76" s="414"/>
      <c r="FL76" s="414"/>
      <c r="FM76" s="414"/>
      <c r="FN76" s="414"/>
      <c r="FO76" s="414"/>
      <c r="FP76" s="414"/>
      <c r="FQ76" s="414"/>
      <c r="FR76" s="414"/>
      <c r="FS76" s="414"/>
      <c r="FT76" s="414"/>
      <c r="FU76" s="414"/>
      <c r="FV76" s="414"/>
      <c r="FW76" s="414"/>
      <c r="FX76" s="414"/>
      <c r="FY76" s="414"/>
      <c r="FZ76" s="414"/>
      <c r="GA76" s="414"/>
      <c r="GB76" s="414"/>
      <c r="GC76" s="414"/>
      <c r="GD76" s="414"/>
      <c r="GE76" s="414"/>
      <c r="GF76" s="414"/>
      <c r="GG76" s="414"/>
      <c r="GH76" s="414"/>
      <c r="GI76" s="414"/>
      <c r="GJ76" s="414"/>
      <c r="GK76" s="414"/>
      <c r="GL76" s="414"/>
      <c r="GM76" s="414"/>
      <c r="GN76" s="414"/>
      <c r="GO76" s="414"/>
      <c r="GP76" s="414"/>
      <c r="GQ76" s="414"/>
      <c r="GR76" s="414"/>
      <c r="GS76" s="414"/>
      <c r="GT76" s="414"/>
      <c r="GU76" s="414"/>
      <c r="GV76" s="414"/>
      <c r="GW76" s="414"/>
      <c r="GX76" s="414"/>
      <c r="GY76" s="414"/>
      <c r="GZ76" s="414"/>
      <c r="HA76" s="414"/>
      <c r="HB76" s="414"/>
      <c r="HC76" s="414"/>
      <c r="HD76" s="414"/>
      <c r="HE76" s="414"/>
      <c r="HF76" s="414"/>
      <c r="HG76" s="414"/>
      <c r="HH76" s="414"/>
    </row>
    <row r="77" spans="1:216" s="40" customFormat="1">
      <c r="A77" s="70" t="s">
        <v>359</v>
      </c>
      <c r="B77" s="39"/>
      <c r="C77" s="39"/>
      <c r="D77" s="39"/>
      <c r="E77" s="1101" t="e">
        <f>E72+E76</f>
        <v>#NUM!</v>
      </c>
      <c r="F77" s="1101" t="e">
        <f t="shared" ref="F77:O77" si="26">F72+F76</f>
        <v>#NUM!</v>
      </c>
      <c r="G77" s="1101" t="e">
        <f t="shared" si="26"/>
        <v>#NUM!</v>
      </c>
      <c r="H77" s="1101" t="e">
        <f t="shared" si="26"/>
        <v>#NUM!</v>
      </c>
      <c r="I77" s="1101" t="e">
        <f t="shared" si="26"/>
        <v>#NUM!</v>
      </c>
      <c r="J77" s="1101" t="e">
        <f t="shared" si="26"/>
        <v>#NUM!</v>
      </c>
      <c r="K77" s="1101" t="e">
        <f t="shared" si="26"/>
        <v>#NUM!</v>
      </c>
      <c r="L77" s="1101" t="e">
        <f t="shared" si="26"/>
        <v>#NUM!</v>
      </c>
      <c r="M77" s="1101" t="e">
        <f t="shared" si="26"/>
        <v>#NUM!</v>
      </c>
      <c r="N77" s="1101" t="e">
        <f t="shared" si="26"/>
        <v>#NUM!</v>
      </c>
      <c r="O77" s="1101" t="e">
        <f t="shared" si="26"/>
        <v>#NUM!</v>
      </c>
      <c r="P77" s="790"/>
      <c r="R77" s="414"/>
      <c r="S77" s="414"/>
      <c r="T77" s="414"/>
      <c r="U77" s="414"/>
      <c r="V77" s="414"/>
      <c r="W77" s="414"/>
      <c r="X77" s="414"/>
      <c r="Y77" s="414"/>
      <c r="Z77" s="414"/>
      <c r="AA77" s="414"/>
      <c r="AB77" s="414"/>
      <c r="AC77" s="414"/>
      <c r="AD77" s="414"/>
      <c r="AE77" s="414"/>
      <c r="AF77" s="414"/>
      <c r="AG77" s="414"/>
      <c r="AH77" s="414"/>
      <c r="AI77" s="414"/>
      <c r="AJ77" s="414"/>
      <c r="AK77" s="414"/>
      <c r="AL77" s="414"/>
      <c r="AM77" s="414"/>
      <c r="AN77" s="414"/>
      <c r="AO77" s="414"/>
      <c r="AP77" s="414"/>
      <c r="AQ77" s="414"/>
      <c r="AR77" s="414"/>
      <c r="AS77" s="414"/>
      <c r="AT77" s="414"/>
      <c r="AU77" s="414"/>
      <c r="AV77" s="414"/>
      <c r="AW77" s="414"/>
      <c r="AX77" s="414"/>
      <c r="AY77" s="414"/>
      <c r="AZ77" s="414"/>
      <c r="BA77" s="414"/>
      <c r="BB77" s="414"/>
      <c r="BC77" s="414"/>
      <c r="BD77" s="414"/>
      <c r="BE77" s="414"/>
      <c r="BF77" s="414"/>
      <c r="BG77" s="414"/>
      <c r="BH77" s="414"/>
      <c r="BI77" s="414"/>
      <c r="BJ77" s="414"/>
      <c r="BK77" s="414"/>
      <c r="BL77" s="414"/>
      <c r="BM77" s="414"/>
      <c r="BN77" s="414"/>
      <c r="BO77" s="414"/>
      <c r="BP77" s="414"/>
      <c r="BQ77" s="414"/>
      <c r="BR77" s="414"/>
      <c r="BS77" s="414"/>
      <c r="BT77" s="414"/>
      <c r="BU77" s="414"/>
      <c r="BV77" s="414"/>
      <c r="BW77" s="414"/>
      <c r="BX77" s="414"/>
      <c r="BY77" s="414"/>
      <c r="BZ77" s="414"/>
      <c r="CA77" s="414"/>
      <c r="CB77" s="414"/>
      <c r="CC77" s="414"/>
      <c r="CD77" s="414"/>
      <c r="CE77" s="414"/>
      <c r="CF77" s="414"/>
      <c r="CG77" s="414"/>
      <c r="CH77" s="414"/>
      <c r="CI77" s="414"/>
      <c r="CJ77" s="414"/>
      <c r="CK77" s="414"/>
      <c r="CL77" s="414"/>
      <c r="CM77" s="414"/>
      <c r="CN77" s="414"/>
      <c r="CO77" s="414"/>
      <c r="CP77" s="414"/>
      <c r="CQ77" s="414"/>
      <c r="CR77" s="414"/>
      <c r="CS77" s="414"/>
      <c r="CT77" s="414"/>
      <c r="CU77" s="414"/>
      <c r="CV77" s="414"/>
      <c r="CW77" s="414"/>
      <c r="CX77" s="414"/>
      <c r="CY77" s="414"/>
      <c r="CZ77" s="414"/>
      <c r="DA77" s="414"/>
      <c r="DB77" s="414"/>
      <c r="DC77" s="414"/>
      <c r="DD77" s="414"/>
      <c r="DE77" s="414"/>
      <c r="DF77" s="414"/>
      <c r="DG77" s="414"/>
      <c r="DH77" s="414"/>
      <c r="DI77" s="414"/>
      <c r="DJ77" s="414"/>
      <c r="DK77" s="414"/>
      <c r="DL77" s="414"/>
      <c r="DM77" s="414"/>
      <c r="DN77" s="414"/>
      <c r="DO77" s="414"/>
      <c r="DP77" s="414"/>
      <c r="DQ77" s="414"/>
      <c r="DR77" s="414"/>
      <c r="DS77" s="414"/>
      <c r="DT77" s="414"/>
      <c r="DU77" s="414"/>
      <c r="DV77" s="414"/>
      <c r="DW77" s="414"/>
      <c r="DX77" s="414"/>
      <c r="DY77" s="414"/>
      <c r="DZ77" s="414"/>
      <c r="EA77" s="414"/>
      <c r="EB77" s="414"/>
      <c r="EC77" s="414"/>
      <c r="ED77" s="414"/>
      <c r="EE77" s="414"/>
      <c r="EF77" s="414"/>
      <c r="EG77" s="414"/>
      <c r="EH77" s="414"/>
      <c r="EI77" s="414"/>
      <c r="EJ77" s="414"/>
      <c r="EK77" s="414"/>
      <c r="EL77" s="414"/>
      <c r="EM77" s="414"/>
      <c r="EN77" s="414"/>
      <c r="EO77" s="414"/>
      <c r="EP77" s="414"/>
      <c r="EQ77" s="414"/>
      <c r="ER77" s="414"/>
      <c r="ES77" s="414"/>
      <c r="ET77" s="414"/>
      <c r="EU77" s="414"/>
      <c r="EV77" s="414"/>
      <c r="EW77" s="414"/>
      <c r="EX77" s="414"/>
      <c r="EY77" s="414"/>
      <c r="EZ77" s="414"/>
      <c r="FA77" s="414"/>
      <c r="FB77" s="414"/>
      <c r="FC77" s="414"/>
      <c r="FD77" s="414"/>
      <c r="FE77" s="414"/>
      <c r="FF77" s="414"/>
      <c r="FG77" s="414"/>
      <c r="FH77" s="414"/>
      <c r="FI77" s="414"/>
      <c r="FJ77" s="414"/>
      <c r="FK77" s="414"/>
      <c r="FL77" s="414"/>
      <c r="FM77" s="414"/>
      <c r="FN77" s="414"/>
      <c r="FO77" s="414"/>
      <c r="FP77" s="414"/>
      <c r="FQ77" s="414"/>
      <c r="FR77" s="414"/>
      <c r="FS77" s="414"/>
      <c r="FT77" s="414"/>
      <c r="FU77" s="414"/>
      <c r="FV77" s="414"/>
      <c r="FW77" s="414"/>
      <c r="FX77" s="414"/>
      <c r="FY77" s="414"/>
      <c r="FZ77" s="414"/>
      <c r="GA77" s="414"/>
      <c r="GB77" s="414"/>
      <c r="GC77" s="414"/>
      <c r="GD77" s="414"/>
      <c r="GE77" s="414"/>
      <c r="GF77" s="414"/>
      <c r="GG77" s="414"/>
      <c r="GH77" s="414"/>
      <c r="GI77" s="414"/>
      <c r="GJ77" s="414"/>
      <c r="GK77" s="414"/>
      <c r="GL77" s="414"/>
      <c r="GM77" s="414"/>
      <c r="GN77" s="414"/>
      <c r="GO77" s="414"/>
      <c r="GP77" s="414"/>
      <c r="GQ77" s="414"/>
      <c r="GR77" s="414"/>
      <c r="GS77" s="414"/>
      <c r="GT77" s="414"/>
      <c r="GU77" s="414"/>
      <c r="GV77" s="414"/>
      <c r="GW77" s="414"/>
      <c r="GX77" s="414"/>
      <c r="GY77" s="414"/>
      <c r="GZ77" s="414"/>
      <c r="HA77" s="414"/>
      <c r="HB77" s="414"/>
      <c r="HC77" s="414"/>
      <c r="HD77" s="414"/>
      <c r="HE77" s="414"/>
      <c r="HF77" s="414"/>
      <c r="HG77" s="414"/>
      <c r="HH77" s="414"/>
    </row>
    <row r="78" spans="1:216" s="1008" customFormat="1" ht="12">
      <c r="A78" s="1000" t="s">
        <v>306</v>
      </c>
      <c r="B78" s="1001"/>
      <c r="C78" s="1419"/>
      <c r="D78" s="1419"/>
      <c r="E78" s="1102" t="e">
        <f>E77/(E49/12)</f>
        <v>#NUM!</v>
      </c>
      <c r="F78" s="1102" t="e">
        <f>F77/(F49/12)</f>
        <v>#NUM!</v>
      </c>
      <c r="G78" s="1102" t="e">
        <f t="shared" ref="G78:O78" si="27">G77/(G49/12)</f>
        <v>#NUM!</v>
      </c>
      <c r="H78" s="1102" t="e">
        <f t="shared" si="27"/>
        <v>#NUM!</v>
      </c>
      <c r="I78" s="1102" t="e">
        <f t="shared" si="27"/>
        <v>#NUM!</v>
      </c>
      <c r="J78" s="1102" t="e">
        <f t="shared" si="27"/>
        <v>#NUM!</v>
      </c>
      <c r="K78" s="1102" t="e">
        <f t="shared" si="27"/>
        <v>#NUM!</v>
      </c>
      <c r="L78" s="1102" t="e">
        <f t="shared" si="27"/>
        <v>#NUM!</v>
      </c>
      <c r="M78" s="1102" t="e">
        <f t="shared" si="27"/>
        <v>#NUM!</v>
      </c>
      <c r="N78" s="1102" t="e">
        <f t="shared" si="27"/>
        <v>#NUM!</v>
      </c>
      <c r="O78" s="1102" t="e">
        <f t="shared" si="27"/>
        <v>#NUM!</v>
      </c>
      <c r="P78" s="1005"/>
      <c r="Q78" s="1006"/>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7"/>
      <c r="BA78" s="1007"/>
      <c r="BB78" s="1007"/>
      <c r="BC78" s="1007"/>
      <c r="BD78" s="1007"/>
      <c r="BE78" s="1007"/>
      <c r="BF78" s="1007"/>
      <c r="BG78" s="1007"/>
      <c r="BH78" s="1007"/>
      <c r="BI78" s="1007"/>
      <c r="BJ78" s="1007"/>
      <c r="BK78" s="1007"/>
      <c r="BL78" s="1007"/>
      <c r="BM78" s="1007"/>
      <c r="BN78" s="1007"/>
      <c r="BO78" s="1007"/>
      <c r="BP78" s="1007"/>
      <c r="BQ78" s="1007"/>
      <c r="BR78" s="1007"/>
      <c r="BS78" s="1007"/>
      <c r="BT78" s="1007"/>
      <c r="BU78" s="1007"/>
      <c r="BV78" s="1007"/>
      <c r="BW78" s="1007"/>
      <c r="BX78" s="1007"/>
      <c r="BY78" s="1007"/>
      <c r="BZ78" s="1007"/>
      <c r="CA78" s="1007"/>
      <c r="CB78" s="1007"/>
      <c r="CC78" s="1007"/>
      <c r="CD78" s="1007"/>
      <c r="CE78" s="1007"/>
      <c r="CF78" s="1007"/>
      <c r="CG78" s="1007"/>
      <c r="CH78" s="1007"/>
      <c r="CI78" s="1007"/>
      <c r="CJ78" s="1007"/>
      <c r="CK78" s="1007"/>
      <c r="CL78" s="1007"/>
      <c r="CM78" s="1007"/>
      <c r="CN78" s="1007"/>
      <c r="CO78" s="1007"/>
      <c r="CP78" s="1007"/>
      <c r="CQ78" s="1007"/>
      <c r="CR78" s="1007"/>
      <c r="CS78" s="1007"/>
      <c r="CT78" s="1007"/>
      <c r="CU78" s="1007"/>
      <c r="CV78" s="1007"/>
      <c r="CW78" s="1007"/>
      <c r="CX78" s="1007"/>
      <c r="CY78" s="1007"/>
      <c r="CZ78" s="1007"/>
      <c r="DA78" s="1007"/>
      <c r="DB78" s="1007"/>
      <c r="DC78" s="1007"/>
      <c r="DD78" s="1007"/>
      <c r="DE78" s="1007"/>
      <c r="DF78" s="1007"/>
      <c r="DG78" s="1007"/>
      <c r="DH78" s="1007"/>
      <c r="DI78" s="1007"/>
      <c r="DJ78" s="1007"/>
      <c r="DK78" s="1007"/>
      <c r="DL78" s="1007"/>
      <c r="DM78" s="1007"/>
      <c r="DN78" s="1007"/>
      <c r="DO78" s="1007"/>
      <c r="DP78" s="1007"/>
      <c r="DQ78" s="1007"/>
      <c r="DR78" s="1007"/>
      <c r="DS78" s="1007"/>
      <c r="DT78" s="1007"/>
      <c r="DU78" s="1007"/>
      <c r="DV78" s="1007"/>
      <c r="DW78" s="1007"/>
      <c r="DX78" s="1007"/>
      <c r="DY78" s="1007"/>
      <c r="DZ78" s="1007"/>
      <c r="EA78" s="1007"/>
      <c r="EB78" s="1007"/>
      <c r="EC78" s="1007"/>
      <c r="ED78" s="1007"/>
      <c r="EE78" s="1007"/>
      <c r="EF78" s="1007"/>
      <c r="EG78" s="1007"/>
      <c r="EH78" s="1007"/>
      <c r="EI78" s="1007"/>
      <c r="EJ78" s="1007"/>
      <c r="EK78" s="1007"/>
      <c r="EL78" s="1007"/>
      <c r="EM78" s="1007"/>
      <c r="EN78" s="1007"/>
      <c r="EO78" s="1007"/>
      <c r="EP78" s="1007"/>
      <c r="EQ78" s="1007"/>
      <c r="ER78" s="1007"/>
      <c r="ES78" s="1007"/>
      <c r="ET78" s="1007"/>
      <c r="EU78" s="1007"/>
      <c r="EV78" s="1007"/>
      <c r="EW78" s="1007"/>
      <c r="EX78" s="1007"/>
      <c r="EY78" s="1007"/>
      <c r="EZ78" s="1007"/>
      <c r="FA78" s="1007"/>
      <c r="FB78" s="1007"/>
      <c r="FC78" s="1007"/>
      <c r="FD78" s="1007"/>
      <c r="FE78" s="1007"/>
      <c r="FF78" s="1007"/>
      <c r="FG78" s="1007"/>
      <c r="FH78" s="1007"/>
      <c r="FI78" s="1007"/>
      <c r="FJ78" s="1007"/>
      <c r="FK78" s="1007"/>
      <c r="FL78" s="1007"/>
      <c r="FM78" s="1007"/>
      <c r="FN78" s="1007"/>
      <c r="FO78" s="1007"/>
      <c r="FP78" s="1007"/>
      <c r="FQ78" s="1007"/>
      <c r="FR78" s="1007"/>
      <c r="FS78" s="1007"/>
      <c r="FT78" s="1007"/>
      <c r="FU78" s="1007"/>
      <c r="FV78" s="1007"/>
      <c r="FW78" s="1007"/>
      <c r="FX78" s="1007"/>
      <c r="FY78" s="1007"/>
      <c r="FZ78" s="1007"/>
      <c r="GA78" s="1007"/>
      <c r="GB78" s="1007"/>
      <c r="GC78" s="1007"/>
      <c r="GD78" s="1007"/>
      <c r="GE78" s="1007"/>
      <c r="GF78" s="1007"/>
      <c r="GG78" s="1007"/>
      <c r="GH78" s="1007"/>
      <c r="GI78" s="1007"/>
      <c r="GJ78" s="1007"/>
      <c r="GK78" s="1007"/>
      <c r="GL78" s="1007"/>
      <c r="GM78" s="1007"/>
      <c r="GN78" s="1007"/>
      <c r="GO78" s="1007"/>
      <c r="GP78" s="1007"/>
      <c r="GQ78" s="1007"/>
      <c r="GR78" s="1007"/>
      <c r="GS78" s="1007"/>
      <c r="GT78" s="1007"/>
      <c r="GU78" s="1007"/>
      <c r="GV78" s="1007"/>
      <c r="GW78" s="1007"/>
      <c r="GX78" s="1007"/>
      <c r="GY78" s="1007"/>
      <c r="GZ78" s="1007"/>
      <c r="HA78" s="1007"/>
      <c r="HB78" s="1007"/>
      <c r="HC78" s="1007"/>
      <c r="HD78" s="1007"/>
      <c r="HE78" s="1007"/>
      <c r="HF78" s="1007"/>
      <c r="HG78" s="1007"/>
      <c r="HH78" s="1007"/>
    </row>
    <row r="79" spans="1:216" s="1013" customFormat="1" ht="12">
      <c r="A79" s="1009" t="s">
        <v>462</v>
      </c>
      <c r="B79" s="1010"/>
      <c r="C79" s="1015" t="s">
        <v>307</v>
      </c>
      <c r="D79" s="1016">
        <f>'0)Compliance Info'!$D$49</f>
        <v>0.45</v>
      </c>
      <c r="E79" s="1103" t="e">
        <f>IF(E78&lt;$C$32,"Under Minimum",IF((E78)&lt;=$D$36,"Within Limit",IF((E78)&gt;$D$36,"TOO HIGH")))</f>
        <v>#NUM!</v>
      </c>
      <c r="F79" s="1103" t="e">
        <f t="shared" ref="F79:O79" si="28">IF(F78&lt;$C$32,"Under Minimum",IF((F78)&lt;=$D$36,"Within Limit",IF((F78)&gt;$D$36,"TOO HIGH")))</f>
        <v>#NUM!</v>
      </c>
      <c r="G79" s="1103" t="e">
        <f t="shared" si="28"/>
        <v>#NUM!</v>
      </c>
      <c r="H79" s="1103" t="e">
        <f t="shared" si="28"/>
        <v>#NUM!</v>
      </c>
      <c r="I79" s="1103" t="e">
        <f t="shared" si="28"/>
        <v>#NUM!</v>
      </c>
      <c r="J79" s="1103" t="e">
        <f t="shared" si="28"/>
        <v>#NUM!</v>
      </c>
      <c r="K79" s="1103" t="e">
        <f t="shared" si="28"/>
        <v>#NUM!</v>
      </c>
      <c r="L79" s="1103" t="e">
        <f t="shared" si="28"/>
        <v>#NUM!</v>
      </c>
      <c r="M79" s="1103" t="e">
        <f t="shared" si="28"/>
        <v>#NUM!</v>
      </c>
      <c r="N79" s="1103" t="e">
        <f t="shared" si="28"/>
        <v>#NUM!</v>
      </c>
      <c r="O79" s="1103" t="e">
        <f t="shared" si="28"/>
        <v>#NUM!</v>
      </c>
      <c r="P79" s="1005"/>
      <c r="R79" s="1014"/>
      <c r="S79" s="1014"/>
      <c r="T79" s="1014"/>
      <c r="U79" s="1014"/>
      <c r="V79" s="1014"/>
      <c r="W79" s="1014"/>
      <c r="X79" s="1014"/>
      <c r="Y79" s="1014"/>
      <c r="Z79" s="1014"/>
      <c r="AA79" s="1014"/>
      <c r="AB79" s="1014"/>
      <c r="AC79" s="1014"/>
      <c r="AD79" s="1014"/>
      <c r="AE79" s="1014"/>
      <c r="AF79" s="1014"/>
      <c r="AG79" s="1014"/>
      <c r="AH79" s="1014"/>
      <c r="AI79" s="1014"/>
      <c r="AJ79" s="1014"/>
      <c r="AK79" s="1014"/>
      <c r="AL79" s="1014"/>
      <c r="AM79" s="1014"/>
      <c r="AN79" s="1014"/>
      <c r="AO79" s="1014"/>
      <c r="AP79" s="1014"/>
      <c r="AQ79" s="1014"/>
      <c r="AR79" s="1014"/>
      <c r="AS79" s="1014"/>
      <c r="AT79" s="1014"/>
      <c r="AU79" s="1014"/>
      <c r="AV79" s="1014"/>
      <c r="AW79" s="1014"/>
      <c r="AX79" s="1014"/>
      <c r="AY79" s="1014"/>
      <c r="AZ79" s="1014"/>
      <c r="BA79" s="1014"/>
      <c r="BB79" s="1014"/>
      <c r="BC79" s="1014"/>
      <c r="BD79" s="1014"/>
      <c r="BE79" s="1014"/>
      <c r="BF79" s="1014"/>
      <c r="BG79" s="1014"/>
      <c r="BH79" s="1014"/>
      <c r="BI79" s="1014"/>
      <c r="BJ79" s="1014"/>
      <c r="BK79" s="1014"/>
      <c r="BL79" s="1014"/>
      <c r="BM79" s="1014"/>
      <c r="BN79" s="1014"/>
      <c r="BO79" s="1014"/>
      <c r="BP79" s="1014"/>
      <c r="BQ79" s="1014"/>
      <c r="BR79" s="1014"/>
      <c r="BS79" s="1014"/>
      <c r="BT79" s="1014"/>
      <c r="BU79" s="1014"/>
      <c r="BV79" s="1014"/>
      <c r="BW79" s="1014"/>
      <c r="BX79" s="1014"/>
      <c r="BY79" s="1014"/>
      <c r="BZ79" s="1014"/>
      <c r="CA79" s="1014"/>
      <c r="CB79" s="1014"/>
      <c r="CC79" s="1014"/>
      <c r="CD79" s="1014"/>
      <c r="CE79" s="1014"/>
      <c r="CF79" s="1014"/>
      <c r="CG79" s="1014"/>
      <c r="CH79" s="1014"/>
      <c r="CI79" s="1014"/>
      <c r="CJ79" s="1014"/>
      <c r="CK79" s="1014"/>
      <c r="CL79" s="1014"/>
      <c r="CM79" s="1014"/>
      <c r="CN79" s="1014"/>
      <c r="CO79" s="1014"/>
      <c r="CP79" s="1014"/>
      <c r="CQ79" s="1014"/>
      <c r="CR79" s="1014"/>
      <c r="CS79" s="1014"/>
      <c r="CT79" s="1014"/>
      <c r="CU79" s="1014"/>
      <c r="CV79" s="1014"/>
      <c r="CW79" s="1014"/>
      <c r="CX79" s="1014"/>
      <c r="CY79" s="1014"/>
      <c r="CZ79" s="1014"/>
      <c r="DA79" s="1014"/>
      <c r="DB79" s="1014"/>
      <c r="DC79" s="1014"/>
      <c r="DD79" s="1014"/>
      <c r="DE79" s="1014"/>
      <c r="DF79" s="1014"/>
      <c r="DG79" s="1014"/>
      <c r="DH79" s="1014"/>
      <c r="DI79" s="1014"/>
      <c r="DJ79" s="1014"/>
      <c r="DK79" s="1014"/>
      <c r="DL79" s="1014"/>
      <c r="DM79" s="1014"/>
      <c r="DN79" s="1014"/>
      <c r="DO79" s="1014"/>
      <c r="DP79" s="1014"/>
      <c r="DQ79" s="1014"/>
      <c r="DR79" s="1014"/>
      <c r="DS79" s="1014"/>
      <c r="DT79" s="1014"/>
      <c r="DU79" s="1014"/>
      <c r="DV79" s="1014"/>
      <c r="DW79" s="1014"/>
      <c r="DX79" s="1014"/>
      <c r="DY79" s="1014"/>
      <c r="DZ79" s="1014"/>
      <c r="EA79" s="1014"/>
      <c r="EB79" s="1014"/>
      <c r="EC79" s="1014"/>
      <c r="ED79" s="1014"/>
      <c r="EE79" s="1014"/>
      <c r="EF79" s="1014"/>
      <c r="EG79" s="1014"/>
      <c r="EH79" s="1014"/>
      <c r="EI79" s="1014"/>
      <c r="EJ79" s="1014"/>
      <c r="EK79" s="1014"/>
      <c r="EL79" s="1014"/>
      <c r="EM79" s="1014"/>
      <c r="EN79" s="1014"/>
      <c r="EO79" s="1014"/>
      <c r="EP79" s="1014"/>
      <c r="EQ79" s="1014"/>
      <c r="ER79" s="1014"/>
      <c r="ES79" s="1014"/>
      <c r="ET79" s="1014"/>
      <c r="EU79" s="1014"/>
      <c r="EV79" s="1014"/>
      <c r="EW79" s="1014"/>
      <c r="EX79" s="1014"/>
      <c r="EY79" s="1014"/>
      <c r="EZ79" s="1014"/>
      <c r="FA79" s="1014"/>
      <c r="FB79" s="1014"/>
      <c r="FC79" s="1014"/>
      <c r="FD79" s="1014"/>
      <c r="FE79" s="1014"/>
      <c r="FF79" s="1014"/>
      <c r="FG79" s="1014"/>
      <c r="FH79" s="1014"/>
      <c r="FI79" s="1014"/>
      <c r="FJ79" s="1014"/>
      <c r="FK79" s="1014"/>
      <c r="FL79" s="1014"/>
      <c r="FM79" s="1014"/>
      <c r="FN79" s="1014"/>
      <c r="FO79" s="1014"/>
      <c r="FP79" s="1014"/>
      <c r="FQ79" s="1014"/>
      <c r="FR79" s="1014"/>
      <c r="FS79" s="1014"/>
      <c r="FT79" s="1014"/>
      <c r="FU79" s="1014"/>
      <c r="FV79" s="1014"/>
      <c r="FW79" s="1014"/>
      <c r="FX79" s="1014"/>
      <c r="FY79" s="1014"/>
      <c r="FZ79" s="1014"/>
      <c r="GA79" s="1014"/>
      <c r="GB79" s="1014"/>
      <c r="GC79" s="1014"/>
      <c r="GD79" s="1014"/>
      <c r="GE79" s="1014"/>
      <c r="GF79" s="1014"/>
      <c r="GG79" s="1014"/>
      <c r="GH79" s="1014"/>
      <c r="GI79" s="1014"/>
      <c r="GJ79" s="1014"/>
      <c r="GK79" s="1014"/>
      <c r="GL79" s="1014"/>
      <c r="GM79" s="1014"/>
      <c r="GN79" s="1014"/>
      <c r="GO79" s="1014"/>
      <c r="GP79" s="1014"/>
      <c r="GQ79" s="1014"/>
      <c r="GR79" s="1014"/>
      <c r="GS79" s="1014"/>
      <c r="GT79" s="1014"/>
      <c r="GU79" s="1014"/>
      <c r="GV79" s="1014"/>
      <c r="GW79" s="1014"/>
      <c r="GX79" s="1014"/>
      <c r="GY79" s="1014"/>
      <c r="GZ79" s="1014"/>
      <c r="HA79" s="1014"/>
      <c r="HB79" s="1014"/>
      <c r="HC79" s="1014"/>
      <c r="HD79" s="1014"/>
      <c r="HE79" s="1014"/>
      <c r="HF79" s="1014"/>
      <c r="HG79" s="1014"/>
      <c r="HH79" s="1014"/>
    </row>
    <row r="80" spans="1:216" s="414" customFormat="1" ht="12">
      <c r="A80" s="839" t="s">
        <v>363</v>
      </c>
      <c r="B80" s="840"/>
      <c r="C80" s="841"/>
      <c r="D80" s="842"/>
      <c r="E80" s="843"/>
      <c r="F80" s="844"/>
      <c r="G80" s="843"/>
      <c r="H80" s="844"/>
      <c r="I80" s="844"/>
      <c r="J80" s="844"/>
      <c r="K80" s="844"/>
      <c r="L80" s="844"/>
      <c r="M80" s="844"/>
      <c r="N80" s="844"/>
      <c r="O80" s="844"/>
      <c r="P80" s="790"/>
    </row>
    <row r="81" spans="1:216" s="40" customFormat="1" ht="12">
      <c r="A81" s="1422" t="s">
        <v>299</v>
      </c>
      <c r="B81" s="346" t="s">
        <v>288</v>
      </c>
      <c r="C81" s="335"/>
      <c r="D81" s="335"/>
      <c r="E81" s="624"/>
      <c r="F81" s="465"/>
      <c r="G81" s="452"/>
      <c r="H81" s="441"/>
      <c r="I81" s="426"/>
      <c r="J81" s="426"/>
      <c r="K81" s="426"/>
      <c r="L81" s="426"/>
      <c r="M81" s="426"/>
      <c r="N81" s="426"/>
      <c r="O81" s="426"/>
      <c r="P81" s="790"/>
      <c r="R81" s="414"/>
      <c r="S81" s="414"/>
      <c r="T81" s="414"/>
      <c r="U81" s="414"/>
      <c r="V81" s="414"/>
      <c r="W81" s="414"/>
      <c r="X81" s="414"/>
      <c r="Y81" s="414"/>
      <c r="Z81" s="414"/>
      <c r="AA81" s="414"/>
      <c r="AB81" s="414"/>
      <c r="AC81" s="414"/>
      <c r="AD81" s="414"/>
      <c r="AE81" s="414"/>
      <c r="AF81" s="414"/>
      <c r="AG81" s="414"/>
      <c r="AH81" s="414"/>
      <c r="AI81" s="414"/>
      <c r="AJ81" s="414"/>
      <c r="AK81" s="414"/>
      <c r="AL81" s="414"/>
      <c r="AM81" s="414"/>
      <c r="AN81" s="414"/>
      <c r="AO81" s="414"/>
      <c r="AP81" s="414"/>
      <c r="AQ81" s="414"/>
      <c r="AR81" s="414"/>
      <c r="AS81" s="414"/>
      <c r="AT81" s="414"/>
      <c r="AU81" s="414"/>
      <c r="AV81" s="414"/>
      <c r="AW81" s="414"/>
      <c r="AX81" s="414"/>
      <c r="AY81" s="414"/>
      <c r="AZ81" s="414"/>
      <c r="BA81" s="414"/>
      <c r="BB81" s="414"/>
      <c r="BC81" s="414"/>
      <c r="BD81" s="414"/>
      <c r="BE81" s="414"/>
      <c r="BF81" s="414"/>
      <c r="BG81" s="414"/>
      <c r="BH81" s="414"/>
      <c r="BI81" s="414"/>
      <c r="BJ81" s="414"/>
      <c r="BK81" s="414"/>
      <c r="BL81" s="414"/>
      <c r="BM81" s="414"/>
      <c r="BN81" s="414"/>
      <c r="BO81" s="414"/>
      <c r="BP81" s="414"/>
      <c r="BQ81" s="414"/>
      <c r="BR81" s="414"/>
      <c r="BS81" s="414"/>
      <c r="BT81" s="414"/>
      <c r="BU81" s="414"/>
      <c r="BV81" s="414"/>
      <c r="BW81" s="414"/>
      <c r="BX81" s="414"/>
      <c r="BY81" s="414"/>
      <c r="BZ81" s="414"/>
      <c r="CA81" s="414"/>
      <c r="CB81" s="414"/>
      <c r="CC81" s="414"/>
      <c r="CD81" s="414"/>
      <c r="CE81" s="414"/>
      <c r="CF81" s="414"/>
      <c r="CG81" s="414"/>
      <c r="CH81" s="414"/>
      <c r="CI81" s="414"/>
      <c r="CJ81" s="414"/>
      <c r="CK81" s="414"/>
      <c r="CL81" s="414"/>
      <c r="CM81" s="414"/>
      <c r="CN81" s="414"/>
      <c r="CO81" s="414"/>
      <c r="CP81" s="414"/>
      <c r="CQ81" s="414"/>
      <c r="CR81" s="414"/>
      <c r="CS81" s="414"/>
      <c r="CT81" s="414"/>
      <c r="CU81" s="414"/>
      <c r="CV81" s="414"/>
      <c r="CW81" s="414"/>
      <c r="CX81" s="414"/>
      <c r="CY81" s="414"/>
      <c r="CZ81" s="414"/>
      <c r="DA81" s="414"/>
      <c r="DB81" s="414"/>
      <c r="DC81" s="414"/>
      <c r="DD81" s="414"/>
      <c r="DE81" s="414"/>
      <c r="DF81" s="414"/>
      <c r="DG81" s="414"/>
      <c r="DH81" s="414"/>
      <c r="DI81" s="414"/>
      <c r="DJ81" s="414"/>
      <c r="DK81" s="414"/>
      <c r="DL81" s="414"/>
      <c r="DM81" s="414"/>
      <c r="DN81" s="414"/>
      <c r="DO81" s="414"/>
      <c r="DP81" s="414"/>
      <c r="DQ81" s="414"/>
      <c r="DR81" s="414"/>
      <c r="DS81" s="414"/>
      <c r="DT81" s="414"/>
      <c r="DU81" s="414"/>
      <c r="DV81" s="414"/>
      <c r="DW81" s="414"/>
      <c r="DX81" s="414"/>
      <c r="DY81" s="414"/>
      <c r="DZ81" s="414"/>
      <c r="EA81" s="414"/>
      <c r="EB81" s="414"/>
      <c r="EC81" s="414"/>
      <c r="ED81" s="414"/>
      <c r="EE81" s="414"/>
      <c r="EF81" s="414"/>
      <c r="EG81" s="414"/>
      <c r="EH81" s="414"/>
      <c r="EI81" s="414"/>
      <c r="EJ81" s="414"/>
      <c r="EK81" s="414"/>
      <c r="EL81" s="414"/>
      <c r="EM81" s="414"/>
      <c r="EN81" s="414"/>
      <c r="EO81" s="414"/>
      <c r="EP81" s="414"/>
      <c r="EQ81" s="414"/>
      <c r="ER81" s="414"/>
      <c r="ES81" s="414"/>
      <c r="ET81" s="414"/>
      <c r="EU81" s="414"/>
      <c r="EV81" s="414"/>
      <c r="EW81" s="414"/>
      <c r="EX81" s="414"/>
      <c r="EY81" s="414"/>
      <c r="EZ81" s="414"/>
      <c r="FA81" s="414"/>
      <c r="FB81" s="414"/>
      <c r="FC81" s="414"/>
      <c r="FD81" s="414"/>
      <c r="FE81" s="414"/>
      <c r="FF81" s="414"/>
      <c r="FG81" s="414"/>
      <c r="FH81" s="414"/>
      <c r="FI81" s="414"/>
      <c r="FJ81" s="414"/>
      <c r="FK81" s="414"/>
      <c r="FL81" s="414"/>
      <c r="FM81" s="414"/>
      <c r="FN81" s="414"/>
      <c r="FO81" s="414"/>
      <c r="FP81" s="414"/>
      <c r="FQ81" s="414"/>
      <c r="FR81" s="414"/>
      <c r="FS81" s="414"/>
      <c r="FT81" s="414"/>
      <c r="FU81" s="414"/>
      <c r="FV81" s="414"/>
      <c r="FW81" s="414"/>
      <c r="FX81" s="414"/>
      <c r="FY81" s="414"/>
      <c r="FZ81" s="414"/>
      <c r="GA81" s="414"/>
      <c r="GB81" s="414"/>
      <c r="GC81" s="414"/>
      <c r="GD81" s="414"/>
      <c r="GE81" s="414"/>
      <c r="GF81" s="414"/>
      <c r="GG81" s="414"/>
      <c r="GH81" s="414"/>
      <c r="GI81" s="414"/>
      <c r="GJ81" s="414"/>
      <c r="GK81" s="414"/>
      <c r="GL81" s="414"/>
      <c r="GM81" s="414"/>
      <c r="GN81" s="414"/>
      <c r="GO81" s="414"/>
      <c r="GP81" s="414"/>
      <c r="GQ81" s="414"/>
      <c r="GR81" s="414"/>
      <c r="GS81" s="414"/>
      <c r="GT81" s="414"/>
      <c r="GU81" s="414"/>
      <c r="GV81" s="414"/>
      <c r="GW81" s="414"/>
      <c r="GX81" s="414"/>
      <c r="GY81" s="414"/>
      <c r="GZ81" s="414"/>
      <c r="HA81" s="414"/>
      <c r="HB81" s="414"/>
      <c r="HC81" s="414"/>
      <c r="HD81" s="414"/>
      <c r="HE81" s="414"/>
      <c r="HF81" s="414"/>
      <c r="HG81" s="414"/>
      <c r="HH81" s="414"/>
    </row>
    <row r="82" spans="1:216" s="40" customFormat="1" ht="12">
      <c r="A82" s="1422"/>
      <c r="B82" s="346" t="s">
        <v>279</v>
      </c>
      <c r="C82" s="335"/>
      <c r="D82" s="335"/>
      <c r="E82" s="624"/>
      <c r="F82" s="465"/>
      <c r="G82" s="452"/>
      <c r="H82" s="441"/>
      <c r="I82" s="441"/>
      <c r="J82" s="441"/>
      <c r="K82" s="426"/>
      <c r="L82" s="426"/>
      <c r="M82" s="426"/>
      <c r="N82" s="426"/>
      <c r="O82" s="426"/>
      <c r="P82" s="790"/>
      <c r="R82" s="414"/>
      <c r="S82" s="414"/>
      <c r="T82" s="414"/>
      <c r="U82" s="414"/>
      <c r="V82" s="414"/>
      <c r="W82" s="414"/>
      <c r="X82" s="414"/>
      <c r="Y82" s="414"/>
      <c r="Z82" s="414"/>
      <c r="AA82" s="414"/>
      <c r="AB82" s="414"/>
      <c r="AC82" s="414"/>
      <c r="AD82" s="414"/>
      <c r="AE82" s="414"/>
      <c r="AF82" s="414"/>
      <c r="AG82" s="414"/>
      <c r="AH82" s="414"/>
      <c r="AI82" s="414"/>
      <c r="AJ82" s="414"/>
      <c r="AK82" s="414"/>
      <c r="AL82" s="414"/>
      <c r="AM82" s="414"/>
      <c r="AN82" s="414"/>
      <c r="AO82" s="414"/>
      <c r="AP82" s="414"/>
      <c r="AQ82" s="414"/>
      <c r="AR82" s="414"/>
      <c r="AS82" s="414"/>
      <c r="AT82" s="414"/>
      <c r="AU82" s="414"/>
      <c r="AV82" s="414"/>
      <c r="AW82" s="414"/>
      <c r="AX82" s="414"/>
      <c r="AY82" s="414"/>
      <c r="AZ82" s="414"/>
      <c r="BA82" s="414"/>
      <c r="BB82" s="414"/>
      <c r="BC82" s="414"/>
      <c r="BD82" s="414"/>
      <c r="BE82" s="414"/>
      <c r="BF82" s="414"/>
      <c r="BG82" s="414"/>
      <c r="BH82" s="414"/>
      <c r="BI82" s="414"/>
      <c r="BJ82" s="414"/>
      <c r="BK82" s="414"/>
      <c r="BL82" s="414"/>
      <c r="BM82" s="414"/>
      <c r="BN82" s="414"/>
      <c r="BO82" s="414"/>
      <c r="BP82" s="414"/>
      <c r="BQ82" s="414"/>
      <c r="BR82" s="414"/>
      <c r="BS82" s="414"/>
      <c r="BT82" s="414"/>
      <c r="BU82" s="414"/>
      <c r="BV82" s="414"/>
      <c r="BW82" s="414"/>
      <c r="BX82" s="414"/>
      <c r="BY82" s="414"/>
      <c r="BZ82" s="414"/>
      <c r="CA82" s="414"/>
      <c r="CB82" s="414"/>
      <c r="CC82" s="414"/>
      <c r="CD82" s="414"/>
      <c r="CE82" s="414"/>
      <c r="CF82" s="414"/>
      <c r="CG82" s="414"/>
      <c r="CH82" s="414"/>
      <c r="CI82" s="414"/>
      <c r="CJ82" s="414"/>
      <c r="CK82" s="414"/>
      <c r="CL82" s="414"/>
      <c r="CM82" s="414"/>
      <c r="CN82" s="414"/>
      <c r="CO82" s="414"/>
      <c r="CP82" s="414"/>
      <c r="CQ82" s="414"/>
      <c r="CR82" s="414"/>
      <c r="CS82" s="414"/>
      <c r="CT82" s="414"/>
      <c r="CU82" s="414"/>
      <c r="CV82" s="414"/>
      <c r="CW82" s="414"/>
      <c r="CX82" s="414"/>
      <c r="CY82" s="414"/>
      <c r="CZ82" s="414"/>
      <c r="DA82" s="414"/>
      <c r="DB82" s="414"/>
      <c r="DC82" s="414"/>
      <c r="DD82" s="414"/>
      <c r="DE82" s="414"/>
      <c r="DF82" s="414"/>
      <c r="DG82" s="414"/>
      <c r="DH82" s="414"/>
      <c r="DI82" s="414"/>
      <c r="DJ82" s="414"/>
      <c r="DK82" s="414"/>
      <c r="DL82" s="414"/>
      <c r="DM82" s="414"/>
      <c r="DN82" s="414"/>
      <c r="DO82" s="414"/>
      <c r="DP82" s="414"/>
      <c r="DQ82" s="414"/>
      <c r="DR82" s="414"/>
      <c r="DS82" s="414"/>
      <c r="DT82" s="414"/>
      <c r="DU82" s="414"/>
      <c r="DV82" s="414"/>
      <c r="DW82" s="414"/>
      <c r="DX82" s="414"/>
      <c r="DY82" s="414"/>
      <c r="DZ82" s="414"/>
      <c r="EA82" s="414"/>
      <c r="EB82" s="414"/>
      <c r="EC82" s="414"/>
      <c r="ED82" s="414"/>
      <c r="EE82" s="414"/>
      <c r="EF82" s="414"/>
      <c r="EG82" s="414"/>
      <c r="EH82" s="414"/>
      <c r="EI82" s="414"/>
      <c r="EJ82" s="414"/>
      <c r="EK82" s="414"/>
      <c r="EL82" s="414"/>
      <c r="EM82" s="414"/>
      <c r="EN82" s="414"/>
      <c r="EO82" s="414"/>
      <c r="EP82" s="414"/>
      <c r="EQ82" s="414"/>
      <c r="ER82" s="414"/>
      <c r="ES82" s="414"/>
      <c r="ET82" s="414"/>
      <c r="EU82" s="414"/>
      <c r="EV82" s="414"/>
      <c r="EW82" s="414"/>
      <c r="EX82" s="414"/>
      <c r="EY82" s="414"/>
      <c r="EZ82" s="414"/>
      <c r="FA82" s="414"/>
      <c r="FB82" s="414"/>
      <c r="FC82" s="414"/>
      <c r="FD82" s="414"/>
      <c r="FE82" s="414"/>
      <c r="FF82" s="414"/>
      <c r="FG82" s="414"/>
      <c r="FH82" s="414"/>
      <c r="FI82" s="414"/>
      <c r="FJ82" s="414"/>
      <c r="FK82" s="414"/>
      <c r="FL82" s="414"/>
      <c r="FM82" s="414"/>
      <c r="FN82" s="414"/>
      <c r="FO82" s="414"/>
      <c r="FP82" s="414"/>
      <c r="FQ82" s="414"/>
      <c r="FR82" s="414"/>
      <c r="FS82" s="414"/>
      <c r="FT82" s="414"/>
      <c r="FU82" s="414"/>
      <c r="FV82" s="414"/>
      <c r="FW82" s="414"/>
      <c r="FX82" s="414"/>
      <c r="FY82" s="414"/>
      <c r="FZ82" s="414"/>
      <c r="GA82" s="414"/>
      <c r="GB82" s="414"/>
      <c r="GC82" s="414"/>
      <c r="GD82" s="414"/>
      <c r="GE82" s="414"/>
      <c r="GF82" s="414"/>
      <c r="GG82" s="414"/>
      <c r="GH82" s="414"/>
      <c r="GI82" s="414"/>
      <c r="GJ82" s="414"/>
      <c r="GK82" s="414"/>
      <c r="GL82" s="414"/>
      <c r="GM82" s="414"/>
      <c r="GN82" s="414"/>
      <c r="GO82" s="414"/>
      <c r="GP82" s="414"/>
      <c r="GQ82" s="414"/>
      <c r="GR82" s="414"/>
      <c r="GS82" s="414"/>
      <c r="GT82" s="414"/>
      <c r="GU82" s="414"/>
      <c r="GV82" s="414"/>
      <c r="GW82" s="414"/>
      <c r="GX82" s="414"/>
      <c r="GY82" s="414"/>
      <c r="GZ82" s="414"/>
      <c r="HA82" s="414"/>
      <c r="HB82" s="414"/>
      <c r="HC82" s="414"/>
      <c r="HD82" s="414"/>
      <c r="HE82" s="414"/>
      <c r="HF82" s="414"/>
      <c r="HG82" s="414"/>
      <c r="HH82" s="414"/>
    </row>
    <row r="83" spans="1:216" s="40" customFormat="1" ht="12">
      <c r="A83" s="1422"/>
      <c r="B83" s="346" t="s">
        <v>517</v>
      </c>
      <c r="C83" s="335"/>
      <c r="D83" s="335"/>
      <c r="E83" s="625"/>
      <c r="F83" s="373"/>
      <c r="G83" s="133"/>
      <c r="H83" s="381"/>
      <c r="I83" s="381"/>
      <c r="J83" s="381"/>
      <c r="K83" s="381"/>
      <c r="L83" s="381"/>
      <c r="M83" s="381"/>
      <c r="N83" s="381"/>
      <c r="O83" s="381"/>
      <c r="P83" s="790"/>
      <c r="R83" s="414"/>
      <c r="S83" s="414"/>
      <c r="T83" s="414"/>
      <c r="U83" s="414"/>
      <c r="V83" s="414"/>
      <c r="W83" s="414"/>
      <c r="X83" s="414"/>
      <c r="Y83" s="414"/>
      <c r="Z83" s="414"/>
      <c r="AA83" s="414"/>
      <c r="AB83" s="414"/>
      <c r="AC83" s="414"/>
      <c r="AD83" s="414"/>
      <c r="AE83" s="414"/>
      <c r="AF83" s="414"/>
      <c r="AG83" s="414"/>
      <c r="AH83" s="414"/>
      <c r="AI83" s="414"/>
      <c r="AJ83" s="414"/>
      <c r="AK83" s="414"/>
      <c r="AL83" s="414"/>
      <c r="AM83" s="414"/>
      <c r="AN83" s="414"/>
      <c r="AO83" s="414"/>
      <c r="AP83" s="414"/>
      <c r="AQ83" s="414"/>
      <c r="AR83" s="414"/>
      <c r="AS83" s="414"/>
      <c r="AT83" s="414"/>
      <c r="AU83" s="414"/>
      <c r="AV83" s="414"/>
      <c r="AW83" s="414"/>
      <c r="AX83" s="414"/>
      <c r="AY83" s="414"/>
      <c r="AZ83" s="414"/>
      <c r="BA83" s="414"/>
      <c r="BB83" s="414"/>
      <c r="BC83" s="414"/>
      <c r="BD83" s="414"/>
      <c r="BE83" s="414"/>
      <c r="BF83" s="414"/>
      <c r="BG83" s="414"/>
      <c r="BH83" s="414"/>
      <c r="BI83" s="414"/>
      <c r="BJ83" s="414"/>
      <c r="BK83" s="414"/>
      <c r="BL83" s="414"/>
      <c r="BM83" s="414"/>
      <c r="BN83" s="414"/>
      <c r="BO83" s="414"/>
      <c r="BP83" s="414"/>
      <c r="BQ83" s="414"/>
      <c r="BR83" s="414"/>
      <c r="BS83" s="414"/>
      <c r="BT83" s="414"/>
      <c r="BU83" s="414"/>
      <c r="BV83" s="414"/>
      <c r="BW83" s="414"/>
      <c r="BX83" s="414"/>
      <c r="BY83" s="414"/>
      <c r="BZ83" s="414"/>
      <c r="CA83" s="414"/>
      <c r="CB83" s="414"/>
      <c r="CC83" s="414"/>
      <c r="CD83" s="414"/>
      <c r="CE83" s="414"/>
      <c r="CF83" s="414"/>
      <c r="CG83" s="414"/>
      <c r="CH83" s="414"/>
      <c r="CI83" s="414"/>
      <c r="CJ83" s="414"/>
      <c r="CK83" s="414"/>
      <c r="CL83" s="414"/>
      <c r="CM83" s="414"/>
      <c r="CN83" s="414"/>
      <c r="CO83" s="414"/>
      <c r="CP83" s="414"/>
      <c r="CQ83" s="414"/>
      <c r="CR83" s="414"/>
      <c r="CS83" s="414"/>
      <c r="CT83" s="414"/>
      <c r="CU83" s="414"/>
      <c r="CV83" s="414"/>
      <c r="CW83" s="414"/>
      <c r="CX83" s="414"/>
      <c r="CY83" s="414"/>
      <c r="CZ83" s="414"/>
      <c r="DA83" s="414"/>
      <c r="DB83" s="414"/>
      <c r="DC83" s="414"/>
      <c r="DD83" s="414"/>
      <c r="DE83" s="414"/>
      <c r="DF83" s="414"/>
      <c r="DG83" s="414"/>
      <c r="DH83" s="414"/>
      <c r="DI83" s="414"/>
      <c r="DJ83" s="414"/>
      <c r="DK83" s="414"/>
      <c r="DL83" s="414"/>
      <c r="DM83" s="414"/>
      <c r="DN83" s="414"/>
      <c r="DO83" s="414"/>
      <c r="DP83" s="414"/>
      <c r="DQ83" s="414"/>
      <c r="DR83" s="414"/>
      <c r="DS83" s="414"/>
      <c r="DT83" s="414"/>
      <c r="DU83" s="414"/>
      <c r="DV83" s="414"/>
      <c r="DW83" s="414"/>
      <c r="DX83" s="414"/>
      <c r="DY83" s="414"/>
      <c r="DZ83" s="414"/>
      <c r="EA83" s="414"/>
      <c r="EB83" s="414"/>
      <c r="EC83" s="414"/>
      <c r="ED83" s="414"/>
      <c r="EE83" s="414"/>
      <c r="EF83" s="414"/>
      <c r="EG83" s="414"/>
      <c r="EH83" s="414"/>
      <c r="EI83" s="414"/>
      <c r="EJ83" s="414"/>
      <c r="EK83" s="414"/>
      <c r="EL83" s="414"/>
      <c r="EM83" s="414"/>
      <c r="EN83" s="414"/>
      <c r="EO83" s="414"/>
      <c r="EP83" s="414"/>
      <c r="EQ83" s="414"/>
      <c r="ER83" s="414"/>
      <c r="ES83" s="414"/>
      <c r="ET83" s="414"/>
      <c r="EU83" s="414"/>
      <c r="EV83" s="414"/>
      <c r="EW83" s="414"/>
      <c r="EX83" s="414"/>
      <c r="EY83" s="414"/>
      <c r="EZ83" s="414"/>
      <c r="FA83" s="414"/>
      <c r="FB83" s="414"/>
      <c r="FC83" s="414"/>
      <c r="FD83" s="414"/>
      <c r="FE83" s="414"/>
      <c r="FF83" s="414"/>
      <c r="FG83" s="414"/>
      <c r="FH83" s="414"/>
      <c r="FI83" s="414"/>
      <c r="FJ83" s="414"/>
      <c r="FK83" s="414"/>
      <c r="FL83" s="414"/>
      <c r="FM83" s="414"/>
      <c r="FN83" s="414"/>
      <c r="FO83" s="414"/>
      <c r="FP83" s="414"/>
      <c r="FQ83" s="414"/>
      <c r="FR83" s="414"/>
      <c r="FS83" s="414"/>
      <c r="FT83" s="414"/>
      <c r="FU83" s="414"/>
      <c r="FV83" s="414"/>
      <c r="FW83" s="414"/>
      <c r="FX83" s="414"/>
      <c r="FY83" s="414"/>
      <c r="FZ83" s="414"/>
      <c r="GA83" s="414"/>
      <c r="GB83" s="414"/>
      <c r="GC83" s="414"/>
      <c r="GD83" s="414"/>
      <c r="GE83" s="414"/>
      <c r="GF83" s="414"/>
      <c r="GG83" s="414"/>
      <c r="GH83" s="414"/>
      <c r="GI83" s="414"/>
      <c r="GJ83" s="414"/>
      <c r="GK83" s="414"/>
      <c r="GL83" s="414"/>
      <c r="GM83" s="414"/>
      <c r="GN83" s="414"/>
      <c r="GO83" s="414"/>
      <c r="GP83" s="414"/>
      <c r="GQ83" s="414"/>
      <c r="GR83" s="414"/>
      <c r="GS83" s="414"/>
      <c r="GT83" s="414"/>
      <c r="GU83" s="414"/>
      <c r="GV83" s="414"/>
      <c r="GW83" s="414"/>
      <c r="GX83" s="414"/>
      <c r="GY83" s="414"/>
      <c r="GZ83" s="414"/>
      <c r="HA83" s="414"/>
      <c r="HB83" s="414"/>
      <c r="HC83" s="414"/>
      <c r="HD83" s="414"/>
      <c r="HE83" s="414"/>
      <c r="HF83" s="414"/>
      <c r="HG83" s="414"/>
      <c r="HH83" s="414"/>
    </row>
    <row r="84" spans="1:216" s="632" customFormat="1" ht="12">
      <c r="A84" s="1423"/>
      <c r="B84" s="634" t="s">
        <v>298</v>
      </c>
      <c r="C84" s="626"/>
      <c r="D84" s="626"/>
      <c r="E84" s="627">
        <f t="shared" ref="E84:O84" si="29">SUM(E81:E83)</f>
        <v>0</v>
      </c>
      <c r="F84" s="628">
        <f t="shared" si="29"/>
        <v>0</v>
      </c>
      <c r="G84" s="629">
        <f t="shared" si="29"/>
        <v>0</v>
      </c>
      <c r="H84" s="630">
        <f t="shared" si="29"/>
        <v>0</v>
      </c>
      <c r="I84" s="631">
        <f t="shared" si="29"/>
        <v>0</v>
      </c>
      <c r="J84" s="631">
        <f t="shared" si="29"/>
        <v>0</v>
      </c>
      <c r="K84" s="631">
        <f t="shared" si="29"/>
        <v>0</v>
      </c>
      <c r="L84" s="631">
        <f t="shared" si="29"/>
        <v>0</v>
      </c>
      <c r="M84" s="631">
        <f t="shared" si="29"/>
        <v>0</v>
      </c>
      <c r="N84" s="631">
        <f t="shared" si="29"/>
        <v>0</v>
      </c>
      <c r="O84" s="631">
        <f t="shared" si="29"/>
        <v>0</v>
      </c>
      <c r="P84" s="845"/>
      <c r="R84" s="633"/>
      <c r="S84" s="633"/>
      <c r="T84" s="633"/>
      <c r="U84" s="633"/>
      <c r="V84" s="633"/>
      <c r="W84" s="633"/>
      <c r="X84" s="633"/>
      <c r="Y84" s="633"/>
      <c r="Z84" s="633"/>
      <c r="AA84" s="633"/>
      <c r="AB84" s="633"/>
      <c r="AC84" s="633"/>
      <c r="AD84" s="633"/>
      <c r="AE84" s="633"/>
      <c r="AF84" s="633"/>
      <c r="AG84" s="633"/>
      <c r="AH84" s="633"/>
      <c r="AI84" s="633"/>
      <c r="AJ84" s="633"/>
      <c r="AK84" s="633"/>
      <c r="AL84" s="633"/>
      <c r="AM84" s="633"/>
      <c r="AN84" s="633"/>
      <c r="AO84" s="633"/>
      <c r="AP84" s="633"/>
      <c r="AQ84" s="633"/>
      <c r="AR84" s="633"/>
      <c r="AS84" s="633"/>
      <c r="AT84" s="633"/>
      <c r="AU84" s="633"/>
      <c r="AV84" s="633"/>
      <c r="AW84" s="633"/>
      <c r="AX84" s="633"/>
      <c r="AY84" s="633"/>
      <c r="AZ84" s="633"/>
      <c r="BA84" s="633"/>
      <c r="BB84" s="633"/>
      <c r="BC84" s="633"/>
      <c r="BD84" s="633"/>
      <c r="BE84" s="633"/>
      <c r="BF84" s="633"/>
      <c r="BG84" s="633"/>
      <c r="BH84" s="633"/>
      <c r="BI84" s="633"/>
      <c r="BJ84" s="633"/>
      <c r="BK84" s="633"/>
      <c r="BL84" s="633"/>
      <c r="BM84" s="633"/>
      <c r="BN84" s="633"/>
      <c r="BO84" s="633"/>
      <c r="BP84" s="633"/>
      <c r="BQ84" s="633"/>
      <c r="BR84" s="633"/>
      <c r="BS84" s="633"/>
      <c r="BT84" s="633"/>
      <c r="BU84" s="633"/>
      <c r="BV84" s="633"/>
      <c r="BW84" s="633"/>
      <c r="BX84" s="633"/>
      <c r="BY84" s="633"/>
      <c r="BZ84" s="633"/>
      <c r="CA84" s="633"/>
      <c r="CB84" s="633"/>
      <c r="CC84" s="633"/>
      <c r="CD84" s="633"/>
      <c r="CE84" s="633"/>
      <c r="CF84" s="633"/>
      <c r="CG84" s="633"/>
      <c r="CH84" s="633"/>
      <c r="CI84" s="633"/>
      <c r="CJ84" s="633"/>
      <c r="CK84" s="633"/>
      <c r="CL84" s="633"/>
      <c r="CM84" s="633"/>
      <c r="CN84" s="633"/>
      <c r="CO84" s="633"/>
      <c r="CP84" s="633"/>
      <c r="CQ84" s="633"/>
      <c r="CR84" s="633"/>
      <c r="CS84" s="633"/>
      <c r="CT84" s="633"/>
      <c r="CU84" s="633"/>
      <c r="CV84" s="633"/>
      <c r="CW84" s="633"/>
      <c r="CX84" s="633"/>
      <c r="CY84" s="633"/>
      <c r="CZ84" s="633"/>
      <c r="DA84" s="633"/>
      <c r="DB84" s="633"/>
      <c r="DC84" s="633"/>
      <c r="DD84" s="633"/>
      <c r="DE84" s="633"/>
      <c r="DF84" s="633"/>
      <c r="DG84" s="633"/>
      <c r="DH84" s="633"/>
      <c r="DI84" s="633"/>
      <c r="DJ84" s="633"/>
      <c r="DK84" s="633"/>
      <c r="DL84" s="633"/>
      <c r="DM84" s="633"/>
      <c r="DN84" s="633"/>
      <c r="DO84" s="633"/>
      <c r="DP84" s="633"/>
      <c r="DQ84" s="633"/>
      <c r="DR84" s="633"/>
      <c r="DS84" s="633"/>
      <c r="DT84" s="633"/>
      <c r="DU84" s="633"/>
      <c r="DV84" s="633"/>
      <c r="DW84" s="633"/>
      <c r="DX84" s="633"/>
      <c r="DY84" s="633"/>
      <c r="DZ84" s="633"/>
      <c r="EA84" s="633"/>
      <c r="EB84" s="633"/>
      <c r="EC84" s="633"/>
      <c r="ED84" s="633"/>
      <c r="EE84" s="633"/>
      <c r="EF84" s="633"/>
      <c r="EG84" s="633"/>
      <c r="EH84" s="633"/>
      <c r="EI84" s="633"/>
      <c r="EJ84" s="633"/>
      <c r="EK84" s="633"/>
      <c r="EL84" s="633"/>
      <c r="EM84" s="633"/>
      <c r="EN84" s="633"/>
      <c r="EO84" s="633"/>
      <c r="EP84" s="633"/>
      <c r="EQ84" s="633"/>
      <c r="ER84" s="633"/>
      <c r="ES84" s="633"/>
      <c r="ET84" s="633"/>
      <c r="EU84" s="633"/>
      <c r="EV84" s="633"/>
      <c r="EW84" s="633"/>
      <c r="EX84" s="633"/>
      <c r="EY84" s="633"/>
      <c r="EZ84" s="633"/>
      <c r="FA84" s="633"/>
      <c r="FB84" s="633"/>
      <c r="FC84" s="633"/>
      <c r="FD84" s="633"/>
      <c r="FE84" s="633"/>
      <c r="FF84" s="633"/>
      <c r="FG84" s="633"/>
      <c r="FH84" s="633"/>
      <c r="FI84" s="633"/>
      <c r="FJ84" s="633"/>
      <c r="FK84" s="633"/>
      <c r="FL84" s="633"/>
      <c r="FM84" s="633"/>
      <c r="FN84" s="633"/>
      <c r="FO84" s="633"/>
      <c r="FP84" s="633"/>
      <c r="FQ84" s="633"/>
      <c r="FR84" s="633"/>
      <c r="FS84" s="633"/>
      <c r="FT84" s="633"/>
      <c r="FU84" s="633"/>
      <c r="FV84" s="633"/>
      <c r="FW84" s="633"/>
      <c r="FX84" s="633"/>
      <c r="FY84" s="633"/>
      <c r="FZ84" s="633"/>
      <c r="GA84" s="633"/>
      <c r="GB84" s="633"/>
      <c r="GC84" s="633"/>
      <c r="GD84" s="633"/>
      <c r="GE84" s="633"/>
      <c r="GF84" s="633"/>
      <c r="GG84" s="633"/>
      <c r="GH84" s="633"/>
      <c r="GI84" s="633"/>
      <c r="GJ84" s="633"/>
      <c r="GK84" s="633"/>
      <c r="GL84" s="633"/>
      <c r="GM84" s="633"/>
      <c r="GN84" s="633"/>
      <c r="GO84" s="633"/>
      <c r="GP84" s="633"/>
      <c r="GQ84" s="633"/>
      <c r="GR84" s="633"/>
      <c r="GS84" s="633"/>
      <c r="GT84" s="633"/>
      <c r="GU84" s="633"/>
      <c r="GV84" s="633"/>
      <c r="GW84" s="633"/>
      <c r="GX84" s="633"/>
      <c r="GY84" s="633"/>
      <c r="GZ84" s="633"/>
      <c r="HA84" s="633"/>
      <c r="HB84" s="633"/>
      <c r="HC84" s="633"/>
      <c r="HD84" s="633"/>
      <c r="HE84" s="633"/>
      <c r="HF84" s="633"/>
      <c r="HG84" s="633"/>
      <c r="HH84" s="633"/>
    </row>
    <row r="85" spans="1:216" s="68" customFormat="1" ht="12">
      <c r="A85" s="412" t="s">
        <v>409</v>
      </c>
      <c r="B85" s="623"/>
      <c r="C85" s="623"/>
      <c r="D85" s="623"/>
      <c r="E85" s="1100">
        <f>E84+E56</f>
        <v>0</v>
      </c>
      <c r="F85" s="1100">
        <f t="shared" ref="F85:O85" si="30">F84+F56</f>
        <v>0</v>
      </c>
      <c r="G85" s="1100">
        <f t="shared" si="30"/>
        <v>0</v>
      </c>
      <c r="H85" s="1100">
        <f t="shared" si="30"/>
        <v>0</v>
      </c>
      <c r="I85" s="1100">
        <f t="shared" si="30"/>
        <v>0</v>
      </c>
      <c r="J85" s="1100">
        <f t="shared" si="30"/>
        <v>0</v>
      </c>
      <c r="K85" s="1100">
        <f t="shared" si="30"/>
        <v>0</v>
      </c>
      <c r="L85" s="1100">
        <f t="shared" si="30"/>
        <v>0</v>
      </c>
      <c r="M85" s="1100">
        <f t="shared" si="30"/>
        <v>0</v>
      </c>
      <c r="N85" s="1100">
        <f t="shared" si="30"/>
        <v>0</v>
      </c>
      <c r="O85" s="1100">
        <f t="shared" si="30"/>
        <v>0</v>
      </c>
      <c r="P85" s="811"/>
      <c r="R85" s="609"/>
      <c r="S85" s="609"/>
      <c r="T85" s="609"/>
      <c r="U85" s="609"/>
      <c r="V85" s="609"/>
      <c r="W85" s="609"/>
      <c r="X85" s="609"/>
      <c r="Y85" s="609"/>
      <c r="Z85" s="609"/>
      <c r="AA85" s="609"/>
      <c r="AB85" s="609"/>
      <c r="AC85" s="609"/>
      <c r="AD85" s="609"/>
      <c r="AE85" s="609"/>
      <c r="AF85" s="609"/>
      <c r="AG85" s="609"/>
      <c r="AH85" s="609"/>
      <c r="AI85" s="609"/>
      <c r="AJ85" s="609"/>
      <c r="AK85" s="609"/>
      <c r="AL85" s="609"/>
      <c r="AM85" s="609"/>
      <c r="AN85" s="609"/>
      <c r="AO85" s="609"/>
      <c r="AP85" s="609"/>
      <c r="AQ85" s="609"/>
      <c r="AR85" s="609"/>
      <c r="AS85" s="609"/>
      <c r="AT85" s="609"/>
      <c r="AU85" s="609"/>
      <c r="AV85" s="609"/>
      <c r="AW85" s="609"/>
      <c r="AX85" s="609"/>
      <c r="AY85" s="609"/>
      <c r="AZ85" s="609"/>
      <c r="BA85" s="609"/>
      <c r="BB85" s="609"/>
      <c r="BC85" s="609"/>
      <c r="BD85" s="609"/>
      <c r="BE85" s="609"/>
      <c r="BF85" s="609"/>
      <c r="BG85" s="609"/>
      <c r="BH85" s="609"/>
      <c r="BI85" s="609"/>
      <c r="BJ85" s="609"/>
      <c r="BK85" s="609"/>
      <c r="BL85" s="609"/>
      <c r="BM85" s="609"/>
      <c r="BN85" s="609"/>
      <c r="BO85" s="609"/>
      <c r="BP85" s="609"/>
      <c r="BQ85" s="609"/>
      <c r="BR85" s="609"/>
      <c r="BS85" s="609"/>
      <c r="BT85" s="609"/>
      <c r="BU85" s="609"/>
      <c r="BV85" s="609"/>
      <c r="BW85" s="609"/>
      <c r="BX85" s="609"/>
      <c r="BY85" s="609"/>
      <c r="BZ85" s="609"/>
      <c r="CA85" s="609"/>
      <c r="CB85" s="609"/>
      <c r="CC85" s="609"/>
      <c r="CD85" s="609"/>
      <c r="CE85" s="609"/>
      <c r="CF85" s="609"/>
      <c r="CG85" s="609"/>
      <c r="CH85" s="609"/>
      <c r="CI85" s="609"/>
      <c r="CJ85" s="609"/>
      <c r="CK85" s="609"/>
      <c r="CL85" s="609"/>
      <c r="CM85" s="609"/>
      <c r="CN85" s="609"/>
      <c r="CO85" s="609"/>
      <c r="CP85" s="609"/>
      <c r="CQ85" s="609"/>
      <c r="CR85" s="609"/>
      <c r="CS85" s="609"/>
      <c r="CT85" s="609"/>
      <c r="CU85" s="609"/>
      <c r="CV85" s="609"/>
      <c r="CW85" s="609"/>
      <c r="CX85" s="609"/>
      <c r="CY85" s="609"/>
      <c r="CZ85" s="609"/>
      <c r="DA85" s="609"/>
      <c r="DB85" s="609"/>
      <c r="DC85" s="609"/>
      <c r="DD85" s="609"/>
      <c r="DE85" s="609"/>
      <c r="DF85" s="609"/>
      <c r="DG85" s="609"/>
      <c r="DH85" s="609"/>
      <c r="DI85" s="609"/>
      <c r="DJ85" s="609"/>
      <c r="DK85" s="609"/>
      <c r="DL85" s="609"/>
      <c r="DM85" s="609"/>
      <c r="DN85" s="609"/>
      <c r="DO85" s="609"/>
      <c r="DP85" s="609"/>
      <c r="DQ85" s="609"/>
      <c r="DR85" s="609"/>
      <c r="DS85" s="609"/>
      <c r="DT85" s="609"/>
      <c r="DU85" s="609"/>
      <c r="DV85" s="609"/>
      <c r="DW85" s="609"/>
      <c r="DX85" s="609"/>
      <c r="DY85" s="609"/>
      <c r="DZ85" s="609"/>
      <c r="EA85" s="609"/>
      <c r="EB85" s="609"/>
      <c r="EC85" s="609"/>
      <c r="ED85" s="609"/>
      <c r="EE85" s="609"/>
      <c r="EF85" s="609"/>
      <c r="EG85" s="609"/>
      <c r="EH85" s="609"/>
      <c r="EI85" s="609"/>
      <c r="EJ85" s="609"/>
      <c r="EK85" s="609"/>
      <c r="EL85" s="609"/>
      <c r="EM85" s="609"/>
      <c r="EN85" s="609"/>
      <c r="EO85" s="609"/>
      <c r="EP85" s="609"/>
      <c r="EQ85" s="609"/>
      <c r="ER85" s="609"/>
      <c r="ES85" s="609"/>
      <c r="ET85" s="609"/>
      <c r="EU85" s="609"/>
      <c r="EV85" s="609"/>
      <c r="EW85" s="609"/>
      <c r="EX85" s="609"/>
      <c r="EY85" s="609"/>
      <c r="EZ85" s="609"/>
      <c r="FA85" s="609"/>
      <c r="FB85" s="609"/>
      <c r="FC85" s="609"/>
      <c r="FD85" s="609"/>
      <c r="FE85" s="609"/>
      <c r="FF85" s="609"/>
      <c r="FG85" s="609"/>
      <c r="FH85" s="609"/>
      <c r="FI85" s="609"/>
      <c r="FJ85" s="609"/>
      <c r="FK85" s="609"/>
      <c r="FL85" s="609"/>
      <c r="FM85" s="609"/>
      <c r="FN85" s="609"/>
      <c r="FO85" s="609"/>
      <c r="FP85" s="609"/>
      <c r="FQ85" s="609"/>
      <c r="FR85" s="609"/>
      <c r="FS85" s="609"/>
      <c r="FT85" s="609"/>
      <c r="FU85" s="609"/>
      <c r="FV85" s="609"/>
      <c r="FW85" s="609"/>
      <c r="FX85" s="609"/>
      <c r="FY85" s="609"/>
      <c r="FZ85" s="609"/>
      <c r="GA85" s="609"/>
      <c r="GB85" s="609"/>
      <c r="GC85" s="609"/>
      <c r="GD85" s="609"/>
      <c r="GE85" s="609"/>
      <c r="GF85" s="609"/>
      <c r="GG85" s="609"/>
      <c r="GH85" s="609"/>
      <c r="GI85" s="609"/>
      <c r="GJ85" s="609"/>
      <c r="GK85" s="609"/>
      <c r="GL85" s="609"/>
      <c r="GM85" s="609"/>
      <c r="GN85" s="609"/>
      <c r="GO85" s="609"/>
      <c r="GP85" s="609"/>
      <c r="GQ85" s="609"/>
      <c r="GR85" s="609"/>
      <c r="GS85" s="609"/>
      <c r="GT85" s="609"/>
      <c r="GU85" s="609"/>
      <c r="GV85" s="609"/>
      <c r="GW85" s="609"/>
      <c r="GX85" s="609"/>
      <c r="GY85" s="609"/>
      <c r="GZ85" s="609"/>
      <c r="HA85" s="609"/>
      <c r="HB85" s="609"/>
      <c r="HC85" s="609"/>
      <c r="HD85" s="609"/>
      <c r="HE85" s="609"/>
      <c r="HF85" s="609"/>
      <c r="HG85" s="609"/>
      <c r="HH85" s="609"/>
    </row>
    <row r="86" spans="1:216" s="40" customFormat="1" ht="12">
      <c r="A86" s="346" t="s">
        <v>362</v>
      </c>
      <c r="B86" s="335"/>
      <c r="C86" s="335"/>
      <c r="D86" s="335"/>
      <c r="E86" s="636">
        <f>E62</f>
        <v>0</v>
      </c>
      <c r="F86" s="636">
        <f t="shared" ref="F86:O86" si="31">F62</f>
        <v>0</v>
      </c>
      <c r="G86" s="636">
        <f t="shared" si="31"/>
        <v>0</v>
      </c>
      <c r="H86" s="636">
        <f t="shared" si="31"/>
        <v>0</v>
      </c>
      <c r="I86" s="636">
        <f t="shared" si="31"/>
        <v>0</v>
      </c>
      <c r="J86" s="636">
        <f t="shared" si="31"/>
        <v>0</v>
      </c>
      <c r="K86" s="636">
        <f t="shared" si="31"/>
        <v>0</v>
      </c>
      <c r="L86" s="636">
        <f t="shared" si="31"/>
        <v>0</v>
      </c>
      <c r="M86" s="636">
        <f t="shared" si="31"/>
        <v>0</v>
      </c>
      <c r="N86" s="636">
        <f t="shared" si="31"/>
        <v>0</v>
      </c>
      <c r="O86" s="636">
        <f t="shared" si="31"/>
        <v>0</v>
      </c>
      <c r="P86" s="790"/>
      <c r="R86" s="414"/>
      <c r="S86" s="414"/>
      <c r="T86" s="414"/>
      <c r="U86" s="414"/>
      <c r="V86" s="414"/>
      <c r="W86" s="414"/>
      <c r="X86" s="414"/>
      <c r="Y86" s="414"/>
      <c r="Z86" s="414"/>
      <c r="AA86" s="414"/>
      <c r="AB86" s="414"/>
      <c r="AC86" s="414"/>
      <c r="AD86" s="414"/>
      <c r="AE86" s="414"/>
      <c r="AF86" s="414"/>
      <c r="AG86" s="414"/>
      <c r="AH86" s="414"/>
      <c r="AI86" s="414"/>
      <c r="AJ86" s="414"/>
      <c r="AK86" s="414"/>
      <c r="AL86" s="414"/>
      <c r="AM86" s="414"/>
      <c r="AN86" s="414"/>
      <c r="AO86" s="414"/>
      <c r="AP86" s="414"/>
      <c r="AQ86" s="414"/>
      <c r="AR86" s="414"/>
      <c r="AS86" s="414"/>
      <c r="AT86" s="414"/>
      <c r="AU86" s="414"/>
      <c r="AV86" s="414"/>
      <c r="AW86" s="414"/>
      <c r="AX86" s="414"/>
      <c r="AY86" s="414"/>
      <c r="AZ86" s="414"/>
      <c r="BA86" s="414"/>
      <c r="BB86" s="414"/>
      <c r="BC86" s="414"/>
      <c r="BD86" s="414"/>
      <c r="BE86" s="414"/>
      <c r="BF86" s="414"/>
      <c r="BG86" s="414"/>
      <c r="BH86" s="414"/>
      <c r="BI86" s="414"/>
      <c r="BJ86" s="414"/>
      <c r="BK86" s="414"/>
      <c r="BL86" s="414"/>
      <c r="BM86" s="414"/>
      <c r="BN86" s="414"/>
      <c r="BO86" s="414"/>
      <c r="BP86" s="414"/>
      <c r="BQ86" s="414"/>
      <c r="BR86" s="414"/>
      <c r="BS86" s="414"/>
      <c r="BT86" s="414"/>
      <c r="BU86" s="414"/>
      <c r="BV86" s="414"/>
      <c r="BW86" s="414"/>
      <c r="BX86" s="414"/>
      <c r="BY86" s="414"/>
      <c r="BZ86" s="414"/>
      <c r="CA86" s="414"/>
      <c r="CB86" s="414"/>
      <c r="CC86" s="414"/>
      <c r="CD86" s="414"/>
      <c r="CE86" s="414"/>
      <c r="CF86" s="414"/>
      <c r="CG86" s="414"/>
      <c r="CH86" s="414"/>
      <c r="CI86" s="414"/>
      <c r="CJ86" s="414"/>
      <c r="CK86" s="414"/>
      <c r="CL86" s="414"/>
      <c r="CM86" s="414"/>
      <c r="CN86" s="414"/>
      <c r="CO86" s="414"/>
      <c r="CP86" s="414"/>
      <c r="CQ86" s="414"/>
      <c r="CR86" s="414"/>
      <c r="CS86" s="414"/>
      <c r="CT86" s="414"/>
      <c r="CU86" s="414"/>
      <c r="CV86" s="414"/>
      <c r="CW86" s="414"/>
      <c r="CX86" s="414"/>
      <c r="CY86" s="414"/>
      <c r="CZ86" s="414"/>
      <c r="DA86" s="414"/>
      <c r="DB86" s="414"/>
      <c r="DC86" s="414"/>
      <c r="DD86" s="414"/>
      <c r="DE86" s="414"/>
      <c r="DF86" s="414"/>
      <c r="DG86" s="414"/>
      <c r="DH86" s="414"/>
      <c r="DI86" s="414"/>
      <c r="DJ86" s="414"/>
      <c r="DK86" s="414"/>
      <c r="DL86" s="414"/>
      <c r="DM86" s="414"/>
      <c r="DN86" s="414"/>
      <c r="DO86" s="414"/>
      <c r="DP86" s="414"/>
      <c r="DQ86" s="414"/>
      <c r="DR86" s="414"/>
      <c r="DS86" s="414"/>
      <c r="DT86" s="414"/>
      <c r="DU86" s="414"/>
      <c r="DV86" s="414"/>
      <c r="DW86" s="414"/>
      <c r="DX86" s="414"/>
      <c r="DY86" s="414"/>
      <c r="DZ86" s="414"/>
      <c r="EA86" s="414"/>
      <c r="EB86" s="414"/>
      <c r="EC86" s="414"/>
      <c r="ED86" s="414"/>
      <c r="EE86" s="414"/>
      <c r="EF86" s="414"/>
      <c r="EG86" s="414"/>
      <c r="EH86" s="414"/>
      <c r="EI86" s="414"/>
      <c r="EJ86" s="414"/>
      <c r="EK86" s="414"/>
      <c r="EL86" s="414"/>
      <c r="EM86" s="414"/>
      <c r="EN86" s="414"/>
      <c r="EO86" s="414"/>
      <c r="EP86" s="414"/>
      <c r="EQ86" s="414"/>
      <c r="ER86" s="414"/>
      <c r="ES86" s="414"/>
      <c r="ET86" s="414"/>
      <c r="EU86" s="414"/>
      <c r="EV86" s="414"/>
      <c r="EW86" s="414"/>
      <c r="EX86" s="414"/>
      <c r="EY86" s="414"/>
      <c r="EZ86" s="414"/>
      <c r="FA86" s="414"/>
      <c r="FB86" s="414"/>
      <c r="FC86" s="414"/>
      <c r="FD86" s="414"/>
      <c r="FE86" s="414"/>
      <c r="FF86" s="414"/>
      <c r="FG86" s="414"/>
      <c r="FH86" s="414"/>
      <c r="FI86" s="414"/>
      <c r="FJ86" s="414"/>
      <c r="FK86" s="414"/>
      <c r="FL86" s="414"/>
      <c r="FM86" s="414"/>
      <c r="FN86" s="414"/>
      <c r="FO86" s="414"/>
      <c r="FP86" s="414"/>
      <c r="FQ86" s="414"/>
      <c r="FR86" s="414"/>
      <c r="FS86" s="414"/>
      <c r="FT86" s="414"/>
      <c r="FU86" s="414"/>
      <c r="FV86" s="414"/>
      <c r="FW86" s="414"/>
      <c r="FX86" s="414"/>
      <c r="FY86" s="414"/>
      <c r="FZ86" s="414"/>
      <c r="GA86" s="414"/>
      <c r="GB86" s="414"/>
      <c r="GC86" s="414"/>
      <c r="GD86" s="414"/>
      <c r="GE86" s="414"/>
      <c r="GF86" s="414"/>
      <c r="GG86" s="414"/>
      <c r="GH86" s="414"/>
      <c r="GI86" s="414"/>
      <c r="GJ86" s="414"/>
      <c r="GK86" s="414"/>
      <c r="GL86" s="414"/>
      <c r="GM86" s="414"/>
      <c r="GN86" s="414"/>
      <c r="GO86" s="414"/>
      <c r="GP86" s="414"/>
      <c r="GQ86" s="414"/>
      <c r="GR86" s="414"/>
      <c r="GS86" s="414"/>
      <c r="GT86" s="414"/>
      <c r="GU86" s="414"/>
      <c r="GV86" s="414"/>
      <c r="GW86" s="414"/>
      <c r="GX86" s="414"/>
      <c r="GY86" s="414"/>
      <c r="GZ86" s="414"/>
      <c r="HA86" s="414"/>
      <c r="HB86" s="414"/>
      <c r="HC86" s="414"/>
      <c r="HD86" s="414"/>
      <c r="HE86" s="414"/>
      <c r="HF86" s="414"/>
      <c r="HG86" s="414"/>
      <c r="HH86" s="414"/>
    </row>
    <row r="87" spans="1:216" s="609" customFormat="1" ht="12.75" customHeight="1">
      <c r="A87" s="1421" t="s">
        <v>460</v>
      </c>
      <c r="B87" s="1421"/>
      <c r="C87" s="1421"/>
      <c r="D87" s="846"/>
      <c r="E87" s="815">
        <f>E59</f>
        <v>0</v>
      </c>
      <c r="F87" s="815">
        <f t="shared" ref="F87:O87" si="32">F59</f>
        <v>0</v>
      </c>
      <c r="G87" s="815">
        <f t="shared" si="32"/>
        <v>0</v>
      </c>
      <c r="H87" s="815">
        <f t="shared" si="32"/>
        <v>0</v>
      </c>
      <c r="I87" s="815">
        <f t="shared" si="32"/>
        <v>0</v>
      </c>
      <c r="J87" s="815">
        <f t="shared" si="32"/>
        <v>0</v>
      </c>
      <c r="K87" s="815">
        <f t="shared" si="32"/>
        <v>0</v>
      </c>
      <c r="L87" s="815">
        <f t="shared" si="32"/>
        <v>0</v>
      </c>
      <c r="M87" s="815">
        <f t="shared" si="32"/>
        <v>0</v>
      </c>
      <c r="N87" s="815">
        <f t="shared" si="32"/>
        <v>0</v>
      </c>
      <c r="O87" s="815">
        <f t="shared" si="32"/>
        <v>0</v>
      </c>
      <c r="P87" s="469">
        <f>SUM(E87:O87)</f>
        <v>0</v>
      </c>
    </row>
    <row r="88" spans="1:216" s="69" customFormat="1" ht="12.75" customHeight="1">
      <c r="A88" s="1414" t="s">
        <v>518</v>
      </c>
      <c r="B88" s="1414"/>
      <c r="C88" s="1414"/>
      <c r="D88" s="1414"/>
      <c r="E88" s="835"/>
      <c r="F88" s="836"/>
      <c r="G88" s="835"/>
      <c r="H88" s="837"/>
      <c r="I88" s="838"/>
      <c r="J88" s="838"/>
      <c r="K88" s="838"/>
      <c r="L88" s="838"/>
      <c r="M88" s="838"/>
      <c r="N88" s="838"/>
      <c r="O88" s="838"/>
      <c r="P88" s="736">
        <f>SUM(E88:O88)</f>
        <v>0</v>
      </c>
      <c r="Q88" s="68"/>
      <c r="R88" s="609"/>
      <c r="S88" s="609"/>
      <c r="T88" s="609"/>
      <c r="U88" s="609"/>
      <c r="V88" s="609"/>
      <c r="W88" s="609"/>
      <c r="X88" s="609"/>
      <c r="Y88" s="609"/>
      <c r="Z88" s="609"/>
      <c r="AA88" s="609"/>
      <c r="AB88" s="609"/>
      <c r="AC88" s="609"/>
      <c r="AD88" s="609"/>
      <c r="AE88" s="609"/>
      <c r="AF88" s="609"/>
      <c r="AG88" s="609"/>
      <c r="AH88" s="609"/>
      <c r="AI88" s="609"/>
      <c r="AJ88" s="609"/>
      <c r="AK88" s="609"/>
      <c r="AL88" s="609"/>
      <c r="AM88" s="609"/>
      <c r="AN88" s="609"/>
      <c r="AO88" s="609"/>
      <c r="AP88" s="609"/>
      <c r="AQ88" s="609"/>
      <c r="AR88" s="609"/>
      <c r="AS88" s="609"/>
      <c r="AT88" s="609"/>
      <c r="AU88" s="609"/>
      <c r="AV88" s="609"/>
      <c r="AW88" s="609"/>
      <c r="AX88" s="609"/>
      <c r="AY88" s="609"/>
      <c r="AZ88" s="609"/>
      <c r="BA88" s="609"/>
      <c r="BB88" s="609"/>
      <c r="BC88" s="609"/>
      <c r="BD88" s="609"/>
      <c r="BE88" s="609"/>
      <c r="BF88" s="609"/>
      <c r="BG88" s="609"/>
      <c r="BH88" s="609"/>
      <c r="BI88" s="609"/>
      <c r="BJ88" s="609"/>
      <c r="BK88" s="609"/>
      <c r="BL88" s="609"/>
      <c r="BM88" s="609"/>
      <c r="BN88" s="609"/>
      <c r="BO88" s="609"/>
      <c r="BP88" s="609"/>
      <c r="BQ88" s="609"/>
      <c r="BR88" s="609"/>
      <c r="BS88" s="609"/>
      <c r="BT88" s="609"/>
      <c r="BU88" s="609"/>
      <c r="BV88" s="609"/>
      <c r="BW88" s="609"/>
      <c r="BX88" s="609"/>
      <c r="BY88" s="609"/>
      <c r="BZ88" s="609"/>
      <c r="CA88" s="609"/>
      <c r="CB88" s="609"/>
      <c r="CC88" s="609"/>
      <c r="CD88" s="609"/>
      <c r="CE88" s="609"/>
      <c r="CF88" s="609"/>
      <c r="CG88" s="609"/>
      <c r="CH88" s="609"/>
      <c r="CI88" s="609"/>
      <c r="CJ88" s="609"/>
      <c r="CK88" s="609"/>
      <c r="CL88" s="609"/>
      <c r="CM88" s="609"/>
      <c r="CN88" s="609"/>
      <c r="CO88" s="609"/>
      <c r="CP88" s="609"/>
      <c r="CQ88" s="609"/>
      <c r="CR88" s="609"/>
      <c r="CS88" s="609"/>
      <c r="CT88" s="609"/>
      <c r="CU88" s="609"/>
      <c r="CV88" s="609"/>
      <c r="CW88" s="609"/>
      <c r="CX88" s="609"/>
      <c r="CY88" s="609"/>
      <c r="CZ88" s="609"/>
      <c r="DA88" s="609"/>
      <c r="DB88" s="609"/>
      <c r="DC88" s="609"/>
      <c r="DD88" s="609"/>
      <c r="DE88" s="609"/>
      <c r="DF88" s="609"/>
      <c r="DG88" s="609"/>
      <c r="DH88" s="609"/>
      <c r="DI88" s="609"/>
      <c r="DJ88" s="609"/>
      <c r="DK88" s="609"/>
      <c r="DL88" s="609"/>
      <c r="DM88" s="609"/>
      <c r="DN88" s="609"/>
      <c r="DO88" s="609"/>
      <c r="DP88" s="609"/>
      <c r="DQ88" s="609"/>
      <c r="DR88" s="609"/>
      <c r="DS88" s="609"/>
      <c r="DT88" s="609"/>
      <c r="DU88" s="609"/>
      <c r="DV88" s="609"/>
      <c r="DW88" s="609"/>
      <c r="DX88" s="609"/>
      <c r="DY88" s="609"/>
      <c r="DZ88" s="609"/>
      <c r="EA88" s="609"/>
      <c r="EB88" s="609"/>
      <c r="EC88" s="609"/>
      <c r="ED88" s="609"/>
      <c r="EE88" s="609"/>
      <c r="EF88" s="609"/>
      <c r="EG88" s="609"/>
      <c r="EH88" s="609"/>
      <c r="EI88" s="609"/>
      <c r="EJ88" s="609"/>
      <c r="EK88" s="609"/>
      <c r="EL88" s="609"/>
      <c r="EM88" s="609"/>
      <c r="EN88" s="609"/>
      <c r="EO88" s="609"/>
      <c r="EP88" s="609"/>
      <c r="EQ88" s="609"/>
      <c r="ER88" s="609"/>
      <c r="ES88" s="609"/>
      <c r="ET88" s="609"/>
      <c r="EU88" s="609"/>
      <c r="EV88" s="609"/>
      <c r="EW88" s="609"/>
      <c r="EX88" s="609"/>
      <c r="EY88" s="609"/>
      <c r="EZ88" s="609"/>
      <c r="FA88" s="609"/>
      <c r="FB88" s="609"/>
      <c r="FC88" s="609"/>
      <c r="FD88" s="609"/>
      <c r="FE88" s="609"/>
      <c r="FF88" s="609"/>
      <c r="FG88" s="609"/>
      <c r="FH88" s="609"/>
      <c r="FI88" s="609"/>
      <c r="FJ88" s="609"/>
      <c r="FK88" s="609"/>
      <c r="FL88" s="609"/>
      <c r="FM88" s="609"/>
      <c r="FN88" s="609"/>
      <c r="FO88" s="609"/>
      <c r="FP88" s="609"/>
      <c r="FQ88" s="609"/>
      <c r="FR88" s="609"/>
      <c r="FS88" s="609"/>
      <c r="FT88" s="609"/>
      <c r="FU88" s="609"/>
      <c r="FV88" s="609"/>
      <c r="FW88" s="609"/>
      <c r="FX88" s="609"/>
      <c r="FY88" s="609"/>
      <c r="FZ88" s="609"/>
      <c r="GA88" s="609"/>
      <c r="GB88" s="609"/>
      <c r="GC88" s="609"/>
      <c r="GD88" s="609"/>
      <c r="GE88" s="609"/>
      <c r="GF88" s="609"/>
      <c r="GG88" s="609"/>
      <c r="GH88" s="609"/>
      <c r="GI88" s="609"/>
      <c r="GJ88" s="609"/>
      <c r="GK88" s="609"/>
      <c r="GL88" s="609"/>
      <c r="GM88" s="609"/>
      <c r="GN88" s="609"/>
      <c r="GO88" s="609"/>
      <c r="GP88" s="609"/>
      <c r="GQ88" s="609"/>
      <c r="GR88" s="609"/>
      <c r="GS88" s="609"/>
      <c r="GT88" s="609"/>
      <c r="GU88" s="609"/>
      <c r="GV88" s="609"/>
      <c r="GW88" s="609"/>
      <c r="GX88" s="609"/>
      <c r="GY88" s="609"/>
      <c r="GZ88" s="609"/>
      <c r="HA88" s="609"/>
      <c r="HB88" s="609"/>
      <c r="HC88" s="609"/>
      <c r="HD88" s="609"/>
      <c r="HE88" s="609"/>
      <c r="HF88" s="609"/>
      <c r="HG88" s="609"/>
      <c r="HH88" s="609"/>
    </row>
    <row r="89" spans="1:216" s="44" customFormat="1" ht="12" customHeight="1">
      <c r="A89" s="340" t="s">
        <v>361</v>
      </c>
      <c r="B89" s="341"/>
      <c r="C89" s="341"/>
      <c r="D89" s="66"/>
      <c r="E89" s="374"/>
      <c r="F89" s="374"/>
      <c r="G89" s="374"/>
      <c r="H89" s="380"/>
      <c r="I89" s="380"/>
      <c r="J89" s="380"/>
      <c r="K89" s="380"/>
      <c r="L89" s="380"/>
      <c r="M89" s="380"/>
      <c r="N89" s="380"/>
      <c r="O89" s="380"/>
      <c r="P89" s="367"/>
      <c r="Q89" s="40"/>
      <c r="R89" s="414"/>
      <c r="S89" s="414"/>
      <c r="T89" s="414"/>
      <c r="U89" s="414"/>
      <c r="V89" s="414"/>
      <c r="W89" s="414"/>
      <c r="X89" s="414"/>
      <c r="Y89" s="414"/>
      <c r="Z89" s="414"/>
      <c r="AA89" s="414"/>
      <c r="AB89" s="414"/>
      <c r="AC89" s="414"/>
      <c r="AD89" s="414"/>
      <c r="AE89" s="414"/>
      <c r="AF89" s="414"/>
      <c r="AG89" s="414"/>
      <c r="AH89" s="414"/>
      <c r="AI89" s="414"/>
      <c r="AJ89" s="414"/>
      <c r="AK89" s="414"/>
      <c r="AL89" s="414"/>
      <c r="AM89" s="414"/>
      <c r="AN89" s="414"/>
      <c r="AO89" s="414"/>
      <c r="AP89" s="414"/>
      <c r="AQ89" s="414"/>
      <c r="AR89" s="414"/>
      <c r="AS89" s="414"/>
      <c r="AT89" s="414"/>
      <c r="AU89" s="414"/>
      <c r="AV89" s="414"/>
      <c r="AW89" s="414"/>
      <c r="AX89" s="414"/>
      <c r="AY89" s="414"/>
      <c r="AZ89" s="414"/>
      <c r="BA89" s="414"/>
      <c r="BB89" s="414"/>
      <c r="BC89" s="414"/>
      <c r="BD89" s="414"/>
      <c r="BE89" s="414"/>
      <c r="BF89" s="414"/>
      <c r="BG89" s="414"/>
      <c r="BH89" s="414"/>
      <c r="BI89" s="414"/>
      <c r="BJ89" s="414"/>
      <c r="BK89" s="414"/>
      <c r="BL89" s="414"/>
      <c r="BM89" s="414"/>
      <c r="BN89" s="414"/>
      <c r="BO89" s="414"/>
      <c r="BP89" s="414"/>
      <c r="BQ89" s="414"/>
      <c r="BR89" s="414"/>
      <c r="BS89" s="414"/>
      <c r="BT89" s="414"/>
      <c r="BU89" s="414"/>
      <c r="BV89" s="414"/>
      <c r="BW89" s="414"/>
      <c r="BX89" s="414"/>
      <c r="BY89" s="414"/>
      <c r="BZ89" s="414"/>
      <c r="CA89" s="414"/>
      <c r="CB89" s="414"/>
      <c r="CC89" s="414"/>
      <c r="CD89" s="414"/>
      <c r="CE89" s="414"/>
      <c r="CF89" s="414"/>
      <c r="CG89" s="414"/>
      <c r="CH89" s="414"/>
      <c r="CI89" s="414"/>
      <c r="CJ89" s="414"/>
      <c r="CK89" s="414"/>
      <c r="CL89" s="414"/>
      <c r="CM89" s="414"/>
      <c r="CN89" s="414"/>
      <c r="CO89" s="414"/>
      <c r="CP89" s="414"/>
      <c r="CQ89" s="414"/>
      <c r="CR89" s="414"/>
      <c r="CS89" s="414"/>
      <c r="CT89" s="414"/>
      <c r="CU89" s="414"/>
      <c r="CV89" s="414"/>
      <c r="CW89" s="414"/>
      <c r="CX89" s="414"/>
      <c r="CY89" s="414"/>
      <c r="CZ89" s="414"/>
      <c r="DA89" s="414"/>
      <c r="DB89" s="414"/>
      <c r="DC89" s="414"/>
      <c r="DD89" s="414"/>
      <c r="DE89" s="414"/>
      <c r="DF89" s="414"/>
      <c r="DG89" s="414"/>
      <c r="DH89" s="414"/>
      <c r="DI89" s="414"/>
      <c r="DJ89" s="414"/>
      <c r="DK89" s="414"/>
      <c r="DL89" s="414"/>
      <c r="DM89" s="414"/>
      <c r="DN89" s="414"/>
      <c r="DO89" s="414"/>
      <c r="DP89" s="414"/>
      <c r="DQ89" s="414"/>
      <c r="DR89" s="414"/>
      <c r="DS89" s="414"/>
      <c r="DT89" s="414"/>
      <c r="DU89" s="414"/>
      <c r="DV89" s="414"/>
      <c r="DW89" s="414"/>
      <c r="DX89" s="414"/>
      <c r="DY89" s="414"/>
      <c r="DZ89" s="414"/>
      <c r="EA89" s="414"/>
      <c r="EB89" s="414"/>
      <c r="EC89" s="414"/>
      <c r="ED89" s="414"/>
      <c r="EE89" s="414"/>
      <c r="EF89" s="414"/>
      <c r="EG89" s="414"/>
      <c r="EH89" s="414"/>
      <c r="EI89" s="414"/>
      <c r="EJ89" s="414"/>
      <c r="EK89" s="414"/>
      <c r="EL89" s="414"/>
      <c r="EM89" s="414"/>
      <c r="EN89" s="414"/>
      <c r="EO89" s="414"/>
      <c r="EP89" s="414"/>
      <c r="EQ89" s="414"/>
      <c r="ER89" s="414"/>
      <c r="ES89" s="414"/>
      <c r="ET89" s="414"/>
      <c r="EU89" s="414"/>
      <c r="EV89" s="414"/>
      <c r="EW89" s="414"/>
      <c r="EX89" s="414"/>
      <c r="EY89" s="414"/>
      <c r="EZ89" s="414"/>
      <c r="FA89" s="414"/>
      <c r="FB89" s="414"/>
      <c r="FC89" s="414"/>
      <c r="FD89" s="414"/>
      <c r="FE89" s="414"/>
      <c r="FF89" s="414"/>
      <c r="FG89" s="414"/>
      <c r="FH89" s="414"/>
      <c r="FI89" s="414"/>
      <c r="FJ89" s="414"/>
      <c r="FK89" s="414"/>
      <c r="FL89" s="414"/>
      <c r="FM89" s="414"/>
      <c r="FN89" s="414"/>
      <c r="FO89" s="414"/>
      <c r="FP89" s="414"/>
      <c r="FQ89" s="414"/>
      <c r="FR89" s="414"/>
      <c r="FS89" s="414"/>
      <c r="FT89" s="414"/>
      <c r="FU89" s="414"/>
      <c r="FV89" s="414"/>
      <c r="FW89" s="414"/>
      <c r="FX89" s="414"/>
      <c r="FY89" s="414"/>
      <c r="FZ89" s="414"/>
      <c r="GA89" s="414"/>
      <c r="GB89" s="414"/>
      <c r="GC89" s="414"/>
      <c r="GD89" s="414"/>
      <c r="GE89" s="414"/>
      <c r="GF89" s="414"/>
      <c r="GG89" s="414"/>
      <c r="GH89" s="414"/>
      <c r="GI89" s="414"/>
      <c r="GJ89" s="414"/>
      <c r="GK89" s="414"/>
      <c r="GL89" s="414"/>
      <c r="GM89" s="414"/>
      <c r="GN89" s="414"/>
      <c r="GO89" s="414"/>
      <c r="GP89" s="414"/>
      <c r="GQ89" s="414"/>
      <c r="GR89" s="414"/>
      <c r="GS89" s="414"/>
      <c r="GT89" s="414"/>
      <c r="GU89" s="414"/>
      <c r="GV89" s="414"/>
      <c r="GW89" s="414"/>
      <c r="GX89" s="414"/>
      <c r="GY89" s="414"/>
      <c r="GZ89" s="414"/>
      <c r="HA89" s="414"/>
      <c r="HB89" s="414"/>
      <c r="HC89" s="414"/>
      <c r="HD89" s="414"/>
      <c r="HE89" s="414"/>
      <c r="HF89" s="414"/>
      <c r="HG89" s="414"/>
      <c r="HH89" s="414"/>
    </row>
    <row r="90" spans="1:216" s="40" customFormat="1" ht="12">
      <c r="A90" s="346" t="s">
        <v>360</v>
      </c>
      <c r="B90" s="335"/>
      <c r="C90" s="335"/>
      <c r="D90" s="335"/>
      <c r="E90" s="451"/>
      <c r="F90" s="451"/>
      <c r="G90" s="451"/>
      <c r="H90" s="440"/>
      <c r="I90" s="425"/>
      <c r="J90" s="425"/>
      <c r="K90" s="425"/>
      <c r="L90" s="425"/>
      <c r="M90" s="425"/>
      <c r="N90" s="425"/>
      <c r="O90" s="425"/>
      <c r="P90" s="790"/>
      <c r="R90" s="414"/>
      <c r="S90" s="414"/>
      <c r="T90" s="414"/>
      <c r="U90" s="414"/>
      <c r="V90" s="414"/>
      <c r="W90" s="414"/>
      <c r="X90" s="414"/>
      <c r="Y90" s="414"/>
      <c r="Z90" s="414"/>
      <c r="AA90" s="414"/>
      <c r="AB90" s="414"/>
      <c r="AC90" s="414"/>
      <c r="AD90" s="414"/>
      <c r="AE90" s="414"/>
      <c r="AF90" s="414"/>
      <c r="AG90" s="414"/>
      <c r="AH90" s="414"/>
      <c r="AI90" s="414"/>
      <c r="AJ90" s="414"/>
      <c r="AK90" s="414"/>
      <c r="AL90" s="414"/>
      <c r="AM90" s="414"/>
      <c r="AN90" s="414"/>
      <c r="AO90" s="414"/>
      <c r="AP90" s="414"/>
      <c r="AQ90" s="414"/>
      <c r="AR90" s="414"/>
      <c r="AS90" s="414"/>
      <c r="AT90" s="414"/>
      <c r="AU90" s="414"/>
      <c r="AV90" s="414"/>
      <c r="AW90" s="414"/>
      <c r="AX90" s="414"/>
      <c r="AY90" s="414"/>
      <c r="AZ90" s="414"/>
      <c r="BA90" s="414"/>
      <c r="BB90" s="414"/>
      <c r="BC90" s="414"/>
      <c r="BD90" s="414"/>
      <c r="BE90" s="414"/>
      <c r="BF90" s="414"/>
      <c r="BG90" s="414"/>
      <c r="BH90" s="414"/>
      <c r="BI90" s="414"/>
      <c r="BJ90" s="414"/>
      <c r="BK90" s="414"/>
      <c r="BL90" s="414"/>
      <c r="BM90" s="414"/>
      <c r="BN90" s="414"/>
      <c r="BO90" s="414"/>
      <c r="BP90" s="414"/>
      <c r="BQ90" s="414"/>
      <c r="BR90" s="414"/>
      <c r="BS90" s="414"/>
      <c r="BT90" s="414"/>
      <c r="BU90" s="414"/>
      <c r="BV90" s="414"/>
      <c r="BW90" s="414"/>
      <c r="BX90" s="414"/>
      <c r="BY90" s="414"/>
      <c r="BZ90" s="414"/>
      <c r="CA90" s="414"/>
      <c r="CB90" s="414"/>
      <c r="CC90" s="414"/>
      <c r="CD90" s="414"/>
      <c r="CE90" s="414"/>
      <c r="CF90" s="414"/>
      <c r="CG90" s="414"/>
      <c r="CH90" s="414"/>
      <c r="CI90" s="414"/>
      <c r="CJ90" s="414"/>
      <c r="CK90" s="414"/>
      <c r="CL90" s="414"/>
      <c r="CM90" s="414"/>
      <c r="CN90" s="414"/>
      <c r="CO90" s="414"/>
      <c r="CP90" s="414"/>
      <c r="CQ90" s="414"/>
      <c r="CR90" s="414"/>
      <c r="CS90" s="414"/>
      <c r="CT90" s="414"/>
      <c r="CU90" s="414"/>
      <c r="CV90" s="414"/>
      <c r="CW90" s="414"/>
      <c r="CX90" s="414"/>
      <c r="CY90" s="414"/>
      <c r="CZ90" s="414"/>
      <c r="DA90" s="414"/>
      <c r="DB90" s="414"/>
      <c r="DC90" s="414"/>
      <c r="DD90" s="414"/>
      <c r="DE90" s="414"/>
      <c r="DF90" s="414"/>
      <c r="DG90" s="414"/>
      <c r="DH90" s="414"/>
      <c r="DI90" s="414"/>
      <c r="DJ90" s="414"/>
      <c r="DK90" s="414"/>
      <c r="DL90" s="414"/>
      <c r="DM90" s="414"/>
      <c r="DN90" s="414"/>
      <c r="DO90" s="414"/>
      <c r="DP90" s="414"/>
      <c r="DQ90" s="414"/>
      <c r="DR90" s="414"/>
      <c r="DS90" s="414"/>
      <c r="DT90" s="414"/>
      <c r="DU90" s="414"/>
      <c r="DV90" s="414"/>
      <c r="DW90" s="414"/>
      <c r="DX90" s="414"/>
      <c r="DY90" s="414"/>
      <c r="DZ90" s="414"/>
      <c r="EA90" s="414"/>
      <c r="EB90" s="414"/>
      <c r="EC90" s="414"/>
      <c r="ED90" s="414"/>
      <c r="EE90" s="414"/>
      <c r="EF90" s="414"/>
      <c r="EG90" s="414"/>
      <c r="EH90" s="414"/>
      <c r="EI90" s="414"/>
      <c r="EJ90" s="414"/>
      <c r="EK90" s="414"/>
      <c r="EL90" s="414"/>
      <c r="EM90" s="414"/>
      <c r="EN90" s="414"/>
      <c r="EO90" s="414"/>
      <c r="EP90" s="414"/>
      <c r="EQ90" s="414"/>
      <c r="ER90" s="414"/>
      <c r="ES90" s="414"/>
      <c r="ET90" s="414"/>
      <c r="EU90" s="414"/>
      <c r="EV90" s="414"/>
      <c r="EW90" s="414"/>
      <c r="EX90" s="414"/>
      <c r="EY90" s="414"/>
      <c r="EZ90" s="414"/>
      <c r="FA90" s="414"/>
      <c r="FB90" s="414"/>
      <c r="FC90" s="414"/>
      <c r="FD90" s="414"/>
      <c r="FE90" s="414"/>
      <c r="FF90" s="414"/>
      <c r="FG90" s="414"/>
      <c r="FH90" s="414"/>
      <c r="FI90" s="414"/>
      <c r="FJ90" s="414"/>
      <c r="FK90" s="414"/>
      <c r="FL90" s="414"/>
      <c r="FM90" s="414"/>
      <c r="FN90" s="414"/>
      <c r="FO90" s="414"/>
      <c r="FP90" s="414"/>
      <c r="FQ90" s="414"/>
      <c r="FR90" s="414"/>
      <c r="FS90" s="414"/>
      <c r="FT90" s="414"/>
      <c r="FU90" s="414"/>
      <c r="FV90" s="414"/>
      <c r="FW90" s="414"/>
      <c r="FX90" s="414"/>
      <c r="FY90" s="414"/>
      <c r="FZ90" s="414"/>
      <c r="GA90" s="414"/>
      <c r="GB90" s="414"/>
      <c r="GC90" s="414"/>
      <c r="GD90" s="414"/>
      <c r="GE90" s="414"/>
      <c r="GF90" s="414"/>
      <c r="GG90" s="414"/>
      <c r="GH90" s="414"/>
      <c r="GI90" s="414"/>
      <c r="GJ90" s="414"/>
      <c r="GK90" s="414"/>
      <c r="GL90" s="414"/>
      <c r="GM90" s="414"/>
      <c r="GN90" s="414"/>
      <c r="GO90" s="414"/>
      <c r="GP90" s="414"/>
      <c r="GQ90" s="414"/>
      <c r="GR90" s="414"/>
      <c r="GS90" s="414"/>
      <c r="GT90" s="414"/>
      <c r="GU90" s="414"/>
      <c r="GV90" s="414"/>
      <c r="GW90" s="414"/>
      <c r="GX90" s="414"/>
      <c r="GY90" s="414"/>
      <c r="GZ90" s="414"/>
      <c r="HA90" s="414"/>
      <c r="HB90" s="414"/>
      <c r="HC90" s="414"/>
      <c r="HD90" s="414"/>
      <c r="HE90" s="414"/>
      <c r="HF90" s="414"/>
      <c r="HG90" s="414"/>
      <c r="HH90" s="414"/>
    </row>
    <row r="91" spans="1:216" s="44" customFormat="1" ht="12" customHeight="1">
      <c r="A91" s="340" t="s">
        <v>364</v>
      </c>
      <c r="B91" s="341"/>
      <c r="C91" s="341"/>
      <c r="D91" s="66"/>
      <c r="E91" s="1168">
        <f>E85-E86-E87-E88-E89</f>
        <v>0</v>
      </c>
      <c r="F91" s="1168">
        <f t="shared" ref="F91:O91" si="33">F85-F86-F87-F88-F89</f>
        <v>0</v>
      </c>
      <c r="G91" s="1168">
        <f t="shared" si="33"/>
        <v>0</v>
      </c>
      <c r="H91" s="1168">
        <f t="shared" si="33"/>
        <v>0</v>
      </c>
      <c r="I91" s="1168">
        <f t="shared" si="33"/>
        <v>0</v>
      </c>
      <c r="J91" s="1168">
        <f t="shared" si="33"/>
        <v>0</v>
      </c>
      <c r="K91" s="1168">
        <f t="shared" si="33"/>
        <v>0</v>
      </c>
      <c r="L91" s="1168">
        <f t="shared" si="33"/>
        <v>0</v>
      </c>
      <c r="M91" s="1168">
        <f t="shared" si="33"/>
        <v>0</v>
      </c>
      <c r="N91" s="1168">
        <f t="shared" si="33"/>
        <v>0</v>
      </c>
      <c r="O91" s="1168">
        <f t="shared" si="33"/>
        <v>0</v>
      </c>
      <c r="P91" s="367"/>
      <c r="Q91" s="40"/>
      <c r="R91" s="414"/>
      <c r="S91" s="414"/>
      <c r="T91" s="414"/>
      <c r="U91" s="414"/>
      <c r="V91" s="414"/>
      <c r="W91" s="414"/>
      <c r="X91" s="414"/>
      <c r="Y91" s="414"/>
      <c r="Z91" s="414"/>
      <c r="AA91" s="414"/>
      <c r="AB91" s="414"/>
      <c r="AC91" s="414"/>
      <c r="AD91" s="414"/>
      <c r="AE91" s="414"/>
      <c r="AF91" s="414"/>
      <c r="AG91" s="414"/>
      <c r="AH91" s="414"/>
      <c r="AI91" s="414"/>
      <c r="AJ91" s="414"/>
      <c r="AK91" s="414"/>
      <c r="AL91" s="414"/>
      <c r="AM91" s="414"/>
      <c r="AN91" s="414"/>
      <c r="AO91" s="414"/>
      <c r="AP91" s="414"/>
      <c r="AQ91" s="414"/>
      <c r="AR91" s="414"/>
      <c r="AS91" s="414"/>
      <c r="AT91" s="414"/>
      <c r="AU91" s="414"/>
      <c r="AV91" s="414"/>
      <c r="AW91" s="414"/>
      <c r="AX91" s="414"/>
      <c r="AY91" s="414"/>
      <c r="AZ91" s="414"/>
      <c r="BA91" s="414"/>
      <c r="BB91" s="414"/>
      <c r="BC91" s="414"/>
      <c r="BD91" s="414"/>
      <c r="BE91" s="414"/>
      <c r="BF91" s="414"/>
      <c r="BG91" s="414"/>
      <c r="BH91" s="414"/>
      <c r="BI91" s="414"/>
      <c r="BJ91" s="414"/>
      <c r="BK91" s="414"/>
      <c r="BL91" s="414"/>
      <c r="BM91" s="414"/>
      <c r="BN91" s="414"/>
      <c r="BO91" s="414"/>
      <c r="BP91" s="414"/>
      <c r="BQ91" s="414"/>
      <c r="BR91" s="414"/>
      <c r="BS91" s="414"/>
      <c r="BT91" s="414"/>
      <c r="BU91" s="414"/>
      <c r="BV91" s="414"/>
      <c r="BW91" s="414"/>
      <c r="BX91" s="414"/>
      <c r="BY91" s="414"/>
      <c r="BZ91" s="414"/>
      <c r="CA91" s="414"/>
      <c r="CB91" s="414"/>
      <c r="CC91" s="414"/>
      <c r="CD91" s="414"/>
      <c r="CE91" s="414"/>
      <c r="CF91" s="414"/>
      <c r="CG91" s="414"/>
      <c r="CH91" s="414"/>
      <c r="CI91" s="414"/>
      <c r="CJ91" s="414"/>
      <c r="CK91" s="414"/>
      <c r="CL91" s="414"/>
      <c r="CM91" s="414"/>
      <c r="CN91" s="414"/>
      <c r="CO91" s="414"/>
      <c r="CP91" s="414"/>
      <c r="CQ91" s="414"/>
      <c r="CR91" s="414"/>
      <c r="CS91" s="414"/>
      <c r="CT91" s="414"/>
      <c r="CU91" s="414"/>
      <c r="CV91" s="414"/>
      <c r="CW91" s="414"/>
      <c r="CX91" s="414"/>
      <c r="CY91" s="414"/>
      <c r="CZ91" s="414"/>
      <c r="DA91" s="414"/>
      <c r="DB91" s="414"/>
      <c r="DC91" s="414"/>
      <c r="DD91" s="414"/>
      <c r="DE91" s="414"/>
      <c r="DF91" s="414"/>
      <c r="DG91" s="414"/>
      <c r="DH91" s="414"/>
      <c r="DI91" s="414"/>
      <c r="DJ91" s="414"/>
      <c r="DK91" s="414"/>
      <c r="DL91" s="414"/>
      <c r="DM91" s="414"/>
      <c r="DN91" s="414"/>
      <c r="DO91" s="414"/>
      <c r="DP91" s="414"/>
      <c r="DQ91" s="414"/>
      <c r="DR91" s="414"/>
      <c r="DS91" s="414"/>
      <c r="DT91" s="414"/>
      <c r="DU91" s="414"/>
      <c r="DV91" s="414"/>
      <c r="DW91" s="414"/>
      <c r="DX91" s="414"/>
      <c r="DY91" s="414"/>
      <c r="DZ91" s="414"/>
      <c r="EA91" s="414"/>
      <c r="EB91" s="414"/>
      <c r="EC91" s="414"/>
      <c r="ED91" s="414"/>
      <c r="EE91" s="414"/>
      <c r="EF91" s="414"/>
      <c r="EG91" s="414"/>
      <c r="EH91" s="414"/>
      <c r="EI91" s="414"/>
      <c r="EJ91" s="414"/>
      <c r="EK91" s="414"/>
      <c r="EL91" s="414"/>
      <c r="EM91" s="414"/>
      <c r="EN91" s="414"/>
      <c r="EO91" s="414"/>
      <c r="EP91" s="414"/>
      <c r="EQ91" s="414"/>
      <c r="ER91" s="414"/>
      <c r="ES91" s="414"/>
      <c r="ET91" s="414"/>
      <c r="EU91" s="414"/>
      <c r="EV91" s="414"/>
      <c r="EW91" s="414"/>
      <c r="EX91" s="414"/>
      <c r="EY91" s="414"/>
      <c r="EZ91" s="414"/>
      <c r="FA91" s="414"/>
      <c r="FB91" s="414"/>
      <c r="FC91" s="414"/>
      <c r="FD91" s="414"/>
      <c r="FE91" s="414"/>
      <c r="FF91" s="414"/>
      <c r="FG91" s="414"/>
      <c r="FH91" s="414"/>
      <c r="FI91" s="414"/>
      <c r="FJ91" s="414"/>
      <c r="FK91" s="414"/>
      <c r="FL91" s="414"/>
      <c r="FM91" s="414"/>
      <c r="FN91" s="414"/>
      <c r="FO91" s="414"/>
      <c r="FP91" s="414"/>
      <c r="FQ91" s="414"/>
      <c r="FR91" s="414"/>
      <c r="FS91" s="414"/>
      <c r="FT91" s="414"/>
      <c r="FU91" s="414"/>
      <c r="FV91" s="414"/>
      <c r="FW91" s="414"/>
      <c r="FX91" s="414"/>
      <c r="FY91" s="414"/>
      <c r="FZ91" s="414"/>
      <c r="GA91" s="414"/>
      <c r="GB91" s="414"/>
      <c r="GC91" s="414"/>
      <c r="GD91" s="414"/>
      <c r="GE91" s="414"/>
      <c r="GF91" s="414"/>
      <c r="GG91" s="414"/>
      <c r="GH91" s="414"/>
      <c r="GI91" s="414"/>
      <c r="GJ91" s="414"/>
      <c r="GK91" s="414"/>
      <c r="GL91" s="414"/>
      <c r="GM91" s="414"/>
      <c r="GN91" s="414"/>
      <c r="GO91" s="414"/>
      <c r="GP91" s="414"/>
      <c r="GQ91" s="414"/>
      <c r="GR91" s="414"/>
      <c r="GS91" s="414"/>
      <c r="GT91" s="414"/>
      <c r="GU91" s="414"/>
      <c r="GV91" s="414"/>
      <c r="GW91" s="414"/>
      <c r="GX91" s="414"/>
      <c r="GY91" s="414"/>
      <c r="GZ91" s="414"/>
      <c r="HA91" s="414"/>
      <c r="HB91" s="414"/>
      <c r="HC91" s="414"/>
      <c r="HD91" s="414"/>
      <c r="HE91" s="414"/>
      <c r="HF91" s="414"/>
      <c r="HG91" s="414"/>
      <c r="HH91" s="414"/>
    </row>
    <row r="92" spans="1:216" s="828" customFormat="1" ht="13.8">
      <c r="A92" s="1415" t="s">
        <v>411</v>
      </c>
      <c r="B92" s="1415"/>
      <c r="C92" s="1415"/>
      <c r="D92" s="1415"/>
      <c r="E92" s="1104">
        <f t="shared" ref="E92:O92" si="34">E88+E59</f>
        <v>0</v>
      </c>
      <c r="F92" s="1105">
        <f t="shared" si="34"/>
        <v>0</v>
      </c>
      <c r="G92" s="1104">
        <f t="shared" si="34"/>
        <v>0</v>
      </c>
      <c r="H92" s="1106">
        <f t="shared" si="34"/>
        <v>0</v>
      </c>
      <c r="I92" s="1107">
        <f t="shared" si="34"/>
        <v>0</v>
      </c>
      <c r="J92" s="1107">
        <f t="shared" si="34"/>
        <v>0</v>
      </c>
      <c r="K92" s="1107">
        <f t="shared" si="34"/>
        <v>0</v>
      </c>
      <c r="L92" s="1107">
        <f t="shared" si="34"/>
        <v>0</v>
      </c>
      <c r="M92" s="1107">
        <f t="shared" si="34"/>
        <v>0</v>
      </c>
      <c r="N92" s="1107">
        <f t="shared" si="34"/>
        <v>0</v>
      </c>
      <c r="O92" s="1107">
        <f t="shared" si="34"/>
        <v>0</v>
      </c>
      <c r="P92" s="827">
        <f>SUM(E92:O92)</f>
        <v>0</v>
      </c>
    </row>
    <row r="93" spans="1:216" s="132" customFormat="1" ht="12">
      <c r="A93" s="418" t="s">
        <v>410</v>
      </c>
      <c r="B93" s="419"/>
      <c r="C93" s="419"/>
      <c r="D93" s="419"/>
      <c r="E93" s="1108" t="e">
        <f t="shared" ref="E93:O93" si="35">E59/E56</f>
        <v>#DIV/0!</v>
      </c>
      <c r="F93" s="1109" t="e">
        <f t="shared" si="35"/>
        <v>#DIV/0!</v>
      </c>
      <c r="G93" s="1108" t="e">
        <f t="shared" si="35"/>
        <v>#DIV/0!</v>
      </c>
      <c r="H93" s="1109" t="e">
        <f t="shared" si="35"/>
        <v>#DIV/0!</v>
      </c>
      <c r="I93" s="1109" t="e">
        <f t="shared" si="35"/>
        <v>#DIV/0!</v>
      </c>
      <c r="J93" s="1109" t="e">
        <f t="shared" si="35"/>
        <v>#DIV/0!</v>
      </c>
      <c r="K93" s="1109" t="e">
        <f t="shared" si="35"/>
        <v>#DIV/0!</v>
      </c>
      <c r="L93" s="1109" t="e">
        <f t="shared" si="35"/>
        <v>#DIV/0!</v>
      </c>
      <c r="M93" s="1109" t="e">
        <f t="shared" si="35"/>
        <v>#DIV/0!</v>
      </c>
      <c r="N93" s="1109" t="e">
        <f t="shared" si="35"/>
        <v>#DIV/0!</v>
      </c>
      <c r="O93" s="1109" t="e">
        <f t="shared" si="35"/>
        <v>#DIV/0!</v>
      </c>
      <c r="P93" s="790"/>
      <c r="R93" s="608"/>
      <c r="S93" s="608"/>
      <c r="T93" s="608"/>
      <c r="U93" s="608"/>
      <c r="V93" s="608"/>
      <c r="W93" s="608"/>
      <c r="X93" s="608"/>
      <c r="Y93" s="608"/>
      <c r="Z93" s="608"/>
      <c r="AA93" s="608"/>
      <c r="AB93" s="608"/>
      <c r="AC93" s="608"/>
      <c r="AD93" s="608"/>
      <c r="AE93" s="608"/>
      <c r="AF93" s="608"/>
      <c r="AG93" s="608"/>
      <c r="AH93" s="608"/>
      <c r="AI93" s="608"/>
      <c r="AJ93" s="608"/>
      <c r="AK93" s="608"/>
      <c r="AL93" s="608"/>
      <c r="AM93" s="608"/>
      <c r="AN93" s="608"/>
      <c r="AO93" s="608"/>
      <c r="AP93" s="608"/>
      <c r="AQ93" s="608"/>
      <c r="AR93" s="608"/>
      <c r="AS93" s="608"/>
      <c r="AT93" s="608"/>
      <c r="AU93" s="608"/>
      <c r="AV93" s="608"/>
      <c r="AW93" s="608"/>
      <c r="AX93" s="608"/>
      <c r="AY93" s="608"/>
      <c r="AZ93" s="608"/>
      <c r="BA93" s="608"/>
      <c r="BB93" s="608"/>
      <c r="BC93" s="608"/>
      <c r="BD93" s="608"/>
      <c r="BE93" s="608"/>
      <c r="BF93" s="608"/>
      <c r="BG93" s="608"/>
      <c r="BH93" s="608"/>
      <c r="BI93" s="608"/>
      <c r="BJ93" s="608"/>
      <c r="BK93" s="608"/>
      <c r="BL93" s="608"/>
      <c r="BM93" s="608"/>
      <c r="BN93" s="608"/>
      <c r="BO93" s="608"/>
      <c r="BP93" s="608"/>
      <c r="BQ93" s="608"/>
      <c r="BR93" s="608"/>
      <c r="BS93" s="608"/>
      <c r="BT93" s="608"/>
      <c r="BU93" s="608"/>
      <c r="BV93" s="608"/>
      <c r="BW93" s="608"/>
      <c r="BX93" s="608"/>
      <c r="BY93" s="608"/>
      <c r="BZ93" s="608"/>
      <c r="CA93" s="608"/>
      <c r="CB93" s="608"/>
      <c r="CC93" s="608"/>
      <c r="CD93" s="608"/>
      <c r="CE93" s="608"/>
      <c r="CF93" s="608"/>
      <c r="CG93" s="608"/>
      <c r="CH93" s="608"/>
      <c r="CI93" s="608"/>
      <c r="CJ93" s="608"/>
      <c r="CK93" s="608"/>
      <c r="CL93" s="608"/>
      <c r="CM93" s="608"/>
      <c r="CN93" s="608"/>
      <c r="CO93" s="608"/>
      <c r="CP93" s="608"/>
      <c r="CQ93" s="608"/>
      <c r="CR93" s="608"/>
      <c r="CS93" s="608"/>
      <c r="CT93" s="608"/>
      <c r="CU93" s="608"/>
      <c r="CV93" s="608"/>
      <c r="CW93" s="608"/>
      <c r="CX93" s="608"/>
      <c r="CY93" s="608"/>
      <c r="CZ93" s="608"/>
      <c r="DA93" s="608"/>
      <c r="DB93" s="608"/>
      <c r="DC93" s="608"/>
      <c r="DD93" s="608"/>
      <c r="DE93" s="608"/>
      <c r="DF93" s="608"/>
      <c r="DG93" s="608"/>
      <c r="DH93" s="608"/>
      <c r="DI93" s="608"/>
      <c r="DJ93" s="608"/>
      <c r="DK93" s="608"/>
      <c r="DL93" s="608"/>
      <c r="DM93" s="608"/>
      <c r="DN93" s="608"/>
      <c r="DO93" s="608"/>
      <c r="DP93" s="608"/>
      <c r="DQ93" s="608"/>
      <c r="DR93" s="608"/>
      <c r="DS93" s="608"/>
      <c r="DT93" s="608"/>
      <c r="DU93" s="608"/>
      <c r="DV93" s="608"/>
      <c r="DW93" s="608"/>
      <c r="DX93" s="608"/>
      <c r="DY93" s="608"/>
      <c r="DZ93" s="608"/>
      <c r="EA93" s="608"/>
      <c r="EB93" s="608"/>
      <c r="EC93" s="608"/>
      <c r="ED93" s="608"/>
      <c r="EE93" s="608"/>
      <c r="EF93" s="608"/>
      <c r="EG93" s="608"/>
      <c r="EH93" s="608"/>
      <c r="EI93" s="608"/>
      <c r="EJ93" s="608"/>
      <c r="EK93" s="608"/>
      <c r="EL93" s="608"/>
      <c r="EM93" s="608"/>
      <c r="EN93" s="608"/>
      <c r="EO93" s="608"/>
      <c r="EP93" s="608"/>
      <c r="EQ93" s="608"/>
      <c r="ER93" s="608"/>
      <c r="ES93" s="608"/>
      <c r="ET93" s="608"/>
      <c r="EU93" s="608"/>
      <c r="EV93" s="608"/>
      <c r="EW93" s="608"/>
      <c r="EX93" s="608"/>
      <c r="EY93" s="608"/>
      <c r="EZ93" s="608"/>
      <c r="FA93" s="608"/>
      <c r="FB93" s="608"/>
      <c r="FC93" s="608"/>
      <c r="FD93" s="608"/>
      <c r="FE93" s="608"/>
      <c r="FF93" s="608"/>
      <c r="FG93" s="608"/>
      <c r="FH93" s="608"/>
      <c r="FI93" s="608"/>
      <c r="FJ93" s="608"/>
      <c r="FK93" s="608"/>
      <c r="FL93" s="608"/>
      <c r="FM93" s="608"/>
      <c r="FN93" s="608"/>
      <c r="FO93" s="608"/>
      <c r="FP93" s="608"/>
      <c r="FQ93" s="608"/>
      <c r="FR93" s="608"/>
      <c r="FS93" s="608"/>
      <c r="FT93" s="608"/>
      <c r="FU93" s="608"/>
      <c r="FV93" s="608"/>
      <c r="FW93" s="608"/>
      <c r="FX93" s="608"/>
      <c r="FY93" s="608"/>
      <c r="FZ93" s="608"/>
      <c r="GA93" s="608"/>
      <c r="GB93" s="608"/>
      <c r="GC93" s="608"/>
      <c r="GD93" s="608"/>
      <c r="GE93" s="608"/>
      <c r="GF93" s="608"/>
      <c r="GG93" s="608"/>
      <c r="GH93" s="608"/>
      <c r="GI93" s="608"/>
      <c r="GJ93" s="608"/>
      <c r="GK93" s="608"/>
      <c r="GL93" s="608"/>
      <c r="GM93" s="608"/>
      <c r="GN93" s="608"/>
      <c r="GO93" s="608"/>
      <c r="GP93" s="608"/>
      <c r="GQ93" s="608"/>
      <c r="GR93" s="608"/>
      <c r="GS93" s="608"/>
      <c r="GT93" s="608"/>
      <c r="GU93" s="608"/>
      <c r="GV93" s="608"/>
      <c r="GW93" s="608"/>
      <c r="GX93" s="608"/>
      <c r="GY93" s="608"/>
      <c r="GZ93" s="608"/>
      <c r="HA93" s="608"/>
      <c r="HB93" s="608"/>
      <c r="HC93" s="608"/>
      <c r="HD93" s="608"/>
      <c r="HE93" s="608"/>
      <c r="HF93" s="608"/>
      <c r="HG93" s="608"/>
      <c r="HH93" s="608"/>
    </row>
    <row r="94" spans="1:216" s="132" customFormat="1">
      <c r="A94" s="338" t="s">
        <v>302</v>
      </c>
      <c r="B94" s="131"/>
      <c r="C94" s="131"/>
      <c r="D94" s="131"/>
      <c r="E94" s="1110" t="str">
        <f>IF((E92)&lt;15000,"5 years",IF((E92)&lt;=40000,"10 years", IF((E92)&gt;40000,"15 years")))</f>
        <v>5 years</v>
      </c>
      <c r="F94" s="1111" t="str">
        <f>IF((F92)&lt;15000,"5 years",IF((F92)&lt;=40000,"10 years", IF((F92)&gt;40000,"15 years")))</f>
        <v>5 years</v>
      </c>
      <c r="G94" s="1110" t="str">
        <f t="shared" ref="G94:O94" si="36">IF((G92)&lt;15000,"5 years",IF((G92)&lt;=40000,"10 years", IF((G92)&gt;40000,"15 years")))</f>
        <v>5 years</v>
      </c>
      <c r="H94" s="1111" t="str">
        <f t="shared" si="36"/>
        <v>5 years</v>
      </c>
      <c r="I94" s="1111" t="str">
        <f t="shared" si="36"/>
        <v>5 years</v>
      </c>
      <c r="J94" s="1111" t="str">
        <f t="shared" si="36"/>
        <v>5 years</v>
      </c>
      <c r="K94" s="1111" t="str">
        <f t="shared" si="36"/>
        <v>5 years</v>
      </c>
      <c r="L94" s="1111" t="str">
        <f t="shared" si="36"/>
        <v>5 years</v>
      </c>
      <c r="M94" s="1111" t="str">
        <f t="shared" si="36"/>
        <v>5 years</v>
      </c>
      <c r="N94" s="1111" t="str">
        <f t="shared" si="36"/>
        <v>5 years</v>
      </c>
      <c r="O94" s="1111" t="str">
        <f t="shared" si="36"/>
        <v>5 years</v>
      </c>
      <c r="P94" s="131"/>
      <c r="R94" s="608"/>
      <c r="S94" s="608"/>
      <c r="T94" s="608"/>
      <c r="U94" s="608"/>
      <c r="V94" s="608"/>
      <c r="W94" s="608"/>
      <c r="X94" s="608"/>
      <c r="Y94" s="608"/>
      <c r="Z94" s="608"/>
      <c r="AA94" s="608"/>
      <c r="AB94" s="608"/>
      <c r="AC94" s="608"/>
      <c r="AD94" s="608"/>
      <c r="AE94" s="608"/>
      <c r="AF94" s="608"/>
      <c r="AG94" s="608"/>
      <c r="AH94" s="608"/>
      <c r="AI94" s="608"/>
      <c r="AJ94" s="608"/>
      <c r="AK94" s="608"/>
      <c r="AL94" s="608"/>
      <c r="AM94" s="608"/>
      <c r="AN94" s="608"/>
      <c r="AO94" s="608"/>
      <c r="AP94" s="608"/>
      <c r="AQ94" s="608"/>
      <c r="AR94" s="608"/>
      <c r="AS94" s="608"/>
      <c r="AT94" s="608"/>
      <c r="AU94" s="608"/>
      <c r="AV94" s="608"/>
      <c r="AW94" s="608"/>
      <c r="AX94" s="608"/>
      <c r="AY94" s="608"/>
      <c r="AZ94" s="608"/>
      <c r="BA94" s="608"/>
      <c r="BB94" s="608"/>
      <c r="BC94" s="608"/>
      <c r="BD94" s="608"/>
      <c r="BE94" s="608"/>
      <c r="BF94" s="608"/>
      <c r="BG94" s="608"/>
      <c r="BH94" s="608"/>
      <c r="BI94" s="608"/>
      <c r="BJ94" s="608"/>
      <c r="BK94" s="608"/>
      <c r="BL94" s="608"/>
      <c r="BM94" s="608"/>
      <c r="BN94" s="608"/>
      <c r="BO94" s="608"/>
      <c r="BP94" s="608"/>
      <c r="BQ94" s="608"/>
      <c r="BR94" s="608"/>
      <c r="BS94" s="608"/>
      <c r="BT94" s="608"/>
      <c r="BU94" s="608"/>
      <c r="BV94" s="608"/>
      <c r="BW94" s="608"/>
      <c r="BX94" s="608"/>
      <c r="BY94" s="608"/>
      <c r="BZ94" s="608"/>
      <c r="CA94" s="608"/>
      <c r="CB94" s="608"/>
      <c r="CC94" s="608"/>
      <c r="CD94" s="608"/>
      <c r="CE94" s="608"/>
      <c r="CF94" s="608"/>
      <c r="CG94" s="608"/>
      <c r="CH94" s="608"/>
      <c r="CI94" s="608"/>
      <c r="CJ94" s="608"/>
      <c r="CK94" s="608"/>
      <c r="CL94" s="608"/>
      <c r="CM94" s="608"/>
      <c r="CN94" s="608"/>
      <c r="CO94" s="608"/>
      <c r="CP94" s="608"/>
      <c r="CQ94" s="608"/>
      <c r="CR94" s="608"/>
      <c r="CS94" s="608"/>
      <c r="CT94" s="608"/>
      <c r="CU94" s="608"/>
      <c r="CV94" s="608"/>
      <c r="CW94" s="608"/>
      <c r="CX94" s="608"/>
      <c r="CY94" s="608"/>
      <c r="CZ94" s="608"/>
      <c r="DA94" s="608"/>
      <c r="DB94" s="608"/>
      <c r="DC94" s="608"/>
      <c r="DD94" s="608"/>
      <c r="DE94" s="608"/>
      <c r="DF94" s="608"/>
      <c r="DG94" s="608"/>
      <c r="DH94" s="608"/>
      <c r="DI94" s="608"/>
      <c r="DJ94" s="608"/>
      <c r="DK94" s="608"/>
      <c r="DL94" s="608"/>
      <c r="DM94" s="608"/>
      <c r="DN94" s="608"/>
      <c r="DO94" s="608"/>
      <c r="DP94" s="608"/>
      <c r="DQ94" s="608"/>
      <c r="DR94" s="608"/>
      <c r="DS94" s="608"/>
      <c r="DT94" s="608"/>
      <c r="DU94" s="608"/>
      <c r="DV94" s="608"/>
      <c r="DW94" s="608"/>
      <c r="DX94" s="608"/>
      <c r="DY94" s="608"/>
      <c r="DZ94" s="608"/>
      <c r="EA94" s="608"/>
      <c r="EB94" s="608"/>
      <c r="EC94" s="608"/>
      <c r="ED94" s="608"/>
      <c r="EE94" s="608"/>
      <c r="EF94" s="608"/>
      <c r="EG94" s="608"/>
      <c r="EH94" s="608"/>
      <c r="EI94" s="608"/>
      <c r="EJ94" s="608"/>
      <c r="EK94" s="608"/>
      <c r="EL94" s="608"/>
      <c r="EM94" s="608"/>
      <c r="EN94" s="608"/>
      <c r="EO94" s="608"/>
      <c r="EP94" s="608"/>
      <c r="EQ94" s="608"/>
      <c r="ER94" s="608"/>
      <c r="ES94" s="608"/>
      <c r="ET94" s="608"/>
      <c r="EU94" s="608"/>
      <c r="EV94" s="608"/>
      <c r="EW94" s="608"/>
      <c r="EX94" s="608"/>
      <c r="EY94" s="608"/>
      <c r="EZ94" s="608"/>
      <c r="FA94" s="608"/>
      <c r="FB94" s="608"/>
      <c r="FC94" s="608"/>
      <c r="FD94" s="608"/>
      <c r="FE94" s="608"/>
      <c r="FF94" s="608"/>
      <c r="FG94" s="608"/>
      <c r="FH94" s="608"/>
      <c r="FI94" s="608"/>
      <c r="FJ94" s="608"/>
      <c r="FK94" s="608"/>
      <c r="FL94" s="608"/>
      <c r="FM94" s="608"/>
      <c r="FN94" s="608"/>
      <c r="FO94" s="608"/>
      <c r="FP94" s="608"/>
      <c r="FQ94" s="608"/>
      <c r="FR94" s="608"/>
      <c r="FS94" s="608"/>
      <c r="FT94" s="608"/>
      <c r="FU94" s="608"/>
      <c r="FV94" s="608"/>
      <c r="FW94" s="608"/>
      <c r="FX94" s="608"/>
      <c r="FY94" s="608"/>
      <c r="FZ94" s="608"/>
      <c r="GA94" s="608"/>
      <c r="GB94" s="608"/>
      <c r="GC94" s="608"/>
      <c r="GD94" s="608"/>
      <c r="GE94" s="608"/>
      <c r="GF94" s="608"/>
      <c r="GG94" s="608"/>
      <c r="GH94" s="608"/>
      <c r="GI94" s="608"/>
      <c r="GJ94" s="608"/>
      <c r="GK94" s="608"/>
      <c r="GL94" s="608"/>
      <c r="GM94" s="608"/>
      <c r="GN94" s="608"/>
      <c r="GO94" s="608"/>
      <c r="GP94" s="608"/>
      <c r="GQ94" s="608"/>
      <c r="GR94" s="608"/>
      <c r="GS94" s="608"/>
      <c r="GT94" s="608"/>
      <c r="GU94" s="608"/>
      <c r="GV94" s="608"/>
      <c r="GW94" s="608"/>
      <c r="GX94" s="608"/>
      <c r="GY94" s="608"/>
      <c r="GZ94" s="608"/>
      <c r="HA94" s="608"/>
      <c r="HB94" s="608"/>
      <c r="HC94" s="608"/>
      <c r="HD94" s="608"/>
      <c r="HE94" s="608"/>
      <c r="HF94" s="608"/>
      <c r="HG94" s="608"/>
      <c r="HH94" s="608"/>
    </row>
    <row r="95" spans="1:216" s="404" customFormat="1">
      <c r="A95" s="470"/>
      <c r="B95" s="471"/>
      <c r="C95" s="471"/>
      <c r="D95" s="471"/>
      <c r="E95" s="471"/>
      <c r="F95" s="471"/>
      <c r="G95" s="471"/>
      <c r="H95" s="471"/>
      <c r="I95" s="471"/>
      <c r="J95" s="471"/>
      <c r="K95" s="471"/>
      <c r="L95" s="471"/>
      <c r="M95" s="471"/>
      <c r="N95" s="471"/>
      <c r="O95" s="471"/>
      <c r="P95" s="471"/>
      <c r="Q95" s="472"/>
      <c r="R95" s="472"/>
      <c r="S95" s="472"/>
      <c r="T95" s="472"/>
      <c r="U95" s="472"/>
      <c r="V95" s="472"/>
      <c r="W95" s="472"/>
      <c r="X95" s="472"/>
      <c r="Y95" s="472"/>
      <c r="Z95" s="472"/>
      <c r="AA95" s="472"/>
      <c r="AB95" s="472"/>
      <c r="AC95" s="472"/>
      <c r="AD95" s="472"/>
      <c r="AE95" s="472"/>
      <c r="AF95" s="472"/>
      <c r="AG95" s="472"/>
      <c r="AH95" s="472"/>
      <c r="AI95" s="472"/>
      <c r="AJ95" s="472"/>
      <c r="AK95" s="472"/>
      <c r="AL95" s="472"/>
      <c r="AM95" s="472"/>
      <c r="AN95" s="472"/>
      <c r="AO95" s="472"/>
      <c r="AP95" s="472"/>
      <c r="AQ95" s="472"/>
      <c r="AR95" s="472"/>
      <c r="AS95" s="472"/>
      <c r="AT95" s="472"/>
      <c r="AU95" s="472"/>
      <c r="AV95" s="472"/>
      <c r="AW95" s="472"/>
      <c r="AX95" s="472"/>
      <c r="AY95" s="472"/>
      <c r="AZ95" s="472"/>
      <c r="BA95" s="472"/>
      <c r="BB95" s="472"/>
      <c r="BC95" s="472"/>
      <c r="BD95" s="472"/>
      <c r="BE95" s="472"/>
      <c r="BF95" s="472"/>
      <c r="BG95" s="472"/>
      <c r="BH95" s="472"/>
      <c r="BI95" s="472"/>
      <c r="BJ95" s="472"/>
      <c r="BK95" s="472"/>
      <c r="BL95" s="472"/>
      <c r="BM95" s="472"/>
      <c r="BN95" s="472"/>
      <c r="BO95" s="472"/>
      <c r="BP95" s="472"/>
      <c r="BQ95" s="472"/>
      <c r="BR95" s="472"/>
      <c r="BS95" s="472"/>
      <c r="BT95" s="472"/>
      <c r="BU95" s="472"/>
      <c r="BV95" s="472"/>
      <c r="BW95" s="472"/>
      <c r="BX95" s="472"/>
      <c r="BY95" s="472"/>
      <c r="BZ95" s="472"/>
      <c r="CA95" s="472"/>
      <c r="CB95" s="472"/>
      <c r="CC95" s="472"/>
      <c r="CD95" s="472"/>
      <c r="CE95" s="472"/>
      <c r="CF95" s="472"/>
      <c r="CG95" s="472"/>
      <c r="CH95" s="472"/>
      <c r="CI95" s="472"/>
      <c r="CJ95" s="472"/>
      <c r="CK95" s="472"/>
      <c r="CL95" s="472"/>
      <c r="CM95" s="472"/>
      <c r="CN95" s="472"/>
      <c r="CO95" s="472"/>
      <c r="CP95" s="472"/>
      <c r="CQ95" s="472"/>
      <c r="CR95" s="472"/>
      <c r="CS95" s="472"/>
      <c r="CT95" s="472"/>
      <c r="CU95" s="472"/>
      <c r="CV95" s="472"/>
      <c r="CW95" s="472"/>
      <c r="CX95" s="472"/>
      <c r="CY95" s="472"/>
      <c r="CZ95" s="472"/>
      <c r="DA95" s="472"/>
      <c r="DB95" s="472"/>
      <c r="DC95" s="472"/>
      <c r="DD95" s="472"/>
      <c r="DE95" s="472"/>
      <c r="DF95" s="472"/>
      <c r="DG95" s="472"/>
      <c r="DH95" s="472"/>
      <c r="DI95" s="472"/>
      <c r="DJ95" s="472"/>
      <c r="DK95" s="472"/>
      <c r="DL95" s="472"/>
      <c r="DM95" s="472"/>
      <c r="DN95" s="472"/>
      <c r="DO95" s="472"/>
      <c r="DP95" s="472"/>
      <c r="DQ95" s="472"/>
      <c r="DR95" s="472"/>
      <c r="DS95" s="472"/>
      <c r="DT95" s="472"/>
      <c r="DU95" s="472"/>
      <c r="DV95" s="472"/>
      <c r="DW95" s="472"/>
      <c r="DX95" s="472"/>
      <c r="DY95" s="472"/>
      <c r="DZ95" s="472"/>
      <c r="EA95" s="472"/>
      <c r="EB95" s="472"/>
      <c r="EC95" s="472"/>
      <c r="ED95" s="472"/>
      <c r="EE95" s="472"/>
      <c r="EF95" s="472"/>
      <c r="EG95" s="472"/>
      <c r="EH95" s="472"/>
      <c r="EI95" s="472"/>
      <c r="EJ95" s="472"/>
      <c r="EK95" s="472"/>
      <c r="EL95" s="472"/>
      <c r="EM95" s="472"/>
      <c r="EN95" s="472"/>
      <c r="EO95" s="472"/>
      <c r="EP95" s="472"/>
      <c r="EQ95" s="472"/>
      <c r="ER95" s="472"/>
      <c r="ES95" s="472"/>
      <c r="ET95" s="472"/>
      <c r="EU95" s="472"/>
      <c r="EV95" s="472"/>
      <c r="EW95" s="472"/>
      <c r="EX95" s="472"/>
      <c r="EY95" s="472"/>
      <c r="EZ95" s="472"/>
      <c r="FA95" s="472"/>
      <c r="FB95" s="472"/>
      <c r="FC95" s="472"/>
      <c r="FD95" s="472"/>
      <c r="FE95" s="472"/>
      <c r="FF95" s="472"/>
      <c r="FG95" s="472"/>
      <c r="FH95" s="472"/>
      <c r="FI95" s="472"/>
      <c r="FJ95" s="472"/>
      <c r="FK95" s="472"/>
      <c r="FL95" s="472"/>
      <c r="FM95" s="472"/>
      <c r="FN95" s="472"/>
      <c r="FO95" s="472"/>
      <c r="FP95" s="472"/>
      <c r="FQ95" s="472"/>
      <c r="FR95" s="472"/>
      <c r="FS95" s="472"/>
      <c r="FT95" s="472"/>
      <c r="FU95" s="472"/>
      <c r="FV95" s="472"/>
      <c r="FW95" s="472"/>
      <c r="FX95" s="472"/>
      <c r="FY95" s="472"/>
      <c r="FZ95" s="472"/>
      <c r="GA95" s="472"/>
      <c r="GB95" s="472"/>
      <c r="GC95" s="472"/>
      <c r="GD95" s="472"/>
      <c r="GE95" s="472"/>
      <c r="GF95" s="472"/>
      <c r="GG95" s="472"/>
      <c r="GH95" s="472"/>
      <c r="GI95" s="472"/>
      <c r="GJ95" s="472"/>
      <c r="GK95" s="472"/>
      <c r="GL95" s="472"/>
      <c r="GM95" s="472"/>
      <c r="GN95" s="472"/>
      <c r="GO95" s="472"/>
      <c r="GP95" s="472"/>
      <c r="GQ95" s="472"/>
      <c r="GR95" s="472"/>
      <c r="GS95" s="472"/>
      <c r="GT95" s="472"/>
      <c r="GU95" s="472"/>
      <c r="GV95" s="472"/>
      <c r="GW95" s="472"/>
      <c r="GX95" s="472"/>
      <c r="GY95" s="472"/>
      <c r="GZ95" s="472"/>
      <c r="HA95" s="472"/>
      <c r="HB95" s="472"/>
      <c r="HC95" s="472"/>
      <c r="HD95" s="472"/>
      <c r="HE95" s="472"/>
      <c r="HF95" s="472"/>
      <c r="HG95" s="472"/>
      <c r="HH95" s="472"/>
    </row>
    <row r="96" spans="1:216" s="472" customFormat="1">
      <c r="A96" s="470"/>
      <c r="B96" s="471"/>
      <c r="C96" s="471"/>
      <c r="D96" s="471"/>
      <c r="E96" s="471"/>
      <c r="F96" s="471"/>
      <c r="G96" s="471"/>
      <c r="H96" s="471"/>
      <c r="I96" s="471"/>
      <c r="J96" s="471"/>
      <c r="K96" s="471"/>
      <c r="L96" s="471"/>
      <c r="M96" s="471"/>
      <c r="N96" s="471"/>
      <c r="O96" s="471"/>
      <c r="P96" s="471"/>
    </row>
    <row r="97" spans="1:16" s="472" customFormat="1">
      <c r="A97" s="470"/>
      <c r="B97" s="471"/>
      <c r="C97" s="471"/>
      <c r="D97" s="471"/>
      <c r="E97" s="471"/>
      <c r="F97" s="471"/>
      <c r="G97" s="471"/>
      <c r="H97" s="471"/>
      <c r="I97" s="471"/>
      <c r="J97" s="471"/>
      <c r="K97" s="471"/>
      <c r="L97" s="471"/>
      <c r="M97" s="471"/>
      <c r="N97" s="471"/>
      <c r="O97" s="471"/>
      <c r="P97" s="471"/>
    </row>
    <row r="98" spans="1:16" s="472" customFormat="1">
      <c r="A98" s="470"/>
      <c r="B98" s="471"/>
      <c r="C98" s="471"/>
      <c r="D98" s="471"/>
      <c r="E98" s="471"/>
      <c r="F98" s="471"/>
      <c r="G98" s="471"/>
      <c r="H98" s="471"/>
      <c r="I98" s="471"/>
      <c r="J98" s="471"/>
      <c r="K98" s="471"/>
      <c r="L98" s="471"/>
      <c r="M98" s="471"/>
      <c r="N98" s="471"/>
      <c r="O98" s="471"/>
      <c r="P98" s="471"/>
    </row>
    <row r="99" spans="1:16" s="472" customFormat="1">
      <c r="A99" s="470"/>
      <c r="B99" s="471"/>
      <c r="C99" s="471"/>
      <c r="D99" s="471"/>
      <c r="E99" s="471"/>
      <c r="F99" s="471"/>
      <c r="G99" s="471"/>
      <c r="H99" s="471"/>
      <c r="I99" s="471"/>
      <c r="J99" s="471"/>
      <c r="K99" s="471"/>
      <c r="L99" s="471"/>
      <c r="M99" s="471"/>
      <c r="N99" s="471"/>
      <c r="O99" s="471"/>
      <c r="P99" s="471"/>
    </row>
    <row r="100" spans="1:16" s="472" customFormat="1">
      <c r="A100" s="470"/>
      <c r="B100" s="471"/>
      <c r="C100" s="471"/>
      <c r="D100" s="471"/>
      <c r="E100" s="471"/>
      <c r="F100" s="471"/>
      <c r="G100" s="471"/>
      <c r="H100" s="471"/>
      <c r="I100" s="471"/>
      <c r="J100" s="471"/>
      <c r="K100" s="471"/>
      <c r="L100" s="471"/>
      <c r="M100" s="471"/>
      <c r="N100" s="471"/>
      <c r="O100" s="471"/>
      <c r="P100" s="471"/>
    </row>
    <row r="101" spans="1:16" s="472" customFormat="1">
      <c r="A101" s="470"/>
      <c r="B101" s="471"/>
      <c r="C101" s="471"/>
      <c r="D101" s="471"/>
      <c r="E101" s="471"/>
      <c r="F101" s="471"/>
      <c r="G101" s="471"/>
      <c r="H101" s="471"/>
      <c r="I101" s="471"/>
      <c r="J101" s="471"/>
      <c r="K101" s="471"/>
      <c r="L101" s="471"/>
      <c r="M101" s="471"/>
      <c r="N101" s="471"/>
      <c r="O101" s="471"/>
      <c r="P101" s="471"/>
    </row>
    <row r="102" spans="1:16" s="472" customFormat="1">
      <c r="A102" s="470"/>
      <c r="B102" s="471"/>
      <c r="C102" s="471"/>
      <c r="D102" s="471"/>
      <c r="E102" s="471"/>
      <c r="F102" s="471"/>
      <c r="G102" s="471"/>
      <c r="H102" s="471"/>
      <c r="I102" s="471"/>
      <c r="J102" s="471"/>
      <c r="K102" s="471"/>
      <c r="L102" s="471"/>
      <c r="M102" s="471"/>
      <c r="N102" s="471"/>
      <c r="O102" s="471"/>
      <c r="P102" s="471"/>
    </row>
    <row r="103" spans="1:16" s="472" customFormat="1">
      <c r="A103" s="470"/>
      <c r="B103" s="471"/>
      <c r="C103" s="471"/>
      <c r="D103" s="471"/>
      <c r="E103" s="471"/>
      <c r="F103" s="471"/>
      <c r="G103" s="471"/>
      <c r="H103" s="471"/>
      <c r="I103" s="471"/>
      <c r="J103" s="471"/>
      <c r="K103" s="471"/>
      <c r="L103" s="471"/>
      <c r="M103" s="471"/>
      <c r="N103" s="471"/>
      <c r="O103" s="471"/>
      <c r="P103" s="471"/>
    </row>
    <row r="104" spans="1:16" s="472" customFormat="1">
      <c r="A104" s="470"/>
      <c r="B104" s="471"/>
      <c r="C104" s="471"/>
      <c r="D104" s="471"/>
      <c r="E104" s="471"/>
      <c r="F104" s="471"/>
      <c r="G104" s="471"/>
      <c r="H104" s="471"/>
      <c r="I104" s="471"/>
      <c r="J104" s="471"/>
      <c r="K104" s="471"/>
      <c r="L104" s="471"/>
      <c r="M104" s="471"/>
      <c r="N104" s="471"/>
      <c r="O104" s="471"/>
      <c r="P104" s="471"/>
    </row>
    <row r="105" spans="1:16" s="472" customFormat="1">
      <c r="A105" s="470"/>
      <c r="B105" s="471"/>
      <c r="C105" s="471"/>
      <c r="D105" s="471"/>
      <c r="E105" s="471"/>
      <c r="F105" s="471"/>
      <c r="G105" s="471"/>
      <c r="H105" s="471"/>
      <c r="I105" s="471"/>
      <c r="J105" s="471"/>
      <c r="K105" s="471"/>
      <c r="L105" s="471"/>
      <c r="M105" s="471"/>
      <c r="N105" s="471"/>
      <c r="O105" s="471"/>
      <c r="P105" s="471"/>
    </row>
    <row r="106" spans="1:16" s="472" customFormat="1">
      <c r="A106" s="470"/>
      <c r="B106" s="471"/>
      <c r="C106" s="471"/>
      <c r="D106" s="471"/>
      <c r="E106" s="471"/>
      <c r="F106" s="471"/>
      <c r="G106" s="471"/>
      <c r="H106" s="471"/>
      <c r="I106" s="471"/>
      <c r="J106" s="471"/>
      <c r="K106" s="471"/>
      <c r="L106" s="471"/>
      <c r="M106" s="471"/>
      <c r="N106" s="471"/>
      <c r="O106" s="471"/>
      <c r="P106" s="471"/>
    </row>
    <row r="107" spans="1:16" s="472" customFormat="1">
      <c r="A107" s="470"/>
      <c r="B107" s="471"/>
      <c r="C107" s="471"/>
      <c r="D107" s="471"/>
      <c r="E107" s="471"/>
      <c r="F107" s="471"/>
      <c r="G107" s="471"/>
      <c r="H107" s="471"/>
      <c r="I107" s="471"/>
      <c r="J107" s="471"/>
      <c r="K107" s="471"/>
      <c r="L107" s="471"/>
      <c r="M107" s="471"/>
      <c r="N107" s="471"/>
      <c r="O107" s="471"/>
      <c r="P107" s="471"/>
    </row>
    <row r="108" spans="1:16" s="472" customFormat="1">
      <c r="A108" s="470"/>
      <c r="B108" s="471"/>
      <c r="C108" s="471"/>
      <c r="D108" s="471"/>
      <c r="E108" s="471"/>
      <c r="F108" s="471"/>
      <c r="G108" s="471"/>
      <c r="H108" s="471"/>
      <c r="I108" s="471"/>
      <c r="J108" s="471"/>
      <c r="K108" s="471"/>
      <c r="L108" s="471"/>
      <c r="M108" s="471"/>
      <c r="N108" s="471"/>
      <c r="O108" s="471"/>
      <c r="P108" s="471"/>
    </row>
    <row r="109" spans="1:16" s="472" customFormat="1">
      <c r="A109" s="470"/>
      <c r="B109" s="471"/>
      <c r="C109" s="471"/>
      <c r="D109" s="471"/>
      <c r="E109" s="471"/>
      <c r="F109" s="471"/>
      <c r="G109" s="471"/>
      <c r="H109" s="471"/>
      <c r="I109" s="471"/>
      <c r="J109" s="471"/>
      <c r="K109" s="471"/>
      <c r="L109" s="471"/>
      <c r="M109" s="471"/>
      <c r="N109" s="471"/>
      <c r="O109" s="471"/>
      <c r="P109" s="471"/>
    </row>
    <row r="110" spans="1:16" s="472" customFormat="1">
      <c r="A110" s="470"/>
      <c r="B110" s="471"/>
      <c r="C110" s="471"/>
      <c r="D110" s="471"/>
      <c r="E110" s="471"/>
      <c r="F110" s="471"/>
      <c r="G110" s="471"/>
      <c r="H110" s="471"/>
      <c r="I110" s="471"/>
      <c r="J110" s="471"/>
      <c r="K110" s="471"/>
      <c r="L110" s="471"/>
      <c r="M110" s="471"/>
      <c r="N110" s="471"/>
      <c r="O110" s="471"/>
      <c r="P110" s="471"/>
    </row>
    <row r="111" spans="1:16" s="472" customFormat="1">
      <c r="A111" s="470"/>
      <c r="B111" s="471"/>
      <c r="C111" s="471"/>
      <c r="D111" s="471"/>
      <c r="E111" s="471"/>
      <c r="F111" s="471"/>
      <c r="G111" s="471"/>
      <c r="H111" s="471"/>
      <c r="I111" s="471"/>
      <c r="J111" s="471"/>
      <c r="K111" s="471"/>
      <c r="L111" s="471"/>
      <c r="M111" s="471"/>
      <c r="N111" s="471"/>
      <c r="O111" s="471"/>
      <c r="P111" s="471"/>
    </row>
    <row r="112" spans="1:16" s="472" customFormat="1">
      <c r="A112" s="470"/>
      <c r="B112" s="471"/>
      <c r="C112" s="471"/>
      <c r="D112" s="471"/>
      <c r="E112" s="471"/>
      <c r="F112" s="471"/>
      <c r="G112" s="471"/>
      <c r="H112" s="471"/>
      <c r="I112" s="471"/>
      <c r="J112" s="471"/>
      <c r="K112" s="471"/>
      <c r="L112" s="471"/>
      <c r="M112" s="471"/>
      <c r="N112" s="471"/>
      <c r="O112" s="471"/>
      <c r="P112" s="471"/>
    </row>
    <row r="113" spans="1:16" s="472" customFormat="1">
      <c r="A113" s="470"/>
      <c r="B113" s="471"/>
      <c r="C113" s="471"/>
      <c r="D113" s="471"/>
      <c r="E113" s="471"/>
      <c r="F113" s="471"/>
      <c r="G113" s="471"/>
      <c r="H113" s="471"/>
      <c r="I113" s="471"/>
      <c r="J113" s="471"/>
      <c r="K113" s="471"/>
      <c r="L113" s="471"/>
      <c r="M113" s="471"/>
      <c r="N113" s="471"/>
      <c r="O113" s="471"/>
      <c r="P113" s="471"/>
    </row>
    <row r="114" spans="1:16" s="472" customFormat="1">
      <c r="A114" s="470"/>
      <c r="B114" s="471"/>
      <c r="C114" s="471"/>
      <c r="D114" s="471"/>
      <c r="E114" s="471"/>
      <c r="F114" s="471"/>
      <c r="G114" s="471"/>
      <c r="H114" s="471"/>
      <c r="I114" s="471"/>
      <c r="J114" s="471"/>
      <c r="K114" s="471"/>
      <c r="L114" s="471"/>
      <c r="M114" s="471"/>
      <c r="N114" s="471"/>
      <c r="O114" s="471"/>
      <c r="P114" s="471"/>
    </row>
    <row r="115" spans="1:16" s="472" customFormat="1">
      <c r="A115" s="470"/>
      <c r="B115" s="471"/>
      <c r="C115" s="471"/>
      <c r="D115" s="471"/>
      <c r="E115" s="471"/>
      <c r="F115" s="471"/>
      <c r="G115" s="471"/>
      <c r="H115" s="471"/>
      <c r="I115" s="471"/>
      <c r="J115" s="471"/>
      <c r="K115" s="471"/>
      <c r="L115" s="471"/>
      <c r="M115" s="471"/>
      <c r="N115" s="471"/>
      <c r="O115" s="471"/>
      <c r="P115" s="471"/>
    </row>
    <row r="116" spans="1:16" s="472" customFormat="1">
      <c r="A116" s="470"/>
      <c r="B116" s="471"/>
      <c r="C116" s="471"/>
      <c r="D116" s="471"/>
      <c r="E116" s="471"/>
      <c r="F116" s="471"/>
      <c r="G116" s="471"/>
      <c r="H116" s="471"/>
      <c r="I116" s="471"/>
      <c r="J116" s="471"/>
      <c r="K116" s="471"/>
      <c r="L116" s="471"/>
      <c r="M116" s="471"/>
      <c r="N116" s="471"/>
      <c r="O116" s="471"/>
      <c r="P116" s="471"/>
    </row>
    <row r="117" spans="1:16" s="472" customFormat="1">
      <c r="A117" s="470"/>
      <c r="B117" s="471"/>
      <c r="C117" s="471"/>
      <c r="D117" s="471"/>
      <c r="E117" s="471"/>
      <c r="F117" s="471"/>
      <c r="G117" s="471"/>
      <c r="H117" s="471"/>
      <c r="I117" s="471"/>
      <c r="J117" s="471"/>
      <c r="K117" s="471"/>
      <c r="L117" s="471"/>
      <c r="M117" s="471"/>
      <c r="N117" s="471"/>
      <c r="O117" s="471"/>
      <c r="P117" s="471"/>
    </row>
    <row r="118" spans="1:16" s="472" customFormat="1">
      <c r="A118" s="470"/>
      <c r="B118" s="471"/>
      <c r="C118" s="471"/>
      <c r="D118" s="471"/>
      <c r="E118" s="471"/>
      <c r="F118" s="471"/>
      <c r="G118" s="471"/>
      <c r="H118" s="471"/>
      <c r="I118" s="471"/>
      <c r="J118" s="471"/>
      <c r="K118" s="471"/>
      <c r="L118" s="471"/>
      <c r="M118" s="471"/>
      <c r="N118" s="471"/>
      <c r="O118" s="471"/>
      <c r="P118" s="471"/>
    </row>
    <row r="119" spans="1:16" s="472" customFormat="1">
      <c r="A119" s="470"/>
      <c r="B119" s="471"/>
      <c r="C119" s="471"/>
      <c r="D119" s="471"/>
      <c r="E119" s="471"/>
      <c r="F119" s="471"/>
      <c r="G119" s="471"/>
      <c r="H119" s="471"/>
      <c r="I119" s="471"/>
      <c r="J119" s="471"/>
      <c r="K119" s="471"/>
      <c r="L119" s="471"/>
      <c r="M119" s="471"/>
      <c r="N119" s="471"/>
      <c r="O119" s="471"/>
      <c r="P119" s="471"/>
    </row>
    <row r="120" spans="1:16" s="472" customFormat="1">
      <c r="A120" s="470"/>
      <c r="B120" s="471"/>
      <c r="C120" s="471"/>
      <c r="D120" s="471"/>
      <c r="E120" s="471"/>
      <c r="F120" s="471"/>
      <c r="G120" s="471"/>
      <c r="H120" s="471"/>
      <c r="I120" s="471"/>
      <c r="J120" s="471"/>
      <c r="K120" s="471"/>
      <c r="L120" s="471"/>
      <c r="M120" s="471"/>
      <c r="N120" s="471"/>
      <c r="O120" s="471"/>
      <c r="P120" s="471"/>
    </row>
    <row r="121" spans="1:16" s="472" customFormat="1">
      <c r="A121" s="470"/>
      <c r="B121" s="471"/>
      <c r="C121" s="471"/>
      <c r="D121" s="471"/>
      <c r="E121" s="471"/>
      <c r="F121" s="471"/>
      <c r="G121" s="471"/>
      <c r="H121" s="471"/>
      <c r="I121" s="471"/>
      <c r="J121" s="471"/>
      <c r="K121" s="471"/>
      <c r="L121" s="471"/>
      <c r="M121" s="471"/>
      <c r="N121" s="471"/>
      <c r="O121" s="471"/>
      <c r="P121" s="471"/>
    </row>
    <row r="122" spans="1:16" s="472" customFormat="1">
      <c r="A122" s="470"/>
      <c r="B122" s="471"/>
      <c r="C122" s="471"/>
      <c r="D122" s="471"/>
      <c r="E122" s="471"/>
      <c r="F122" s="471"/>
      <c r="G122" s="471"/>
      <c r="H122" s="471"/>
      <c r="I122" s="471"/>
      <c r="J122" s="471"/>
      <c r="K122" s="471"/>
      <c r="L122" s="471"/>
      <c r="M122" s="471"/>
      <c r="N122" s="471"/>
      <c r="O122" s="471"/>
      <c r="P122" s="471"/>
    </row>
    <row r="123" spans="1:16" s="472" customFormat="1">
      <c r="A123" s="470"/>
      <c r="B123" s="471"/>
      <c r="C123" s="471"/>
      <c r="D123" s="471"/>
      <c r="E123" s="471"/>
      <c r="F123" s="471"/>
      <c r="G123" s="471"/>
      <c r="H123" s="471"/>
      <c r="I123" s="471"/>
      <c r="J123" s="471"/>
      <c r="K123" s="471"/>
      <c r="L123" s="471"/>
      <c r="M123" s="471"/>
      <c r="N123" s="471"/>
      <c r="O123" s="471"/>
      <c r="P123" s="471"/>
    </row>
    <row r="124" spans="1:16" s="472" customFormat="1">
      <c r="A124" s="470"/>
      <c r="B124" s="471"/>
      <c r="C124" s="471"/>
      <c r="D124" s="471"/>
      <c r="E124" s="471"/>
      <c r="F124" s="471"/>
      <c r="G124" s="471"/>
      <c r="H124" s="471"/>
      <c r="I124" s="471"/>
      <c r="J124" s="471"/>
      <c r="K124" s="471"/>
      <c r="L124" s="471"/>
      <c r="M124" s="471"/>
      <c r="N124" s="471"/>
      <c r="O124" s="471"/>
      <c r="P124" s="471"/>
    </row>
    <row r="125" spans="1:16" s="472" customFormat="1">
      <c r="A125" s="470"/>
      <c r="B125" s="471"/>
      <c r="C125" s="471"/>
      <c r="D125" s="471"/>
      <c r="E125" s="471"/>
      <c r="F125" s="471"/>
      <c r="G125" s="471"/>
      <c r="H125" s="471"/>
      <c r="I125" s="471"/>
      <c r="J125" s="471"/>
      <c r="K125" s="471"/>
      <c r="L125" s="471"/>
      <c r="M125" s="471"/>
      <c r="N125" s="471"/>
      <c r="O125" s="471"/>
      <c r="P125" s="471"/>
    </row>
    <row r="126" spans="1:16" s="472" customFormat="1">
      <c r="A126" s="470"/>
      <c r="B126" s="471"/>
      <c r="C126" s="471"/>
      <c r="D126" s="471"/>
      <c r="E126" s="471"/>
      <c r="F126" s="471"/>
      <c r="G126" s="471"/>
      <c r="H126" s="471"/>
      <c r="I126" s="471"/>
      <c r="J126" s="471"/>
      <c r="K126" s="471"/>
      <c r="L126" s="471"/>
      <c r="M126" s="471"/>
      <c r="N126" s="471"/>
      <c r="O126" s="471"/>
      <c r="P126" s="471"/>
    </row>
    <row r="127" spans="1:16" s="472" customFormat="1">
      <c r="A127" s="470"/>
      <c r="B127" s="471"/>
      <c r="C127" s="471"/>
      <c r="D127" s="471"/>
      <c r="E127" s="471"/>
      <c r="F127" s="471"/>
      <c r="G127" s="471"/>
      <c r="H127" s="471"/>
      <c r="I127" s="471"/>
      <c r="J127" s="471"/>
      <c r="K127" s="471"/>
      <c r="L127" s="471"/>
      <c r="M127" s="471"/>
      <c r="N127" s="471"/>
      <c r="O127" s="471"/>
      <c r="P127" s="471"/>
    </row>
    <row r="128" spans="1:16" s="472" customFormat="1">
      <c r="A128" s="470"/>
      <c r="B128" s="471"/>
      <c r="C128" s="471"/>
      <c r="D128" s="471"/>
      <c r="E128" s="471"/>
      <c r="F128" s="471"/>
      <c r="G128" s="471"/>
      <c r="H128" s="471"/>
      <c r="I128" s="471"/>
      <c r="J128" s="471"/>
      <c r="K128" s="471"/>
      <c r="L128" s="471"/>
      <c r="M128" s="471"/>
      <c r="N128" s="471"/>
      <c r="O128" s="471"/>
      <c r="P128" s="471"/>
    </row>
    <row r="129" spans="1:16" s="472" customFormat="1">
      <c r="A129" s="470"/>
      <c r="B129" s="471"/>
      <c r="C129" s="471"/>
      <c r="D129" s="471"/>
      <c r="E129" s="471"/>
      <c r="F129" s="471"/>
      <c r="G129" s="471"/>
      <c r="H129" s="471"/>
      <c r="I129" s="471"/>
      <c r="J129" s="471"/>
      <c r="K129" s="471"/>
      <c r="L129" s="471"/>
      <c r="M129" s="471"/>
      <c r="N129" s="471"/>
      <c r="O129" s="471"/>
      <c r="P129" s="471"/>
    </row>
    <row r="130" spans="1:16" s="472" customFormat="1">
      <c r="A130" s="470"/>
      <c r="B130" s="471"/>
      <c r="C130" s="471"/>
      <c r="D130" s="471"/>
      <c r="E130" s="471"/>
      <c r="F130" s="471"/>
      <c r="G130" s="471"/>
      <c r="H130" s="471"/>
      <c r="I130" s="471"/>
      <c r="J130" s="471"/>
      <c r="K130" s="471"/>
      <c r="L130" s="471"/>
      <c r="M130" s="471"/>
      <c r="N130" s="471"/>
      <c r="O130" s="471"/>
      <c r="P130" s="471"/>
    </row>
    <row r="131" spans="1:16" s="472" customFormat="1">
      <c r="A131" s="470"/>
      <c r="B131" s="471"/>
      <c r="C131" s="471"/>
      <c r="D131" s="471"/>
      <c r="E131" s="471"/>
      <c r="F131" s="471"/>
      <c r="G131" s="471"/>
      <c r="H131" s="471"/>
      <c r="I131" s="471"/>
      <c r="J131" s="471"/>
      <c r="K131" s="471"/>
      <c r="L131" s="471"/>
      <c r="M131" s="471"/>
      <c r="N131" s="471"/>
      <c r="O131" s="471"/>
      <c r="P131" s="471"/>
    </row>
    <row r="132" spans="1:16" s="472" customFormat="1">
      <c r="A132" s="470"/>
      <c r="B132" s="471"/>
      <c r="C132" s="471"/>
      <c r="D132" s="471"/>
      <c r="E132" s="471"/>
      <c r="F132" s="471"/>
      <c r="G132" s="471"/>
      <c r="H132" s="471"/>
      <c r="I132" s="471"/>
      <c r="J132" s="471"/>
      <c r="K132" s="471"/>
      <c r="L132" s="471"/>
      <c r="M132" s="471"/>
      <c r="N132" s="471"/>
      <c r="O132" s="471"/>
      <c r="P132" s="471"/>
    </row>
    <row r="133" spans="1:16" s="472" customFormat="1">
      <c r="A133" s="470"/>
      <c r="B133" s="471"/>
      <c r="C133" s="471"/>
      <c r="D133" s="471"/>
      <c r="E133" s="471"/>
      <c r="F133" s="471"/>
      <c r="G133" s="471"/>
      <c r="H133" s="471"/>
      <c r="I133" s="471"/>
      <c r="J133" s="471"/>
      <c r="K133" s="471"/>
      <c r="L133" s="471"/>
      <c r="M133" s="471"/>
      <c r="N133" s="471"/>
      <c r="O133" s="471"/>
      <c r="P133" s="471"/>
    </row>
    <row r="134" spans="1:16" s="472" customFormat="1">
      <c r="A134" s="470"/>
      <c r="B134" s="471"/>
      <c r="C134" s="471"/>
      <c r="D134" s="471"/>
      <c r="E134" s="471"/>
      <c r="F134" s="471"/>
      <c r="G134" s="471"/>
      <c r="H134" s="471"/>
      <c r="I134" s="471"/>
      <c r="J134" s="471"/>
      <c r="K134" s="471"/>
      <c r="L134" s="471"/>
      <c r="M134" s="471"/>
      <c r="N134" s="471"/>
      <c r="O134" s="471"/>
      <c r="P134" s="471"/>
    </row>
    <row r="135" spans="1:16" s="472" customFormat="1">
      <c r="A135" s="470"/>
      <c r="B135" s="471"/>
      <c r="C135" s="471"/>
      <c r="D135" s="471"/>
      <c r="E135" s="471"/>
      <c r="F135" s="471"/>
      <c r="G135" s="471"/>
      <c r="H135" s="471"/>
      <c r="I135" s="471"/>
      <c r="J135" s="471"/>
      <c r="K135" s="471"/>
      <c r="L135" s="471"/>
      <c r="M135" s="471"/>
      <c r="N135" s="471"/>
      <c r="O135" s="471"/>
      <c r="P135" s="471"/>
    </row>
    <row r="136" spans="1:16" s="472" customFormat="1">
      <c r="A136" s="470"/>
      <c r="B136" s="471"/>
      <c r="C136" s="471"/>
      <c r="D136" s="471"/>
      <c r="E136" s="471"/>
      <c r="F136" s="471"/>
      <c r="G136" s="471"/>
      <c r="H136" s="471"/>
      <c r="I136" s="471"/>
      <c r="J136" s="471"/>
      <c r="K136" s="471"/>
      <c r="L136" s="471"/>
      <c r="M136" s="471"/>
      <c r="N136" s="471"/>
      <c r="O136" s="471"/>
      <c r="P136" s="471"/>
    </row>
    <row r="137" spans="1:16" s="472" customFormat="1">
      <c r="A137" s="470"/>
      <c r="B137" s="471"/>
      <c r="C137" s="471"/>
      <c r="D137" s="471"/>
      <c r="E137" s="471"/>
      <c r="F137" s="471"/>
      <c r="G137" s="471"/>
      <c r="H137" s="471"/>
      <c r="I137" s="471"/>
      <c r="J137" s="471"/>
      <c r="K137" s="471"/>
      <c r="L137" s="471"/>
      <c r="M137" s="471"/>
      <c r="N137" s="471"/>
      <c r="O137" s="471"/>
      <c r="P137" s="471"/>
    </row>
    <row r="138" spans="1:16" s="472" customFormat="1">
      <c r="A138" s="470"/>
      <c r="B138" s="471"/>
      <c r="C138" s="471"/>
      <c r="D138" s="471"/>
      <c r="E138" s="471"/>
      <c r="F138" s="471"/>
      <c r="G138" s="471"/>
      <c r="H138" s="471"/>
      <c r="I138" s="471"/>
      <c r="J138" s="471"/>
      <c r="K138" s="471"/>
      <c r="L138" s="471"/>
      <c r="M138" s="471"/>
      <c r="N138" s="471"/>
      <c r="O138" s="471"/>
      <c r="P138" s="471"/>
    </row>
    <row r="139" spans="1:16" s="472" customFormat="1">
      <c r="A139" s="470"/>
      <c r="B139" s="471"/>
      <c r="C139" s="471"/>
      <c r="D139" s="471"/>
      <c r="E139" s="471"/>
      <c r="F139" s="471"/>
      <c r="G139" s="471"/>
      <c r="H139" s="471"/>
      <c r="I139" s="471"/>
      <c r="J139" s="471"/>
      <c r="K139" s="471"/>
      <c r="L139" s="471"/>
      <c r="M139" s="471"/>
      <c r="N139" s="471"/>
      <c r="O139" s="471"/>
      <c r="P139" s="471"/>
    </row>
    <row r="140" spans="1:16" s="472" customFormat="1">
      <c r="A140" s="470"/>
      <c r="B140" s="471"/>
      <c r="C140" s="471"/>
      <c r="D140" s="471"/>
      <c r="E140" s="471"/>
      <c r="F140" s="471"/>
      <c r="G140" s="471"/>
      <c r="H140" s="471"/>
      <c r="I140" s="471"/>
      <c r="J140" s="471"/>
      <c r="K140" s="471"/>
      <c r="L140" s="471"/>
      <c r="M140" s="471"/>
      <c r="N140" s="471"/>
      <c r="O140" s="471"/>
      <c r="P140" s="471"/>
    </row>
    <row r="141" spans="1:16" s="472" customFormat="1">
      <c r="A141" s="470"/>
      <c r="B141" s="471"/>
      <c r="C141" s="471"/>
      <c r="D141" s="471"/>
      <c r="E141" s="471"/>
      <c r="F141" s="471"/>
      <c r="G141" s="471"/>
      <c r="H141" s="471"/>
      <c r="I141" s="471"/>
      <c r="J141" s="471"/>
      <c r="K141" s="471"/>
      <c r="L141" s="471"/>
      <c r="M141" s="471"/>
      <c r="N141" s="471"/>
      <c r="O141" s="471"/>
      <c r="P141" s="471"/>
    </row>
    <row r="142" spans="1:16" s="472" customFormat="1">
      <c r="A142" s="470"/>
      <c r="B142" s="471"/>
      <c r="C142" s="471"/>
      <c r="D142" s="471"/>
      <c r="E142" s="471"/>
      <c r="F142" s="471"/>
      <c r="G142" s="471"/>
      <c r="H142" s="471"/>
      <c r="I142" s="471"/>
      <c r="J142" s="471"/>
      <c r="K142" s="471"/>
      <c r="L142" s="471"/>
      <c r="M142" s="471"/>
      <c r="N142" s="471"/>
      <c r="O142" s="471"/>
      <c r="P142" s="471"/>
    </row>
    <row r="143" spans="1:16" s="472" customFormat="1">
      <c r="A143" s="470"/>
      <c r="B143" s="471"/>
      <c r="C143" s="471"/>
      <c r="D143" s="471"/>
      <c r="E143" s="471"/>
      <c r="F143" s="471"/>
      <c r="G143" s="471"/>
      <c r="H143" s="471"/>
      <c r="I143" s="471"/>
      <c r="J143" s="471"/>
      <c r="K143" s="471"/>
      <c r="L143" s="471"/>
      <c r="M143" s="471"/>
      <c r="N143" s="471"/>
      <c r="O143" s="471"/>
      <c r="P143" s="471"/>
    </row>
    <row r="144" spans="1:16" s="472" customFormat="1">
      <c r="A144" s="470"/>
      <c r="B144" s="471"/>
      <c r="C144" s="471"/>
      <c r="D144" s="471"/>
      <c r="E144" s="471"/>
      <c r="F144" s="471"/>
      <c r="G144" s="471"/>
      <c r="H144" s="471"/>
      <c r="I144" s="471"/>
      <c r="J144" s="471"/>
      <c r="K144" s="471"/>
      <c r="L144" s="471"/>
      <c r="M144" s="471"/>
      <c r="N144" s="471"/>
      <c r="O144" s="471"/>
      <c r="P144" s="471"/>
    </row>
    <row r="145" spans="1:16" s="472" customFormat="1">
      <c r="A145" s="470"/>
      <c r="B145" s="471"/>
      <c r="C145" s="471"/>
      <c r="D145" s="471"/>
      <c r="E145" s="471"/>
      <c r="F145" s="471"/>
      <c r="G145" s="471"/>
      <c r="H145" s="471"/>
      <c r="I145" s="471"/>
      <c r="J145" s="471"/>
      <c r="K145" s="471"/>
      <c r="L145" s="471"/>
      <c r="M145" s="471"/>
      <c r="N145" s="471"/>
      <c r="O145" s="471"/>
      <c r="P145" s="471"/>
    </row>
    <row r="146" spans="1:16" s="472" customFormat="1">
      <c r="A146" s="470"/>
      <c r="B146" s="471"/>
      <c r="C146" s="471"/>
      <c r="D146" s="471"/>
      <c r="E146" s="471"/>
      <c r="F146" s="471"/>
      <c r="G146" s="471"/>
      <c r="H146" s="471"/>
      <c r="I146" s="471"/>
      <c r="J146" s="471"/>
      <c r="K146" s="471"/>
      <c r="L146" s="471"/>
      <c r="M146" s="471"/>
      <c r="N146" s="471"/>
      <c r="O146" s="471"/>
      <c r="P146" s="471"/>
    </row>
    <row r="147" spans="1:16" s="472" customFormat="1">
      <c r="A147" s="470"/>
      <c r="B147" s="471"/>
      <c r="C147" s="471"/>
      <c r="D147" s="471"/>
      <c r="E147" s="471"/>
      <c r="F147" s="471"/>
      <c r="G147" s="471"/>
      <c r="H147" s="471"/>
      <c r="I147" s="471"/>
      <c r="J147" s="471"/>
      <c r="K147" s="471"/>
      <c r="L147" s="471"/>
      <c r="M147" s="471"/>
      <c r="N147" s="471"/>
      <c r="O147" s="471"/>
      <c r="P147" s="471"/>
    </row>
    <row r="148" spans="1:16" s="472" customFormat="1">
      <c r="A148" s="470"/>
      <c r="B148" s="471"/>
      <c r="C148" s="471"/>
      <c r="D148" s="471"/>
      <c r="E148" s="471"/>
      <c r="F148" s="471"/>
      <c r="G148" s="471"/>
      <c r="H148" s="471"/>
      <c r="I148" s="471"/>
      <c r="J148" s="471"/>
      <c r="K148" s="471"/>
      <c r="L148" s="471"/>
      <c r="M148" s="471"/>
      <c r="N148" s="471"/>
      <c r="O148" s="471"/>
      <c r="P148" s="471"/>
    </row>
    <row r="149" spans="1:16" s="472" customFormat="1">
      <c r="A149" s="470"/>
      <c r="B149" s="471"/>
      <c r="C149" s="471"/>
      <c r="D149" s="471"/>
      <c r="E149" s="471"/>
      <c r="F149" s="471"/>
      <c r="G149" s="471"/>
      <c r="H149" s="471"/>
      <c r="I149" s="471"/>
      <c r="J149" s="471"/>
      <c r="K149" s="471"/>
      <c r="L149" s="471"/>
      <c r="M149" s="471"/>
      <c r="N149" s="471"/>
      <c r="O149" s="471"/>
      <c r="P149" s="471"/>
    </row>
    <row r="150" spans="1:16" s="472" customFormat="1">
      <c r="A150" s="470"/>
      <c r="B150" s="471"/>
      <c r="C150" s="471"/>
      <c r="D150" s="471"/>
      <c r="E150" s="471"/>
      <c r="F150" s="471"/>
      <c r="G150" s="471"/>
      <c r="H150" s="471"/>
      <c r="I150" s="471"/>
      <c r="J150" s="471"/>
      <c r="K150" s="471"/>
      <c r="L150" s="471"/>
      <c r="M150" s="471"/>
      <c r="N150" s="471"/>
      <c r="O150" s="471"/>
      <c r="P150" s="471"/>
    </row>
    <row r="151" spans="1:16" s="472" customFormat="1">
      <c r="A151" s="470"/>
      <c r="B151" s="471"/>
      <c r="C151" s="471"/>
      <c r="D151" s="471"/>
      <c r="E151" s="471"/>
      <c r="F151" s="471"/>
      <c r="G151" s="471"/>
      <c r="H151" s="471"/>
      <c r="I151" s="471"/>
      <c r="J151" s="471"/>
      <c r="K151" s="471"/>
      <c r="L151" s="471"/>
      <c r="M151" s="471"/>
      <c r="N151" s="471"/>
      <c r="O151" s="471"/>
      <c r="P151" s="471"/>
    </row>
    <row r="152" spans="1:16" s="472" customFormat="1">
      <c r="A152" s="470"/>
      <c r="B152" s="471"/>
      <c r="C152" s="471"/>
      <c r="D152" s="471"/>
      <c r="E152" s="471"/>
      <c r="F152" s="471"/>
      <c r="G152" s="471"/>
      <c r="H152" s="471"/>
      <c r="I152" s="471"/>
      <c r="J152" s="471"/>
      <c r="K152" s="471"/>
      <c r="L152" s="471"/>
      <c r="M152" s="471"/>
      <c r="N152" s="471"/>
      <c r="O152" s="471"/>
      <c r="P152" s="471"/>
    </row>
    <row r="153" spans="1:16" s="472" customFormat="1">
      <c r="A153" s="470"/>
      <c r="B153" s="471"/>
      <c r="C153" s="471"/>
      <c r="D153" s="471"/>
      <c r="E153" s="471"/>
      <c r="F153" s="471"/>
      <c r="G153" s="471"/>
      <c r="H153" s="471"/>
      <c r="I153" s="471"/>
      <c r="J153" s="471"/>
      <c r="K153" s="471"/>
      <c r="L153" s="471"/>
      <c r="M153" s="471"/>
      <c r="N153" s="471"/>
      <c r="O153" s="471"/>
      <c r="P153" s="471"/>
    </row>
    <row r="154" spans="1:16" s="472" customFormat="1">
      <c r="A154" s="470"/>
      <c r="B154" s="471"/>
      <c r="C154" s="471"/>
      <c r="D154" s="471"/>
      <c r="E154" s="471"/>
      <c r="F154" s="471"/>
      <c r="G154" s="471"/>
      <c r="H154" s="471"/>
      <c r="I154" s="471"/>
      <c r="J154" s="471"/>
      <c r="K154" s="471"/>
      <c r="L154" s="471"/>
      <c r="M154" s="471"/>
      <c r="N154" s="471"/>
      <c r="O154" s="471"/>
      <c r="P154" s="471"/>
    </row>
    <row r="155" spans="1:16" s="472" customFormat="1">
      <c r="A155" s="470"/>
      <c r="B155" s="471"/>
      <c r="C155" s="471"/>
      <c r="D155" s="471"/>
      <c r="E155" s="471"/>
      <c r="F155" s="471"/>
      <c r="G155" s="471"/>
      <c r="H155" s="471"/>
      <c r="I155" s="471"/>
      <c r="J155" s="471"/>
      <c r="K155" s="471"/>
      <c r="L155" s="471"/>
      <c r="M155" s="471"/>
      <c r="N155" s="471"/>
      <c r="O155" s="471"/>
      <c r="P155" s="471"/>
    </row>
    <row r="156" spans="1:16" s="472" customFormat="1">
      <c r="A156" s="470"/>
      <c r="B156" s="471"/>
      <c r="C156" s="471"/>
      <c r="D156" s="471"/>
      <c r="E156" s="471"/>
      <c r="F156" s="471"/>
      <c r="G156" s="471"/>
      <c r="H156" s="471"/>
      <c r="I156" s="471"/>
      <c r="J156" s="471"/>
      <c r="K156" s="471"/>
      <c r="L156" s="471"/>
      <c r="M156" s="471"/>
      <c r="N156" s="471"/>
      <c r="O156" s="471"/>
      <c r="P156" s="471"/>
    </row>
    <row r="157" spans="1:16" s="472" customFormat="1">
      <c r="A157" s="470"/>
      <c r="B157" s="471"/>
      <c r="C157" s="471"/>
      <c r="D157" s="471"/>
      <c r="E157" s="471"/>
      <c r="F157" s="471"/>
      <c r="G157" s="471"/>
      <c r="H157" s="471"/>
      <c r="I157" s="471"/>
      <c r="J157" s="471"/>
      <c r="K157" s="471"/>
      <c r="L157" s="471"/>
      <c r="M157" s="471"/>
      <c r="N157" s="471"/>
      <c r="O157" s="471"/>
      <c r="P157" s="471"/>
    </row>
    <row r="158" spans="1:16" s="472" customFormat="1">
      <c r="A158" s="470"/>
      <c r="B158" s="471"/>
      <c r="C158" s="471"/>
      <c r="D158" s="471"/>
      <c r="E158" s="471"/>
      <c r="F158" s="471"/>
      <c r="G158" s="471"/>
      <c r="H158" s="471"/>
      <c r="I158" s="471"/>
      <c r="J158" s="471"/>
      <c r="K158" s="471"/>
      <c r="L158" s="471"/>
      <c r="M158" s="471"/>
      <c r="N158" s="471"/>
      <c r="O158" s="471"/>
      <c r="P158" s="471"/>
    </row>
    <row r="159" spans="1:16" s="472" customFormat="1">
      <c r="A159" s="470"/>
      <c r="B159" s="471"/>
      <c r="C159" s="471"/>
      <c r="D159" s="471"/>
      <c r="E159" s="471"/>
      <c r="F159" s="471"/>
      <c r="G159" s="471"/>
      <c r="H159" s="471"/>
      <c r="I159" s="471"/>
      <c r="J159" s="471"/>
      <c r="K159" s="471"/>
      <c r="L159" s="471"/>
      <c r="M159" s="471"/>
      <c r="N159" s="471"/>
      <c r="O159" s="471"/>
      <c r="P159" s="471"/>
    </row>
    <row r="160" spans="1:16" s="472" customFormat="1">
      <c r="A160" s="470"/>
      <c r="B160" s="471"/>
      <c r="C160" s="471"/>
      <c r="D160" s="471"/>
      <c r="E160" s="471"/>
      <c r="F160" s="471"/>
      <c r="G160" s="471"/>
      <c r="H160" s="471"/>
      <c r="I160" s="471"/>
      <c r="J160" s="471"/>
      <c r="K160" s="471"/>
      <c r="L160" s="471"/>
      <c r="M160" s="471"/>
      <c r="N160" s="471"/>
      <c r="O160" s="471"/>
      <c r="P160" s="471"/>
    </row>
    <row r="161" spans="1:16" s="472" customFormat="1">
      <c r="A161" s="470"/>
      <c r="B161" s="471"/>
      <c r="C161" s="471"/>
      <c r="D161" s="471"/>
      <c r="E161" s="471"/>
      <c r="F161" s="471"/>
      <c r="G161" s="471"/>
      <c r="H161" s="471"/>
      <c r="I161" s="471"/>
      <c r="J161" s="471"/>
      <c r="K161" s="471"/>
      <c r="L161" s="471"/>
      <c r="M161" s="471"/>
      <c r="N161" s="471"/>
      <c r="O161" s="471"/>
      <c r="P161" s="471"/>
    </row>
    <row r="162" spans="1:16" s="472" customFormat="1">
      <c r="A162" s="470"/>
      <c r="B162" s="471"/>
      <c r="C162" s="471"/>
      <c r="D162" s="471"/>
      <c r="E162" s="471"/>
      <c r="F162" s="471"/>
      <c r="G162" s="471"/>
      <c r="H162" s="471"/>
      <c r="I162" s="471"/>
      <c r="J162" s="471"/>
      <c r="K162" s="471"/>
      <c r="L162" s="471"/>
      <c r="M162" s="471"/>
      <c r="N162" s="471"/>
      <c r="O162" s="471"/>
      <c r="P162" s="471"/>
    </row>
    <row r="163" spans="1:16" s="472" customFormat="1">
      <c r="A163" s="470"/>
      <c r="B163" s="471"/>
      <c r="C163" s="471"/>
      <c r="D163" s="471"/>
      <c r="E163" s="471"/>
      <c r="F163" s="471"/>
      <c r="G163" s="471"/>
      <c r="H163" s="471"/>
      <c r="I163" s="471"/>
      <c r="J163" s="471"/>
      <c r="K163" s="471"/>
      <c r="L163" s="471"/>
      <c r="M163" s="471"/>
      <c r="N163" s="471"/>
      <c r="O163" s="471"/>
      <c r="P163" s="471"/>
    </row>
    <row r="164" spans="1:16" s="472" customFormat="1">
      <c r="A164" s="470"/>
      <c r="B164" s="471"/>
      <c r="C164" s="471"/>
      <c r="D164" s="471"/>
      <c r="E164" s="471"/>
      <c r="F164" s="471"/>
      <c r="G164" s="471"/>
      <c r="H164" s="471"/>
      <c r="I164" s="471"/>
      <c r="J164" s="471"/>
      <c r="K164" s="471"/>
      <c r="L164" s="471"/>
      <c r="M164" s="471"/>
      <c r="N164" s="471"/>
      <c r="O164" s="471"/>
      <c r="P164" s="471"/>
    </row>
    <row r="165" spans="1:16" s="472" customFormat="1">
      <c r="A165" s="470"/>
      <c r="B165" s="471"/>
      <c r="C165" s="471"/>
      <c r="D165" s="471"/>
      <c r="E165" s="471"/>
      <c r="F165" s="471"/>
      <c r="G165" s="471"/>
      <c r="H165" s="471"/>
      <c r="I165" s="471"/>
      <c r="J165" s="471"/>
      <c r="K165" s="471"/>
      <c r="L165" s="471"/>
      <c r="M165" s="471"/>
      <c r="N165" s="471"/>
      <c r="O165" s="471"/>
      <c r="P165" s="471"/>
    </row>
    <row r="166" spans="1:16" s="778" customFormat="1">
      <c r="A166" s="776"/>
      <c r="B166" s="777"/>
      <c r="C166" s="777"/>
      <c r="D166" s="777"/>
      <c r="E166" s="777"/>
      <c r="F166" s="777"/>
      <c r="G166" s="777"/>
      <c r="H166" s="777"/>
      <c r="I166" s="777"/>
      <c r="J166" s="777"/>
      <c r="K166" s="777"/>
      <c r="L166" s="777"/>
      <c r="M166" s="777"/>
      <c r="N166" s="777"/>
      <c r="O166" s="777"/>
      <c r="P166" s="777"/>
    </row>
    <row r="167" spans="1:16" s="778" customFormat="1">
      <c r="A167" s="776"/>
      <c r="B167" s="777"/>
      <c r="C167" s="777"/>
      <c r="D167" s="777"/>
      <c r="E167" s="777"/>
      <c r="F167" s="777"/>
      <c r="G167" s="777"/>
      <c r="H167" s="777"/>
      <c r="I167" s="777"/>
      <c r="J167" s="777"/>
      <c r="K167" s="777"/>
      <c r="L167" s="777"/>
      <c r="M167" s="777"/>
      <c r="N167" s="777"/>
      <c r="O167" s="777"/>
      <c r="P167" s="777"/>
    </row>
    <row r="168" spans="1:16" s="778" customFormat="1">
      <c r="A168" s="776"/>
      <c r="B168" s="777"/>
      <c r="C168" s="777"/>
      <c r="D168" s="777"/>
      <c r="E168" s="777"/>
      <c r="F168" s="777"/>
      <c r="G168" s="777"/>
      <c r="H168" s="777"/>
      <c r="I168" s="777"/>
      <c r="J168" s="777"/>
      <c r="K168" s="777"/>
      <c r="L168" s="777"/>
      <c r="M168" s="777"/>
      <c r="N168" s="777"/>
      <c r="O168" s="777"/>
      <c r="P168" s="777"/>
    </row>
    <row r="169" spans="1:16" s="778" customFormat="1">
      <c r="A169" s="776"/>
      <c r="B169" s="777"/>
      <c r="C169" s="777"/>
      <c r="D169" s="777"/>
      <c r="E169" s="777"/>
      <c r="F169" s="777"/>
      <c r="G169" s="777"/>
      <c r="H169" s="777"/>
      <c r="I169" s="777"/>
      <c r="J169" s="777"/>
      <c r="K169" s="777"/>
      <c r="L169" s="777"/>
      <c r="M169" s="777"/>
      <c r="N169" s="777"/>
      <c r="O169" s="777"/>
      <c r="P169" s="777"/>
    </row>
    <row r="170" spans="1:16" s="778" customFormat="1">
      <c r="A170" s="776"/>
      <c r="B170" s="777"/>
      <c r="C170" s="777"/>
      <c r="D170" s="777"/>
      <c r="E170" s="777"/>
      <c r="F170" s="777"/>
      <c r="G170" s="777"/>
      <c r="H170" s="777"/>
      <c r="I170" s="777"/>
      <c r="J170" s="777"/>
      <c r="K170" s="777"/>
      <c r="L170" s="777"/>
      <c r="M170" s="777"/>
      <c r="N170" s="777"/>
      <c r="O170" s="777"/>
      <c r="P170" s="777"/>
    </row>
    <row r="171" spans="1:16" s="778" customFormat="1">
      <c r="A171" s="776"/>
      <c r="B171" s="777"/>
      <c r="C171" s="777"/>
      <c r="D171" s="777"/>
      <c r="E171" s="777"/>
      <c r="F171" s="777"/>
      <c r="G171" s="777"/>
      <c r="H171" s="777"/>
      <c r="I171" s="777"/>
      <c r="J171" s="777"/>
      <c r="K171" s="777"/>
      <c r="L171" s="777"/>
      <c r="M171" s="777"/>
      <c r="N171" s="777"/>
      <c r="O171" s="777"/>
      <c r="P171" s="777"/>
    </row>
    <row r="172" spans="1:16" s="778" customFormat="1">
      <c r="A172" s="776"/>
      <c r="B172" s="777"/>
      <c r="C172" s="777"/>
      <c r="D172" s="777"/>
      <c r="E172" s="777"/>
      <c r="F172" s="777"/>
      <c r="G172" s="777"/>
      <c r="H172" s="777"/>
      <c r="I172" s="777"/>
      <c r="J172" s="777"/>
      <c r="K172" s="777"/>
      <c r="L172" s="777"/>
      <c r="M172" s="777"/>
      <c r="N172" s="777"/>
      <c r="O172" s="777"/>
      <c r="P172" s="777"/>
    </row>
    <row r="173" spans="1:16" s="778" customFormat="1">
      <c r="A173" s="776"/>
      <c r="B173" s="777"/>
      <c r="C173" s="777"/>
      <c r="D173" s="777"/>
      <c r="E173" s="777"/>
      <c r="F173" s="777"/>
      <c r="G173" s="777"/>
      <c r="H173" s="777"/>
      <c r="I173" s="777"/>
      <c r="J173" s="777"/>
      <c r="K173" s="777"/>
      <c r="L173" s="777"/>
      <c r="M173" s="777"/>
      <c r="N173" s="777"/>
      <c r="O173" s="777"/>
      <c r="P173" s="777"/>
    </row>
    <row r="174" spans="1:16" s="778" customFormat="1">
      <c r="A174" s="776"/>
      <c r="B174" s="777"/>
      <c r="C174" s="777"/>
      <c r="D174" s="777"/>
      <c r="E174" s="777"/>
      <c r="F174" s="777"/>
      <c r="G174" s="777"/>
      <c r="H174" s="777"/>
      <c r="I174" s="777"/>
      <c r="J174" s="777"/>
      <c r="K174" s="777"/>
      <c r="L174" s="777"/>
      <c r="M174" s="777"/>
      <c r="N174" s="777"/>
      <c r="O174" s="777"/>
      <c r="P174" s="777"/>
    </row>
    <row r="175" spans="1:16" s="778" customFormat="1">
      <c r="A175" s="776"/>
      <c r="B175" s="777"/>
      <c r="C175" s="777"/>
      <c r="D175" s="777"/>
      <c r="E175" s="777"/>
      <c r="F175" s="777"/>
      <c r="G175" s="777"/>
      <c r="H175" s="777"/>
      <c r="I175" s="777"/>
      <c r="J175" s="777"/>
      <c r="K175" s="777"/>
      <c r="L175" s="777"/>
      <c r="M175" s="777"/>
      <c r="N175" s="777"/>
      <c r="O175" s="777"/>
      <c r="P175" s="777"/>
    </row>
    <row r="176" spans="1:16" s="778" customFormat="1">
      <c r="A176" s="776"/>
      <c r="B176" s="777"/>
      <c r="C176" s="777"/>
      <c r="D176" s="777"/>
      <c r="E176" s="777"/>
      <c r="F176" s="777"/>
      <c r="G176" s="777"/>
      <c r="H176" s="777"/>
      <c r="I176" s="777"/>
      <c r="J176" s="777"/>
      <c r="K176" s="777"/>
      <c r="L176" s="777"/>
      <c r="M176" s="777"/>
      <c r="N176" s="777"/>
      <c r="O176" s="777"/>
      <c r="P176" s="777"/>
    </row>
    <row r="177" spans="1:16" s="778" customFormat="1">
      <c r="A177" s="776"/>
      <c r="B177" s="777"/>
      <c r="C177" s="777"/>
      <c r="D177" s="777"/>
      <c r="E177" s="777"/>
      <c r="F177" s="777"/>
      <c r="G177" s="777"/>
      <c r="H177" s="777"/>
      <c r="I177" s="777"/>
      <c r="J177" s="777"/>
      <c r="K177" s="777"/>
      <c r="L177" s="777"/>
      <c r="M177" s="777"/>
      <c r="N177" s="777"/>
      <c r="O177" s="777"/>
      <c r="P177" s="777"/>
    </row>
    <row r="178" spans="1:16" s="778" customFormat="1">
      <c r="A178" s="776"/>
      <c r="B178" s="777"/>
      <c r="C178" s="777"/>
      <c r="D178" s="777"/>
      <c r="E178" s="777"/>
      <c r="F178" s="777"/>
      <c r="G178" s="777"/>
      <c r="H178" s="777"/>
      <c r="I178" s="777"/>
      <c r="J178" s="777"/>
      <c r="K178" s="777"/>
      <c r="L178" s="777"/>
      <c r="M178" s="777"/>
      <c r="N178" s="777"/>
      <c r="O178" s="777"/>
      <c r="P178" s="777"/>
    </row>
    <row r="179" spans="1:16" s="778" customFormat="1">
      <c r="A179" s="776"/>
      <c r="B179" s="777"/>
      <c r="C179" s="777"/>
      <c r="D179" s="777"/>
      <c r="E179" s="777"/>
      <c r="F179" s="777"/>
      <c r="G179" s="777"/>
      <c r="H179" s="777"/>
      <c r="I179" s="777"/>
      <c r="J179" s="777"/>
      <c r="K179" s="777"/>
      <c r="L179" s="777"/>
      <c r="M179" s="777"/>
      <c r="N179" s="777"/>
      <c r="O179" s="777"/>
      <c r="P179" s="777"/>
    </row>
    <row r="180" spans="1:16" s="778" customFormat="1">
      <c r="A180" s="776"/>
      <c r="B180" s="777"/>
      <c r="C180" s="777"/>
      <c r="D180" s="777"/>
      <c r="E180" s="777"/>
      <c r="F180" s="777"/>
      <c r="G180" s="777"/>
      <c r="H180" s="777"/>
      <c r="I180" s="777"/>
      <c r="J180" s="777"/>
      <c r="K180" s="777"/>
      <c r="L180" s="777"/>
      <c r="M180" s="777"/>
      <c r="N180" s="777"/>
      <c r="O180" s="777"/>
      <c r="P180" s="777"/>
    </row>
    <row r="181" spans="1:16" s="778" customFormat="1">
      <c r="A181" s="776"/>
      <c r="B181" s="777"/>
      <c r="C181" s="777"/>
      <c r="D181" s="777"/>
      <c r="E181" s="777"/>
      <c r="F181" s="777"/>
      <c r="G181" s="777"/>
      <c r="H181" s="777"/>
      <c r="I181" s="777"/>
      <c r="J181" s="777"/>
      <c r="K181" s="777"/>
      <c r="L181" s="777"/>
      <c r="M181" s="777"/>
      <c r="N181" s="777"/>
      <c r="O181" s="777"/>
      <c r="P181" s="777"/>
    </row>
    <row r="182" spans="1:16" s="778" customFormat="1">
      <c r="A182" s="776"/>
      <c r="B182" s="777"/>
      <c r="C182" s="777"/>
      <c r="D182" s="777"/>
      <c r="E182" s="777"/>
      <c r="F182" s="777"/>
      <c r="G182" s="777"/>
      <c r="H182" s="777"/>
      <c r="I182" s="777"/>
      <c r="J182" s="777"/>
      <c r="K182" s="777"/>
      <c r="L182" s="777"/>
      <c r="M182" s="777"/>
      <c r="N182" s="777"/>
      <c r="O182" s="777"/>
      <c r="P182" s="777"/>
    </row>
    <row r="183" spans="1:16" s="778" customFormat="1">
      <c r="A183" s="776"/>
      <c r="B183" s="777"/>
      <c r="C183" s="777"/>
      <c r="D183" s="777"/>
      <c r="E183" s="777"/>
      <c r="F183" s="777"/>
      <c r="G183" s="777"/>
      <c r="H183" s="777"/>
      <c r="I183" s="777"/>
      <c r="J183" s="777"/>
      <c r="K183" s="777"/>
      <c r="L183" s="777"/>
      <c r="M183" s="777"/>
      <c r="N183" s="777"/>
      <c r="O183" s="777"/>
      <c r="P183" s="777"/>
    </row>
    <row r="184" spans="1:16" s="778" customFormat="1">
      <c r="A184" s="776"/>
      <c r="B184" s="777"/>
      <c r="C184" s="777"/>
      <c r="D184" s="777"/>
      <c r="E184" s="777"/>
      <c r="F184" s="777"/>
      <c r="G184" s="777"/>
      <c r="H184" s="777"/>
      <c r="I184" s="777"/>
      <c r="J184" s="777"/>
      <c r="K184" s="777"/>
      <c r="L184" s="777"/>
      <c r="M184" s="777"/>
      <c r="N184" s="777"/>
      <c r="O184" s="777"/>
      <c r="P184" s="777"/>
    </row>
    <row r="185" spans="1:16" s="778" customFormat="1">
      <c r="A185" s="776"/>
      <c r="B185" s="777"/>
      <c r="C185" s="777"/>
      <c r="D185" s="777"/>
      <c r="E185" s="777"/>
      <c r="F185" s="777"/>
      <c r="G185" s="777"/>
      <c r="H185" s="777"/>
      <c r="I185" s="777"/>
      <c r="J185" s="777"/>
      <c r="K185" s="777"/>
      <c r="L185" s="777"/>
      <c r="M185" s="777"/>
      <c r="N185" s="777"/>
      <c r="O185" s="777"/>
      <c r="P185" s="777"/>
    </row>
    <row r="186" spans="1:16" s="778" customFormat="1">
      <c r="A186" s="776"/>
      <c r="B186" s="777"/>
      <c r="C186" s="777"/>
      <c r="D186" s="777"/>
      <c r="E186" s="777"/>
      <c r="F186" s="777"/>
      <c r="G186" s="777"/>
      <c r="H186" s="777"/>
      <c r="I186" s="777"/>
      <c r="J186" s="777"/>
      <c r="K186" s="777"/>
      <c r="L186" s="777"/>
      <c r="M186" s="777"/>
      <c r="N186" s="777"/>
      <c r="O186" s="777"/>
      <c r="P186" s="777"/>
    </row>
    <row r="187" spans="1:16" s="778" customFormat="1">
      <c r="A187" s="776"/>
      <c r="B187" s="777"/>
      <c r="C187" s="777"/>
      <c r="D187" s="777"/>
      <c r="E187" s="777"/>
      <c r="F187" s="777"/>
      <c r="G187" s="777"/>
      <c r="H187" s="777"/>
      <c r="I187" s="777"/>
      <c r="J187" s="777"/>
      <c r="K187" s="777"/>
      <c r="L187" s="777"/>
      <c r="M187" s="777"/>
      <c r="N187" s="777"/>
      <c r="O187" s="777"/>
      <c r="P187" s="777"/>
    </row>
    <row r="188" spans="1:16" s="778" customFormat="1">
      <c r="A188" s="776"/>
      <c r="B188" s="777"/>
      <c r="C188" s="777"/>
      <c r="D188" s="777"/>
      <c r="E188" s="777"/>
      <c r="F188" s="777"/>
      <c r="G188" s="777"/>
      <c r="H188" s="777"/>
      <c r="I188" s="777"/>
      <c r="J188" s="777"/>
      <c r="K188" s="777"/>
      <c r="L188" s="777"/>
      <c r="M188" s="777"/>
      <c r="N188" s="777"/>
      <c r="O188" s="777"/>
      <c r="P188" s="777"/>
    </row>
    <row r="189" spans="1:16" s="778" customFormat="1">
      <c r="A189" s="776"/>
      <c r="B189" s="777"/>
      <c r="C189" s="777"/>
      <c r="D189" s="777"/>
      <c r="E189" s="777"/>
      <c r="F189" s="777"/>
      <c r="G189" s="777"/>
      <c r="H189" s="777"/>
      <c r="I189" s="777"/>
      <c r="J189" s="777"/>
      <c r="K189" s="777"/>
      <c r="L189" s="777"/>
      <c r="M189" s="777"/>
      <c r="N189" s="777"/>
      <c r="O189" s="777"/>
      <c r="P189" s="777"/>
    </row>
    <row r="190" spans="1:16" s="778" customFormat="1">
      <c r="A190" s="776"/>
      <c r="B190" s="777"/>
      <c r="C190" s="777"/>
      <c r="D190" s="777"/>
      <c r="E190" s="777"/>
      <c r="F190" s="777"/>
      <c r="G190" s="777"/>
      <c r="H190" s="777"/>
      <c r="I190" s="777"/>
      <c r="J190" s="777"/>
      <c r="K190" s="777"/>
      <c r="L190" s="777"/>
      <c r="M190" s="777"/>
      <c r="N190" s="777"/>
      <c r="O190" s="777"/>
      <c r="P190" s="777"/>
    </row>
    <row r="191" spans="1:16" s="778" customFormat="1">
      <c r="A191" s="776"/>
      <c r="B191" s="777"/>
      <c r="C191" s="777"/>
      <c r="D191" s="777"/>
      <c r="E191" s="777"/>
      <c r="F191" s="777"/>
      <c r="G191" s="777"/>
      <c r="H191" s="777"/>
      <c r="I191" s="777"/>
      <c r="J191" s="777"/>
      <c r="K191" s="777"/>
      <c r="L191" s="777"/>
      <c r="M191" s="777"/>
      <c r="N191" s="777"/>
      <c r="O191" s="777"/>
      <c r="P191" s="777"/>
    </row>
    <row r="192" spans="1:16" s="778" customFormat="1">
      <c r="A192" s="776"/>
      <c r="B192" s="777"/>
      <c r="C192" s="777"/>
      <c r="D192" s="777"/>
      <c r="E192" s="777"/>
      <c r="F192" s="777"/>
      <c r="G192" s="777"/>
      <c r="H192" s="777"/>
      <c r="I192" s="777"/>
      <c r="J192" s="777"/>
      <c r="K192" s="777"/>
      <c r="L192" s="777"/>
      <c r="M192" s="777"/>
      <c r="N192" s="777"/>
      <c r="O192" s="777"/>
      <c r="P192" s="777"/>
    </row>
    <row r="193" spans="1:16" s="778" customFormat="1">
      <c r="A193" s="776"/>
      <c r="B193" s="777"/>
      <c r="C193" s="777"/>
      <c r="D193" s="777"/>
      <c r="E193" s="777"/>
      <c r="F193" s="777"/>
      <c r="G193" s="777"/>
      <c r="H193" s="777"/>
      <c r="I193" s="777"/>
      <c r="J193" s="777"/>
      <c r="K193" s="777"/>
      <c r="L193" s="777"/>
      <c r="M193" s="777"/>
      <c r="N193" s="777"/>
      <c r="O193" s="777"/>
      <c r="P193" s="777"/>
    </row>
    <row r="194" spans="1:16" s="778" customFormat="1">
      <c r="A194" s="776"/>
      <c r="B194" s="777"/>
      <c r="C194" s="777"/>
      <c r="D194" s="777"/>
      <c r="E194" s="777"/>
      <c r="F194" s="777"/>
      <c r="G194" s="777"/>
      <c r="H194" s="777"/>
      <c r="I194" s="777"/>
      <c r="J194" s="777"/>
      <c r="K194" s="777"/>
      <c r="L194" s="777"/>
      <c r="M194" s="777"/>
      <c r="N194" s="777"/>
      <c r="O194" s="777"/>
      <c r="P194" s="777"/>
    </row>
    <row r="195" spans="1:16" s="778" customFormat="1">
      <c r="A195" s="776"/>
      <c r="B195" s="777"/>
      <c r="C195" s="777"/>
      <c r="D195" s="777"/>
      <c r="E195" s="777"/>
      <c r="F195" s="777"/>
      <c r="G195" s="777"/>
      <c r="H195" s="777"/>
      <c r="I195" s="777"/>
      <c r="J195" s="777"/>
      <c r="K195" s="777"/>
      <c r="L195" s="777"/>
      <c r="M195" s="777"/>
      <c r="N195" s="777"/>
      <c r="O195" s="777"/>
      <c r="P195" s="777"/>
    </row>
    <row r="196" spans="1:16" s="778" customFormat="1">
      <c r="A196" s="776"/>
      <c r="B196" s="777"/>
      <c r="C196" s="777"/>
      <c r="D196" s="777"/>
      <c r="E196" s="777"/>
      <c r="F196" s="777"/>
      <c r="G196" s="777"/>
      <c r="H196" s="777"/>
      <c r="I196" s="777"/>
      <c r="J196" s="777"/>
      <c r="K196" s="777"/>
      <c r="L196" s="777"/>
      <c r="M196" s="777"/>
      <c r="N196" s="777"/>
      <c r="O196" s="777"/>
      <c r="P196" s="777"/>
    </row>
    <row r="197" spans="1:16" s="778" customFormat="1">
      <c r="A197" s="776"/>
      <c r="B197" s="777"/>
      <c r="C197" s="777"/>
      <c r="D197" s="777"/>
      <c r="E197" s="777"/>
      <c r="F197" s="777"/>
      <c r="G197" s="777"/>
      <c r="H197" s="777"/>
      <c r="I197" s="777"/>
      <c r="J197" s="777"/>
      <c r="K197" s="777"/>
      <c r="L197" s="777"/>
      <c r="M197" s="777"/>
      <c r="N197" s="777"/>
      <c r="O197" s="777"/>
      <c r="P197" s="777"/>
    </row>
    <row r="198" spans="1:16" s="778" customFormat="1">
      <c r="A198" s="776"/>
      <c r="B198" s="777"/>
      <c r="C198" s="777"/>
      <c r="D198" s="777"/>
      <c r="E198" s="777"/>
      <c r="F198" s="777"/>
      <c r="G198" s="777"/>
      <c r="H198" s="777"/>
      <c r="I198" s="777"/>
      <c r="J198" s="777"/>
      <c r="K198" s="777"/>
      <c r="L198" s="777"/>
      <c r="M198" s="777"/>
      <c r="N198" s="777"/>
      <c r="O198" s="777"/>
      <c r="P198" s="777"/>
    </row>
    <row r="199" spans="1:16" s="778" customFormat="1">
      <c r="A199" s="776"/>
      <c r="B199" s="777"/>
      <c r="C199" s="777"/>
      <c r="D199" s="777"/>
      <c r="E199" s="777"/>
      <c r="F199" s="777"/>
      <c r="G199" s="777"/>
      <c r="H199" s="777"/>
      <c r="I199" s="777"/>
      <c r="J199" s="777"/>
      <c r="K199" s="777"/>
      <c r="L199" s="777"/>
      <c r="M199" s="777"/>
      <c r="N199" s="777"/>
      <c r="O199" s="777"/>
      <c r="P199" s="777"/>
    </row>
    <row r="200" spans="1:16" s="778" customFormat="1">
      <c r="A200" s="776"/>
      <c r="B200" s="777"/>
      <c r="C200" s="777"/>
      <c r="D200" s="777"/>
      <c r="E200" s="777"/>
      <c r="F200" s="777"/>
      <c r="G200" s="777"/>
      <c r="H200" s="777"/>
      <c r="I200" s="777"/>
      <c r="J200" s="777"/>
      <c r="K200" s="777"/>
      <c r="L200" s="777"/>
      <c r="M200" s="777"/>
      <c r="N200" s="777"/>
      <c r="O200" s="777"/>
      <c r="P200" s="777"/>
    </row>
    <row r="201" spans="1:16" s="778" customFormat="1">
      <c r="A201" s="776"/>
      <c r="B201" s="777"/>
      <c r="C201" s="777"/>
      <c r="D201" s="777"/>
      <c r="E201" s="777"/>
      <c r="F201" s="777"/>
      <c r="G201" s="777"/>
      <c r="H201" s="777"/>
      <c r="I201" s="777"/>
      <c r="J201" s="777"/>
      <c r="K201" s="777"/>
      <c r="L201" s="777"/>
      <c r="M201" s="777"/>
      <c r="N201" s="777"/>
      <c r="O201" s="777"/>
      <c r="P201" s="777"/>
    </row>
    <row r="202" spans="1:16" s="778" customFormat="1">
      <c r="A202" s="776"/>
      <c r="B202" s="777"/>
      <c r="C202" s="777"/>
      <c r="D202" s="777"/>
      <c r="E202" s="777"/>
      <c r="F202" s="777"/>
      <c r="G202" s="777"/>
      <c r="H202" s="777"/>
      <c r="I202" s="777"/>
      <c r="J202" s="777"/>
      <c r="K202" s="777"/>
      <c r="L202" s="777"/>
      <c r="M202" s="777"/>
      <c r="N202" s="777"/>
      <c r="O202" s="777"/>
      <c r="P202" s="777"/>
    </row>
    <row r="203" spans="1:16" s="778" customFormat="1">
      <c r="A203" s="776"/>
      <c r="B203" s="777"/>
      <c r="C203" s="777"/>
      <c r="D203" s="777"/>
      <c r="E203" s="777"/>
      <c r="F203" s="777"/>
      <c r="G203" s="777"/>
      <c r="H203" s="777"/>
      <c r="I203" s="777"/>
      <c r="J203" s="777"/>
      <c r="K203" s="777"/>
      <c r="L203" s="777"/>
      <c r="M203" s="777"/>
      <c r="N203" s="777"/>
      <c r="O203" s="777"/>
      <c r="P203" s="777"/>
    </row>
    <row r="204" spans="1:16" s="778" customFormat="1">
      <c r="A204" s="776"/>
      <c r="B204" s="777"/>
      <c r="C204" s="777"/>
      <c r="D204" s="777"/>
      <c r="E204" s="777"/>
      <c r="F204" s="777"/>
      <c r="G204" s="777"/>
      <c r="H204" s="777"/>
      <c r="I204" s="777"/>
      <c r="J204" s="777"/>
      <c r="K204" s="777"/>
      <c r="L204" s="777"/>
      <c r="M204" s="777"/>
      <c r="N204" s="777"/>
      <c r="O204" s="777"/>
      <c r="P204" s="777"/>
    </row>
    <row r="205" spans="1:16" s="778" customFormat="1">
      <c r="A205" s="776"/>
      <c r="B205" s="777"/>
      <c r="C205" s="777"/>
      <c r="D205" s="777"/>
      <c r="E205" s="777"/>
      <c r="F205" s="777"/>
      <c r="G205" s="777"/>
      <c r="H205" s="777"/>
      <c r="I205" s="777"/>
      <c r="J205" s="777"/>
      <c r="K205" s="777"/>
      <c r="L205" s="777"/>
      <c r="M205" s="777"/>
      <c r="N205" s="777"/>
      <c r="O205" s="777"/>
      <c r="P205" s="777"/>
    </row>
    <row r="206" spans="1:16" s="778" customFormat="1">
      <c r="A206" s="776"/>
      <c r="B206" s="777"/>
      <c r="C206" s="777"/>
      <c r="D206" s="777"/>
      <c r="E206" s="777"/>
      <c r="F206" s="777"/>
      <c r="G206" s="777"/>
      <c r="H206" s="777"/>
      <c r="I206" s="777"/>
      <c r="J206" s="777"/>
      <c r="K206" s="777"/>
      <c r="L206" s="777"/>
      <c r="M206" s="777"/>
      <c r="N206" s="777"/>
      <c r="O206" s="777"/>
      <c r="P206" s="777"/>
    </row>
    <row r="207" spans="1:16" s="778" customFormat="1">
      <c r="A207" s="776"/>
      <c r="B207" s="777"/>
      <c r="C207" s="777"/>
      <c r="D207" s="777"/>
      <c r="E207" s="777"/>
      <c r="F207" s="777"/>
      <c r="G207" s="777"/>
      <c r="H207" s="777"/>
      <c r="I207" s="777"/>
      <c r="J207" s="777"/>
      <c r="K207" s="777"/>
      <c r="L207" s="777"/>
      <c r="M207" s="777"/>
      <c r="N207" s="777"/>
      <c r="O207" s="777"/>
      <c r="P207" s="777"/>
    </row>
    <row r="208" spans="1:16" s="778" customFormat="1">
      <c r="A208" s="776"/>
      <c r="B208" s="777"/>
      <c r="C208" s="777"/>
      <c r="D208" s="777"/>
      <c r="E208" s="777"/>
      <c r="F208" s="777"/>
      <c r="G208" s="777"/>
      <c r="H208" s="777"/>
      <c r="I208" s="777"/>
      <c r="J208" s="777"/>
      <c r="K208" s="777"/>
      <c r="L208" s="777"/>
      <c r="M208" s="777"/>
      <c r="N208" s="777"/>
      <c r="O208" s="777"/>
      <c r="P208" s="777"/>
    </row>
    <row r="209" spans="1:16" s="778" customFormat="1">
      <c r="A209" s="776"/>
      <c r="B209" s="777"/>
      <c r="C209" s="777"/>
      <c r="D209" s="777"/>
      <c r="E209" s="777"/>
      <c r="F209" s="777"/>
      <c r="G209" s="777"/>
      <c r="H209" s="777"/>
      <c r="I209" s="777"/>
      <c r="J209" s="777"/>
      <c r="K209" s="777"/>
      <c r="L209" s="777"/>
      <c r="M209" s="777"/>
      <c r="N209" s="777"/>
      <c r="O209" s="777"/>
      <c r="P209" s="777"/>
    </row>
    <row r="210" spans="1:16" s="778" customFormat="1">
      <c r="A210" s="776"/>
      <c r="B210" s="777"/>
      <c r="C210" s="777"/>
      <c r="D210" s="777"/>
      <c r="E210" s="777"/>
      <c r="F210" s="777"/>
      <c r="G210" s="777"/>
      <c r="H210" s="777"/>
      <c r="I210" s="777"/>
      <c r="J210" s="777"/>
      <c r="K210" s="777"/>
      <c r="L210" s="777"/>
      <c r="M210" s="777"/>
      <c r="N210" s="777"/>
      <c r="O210" s="777"/>
      <c r="P210" s="777"/>
    </row>
    <row r="211" spans="1:16" s="778" customFormat="1">
      <c r="A211" s="776"/>
      <c r="B211" s="777"/>
      <c r="C211" s="777"/>
      <c r="D211" s="777"/>
      <c r="E211" s="777"/>
      <c r="F211" s="777"/>
      <c r="G211" s="777"/>
      <c r="H211" s="777"/>
      <c r="I211" s="777"/>
      <c r="J211" s="777"/>
      <c r="K211" s="777"/>
      <c r="L211" s="777"/>
      <c r="M211" s="777"/>
      <c r="N211" s="777"/>
      <c r="O211" s="777"/>
      <c r="P211" s="777"/>
    </row>
    <row r="212" spans="1:16" s="778" customFormat="1">
      <c r="A212" s="776"/>
      <c r="B212" s="777"/>
      <c r="C212" s="777"/>
      <c r="D212" s="777"/>
      <c r="E212" s="777"/>
      <c r="F212" s="777"/>
      <c r="G212" s="777"/>
      <c r="H212" s="777"/>
      <c r="I212" s="777"/>
      <c r="J212" s="777"/>
      <c r="K212" s="777"/>
      <c r="L212" s="777"/>
      <c r="M212" s="777"/>
      <c r="N212" s="777"/>
      <c r="O212" s="777"/>
      <c r="P212" s="777"/>
    </row>
    <row r="213" spans="1:16" s="778" customFormat="1">
      <c r="A213" s="776"/>
      <c r="B213" s="777"/>
      <c r="C213" s="777"/>
      <c r="D213" s="777"/>
      <c r="E213" s="777"/>
      <c r="F213" s="777"/>
      <c r="G213" s="777"/>
      <c r="H213" s="777"/>
      <c r="I213" s="777"/>
      <c r="J213" s="777"/>
      <c r="K213" s="777"/>
      <c r="L213" s="777"/>
      <c r="M213" s="777"/>
      <c r="N213" s="777"/>
      <c r="O213" s="777"/>
      <c r="P213" s="777"/>
    </row>
    <row r="214" spans="1:16" s="778" customFormat="1">
      <c r="A214" s="776"/>
      <c r="B214" s="777"/>
      <c r="C214" s="777"/>
      <c r="D214" s="777"/>
      <c r="E214" s="777"/>
      <c r="F214" s="777"/>
      <c r="G214" s="777"/>
      <c r="H214" s="777"/>
      <c r="I214" s="777"/>
      <c r="J214" s="777"/>
      <c r="K214" s="777"/>
      <c r="L214" s="777"/>
      <c r="M214" s="777"/>
      <c r="N214" s="777"/>
      <c r="O214" s="777"/>
      <c r="P214" s="777"/>
    </row>
    <row r="215" spans="1:16" s="778" customFormat="1">
      <c r="A215" s="776"/>
      <c r="B215" s="777"/>
      <c r="C215" s="777"/>
      <c r="D215" s="777"/>
      <c r="E215" s="777"/>
      <c r="F215" s="777"/>
      <c r="G215" s="777"/>
      <c r="H215" s="777"/>
      <c r="I215" s="777"/>
      <c r="J215" s="777"/>
      <c r="K215" s="777"/>
      <c r="L215" s="777"/>
      <c r="M215" s="777"/>
      <c r="N215" s="777"/>
      <c r="O215" s="777"/>
      <c r="P215" s="777"/>
    </row>
    <row r="216" spans="1:16" s="778" customFormat="1">
      <c r="A216" s="776"/>
      <c r="B216" s="777"/>
      <c r="C216" s="777"/>
      <c r="D216" s="777"/>
      <c r="E216" s="777"/>
      <c r="F216" s="777"/>
      <c r="G216" s="777"/>
      <c r="H216" s="777"/>
      <c r="I216" s="777"/>
      <c r="J216" s="777"/>
      <c r="K216" s="777"/>
      <c r="L216" s="777"/>
      <c r="M216" s="777"/>
      <c r="N216" s="777"/>
      <c r="O216" s="777"/>
      <c r="P216" s="777"/>
    </row>
    <row r="217" spans="1:16" s="778" customFormat="1">
      <c r="A217" s="776"/>
      <c r="B217" s="777"/>
      <c r="C217" s="777"/>
      <c r="D217" s="777"/>
      <c r="E217" s="777"/>
      <c r="F217" s="777"/>
      <c r="G217" s="777"/>
      <c r="H217" s="777"/>
      <c r="I217" s="777"/>
      <c r="J217" s="777"/>
      <c r="K217" s="777"/>
      <c r="L217" s="777"/>
      <c r="M217" s="777"/>
      <c r="N217" s="777"/>
      <c r="O217" s="777"/>
      <c r="P217" s="777"/>
    </row>
    <row r="218" spans="1:16" s="778" customFormat="1">
      <c r="A218" s="776"/>
      <c r="B218" s="777"/>
      <c r="C218" s="777"/>
      <c r="D218" s="777"/>
      <c r="E218" s="777"/>
      <c r="F218" s="777"/>
      <c r="G218" s="777"/>
      <c r="H218" s="777"/>
      <c r="I218" s="777"/>
      <c r="J218" s="777"/>
      <c r="K218" s="777"/>
      <c r="L218" s="777"/>
      <c r="M218" s="777"/>
      <c r="N218" s="777"/>
      <c r="O218" s="777"/>
      <c r="P218" s="777"/>
    </row>
    <row r="219" spans="1:16" s="778" customFormat="1">
      <c r="A219" s="776"/>
      <c r="B219" s="777"/>
      <c r="C219" s="777"/>
      <c r="D219" s="777"/>
      <c r="E219" s="777"/>
      <c r="F219" s="777"/>
      <c r="G219" s="777"/>
      <c r="H219" s="777"/>
      <c r="I219" s="777"/>
      <c r="J219" s="777"/>
      <c r="K219" s="777"/>
      <c r="L219" s="777"/>
      <c r="M219" s="777"/>
      <c r="N219" s="777"/>
      <c r="O219" s="777"/>
      <c r="P219" s="777"/>
    </row>
    <row r="220" spans="1:16" s="778" customFormat="1">
      <c r="A220" s="776"/>
      <c r="B220" s="777"/>
      <c r="C220" s="777"/>
      <c r="D220" s="777"/>
      <c r="E220" s="777"/>
      <c r="F220" s="777"/>
      <c r="G220" s="777"/>
      <c r="H220" s="777"/>
      <c r="I220" s="777"/>
      <c r="J220" s="777"/>
      <c r="K220" s="777"/>
      <c r="L220" s="777"/>
      <c r="M220" s="777"/>
      <c r="N220" s="777"/>
      <c r="O220" s="777"/>
      <c r="P220" s="777"/>
    </row>
    <row r="221" spans="1:16" s="778" customFormat="1">
      <c r="A221" s="776"/>
      <c r="B221" s="777"/>
      <c r="C221" s="777"/>
      <c r="D221" s="777"/>
      <c r="E221" s="777"/>
      <c r="F221" s="777"/>
      <c r="G221" s="777"/>
      <c r="H221" s="777"/>
      <c r="I221" s="777"/>
      <c r="J221" s="777"/>
      <c r="K221" s="777"/>
      <c r="L221" s="777"/>
      <c r="M221" s="777"/>
      <c r="N221" s="777"/>
      <c r="O221" s="777"/>
      <c r="P221" s="777"/>
    </row>
    <row r="222" spans="1:16" s="778" customFormat="1">
      <c r="A222" s="776"/>
      <c r="B222" s="777"/>
      <c r="C222" s="777"/>
      <c r="D222" s="777"/>
      <c r="E222" s="777"/>
      <c r="F222" s="777"/>
      <c r="G222" s="777"/>
      <c r="H222" s="777"/>
      <c r="I222" s="777"/>
      <c r="J222" s="777"/>
      <c r="K222" s="777"/>
      <c r="L222" s="777"/>
      <c r="M222" s="777"/>
      <c r="N222" s="777"/>
      <c r="O222" s="777"/>
      <c r="P222" s="777"/>
    </row>
    <row r="223" spans="1:16" s="778" customFormat="1">
      <c r="A223" s="776"/>
      <c r="B223" s="777"/>
      <c r="C223" s="777"/>
      <c r="D223" s="777"/>
      <c r="E223" s="777"/>
      <c r="F223" s="777"/>
      <c r="G223" s="777"/>
      <c r="H223" s="777"/>
      <c r="I223" s="777"/>
      <c r="J223" s="777"/>
      <c r="K223" s="777"/>
      <c r="L223" s="777"/>
      <c r="M223" s="777"/>
      <c r="N223" s="777"/>
      <c r="O223" s="777"/>
      <c r="P223" s="777"/>
    </row>
    <row r="224" spans="1:16" s="778" customFormat="1">
      <c r="A224" s="776"/>
      <c r="B224" s="777"/>
      <c r="C224" s="777"/>
      <c r="D224" s="777"/>
      <c r="E224" s="777"/>
      <c r="F224" s="777"/>
      <c r="G224" s="777"/>
      <c r="H224" s="777"/>
      <c r="I224" s="777"/>
      <c r="J224" s="777"/>
      <c r="K224" s="777"/>
      <c r="L224" s="777"/>
      <c r="M224" s="777"/>
      <c r="N224" s="777"/>
      <c r="O224" s="777"/>
      <c r="P224" s="777"/>
    </row>
    <row r="225" spans="1:16" s="778" customFormat="1">
      <c r="A225" s="776"/>
      <c r="B225" s="777"/>
      <c r="C225" s="777"/>
      <c r="D225" s="777"/>
      <c r="E225" s="777"/>
      <c r="F225" s="777"/>
      <c r="G225" s="777"/>
      <c r="H225" s="777"/>
      <c r="I225" s="777"/>
      <c r="J225" s="777"/>
      <c r="K225" s="777"/>
      <c r="L225" s="777"/>
      <c r="M225" s="777"/>
      <c r="N225" s="777"/>
      <c r="O225" s="777"/>
      <c r="P225" s="777"/>
    </row>
    <row r="226" spans="1:16" s="778" customFormat="1">
      <c r="A226" s="776"/>
      <c r="B226" s="777"/>
      <c r="C226" s="777"/>
      <c r="D226" s="777"/>
      <c r="E226" s="777"/>
      <c r="F226" s="777"/>
      <c r="G226" s="777"/>
      <c r="H226" s="777"/>
      <c r="I226" s="777"/>
      <c r="J226" s="777"/>
      <c r="K226" s="777"/>
      <c r="L226" s="777"/>
      <c r="M226" s="777"/>
      <c r="N226" s="777"/>
      <c r="O226" s="777"/>
      <c r="P226" s="777"/>
    </row>
    <row r="227" spans="1:16" s="778" customFormat="1">
      <c r="A227" s="776"/>
      <c r="B227" s="777"/>
      <c r="C227" s="777"/>
      <c r="D227" s="777"/>
      <c r="E227" s="777"/>
      <c r="F227" s="777"/>
      <c r="G227" s="777"/>
      <c r="H227" s="777"/>
      <c r="I227" s="777"/>
      <c r="J227" s="777"/>
      <c r="K227" s="777"/>
      <c r="L227" s="777"/>
      <c r="M227" s="777"/>
      <c r="N227" s="777"/>
      <c r="O227" s="777"/>
      <c r="P227" s="777"/>
    </row>
    <row r="228" spans="1:16" s="778" customFormat="1">
      <c r="A228" s="776"/>
      <c r="B228" s="777"/>
      <c r="C228" s="777"/>
      <c r="D228" s="777"/>
      <c r="E228" s="777"/>
      <c r="F228" s="777"/>
      <c r="G228" s="777"/>
      <c r="H228" s="777"/>
      <c r="I228" s="777"/>
      <c r="J228" s="777"/>
      <c r="K228" s="777"/>
      <c r="L228" s="777"/>
      <c r="M228" s="777"/>
      <c r="N228" s="777"/>
      <c r="O228" s="777"/>
      <c r="P228" s="777"/>
    </row>
    <row r="229" spans="1:16" s="778" customFormat="1">
      <c r="A229" s="776"/>
      <c r="B229" s="777"/>
      <c r="C229" s="777"/>
      <c r="D229" s="777"/>
      <c r="E229" s="777"/>
      <c r="F229" s="777"/>
      <c r="G229" s="777"/>
      <c r="H229" s="777"/>
      <c r="I229" s="777"/>
      <c r="J229" s="777"/>
      <c r="K229" s="777"/>
      <c r="L229" s="777"/>
      <c r="M229" s="777"/>
      <c r="N229" s="777"/>
      <c r="O229" s="777"/>
      <c r="P229" s="777"/>
    </row>
    <row r="230" spans="1:16" s="778" customFormat="1">
      <c r="A230" s="776"/>
      <c r="B230" s="777"/>
      <c r="C230" s="777"/>
      <c r="D230" s="777"/>
      <c r="E230" s="777"/>
      <c r="F230" s="777"/>
      <c r="G230" s="777"/>
      <c r="H230" s="777"/>
      <c r="I230" s="777"/>
      <c r="J230" s="777"/>
      <c r="K230" s="777"/>
      <c r="L230" s="777"/>
      <c r="M230" s="777"/>
      <c r="N230" s="777"/>
      <c r="O230" s="777"/>
      <c r="P230" s="777"/>
    </row>
    <row r="231" spans="1:16" s="778" customFormat="1">
      <c r="A231" s="776"/>
      <c r="B231" s="777"/>
      <c r="C231" s="777"/>
      <c r="D231" s="777"/>
      <c r="E231" s="777"/>
      <c r="F231" s="777"/>
      <c r="G231" s="777"/>
      <c r="H231" s="777"/>
      <c r="I231" s="777"/>
      <c r="J231" s="777"/>
      <c r="K231" s="777"/>
      <c r="L231" s="777"/>
      <c r="M231" s="777"/>
      <c r="N231" s="777"/>
      <c r="O231" s="777"/>
      <c r="P231" s="777"/>
    </row>
    <row r="232" spans="1:16" s="778" customFormat="1">
      <c r="A232" s="776"/>
      <c r="B232" s="777"/>
      <c r="C232" s="777"/>
      <c r="D232" s="777"/>
      <c r="E232" s="777"/>
      <c r="F232" s="777"/>
      <c r="G232" s="777"/>
      <c r="H232" s="777"/>
      <c r="I232" s="777"/>
      <c r="J232" s="777"/>
      <c r="K232" s="777"/>
      <c r="L232" s="777"/>
      <c r="M232" s="777"/>
      <c r="N232" s="777"/>
      <c r="O232" s="777"/>
      <c r="P232" s="777"/>
    </row>
    <row r="233" spans="1:16" s="778" customFormat="1">
      <c r="A233" s="776"/>
      <c r="B233" s="777"/>
      <c r="C233" s="777"/>
      <c r="D233" s="777"/>
      <c r="E233" s="777"/>
      <c r="F233" s="777"/>
      <c r="G233" s="777"/>
      <c r="H233" s="777"/>
      <c r="I233" s="777"/>
      <c r="J233" s="777"/>
      <c r="K233" s="777"/>
      <c r="L233" s="777"/>
      <c r="M233" s="777"/>
      <c r="N233" s="777"/>
      <c r="O233" s="777"/>
      <c r="P233" s="777"/>
    </row>
    <row r="234" spans="1:16" s="778" customFormat="1">
      <c r="A234" s="776"/>
      <c r="B234" s="777"/>
      <c r="C234" s="777"/>
      <c r="D234" s="777"/>
      <c r="E234" s="777"/>
      <c r="F234" s="777"/>
      <c r="G234" s="777"/>
      <c r="H234" s="777"/>
      <c r="I234" s="777"/>
      <c r="J234" s="777"/>
      <c r="K234" s="777"/>
      <c r="L234" s="777"/>
      <c r="M234" s="777"/>
      <c r="N234" s="777"/>
      <c r="O234" s="777"/>
      <c r="P234" s="777"/>
    </row>
    <row r="235" spans="1:16" s="778" customFormat="1">
      <c r="A235" s="776"/>
      <c r="B235" s="777"/>
      <c r="C235" s="777"/>
      <c r="D235" s="777"/>
      <c r="E235" s="777"/>
      <c r="F235" s="777"/>
      <c r="G235" s="777"/>
      <c r="H235" s="777"/>
      <c r="I235" s="777"/>
      <c r="J235" s="777"/>
      <c r="K235" s="777"/>
      <c r="L235" s="777"/>
      <c r="M235" s="777"/>
      <c r="N235" s="777"/>
      <c r="O235" s="777"/>
      <c r="P235" s="777"/>
    </row>
    <row r="236" spans="1:16" s="778" customFormat="1">
      <c r="A236" s="776"/>
      <c r="B236" s="777"/>
      <c r="C236" s="777"/>
      <c r="D236" s="777"/>
      <c r="E236" s="777"/>
      <c r="F236" s="777"/>
      <c r="G236" s="777"/>
      <c r="H236" s="777"/>
      <c r="I236" s="777"/>
      <c r="J236" s="777"/>
      <c r="K236" s="777"/>
      <c r="L236" s="777"/>
      <c r="M236" s="777"/>
      <c r="N236" s="777"/>
      <c r="O236" s="777"/>
      <c r="P236" s="777"/>
    </row>
    <row r="237" spans="1:16" s="778" customFormat="1">
      <c r="A237" s="776"/>
      <c r="B237" s="777"/>
      <c r="C237" s="777"/>
      <c r="D237" s="777"/>
      <c r="E237" s="777"/>
      <c r="F237" s="777"/>
      <c r="G237" s="777"/>
      <c r="H237" s="777"/>
      <c r="I237" s="777"/>
      <c r="J237" s="777"/>
      <c r="K237" s="777"/>
      <c r="L237" s="777"/>
      <c r="M237" s="777"/>
      <c r="N237" s="777"/>
      <c r="O237" s="777"/>
      <c r="P237" s="777"/>
    </row>
    <row r="238" spans="1:16" s="778" customFormat="1">
      <c r="A238" s="776"/>
      <c r="B238" s="777"/>
      <c r="C238" s="777"/>
      <c r="D238" s="777"/>
      <c r="E238" s="777"/>
      <c r="F238" s="777"/>
      <c r="G238" s="777"/>
      <c r="H238" s="777"/>
      <c r="I238" s="777"/>
      <c r="J238" s="777"/>
      <c r="K238" s="777"/>
      <c r="L238" s="777"/>
      <c r="M238" s="777"/>
      <c r="N238" s="777"/>
      <c r="O238" s="777"/>
      <c r="P238" s="777"/>
    </row>
    <row r="239" spans="1:16" s="778" customFormat="1">
      <c r="A239" s="776"/>
      <c r="B239" s="777"/>
      <c r="C239" s="777"/>
      <c r="D239" s="777"/>
      <c r="E239" s="777"/>
      <c r="F239" s="777"/>
      <c r="G239" s="777"/>
      <c r="H239" s="777"/>
      <c r="I239" s="777"/>
      <c r="J239" s="777"/>
      <c r="K239" s="777"/>
      <c r="L239" s="777"/>
      <c r="M239" s="777"/>
      <c r="N239" s="777"/>
      <c r="O239" s="777"/>
      <c r="P239" s="777"/>
    </row>
    <row r="240" spans="1:16" s="778" customFormat="1">
      <c r="A240" s="776"/>
      <c r="B240" s="777"/>
      <c r="C240" s="777"/>
      <c r="D240" s="777"/>
      <c r="E240" s="777"/>
      <c r="F240" s="777"/>
      <c r="G240" s="777"/>
      <c r="H240" s="777"/>
      <c r="I240" s="777"/>
      <c r="J240" s="777"/>
      <c r="K240" s="777"/>
      <c r="L240" s="777"/>
      <c r="M240" s="777"/>
      <c r="N240" s="777"/>
      <c r="O240" s="777"/>
      <c r="P240" s="777"/>
    </row>
    <row r="241" spans="1:16" s="778" customFormat="1">
      <c r="A241" s="776"/>
      <c r="B241" s="777"/>
      <c r="C241" s="777"/>
      <c r="D241" s="777"/>
      <c r="E241" s="777"/>
      <c r="F241" s="777"/>
      <c r="G241" s="777"/>
      <c r="H241" s="777"/>
      <c r="I241" s="777"/>
      <c r="J241" s="777"/>
      <c r="K241" s="777"/>
      <c r="L241" s="777"/>
      <c r="M241" s="777"/>
      <c r="N241" s="777"/>
      <c r="O241" s="777"/>
      <c r="P241" s="777"/>
    </row>
    <row r="242" spans="1:16" s="778" customFormat="1">
      <c r="A242" s="776"/>
      <c r="B242" s="777"/>
      <c r="C242" s="777"/>
      <c r="D242" s="777"/>
      <c r="E242" s="777"/>
      <c r="F242" s="777"/>
      <c r="G242" s="777"/>
      <c r="H242" s="777"/>
      <c r="I242" s="777"/>
      <c r="J242" s="777"/>
      <c r="K242" s="777"/>
      <c r="L242" s="777"/>
      <c r="M242" s="777"/>
      <c r="N242" s="777"/>
      <c r="O242" s="777"/>
      <c r="P242" s="777"/>
    </row>
    <row r="243" spans="1:16" s="778" customFormat="1">
      <c r="A243" s="776"/>
      <c r="B243" s="777"/>
      <c r="C243" s="777"/>
      <c r="D243" s="777"/>
      <c r="E243" s="777"/>
      <c r="F243" s="777"/>
      <c r="G243" s="777"/>
      <c r="H243" s="777"/>
      <c r="I243" s="777"/>
      <c r="J243" s="777"/>
      <c r="K243" s="777"/>
      <c r="L243" s="777"/>
      <c r="M243" s="777"/>
      <c r="N243" s="777"/>
      <c r="O243" s="777"/>
      <c r="P243" s="777"/>
    </row>
    <row r="244" spans="1:16" s="778" customFormat="1">
      <c r="A244" s="776"/>
      <c r="B244" s="777"/>
      <c r="C244" s="777"/>
      <c r="D244" s="777"/>
      <c r="E244" s="777"/>
      <c r="F244" s="777"/>
      <c r="G244" s="777"/>
      <c r="H244" s="777"/>
      <c r="I244" s="777"/>
      <c r="J244" s="777"/>
      <c r="K244" s="777"/>
      <c r="L244" s="777"/>
      <c r="M244" s="777"/>
      <c r="N244" s="777"/>
      <c r="O244" s="777"/>
      <c r="P244" s="777"/>
    </row>
    <row r="245" spans="1:16" s="778" customFormat="1">
      <c r="A245" s="776"/>
      <c r="B245" s="777"/>
      <c r="C245" s="777"/>
      <c r="D245" s="777"/>
      <c r="E245" s="777"/>
      <c r="F245" s="777"/>
      <c r="G245" s="777"/>
      <c r="H245" s="777"/>
      <c r="I245" s="777"/>
      <c r="J245" s="777"/>
      <c r="K245" s="777"/>
      <c r="L245" s="777"/>
      <c r="M245" s="777"/>
      <c r="N245" s="777"/>
      <c r="O245" s="777"/>
      <c r="P245" s="777"/>
    </row>
    <row r="246" spans="1:16" s="778" customFormat="1">
      <c r="A246" s="776"/>
      <c r="B246" s="777"/>
      <c r="C246" s="777"/>
      <c r="D246" s="777"/>
      <c r="E246" s="777"/>
      <c r="F246" s="777"/>
      <c r="G246" s="777"/>
      <c r="H246" s="777"/>
      <c r="I246" s="777"/>
      <c r="J246" s="777"/>
      <c r="K246" s="777"/>
      <c r="L246" s="777"/>
      <c r="M246" s="777"/>
      <c r="N246" s="777"/>
      <c r="O246" s="777"/>
      <c r="P246" s="777"/>
    </row>
    <row r="247" spans="1:16" s="778" customFormat="1">
      <c r="A247" s="776"/>
      <c r="B247" s="777"/>
      <c r="C247" s="777"/>
      <c r="D247" s="777"/>
      <c r="E247" s="777"/>
      <c r="F247" s="777"/>
      <c r="G247" s="777"/>
      <c r="H247" s="777"/>
      <c r="I247" s="777"/>
      <c r="J247" s="777"/>
      <c r="K247" s="777"/>
      <c r="L247" s="777"/>
      <c r="M247" s="777"/>
      <c r="N247" s="777"/>
      <c r="O247" s="777"/>
      <c r="P247" s="777"/>
    </row>
    <row r="248" spans="1:16" s="778" customFormat="1">
      <c r="A248" s="776"/>
      <c r="B248" s="777"/>
      <c r="C248" s="777"/>
      <c r="D248" s="777"/>
      <c r="E248" s="777"/>
      <c r="F248" s="777"/>
      <c r="G248" s="777"/>
      <c r="H248" s="777"/>
      <c r="I248" s="777"/>
      <c r="J248" s="777"/>
      <c r="K248" s="777"/>
      <c r="L248" s="777"/>
      <c r="M248" s="777"/>
      <c r="N248" s="777"/>
      <c r="O248" s="777"/>
      <c r="P248" s="777"/>
    </row>
    <row r="249" spans="1:16" s="778" customFormat="1">
      <c r="A249" s="776"/>
      <c r="B249" s="777"/>
      <c r="C249" s="777"/>
      <c r="D249" s="777"/>
      <c r="E249" s="777"/>
      <c r="F249" s="777"/>
      <c r="G249" s="777"/>
      <c r="H249" s="777"/>
      <c r="I249" s="777"/>
      <c r="J249" s="777"/>
      <c r="K249" s="777"/>
      <c r="L249" s="777"/>
      <c r="M249" s="777"/>
      <c r="N249" s="777"/>
      <c r="O249" s="777"/>
      <c r="P249" s="777"/>
    </row>
    <row r="250" spans="1:16" s="778" customFormat="1">
      <c r="A250" s="776"/>
      <c r="B250" s="777"/>
      <c r="C250" s="777"/>
      <c r="D250" s="777"/>
      <c r="E250" s="777"/>
      <c r="F250" s="777"/>
      <c r="G250" s="777"/>
      <c r="H250" s="777"/>
      <c r="I250" s="777"/>
      <c r="J250" s="777"/>
      <c r="K250" s="777"/>
      <c r="L250" s="777"/>
      <c r="M250" s="777"/>
      <c r="N250" s="777"/>
      <c r="O250" s="777"/>
      <c r="P250" s="777"/>
    </row>
    <row r="251" spans="1:16" s="778" customFormat="1">
      <c r="A251" s="776"/>
      <c r="B251" s="777"/>
      <c r="C251" s="777"/>
      <c r="D251" s="777"/>
      <c r="E251" s="777"/>
      <c r="F251" s="777"/>
      <c r="G251" s="777"/>
      <c r="H251" s="777"/>
      <c r="I251" s="777"/>
      <c r="J251" s="777"/>
      <c r="K251" s="777"/>
      <c r="L251" s="777"/>
      <c r="M251" s="777"/>
      <c r="N251" s="777"/>
      <c r="O251" s="777"/>
      <c r="P251" s="777"/>
    </row>
    <row r="252" spans="1:16" s="778" customFormat="1">
      <c r="A252" s="776"/>
      <c r="B252" s="777"/>
      <c r="C252" s="777"/>
      <c r="D252" s="777"/>
      <c r="E252" s="777"/>
      <c r="F252" s="777"/>
      <c r="G252" s="777"/>
      <c r="H252" s="777"/>
      <c r="I252" s="777"/>
      <c r="J252" s="777"/>
      <c r="K252" s="777"/>
      <c r="L252" s="777"/>
      <c r="M252" s="777"/>
      <c r="N252" s="777"/>
      <c r="O252" s="777"/>
      <c r="P252" s="777"/>
    </row>
    <row r="253" spans="1:16" s="778" customFormat="1">
      <c r="A253" s="776"/>
      <c r="B253" s="777"/>
      <c r="C253" s="777"/>
      <c r="D253" s="777"/>
      <c r="E253" s="777"/>
      <c r="F253" s="777"/>
      <c r="G253" s="777"/>
      <c r="H253" s="777"/>
      <c r="I253" s="777"/>
      <c r="J253" s="777"/>
      <c r="K253" s="777"/>
      <c r="L253" s="777"/>
      <c r="M253" s="777"/>
      <c r="N253" s="777"/>
      <c r="O253" s="777"/>
      <c r="P253" s="777"/>
    </row>
    <row r="254" spans="1:16" s="778" customFormat="1">
      <c r="A254" s="776"/>
      <c r="B254" s="777"/>
      <c r="C254" s="777"/>
      <c r="D254" s="777"/>
      <c r="E254" s="777"/>
      <c r="F254" s="777"/>
      <c r="G254" s="777"/>
      <c r="H254" s="777"/>
      <c r="I254" s="777"/>
      <c r="J254" s="777"/>
      <c r="K254" s="777"/>
      <c r="L254" s="777"/>
      <c r="M254" s="777"/>
      <c r="N254" s="777"/>
      <c r="O254" s="777"/>
      <c r="P254" s="777"/>
    </row>
    <row r="255" spans="1:16" s="778" customFormat="1">
      <c r="A255" s="776"/>
      <c r="B255" s="777"/>
      <c r="C255" s="777"/>
      <c r="D255" s="777"/>
      <c r="E255" s="777"/>
      <c r="F255" s="777"/>
      <c r="G255" s="777"/>
      <c r="H255" s="777"/>
      <c r="I255" s="777"/>
      <c r="J255" s="777"/>
      <c r="K255" s="777"/>
      <c r="L255" s="777"/>
      <c r="M255" s="777"/>
      <c r="N255" s="777"/>
      <c r="O255" s="777"/>
      <c r="P255" s="777"/>
    </row>
    <row r="256" spans="1:16" s="778" customFormat="1">
      <c r="A256" s="776"/>
      <c r="B256" s="777"/>
      <c r="C256" s="777"/>
      <c r="D256" s="777"/>
      <c r="E256" s="777"/>
      <c r="F256" s="777"/>
      <c r="G256" s="777"/>
      <c r="H256" s="777"/>
      <c r="I256" s="777"/>
      <c r="J256" s="777"/>
      <c r="K256" s="777"/>
      <c r="L256" s="777"/>
      <c r="M256" s="777"/>
      <c r="N256" s="777"/>
      <c r="O256" s="777"/>
      <c r="P256" s="777"/>
    </row>
    <row r="257" spans="1:16" s="778" customFormat="1">
      <c r="A257" s="776"/>
      <c r="B257" s="777"/>
      <c r="C257" s="777"/>
      <c r="D257" s="777"/>
      <c r="E257" s="777"/>
      <c r="F257" s="777"/>
      <c r="G257" s="777"/>
      <c r="H257" s="777"/>
      <c r="I257" s="777"/>
      <c r="J257" s="777"/>
      <c r="K257" s="777"/>
      <c r="L257" s="777"/>
      <c r="M257" s="777"/>
      <c r="N257" s="777"/>
      <c r="O257" s="777"/>
      <c r="P257" s="777"/>
    </row>
    <row r="258" spans="1:16" s="778" customFormat="1">
      <c r="A258" s="776"/>
      <c r="B258" s="777"/>
      <c r="C258" s="777"/>
      <c r="D258" s="777"/>
      <c r="E258" s="777"/>
      <c r="F258" s="777"/>
      <c r="G258" s="777"/>
      <c r="H258" s="777"/>
      <c r="I258" s="777"/>
      <c r="J258" s="777"/>
      <c r="K258" s="777"/>
      <c r="L258" s="777"/>
      <c r="M258" s="777"/>
      <c r="N258" s="777"/>
      <c r="O258" s="777"/>
      <c r="P258" s="777"/>
    </row>
    <row r="259" spans="1:16" s="778" customFormat="1">
      <c r="A259" s="776"/>
      <c r="B259" s="777"/>
      <c r="C259" s="777"/>
      <c r="D259" s="777"/>
      <c r="E259" s="777"/>
      <c r="F259" s="777"/>
      <c r="G259" s="777"/>
      <c r="H259" s="777"/>
      <c r="I259" s="777"/>
      <c r="J259" s="777"/>
      <c r="K259" s="777"/>
      <c r="L259" s="777"/>
      <c r="M259" s="777"/>
      <c r="N259" s="777"/>
      <c r="O259" s="777"/>
      <c r="P259" s="777"/>
    </row>
    <row r="260" spans="1:16" s="778" customFormat="1">
      <c r="A260" s="776"/>
      <c r="B260" s="777"/>
      <c r="C260" s="777"/>
      <c r="D260" s="777"/>
      <c r="E260" s="777"/>
      <c r="F260" s="777"/>
      <c r="G260" s="777"/>
      <c r="H260" s="777"/>
      <c r="I260" s="777"/>
      <c r="J260" s="777"/>
      <c r="K260" s="777"/>
      <c r="L260" s="777"/>
      <c r="M260" s="777"/>
      <c r="N260" s="777"/>
      <c r="O260" s="777"/>
      <c r="P260" s="777"/>
    </row>
    <row r="261" spans="1:16" s="778" customFormat="1">
      <c r="A261" s="776"/>
      <c r="B261" s="777"/>
      <c r="C261" s="777"/>
      <c r="D261" s="777"/>
      <c r="E261" s="777"/>
      <c r="F261" s="777"/>
      <c r="G261" s="777"/>
      <c r="H261" s="777"/>
      <c r="I261" s="777"/>
      <c r="J261" s="777"/>
      <c r="K261" s="777"/>
      <c r="L261" s="777"/>
      <c r="M261" s="777"/>
      <c r="N261" s="777"/>
      <c r="O261" s="777"/>
      <c r="P261" s="777"/>
    </row>
    <row r="262" spans="1:16" s="778" customFormat="1">
      <c r="A262" s="776"/>
      <c r="B262" s="777"/>
      <c r="C262" s="777"/>
      <c r="D262" s="777"/>
      <c r="E262" s="777"/>
      <c r="F262" s="777"/>
      <c r="G262" s="777"/>
      <c r="H262" s="777"/>
      <c r="I262" s="777"/>
      <c r="J262" s="777"/>
      <c r="K262" s="777"/>
      <c r="L262" s="777"/>
      <c r="M262" s="777"/>
      <c r="N262" s="777"/>
      <c r="O262" s="777"/>
      <c r="P262" s="777"/>
    </row>
    <row r="263" spans="1:16" s="778" customFormat="1">
      <c r="A263" s="776"/>
      <c r="B263" s="777"/>
      <c r="C263" s="777"/>
      <c r="D263" s="777"/>
      <c r="E263" s="777"/>
      <c r="F263" s="777"/>
      <c r="G263" s="777"/>
      <c r="H263" s="777"/>
      <c r="I263" s="777"/>
      <c r="J263" s="777"/>
      <c r="K263" s="777"/>
      <c r="L263" s="777"/>
      <c r="M263" s="777"/>
      <c r="N263" s="777"/>
      <c r="O263" s="777"/>
      <c r="P263" s="777"/>
    </row>
    <row r="264" spans="1:16" s="778" customFormat="1">
      <c r="A264" s="776"/>
      <c r="B264" s="777"/>
      <c r="C264" s="777"/>
      <c r="D264" s="777"/>
      <c r="E264" s="777"/>
      <c r="F264" s="777"/>
      <c r="G264" s="777"/>
      <c r="H264" s="777"/>
      <c r="I264" s="777"/>
      <c r="J264" s="777"/>
      <c r="K264" s="777"/>
      <c r="L264" s="777"/>
      <c r="M264" s="777"/>
      <c r="N264" s="777"/>
      <c r="O264" s="777"/>
      <c r="P264" s="777"/>
    </row>
    <row r="265" spans="1:16" s="778" customFormat="1">
      <c r="A265" s="776"/>
      <c r="B265" s="777"/>
      <c r="C265" s="777"/>
      <c r="D265" s="777"/>
      <c r="E265" s="777"/>
      <c r="F265" s="777"/>
      <c r="G265" s="777"/>
      <c r="H265" s="777"/>
      <c r="I265" s="777"/>
      <c r="J265" s="777"/>
      <c r="K265" s="777"/>
      <c r="L265" s="777"/>
      <c r="M265" s="777"/>
      <c r="N265" s="777"/>
      <c r="O265" s="777"/>
      <c r="P265" s="777"/>
    </row>
    <row r="266" spans="1:16" s="778" customFormat="1">
      <c r="A266" s="776"/>
      <c r="B266" s="777"/>
      <c r="C266" s="777"/>
      <c r="D266" s="777"/>
      <c r="E266" s="777"/>
      <c r="F266" s="777"/>
      <c r="G266" s="777"/>
      <c r="H266" s="777"/>
      <c r="I266" s="777"/>
      <c r="J266" s="777"/>
      <c r="K266" s="777"/>
      <c r="L266" s="777"/>
      <c r="M266" s="777"/>
      <c r="N266" s="777"/>
      <c r="O266" s="777"/>
      <c r="P266" s="777"/>
    </row>
    <row r="267" spans="1:16" s="778" customFormat="1">
      <c r="A267" s="776"/>
      <c r="B267" s="777"/>
      <c r="C267" s="777"/>
      <c r="D267" s="777"/>
      <c r="E267" s="777"/>
      <c r="F267" s="777"/>
      <c r="G267" s="777"/>
      <c r="H267" s="777"/>
      <c r="I267" s="777"/>
      <c r="J267" s="777"/>
      <c r="K267" s="777"/>
      <c r="L267" s="777"/>
      <c r="M267" s="777"/>
      <c r="N267" s="777"/>
      <c r="O267" s="777"/>
      <c r="P267" s="777"/>
    </row>
    <row r="268" spans="1:16" s="778" customFormat="1">
      <c r="A268" s="776"/>
      <c r="B268" s="777"/>
      <c r="C268" s="777"/>
      <c r="D268" s="777"/>
      <c r="E268" s="777"/>
      <c r="F268" s="777"/>
      <c r="G268" s="777"/>
      <c r="H268" s="777"/>
      <c r="I268" s="777"/>
      <c r="J268" s="777"/>
      <c r="K268" s="777"/>
      <c r="L268" s="777"/>
      <c r="M268" s="777"/>
      <c r="N268" s="777"/>
      <c r="O268" s="777"/>
      <c r="P268" s="777"/>
    </row>
    <row r="269" spans="1:16" s="778" customFormat="1">
      <c r="A269" s="776"/>
      <c r="B269" s="777"/>
      <c r="C269" s="777"/>
      <c r="D269" s="777"/>
      <c r="E269" s="777"/>
      <c r="F269" s="777"/>
      <c r="G269" s="777"/>
      <c r="H269" s="777"/>
      <c r="I269" s="777"/>
      <c r="J269" s="777"/>
      <c r="K269" s="777"/>
      <c r="L269" s="777"/>
      <c r="M269" s="777"/>
      <c r="N269" s="777"/>
      <c r="O269" s="777"/>
      <c r="P269" s="777"/>
    </row>
    <row r="270" spans="1:16" s="778" customFormat="1">
      <c r="A270" s="776"/>
      <c r="B270" s="777"/>
      <c r="C270" s="777"/>
      <c r="D270" s="777"/>
      <c r="E270" s="777"/>
      <c r="F270" s="777"/>
      <c r="G270" s="777"/>
      <c r="H270" s="777"/>
      <c r="I270" s="777"/>
      <c r="J270" s="777"/>
      <c r="K270" s="777"/>
      <c r="L270" s="777"/>
      <c r="M270" s="777"/>
      <c r="N270" s="777"/>
      <c r="O270" s="777"/>
      <c r="P270" s="777"/>
    </row>
    <row r="271" spans="1:16" s="778" customFormat="1">
      <c r="A271" s="776"/>
      <c r="B271" s="777"/>
      <c r="C271" s="777"/>
      <c r="D271" s="777"/>
      <c r="E271" s="777"/>
      <c r="F271" s="777"/>
      <c r="G271" s="777"/>
      <c r="H271" s="777"/>
      <c r="I271" s="777"/>
      <c r="J271" s="777"/>
      <c r="K271" s="777"/>
      <c r="L271" s="777"/>
      <c r="M271" s="777"/>
      <c r="N271" s="777"/>
      <c r="O271" s="777"/>
      <c r="P271" s="777"/>
    </row>
    <row r="272" spans="1:16" s="778" customFormat="1">
      <c r="A272" s="776"/>
      <c r="B272" s="777"/>
      <c r="C272" s="777"/>
      <c r="D272" s="777"/>
      <c r="E272" s="777"/>
      <c r="F272" s="777"/>
      <c r="G272" s="777"/>
      <c r="H272" s="777"/>
      <c r="I272" s="777"/>
      <c r="J272" s="777"/>
      <c r="K272" s="777"/>
      <c r="L272" s="777"/>
      <c r="M272" s="777"/>
      <c r="N272" s="777"/>
      <c r="O272" s="777"/>
      <c r="P272" s="777"/>
    </row>
    <row r="273" spans="1:16" s="778" customFormat="1">
      <c r="A273" s="776"/>
      <c r="B273" s="777"/>
      <c r="C273" s="777"/>
      <c r="D273" s="777"/>
      <c r="E273" s="777"/>
      <c r="F273" s="777"/>
      <c r="G273" s="777"/>
      <c r="H273" s="777"/>
      <c r="I273" s="777"/>
      <c r="J273" s="777"/>
      <c r="K273" s="777"/>
      <c r="L273" s="777"/>
      <c r="M273" s="777"/>
      <c r="N273" s="777"/>
      <c r="O273" s="777"/>
      <c r="P273" s="777"/>
    </row>
    <row r="274" spans="1:16" s="778" customFormat="1">
      <c r="A274" s="776"/>
      <c r="B274" s="777"/>
      <c r="C274" s="777"/>
      <c r="D274" s="777"/>
      <c r="E274" s="777"/>
      <c r="F274" s="777"/>
      <c r="G274" s="777"/>
      <c r="H274" s="777"/>
      <c r="I274" s="777"/>
      <c r="J274" s="777"/>
      <c r="K274" s="777"/>
      <c r="L274" s="777"/>
      <c r="M274" s="777"/>
      <c r="N274" s="777"/>
      <c r="O274" s="777"/>
      <c r="P274" s="777"/>
    </row>
    <row r="275" spans="1:16" s="778" customFormat="1">
      <c r="A275" s="776"/>
      <c r="B275" s="777"/>
      <c r="C275" s="777"/>
      <c r="D275" s="777"/>
      <c r="E275" s="777"/>
      <c r="F275" s="777"/>
      <c r="G275" s="777"/>
      <c r="H275" s="777"/>
      <c r="I275" s="777"/>
      <c r="J275" s="777"/>
      <c r="K275" s="777"/>
      <c r="L275" s="777"/>
      <c r="M275" s="777"/>
      <c r="N275" s="777"/>
      <c r="O275" s="777"/>
      <c r="P275" s="777"/>
    </row>
    <row r="276" spans="1:16" s="778" customFormat="1">
      <c r="A276" s="776"/>
      <c r="B276" s="777"/>
      <c r="C276" s="777"/>
      <c r="D276" s="777"/>
      <c r="E276" s="777"/>
      <c r="F276" s="777"/>
      <c r="G276" s="777"/>
      <c r="H276" s="777"/>
      <c r="I276" s="777"/>
      <c r="J276" s="777"/>
      <c r="K276" s="777"/>
      <c r="L276" s="777"/>
      <c r="M276" s="777"/>
      <c r="N276" s="777"/>
      <c r="O276" s="777"/>
      <c r="P276" s="777"/>
    </row>
    <row r="277" spans="1:16" s="778" customFormat="1">
      <c r="A277" s="776"/>
      <c r="B277" s="777"/>
      <c r="C277" s="777"/>
      <c r="D277" s="777"/>
      <c r="E277" s="777"/>
      <c r="F277" s="777"/>
      <c r="G277" s="777"/>
      <c r="H277" s="777"/>
      <c r="I277" s="777"/>
      <c r="J277" s="777"/>
      <c r="K277" s="777"/>
      <c r="L277" s="777"/>
      <c r="M277" s="777"/>
      <c r="N277" s="777"/>
      <c r="O277" s="777"/>
      <c r="P277" s="777"/>
    </row>
    <row r="278" spans="1:16" s="778" customFormat="1">
      <c r="A278" s="776"/>
      <c r="B278" s="777"/>
      <c r="C278" s="777"/>
      <c r="D278" s="777"/>
      <c r="E278" s="777"/>
      <c r="F278" s="777"/>
      <c r="G278" s="777"/>
      <c r="H278" s="777"/>
      <c r="I278" s="777"/>
      <c r="J278" s="777"/>
      <c r="K278" s="777"/>
      <c r="L278" s="777"/>
      <c r="M278" s="777"/>
      <c r="N278" s="777"/>
      <c r="O278" s="777"/>
      <c r="P278" s="777"/>
    </row>
    <row r="279" spans="1:16" s="778" customFormat="1">
      <c r="A279" s="776"/>
      <c r="B279" s="777"/>
      <c r="C279" s="777"/>
      <c r="D279" s="777"/>
      <c r="E279" s="777"/>
      <c r="F279" s="777"/>
      <c r="G279" s="777"/>
      <c r="H279" s="777"/>
      <c r="I279" s="777"/>
      <c r="J279" s="777"/>
      <c r="K279" s="777"/>
      <c r="L279" s="777"/>
      <c r="M279" s="777"/>
      <c r="N279" s="777"/>
      <c r="O279" s="777"/>
      <c r="P279" s="777"/>
    </row>
    <row r="280" spans="1:16" s="778" customFormat="1">
      <c r="A280" s="776"/>
      <c r="B280" s="777"/>
      <c r="C280" s="777"/>
      <c r="D280" s="777"/>
      <c r="E280" s="777"/>
      <c r="F280" s="777"/>
      <c r="G280" s="777"/>
      <c r="H280" s="777"/>
      <c r="I280" s="777"/>
      <c r="J280" s="777"/>
      <c r="K280" s="777"/>
      <c r="L280" s="777"/>
      <c r="M280" s="777"/>
      <c r="N280" s="777"/>
      <c r="O280" s="777"/>
      <c r="P280" s="777"/>
    </row>
    <row r="281" spans="1:16" s="778" customFormat="1">
      <c r="A281" s="776"/>
      <c r="B281" s="777"/>
      <c r="C281" s="777"/>
      <c r="D281" s="777"/>
      <c r="E281" s="777"/>
      <c r="F281" s="777"/>
      <c r="G281" s="777"/>
      <c r="H281" s="777"/>
      <c r="I281" s="777"/>
      <c r="J281" s="777"/>
      <c r="K281" s="777"/>
      <c r="L281" s="777"/>
      <c r="M281" s="777"/>
      <c r="N281" s="777"/>
      <c r="O281" s="777"/>
      <c r="P281" s="777"/>
    </row>
    <row r="282" spans="1:16" s="778" customFormat="1">
      <c r="A282" s="776"/>
      <c r="B282" s="777"/>
      <c r="C282" s="777"/>
      <c r="D282" s="777"/>
      <c r="E282" s="777"/>
      <c r="F282" s="777"/>
      <c r="G282" s="777"/>
      <c r="H282" s="777"/>
      <c r="I282" s="777"/>
      <c r="J282" s="777"/>
      <c r="K282" s="777"/>
      <c r="L282" s="777"/>
      <c r="M282" s="777"/>
      <c r="N282" s="777"/>
      <c r="O282" s="777"/>
      <c r="P282" s="777"/>
    </row>
    <row r="283" spans="1:16" s="778" customFormat="1">
      <c r="A283" s="776"/>
      <c r="B283" s="777"/>
      <c r="C283" s="777"/>
      <c r="D283" s="777"/>
      <c r="E283" s="777"/>
      <c r="F283" s="777"/>
      <c r="G283" s="777"/>
      <c r="H283" s="777"/>
      <c r="I283" s="777"/>
      <c r="J283" s="777"/>
      <c r="K283" s="777"/>
      <c r="L283" s="777"/>
      <c r="M283" s="777"/>
      <c r="N283" s="777"/>
      <c r="O283" s="777"/>
      <c r="P283" s="777"/>
    </row>
    <row r="284" spans="1:16" s="778" customFormat="1">
      <c r="A284" s="776"/>
      <c r="B284" s="777"/>
      <c r="C284" s="777"/>
      <c r="D284" s="777"/>
      <c r="E284" s="777"/>
      <c r="F284" s="777"/>
      <c r="G284" s="777"/>
      <c r="H284" s="777"/>
      <c r="I284" s="777"/>
      <c r="J284" s="777"/>
      <c r="K284" s="777"/>
      <c r="L284" s="777"/>
      <c r="M284" s="777"/>
      <c r="N284" s="777"/>
      <c r="O284" s="777"/>
      <c r="P284" s="777"/>
    </row>
    <row r="285" spans="1:16" s="778" customFormat="1">
      <c r="A285" s="776"/>
      <c r="B285" s="777"/>
      <c r="C285" s="777"/>
      <c r="D285" s="777"/>
      <c r="E285" s="777"/>
      <c r="F285" s="777"/>
      <c r="G285" s="777"/>
      <c r="H285" s="777"/>
      <c r="I285" s="777"/>
      <c r="J285" s="777"/>
      <c r="K285" s="777"/>
      <c r="L285" s="777"/>
      <c r="M285" s="777"/>
      <c r="N285" s="777"/>
      <c r="O285" s="777"/>
      <c r="P285" s="777"/>
    </row>
    <row r="286" spans="1:16" s="778" customFormat="1">
      <c r="A286" s="776"/>
      <c r="B286" s="777"/>
      <c r="C286" s="777"/>
      <c r="D286" s="777"/>
      <c r="E286" s="777"/>
      <c r="F286" s="777"/>
      <c r="G286" s="777"/>
      <c r="H286" s="777"/>
      <c r="I286" s="777"/>
      <c r="J286" s="777"/>
      <c r="K286" s="777"/>
      <c r="L286" s="777"/>
      <c r="M286" s="777"/>
      <c r="N286" s="777"/>
      <c r="O286" s="777"/>
      <c r="P286" s="777"/>
    </row>
    <row r="287" spans="1:16" s="778" customFormat="1">
      <c r="A287" s="776"/>
      <c r="B287" s="777"/>
      <c r="C287" s="777"/>
      <c r="D287" s="777"/>
      <c r="E287" s="777"/>
      <c r="F287" s="777"/>
      <c r="G287" s="777"/>
      <c r="H287" s="777"/>
      <c r="I287" s="777"/>
      <c r="J287" s="777"/>
      <c r="K287" s="777"/>
      <c r="L287" s="777"/>
      <c r="M287" s="777"/>
      <c r="N287" s="777"/>
      <c r="O287" s="777"/>
      <c r="P287" s="777"/>
    </row>
    <row r="288" spans="1:16" s="778" customFormat="1">
      <c r="A288" s="776"/>
      <c r="B288" s="777"/>
      <c r="C288" s="777"/>
      <c r="D288" s="777"/>
      <c r="E288" s="777"/>
      <c r="F288" s="777"/>
      <c r="G288" s="777"/>
      <c r="H288" s="777"/>
      <c r="I288" s="777"/>
      <c r="J288" s="777"/>
      <c r="K288" s="777"/>
      <c r="L288" s="777"/>
      <c r="M288" s="777"/>
      <c r="N288" s="777"/>
      <c r="O288" s="777"/>
      <c r="P288" s="777"/>
    </row>
    <row r="289" spans="1:16" s="778" customFormat="1">
      <c r="A289" s="776"/>
      <c r="B289" s="777"/>
      <c r="C289" s="777"/>
      <c r="D289" s="777"/>
      <c r="E289" s="777"/>
      <c r="F289" s="777"/>
      <c r="G289" s="777"/>
      <c r="H289" s="777"/>
      <c r="I289" s="777"/>
      <c r="J289" s="777"/>
      <c r="K289" s="777"/>
      <c r="L289" s="777"/>
      <c r="M289" s="777"/>
      <c r="N289" s="777"/>
      <c r="O289" s="777"/>
      <c r="P289" s="777"/>
    </row>
    <row r="290" spans="1:16" s="778" customFormat="1">
      <c r="A290" s="776"/>
      <c r="B290" s="777"/>
      <c r="C290" s="777"/>
      <c r="D290" s="777"/>
      <c r="E290" s="777"/>
      <c r="F290" s="777"/>
      <c r="G290" s="777"/>
      <c r="H290" s="777"/>
      <c r="I290" s="777"/>
      <c r="J290" s="777"/>
      <c r="K290" s="777"/>
      <c r="L290" s="777"/>
      <c r="M290" s="777"/>
      <c r="N290" s="777"/>
      <c r="O290" s="777"/>
      <c r="P290" s="777"/>
    </row>
    <row r="291" spans="1:16" s="778" customFormat="1">
      <c r="A291" s="776"/>
      <c r="B291" s="777"/>
      <c r="C291" s="777"/>
      <c r="D291" s="777"/>
      <c r="E291" s="777"/>
      <c r="F291" s="777"/>
      <c r="G291" s="777"/>
      <c r="H291" s="777"/>
      <c r="I291" s="777"/>
      <c r="J291" s="777"/>
      <c r="K291" s="777"/>
      <c r="L291" s="777"/>
      <c r="M291" s="777"/>
      <c r="N291" s="777"/>
      <c r="O291" s="777"/>
      <c r="P291" s="777"/>
    </row>
    <row r="292" spans="1:16" s="778" customFormat="1">
      <c r="A292" s="776"/>
      <c r="B292" s="777"/>
      <c r="C292" s="777"/>
      <c r="D292" s="777"/>
      <c r="E292" s="777"/>
      <c r="F292" s="777"/>
      <c r="G292" s="777"/>
      <c r="H292" s="777"/>
      <c r="I292" s="777"/>
      <c r="J292" s="777"/>
      <c r="K292" s="777"/>
      <c r="L292" s="777"/>
      <c r="M292" s="777"/>
      <c r="N292" s="777"/>
      <c r="O292" s="777"/>
      <c r="P292" s="777"/>
    </row>
    <row r="293" spans="1:16" s="778" customFormat="1">
      <c r="A293" s="776"/>
      <c r="B293" s="777"/>
      <c r="C293" s="777"/>
      <c r="D293" s="777"/>
      <c r="E293" s="777"/>
      <c r="F293" s="777"/>
      <c r="G293" s="777"/>
      <c r="H293" s="777"/>
      <c r="I293" s="777"/>
      <c r="J293" s="777"/>
      <c r="K293" s="777"/>
      <c r="L293" s="777"/>
      <c r="M293" s="777"/>
      <c r="N293" s="777"/>
      <c r="O293" s="777"/>
      <c r="P293" s="777"/>
    </row>
    <row r="294" spans="1:16" s="778" customFormat="1">
      <c r="A294" s="776"/>
      <c r="B294" s="777"/>
      <c r="C294" s="777"/>
      <c r="D294" s="777"/>
      <c r="E294" s="777"/>
      <c r="F294" s="777"/>
      <c r="G294" s="777"/>
      <c r="H294" s="777"/>
      <c r="I294" s="777"/>
      <c r="J294" s="777"/>
      <c r="K294" s="777"/>
      <c r="L294" s="777"/>
      <c r="M294" s="777"/>
      <c r="N294" s="777"/>
      <c r="O294" s="777"/>
      <c r="P294" s="777"/>
    </row>
    <row r="295" spans="1:16" s="778" customFormat="1">
      <c r="A295" s="776"/>
      <c r="B295" s="777"/>
      <c r="C295" s="777"/>
      <c r="D295" s="777"/>
      <c r="E295" s="777"/>
      <c r="F295" s="777"/>
      <c r="G295" s="777"/>
      <c r="H295" s="777"/>
      <c r="I295" s="777"/>
      <c r="J295" s="777"/>
      <c r="K295" s="777"/>
      <c r="L295" s="777"/>
      <c r="M295" s="777"/>
      <c r="N295" s="777"/>
      <c r="O295" s="777"/>
      <c r="P295" s="777"/>
    </row>
    <row r="296" spans="1:16" s="778" customFormat="1">
      <c r="A296" s="776"/>
      <c r="B296" s="777"/>
      <c r="C296" s="777"/>
      <c r="D296" s="777"/>
      <c r="E296" s="777"/>
      <c r="F296" s="777"/>
      <c r="G296" s="777"/>
      <c r="H296" s="777"/>
      <c r="I296" s="777"/>
      <c r="J296" s="777"/>
      <c r="K296" s="777"/>
      <c r="L296" s="777"/>
      <c r="M296" s="777"/>
      <c r="N296" s="777"/>
      <c r="O296" s="777"/>
      <c r="P296" s="777"/>
    </row>
    <row r="297" spans="1:16" s="778" customFormat="1">
      <c r="A297" s="776"/>
      <c r="B297" s="777"/>
      <c r="C297" s="777"/>
      <c r="D297" s="777"/>
      <c r="E297" s="777"/>
      <c r="F297" s="777"/>
      <c r="G297" s="777"/>
      <c r="H297" s="777"/>
      <c r="I297" s="777"/>
      <c r="J297" s="777"/>
      <c r="K297" s="777"/>
      <c r="L297" s="777"/>
      <c r="M297" s="777"/>
      <c r="N297" s="777"/>
      <c r="O297" s="777"/>
      <c r="P297" s="777"/>
    </row>
    <row r="298" spans="1:16" s="778" customFormat="1">
      <c r="A298" s="776"/>
      <c r="B298" s="777"/>
      <c r="C298" s="777"/>
      <c r="D298" s="777"/>
      <c r="E298" s="777"/>
      <c r="F298" s="777"/>
      <c r="G298" s="777"/>
      <c r="H298" s="777"/>
      <c r="I298" s="777"/>
      <c r="J298" s="777"/>
      <c r="K298" s="777"/>
      <c r="L298" s="777"/>
      <c r="M298" s="777"/>
      <c r="N298" s="777"/>
      <c r="O298" s="777"/>
      <c r="P298" s="777"/>
    </row>
    <row r="299" spans="1:16" s="778" customFormat="1">
      <c r="A299" s="776"/>
      <c r="B299" s="777"/>
      <c r="C299" s="777"/>
      <c r="D299" s="777"/>
      <c r="E299" s="777"/>
      <c r="F299" s="777"/>
      <c r="G299" s="777"/>
      <c r="H299" s="777"/>
      <c r="I299" s="777"/>
      <c r="J299" s="777"/>
      <c r="K299" s="777"/>
      <c r="L299" s="777"/>
      <c r="M299" s="777"/>
      <c r="N299" s="777"/>
      <c r="O299" s="777"/>
      <c r="P299" s="777"/>
    </row>
    <row r="300" spans="1:16" s="778" customFormat="1">
      <c r="A300" s="776"/>
      <c r="B300" s="777"/>
      <c r="C300" s="777"/>
      <c r="D300" s="777"/>
      <c r="E300" s="777"/>
      <c r="F300" s="777"/>
      <c r="G300" s="777"/>
      <c r="H300" s="777"/>
      <c r="I300" s="777"/>
      <c r="J300" s="777"/>
      <c r="K300" s="777"/>
      <c r="L300" s="777"/>
      <c r="M300" s="777"/>
      <c r="N300" s="777"/>
      <c r="O300" s="777"/>
      <c r="P300" s="777"/>
    </row>
    <row r="301" spans="1:16" s="778" customFormat="1">
      <c r="A301" s="776"/>
      <c r="B301" s="777"/>
      <c r="C301" s="777"/>
      <c r="D301" s="777"/>
      <c r="E301" s="777"/>
      <c r="F301" s="777"/>
      <c r="G301" s="777"/>
      <c r="H301" s="777"/>
      <c r="I301" s="777"/>
      <c r="J301" s="777"/>
      <c r="K301" s="777"/>
      <c r="L301" s="777"/>
      <c r="M301" s="777"/>
      <c r="N301" s="777"/>
      <c r="O301" s="777"/>
      <c r="P301" s="777"/>
    </row>
    <row r="302" spans="1:16" s="778" customFormat="1">
      <c r="A302" s="776"/>
      <c r="B302" s="777"/>
      <c r="C302" s="777"/>
      <c r="D302" s="777"/>
      <c r="E302" s="777"/>
      <c r="F302" s="777"/>
      <c r="G302" s="777"/>
      <c r="H302" s="777"/>
      <c r="I302" s="777"/>
      <c r="J302" s="777"/>
      <c r="K302" s="777"/>
      <c r="L302" s="777"/>
      <c r="M302" s="777"/>
      <c r="N302" s="777"/>
      <c r="O302" s="777"/>
      <c r="P302" s="777"/>
    </row>
    <row r="303" spans="1:16" s="778" customFormat="1">
      <c r="A303" s="776"/>
      <c r="B303" s="777"/>
      <c r="C303" s="777"/>
      <c r="D303" s="777"/>
      <c r="E303" s="777"/>
      <c r="F303" s="777"/>
      <c r="G303" s="777"/>
      <c r="H303" s="777"/>
      <c r="I303" s="777"/>
      <c r="J303" s="777"/>
      <c r="K303" s="777"/>
      <c r="L303" s="777"/>
      <c r="M303" s="777"/>
      <c r="N303" s="777"/>
      <c r="O303" s="777"/>
      <c r="P303" s="777"/>
    </row>
    <row r="304" spans="1:16" s="778" customFormat="1">
      <c r="A304" s="776"/>
      <c r="B304" s="777"/>
      <c r="C304" s="777"/>
      <c r="D304" s="777"/>
      <c r="E304" s="777"/>
      <c r="F304" s="777"/>
      <c r="G304" s="777"/>
      <c r="H304" s="777"/>
      <c r="I304" s="777"/>
      <c r="J304" s="777"/>
      <c r="K304" s="777"/>
      <c r="L304" s="777"/>
      <c r="M304" s="777"/>
      <c r="N304" s="777"/>
      <c r="O304" s="777"/>
      <c r="P304" s="777"/>
    </row>
    <row r="305" spans="1:16" s="778" customFormat="1">
      <c r="A305" s="776"/>
      <c r="B305" s="777"/>
      <c r="C305" s="777"/>
      <c r="D305" s="777"/>
      <c r="E305" s="777"/>
      <c r="F305" s="777"/>
      <c r="G305" s="777"/>
      <c r="H305" s="777"/>
      <c r="I305" s="777"/>
      <c r="J305" s="777"/>
      <c r="K305" s="777"/>
      <c r="L305" s="777"/>
      <c r="M305" s="777"/>
      <c r="N305" s="777"/>
      <c r="O305" s="777"/>
      <c r="P305" s="777"/>
    </row>
    <row r="306" spans="1:16" s="778" customFormat="1">
      <c r="A306" s="776"/>
      <c r="B306" s="777"/>
      <c r="C306" s="777"/>
      <c r="D306" s="777"/>
      <c r="E306" s="777"/>
      <c r="F306" s="777"/>
      <c r="G306" s="777"/>
      <c r="H306" s="777"/>
      <c r="I306" s="777"/>
      <c r="J306" s="777"/>
      <c r="K306" s="777"/>
      <c r="L306" s="777"/>
      <c r="M306" s="777"/>
      <c r="N306" s="777"/>
      <c r="O306" s="777"/>
      <c r="P306" s="777"/>
    </row>
    <row r="307" spans="1:16" s="778" customFormat="1">
      <c r="A307" s="776"/>
      <c r="B307" s="777"/>
      <c r="C307" s="777"/>
      <c r="D307" s="777"/>
      <c r="E307" s="777"/>
      <c r="F307" s="777"/>
      <c r="G307" s="777"/>
      <c r="H307" s="777"/>
      <c r="I307" s="777"/>
      <c r="J307" s="777"/>
      <c r="K307" s="777"/>
      <c r="L307" s="777"/>
      <c r="M307" s="777"/>
      <c r="N307" s="777"/>
      <c r="O307" s="777"/>
      <c r="P307" s="777"/>
    </row>
    <row r="308" spans="1:16" s="778" customFormat="1">
      <c r="A308" s="776"/>
      <c r="B308" s="777"/>
      <c r="C308" s="777"/>
      <c r="D308" s="777"/>
      <c r="E308" s="777"/>
      <c r="F308" s="777"/>
      <c r="G308" s="777"/>
      <c r="H308" s="777"/>
      <c r="I308" s="777"/>
      <c r="J308" s="777"/>
      <c r="K308" s="777"/>
      <c r="L308" s="777"/>
      <c r="M308" s="777"/>
      <c r="N308" s="777"/>
      <c r="O308" s="777"/>
      <c r="P308" s="777"/>
    </row>
    <row r="309" spans="1:16" s="778" customFormat="1">
      <c r="A309" s="776"/>
      <c r="B309" s="777"/>
      <c r="C309" s="777"/>
      <c r="D309" s="777"/>
      <c r="E309" s="777"/>
      <c r="F309" s="777"/>
      <c r="G309" s="777"/>
      <c r="H309" s="777"/>
      <c r="I309" s="777"/>
      <c r="J309" s="777"/>
      <c r="K309" s="777"/>
      <c r="L309" s="777"/>
      <c r="M309" s="777"/>
      <c r="N309" s="777"/>
      <c r="O309" s="777"/>
      <c r="P309" s="777"/>
    </row>
    <row r="310" spans="1:16" s="778" customFormat="1">
      <c r="A310" s="776"/>
      <c r="B310" s="777"/>
      <c r="C310" s="777"/>
      <c r="D310" s="777"/>
      <c r="E310" s="777"/>
      <c r="F310" s="777"/>
      <c r="G310" s="777"/>
      <c r="H310" s="777"/>
      <c r="I310" s="777"/>
      <c r="J310" s="777"/>
      <c r="K310" s="777"/>
      <c r="L310" s="777"/>
      <c r="M310" s="777"/>
      <c r="N310" s="777"/>
      <c r="O310" s="777"/>
      <c r="P310" s="777"/>
    </row>
    <row r="311" spans="1:16" s="778" customFormat="1">
      <c r="A311" s="776"/>
      <c r="B311" s="777"/>
      <c r="C311" s="777"/>
      <c r="D311" s="777"/>
      <c r="E311" s="777"/>
      <c r="F311" s="777"/>
      <c r="G311" s="777"/>
      <c r="H311" s="777"/>
      <c r="I311" s="777"/>
      <c r="J311" s="777"/>
      <c r="K311" s="777"/>
      <c r="L311" s="777"/>
      <c r="M311" s="777"/>
      <c r="N311" s="777"/>
      <c r="O311" s="777"/>
      <c r="P311" s="777"/>
    </row>
    <row r="312" spans="1:16" s="778" customFormat="1">
      <c r="A312" s="776"/>
      <c r="B312" s="777"/>
      <c r="C312" s="777"/>
      <c r="D312" s="777"/>
      <c r="E312" s="777"/>
      <c r="F312" s="777"/>
      <c r="G312" s="777"/>
      <c r="H312" s="777"/>
      <c r="I312" s="777"/>
      <c r="J312" s="777"/>
      <c r="K312" s="777"/>
      <c r="L312" s="777"/>
      <c r="M312" s="777"/>
      <c r="N312" s="777"/>
      <c r="O312" s="777"/>
      <c r="P312" s="777"/>
    </row>
    <row r="313" spans="1:16" s="778" customFormat="1">
      <c r="A313" s="776"/>
      <c r="B313" s="777"/>
      <c r="C313" s="777"/>
      <c r="D313" s="777"/>
      <c r="E313" s="777"/>
      <c r="F313" s="777"/>
      <c r="G313" s="777"/>
      <c r="H313" s="777"/>
      <c r="I313" s="777"/>
      <c r="J313" s="777"/>
      <c r="K313" s="777"/>
      <c r="L313" s="777"/>
      <c r="M313" s="777"/>
      <c r="N313" s="777"/>
      <c r="O313" s="777"/>
      <c r="P313" s="777"/>
    </row>
    <row r="314" spans="1:16" s="778" customFormat="1">
      <c r="A314" s="776"/>
      <c r="B314" s="777"/>
      <c r="C314" s="777"/>
      <c r="D314" s="777"/>
      <c r="E314" s="777"/>
      <c r="F314" s="777"/>
      <c r="G314" s="777"/>
      <c r="H314" s="777"/>
      <c r="I314" s="777"/>
      <c r="J314" s="777"/>
      <c r="K314" s="777"/>
      <c r="L314" s="777"/>
      <c r="M314" s="777"/>
      <c r="N314" s="777"/>
      <c r="O314" s="777"/>
      <c r="P314" s="777"/>
    </row>
    <row r="315" spans="1:16" s="778" customFormat="1">
      <c r="A315" s="776"/>
      <c r="B315" s="777"/>
      <c r="C315" s="777"/>
      <c r="D315" s="777"/>
      <c r="E315" s="777"/>
      <c r="F315" s="777"/>
      <c r="G315" s="777"/>
      <c r="H315" s="777"/>
      <c r="I315" s="777"/>
      <c r="J315" s="777"/>
      <c r="K315" s="777"/>
      <c r="L315" s="777"/>
      <c r="M315" s="777"/>
      <c r="N315" s="777"/>
      <c r="O315" s="777"/>
      <c r="P315" s="777"/>
    </row>
    <row r="316" spans="1:16" s="778" customFormat="1">
      <c r="A316" s="776"/>
      <c r="B316" s="777"/>
      <c r="C316" s="777"/>
      <c r="D316" s="777"/>
      <c r="E316" s="777"/>
      <c r="F316" s="777"/>
      <c r="G316" s="777"/>
      <c r="H316" s="777"/>
      <c r="I316" s="777"/>
      <c r="J316" s="777"/>
      <c r="K316" s="777"/>
      <c r="L316" s="777"/>
      <c r="M316" s="777"/>
      <c r="N316" s="777"/>
      <c r="O316" s="777"/>
      <c r="P316" s="777"/>
    </row>
    <row r="317" spans="1:16" s="778" customFormat="1">
      <c r="A317" s="776"/>
      <c r="B317" s="777"/>
      <c r="C317" s="777"/>
      <c r="D317" s="777"/>
      <c r="E317" s="777"/>
      <c r="F317" s="777"/>
      <c r="G317" s="777"/>
      <c r="H317" s="777"/>
      <c r="I317" s="777"/>
      <c r="J317" s="777"/>
      <c r="K317" s="777"/>
      <c r="L317" s="777"/>
      <c r="M317" s="777"/>
      <c r="N317" s="777"/>
      <c r="O317" s="777"/>
      <c r="P317" s="777"/>
    </row>
    <row r="318" spans="1:16" s="778" customFormat="1">
      <c r="A318" s="776"/>
      <c r="B318" s="777"/>
      <c r="C318" s="777"/>
      <c r="D318" s="777"/>
      <c r="E318" s="777"/>
      <c r="F318" s="777"/>
      <c r="G318" s="777"/>
      <c r="H318" s="777"/>
      <c r="I318" s="777"/>
      <c r="J318" s="777"/>
      <c r="K318" s="777"/>
      <c r="L318" s="777"/>
      <c r="M318" s="777"/>
      <c r="N318" s="777"/>
      <c r="O318" s="777"/>
      <c r="P318" s="777"/>
    </row>
    <row r="319" spans="1:16" s="778" customFormat="1">
      <c r="A319" s="776"/>
      <c r="B319" s="777"/>
      <c r="C319" s="777"/>
      <c r="D319" s="777"/>
      <c r="E319" s="777"/>
      <c r="F319" s="777"/>
      <c r="G319" s="777"/>
      <c r="H319" s="777"/>
      <c r="I319" s="777"/>
      <c r="J319" s="777"/>
      <c r="K319" s="777"/>
      <c r="L319" s="777"/>
      <c r="M319" s="777"/>
      <c r="N319" s="777"/>
      <c r="O319" s="777"/>
      <c r="P319" s="777"/>
    </row>
    <row r="320" spans="1:16" s="778" customFormat="1">
      <c r="A320" s="776"/>
      <c r="B320" s="777"/>
      <c r="C320" s="777"/>
      <c r="D320" s="777"/>
      <c r="E320" s="777"/>
      <c r="F320" s="777"/>
      <c r="G320" s="777"/>
      <c r="H320" s="777"/>
      <c r="I320" s="777"/>
      <c r="J320" s="777"/>
      <c r="K320" s="777"/>
      <c r="L320" s="777"/>
      <c r="M320" s="777"/>
      <c r="N320" s="777"/>
      <c r="O320" s="777"/>
      <c r="P320" s="777"/>
    </row>
    <row r="321" spans="1:16" s="778" customFormat="1">
      <c r="A321" s="776"/>
      <c r="B321" s="777"/>
      <c r="C321" s="777"/>
      <c r="D321" s="777"/>
      <c r="E321" s="777"/>
      <c r="F321" s="777"/>
      <c r="G321" s="777"/>
      <c r="H321" s="777"/>
      <c r="I321" s="777"/>
      <c r="J321" s="777"/>
      <c r="K321" s="777"/>
      <c r="L321" s="777"/>
      <c r="M321" s="777"/>
      <c r="N321" s="777"/>
      <c r="O321" s="777"/>
      <c r="P321" s="777"/>
    </row>
    <row r="322" spans="1:16" s="778" customFormat="1">
      <c r="A322" s="776"/>
      <c r="B322" s="777"/>
      <c r="C322" s="777"/>
      <c r="D322" s="777"/>
      <c r="E322" s="777"/>
      <c r="F322" s="777"/>
      <c r="G322" s="777"/>
      <c r="H322" s="777"/>
      <c r="I322" s="777"/>
      <c r="J322" s="777"/>
      <c r="K322" s="777"/>
      <c r="L322" s="777"/>
      <c r="M322" s="777"/>
      <c r="N322" s="777"/>
      <c r="O322" s="777"/>
      <c r="P322" s="777"/>
    </row>
    <row r="323" spans="1:16" s="778" customFormat="1">
      <c r="A323" s="776"/>
      <c r="B323" s="777"/>
      <c r="C323" s="777"/>
      <c r="D323" s="777"/>
      <c r="E323" s="777"/>
      <c r="F323" s="777"/>
      <c r="G323" s="777"/>
      <c r="H323" s="777"/>
      <c r="I323" s="777"/>
      <c r="J323" s="777"/>
      <c r="K323" s="777"/>
      <c r="L323" s="777"/>
      <c r="M323" s="777"/>
      <c r="N323" s="777"/>
      <c r="O323" s="777"/>
      <c r="P323" s="777"/>
    </row>
    <row r="324" spans="1:16" s="778" customFormat="1">
      <c r="A324" s="776"/>
      <c r="B324" s="777"/>
      <c r="C324" s="777"/>
      <c r="D324" s="777"/>
      <c r="E324" s="777"/>
      <c r="F324" s="777"/>
      <c r="G324" s="777"/>
      <c r="H324" s="777"/>
      <c r="I324" s="777"/>
      <c r="J324" s="777"/>
      <c r="K324" s="777"/>
      <c r="L324" s="777"/>
      <c r="M324" s="777"/>
      <c r="N324" s="777"/>
      <c r="O324" s="777"/>
      <c r="P324" s="777"/>
    </row>
    <row r="325" spans="1:16" s="778" customFormat="1">
      <c r="A325" s="776"/>
      <c r="B325" s="777"/>
      <c r="C325" s="777"/>
      <c r="D325" s="777"/>
      <c r="E325" s="777"/>
      <c r="F325" s="777"/>
      <c r="G325" s="777"/>
      <c r="H325" s="777"/>
      <c r="I325" s="777"/>
      <c r="J325" s="777"/>
      <c r="K325" s="777"/>
      <c r="L325" s="777"/>
      <c r="M325" s="777"/>
      <c r="N325" s="777"/>
      <c r="O325" s="777"/>
      <c r="P325" s="777"/>
    </row>
    <row r="326" spans="1:16" s="778" customFormat="1">
      <c r="A326" s="776"/>
      <c r="B326" s="777"/>
      <c r="C326" s="777"/>
      <c r="D326" s="777"/>
      <c r="E326" s="777"/>
      <c r="F326" s="777"/>
      <c r="G326" s="777"/>
      <c r="H326" s="777"/>
      <c r="I326" s="777"/>
      <c r="J326" s="777"/>
      <c r="K326" s="777"/>
      <c r="L326" s="777"/>
      <c r="M326" s="777"/>
      <c r="N326" s="777"/>
      <c r="O326" s="777"/>
      <c r="P326" s="777"/>
    </row>
    <row r="327" spans="1:16" s="778" customFormat="1">
      <c r="A327" s="776"/>
      <c r="B327" s="777"/>
      <c r="C327" s="777"/>
      <c r="D327" s="777"/>
      <c r="E327" s="777"/>
      <c r="F327" s="777"/>
      <c r="G327" s="777"/>
      <c r="H327" s="777"/>
      <c r="I327" s="777"/>
      <c r="J327" s="777"/>
      <c r="K327" s="777"/>
      <c r="L327" s="777"/>
      <c r="M327" s="777"/>
      <c r="N327" s="777"/>
      <c r="O327" s="777"/>
      <c r="P327" s="777"/>
    </row>
    <row r="328" spans="1:16" s="778" customFormat="1">
      <c r="A328" s="776"/>
      <c r="B328" s="777"/>
      <c r="C328" s="777"/>
      <c r="D328" s="777"/>
      <c r="E328" s="777"/>
      <c r="F328" s="777"/>
      <c r="G328" s="777"/>
      <c r="H328" s="777"/>
      <c r="I328" s="777"/>
      <c r="J328" s="777"/>
      <c r="K328" s="777"/>
      <c r="L328" s="777"/>
      <c r="M328" s="777"/>
      <c r="N328" s="777"/>
      <c r="O328" s="777"/>
      <c r="P328" s="777"/>
    </row>
    <row r="329" spans="1:16" s="778" customFormat="1">
      <c r="A329" s="776"/>
      <c r="B329" s="777"/>
      <c r="C329" s="777"/>
      <c r="D329" s="777"/>
      <c r="E329" s="777"/>
      <c r="F329" s="777"/>
      <c r="G329" s="777"/>
      <c r="H329" s="777"/>
      <c r="I329" s="777"/>
      <c r="J329" s="777"/>
      <c r="K329" s="777"/>
      <c r="L329" s="777"/>
      <c r="M329" s="777"/>
      <c r="N329" s="777"/>
      <c r="O329" s="777"/>
      <c r="P329" s="777"/>
    </row>
    <row r="330" spans="1:16" s="778" customFormat="1">
      <c r="A330" s="776"/>
      <c r="B330" s="777"/>
      <c r="C330" s="777"/>
      <c r="D330" s="777"/>
      <c r="E330" s="777"/>
      <c r="F330" s="777"/>
      <c r="G330" s="777"/>
      <c r="H330" s="777"/>
      <c r="I330" s="777"/>
      <c r="J330" s="777"/>
      <c r="K330" s="777"/>
      <c r="L330" s="777"/>
      <c r="M330" s="777"/>
      <c r="N330" s="777"/>
      <c r="O330" s="777"/>
      <c r="P330" s="777"/>
    </row>
    <row r="331" spans="1:16" s="778" customFormat="1">
      <c r="A331" s="776"/>
      <c r="B331" s="777"/>
      <c r="C331" s="777"/>
      <c r="D331" s="777"/>
      <c r="E331" s="777"/>
      <c r="F331" s="777"/>
      <c r="G331" s="777"/>
      <c r="H331" s="777"/>
      <c r="I331" s="777"/>
      <c r="J331" s="777"/>
      <c r="K331" s="777"/>
      <c r="L331" s="777"/>
      <c r="M331" s="777"/>
      <c r="N331" s="777"/>
      <c r="O331" s="777"/>
      <c r="P331" s="777"/>
    </row>
    <row r="332" spans="1:16" s="778" customFormat="1">
      <c r="A332" s="776"/>
      <c r="B332" s="777"/>
      <c r="C332" s="777"/>
      <c r="D332" s="777"/>
      <c r="E332" s="777"/>
      <c r="F332" s="777"/>
      <c r="G332" s="777"/>
      <c r="H332" s="777"/>
      <c r="I332" s="777"/>
      <c r="J332" s="777"/>
      <c r="K332" s="777"/>
      <c r="L332" s="777"/>
      <c r="M332" s="777"/>
      <c r="N332" s="777"/>
      <c r="O332" s="777"/>
      <c r="P332" s="777"/>
    </row>
    <row r="333" spans="1:16" s="778" customFormat="1">
      <c r="A333" s="776"/>
      <c r="B333" s="777"/>
      <c r="C333" s="777"/>
      <c r="D333" s="777"/>
      <c r="E333" s="777"/>
      <c r="F333" s="777"/>
      <c r="G333" s="777"/>
      <c r="H333" s="777"/>
      <c r="I333" s="777"/>
      <c r="J333" s="777"/>
      <c r="K333" s="777"/>
      <c r="L333" s="777"/>
      <c r="M333" s="777"/>
      <c r="N333" s="777"/>
      <c r="O333" s="777"/>
      <c r="P333" s="777"/>
    </row>
    <row r="334" spans="1:16" s="778" customFormat="1">
      <c r="A334" s="776"/>
      <c r="B334" s="777"/>
      <c r="C334" s="777"/>
      <c r="D334" s="777"/>
      <c r="E334" s="777"/>
      <c r="F334" s="777"/>
      <c r="G334" s="777"/>
      <c r="H334" s="777"/>
      <c r="I334" s="777"/>
      <c r="J334" s="777"/>
      <c r="K334" s="777"/>
      <c r="L334" s="777"/>
      <c r="M334" s="777"/>
      <c r="N334" s="777"/>
      <c r="O334" s="777"/>
      <c r="P334" s="777"/>
    </row>
    <row r="335" spans="1:16" s="778" customFormat="1">
      <c r="A335" s="776"/>
      <c r="B335" s="777"/>
      <c r="C335" s="777"/>
      <c r="D335" s="777"/>
      <c r="E335" s="777"/>
      <c r="F335" s="777"/>
      <c r="G335" s="777"/>
      <c r="H335" s="777"/>
      <c r="I335" s="777"/>
      <c r="J335" s="777"/>
      <c r="K335" s="777"/>
      <c r="L335" s="777"/>
      <c r="M335" s="777"/>
      <c r="N335" s="777"/>
      <c r="O335" s="777"/>
      <c r="P335" s="777"/>
    </row>
    <row r="336" spans="1:16" s="778" customFormat="1">
      <c r="A336" s="776"/>
      <c r="B336" s="777"/>
      <c r="C336" s="777"/>
      <c r="D336" s="777"/>
      <c r="E336" s="777"/>
      <c r="F336" s="777"/>
      <c r="G336" s="777"/>
      <c r="H336" s="777"/>
      <c r="I336" s="777"/>
      <c r="J336" s="777"/>
      <c r="K336" s="777"/>
      <c r="L336" s="777"/>
      <c r="M336" s="777"/>
      <c r="N336" s="777"/>
      <c r="O336" s="777"/>
      <c r="P336" s="777"/>
    </row>
    <row r="337" spans="1:16" s="778" customFormat="1">
      <c r="A337" s="776"/>
      <c r="B337" s="777"/>
      <c r="C337" s="777"/>
      <c r="D337" s="777"/>
      <c r="E337" s="777"/>
      <c r="F337" s="777"/>
      <c r="G337" s="777"/>
      <c r="H337" s="777"/>
      <c r="I337" s="777"/>
      <c r="J337" s="777"/>
      <c r="K337" s="777"/>
      <c r="L337" s="777"/>
      <c r="M337" s="777"/>
      <c r="N337" s="777"/>
      <c r="O337" s="777"/>
      <c r="P337" s="777"/>
    </row>
    <row r="338" spans="1:16" s="778" customFormat="1">
      <c r="A338" s="776"/>
      <c r="B338" s="777"/>
      <c r="C338" s="777"/>
      <c r="D338" s="777"/>
      <c r="E338" s="777"/>
      <c r="F338" s="777"/>
      <c r="G338" s="777"/>
      <c r="H338" s="777"/>
      <c r="I338" s="777"/>
      <c r="J338" s="777"/>
      <c r="K338" s="777"/>
      <c r="L338" s="777"/>
      <c r="M338" s="777"/>
      <c r="N338" s="777"/>
      <c r="O338" s="777"/>
      <c r="P338" s="777"/>
    </row>
    <row r="339" spans="1:16" s="778" customFormat="1">
      <c r="A339" s="776"/>
      <c r="B339" s="777"/>
      <c r="C339" s="777"/>
      <c r="D339" s="777"/>
      <c r="E339" s="777"/>
      <c r="F339" s="777"/>
      <c r="G339" s="777"/>
      <c r="H339" s="777"/>
      <c r="I339" s="777"/>
      <c r="J339" s="777"/>
      <c r="K339" s="777"/>
      <c r="L339" s="777"/>
      <c r="M339" s="777"/>
      <c r="N339" s="777"/>
      <c r="O339" s="777"/>
      <c r="P339" s="777"/>
    </row>
    <row r="340" spans="1:16" s="778" customFormat="1">
      <c r="A340" s="776"/>
      <c r="B340" s="777"/>
      <c r="C340" s="777"/>
      <c r="D340" s="777"/>
      <c r="E340" s="777"/>
      <c r="F340" s="777"/>
      <c r="G340" s="777"/>
      <c r="H340" s="777"/>
      <c r="I340" s="777"/>
      <c r="J340" s="777"/>
      <c r="K340" s="777"/>
      <c r="L340" s="777"/>
      <c r="M340" s="777"/>
      <c r="N340" s="777"/>
      <c r="O340" s="777"/>
      <c r="P340" s="777"/>
    </row>
    <row r="341" spans="1:16" s="778" customFormat="1">
      <c r="A341" s="776"/>
      <c r="B341" s="777"/>
      <c r="C341" s="777"/>
      <c r="D341" s="777"/>
      <c r="E341" s="777"/>
      <c r="F341" s="777"/>
      <c r="G341" s="777"/>
      <c r="H341" s="777"/>
      <c r="I341" s="777"/>
      <c r="J341" s="777"/>
      <c r="K341" s="777"/>
      <c r="L341" s="777"/>
      <c r="M341" s="777"/>
      <c r="N341" s="777"/>
      <c r="O341" s="777"/>
      <c r="P341" s="777"/>
    </row>
    <row r="342" spans="1:16" s="778" customFormat="1">
      <c r="A342" s="776"/>
      <c r="B342" s="777"/>
      <c r="C342" s="777"/>
      <c r="D342" s="777"/>
      <c r="E342" s="777"/>
      <c r="F342" s="777"/>
      <c r="G342" s="777"/>
      <c r="H342" s="777"/>
      <c r="I342" s="777"/>
      <c r="J342" s="777"/>
      <c r="K342" s="777"/>
      <c r="L342" s="777"/>
      <c r="M342" s="777"/>
      <c r="N342" s="777"/>
      <c r="O342" s="777"/>
      <c r="P342" s="777"/>
    </row>
    <row r="343" spans="1:16" s="778" customFormat="1">
      <c r="A343" s="776"/>
      <c r="B343" s="777"/>
      <c r="C343" s="777"/>
      <c r="D343" s="777"/>
      <c r="E343" s="777"/>
      <c r="F343" s="777"/>
      <c r="G343" s="777"/>
      <c r="H343" s="777"/>
      <c r="I343" s="777"/>
      <c r="J343" s="777"/>
      <c r="K343" s="777"/>
      <c r="L343" s="777"/>
      <c r="M343" s="777"/>
      <c r="N343" s="777"/>
      <c r="O343" s="777"/>
      <c r="P343" s="777"/>
    </row>
    <row r="344" spans="1:16" s="778" customFormat="1">
      <c r="A344" s="776"/>
      <c r="B344" s="777"/>
      <c r="C344" s="777"/>
      <c r="D344" s="777"/>
      <c r="E344" s="777"/>
      <c r="F344" s="777"/>
      <c r="G344" s="777"/>
      <c r="H344" s="777"/>
      <c r="I344" s="777"/>
      <c r="J344" s="777"/>
      <c r="K344" s="777"/>
      <c r="L344" s="777"/>
      <c r="M344" s="777"/>
      <c r="N344" s="777"/>
      <c r="O344" s="777"/>
      <c r="P344" s="777"/>
    </row>
    <row r="345" spans="1:16" s="778" customFormat="1">
      <c r="A345" s="776"/>
      <c r="B345" s="777"/>
      <c r="C345" s="777"/>
      <c r="D345" s="777"/>
      <c r="E345" s="777"/>
      <c r="F345" s="777"/>
      <c r="G345" s="777"/>
      <c r="H345" s="777"/>
      <c r="I345" s="777"/>
      <c r="J345" s="777"/>
      <c r="K345" s="777"/>
      <c r="L345" s="777"/>
      <c r="M345" s="777"/>
      <c r="N345" s="777"/>
      <c r="O345" s="777"/>
      <c r="P345" s="777"/>
    </row>
    <row r="346" spans="1:16" s="778" customFormat="1">
      <c r="A346" s="776"/>
      <c r="B346" s="777"/>
      <c r="C346" s="777"/>
      <c r="D346" s="777"/>
      <c r="E346" s="777"/>
      <c r="F346" s="777"/>
      <c r="G346" s="777"/>
      <c r="H346" s="777"/>
      <c r="I346" s="777"/>
      <c r="J346" s="777"/>
      <c r="K346" s="777"/>
      <c r="L346" s="777"/>
      <c r="M346" s="777"/>
      <c r="N346" s="777"/>
      <c r="O346" s="777"/>
      <c r="P346" s="777"/>
    </row>
    <row r="347" spans="1:16" s="778" customFormat="1">
      <c r="A347" s="776"/>
      <c r="B347" s="777"/>
      <c r="C347" s="777"/>
      <c r="D347" s="777"/>
      <c r="E347" s="777"/>
      <c r="F347" s="777"/>
      <c r="G347" s="777"/>
      <c r="H347" s="777"/>
      <c r="I347" s="777"/>
      <c r="J347" s="777"/>
      <c r="K347" s="777"/>
      <c r="L347" s="777"/>
      <c r="M347" s="777"/>
      <c r="N347" s="777"/>
      <c r="O347" s="777"/>
      <c r="P347" s="777"/>
    </row>
    <row r="348" spans="1:16" s="778" customFormat="1">
      <c r="A348" s="776"/>
      <c r="B348" s="777"/>
      <c r="C348" s="777"/>
      <c r="D348" s="777"/>
      <c r="E348" s="777"/>
      <c r="F348" s="777"/>
      <c r="G348" s="777"/>
      <c r="H348" s="777"/>
      <c r="I348" s="777"/>
      <c r="J348" s="777"/>
      <c r="K348" s="777"/>
      <c r="L348" s="777"/>
      <c r="M348" s="777"/>
      <c r="N348" s="777"/>
      <c r="O348" s="777"/>
      <c r="P348" s="777"/>
    </row>
    <row r="349" spans="1:16" s="778" customFormat="1">
      <c r="A349" s="776"/>
      <c r="B349" s="777"/>
      <c r="C349" s="777"/>
      <c r="D349" s="777"/>
      <c r="E349" s="777"/>
      <c r="F349" s="777"/>
      <c r="G349" s="777"/>
      <c r="H349" s="777"/>
      <c r="I349" s="777"/>
      <c r="J349" s="777"/>
      <c r="K349" s="777"/>
      <c r="L349" s="777"/>
      <c r="M349" s="777"/>
      <c r="N349" s="777"/>
      <c r="O349" s="777"/>
      <c r="P349" s="777"/>
    </row>
    <row r="350" spans="1:16" s="778" customFormat="1">
      <c r="A350" s="776"/>
      <c r="B350" s="777"/>
      <c r="C350" s="777"/>
      <c r="D350" s="777"/>
      <c r="E350" s="777"/>
      <c r="F350" s="777"/>
      <c r="G350" s="777"/>
      <c r="H350" s="777"/>
      <c r="I350" s="777"/>
      <c r="J350" s="777"/>
      <c r="K350" s="777"/>
      <c r="L350" s="777"/>
      <c r="M350" s="777"/>
      <c r="N350" s="777"/>
      <c r="O350" s="777"/>
      <c r="P350" s="777"/>
    </row>
    <row r="351" spans="1:16" s="778" customFormat="1">
      <c r="A351" s="776"/>
      <c r="B351" s="777"/>
      <c r="C351" s="777"/>
      <c r="D351" s="777"/>
      <c r="E351" s="777"/>
      <c r="F351" s="777"/>
      <c r="G351" s="777"/>
      <c r="H351" s="777"/>
      <c r="I351" s="777"/>
      <c r="J351" s="777"/>
      <c r="K351" s="777"/>
      <c r="L351" s="777"/>
      <c r="M351" s="777"/>
      <c r="N351" s="777"/>
      <c r="O351" s="777"/>
      <c r="P351" s="777"/>
    </row>
    <row r="352" spans="1:16" s="778" customFormat="1">
      <c r="A352" s="776"/>
      <c r="B352" s="777"/>
      <c r="C352" s="777"/>
      <c r="D352" s="777"/>
      <c r="E352" s="777"/>
      <c r="F352" s="777"/>
      <c r="G352" s="777"/>
      <c r="H352" s="777"/>
      <c r="I352" s="777"/>
      <c r="J352" s="777"/>
      <c r="K352" s="777"/>
      <c r="L352" s="777"/>
      <c r="M352" s="777"/>
      <c r="N352" s="777"/>
      <c r="O352" s="777"/>
      <c r="P352" s="777"/>
    </row>
    <row r="353" spans="1:16" s="778" customFormat="1">
      <c r="A353" s="776"/>
      <c r="B353" s="777"/>
      <c r="C353" s="777"/>
      <c r="D353" s="777"/>
      <c r="E353" s="777"/>
      <c r="F353" s="777"/>
      <c r="G353" s="777"/>
      <c r="H353" s="777"/>
      <c r="I353" s="777"/>
      <c r="J353" s="777"/>
      <c r="K353" s="777"/>
      <c r="L353" s="777"/>
      <c r="M353" s="777"/>
      <c r="N353" s="777"/>
      <c r="O353" s="777"/>
      <c r="P353" s="777"/>
    </row>
    <row r="354" spans="1:16" s="778" customFormat="1">
      <c r="A354" s="776"/>
      <c r="B354" s="777"/>
      <c r="C354" s="777"/>
      <c r="D354" s="777"/>
      <c r="E354" s="777"/>
      <c r="F354" s="777"/>
      <c r="G354" s="777"/>
      <c r="H354" s="777"/>
      <c r="I354" s="777"/>
      <c r="J354" s="777"/>
      <c r="K354" s="777"/>
      <c r="L354" s="777"/>
      <c r="M354" s="777"/>
      <c r="N354" s="777"/>
      <c r="O354" s="777"/>
      <c r="P354" s="777"/>
    </row>
    <row r="355" spans="1:16" s="778" customFormat="1">
      <c r="A355" s="776"/>
      <c r="B355" s="777"/>
      <c r="C355" s="777"/>
      <c r="D355" s="777"/>
      <c r="E355" s="777"/>
      <c r="F355" s="777"/>
      <c r="G355" s="777"/>
      <c r="H355" s="777"/>
      <c r="I355" s="777"/>
      <c r="J355" s="777"/>
      <c r="K355" s="777"/>
      <c r="L355" s="777"/>
      <c r="M355" s="777"/>
      <c r="N355" s="777"/>
      <c r="O355" s="777"/>
      <c r="P355" s="777"/>
    </row>
    <row r="356" spans="1:16" s="778" customFormat="1">
      <c r="A356" s="776"/>
      <c r="B356" s="777"/>
      <c r="C356" s="777"/>
      <c r="D356" s="777"/>
      <c r="E356" s="777"/>
      <c r="F356" s="777"/>
      <c r="G356" s="777"/>
      <c r="H356" s="777"/>
      <c r="I356" s="777"/>
      <c r="J356" s="777"/>
      <c r="K356" s="777"/>
      <c r="L356" s="777"/>
      <c r="M356" s="777"/>
      <c r="N356" s="777"/>
      <c r="O356" s="777"/>
      <c r="P356" s="777"/>
    </row>
    <row r="357" spans="1:16" s="778" customFormat="1">
      <c r="A357" s="776"/>
      <c r="B357" s="777"/>
      <c r="C357" s="777"/>
      <c r="D357" s="777"/>
      <c r="E357" s="777"/>
      <c r="F357" s="777"/>
      <c r="G357" s="777"/>
      <c r="H357" s="777"/>
      <c r="I357" s="777"/>
      <c r="J357" s="777"/>
      <c r="K357" s="777"/>
      <c r="L357" s="777"/>
      <c r="M357" s="777"/>
      <c r="N357" s="777"/>
      <c r="O357" s="777"/>
      <c r="P357" s="777"/>
    </row>
    <row r="358" spans="1:16" s="778" customFormat="1">
      <c r="A358" s="776"/>
      <c r="B358" s="777"/>
      <c r="C358" s="777"/>
      <c r="D358" s="777"/>
      <c r="E358" s="777"/>
      <c r="F358" s="777"/>
      <c r="G358" s="777"/>
      <c r="H358" s="777"/>
      <c r="I358" s="777"/>
      <c r="J358" s="777"/>
      <c r="K358" s="777"/>
      <c r="L358" s="777"/>
      <c r="M358" s="777"/>
      <c r="N358" s="777"/>
      <c r="O358" s="777"/>
      <c r="P358" s="777"/>
    </row>
    <row r="359" spans="1:16" s="778" customFormat="1">
      <c r="A359" s="776"/>
      <c r="B359" s="777"/>
      <c r="C359" s="777"/>
      <c r="D359" s="777"/>
      <c r="E359" s="777"/>
      <c r="F359" s="777"/>
      <c r="G359" s="777"/>
      <c r="H359" s="777"/>
      <c r="I359" s="777"/>
      <c r="J359" s="777"/>
      <c r="K359" s="777"/>
      <c r="L359" s="777"/>
      <c r="M359" s="777"/>
      <c r="N359" s="777"/>
      <c r="O359" s="777"/>
      <c r="P359" s="777"/>
    </row>
    <row r="360" spans="1:16" s="778" customFormat="1">
      <c r="A360" s="776"/>
      <c r="B360" s="777"/>
      <c r="C360" s="777"/>
      <c r="D360" s="777"/>
      <c r="E360" s="777"/>
      <c r="F360" s="777"/>
      <c r="G360" s="777"/>
      <c r="H360" s="777"/>
      <c r="I360" s="777"/>
      <c r="J360" s="777"/>
      <c r="K360" s="777"/>
      <c r="L360" s="777"/>
      <c r="M360" s="777"/>
      <c r="N360" s="777"/>
      <c r="O360" s="777"/>
      <c r="P360" s="777"/>
    </row>
    <row r="361" spans="1:16" s="778" customFormat="1">
      <c r="A361" s="776"/>
      <c r="B361" s="777"/>
      <c r="C361" s="777"/>
      <c r="D361" s="777"/>
      <c r="E361" s="777"/>
      <c r="F361" s="777"/>
      <c r="G361" s="777"/>
      <c r="H361" s="777"/>
      <c r="I361" s="777"/>
      <c r="J361" s="777"/>
      <c r="K361" s="777"/>
      <c r="L361" s="777"/>
      <c r="M361" s="777"/>
      <c r="N361" s="777"/>
      <c r="O361" s="777"/>
      <c r="P361" s="777"/>
    </row>
    <row r="362" spans="1:16" s="778" customFormat="1">
      <c r="A362" s="776"/>
      <c r="B362" s="777"/>
      <c r="C362" s="777"/>
      <c r="D362" s="777"/>
      <c r="E362" s="777"/>
      <c r="F362" s="777"/>
      <c r="G362" s="777"/>
      <c r="H362" s="777"/>
      <c r="I362" s="777"/>
      <c r="J362" s="777"/>
      <c r="K362" s="777"/>
      <c r="L362" s="777"/>
      <c r="M362" s="777"/>
      <c r="N362" s="777"/>
      <c r="O362" s="777"/>
      <c r="P362" s="777"/>
    </row>
    <row r="363" spans="1:16" s="778" customFormat="1">
      <c r="A363" s="776"/>
      <c r="B363" s="777"/>
      <c r="C363" s="777"/>
      <c r="D363" s="777"/>
      <c r="E363" s="777"/>
      <c r="F363" s="777"/>
      <c r="G363" s="777"/>
      <c r="H363" s="777"/>
      <c r="I363" s="777"/>
      <c r="J363" s="777"/>
      <c r="K363" s="777"/>
      <c r="L363" s="777"/>
      <c r="M363" s="777"/>
      <c r="N363" s="777"/>
      <c r="O363" s="777"/>
      <c r="P363" s="777"/>
    </row>
    <row r="364" spans="1:16" s="778" customFormat="1">
      <c r="A364" s="776"/>
      <c r="B364" s="777"/>
      <c r="C364" s="777"/>
      <c r="D364" s="777"/>
      <c r="E364" s="777"/>
      <c r="F364" s="777"/>
      <c r="G364" s="777"/>
      <c r="H364" s="777"/>
      <c r="I364" s="777"/>
      <c r="J364" s="777"/>
      <c r="K364" s="777"/>
      <c r="L364" s="777"/>
      <c r="M364" s="777"/>
      <c r="N364" s="777"/>
      <c r="O364" s="777"/>
      <c r="P364" s="777"/>
    </row>
    <row r="365" spans="1:16" s="778" customFormat="1">
      <c r="A365" s="776"/>
      <c r="B365" s="777"/>
      <c r="C365" s="777"/>
      <c r="D365" s="777"/>
      <c r="E365" s="777"/>
      <c r="F365" s="777"/>
      <c r="G365" s="777"/>
      <c r="H365" s="777"/>
      <c r="I365" s="777"/>
      <c r="J365" s="777"/>
      <c r="K365" s="777"/>
      <c r="L365" s="777"/>
      <c r="M365" s="777"/>
      <c r="N365" s="777"/>
      <c r="O365" s="777"/>
      <c r="P365" s="777"/>
    </row>
    <row r="366" spans="1:16" s="778" customFormat="1">
      <c r="A366" s="776"/>
      <c r="B366" s="777"/>
      <c r="C366" s="777"/>
      <c r="D366" s="777"/>
      <c r="E366" s="777"/>
      <c r="F366" s="777"/>
      <c r="G366" s="777"/>
      <c r="H366" s="777"/>
      <c r="I366" s="777"/>
      <c r="J366" s="777"/>
      <c r="K366" s="777"/>
      <c r="L366" s="777"/>
      <c r="M366" s="777"/>
      <c r="N366" s="777"/>
      <c r="O366" s="777"/>
      <c r="P366" s="777"/>
    </row>
    <row r="367" spans="1:16" s="778" customFormat="1">
      <c r="A367" s="776"/>
      <c r="B367" s="777"/>
      <c r="C367" s="777"/>
      <c r="D367" s="777"/>
      <c r="E367" s="777"/>
      <c r="F367" s="777"/>
      <c r="G367" s="777"/>
      <c r="H367" s="777"/>
      <c r="I367" s="777"/>
      <c r="J367" s="777"/>
      <c r="K367" s="777"/>
      <c r="L367" s="777"/>
      <c r="M367" s="777"/>
      <c r="N367" s="777"/>
      <c r="O367" s="777"/>
      <c r="P367" s="777"/>
    </row>
    <row r="368" spans="1:16" s="778" customFormat="1">
      <c r="A368" s="776"/>
      <c r="B368" s="777"/>
      <c r="C368" s="777"/>
      <c r="D368" s="777"/>
      <c r="E368" s="777"/>
      <c r="F368" s="777"/>
      <c r="G368" s="777"/>
      <c r="H368" s="777"/>
      <c r="I368" s="777"/>
      <c r="J368" s="777"/>
      <c r="K368" s="777"/>
      <c r="L368" s="777"/>
      <c r="M368" s="777"/>
      <c r="N368" s="777"/>
      <c r="O368" s="777"/>
      <c r="P368" s="777"/>
    </row>
    <row r="369" spans="1:16" s="778" customFormat="1">
      <c r="A369" s="776"/>
      <c r="B369" s="777"/>
      <c r="C369" s="777"/>
      <c r="D369" s="777"/>
      <c r="E369" s="777"/>
      <c r="F369" s="777"/>
      <c r="G369" s="777"/>
      <c r="H369" s="777"/>
      <c r="I369" s="777"/>
      <c r="J369" s="777"/>
      <c r="K369" s="777"/>
      <c r="L369" s="777"/>
      <c r="M369" s="777"/>
      <c r="N369" s="777"/>
      <c r="O369" s="777"/>
      <c r="P369" s="777"/>
    </row>
    <row r="370" spans="1:16" s="778" customFormat="1">
      <c r="A370" s="776"/>
      <c r="B370" s="777"/>
      <c r="C370" s="777"/>
      <c r="D370" s="777"/>
      <c r="E370" s="777"/>
      <c r="F370" s="777"/>
      <c r="G370" s="777"/>
      <c r="H370" s="777"/>
      <c r="I370" s="777"/>
      <c r="J370" s="777"/>
      <c r="K370" s="777"/>
      <c r="L370" s="777"/>
      <c r="M370" s="777"/>
      <c r="N370" s="777"/>
      <c r="O370" s="777"/>
      <c r="P370" s="777"/>
    </row>
    <row r="371" spans="1:16" s="778" customFormat="1">
      <c r="A371" s="776"/>
      <c r="B371" s="777"/>
      <c r="C371" s="777"/>
      <c r="D371" s="777"/>
      <c r="E371" s="777"/>
      <c r="F371" s="777"/>
      <c r="G371" s="777"/>
      <c r="H371" s="777"/>
      <c r="I371" s="777"/>
      <c r="J371" s="777"/>
      <c r="K371" s="777"/>
      <c r="L371" s="777"/>
      <c r="M371" s="777"/>
      <c r="N371" s="777"/>
      <c r="O371" s="777"/>
      <c r="P371" s="777"/>
    </row>
    <row r="372" spans="1:16" s="778" customFormat="1">
      <c r="A372" s="776"/>
      <c r="B372" s="777"/>
      <c r="C372" s="777"/>
      <c r="D372" s="777"/>
      <c r="E372" s="777"/>
      <c r="F372" s="777"/>
      <c r="G372" s="777"/>
      <c r="H372" s="777"/>
      <c r="I372" s="777"/>
      <c r="J372" s="777"/>
      <c r="K372" s="777"/>
      <c r="L372" s="777"/>
      <c r="M372" s="777"/>
      <c r="N372" s="777"/>
      <c r="O372" s="777"/>
      <c r="P372" s="777"/>
    </row>
    <row r="373" spans="1:16" s="778" customFormat="1">
      <c r="A373" s="776"/>
      <c r="B373" s="777"/>
      <c r="C373" s="777"/>
      <c r="D373" s="777"/>
      <c r="E373" s="777"/>
      <c r="F373" s="777"/>
      <c r="G373" s="777"/>
      <c r="H373" s="777"/>
      <c r="I373" s="777"/>
      <c r="J373" s="777"/>
      <c r="K373" s="777"/>
      <c r="L373" s="777"/>
      <c r="M373" s="777"/>
      <c r="N373" s="777"/>
      <c r="O373" s="777"/>
      <c r="P373" s="777"/>
    </row>
    <row r="374" spans="1:16" s="778" customFormat="1">
      <c r="A374" s="776"/>
      <c r="B374" s="777"/>
      <c r="C374" s="777"/>
      <c r="D374" s="777"/>
      <c r="E374" s="777"/>
      <c r="F374" s="777"/>
      <c r="G374" s="777"/>
      <c r="H374" s="777"/>
      <c r="I374" s="777"/>
      <c r="J374" s="777"/>
      <c r="K374" s="777"/>
      <c r="L374" s="777"/>
      <c r="M374" s="777"/>
      <c r="N374" s="777"/>
      <c r="O374" s="777"/>
      <c r="P374" s="777"/>
    </row>
    <row r="375" spans="1:16" s="778" customFormat="1">
      <c r="A375" s="776"/>
      <c r="B375" s="777"/>
      <c r="C375" s="777"/>
      <c r="D375" s="777"/>
      <c r="E375" s="777"/>
      <c r="F375" s="777"/>
      <c r="G375" s="777"/>
      <c r="H375" s="777"/>
      <c r="I375" s="777"/>
      <c r="J375" s="777"/>
      <c r="K375" s="777"/>
      <c r="L375" s="777"/>
      <c r="M375" s="777"/>
      <c r="N375" s="777"/>
      <c r="O375" s="777"/>
      <c r="P375" s="777"/>
    </row>
    <row r="376" spans="1:16" s="778" customFormat="1">
      <c r="A376" s="776"/>
      <c r="B376" s="777"/>
      <c r="C376" s="777"/>
      <c r="D376" s="777"/>
      <c r="E376" s="777"/>
      <c r="F376" s="777"/>
      <c r="G376" s="777"/>
      <c r="H376" s="777"/>
      <c r="I376" s="777"/>
      <c r="J376" s="777"/>
      <c r="K376" s="777"/>
      <c r="L376" s="777"/>
      <c r="M376" s="777"/>
      <c r="N376" s="777"/>
      <c r="O376" s="777"/>
      <c r="P376" s="777"/>
    </row>
    <row r="377" spans="1:16" s="778" customFormat="1">
      <c r="A377" s="776"/>
      <c r="B377" s="777"/>
      <c r="C377" s="777"/>
      <c r="D377" s="777"/>
      <c r="E377" s="777"/>
      <c r="F377" s="777"/>
      <c r="G377" s="777"/>
      <c r="H377" s="777"/>
      <c r="I377" s="777"/>
      <c r="J377" s="777"/>
      <c r="K377" s="777"/>
      <c r="L377" s="777"/>
      <c r="M377" s="777"/>
      <c r="N377" s="777"/>
      <c r="O377" s="777"/>
      <c r="P377" s="777"/>
    </row>
    <row r="378" spans="1:16" s="778" customFormat="1">
      <c r="A378" s="776"/>
      <c r="B378" s="777"/>
      <c r="C378" s="777"/>
      <c r="D378" s="777"/>
      <c r="E378" s="777"/>
      <c r="F378" s="777"/>
      <c r="G378" s="777"/>
      <c r="H378" s="777"/>
      <c r="I378" s="777"/>
      <c r="J378" s="777"/>
      <c r="K378" s="777"/>
      <c r="L378" s="777"/>
      <c r="M378" s="777"/>
      <c r="N378" s="777"/>
      <c r="O378" s="777"/>
      <c r="P378" s="777"/>
    </row>
    <row r="379" spans="1:16" s="778" customFormat="1">
      <c r="A379" s="776"/>
      <c r="B379" s="777"/>
      <c r="C379" s="777"/>
      <c r="D379" s="777"/>
      <c r="E379" s="777"/>
      <c r="F379" s="777"/>
      <c r="G379" s="777"/>
      <c r="H379" s="777"/>
      <c r="I379" s="777"/>
      <c r="J379" s="777"/>
      <c r="K379" s="777"/>
      <c r="L379" s="777"/>
      <c r="M379" s="777"/>
      <c r="N379" s="777"/>
      <c r="O379" s="777"/>
      <c r="P379" s="777"/>
    </row>
    <row r="380" spans="1:16" s="778" customFormat="1">
      <c r="A380" s="776"/>
      <c r="B380" s="777"/>
      <c r="C380" s="777"/>
      <c r="D380" s="777"/>
      <c r="E380" s="777"/>
      <c r="F380" s="777"/>
      <c r="G380" s="777"/>
      <c r="H380" s="777"/>
      <c r="I380" s="777"/>
      <c r="J380" s="777"/>
      <c r="K380" s="777"/>
      <c r="L380" s="777"/>
      <c r="M380" s="777"/>
      <c r="N380" s="777"/>
      <c r="O380" s="777"/>
      <c r="P380" s="777"/>
    </row>
    <row r="381" spans="1:16" s="778" customFormat="1">
      <c r="A381" s="776"/>
      <c r="B381" s="777"/>
      <c r="C381" s="777"/>
      <c r="D381" s="777"/>
      <c r="E381" s="777"/>
      <c r="F381" s="777"/>
      <c r="G381" s="777"/>
      <c r="H381" s="777"/>
      <c r="I381" s="777"/>
      <c r="J381" s="777"/>
      <c r="K381" s="777"/>
      <c r="L381" s="777"/>
      <c r="M381" s="777"/>
      <c r="N381" s="777"/>
      <c r="O381" s="777"/>
      <c r="P381" s="777"/>
    </row>
    <row r="382" spans="1:16" s="778" customFormat="1">
      <c r="A382" s="776"/>
      <c r="B382" s="777"/>
      <c r="C382" s="777"/>
      <c r="D382" s="777"/>
      <c r="E382" s="777"/>
      <c r="F382" s="777"/>
      <c r="G382" s="777"/>
      <c r="H382" s="777"/>
      <c r="I382" s="777"/>
      <c r="J382" s="777"/>
      <c r="K382" s="777"/>
      <c r="L382" s="777"/>
      <c r="M382" s="777"/>
      <c r="N382" s="777"/>
      <c r="O382" s="777"/>
      <c r="P382" s="777"/>
    </row>
    <row r="383" spans="1:16" s="778" customFormat="1">
      <c r="A383" s="776"/>
      <c r="B383" s="777"/>
      <c r="C383" s="777"/>
      <c r="D383" s="777"/>
      <c r="E383" s="777"/>
      <c r="F383" s="777"/>
      <c r="G383" s="777"/>
      <c r="H383" s="777"/>
      <c r="I383" s="777"/>
      <c r="J383" s="777"/>
      <c r="K383" s="777"/>
      <c r="L383" s="777"/>
      <c r="M383" s="777"/>
      <c r="N383" s="777"/>
      <c r="O383" s="777"/>
      <c r="P383" s="777"/>
    </row>
    <row r="384" spans="1:16" s="778" customFormat="1">
      <c r="A384" s="776"/>
      <c r="B384" s="777"/>
      <c r="C384" s="777"/>
      <c r="D384" s="777"/>
      <c r="E384" s="777"/>
      <c r="F384" s="777"/>
      <c r="G384" s="777"/>
      <c r="H384" s="777"/>
      <c r="I384" s="777"/>
      <c r="J384" s="777"/>
      <c r="K384" s="777"/>
      <c r="L384" s="777"/>
      <c r="M384" s="777"/>
      <c r="N384" s="777"/>
      <c r="O384" s="777"/>
      <c r="P384" s="777"/>
    </row>
    <row r="385" spans="1:16" s="778" customFormat="1">
      <c r="A385" s="776"/>
      <c r="B385" s="777"/>
      <c r="C385" s="777"/>
      <c r="D385" s="777"/>
      <c r="E385" s="777"/>
      <c r="F385" s="777"/>
      <c r="G385" s="777"/>
      <c r="H385" s="777"/>
      <c r="I385" s="777"/>
      <c r="J385" s="777"/>
      <c r="K385" s="777"/>
      <c r="L385" s="777"/>
      <c r="M385" s="777"/>
      <c r="N385" s="777"/>
      <c r="O385" s="777"/>
      <c r="P385" s="777"/>
    </row>
    <row r="386" spans="1:16" s="778" customFormat="1">
      <c r="A386" s="776"/>
      <c r="B386" s="777"/>
      <c r="C386" s="777"/>
      <c r="D386" s="777"/>
      <c r="E386" s="777"/>
      <c r="F386" s="777"/>
      <c r="G386" s="777"/>
      <c r="H386" s="777"/>
      <c r="I386" s="777"/>
      <c r="J386" s="777"/>
      <c r="K386" s="777"/>
      <c r="L386" s="777"/>
      <c r="M386" s="777"/>
      <c r="N386" s="777"/>
      <c r="O386" s="777"/>
      <c r="P386" s="777"/>
    </row>
    <row r="387" spans="1:16" s="778" customFormat="1">
      <c r="A387" s="776"/>
      <c r="B387" s="777"/>
      <c r="C387" s="777"/>
      <c r="D387" s="777"/>
      <c r="E387" s="777"/>
      <c r="F387" s="777"/>
      <c r="G387" s="777"/>
      <c r="H387" s="777"/>
      <c r="I387" s="777"/>
      <c r="J387" s="777"/>
      <c r="K387" s="777"/>
      <c r="L387" s="777"/>
      <c r="M387" s="777"/>
      <c r="N387" s="777"/>
      <c r="O387" s="777"/>
      <c r="P387" s="777"/>
    </row>
    <row r="388" spans="1:16" s="778" customFormat="1">
      <c r="A388" s="776"/>
      <c r="B388" s="777"/>
      <c r="C388" s="777"/>
      <c r="D388" s="777"/>
      <c r="E388" s="777"/>
      <c r="F388" s="777"/>
      <c r="G388" s="777"/>
      <c r="H388" s="777"/>
      <c r="I388" s="777"/>
      <c r="J388" s="777"/>
      <c r="K388" s="777"/>
      <c r="L388" s="777"/>
      <c r="M388" s="777"/>
      <c r="N388" s="777"/>
      <c r="O388" s="777"/>
      <c r="P388" s="777"/>
    </row>
    <row r="389" spans="1:16" s="778" customFormat="1">
      <c r="A389" s="776"/>
      <c r="B389" s="777"/>
      <c r="C389" s="777"/>
      <c r="D389" s="777"/>
      <c r="E389" s="777"/>
      <c r="F389" s="777"/>
      <c r="G389" s="777"/>
      <c r="H389" s="777"/>
      <c r="I389" s="777"/>
      <c r="J389" s="777"/>
      <c r="K389" s="777"/>
      <c r="L389" s="777"/>
      <c r="M389" s="777"/>
      <c r="N389" s="777"/>
      <c r="O389" s="777"/>
      <c r="P389" s="777"/>
    </row>
    <row r="390" spans="1:16" s="778" customFormat="1">
      <c r="A390" s="776"/>
      <c r="B390" s="777"/>
      <c r="C390" s="777"/>
      <c r="D390" s="777"/>
      <c r="E390" s="777"/>
      <c r="F390" s="777"/>
      <c r="G390" s="777"/>
      <c r="H390" s="777"/>
      <c r="I390" s="777"/>
      <c r="J390" s="777"/>
      <c r="K390" s="777"/>
      <c r="L390" s="777"/>
      <c r="M390" s="777"/>
      <c r="N390" s="777"/>
      <c r="O390" s="777"/>
      <c r="P390" s="777"/>
    </row>
    <row r="391" spans="1:16" s="778" customFormat="1">
      <c r="A391" s="776"/>
      <c r="B391" s="777"/>
      <c r="C391" s="777"/>
      <c r="D391" s="777"/>
      <c r="E391" s="777"/>
      <c r="F391" s="777"/>
      <c r="G391" s="777"/>
      <c r="H391" s="777"/>
      <c r="I391" s="777"/>
      <c r="J391" s="777"/>
      <c r="K391" s="777"/>
      <c r="L391" s="777"/>
      <c r="M391" s="777"/>
      <c r="N391" s="777"/>
      <c r="O391" s="777"/>
      <c r="P391" s="777"/>
    </row>
    <row r="392" spans="1:16" s="778" customFormat="1">
      <c r="A392" s="776"/>
      <c r="B392" s="777"/>
      <c r="C392" s="777"/>
      <c r="D392" s="777"/>
      <c r="E392" s="777"/>
      <c r="F392" s="777"/>
      <c r="G392" s="777"/>
      <c r="H392" s="777"/>
      <c r="I392" s="777"/>
      <c r="J392" s="777"/>
      <c r="K392" s="777"/>
      <c r="L392" s="777"/>
      <c r="M392" s="777"/>
      <c r="N392" s="777"/>
      <c r="O392" s="777"/>
      <c r="P392" s="777"/>
    </row>
    <row r="393" spans="1:16" s="778" customFormat="1">
      <c r="A393" s="776"/>
      <c r="B393" s="777"/>
      <c r="C393" s="777"/>
      <c r="D393" s="777"/>
      <c r="E393" s="777"/>
      <c r="F393" s="777"/>
      <c r="G393" s="777"/>
      <c r="H393" s="777"/>
      <c r="I393" s="777"/>
      <c r="J393" s="777"/>
      <c r="K393" s="777"/>
      <c r="L393" s="777"/>
      <c r="M393" s="777"/>
      <c r="N393" s="777"/>
      <c r="O393" s="777"/>
      <c r="P393" s="777"/>
    </row>
    <row r="394" spans="1:16" s="778" customFormat="1">
      <c r="A394" s="776"/>
      <c r="B394" s="777"/>
      <c r="C394" s="777"/>
      <c r="D394" s="777"/>
      <c r="E394" s="777"/>
      <c r="F394" s="777"/>
      <c r="G394" s="777"/>
      <c r="H394" s="777"/>
      <c r="I394" s="777"/>
      <c r="J394" s="777"/>
      <c r="K394" s="777"/>
      <c r="L394" s="777"/>
      <c r="M394" s="777"/>
      <c r="N394" s="777"/>
      <c r="O394" s="777"/>
      <c r="P394" s="777"/>
    </row>
    <row r="395" spans="1:16" s="778" customFormat="1">
      <c r="A395" s="776"/>
      <c r="B395" s="777"/>
      <c r="C395" s="777"/>
      <c r="D395" s="777"/>
      <c r="E395" s="777"/>
      <c r="F395" s="777"/>
      <c r="G395" s="777"/>
      <c r="H395" s="777"/>
      <c r="I395" s="777"/>
      <c r="J395" s="777"/>
      <c r="K395" s="777"/>
      <c r="L395" s="777"/>
      <c r="M395" s="777"/>
      <c r="N395" s="777"/>
      <c r="O395" s="777"/>
      <c r="P395" s="777"/>
    </row>
    <row r="396" spans="1:16" s="778" customFormat="1">
      <c r="A396" s="776"/>
      <c r="B396" s="777"/>
      <c r="C396" s="777"/>
      <c r="D396" s="777"/>
      <c r="E396" s="777"/>
      <c r="F396" s="777"/>
      <c r="G396" s="777"/>
      <c r="H396" s="777"/>
      <c r="I396" s="777"/>
      <c r="J396" s="777"/>
      <c r="K396" s="777"/>
      <c r="L396" s="777"/>
      <c r="M396" s="777"/>
      <c r="N396" s="777"/>
      <c r="O396" s="777"/>
      <c r="P396" s="777"/>
    </row>
    <row r="397" spans="1:16" s="778" customFormat="1">
      <c r="A397" s="776"/>
      <c r="B397" s="777"/>
      <c r="C397" s="777"/>
      <c r="D397" s="777"/>
      <c r="E397" s="777"/>
      <c r="F397" s="777"/>
      <c r="G397" s="777"/>
      <c r="H397" s="777"/>
      <c r="I397" s="777"/>
      <c r="J397" s="777"/>
      <c r="K397" s="777"/>
      <c r="L397" s="777"/>
      <c r="M397" s="777"/>
      <c r="N397" s="777"/>
      <c r="O397" s="777"/>
      <c r="P397" s="777"/>
    </row>
    <row r="398" spans="1:16" s="778" customFormat="1">
      <c r="A398" s="776"/>
      <c r="B398" s="777"/>
      <c r="C398" s="777"/>
      <c r="D398" s="777"/>
      <c r="E398" s="777"/>
      <c r="F398" s="777"/>
      <c r="G398" s="777"/>
      <c r="H398" s="777"/>
      <c r="I398" s="777"/>
      <c r="J398" s="777"/>
      <c r="K398" s="777"/>
      <c r="L398" s="777"/>
      <c r="M398" s="777"/>
      <c r="N398" s="777"/>
      <c r="O398" s="777"/>
      <c r="P398" s="777"/>
    </row>
    <row r="399" spans="1:16" s="778" customFormat="1">
      <c r="A399" s="776"/>
      <c r="B399" s="777"/>
      <c r="C399" s="777"/>
      <c r="D399" s="777"/>
      <c r="E399" s="777"/>
      <c r="F399" s="777"/>
      <c r="G399" s="777"/>
      <c r="H399" s="777"/>
      <c r="I399" s="777"/>
      <c r="J399" s="777"/>
      <c r="K399" s="777"/>
      <c r="L399" s="777"/>
      <c r="M399" s="777"/>
      <c r="N399" s="777"/>
      <c r="O399" s="777"/>
      <c r="P399" s="777"/>
    </row>
    <row r="400" spans="1:16" s="778" customFormat="1">
      <c r="A400" s="776"/>
      <c r="B400" s="777"/>
      <c r="C400" s="777"/>
      <c r="D400" s="777"/>
      <c r="E400" s="777"/>
      <c r="F400" s="777"/>
      <c r="G400" s="777"/>
      <c r="H400" s="777"/>
      <c r="I400" s="777"/>
      <c r="J400" s="777"/>
      <c r="K400" s="777"/>
      <c r="L400" s="777"/>
      <c r="M400" s="777"/>
      <c r="N400" s="777"/>
      <c r="O400" s="777"/>
      <c r="P400" s="777"/>
    </row>
    <row r="401" spans="1:16" s="778" customFormat="1">
      <c r="A401" s="776"/>
      <c r="B401" s="777"/>
      <c r="C401" s="777"/>
      <c r="D401" s="777"/>
      <c r="E401" s="777"/>
      <c r="F401" s="777"/>
      <c r="G401" s="777"/>
      <c r="H401" s="777"/>
      <c r="I401" s="777"/>
      <c r="J401" s="777"/>
      <c r="K401" s="777"/>
      <c r="L401" s="777"/>
      <c r="M401" s="777"/>
      <c r="N401" s="777"/>
      <c r="O401" s="777"/>
      <c r="P401" s="777"/>
    </row>
    <row r="402" spans="1:16" s="778" customFormat="1">
      <c r="A402" s="776"/>
      <c r="B402" s="777"/>
      <c r="C402" s="777"/>
      <c r="D402" s="777"/>
      <c r="E402" s="777"/>
      <c r="F402" s="777"/>
      <c r="G402" s="777"/>
      <c r="H402" s="777"/>
      <c r="I402" s="777"/>
      <c r="J402" s="777"/>
      <c r="K402" s="777"/>
      <c r="L402" s="777"/>
      <c r="M402" s="777"/>
      <c r="N402" s="777"/>
      <c r="O402" s="777"/>
      <c r="P402" s="777"/>
    </row>
    <row r="403" spans="1:16" s="778" customFormat="1">
      <c r="A403" s="776"/>
      <c r="B403" s="777"/>
      <c r="C403" s="777"/>
      <c r="D403" s="777"/>
      <c r="E403" s="777"/>
      <c r="F403" s="777"/>
      <c r="G403" s="777"/>
      <c r="H403" s="777"/>
      <c r="I403" s="777"/>
      <c r="J403" s="777"/>
      <c r="K403" s="777"/>
      <c r="L403" s="777"/>
      <c r="M403" s="777"/>
      <c r="N403" s="777"/>
      <c r="O403" s="777"/>
      <c r="P403" s="777"/>
    </row>
    <row r="404" spans="1:16" s="778" customFormat="1">
      <c r="A404" s="776"/>
      <c r="B404" s="777"/>
      <c r="C404" s="777"/>
      <c r="D404" s="777"/>
      <c r="E404" s="777"/>
      <c r="F404" s="777"/>
      <c r="G404" s="777"/>
      <c r="H404" s="777"/>
      <c r="I404" s="777"/>
      <c r="J404" s="777"/>
      <c r="K404" s="777"/>
      <c r="L404" s="777"/>
      <c r="M404" s="777"/>
      <c r="N404" s="777"/>
      <c r="O404" s="777"/>
      <c r="P404" s="777"/>
    </row>
    <row r="405" spans="1:16" s="778" customFormat="1">
      <c r="A405" s="776"/>
      <c r="B405" s="777"/>
      <c r="C405" s="777"/>
      <c r="D405" s="777"/>
      <c r="E405" s="777"/>
      <c r="F405" s="777"/>
      <c r="G405" s="777"/>
      <c r="H405" s="777"/>
      <c r="I405" s="777"/>
      <c r="J405" s="777"/>
      <c r="K405" s="777"/>
      <c r="L405" s="777"/>
      <c r="M405" s="777"/>
      <c r="N405" s="777"/>
      <c r="O405" s="777"/>
      <c r="P405" s="777"/>
    </row>
    <row r="406" spans="1:16" s="778" customFormat="1">
      <c r="A406" s="776"/>
      <c r="B406" s="777"/>
      <c r="C406" s="777"/>
      <c r="D406" s="777"/>
      <c r="E406" s="777"/>
      <c r="F406" s="777"/>
      <c r="G406" s="777"/>
      <c r="H406" s="777"/>
      <c r="I406" s="777"/>
      <c r="J406" s="777"/>
      <c r="K406" s="777"/>
      <c r="L406" s="777"/>
      <c r="M406" s="777"/>
      <c r="N406" s="777"/>
      <c r="O406" s="777"/>
      <c r="P406" s="777"/>
    </row>
    <row r="407" spans="1:16" s="778" customFormat="1">
      <c r="A407" s="776"/>
      <c r="B407" s="777"/>
      <c r="C407" s="777"/>
      <c r="D407" s="777"/>
      <c r="E407" s="777"/>
      <c r="F407" s="777"/>
      <c r="G407" s="777"/>
      <c r="H407" s="777"/>
      <c r="I407" s="777"/>
      <c r="J407" s="777"/>
      <c r="K407" s="777"/>
      <c r="L407" s="777"/>
      <c r="M407" s="777"/>
      <c r="N407" s="777"/>
      <c r="O407" s="777"/>
      <c r="P407" s="777"/>
    </row>
    <row r="408" spans="1:16" s="778" customFormat="1">
      <c r="A408" s="776"/>
      <c r="B408" s="777"/>
      <c r="C408" s="777"/>
      <c r="D408" s="777"/>
      <c r="E408" s="777"/>
      <c r="F408" s="777"/>
      <c r="G408" s="777"/>
      <c r="H408" s="777"/>
      <c r="I408" s="777"/>
      <c r="J408" s="777"/>
      <c r="K408" s="777"/>
      <c r="L408" s="777"/>
      <c r="M408" s="777"/>
      <c r="N408" s="777"/>
      <c r="O408" s="777"/>
      <c r="P408" s="777"/>
    </row>
    <row r="409" spans="1:16" s="778" customFormat="1">
      <c r="A409" s="776"/>
      <c r="B409" s="777"/>
      <c r="C409" s="777"/>
      <c r="D409" s="777"/>
      <c r="E409" s="777"/>
      <c r="F409" s="777"/>
      <c r="G409" s="777"/>
      <c r="H409" s="777"/>
      <c r="I409" s="777"/>
      <c r="J409" s="777"/>
      <c r="K409" s="777"/>
      <c r="L409" s="777"/>
      <c r="M409" s="777"/>
      <c r="N409" s="777"/>
      <c r="O409" s="777"/>
      <c r="P409" s="777"/>
    </row>
    <row r="410" spans="1:16" s="778" customFormat="1">
      <c r="A410" s="776"/>
      <c r="B410" s="777"/>
      <c r="C410" s="777"/>
      <c r="D410" s="777"/>
      <c r="E410" s="777"/>
      <c r="F410" s="777"/>
      <c r="G410" s="777"/>
      <c r="H410" s="777"/>
      <c r="I410" s="777"/>
      <c r="J410" s="777"/>
      <c r="K410" s="777"/>
      <c r="L410" s="777"/>
      <c r="M410" s="777"/>
      <c r="N410" s="777"/>
      <c r="O410" s="777"/>
      <c r="P410" s="777"/>
    </row>
    <row r="411" spans="1:16" s="778" customFormat="1">
      <c r="A411" s="776"/>
      <c r="B411" s="777"/>
      <c r="C411" s="777"/>
      <c r="D411" s="777"/>
      <c r="E411" s="777"/>
      <c r="F411" s="777"/>
      <c r="G411" s="777"/>
      <c r="H411" s="777"/>
      <c r="I411" s="777"/>
      <c r="J411" s="777"/>
      <c r="K411" s="777"/>
      <c r="L411" s="777"/>
      <c r="M411" s="777"/>
      <c r="N411" s="777"/>
      <c r="O411" s="777"/>
      <c r="P411" s="777"/>
    </row>
    <row r="412" spans="1:16" s="778" customFormat="1">
      <c r="A412" s="776"/>
      <c r="B412" s="777"/>
      <c r="C412" s="777"/>
      <c r="D412" s="777"/>
      <c r="E412" s="777"/>
      <c r="F412" s="777"/>
      <c r="G412" s="777"/>
      <c r="H412" s="777"/>
      <c r="I412" s="777"/>
      <c r="J412" s="777"/>
      <c r="K412" s="777"/>
      <c r="L412" s="777"/>
      <c r="M412" s="777"/>
      <c r="N412" s="777"/>
      <c r="O412" s="777"/>
      <c r="P412" s="777"/>
    </row>
    <row r="413" spans="1:16" s="778" customFormat="1">
      <c r="A413" s="776"/>
      <c r="B413" s="777"/>
      <c r="C413" s="777"/>
      <c r="D413" s="777"/>
      <c r="E413" s="777"/>
      <c r="F413" s="777"/>
      <c r="G413" s="777"/>
      <c r="H413" s="777"/>
      <c r="I413" s="777"/>
      <c r="J413" s="777"/>
      <c r="K413" s="777"/>
      <c r="L413" s="777"/>
      <c r="M413" s="777"/>
      <c r="N413" s="777"/>
      <c r="O413" s="777"/>
      <c r="P413" s="777"/>
    </row>
    <row r="414" spans="1:16" s="778" customFormat="1">
      <c r="A414" s="776"/>
      <c r="B414" s="777"/>
      <c r="C414" s="777"/>
      <c r="D414" s="777"/>
      <c r="E414" s="777"/>
      <c r="F414" s="777"/>
      <c r="G414" s="777"/>
      <c r="H414" s="777"/>
      <c r="I414" s="777"/>
      <c r="J414" s="777"/>
      <c r="K414" s="777"/>
      <c r="L414" s="777"/>
      <c r="M414" s="777"/>
      <c r="N414" s="777"/>
      <c r="O414" s="777"/>
      <c r="P414" s="777"/>
    </row>
    <row r="415" spans="1:16" s="778" customFormat="1">
      <c r="A415" s="776"/>
      <c r="B415" s="777"/>
      <c r="C415" s="777"/>
      <c r="D415" s="777"/>
      <c r="E415" s="777"/>
      <c r="F415" s="777"/>
      <c r="G415" s="777"/>
      <c r="H415" s="777"/>
      <c r="I415" s="777"/>
      <c r="J415" s="777"/>
      <c r="K415" s="777"/>
      <c r="L415" s="777"/>
      <c r="M415" s="777"/>
      <c r="N415" s="777"/>
      <c r="O415" s="777"/>
      <c r="P415" s="777"/>
    </row>
    <row r="416" spans="1:16" s="778" customFormat="1">
      <c r="A416" s="776"/>
      <c r="B416" s="777"/>
      <c r="C416" s="777"/>
      <c r="D416" s="777"/>
      <c r="E416" s="777"/>
      <c r="F416" s="777"/>
      <c r="G416" s="777"/>
      <c r="H416" s="777"/>
      <c r="I416" s="777"/>
      <c r="J416" s="777"/>
      <c r="K416" s="777"/>
      <c r="L416" s="777"/>
      <c r="M416" s="777"/>
      <c r="N416" s="777"/>
      <c r="O416" s="777"/>
      <c r="P416" s="777"/>
    </row>
    <row r="417" spans="1:16" s="778" customFormat="1">
      <c r="A417" s="776"/>
      <c r="B417" s="777"/>
      <c r="C417" s="777"/>
      <c r="D417" s="777"/>
      <c r="E417" s="777"/>
      <c r="F417" s="777"/>
      <c r="G417" s="777"/>
      <c r="H417" s="777"/>
      <c r="I417" s="777"/>
      <c r="J417" s="777"/>
      <c r="K417" s="777"/>
      <c r="L417" s="777"/>
      <c r="M417" s="777"/>
      <c r="N417" s="777"/>
      <c r="O417" s="777"/>
      <c r="P417" s="777"/>
    </row>
    <row r="418" spans="1:16" s="778" customFormat="1">
      <c r="A418" s="776"/>
      <c r="B418" s="777"/>
      <c r="C418" s="777"/>
      <c r="D418" s="777"/>
      <c r="E418" s="777"/>
      <c r="F418" s="777"/>
      <c r="G418" s="777"/>
      <c r="H418" s="777"/>
      <c r="I418" s="777"/>
      <c r="J418" s="777"/>
      <c r="K418" s="777"/>
      <c r="L418" s="777"/>
      <c r="M418" s="777"/>
      <c r="N418" s="777"/>
      <c r="O418" s="777"/>
      <c r="P418" s="777"/>
    </row>
    <row r="419" spans="1:16" s="778" customFormat="1">
      <c r="A419" s="776"/>
      <c r="B419" s="777"/>
      <c r="C419" s="777"/>
      <c r="D419" s="777"/>
      <c r="E419" s="777"/>
      <c r="F419" s="777"/>
      <c r="G419" s="777"/>
      <c r="H419" s="777"/>
      <c r="I419" s="777"/>
      <c r="J419" s="777"/>
      <c r="K419" s="777"/>
      <c r="L419" s="777"/>
      <c r="M419" s="777"/>
      <c r="N419" s="777"/>
      <c r="O419" s="777"/>
      <c r="P419" s="777"/>
    </row>
    <row r="420" spans="1:16" s="778" customFormat="1">
      <c r="A420" s="776"/>
      <c r="B420" s="777"/>
      <c r="C420" s="777"/>
      <c r="D420" s="777"/>
      <c r="E420" s="777"/>
      <c r="F420" s="777"/>
      <c r="G420" s="777"/>
      <c r="H420" s="777"/>
      <c r="I420" s="777"/>
      <c r="J420" s="777"/>
      <c r="K420" s="777"/>
      <c r="L420" s="777"/>
      <c r="M420" s="777"/>
      <c r="N420" s="777"/>
      <c r="O420" s="777"/>
      <c r="P420" s="777"/>
    </row>
    <row r="421" spans="1:16" s="778" customFormat="1">
      <c r="A421" s="776"/>
      <c r="B421" s="777"/>
      <c r="C421" s="777"/>
      <c r="D421" s="777"/>
      <c r="E421" s="777"/>
      <c r="F421" s="777"/>
      <c r="G421" s="777"/>
      <c r="H421" s="777"/>
      <c r="I421" s="777"/>
      <c r="J421" s="777"/>
      <c r="K421" s="777"/>
      <c r="L421" s="777"/>
      <c r="M421" s="777"/>
      <c r="N421" s="777"/>
      <c r="O421" s="777"/>
      <c r="P421" s="777"/>
    </row>
    <row r="422" spans="1:16" s="778" customFormat="1">
      <c r="A422" s="776"/>
      <c r="B422" s="777"/>
      <c r="C422" s="777"/>
      <c r="D422" s="777"/>
      <c r="E422" s="777"/>
      <c r="F422" s="777"/>
      <c r="G422" s="777"/>
      <c r="H422" s="777"/>
      <c r="I422" s="777"/>
      <c r="J422" s="777"/>
      <c r="K422" s="777"/>
      <c r="L422" s="777"/>
      <c r="M422" s="777"/>
      <c r="N422" s="777"/>
      <c r="O422" s="777"/>
      <c r="P422" s="777"/>
    </row>
    <row r="423" spans="1:16" s="778" customFormat="1">
      <c r="A423" s="776"/>
      <c r="B423" s="777"/>
      <c r="C423" s="777"/>
      <c r="D423" s="777"/>
      <c r="E423" s="777"/>
      <c r="F423" s="777"/>
      <c r="G423" s="777"/>
      <c r="H423" s="777"/>
      <c r="I423" s="777"/>
      <c r="J423" s="777"/>
      <c r="K423" s="777"/>
      <c r="L423" s="777"/>
      <c r="M423" s="777"/>
      <c r="N423" s="777"/>
      <c r="O423" s="777"/>
      <c r="P423" s="777"/>
    </row>
    <row r="424" spans="1:16" s="778" customFormat="1">
      <c r="A424" s="776"/>
      <c r="B424" s="777"/>
      <c r="C424" s="777"/>
      <c r="D424" s="777"/>
      <c r="E424" s="777"/>
      <c r="F424" s="777"/>
      <c r="G424" s="777"/>
      <c r="H424" s="777"/>
      <c r="I424" s="777"/>
      <c r="J424" s="777"/>
      <c r="K424" s="777"/>
      <c r="L424" s="777"/>
      <c r="M424" s="777"/>
      <c r="N424" s="777"/>
      <c r="O424" s="777"/>
      <c r="P424" s="777"/>
    </row>
    <row r="425" spans="1:16" s="778" customFormat="1">
      <c r="A425" s="776"/>
      <c r="B425" s="777"/>
      <c r="C425" s="777"/>
      <c r="D425" s="777"/>
      <c r="E425" s="777"/>
      <c r="F425" s="777"/>
      <c r="G425" s="777"/>
      <c r="H425" s="777"/>
      <c r="I425" s="777"/>
      <c r="J425" s="777"/>
      <c r="K425" s="777"/>
      <c r="L425" s="777"/>
      <c r="M425" s="777"/>
      <c r="N425" s="777"/>
      <c r="O425" s="777"/>
      <c r="P425" s="777"/>
    </row>
    <row r="426" spans="1:16" s="778" customFormat="1">
      <c r="A426" s="776"/>
      <c r="B426" s="777"/>
      <c r="C426" s="777"/>
      <c r="D426" s="777"/>
      <c r="E426" s="777"/>
      <c r="F426" s="777"/>
      <c r="G426" s="777"/>
      <c r="H426" s="777"/>
      <c r="I426" s="777"/>
      <c r="J426" s="777"/>
      <c r="K426" s="777"/>
      <c r="L426" s="777"/>
      <c r="M426" s="777"/>
      <c r="N426" s="777"/>
      <c r="O426" s="777"/>
      <c r="P426" s="777"/>
    </row>
    <row r="427" spans="1:16" s="778" customFormat="1">
      <c r="A427" s="776"/>
      <c r="B427" s="777"/>
      <c r="C427" s="777"/>
      <c r="D427" s="777"/>
      <c r="E427" s="777"/>
      <c r="F427" s="777"/>
      <c r="G427" s="777"/>
      <c r="H427" s="777"/>
      <c r="I427" s="777"/>
      <c r="J427" s="777"/>
      <c r="K427" s="777"/>
      <c r="L427" s="777"/>
      <c r="M427" s="777"/>
      <c r="N427" s="777"/>
      <c r="O427" s="777"/>
      <c r="P427" s="777"/>
    </row>
    <row r="428" spans="1:16" s="778" customFormat="1">
      <c r="A428" s="776"/>
      <c r="B428" s="777"/>
      <c r="C428" s="777"/>
      <c r="D428" s="777"/>
      <c r="E428" s="777"/>
      <c r="F428" s="777"/>
      <c r="G428" s="777"/>
      <c r="H428" s="777"/>
      <c r="I428" s="777"/>
      <c r="J428" s="777"/>
      <c r="K428" s="777"/>
      <c r="L428" s="777"/>
      <c r="M428" s="777"/>
      <c r="N428" s="777"/>
      <c r="O428" s="777"/>
      <c r="P428" s="777"/>
    </row>
    <row r="429" spans="1:16" s="778" customFormat="1">
      <c r="A429" s="776"/>
      <c r="B429" s="777"/>
      <c r="C429" s="777"/>
      <c r="D429" s="777"/>
      <c r="E429" s="777"/>
      <c r="F429" s="777"/>
      <c r="G429" s="777"/>
      <c r="H429" s="777"/>
      <c r="I429" s="777"/>
      <c r="J429" s="777"/>
      <c r="K429" s="777"/>
      <c r="L429" s="777"/>
      <c r="M429" s="777"/>
      <c r="N429" s="777"/>
      <c r="O429" s="777"/>
      <c r="P429" s="777"/>
    </row>
    <row r="430" spans="1:16" s="778" customFormat="1">
      <c r="A430" s="776"/>
      <c r="B430" s="777"/>
      <c r="C430" s="777"/>
      <c r="D430" s="777"/>
      <c r="E430" s="777"/>
      <c r="F430" s="777"/>
      <c r="G430" s="777"/>
      <c r="H430" s="777"/>
      <c r="I430" s="777"/>
      <c r="J430" s="777"/>
      <c r="K430" s="777"/>
      <c r="L430" s="777"/>
      <c r="M430" s="777"/>
      <c r="N430" s="777"/>
      <c r="O430" s="777"/>
      <c r="P430" s="777"/>
    </row>
    <row r="431" spans="1:16" s="778" customFormat="1">
      <c r="A431" s="776"/>
      <c r="B431" s="777"/>
      <c r="C431" s="777"/>
      <c r="D431" s="777"/>
      <c r="E431" s="777"/>
      <c r="F431" s="777"/>
      <c r="G431" s="777"/>
      <c r="H431" s="777"/>
      <c r="I431" s="777"/>
      <c r="J431" s="777"/>
      <c r="K431" s="777"/>
      <c r="L431" s="777"/>
      <c r="M431" s="777"/>
      <c r="N431" s="777"/>
      <c r="O431" s="777"/>
      <c r="P431" s="777"/>
    </row>
    <row r="432" spans="1:16" s="778" customFormat="1">
      <c r="A432" s="776"/>
      <c r="B432" s="777"/>
      <c r="C432" s="777"/>
      <c r="D432" s="777"/>
      <c r="E432" s="777"/>
      <c r="F432" s="777"/>
      <c r="G432" s="777"/>
      <c r="H432" s="777"/>
      <c r="I432" s="777"/>
      <c r="J432" s="777"/>
      <c r="K432" s="777"/>
      <c r="L432" s="777"/>
      <c r="M432" s="777"/>
      <c r="N432" s="777"/>
      <c r="O432" s="777"/>
      <c r="P432" s="777"/>
    </row>
    <row r="433" spans="1:16" s="778" customFormat="1">
      <c r="A433" s="776"/>
      <c r="B433" s="777"/>
      <c r="C433" s="777"/>
      <c r="D433" s="777"/>
      <c r="E433" s="777"/>
      <c r="F433" s="777"/>
      <c r="G433" s="777"/>
      <c r="H433" s="777"/>
      <c r="I433" s="777"/>
      <c r="J433" s="777"/>
      <c r="K433" s="777"/>
      <c r="L433" s="777"/>
      <c r="M433" s="777"/>
      <c r="N433" s="777"/>
      <c r="O433" s="777"/>
      <c r="P433" s="777"/>
    </row>
    <row r="434" spans="1:16" s="778" customFormat="1">
      <c r="A434" s="776"/>
      <c r="B434" s="777"/>
      <c r="C434" s="777"/>
      <c r="D434" s="777"/>
      <c r="E434" s="777"/>
      <c r="F434" s="777"/>
      <c r="G434" s="777"/>
      <c r="H434" s="777"/>
      <c r="I434" s="777"/>
      <c r="J434" s="777"/>
      <c r="K434" s="777"/>
      <c r="L434" s="777"/>
      <c r="M434" s="777"/>
      <c r="N434" s="777"/>
      <c r="O434" s="777"/>
      <c r="P434" s="777"/>
    </row>
    <row r="435" spans="1:16" s="778" customFormat="1">
      <c r="A435" s="776"/>
      <c r="B435" s="777"/>
      <c r="C435" s="777"/>
      <c r="D435" s="777"/>
      <c r="E435" s="777"/>
      <c r="F435" s="777"/>
      <c r="G435" s="777"/>
      <c r="H435" s="777"/>
      <c r="I435" s="777"/>
      <c r="J435" s="777"/>
      <c r="K435" s="777"/>
      <c r="L435" s="777"/>
      <c r="M435" s="777"/>
      <c r="N435" s="777"/>
      <c r="O435" s="777"/>
      <c r="P435" s="777"/>
    </row>
    <row r="436" spans="1:16" s="778" customFormat="1">
      <c r="A436" s="776"/>
      <c r="B436" s="777"/>
      <c r="C436" s="777"/>
      <c r="D436" s="777"/>
      <c r="E436" s="777"/>
      <c r="F436" s="777"/>
      <c r="G436" s="777"/>
      <c r="H436" s="777"/>
      <c r="I436" s="777"/>
      <c r="J436" s="777"/>
      <c r="K436" s="777"/>
      <c r="L436" s="777"/>
      <c r="M436" s="777"/>
      <c r="N436" s="777"/>
      <c r="O436" s="777"/>
      <c r="P436" s="777"/>
    </row>
    <row r="437" spans="1:16" s="778" customFormat="1">
      <c r="A437" s="776"/>
      <c r="B437" s="777"/>
      <c r="C437" s="777"/>
      <c r="D437" s="777"/>
      <c r="E437" s="777"/>
      <c r="F437" s="777"/>
      <c r="G437" s="777"/>
      <c r="H437" s="777"/>
      <c r="I437" s="777"/>
      <c r="J437" s="777"/>
      <c r="K437" s="777"/>
      <c r="L437" s="777"/>
      <c r="M437" s="777"/>
      <c r="N437" s="777"/>
      <c r="O437" s="777"/>
      <c r="P437" s="777"/>
    </row>
    <row r="438" spans="1:16" s="778" customFormat="1">
      <c r="A438" s="776"/>
      <c r="B438" s="777"/>
      <c r="C438" s="777"/>
      <c r="D438" s="777"/>
      <c r="E438" s="777"/>
      <c r="F438" s="777"/>
      <c r="G438" s="777"/>
      <c r="H438" s="777"/>
      <c r="I438" s="777"/>
      <c r="J438" s="777"/>
      <c r="K438" s="777"/>
      <c r="L438" s="777"/>
      <c r="M438" s="777"/>
      <c r="N438" s="777"/>
      <c r="O438" s="777"/>
      <c r="P438" s="777"/>
    </row>
    <row r="439" spans="1:16" s="778" customFormat="1">
      <c r="A439" s="776"/>
      <c r="B439" s="777"/>
      <c r="C439" s="777"/>
      <c r="D439" s="777"/>
      <c r="E439" s="777"/>
      <c r="F439" s="777"/>
      <c r="G439" s="777"/>
      <c r="H439" s="777"/>
      <c r="I439" s="777"/>
      <c r="J439" s="777"/>
      <c r="K439" s="777"/>
      <c r="L439" s="777"/>
      <c r="M439" s="777"/>
      <c r="N439" s="777"/>
      <c r="O439" s="777"/>
      <c r="P439" s="777"/>
    </row>
    <row r="440" spans="1:16" s="778" customFormat="1">
      <c r="A440" s="776"/>
      <c r="B440" s="777"/>
      <c r="C440" s="777"/>
      <c r="D440" s="777"/>
      <c r="E440" s="777"/>
      <c r="F440" s="777"/>
      <c r="G440" s="777"/>
      <c r="H440" s="777"/>
      <c r="I440" s="777"/>
      <c r="J440" s="777"/>
      <c r="K440" s="777"/>
      <c r="L440" s="777"/>
      <c r="M440" s="777"/>
      <c r="N440" s="777"/>
      <c r="O440" s="777"/>
      <c r="P440" s="777"/>
    </row>
    <row r="441" spans="1:16" s="778" customFormat="1">
      <c r="A441" s="776"/>
      <c r="B441" s="777"/>
      <c r="C441" s="777"/>
      <c r="D441" s="777"/>
      <c r="E441" s="777"/>
      <c r="F441" s="777"/>
      <c r="G441" s="777"/>
      <c r="H441" s="777"/>
      <c r="I441" s="777"/>
      <c r="J441" s="777"/>
      <c r="K441" s="777"/>
      <c r="L441" s="777"/>
      <c r="M441" s="777"/>
      <c r="N441" s="777"/>
      <c r="O441" s="777"/>
      <c r="P441" s="777"/>
    </row>
    <row r="442" spans="1:16" s="778" customFormat="1">
      <c r="A442" s="776"/>
      <c r="B442" s="777"/>
      <c r="C442" s="777"/>
      <c r="D442" s="777"/>
      <c r="E442" s="777"/>
      <c r="F442" s="777"/>
      <c r="G442" s="777"/>
      <c r="H442" s="777"/>
      <c r="I442" s="777"/>
      <c r="J442" s="777"/>
      <c r="K442" s="777"/>
      <c r="L442" s="777"/>
      <c r="M442" s="777"/>
      <c r="N442" s="777"/>
      <c r="O442" s="777"/>
      <c r="P442" s="777"/>
    </row>
    <row r="443" spans="1:16" s="778" customFormat="1">
      <c r="A443" s="776"/>
      <c r="B443" s="777"/>
      <c r="C443" s="777"/>
      <c r="D443" s="777"/>
      <c r="E443" s="777"/>
      <c r="F443" s="777"/>
      <c r="G443" s="777"/>
      <c r="H443" s="777"/>
      <c r="I443" s="777"/>
      <c r="J443" s="777"/>
      <c r="K443" s="777"/>
      <c r="L443" s="777"/>
      <c r="M443" s="777"/>
      <c r="N443" s="777"/>
      <c r="O443" s="777"/>
      <c r="P443" s="777"/>
    </row>
    <row r="444" spans="1:16" s="778" customFormat="1">
      <c r="A444" s="776"/>
      <c r="B444" s="777"/>
      <c r="C444" s="777"/>
      <c r="D444" s="777"/>
      <c r="E444" s="777"/>
      <c r="F444" s="777"/>
      <c r="G444" s="777"/>
      <c r="H444" s="777"/>
      <c r="I444" s="777"/>
      <c r="J444" s="777"/>
      <c r="K444" s="777"/>
      <c r="L444" s="777"/>
      <c r="M444" s="777"/>
      <c r="N444" s="777"/>
      <c r="O444" s="777"/>
      <c r="P444" s="777"/>
    </row>
    <row r="445" spans="1:16" s="778" customFormat="1">
      <c r="A445" s="776"/>
      <c r="B445" s="777"/>
      <c r="C445" s="777"/>
      <c r="D445" s="777"/>
      <c r="E445" s="777"/>
      <c r="F445" s="777"/>
      <c r="G445" s="777"/>
      <c r="H445" s="777"/>
      <c r="I445" s="777"/>
      <c r="J445" s="777"/>
      <c r="K445" s="777"/>
      <c r="L445" s="777"/>
      <c r="M445" s="777"/>
      <c r="N445" s="777"/>
      <c r="O445" s="777"/>
      <c r="P445" s="777"/>
    </row>
    <row r="446" spans="1:16" s="778" customFormat="1">
      <c r="A446" s="776"/>
      <c r="B446" s="777"/>
      <c r="C446" s="777"/>
      <c r="D446" s="777"/>
      <c r="E446" s="777"/>
      <c r="F446" s="777"/>
      <c r="G446" s="777"/>
      <c r="H446" s="777"/>
      <c r="I446" s="777"/>
      <c r="J446" s="777"/>
      <c r="K446" s="777"/>
      <c r="L446" s="777"/>
      <c r="M446" s="777"/>
      <c r="N446" s="777"/>
      <c r="O446" s="777"/>
      <c r="P446" s="777"/>
    </row>
    <row r="447" spans="1:16" s="778" customFormat="1">
      <c r="A447" s="776"/>
      <c r="B447" s="777"/>
      <c r="C447" s="777"/>
      <c r="D447" s="777"/>
      <c r="E447" s="777"/>
      <c r="F447" s="777"/>
      <c r="G447" s="777"/>
      <c r="H447" s="777"/>
      <c r="I447" s="777"/>
      <c r="J447" s="777"/>
      <c r="K447" s="777"/>
      <c r="L447" s="777"/>
      <c r="M447" s="777"/>
      <c r="N447" s="777"/>
      <c r="O447" s="777"/>
      <c r="P447" s="777"/>
    </row>
    <row r="448" spans="1:16" s="778" customFormat="1">
      <c r="A448" s="776"/>
      <c r="B448" s="777"/>
      <c r="C448" s="777"/>
      <c r="D448" s="777"/>
      <c r="E448" s="777"/>
      <c r="F448" s="777"/>
      <c r="G448" s="777"/>
      <c r="H448" s="777"/>
      <c r="I448" s="777"/>
      <c r="J448" s="777"/>
      <c r="K448" s="777"/>
      <c r="L448" s="777"/>
      <c r="M448" s="777"/>
      <c r="N448" s="777"/>
      <c r="O448" s="777"/>
      <c r="P448" s="777"/>
    </row>
    <row r="449" spans="1:16" s="778" customFormat="1">
      <c r="A449" s="776"/>
      <c r="B449" s="777"/>
      <c r="C449" s="777"/>
      <c r="D449" s="777"/>
      <c r="E449" s="777"/>
      <c r="F449" s="777"/>
      <c r="G449" s="777"/>
      <c r="H449" s="777"/>
      <c r="I449" s="777"/>
      <c r="J449" s="777"/>
      <c r="K449" s="777"/>
      <c r="L449" s="777"/>
      <c r="M449" s="777"/>
      <c r="N449" s="777"/>
      <c r="O449" s="777"/>
      <c r="P449" s="777"/>
    </row>
    <row r="450" spans="1:16" s="778" customFormat="1">
      <c r="A450" s="776"/>
      <c r="B450" s="777"/>
      <c r="C450" s="777"/>
      <c r="D450" s="777"/>
      <c r="E450" s="777"/>
      <c r="F450" s="777"/>
      <c r="G450" s="777"/>
      <c r="H450" s="777"/>
      <c r="I450" s="777"/>
      <c r="J450" s="777"/>
      <c r="K450" s="777"/>
      <c r="L450" s="777"/>
      <c r="M450" s="777"/>
      <c r="N450" s="777"/>
      <c r="O450" s="777"/>
      <c r="P450" s="777"/>
    </row>
    <row r="451" spans="1:16" s="778" customFormat="1">
      <c r="A451" s="776"/>
      <c r="B451" s="777"/>
      <c r="C451" s="777"/>
      <c r="D451" s="777"/>
      <c r="E451" s="777"/>
      <c r="F451" s="777"/>
      <c r="G451" s="777"/>
      <c r="H451" s="777"/>
      <c r="I451" s="777"/>
      <c r="J451" s="777"/>
      <c r="K451" s="777"/>
      <c r="L451" s="777"/>
      <c r="M451" s="777"/>
      <c r="N451" s="777"/>
      <c r="O451" s="777"/>
      <c r="P451" s="777"/>
    </row>
    <row r="452" spans="1:16" s="778" customFormat="1">
      <c r="A452" s="776"/>
      <c r="B452" s="777"/>
      <c r="C452" s="777"/>
      <c r="D452" s="777"/>
      <c r="E452" s="777"/>
      <c r="F452" s="777"/>
      <c r="G452" s="777"/>
      <c r="H452" s="777"/>
      <c r="I452" s="777"/>
      <c r="J452" s="777"/>
      <c r="K452" s="777"/>
      <c r="L452" s="777"/>
      <c r="M452" s="777"/>
      <c r="N452" s="777"/>
      <c r="O452" s="777"/>
      <c r="P452" s="777"/>
    </row>
    <row r="453" spans="1:16" s="778" customFormat="1">
      <c r="A453" s="776"/>
      <c r="B453" s="777"/>
      <c r="C453" s="777"/>
      <c r="D453" s="777"/>
      <c r="E453" s="777"/>
      <c r="F453" s="777"/>
      <c r="G453" s="777"/>
      <c r="H453" s="777"/>
      <c r="I453" s="777"/>
      <c r="J453" s="777"/>
      <c r="K453" s="777"/>
      <c r="L453" s="777"/>
      <c r="M453" s="777"/>
      <c r="N453" s="777"/>
      <c r="O453" s="777"/>
      <c r="P453" s="777"/>
    </row>
    <row r="454" spans="1:16" s="778" customFormat="1">
      <c r="A454" s="776"/>
      <c r="B454" s="777"/>
      <c r="C454" s="777"/>
      <c r="D454" s="777"/>
      <c r="E454" s="777"/>
      <c r="F454" s="777"/>
      <c r="G454" s="777"/>
      <c r="H454" s="777"/>
      <c r="I454" s="777"/>
      <c r="J454" s="777"/>
      <c r="K454" s="777"/>
      <c r="L454" s="777"/>
      <c r="M454" s="777"/>
      <c r="N454" s="777"/>
      <c r="O454" s="777"/>
      <c r="P454" s="777"/>
    </row>
    <row r="455" spans="1:16" s="778" customFormat="1">
      <c r="A455" s="776"/>
      <c r="B455" s="777"/>
      <c r="C455" s="777"/>
      <c r="D455" s="777"/>
      <c r="E455" s="777"/>
      <c r="F455" s="777"/>
      <c r="G455" s="777"/>
      <c r="H455" s="777"/>
      <c r="I455" s="777"/>
      <c r="J455" s="777"/>
      <c r="K455" s="777"/>
      <c r="L455" s="777"/>
      <c r="M455" s="777"/>
      <c r="N455" s="777"/>
      <c r="O455" s="777"/>
      <c r="P455" s="777"/>
    </row>
    <row r="456" spans="1:16" s="778" customFormat="1">
      <c r="A456" s="776"/>
      <c r="B456" s="777"/>
      <c r="C456" s="777"/>
      <c r="D456" s="777"/>
      <c r="E456" s="777"/>
      <c r="F456" s="777"/>
      <c r="G456" s="777"/>
      <c r="H456" s="777"/>
      <c r="I456" s="777"/>
      <c r="J456" s="777"/>
      <c r="K456" s="777"/>
      <c r="L456" s="777"/>
      <c r="M456" s="777"/>
      <c r="N456" s="777"/>
      <c r="O456" s="777"/>
      <c r="P456" s="777"/>
    </row>
    <row r="457" spans="1:16" s="778" customFormat="1">
      <c r="A457" s="776"/>
      <c r="B457" s="777"/>
      <c r="C457" s="777"/>
      <c r="D457" s="777"/>
      <c r="E457" s="777"/>
      <c r="F457" s="777"/>
      <c r="G457" s="777"/>
      <c r="H457" s="777"/>
      <c r="I457" s="777"/>
      <c r="J457" s="777"/>
      <c r="K457" s="777"/>
      <c r="L457" s="777"/>
      <c r="M457" s="777"/>
      <c r="N457" s="777"/>
      <c r="O457" s="777"/>
      <c r="P457" s="777"/>
    </row>
    <row r="458" spans="1:16" s="778" customFormat="1">
      <c r="A458" s="776"/>
      <c r="B458" s="777"/>
      <c r="C458" s="777"/>
      <c r="D458" s="777"/>
      <c r="E458" s="777"/>
      <c r="F458" s="777"/>
      <c r="G458" s="777"/>
      <c r="H458" s="777"/>
      <c r="I458" s="777"/>
      <c r="J458" s="777"/>
      <c r="K458" s="777"/>
      <c r="L458" s="777"/>
      <c r="M458" s="777"/>
      <c r="N458" s="777"/>
      <c r="O458" s="777"/>
      <c r="P458" s="777"/>
    </row>
    <row r="459" spans="1:16" s="778" customFormat="1">
      <c r="A459" s="776"/>
      <c r="B459" s="777"/>
      <c r="C459" s="777"/>
      <c r="D459" s="777"/>
      <c r="E459" s="777"/>
      <c r="F459" s="777"/>
      <c r="G459" s="777"/>
      <c r="H459" s="777"/>
      <c r="I459" s="777"/>
      <c r="J459" s="777"/>
      <c r="K459" s="777"/>
      <c r="L459" s="777"/>
      <c r="M459" s="777"/>
      <c r="N459" s="777"/>
      <c r="O459" s="777"/>
      <c r="P459" s="777"/>
    </row>
    <row r="460" spans="1:16" s="778" customFormat="1">
      <c r="A460" s="776"/>
      <c r="B460" s="777"/>
      <c r="C460" s="777"/>
      <c r="D460" s="777"/>
      <c r="E460" s="777"/>
      <c r="F460" s="777"/>
      <c r="G460" s="777"/>
      <c r="H460" s="777"/>
      <c r="I460" s="777"/>
      <c r="J460" s="777"/>
      <c r="K460" s="777"/>
      <c r="L460" s="777"/>
      <c r="M460" s="777"/>
      <c r="N460" s="777"/>
      <c r="O460" s="777"/>
      <c r="P460" s="777"/>
    </row>
    <row r="461" spans="1:16" s="778" customFormat="1">
      <c r="A461" s="776"/>
      <c r="B461" s="777"/>
      <c r="C461" s="777"/>
      <c r="D461" s="777"/>
      <c r="E461" s="777"/>
      <c r="F461" s="777"/>
      <c r="G461" s="777"/>
      <c r="H461" s="777"/>
      <c r="I461" s="777"/>
      <c r="J461" s="777"/>
      <c r="K461" s="777"/>
      <c r="L461" s="777"/>
      <c r="M461" s="777"/>
      <c r="N461" s="777"/>
      <c r="O461" s="777"/>
      <c r="P461" s="777"/>
    </row>
    <row r="462" spans="1:16" s="778" customFormat="1">
      <c r="A462" s="776"/>
      <c r="B462" s="777"/>
      <c r="C462" s="777"/>
      <c r="D462" s="777"/>
      <c r="E462" s="777"/>
      <c r="F462" s="777"/>
      <c r="G462" s="777"/>
      <c r="H462" s="777"/>
      <c r="I462" s="777"/>
      <c r="J462" s="777"/>
      <c r="K462" s="777"/>
      <c r="L462" s="777"/>
      <c r="M462" s="777"/>
      <c r="N462" s="777"/>
      <c r="O462" s="777"/>
      <c r="P462" s="777"/>
    </row>
    <row r="463" spans="1:16" s="778" customFormat="1">
      <c r="A463" s="776"/>
      <c r="B463" s="777"/>
      <c r="C463" s="777"/>
      <c r="D463" s="777"/>
      <c r="E463" s="777"/>
      <c r="F463" s="777"/>
      <c r="G463" s="777"/>
      <c r="H463" s="777"/>
      <c r="I463" s="777"/>
      <c r="J463" s="777"/>
      <c r="K463" s="777"/>
      <c r="L463" s="777"/>
      <c r="M463" s="777"/>
      <c r="N463" s="777"/>
      <c r="O463" s="777"/>
      <c r="P463" s="777"/>
    </row>
    <row r="464" spans="1:16" s="778" customFormat="1">
      <c r="A464" s="776"/>
      <c r="B464" s="777"/>
      <c r="C464" s="777"/>
      <c r="D464" s="777"/>
      <c r="E464" s="777"/>
      <c r="F464" s="777"/>
      <c r="G464" s="777"/>
      <c r="H464" s="777"/>
      <c r="I464" s="777"/>
      <c r="J464" s="777"/>
      <c r="K464" s="777"/>
      <c r="L464" s="777"/>
      <c r="M464" s="777"/>
      <c r="N464" s="777"/>
      <c r="O464" s="777"/>
      <c r="P464" s="777"/>
    </row>
    <row r="465" spans="1:16" s="778" customFormat="1">
      <c r="A465" s="776"/>
      <c r="B465" s="777"/>
      <c r="C465" s="777"/>
      <c r="D465" s="777"/>
      <c r="E465" s="777"/>
      <c r="F465" s="777"/>
      <c r="G465" s="777"/>
      <c r="H465" s="777"/>
      <c r="I465" s="777"/>
      <c r="J465" s="777"/>
      <c r="K465" s="777"/>
      <c r="L465" s="777"/>
      <c r="M465" s="777"/>
      <c r="N465" s="777"/>
      <c r="O465" s="777"/>
      <c r="P465" s="777"/>
    </row>
    <row r="466" spans="1:16" s="778" customFormat="1">
      <c r="A466" s="776"/>
      <c r="B466" s="777"/>
      <c r="C466" s="777"/>
      <c r="D466" s="777"/>
      <c r="E466" s="777"/>
      <c r="F466" s="777"/>
      <c r="G466" s="777"/>
      <c r="H466" s="777"/>
      <c r="I466" s="777"/>
      <c r="J466" s="777"/>
      <c r="K466" s="777"/>
      <c r="L466" s="777"/>
      <c r="M466" s="777"/>
      <c r="N466" s="777"/>
      <c r="O466" s="777"/>
      <c r="P466" s="777"/>
    </row>
    <row r="467" spans="1:16" s="778" customFormat="1">
      <c r="A467" s="776"/>
      <c r="B467" s="777"/>
      <c r="C467" s="777"/>
      <c r="D467" s="777"/>
      <c r="E467" s="777"/>
      <c r="F467" s="777"/>
      <c r="G467" s="777"/>
      <c r="H467" s="777"/>
      <c r="I467" s="777"/>
      <c r="J467" s="777"/>
      <c r="K467" s="777"/>
      <c r="L467" s="777"/>
      <c r="M467" s="777"/>
      <c r="N467" s="777"/>
      <c r="O467" s="777"/>
      <c r="P467" s="777"/>
    </row>
    <row r="468" spans="1:16" s="778" customFormat="1">
      <c r="A468" s="776"/>
      <c r="B468" s="777"/>
      <c r="C468" s="777"/>
      <c r="D468" s="777"/>
      <c r="E468" s="777"/>
      <c r="F468" s="777"/>
      <c r="G468" s="777"/>
      <c r="H468" s="777"/>
      <c r="I468" s="777"/>
      <c r="J468" s="777"/>
      <c r="K468" s="777"/>
      <c r="L468" s="777"/>
      <c r="M468" s="777"/>
      <c r="N468" s="777"/>
      <c r="O468" s="777"/>
      <c r="P468" s="777"/>
    </row>
    <row r="469" spans="1:16" s="778" customFormat="1">
      <c r="A469" s="776"/>
      <c r="B469" s="777"/>
      <c r="C469" s="777"/>
      <c r="D469" s="777"/>
      <c r="E469" s="777"/>
      <c r="F469" s="777"/>
      <c r="G469" s="777"/>
      <c r="H469" s="777"/>
      <c r="I469" s="777"/>
      <c r="J469" s="777"/>
      <c r="K469" s="777"/>
      <c r="L469" s="777"/>
      <c r="M469" s="777"/>
      <c r="N469" s="777"/>
      <c r="O469" s="777"/>
      <c r="P469" s="777"/>
    </row>
    <row r="470" spans="1:16" s="778" customFormat="1">
      <c r="A470" s="776"/>
      <c r="B470" s="777"/>
      <c r="C470" s="777"/>
      <c r="D470" s="777"/>
      <c r="E470" s="777"/>
      <c r="F470" s="777"/>
      <c r="G470" s="777"/>
      <c r="H470" s="777"/>
      <c r="I470" s="777"/>
      <c r="J470" s="777"/>
      <c r="K470" s="777"/>
      <c r="L470" s="777"/>
      <c r="M470" s="777"/>
      <c r="N470" s="777"/>
      <c r="O470" s="777"/>
      <c r="P470" s="777"/>
    </row>
    <row r="471" spans="1:16" s="778" customFormat="1">
      <c r="A471" s="776"/>
      <c r="B471" s="777"/>
      <c r="C471" s="777"/>
      <c r="D471" s="777"/>
      <c r="E471" s="777"/>
      <c r="F471" s="777"/>
      <c r="G471" s="777"/>
      <c r="H471" s="777"/>
      <c r="I471" s="777"/>
      <c r="J471" s="777"/>
      <c r="K471" s="777"/>
      <c r="L471" s="777"/>
      <c r="M471" s="777"/>
      <c r="N471" s="777"/>
      <c r="O471" s="777"/>
      <c r="P471" s="777"/>
    </row>
    <row r="472" spans="1:16" s="778" customFormat="1">
      <c r="A472" s="776"/>
      <c r="B472" s="777"/>
      <c r="C472" s="777"/>
      <c r="D472" s="777"/>
      <c r="E472" s="777"/>
      <c r="F472" s="777"/>
      <c r="G472" s="777"/>
      <c r="H472" s="777"/>
      <c r="I472" s="777"/>
      <c r="J472" s="777"/>
      <c r="K472" s="777"/>
      <c r="L472" s="777"/>
      <c r="M472" s="777"/>
      <c r="N472" s="777"/>
      <c r="O472" s="777"/>
      <c r="P472" s="777"/>
    </row>
    <row r="473" spans="1:16" s="778" customFormat="1">
      <c r="A473" s="776"/>
      <c r="B473" s="777"/>
      <c r="C473" s="777"/>
      <c r="D473" s="777"/>
      <c r="E473" s="777"/>
      <c r="F473" s="777"/>
      <c r="G473" s="777"/>
      <c r="H473" s="777"/>
      <c r="I473" s="777"/>
      <c r="J473" s="777"/>
      <c r="K473" s="777"/>
      <c r="L473" s="777"/>
      <c r="M473" s="777"/>
      <c r="N473" s="777"/>
      <c r="O473" s="777"/>
      <c r="P473" s="777"/>
    </row>
    <row r="474" spans="1:16" s="778" customFormat="1">
      <c r="A474" s="776"/>
      <c r="B474" s="777"/>
      <c r="C474" s="777"/>
      <c r="D474" s="777"/>
      <c r="E474" s="777"/>
      <c r="F474" s="777"/>
      <c r="G474" s="777"/>
      <c r="H474" s="777"/>
      <c r="I474" s="777"/>
      <c r="J474" s="777"/>
      <c r="K474" s="777"/>
      <c r="L474" s="777"/>
      <c r="M474" s="777"/>
      <c r="N474" s="777"/>
      <c r="O474" s="777"/>
      <c r="P474" s="777"/>
    </row>
    <row r="475" spans="1:16" s="778" customFormat="1">
      <c r="A475" s="776"/>
      <c r="B475" s="777"/>
      <c r="C475" s="777"/>
      <c r="D475" s="777"/>
      <c r="E475" s="777"/>
      <c r="F475" s="777"/>
      <c r="G475" s="777"/>
      <c r="H475" s="777"/>
      <c r="I475" s="777"/>
      <c r="J475" s="777"/>
      <c r="K475" s="777"/>
      <c r="L475" s="777"/>
      <c r="M475" s="777"/>
      <c r="N475" s="777"/>
      <c r="O475" s="777"/>
      <c r="P475" s="777"/>
    </row>
    <row r="476" spans="1:16" s="778" customFormat="1">
      <c r="A476" s="776"/>
      <c r="B476" s="777"/>
      <c r="C476" s="777"/>
      <c r="D476" s="777"/>
      <c r="E476" s="777"/>
      <c r="F476" s="777"/>
      <c r="G476" s="777"/>
      <c r="H476" s="777"/>
      <c r="I476" s="777"/>
      <c r="J476" s="777"/>
      <c r="K476" s="777"/>
      <c r="L476" s="777"/>
      <c r="M476" s="777"/>
      <c r="N476" s="777"/>
      <c r="O476" s="777"/>
      <c r="P476" s="777"/>
    </row>
    <row r="477" spans="1:16" s="778" customFormat="1">
      <c r="A477" s="776"/>
      <c r="B477" s="777"/>
      <c r="C477" s="777"/>
      <c r="D477" s="777"/>
      <c r="E477" s="777"/>
      <c r="F477" s="777"/>
      <c r="G477" s="777"/>
      <c r="H477" s="777"/>
      <c r="I477" s="777"/>
      <c r="J477" s="777"/>
      <c r="K477" s="777"/>
      <c r="L477" s="777"/>
      <c r="M477" s="777"/>
      <c r="N477" s="777"/>
      <c r="O477" s="777"/>
      <c r="P477" s="777"/>
    </row>
    <row r="478" spans="1:16" s="778" customFormat="1">
      <c r="A478" s="776"/>
      <c r="B478" s="777"/>
      <c r="C478" s="777"/>
      <c r="D478" s="777"/>
      <c r="E478" s="777"/>
      <c r="F478" s="777"/>
      <c r="G478" s="777"/>
      <c r="H478" s="777"/>
      <c r="I478" s="777"/>
      <c r="J478" s="777"/>
      <c r="K478" s="777"/>
      <c r="L478" s="777"/>
      <c r="M478" s="777"/>
      <c r="N478" s="777"/>
      <c r="O478" s="777"/>
      <c r="P478" s="777"/>
    </row>
    <row r="479" spans="1:16" s="778" customFormat="1">
      <c r="A479" s="776"/>
      <c r="B479" s="777"/>
      <c r="C479" s="777"/>
      <c r="D479" s="777"/>
      <c r="E479" s="777"/>
      <c r="F479" s="777"/>
      <c r="G479" s="777"/>
      <c r="H479" s="777"/>
      <c r="I479" s="777"/>
      <c r="J479" s="777"/>
      <c r="K479" s="777"/>
      <c r="L479" s="777"/>
      <c r="M479" s="777"/>
      <c r="N479" s="777"/>
      <c r="O479" s="777"/>
      <c r="P479" s="777"/>
    </row>
    <row r="480" spans="1:16" s="778" customFormat="1">
      <c r="A480" s="776"/>
      <c r="B480" s="777"/>
      <c r="C480" s="777"/>
      <c r="D480" s="777"/>
      <c r="E480" s="777"/>
      <c r="F480" s="777"/>
      <c r="G480" s="777"/>
      <c r="H480" s="777"/>
      <c r="I480" s="777"/>
      <c r="J480" s="777"/>
      <c r="K480" s="777"/>
      <c r="L480" s="777"/>
      <c r="M480" s="777"/>
      <c r="N480" s="777"/>
      <c r="O480" s="777"/>
      <c r="P480" s="777"/>
    </row>
    <row r="481" spans="1:16" s="778" customFormat="1">
      <c r="A481" s="776"/>
      <c r="B481" s="777"/>
      <c r="C481" s="777"/>
      <c r="D481" s="777"/>
      <c r="E481" s="777"/>
      <c r="F481" s="777"/>
      <c r="G481" s="777"/>
      <c r="H481" s="777"/>
      <c r="I481" s="777"/>
      <c r="J481" s="777"/>
      <c r="K481" s="777"/>
      <c r="L481" s="777"/>
      <c r="M481" s="777"/>
      <c r="N481" s="777"/>
      <c r="O481" s="777"/>
      <c r="P481" s="777"/>
    </row>
    <row r="482" spans="1:16" s="778" customFormat="1">
      <c r="A482" s="776"/>
      <c r="B482" s="777"/>
      <c r="C482" s="777"/>
      <c r="D482" s="777"/>
      <c r="E482" s="777"/>
      <c r="F482" s="777"/>
      <c r="G482" s="777"/>
      <c r="H482" s="777"/>
      <c r="I482" s="777"/>
      <c r="J482" s="777"/>
      <c r="K482" s="777"/>
      <c r="L482" s="777"/>
      <c r="M482" s="777"/>
      <c r="N482" s="777"/>
      <c r="O482" s="777"/>
      <c r="P482" s="777"/>
    </row>
    <row r="483" spans="1:16" s="778" customFormat="1">
      <c r="A483" s="776"/>
      <c r="B483" s="777"/>
      <c r="C483" s="777"/>
      <c r="D483" s="777"/>
      <c r="E483" s="777"/>
      <c r="F483" s="777"/>
      <c r="G483" s="777"/>
      <c r="H483" s="777"/>
      <c r="I483" s="777"/>
      <c r="J483" s="777"/>
      <c r="K483" s="777"/>
      <c r="L483" s="777"/>
      <c r="M483" s="777"/>
      <c r="N483" s="777"/>
      <c r="O483" s="777"/>
      <c r="P483" s="777"/>
    </row>
    <row r="484" spans="1:16" s="778" customFormat="1">
      <c r="A484" s="776"/>
      <c r="B484" s="777"/>
      <c r="C484" s="777"/>
      <c r="D484" s="777"/>
      <c r="E484" s="777"/>
      <c r="F484" s="777"/>
      <c r="G484" s="777"/>
      <c r="H484" s="777"/>
      <c r="I484" s="777"/>
      <c r="J484" s="777"/>
      <c r="K484" s="777"/>
      <c r="L484" s="777"/>
      <c r="M484" s="777"/>
      <c r="N484" s="777"/>
      <c r="O484" s="777"/>
      <c r="P484" s="777"/>
    </row>
    <row r="485" spans="1:16" s="778" customFormat="1">
      <c r="A485" s="776"/>
      <c r="B485" s="777"/>
      <c r="C485" s="777"/>
      <c r="D485" s="777"/>
      <c r="E485" s="777"/>
      <c r="F485" s="777"/>
      <c r="G485" s="777"/>
      <c r="H485" s="777"/>
      <c r="I485" s="777"/>
      <c r="J485" s="777"/>
      <c r="K485" s="777"/>
      <c r="L485" s="777"/>
      <c r="M485" s="777"/>
      <c r="N485" s="777"/>
      <c r="O485" s="777"/>
      <c r="P485" s="777"/>
    </row>
    <row r="486" spans="1:16" s="778" customFormat="1">
      <c r="A486" s="776"/>
      <c r="B486" s="777"/>
      <c r="C486" s="777"/>
      <c r="D486" s="777"/>
      <c r="E486" s="777"/>
      <c r="F486" s="777"/>
      <c r="G486" s="777"/>
      <c r="H486" s="777"/>
      <c r="I486" s="777"/>
      <c r="J486" s="777"/>
      <c r="K486" s="777"/>
      <c r="L486" s="777"/>
      <c r="M486" s="777"/>
      <c r="N486" s="777"/>
      <c r="O486" s="777"/>
      <c r="P486" s="777"/>
    </row>
    <row r="487" spans="1:16" s="778" customFormat="1">
      <c r="A487" s="776"/>
      <c r="B487" s="777"/>
      <c r="C487" s="777"/>
      <c r="D487" s="777"/>
      <c r="E487" s="777"/>
      <c r="F487" s="777"/>
      <c r="G487" s="777"/>
      <c r="H487" s="777"/>
      <c r="I487" s="777"/>
      <c r="J487" s="777"/>
      <c r="K487" s="777"/>
      <c r="L487" s="777"/>
      <c r="M487" s="777"/>
      <c r="N487" s="777"/>
      <c r="O487" s="777"/>
      <c r="P487" s="777"/>
    </row>
    <row r="488" spans="1:16" s="778" customFormat="1">
      <c r="A488" s="776"/>
      <c r="B488" s="777"/>
      <c r="C488" s="777"/>
      <c r="D488" s="777"/>
      <c r="E488" s="777"/>
      <c r="F488" s="777"/>
      <c r="G488" s="777"/>
      <c r="H488" s="777"/>
      <c r="I488" s="777"/>
      <c r="J488" s="777"/>
      <c r="K488" s="777"/>
      <c r="L488" s="777"/>
      <c r="M488" s="777"/>
      <c r="N488" s="777"/>
      <c r="O488" s="777"/>
      <c r="P488" s="777"/>
    </row>
    <row r="489" spans="1:16" s="778" customFormat="1">
      <c r="A489" s="776"/>
      <c r="B489" s="777"/>
      <c r="C489" s="777"/>
      <c r="D489" s="777"/>
      <c r="E489" s="777"/>
      <c r="F489" s="777"/>
      <c r="G489" s="777"/>
      <c r="H489" s="777"/>
      <c r="I489" s="777"/>
      <c r="J489" s="777"/>
      <c r="K489" s="777"/>
      <c r="L489" s="777"/>
      <c r="M489" s="777"/>
      <c r="N489" s="777"/>
      <c r="O489" s="777"/>
      <c r="P489" s="777"/>
    </row>
    <row r="490" spans="1:16" s="778" customFormat="1">
      <c r="A490" s="776"/>
      <c r="B490" s="777"/>
      <c r="C490" s="777"/>
      <c r="D490" s="777"/>
      <c r="E490" s="777"/>
      <c r="F490" s="777"/>
      <c r="G490" s="777"/>
      <c r="H490" s="777"/>
      <c r="I490" s="777"/>
      <c r="J490" s="777"/>
      <c r="K490" s="777"/>
      <c r="L490" s="777"/>
      <c r="M490" s="777"/>
      <c r="N490" s="777"/>
      <c r="O490" s="777"/>
      <c r="P490" s="777"/>
    </row>
    <row r="491" spans="1:16" s="778" customFormat="1">
      <c r="A491" s="776"/>
      <c r="B491" s="777"/>
      <c r="C491" s="777"/>
      <c r="D491" s="777"/>
      <c r="E491" s="777"/>
      <c r="F491" s="777"/>
      <c r="G491" s="777"/>
      <c r="H491" s="777"/>
      <c r="I491" s="777"/>
      <c r="J491" s="777"/>
      <c r="K491" s="777"/>
      <c r="L491" s="777"/>
      <c r="M491" s="777"/>
      <c r="N491" s="777"/>
      <c r="O491" s="777"/>
      <c r="P491" s="777"/>
    </row>
    <row r="492" spans="1:16" s="778" customFormat="1">
      <c r="A492" s="776"/>
      <c r="B492" s="777"/>
      <c r="C492" s="777"/>
      <c r="D492" s="777"/>
      <c r="E492" s="777"/>
      <c r="F492" s="777"/>
      <c r="G492" s="777"/>
      <c r="H492" s="777"/>
      <c r="I492" s="777"/>
      <c r="J492" s="777"/>
      <c r="K492" s="777"/>
      <c r="L492" s="777"/>
      <c r="M492" s="777"/>
      <c r="N492" s="777"/>
      <c r="O492" s="777"/>
      <c r="P492" s="777"/>
    </row>
    <row r="493" spans="1:16" s="778" customFormat="1">
      <c r="A493" s="776"/>
      <c r="B493" s="777"/>
      <c r="C493" s="777"/>
      <c r="D493" s="777"/>
      <c r="E493" s="777"/>
      <c r="F493" s="777"/>
      <c r="G493" s="777"/>
      <c r="H493" s="777"/>
      <c r="I493" s="777"/>
      <c r="J493" s="777"/>
      <c r="K493" s="777"/>
      <c r="L493" s="777"/>
      <c r="M493" s="777"/>
      <c r="N493" s="777"/>
      <c r="O493" s="777"/>
      <c r="P493" s="777"/>
    </row>
    <row r="494" spans="1:16" s="778" customFormat="1">
      <c r="A494" s="776"/>
      <c r="B494" s="777"/>
      <c r="C494" s="777"/>
      <c r="D494" s="777"/>
      <c r="E494" s="777"/>
      <c r="F494" s="777"/>
      <c r="G494" s="777"/>
      <c r="H494" s="777"/>
      <c r="I494" s="777"/>
      <c r="J494" s="777"/>
      <c r="K494" s="777"/>
      <c r="L494" s="777"/>
      <c r="M494" s="777"/>
      <c r="N494" s="777"/>
      <c r="O494" s="777"/>
      <c r="P494" s="777"/>
    </row>
    <row r="495" spans="1:16" s="778" customFormat="1">
      <c r="A495" s="776"/>
      <c r="B495" s="777"/>
      <c r="C495" s="777"/>
      <c r="D495" s="777"/>
      <c r="E495" s="777"/>
      <c r="F495" s="777"/>
      <c r="G495" s="777"/>
      <c r="H495" s="777"/>
      <c r="I495" s="777"/>
      <c r="J495" s="777"/>
      <c r="K495" s="777"/>
      <c r="L495" s="777"/>
      <c r="M495" s="777"/>
      <c r="N495" s="777"/>
      <c r="O495" s="777"/>
      <c r="P495" s="777"/>
    </row>
    <row r="496" spans="1:16" s="778" customFormat="1">
      <c r="A496" s="776"/>
      <c r="B496" s="777"/>
      <c r="C496" s="777"/>
      <c r="D496" s="777"/>
      <c r="E496" s="777"/>
      <c r="F496" s="777"/>
      <c r="G496" s="777"/>
      <c r="H496" s="777"/>
      <c r="I496" s="777"/>
      <c r="J496" s="777"/>
      <c r="K496" s="777"/>
      <c r="L496" s="777"/>
      <c r="M496" s="777"/>
      <c r="N496" s="777"/>
      <c r="O496" s="777"/>
      <c r="P496" s="777"/>
    </row>
    <row r="497" spans="1:16" s="778" customFormat="1">
      <c r="A497" s="776"/>
      <c r="B497" s="777"/>
      <c r="C497" s="777"/>
      <c r="D497" s="777"/>
      <c r="E497" s="777"/>
      <c r="F497" s="777"/>
      <c r="G497" s="777"/>
      <c r="H497" s="777"/>
      <c r="I497" s="777"/>
      <c r="J497" s="777"/>
      <c r="K497" s="777"/>
      <c r="L497" s="777"/>
      <c r="M497" s="777"/>
      <c r="N497" s="777"/>
      <c r="O497" s="777"/>
      <c r="P497" s="777"/>
    </row>
    <row r="498" spans="1:16" s="778" customFormat="1">
      <c r="A498" s="776"/>
      <c r="B498" s="777"/>
      <c r="C498" s="777"/>
      <c r="D498" s="777"/>
      <c r="E498" s="777"/>
      <c r="F498" s="777"/>
      <c r="G498" s="777"/>
      <c r="H498" s="777"/>
      <c r="I498" s="777"/>
      <c r="J498" s="777"/>
      <c r="K498" s="777"/>
      <c r="L498" s="777"/>
      <c r="M498" s="777"/>
      <c r="N498" s="777"/>
      <c r="O498" s="777"/>
      <c r="P498" s="777"/>
    </row>
    <row r="499" spans="1:16" s="778" customFormat="1">
      <c r="A499" s="776"/>
      <c r="B499" s="777"/>
      <c r="C499" s="777"/>
      <c r="D499" s="777"/>
      <c r="E499" s="777"/>
      <c r="F499" s="777"/>
      <c r="G499" s="777"/>
      <c r="H499" s="777"/>
      <c r="I499" s="777"/>
      <c r="J499" s="777"/>
      <c r="K499" s="777"/>
      <c r="L499" s="777"/>
      <c r="M499" s="777"/>
      <c r="N499" s="777"/>
      <c r="O499" s="777"/>
      <c r="P499" s="777"/>
    </row>
    <row r="500" spans="1:16" s="778" customFormat="1">
      <c r="A500" s="776"/>
      <c r="B500" s="777"/>
      <c r="C500" s="777"/>
      <c r="D500" s="777"/>
      <c r="E500" s="777"/>
      <c r="F500" s="777"/>
      <c r="G500" s="777"/>
      <c r="H500" s="777"/>
      <c r="I500" s="777"/>
      <c r="J500" s="777"/>
      <c r="K500" s="777"/>
      <c r="L500" s="777"/>
      <c r="M500" s="777"/>
      <c r="N500" s="777"/>
      <c r="O500" s="777"/>
      <c r="P500" s="777"/>
    </row>
    <row r="501" spans="1:16" s="778" customFormat="1">
      <c r="A501" s="776"/>
      <c r="B501" s="777"/>
      <c r="C501" s="777"/>
      <c r="D501" s="777"/>
      <c r="E501" s="777"/>
      <c r="F501" s="777"/>
      <c r="G501" s="777"/>
      <c r="H501" s="777"/>
      <c r="I501" s="777"/>
      <c r="J501" s="777"/>
      <c r="K501" s="777"/>
      <c r="L501" s="777"/>
      <c r="M501" s="777"/>
      <c r="N501" s="777"/>
      <c r="O501" s="777"/>
      <c r="P501" s="777"/>
    </row>
    <row r="502" spans="1:16" s="778" customFormat="1">
      <c r="A502" s="776"/>
      <c r="B502" s="777"/>
      <c r="C502" s="777"/>
      <c r="D502" s="777"/>
      <c r="E502" s="777"/>
      <c r="F502" s="777"/>
      <c r="G502" s="777"/>
      <c r="H502" s="777"/>
      <c r="I502" s="777"/>
      <c r="J502" s="777"/>
      <c r="K502" s="777"/>
      <c r="L502" s="777"/>
      <c r="M502" s="777"/>
      <c r="N502" s="777"/>
      <c r="O502" s="777"/>
      <c r="P502" s="777"/>
    </row>
    <row r="503" spans="1:16" s="778" customFormat="1">
      <c r="A503" s="776"/>
      <c r="B503" s="777"/>
      <c r="C503" s="777"/>
      <c r="D503" s="777"/>
      <c r="E503" s="777"/>
      <c r="F503" s="777"/>
      <c r="G503" s="777"/>
      <c r="H503" s="777"/>
      <c r="I503" s="777"/>
      <c r="J503" s="777"/>
      <c r="K503" s="777"/>
      <c r="L503" s="777"/>
      <c r="M503" s="777"/>
      <c r="N503" s="777"/>
      <c r="O503" s="777"/>
      <c r="P503" s="777"/>
    </row>
    <row r="504" spans="1:16" s="778" customFormat="1">
      <c r="A504" s="776"/>
      <c r="B504" s="777"/>
      <c r="C504" s="777"/>
      <c r="D504" s="777"/>
      <c r="E504" s="777"/>
      <c r="F504" s="777"/>
      <c r="G504" s="777"/>
      <c r="H504" s="777"/>
      <c r="I504" s="777"/>
      <c r="J504" s="777"/>
      <c r="K504" s="777"/>
      <c r="L504" s="777"/>
      <c r="M504" s="777"/>
      <c r="N504" s="777"/>
      <c r="O504" s="777"/>
      <c r="P504" s="777"/>
    </row>
    <row r="505" spans="1:16" s="778" customFormat="1">
      <c r="A505" s="776"/>
      <c r="B505" s="777"/>
      <c r="C505" s="777"/>
      <c r="D505" s="777"/>
      <c r="E505" s="777"/>
      <c r="F505" s="777"/>
      <c r="G505" s="777"/>
      <c r="H505" s="777"/>
      <c r="I505" s="777"/>
      <c r="J505" s="777"/>
      <c r="K505" s="777"/>
      <c r="L505" s="777"/>
      <c r="M505" s="777"/>
      <c r="N505" s="777"/>
      <c r="O505" s="777"/>
      <c r="P505" s="777"/>
    </row>
    <row r="506" spans="1:16" s="778" customFormat="1">
      <c r="A506" s="776"/>
      <c r="B506" s="777"/>
      <c r="C506" s="777"/>
      <c r="D506" s="777"/>
      <c r="E506" s="777"/>
      <c r="F506" s="777"/>
      <c r="G506" s="777"/>
      <c r="H506" s="777"/>
      <c r="I506" s="777"/>
      <c r="J506" s="777"/>
      <c r="K506" s="777"/>
      <c r="L506" s="777"/>
      <c r="M506" s="777"/>
      <c r="N506" s="777"/>
      <c r="O506" s="777"/>
      <c r="P506" s="777"/>
    </row>
    <row r="507" spans="1:16" s="778" customFormat="1">
      <c r="A507" s="776"/>
      <c r="B507" s="777"/>
      <c r="C507" s="777"/>
      <c r="D507" s="777"/>
      <c r="E507" s="777"/>
      <c r="F507" s="777"/>
      <c r="G507" s="777"/>
      <c r="H507" s="777"/>
      <c r="I507" s="777"/>
      <c r="J507" s="777"/>
      <c r="K507" s="777"/>
      <c r="L507" s="777"/>
      <c r="M507" s="777"/>
      <c r="N507" s="777"/>
      <c r="O507" s="777"/>
      <c r="P507" s="777"/>
    </row>
    <row r="508" spans="1:16" s="778" customFormat="1">
      <c r="A508" s="776"/>
      <c r="B508" s="777"/>
      <c r="C508" s="777"/>
      <c r="D508" s="777"/>
      <c r="E508" s="777"/>
      <c r="F508" s="777"/>
      <c r="G508" s="777"/>
      <c r="H508" s="777"/>
      <c r="I508" s="777"/>
      <c r="J508" s="777"/>
      <c r="K508" s="777"/>
      <c r="L508" s="777"/>
      <c r="M508" s="777"/>
      <c r="N508" s="777"/>
      <c r="O508" s="777"/>
      <c r="P508" s="777"/>
    </row>
    <row r="509" spans="1:16" s="778" customFormat="1">
      <c r="A509" s="776"/>
      <c r="B509" s="777"/>
      <c r="C509" s="777"/>
      <c r="D509" s="777"/>
      <c r="E509" s="777"/>
      <c r="F509" s="777"/>
      <c r="G509" s="777"/>
      <c r="H509" s="777"/>
      <c r="I509" s="777"/>
      <c r="J509" s="777"/>
      <c r="K509" s="777"/>
      <c r="L509" s="777"/>
      <c r="M509" s="777"/>
      <c r="N509" s="777"/>
      <c r="O509" s="777"/>
      <c r="P509" s="777"/>
    </row>
    <row r="510" spans="1:16" s="778" customFormat="1">
      <c r="A510" s="776"/>
      <c r="B510" s="777"/>
      <c r="C510" s="777"/>
      <c r="D510" s="777"/>
      <c r="E510" s="777"/>
      <c r="F510" s="777"/>
      <c r="G510" s="777"/>
      <c r="H510" s="777"/>
      <c r="I510" s="777"/>
      <c r="J510" s="777"/>
      <c r="K510" s="777"/>
      <c r="L510" s="777"/>
      <c r="M510" s="777"/>
      <c r="N510" s="777"/>
      <c r="O510" s="777"/>
      <c r="P510" s="777"/>
    </row>
    <row r="511" spans="1:16" s="778" customFormat="1">
      <c r="A511" s="776"/>
      <c r="B511" s="777"/>
      <c r="C511" s="777"/>
      <c r="D511" s="777"/>
      <c r="E511" s="777"/>
      <c r="F511" s="777"/>
      <c r="G511" s="777"/>
      <c r="H511" s="777"/>
      <c r="I511" s="777"/>
      <c r="J511" s="777"/>
      <c r="K511" s="777"/>
      <c r="L511" s="777"/>
      <c r="M511" s="777"/>
      <c r="N511" s="777"/>
      <c r="O511" s="777"/>
      <c r="P511" s="777"/>
    </row>
    <row r="512" spans="1:16" s="778" customFormat="1">
      <c r="A512" s="776"/>
      <c r="B512" s="777"/>
      <c r="C512" s="777"/>
      <c r="D512" s="777"/>
      <c r="E512" s="777"/>
      <c r="F512" s="777"/>
      <c r="G512" s="777"/>
      <c r="H512" s="777"/>
      <c r="I512" s="777"/>
      <c r="J512" s="777"/>
      <c r="K512" s="777"/>
      <c r="L512" s="777"/>
      <c r="M512" s="777"/>
      <c r="N512" s="777"/>
      <c r="O512" s="777"/>
      <c r="P512" s="777"/>
    </row>
    <row r="513" spans="1:16" s="778" customFormat="1">
      <c r="A513" s="776"/>
      <c r="B513" s="777"/>
      <c r="C513" s="777"/>
      <c r="D513" s="777"/>
      <c r="E513" s="777"/>
      <c r="F513" s="777"/>
      <c r="G513" s="777"/>
      <c r="H513" s="777"/>
      <c r="I513" s="777"/>
      <c r="J513" s="777"/>
      <c r="K513" s="777"/>
      <c r="L513" s="777"/>
      <c r="M513" s="777"/>
      <c r="N513" s="777"/>
      <c r="O513" s="777"/>
      <c r="P513" s="777"/>
    </row>
    <row r="514" spans="1:16" s="778" customFormat="1">
      <c r="A514" s="776"/>
      <c r="B514" s="777"/>
      <c r="C514" s="777"/>
      <c r="D514" s="777"/>
      <c r="E514" s="777"/>
      <c r="F514" s="777"/>
      <c r="G514" s="777"/>
      <c r="H514" s="777"/>
      <c r="I514" s="777"/>
      <c r="J514" s="777"/>
      <c r="K514" s="777"/>
      <c r="L514" s="777"/>
      <c r="M514" s="777"/>
      <c r="N514" s="777"/>
      <c r="O514" s="777"/>
      <c r="P514" s="777"/>
    </row>
    <row r="515" spans="1:16" s="778" customFormat="1">
      <c r="A515" s="776"/>
      <c r="B515" s="777"/>
      <c r="C515" s="777"/>
      <c r="D515" s="777"/>
      <c r="E515" s="777"/>
      <c r="F515" s="777"/>
      <c r="G515" s="777"/>
      <c r="H515" s="777"/>
      <c r="I515" s="777"/>
      <c r="J515" s="777"/>
      <c r="K515" s="777"/>
      <c r="L515" s="777"/>
      <c r="M515" s="777"/>
      <c r="N515" s="777"/>
      <c r="O515" s="777"/>
      <c r="P515" s="777"/>
    </row>
    <row r="516" spans="1:16" s="778" customFormat="1">
      <c r="A516" s="776"/>
      <c r="B516" s="777"/>
      <c r="C516" s="777"/>
      <c r="D516" s="777"/>
      <c r="E516" s="777"/>
      <c r="F516" s="777"/>
      <c r="G516" s="777"/>
      <c r="H516" s="777"/>
      <c r="I516" s="777"/>
      <c r="J516" s="777"/>
      <c r="K516" s="777"/>
      <c r="L516" s="777"/>
      <c r="M516" s="777"/>
      <c r="N516" s="777"/>
      <c r="O516" s="777"/>
      <c r="P516" s="777"/>
    </row>
    <row r="517" spans="1:16" s="778" customFormat="1">
      <c r="A517" s="776"/>
      <c r="B517" s="777"/>
      <c r="C517" s="777"/>
      <c r="D517" s="777"/>
      <c r="E517" s="777"/>
      <c r="F517" s="777"/>
      <c r="G517" s="777"/>
      <c r="H517" s="777"/>
      <c r="I517" s="777"/>
      <c r="J517" s="777"/>
      <c r="K517" s="777"/>
      <c r="L517" s="777"/>
      <c r="M517" s="777"/>
      <c r="N517" s="777"/>
      <c r="O517" s="777"/>
      <c r="P517" s="777"/>
    </row>
    <row r="518" spans="1:16" s="778" customFormat="1">
      <c r="A518" s="776"/>
      <c r="B518" s="777"/>
      <c r="C518" s="777"/>
      <c r="D518" s="777"/>
      <c r="E518" s="777"/>
      <c r="F518" s="777"/>
      <c r="G518" s="777"/>
      <c r="H518" s="777"/>
      <c r="I518" s="777"/>
      <c r="J518" s="777"/>
      <c r="K518" s="777"/>
      <c r="L518" s="777"/>
      <c r="M518" s="777"/>
      <c r="N518" s="777"/>
      <c r="O518" s="777"/>
      <c r="P518" s="777"/>
    </row>
    <row r="519" spans="1:16" s="778" customFormat="1">
      <c r="A519" s="776"/>
      <c r="B519" s="777"/>
      <c r="C519" s="777"/>
      <c r="D519" s="777"/>
      <c r="E519" s="777"/>
      <c r="F519" s="777"/>
      <c r="G519" s="777"/>
      <c r="H519" s="777"/>
      <c r="I519" s="777"/>
      <c r="J519" s="777"/>
      <c r="K519" s="777"/>
      <c r="L519" s="777"/>
      <c r="M519" s="777"/>
      <c r="N519" s="777"/>
      <c r="O519" s="777"/>
      <c r="P519" s="777"/>
    </row>
    <row r="520" spans="1:16" s="778" customFormat="1">
      <c r="A520" s="776"/>
      <c r="B520" s="777"/>
      <c r="C520" s="777"/>
      <c r="D520" s="777"/>
      <c r="E520" s="777"/>
      <c r="F520" s="777"/>
      <c r="G520" s="777"/>
      <c r="H520" s="777"/>
      <c r="I520" s="777"/>
      <c r="J520" s="777"/>
      <c r="K520" s="777"/>
      <c r="L520" s="777"/>
      <c r="M520" s="777"/>
      <c r="N520" s="777"/>
      <c r="O520" s="777"/>
      <c r="P520" s="777"/>
    </row>
    <row r="521" spans="1:16" s="778" customFormat="1">
      <c r="A521" s="776"/>
      <c r="B521" s="777"/>
      <c r="C521" s="777"/>
      <c r="D521" s="777"/>
      <c r="E521" s="777"/>
      <c r="F521" s="777"/>
      <c r="G521" s="777"/>
      <c r="H521" s="777"/>
      <c r="I521" s="777"/>
      <c r="J521" s="777"/>
      <c r="K521" s="777"/>
      <c r="L521" s="777"/>
      <c r="M521" s="777"/>
      <c r="N521" s="777"/>
      <c r="O521" s="777"/>
      <c r="P521" s="777"/>
    </row>
    <row r="522" spans="1:16" s="778" customFormat="1">
      <c r="A522" s="776"/>
      <c r="B522" s="777"/>
      <c r="C522" s="777"/>
      <c r="D522" s="777"/>
      <c r="E522" s="777"/>
      <c r="F522" s="777"/>
      <c r="G522" s="777"/>
      <c r="H522" s="777"/>
      <c r="I522" s="777"/>
      <c r="J522" s="777"/>
      <c r="K522" s="777"/>
      <c r="L522" s="777"/>
      <c r="M522" s="777"/>
      <c r="N522" s="777"/>
      <c r="O522" s="777"/>
      <c r="P522" s="777"/>
    </row>
    <row r="523" spans="1:16" s="778" customFormat="1">
      <c r="A523" s="776"/>
      <c r="B523" s="777"/>
      <c r="C523" s="777"/>
      <c r="D523" s="777"/>
      <c r="E523" s="777"/>
      <c r="F523" s="777"/>
      <c r="G523" s="777"/>
      <c r="H523" s="777"/>
      <c r="I523" s="777"/>
      <c r="J523" s="777"/>
      <c r="K523" s="777"/>
      <c r="L523" s="777"/>
      <c r="M523" s="777"/>
      <c r="N523" s="777"/>
      <c r="O523" s="777"/>
      <c r="P523" s="777"/>
    </row>
    <row r="524" spans="1:16" s="778" customFormat="1">
      <c r="A524" s="776"/>
      <c r="B524" s="777"/>
      <c r="C524" s="777"/>
      <c r="D524" s="777"/>
      <c r="E524" s="777"/>
      <c r="F524" s="777"/>
      <c r="G524" s="777"/>
      <c r="H524" s="777"/>
      <c r="I524" s="777"/>
      <c r="J524" s="777"/>
      <c r="K524" s="777"/>
      <c r="L524" s="777"/>
      <c r="M524" s="777"/>
      <c r="N524" s="777"/>
      <c r="O524" s="777"/>
      <c r="P524" s="777"/>
    </row>
    <row r="525" spans="1:16" s="778" customFormat="1">
      <c r="A525" s="776"/>
      <c r="B525" s="777"/>
      <c r="C525" s="777"/>
      <c r="D525" s="777"/>
      <c r="E525" s="777"/>
      <c r="F525" s="777"/>
      <c r="G525" s="777"/>
      <c r="H525" s="777"/>
      <c r="I525" s="777"/>
      <c r="J525" s="777"/>
      <c r="K525" s="777"/>
      <c r="L525" s="777"/>
      <c r="M525" s="777"/>
      <c r="N525" s="777"/>
      <c r="O525" s="777"/>
      <c r="P525" s="777"/>
    </row>
    <row r="526" spans="1:16" s="778" customFormat="1">
      <c r="A526" s="776"/>
      <c r="B526" s="777"/>
      <c r="C526" s="777"/>
      <c r="D526" s="777"/>
      <c r="E526" s="777"/>
      <c r="F526" s="777"/>
      <c r="G526" s="777"/>
      <c r="H526" s="777"/>
      <c r="I526" s="777"/>
      <c r="J526" s="777"/>
      <c r="K526" s="777"/>
      <c r="L526" s="777"/>
      <c r="M526" s="777"/>
      <c r="N526" s="777"/>
      <c r="O526" s="777"/>
      <c r="P526" s="777"/>
    </row>
    <row r="527" spans="1:16" s="778" customFormat="1">
      <c r="A527" s="776"/>
      <c r="B527" s="777"/>
      <c r="C527" s="777"/>
      <c r="D527" s="777"/>
      <c r="E527" s="777"/>
      <c r="F527" s="777"/>
      <c r="G527" s="777"/>
      <c r="H527" s="777"/>
      <c r="I527" s="777"/>
      <c r="J527" s="777"/>
      <c r="K527" s="777"/>
      <c r="L527" s="777"/>
      <c r="M527" s="777"/>
      <c r="N527" s="777"/>
      <c r="O527" s="777"/>
      <c r="P527" s="777"/>
    </row>
    <row r="528" spans="1:16" s="778" customFormat="1">
      <c r="A528" s="776"/>
      <c r="B528" s="777"/>
      <c r="C528" s="777"/>
      <c r="D528" s="777"/>
      <c r="E528" s="777"/>
      <c r="F528" s="777"/>
      <c r="G528" s="777"/>
      <c r="H528" s="777"/>
      <c r="I528" s="777"/>
      <c r="J528" s="777"/>
      <c r="K528" s="777"/>
      <c r="L528" s="777"/>
      <c r="M528" s="777"/>
      <c r="N528" s="777"/>
      <c r="O528" s="777"/>
      <c r="P528" s="777"/>
    </row>
    <row r="529" spans="1:16" s="778" customFormat="1">
      <c r="A529" s="776"/>
      <c r="B529" s="777"/>
      <c r="C529" s="777"/>
      <c r="D529" s="777"/>
      <c r="E529" s="777"/>
      <c r="F529" s="777"/>
      <c r="G529" s="777"/>
      <c r="H529" s="777"/>
      <c r="I529" s="777"/>
      <c r="J529" s="777"/>
      <c r="K529" s="777"/>
      <c r="L529" s="777"/>
      <c r="M529" s="777"/>
      <c r="N529" s="777"/>
      <c r="O529" s="777"/>
      <c r="P529" s="777"/>
    </row>
    <row r="530" spans="1:16" s="778" customFormat="1">
      <c r="A530" s="776"/>
      <c r="B530" s="777"/>
      <c r="C530" s="777"/>
      <c r="D530" s="777"/>
      <c r="E530" s="777"/>
      <c r="F530" s="777"/>
      <c r="G530" s="777"/>
      <c r="H530" s="777"/>
      <c r="I530" s="777"/>
      <c r="J530" s="777"/>
      <c r="K530" s="777"/>
      <c r="L530" s="777"/>
      <c r="M530" s="777"/>
      <c r="N530" s="777"/>
      <c r="O530" s="777"/>
      <c r="P530" s="777"/>
    </row>
    <row r="531" spans="1:16" s="778" customFormat="1">
      <c r="A531" s="776"/>
      <c r="B531" s="777"/>
      <c r="C531" s="777"/>
      <c r="D531" s="777"/>
      <c r="E531" s="777"/>
      <c r="F531" s="777"/>
      <c r="G531" s="777"/>
      <c r="H531" s="777"/>
      <c r="I531" s="777"/>
      <c r="J531" s="777"/>
      <c r="K531" s="777"/>
      <c r="L531" s="777"/>
      <c r="M531" s="777"/>
      <c r="N531" s="777"/>
      <c r="O531" s="777"/>
      <c r="P531" s="777"/>
    </row>
    <row r="532" spans="1:16" s="778" customFormat="1">
      <c r="A532" s="776"/>
      <c r="B532" s="777"/>
      <c r="C532" s="777"/>
      <c r="D532" s="777"/>
      <c r="E532" s="777"/>
      <c r="F532" s="777"/>
      <c r="G532" s="777"/>
      <c r="H532" s="777"/>
      <c r="I532" s="777"/>
      <c r="J532" s="777"/>
      <c r="K532" s="777"/>
      <c r="L532" s="777"/>
      <c r="M532" s="777"/>
      <c r="N532" s="777"/>
      <c r="O532" s="777"/>
      <c r="P532" s="777"/>
    </row>
    <row r="533" spans="1:16" s="778" customFormat="1">
      <c r="A533" s="776"/>
      <c r="B533" s="777"/>
      <c r="C533" s="777"/>
      <c r="D533" s="777"/>
      <c r="E533" s="777"/>
      <c r="F533" s="777"/>
      <c r="G533" s="777"/>
      <c r="H533" s="777"/>
      <c r="I533" s="777"/>
      <c r="J533" s="777"/>
      <c r="K533" s="777"/>
      <c r="L533" s="777"/>
      <c r="M533" s="777"/>
      <c r="N533" s="777"/>
      <c r="O533" s="777"/>
      <c r="P533" s="777"/>
    </row>
    <row r="534" spans="1:16" s="778" customFormat="1">
      <c r="A534" s="776"/>
      <c r="B534" s="777"/>
      <c r="C534" s="777"/>
      <c r="D534" s="777"/>
      <c r="E534" s="777"/>
      <c r="F534" s="777"/>
      <c r="G534" s="777"/>
      <c r="H534" s="777"/>
      <c r="I534" s="777"/>
      <c r="J534" s="777"/>
      <c r="K534" s="777"/>
      <c r="L534" s="777"/>
      <c r="M534" s="777"/>
      <c r="N534" s="777"/>
      <c r="O534" s="777"/>
      <c r="P534" s="777"/>
    </row>
    <row r="535" spans="1:16" s="778" customFormat="1">
      <c r="A535" s="776"/>
      <c r="B535" s="777"/>
      <c r="C535" s="777"/>
      <c r="D535" s="777"/>
      <c r="E535" s="777"/>
      <c r="F535" s="777"/>
      <c r="G535" s="777"/>
      <c r="H535" s="777"/>
      <c r="I535" s="777"/>
      <c r="J535" s="777"/>
      <c r="K535" s="777"/>
      <c r="L535" s="777"/>
      <c r="M535" s="777"/>
      <c r="N535" s="777"/>
      <c r="O535" s="777"/>
      <c r="P535" s="777"/>
    </row>
    <row r="536" spans="1:16" s="778" customFormat="1">
      <c r="A536" s="776"/>
      <c r="B536" s="777"/>
      <c r="C536" s="777"/>
      <c r="D536" s="777"/>
      <c r="E536" s="777"/>
      <c r="F536" s="777"/>
      <c r="G536" s="777"/>
      <c r="H536" s="777"/>
      <c r="I536" s="777"/>
      <c r="J536" s="777"/>
      <c r="K536" s="777"/>
      <c r="L536" s="777"/>
      <c r="M536" s="777"/>
      <c r="N536" s="777"/>
      <c r="O536" s="777"/>
      <c r="P536" s="777"/>
    </row>
    <row r="537" spans="1:16" s="778" customFormat="1">
      <c r="A537" s="776"/>
      <c r="B537" s="777"/>
      <c r="C537" s="777"/>
      <c r="D537" s="777"/>
      <c r="E537" s="777"/>
      <c r="F537" s="777"/>
      <c r="G537" s="777"/>
      <c r="H537" s="777"/>
      <c r="I537" s="777"/>
      <c r="J537" s="777"/>
      <c r="K537" s="777"/>
      <c r="L537" s="777"/>
      <c r="M537" s="777"/>
      <c r="N537" s="777"/>
      <c r="O537" s="777"/>
      <c r="P537" s="777"/>
    </row>
    <row r="538" spans="1:16" s="778" customFormat="1">
      <c r="A538" s="776"/>
      <c r="B538" s="777"/>
      <c r="C538" s="777"/>
      <c r="D538" s="777"/>
      <c r="E538" s="777"/>
      <c r="F538" s="777"/>
      <c r="G538" s="777"/>
      <c r="H538" s="777"/>
      <c r="I538" s="777"/>
      <c r="J538" s="777"/>
      <c r="K538" s="777"/>
      <c r="L538" s="777"/>
      <c r="M538" s="777"/>
      <c r="N538" s="777"/>
      <c r="O538" s="777"/>
      <c r="P538" s="777"/>
    </row>
    <row r="539" spans="1:16" s="778" customFormat="1">
      <c r="A539" s="776"/>
      <c r="B539" s="777"/>
      <c r="C539" s="777"/>
      <c r="D539" s="777"/>
      <c r="E539" s="777"/>
      <c r="F539" s="777"/>
      <c r="G539" s="777"/>
      <c r="H539" s="777"/>
      <c r="I539" s="777"/>
      <c r="J539" s="777"/>
      <c r="K539" s="777"/>
      <c r="L539" s="777"/>
      <c r="M539" s="777"/>
      <c r="N539" s="777"/>
      <c r="O539" s="777"/>
      <c r="P539" s="777"/>
    </row>
    <row r="540" spans="1:16" s="778" customFormat="1">
      <c r="A540" s="776"/>
      <c r="B540" s="777"/>
      <c r="C540" s="777"/>
      <c r="D540" s="777"/>
      <c r="E540" s="777"/>
      <c r="F540" s="777"/>
      <c r="G540" s="777"/>
      <c r="H540" s="777"/>
      <c r="I540" s="777"/>
      <c r="J540" s="777"/>
      <c r="K540" s="777"/>
      <c r="L540" s="777"/>
      <c r="M540" s="777"/>
      <c r="N540" s="777"/>
      <c r="O540" s="777"/>
      <c r="P540" s="777"/>
    </row>
    <row r="541" spans="1:16" s="778" customFormat="1">
      <c r="A541" s="776"/>
      <c r="B541" s="777"/>
      <c r="C541" s="777"/>
      <c r="D541" s="777"/>
      <c r="E541" s="777"/>
      <c r="F541" s="777"/>
      <c r="G541" s="777"/>
      <c r="H541" s="777"/>
      <c r="I541" s="777"/>
      <c r="J541" s="777"/>
      <c r="K541" s="777"/>
      <c r="L541" s="777"/>
      <c r="M541" s="777"/>
      <c r="N541" s="777"/>
      <c r="O541" s="777"/>
      <c r="P541" s="777"/>
    </row>
    <row r="542" spans="1:16" s="778" customFormat="1">
      <c r="A542" s="776"/>
      <c r="B542" s="777"/>
      <c r="C542" s="777"/>
      <c r="D542" s="777"/>
      <c r="E542" s="777"/>
      <c r="F542" s="777"/>
      <c r="G542" s="777"/>
      <c r="H542" s="777"/>
      <c r="I542" s="777"/>
      <c r="J542" s="777"/>
      <c r="K542" s="777"/>
      <c r="L542" s="777"/>
      <c r="M542" s="777"/>
      <c r="N542" s="777"/>
      <c r="O542" s="777"/>
      <c r="P542" s="777"/>
    </row>
    <row r="543" spans="1:16" s="778" customFormat="1">
      <c r="A543" s="776"/>
      <c r="B543" s="777"/>
      <c r="C543" s="777"/>
      <c r="D543" s="777"/>
      <c r="E543" s="777"/>
      <c r="F543" s="777"/>
      <c r="G543" s="777"/>
      <c r="H543" s="777"/>
      <c r="I543" s="777"/>
      <c r="J543" s="777"/>
      <c r="K543" s="777"/>
      <c r="L543" s="777"/>
      <c r="M543" s="777"/>
      <c r="N543" s="777"/>
      <c r="O543" s="777"/>
      <c r="P543" s="777"/>
    </row>
    <row r="544" spans="1:16" s="778" customFormat="1">
      <c r="A544" s="776"/>
      <c r="B544" s="777"/>
      <c r="C544" s="777"/>
      <c r="D544" s="777"/>
      <c r="E544" s="777"/>
      <c r="F544" s="777"/>
      <c r="G544" s="777"/>
      <c r="H544" s="777"/>
      <c r="I544" s="777"/>
      <c r="J544" s="777"/>
      <c r="K544" s="777"/>
      <c r="L544" s="777"/>
      <c r="M544" s="777"/>
      <c r="N544" s="777"/>
      <c r="O544" s="777"/>
      <c r="P544" s="777"/>
    </row>
    <row r="545" spans="1:16" s="778" customFormat="1">
      <c r="A545" s="776"/>
      <c r="B545" s="777"/>
      <c r="C545" s="777"/>
      <c r="D545" s="777"/>
      <c r="E545" s="777"/>
      <c r="F545" s="777"/>
      <c r="G545" s="777"/>
      <c r="H545" s="777"/>
      <c r="I545" s="777"/>
      <c r="J545" s="777"/>
      <c r="K545" s="777"/>
      <c r="L545" s="777"/>
      <c r="M545" s="777"/>
      <c r="N545" s="777"/>
      <c r="O545" s="777"/>
      <c r="P545" s="777"/>
    </row>
    <row r="546" spans="1:16" s="778" customFormat="1">
      <c r="A546" s="776"/>
      <c r="B546" s="777"/>
      <c r="C546" s="777"/>
      <c r="D546" s="777"/>
      <c r="E546" s="777"/>
      <c r="F546" s="777"/>
      <c r="G546" s="777"/>
      <c r="H546" s="777"/>
      <c r="I546" s="777"/>
      <c r="J546" s="777"/>
      <c r="K546" s="777"/>
      <c r="L546" s="777"/>
      <c r="M546" s="777"/>
      <c r="N546" s="777"/>
      <c r="O546" s="777"/>
      <c r="P546" s="777"/>
    </row>
    <row r="547" spans="1:16" s="778" customFormat="1">
      <c r="A547" s="776"/>
      <c r="B547" s="777"/>
      <c r="C547" s="777"/>
      <c r="D547" s="777"/>
      <c r="E547" s="777"/>
      <c r="F547" s="777"/>
      <c r="G547" s="777"/>
      <c r="H547" s="777"/>
      <c r="I547" s="777"/>
      <c r="J547" s="777"/>
      <c r="K547" s="777"/>
      <c r="L547" s="777"/>
      <c r="M547" s="777"/>
      <c r="N547" s="777"/>
      <c r="O547" s="777"/>
      <c r="P547" s="777"/>
    </row>
    <row r="548" spans="1:16" s="778" customFormat="1">
      <c r="A548" s="776"/>
      <c r="B548" s="777"/>
      <c r="C548" s="777"/>
      <c r="D548" s="777"/>
      <c r="E548" s="777"/>
      <c r="F548" s="777"/>
      <c r="G548" s="777"/>
      <c r="H548" s="777"/>
      <c r="I548" s="777"/>
      <c r="J548" s="777"/>
      <c r="K548" s="777"/>
      <c r="L548" s="777"/>
      <c r="M548" s="777"/>
      <c r="N548" s="777"/>
      <c r="O548" s="777"/>
      <c r="P548" s="777"/>
    </row>
    <row r="549" spans="1:16" s="778" customFormat="1">
      <c r="A549" s="776"/>
      <c r="B549" s="777"/>
      <c r="C549" s="777"/>
      <c r="D549" s="777"/>
      <c r="E549" s="777"/>
      <c r="F549" s="777"/>
      <c r="G549" s="777"/>
      <c r="H549" s="777"/>
      <c r="I549" s="777"/>
      <c r="J549" s="777"/>
      <c r="K549" s="777"/>
      <c r="L549" s="777"/>
      <c r="M549" s="777"/>
      <c r="N549" s="777"/>
      <c r="O549" s="777"/>
      <c r="P549" s="777"/>
    </row>
    <row r="550" spans="1:16" s="778" customFormat="1">
      <c r="A550" s="776"/>
      <c r="B550" s="777"/>
      <c r="C550" s="777"/>
      <c r="D550" s="777"/>
      <c r="E550" s="777"/>
      <c r="F550" s="777"/>
      <c r="G550" s="777"/>
      <c r="H550" s="777"/>
      <c r="I550" s="777"/>
      <c r="J550" s="777"/>
      <c r="K550" s="777"/>
      <c r="L550" s="777"/>
      <c r="M550" s="777"/>
      <c r="N550" s="777"/>
      <c r="O550" s="777"/>
      <c r="P550" s="777"/>
    </row>
    <row r="551" spans="1:16" s="778" customFormat="1">
      <c r="A551" s="776"/>
      <c r="B551" s="777"/>
      <c r="C551" s="777"/>
      <c r="D551" s="777"/>
      <c r="E551" s="777"/>
      <c r="F551" s="777"/>
      <c r="G551" s="777"/>
      <c r="H551" s="777"/>
      <c r="I551" s="777"/>
      <c r="J551" s="777"/>
      <c r="K551" s="777"/>
      <c r="L551" s="777"/>
      <c r="M551" s="777"/>
      <c r="N551" s="777"/>
      <c r="O551" s="777"/>
      <c r="P551" s="777"/>
    </row>
    <row r="552" spans="1:16" s="778" customFormat="1">
      <c r="A552" s="776"/>
      <c r="B552" s="777"/>
      <c r="C552" s="777"/>
      <c r="D552" s="777"/>
      <c r="E552" s="777"/>
      <c r="F552" s="777"/>
      <c r="G552" s="777"/>
      <c r="H552" s="777"/>
      <c r="I552" s="777"/>
      <c r="J552" s="777"/>
      <c r="K552" s="777"/>
      <c r="L552" s="777"/>
      <c r="M552" s="777"/>
      <c r="N552" s="777"/>
      <c r="O552" s="777"/>
      <c r="P552" s="777"/>
    </row>
    <row r="553" spans="1:16" s="778" customFormat="1">
      <c r="A553" s="776"/>
      <c r="B553" s="777"/>
      <c r="C553" s="777"/>
      <c r="D553" s="777"/>
      <c r="E553" s="777"/>
      <c r="F553" s="777"/>
      <c r="G553" s="777"/>
      <c r="H553" s="777"/>
      <c r="I553" s="777"/>
      <c r="J553" s="777"/>
      <c r="K553" s="777"/>
      <c r="L553" s="777"/>
      <c r="M553" s="777"/>
      <c r="N553" s="777"/>
      <c r="O553" s="777"/>
      <c r="P553" s="777"/>
    </row>
    <row r="554" spans="1:16" s="778" customFormat="1">
      <c r="A554" s="776"/>
      <c r="B554" s="777"/>
      <c r="C554" s="777"/>
      <c r="D554" s="777"/>
      <c r="E554" s="777"/>
      <c r="F554" s="777"/>
      <c r="G554" s="777"/>
      <c r="H554" s="777"/>
      <c r="I554" s="777"/>
      <c r="J554" s="777"/>
      <c r="K554" s="777"/>
      <c r="L554" s="777"/>
      <c r="M554" s="777"/>
      <c r="N554" s="777"/>
      <c r="O554" s="777"/>
      <c r="P554" s="777"/>
    </row>
    <row r="555" spans="1:16" s="778" customFormat="1">
      <c r="A555" s="776"/>
      <c r="B555" s="777"/>
      <c r="C555" s="777"/>
      <c r="D555" s="777"/>
      <c r="E555" s="777"/>
      <c r="F555" s="777"/>
      <c r="G555" s="777"/>
      <c r="H555" s="777"/>
      <c r="I555" s="777"/>
      <c r="J555" s="777"/>
      <c r="K555" s="777"/>
      <c r="L555" s="777"/>
      <c r="M555" s="777"/>
      <c r="N555" s="777"/>
      <c r="O555" s="777"/>
      <c r="P555" s="777"/>
    </row>
    <row r="556" spans="1:16" s="778" customFormat="1">
      <c r="A556" s="776"/>
      <c r="B556" s="777"/>
      <c r="C556" s="777"/>
      <c r="D556" s="777"/>
      <c r="E556" s="777"/>
      <c r="F556" s="777"/>
      <c r="G556" s="777"/>
      <c r="H556" s="777"/>
      <c r="I556" s="777"/>
      <c r="J556" s="777"/>
      <c r="K556" s="777"/>
      <c r="L556" s="777"/>
      <c r="M556" s="777"/>
      <c r="N556" s="777"/>
      <c r="O556" s="777"/>
      <c r="P556" s="777"/>
    </row>
    <row r="557" spans="1:16" s="778" customFormat="1">
      <c r="A557" s="776"/>
      <c r="B557" s="777"/>
      <c r="C557" s="777"/>
      <c r="D557" s="777"/>
      <c r="E557" s="777"/>
      <c r="F557" s="777"/>
      <c r="G557" s="777"/>
      <c r="H557" s="777"/>
      <c r="I557" s="777"/>
      <c r="J557" s="777"/>
      <c r="K557" s="777"/>
      <c r="L557" s="777"/>
      <c r="M557" s="777"/>
      <c r="N557" s="777"/>
      <c r="O557" s="777"/>
      <c r="P557" s="777"/>
    </row>
    <row r="558" spans="1:16" s="778" customFormat="1">
      <c r="A558" s="776"/>
      <c r="B558" s="777"/>
      <c r="C558" s="777"/>
      <c r="D558" s="777"/>
      <c r="E558" s="777"/>
      <c r="F558" s="777"/>
      <c r="G558" s="777"/>
      <c r="H558" s="777"/>
      <c r="I558" s="777"/>
      <c r="J558" s="777"/>
      <c r="K558" s="777"/>
      <c r="L558" s="777"/>
      <c r="M558" s="777"/>
      <c r="N558" s="777"/>
      <c r="O558" s="777"/>
      <c r="P558" s="777"/>
    </row>
    <row r="559" spans="1:16" s="778" customFormat="1">
      <c r="A559" s="776"/>
      <c r="B559" s="777"/>
      <c r="C559" s="777"/>
      <c r="D559" s="777"/>
      <c r="E559" s="777"/>
      <c r="F559" s="777"/>
      <c r="G559" s="777"/>
      <c r="H559" s="777"/>
      <c r="I559" s="777"/>
      <c r="J559" s="777"/>
      <c r="K559" s="777"/>
      <c r="L559" s="777"/>
      <c r="M559" s="777"/>
      <c r="N559" s="777"/>
      <c r="O559" s="777"/>
      <c r="P559" s="777"/>
    </row>
    <row r="560" spans="1:16" s="778" customFormat="1">
      <c r="A560" s="776"/>
      <c r="B560" s="777"/>
      <c r="C560" s="777"/>
      <c r="D560" s="777"/>
      <c r="E560" s="777"/>
      <c r="F560" s="777"/>
      <c r="G560" s="777"/>
      <c r="H560" s="777"/>
      <c r="I560" s="777"/>
      <c r="J560" s="777"/>
      <c r="K560" s="777"/>
      <c r="L560" s="777"/>
      <c r="M560" s="777"/>
      <c r="N560" s="777"/>
      <c r="O560" s="777"/>
      <c r="P560" s="777"/>
    </row>
    <row r="561" spans="1:16" s="778" customFormat="1">
      <c r="A561" s="776"/>
      <c r="B561" s="777"/>
      <c r="C561" s="777"/>
      <c r="D561" s="777"/>
      <c r="E561" s="777"/>
      <c r="F561" s="777"/>
      <c r="G561" s="777"/>
      <c r="H561" s="777"/>
      <c r="I561" s="777"/>
      <c r="J561" s="777"/>
      <c r="K561" s="777"/>
      <c r="L561" s="777"/>
      <c r="M561" s="777"/>
      <c r="N561" s="777"/>
      <c r="O561" s="777"/>
      <c r="P561" s="777"/>
    </row>
    <row r="562" spans="1:16" s="778" customFormat="1">
      <c r="A562" s="776"/>
      <c r="B562" s="777"/>
      <c r="C562" s="777"/>
      <c r="D562" s="777"/>
      <c r="E562" s="777"/>
      <c r="F562" s="777"/>
      <c r="G562" s="777"/>
      <c r="H562" s="777"/>
      <c r="I562" s="777"/>
      <c r="J562" s="777"/>
      <c r="K562" s="777"/>
      <c r="L562" s="777"/>
      <c r="M562" s="777"/>
      <c r="N562" s="777"/>
      <c r="O562" s="777"/>
      <c r="P562" s="777"/>
    </row>
    <row r="563" spans="1:16" s="778" customFormat="1">
      <c r="A563" s="776"/>
      <c r="B563" s="777"/>
      <c r="C563" s="777"/>
      <c r="D563" s="777"/>
      <c r="E563" s="777"/>
      <c r="F563" s="777"/>
      <c r="G563" s="777"/>
      <c r="H563" s="777"/>
      <c r="I563" s="777"/>
      <c r="J563" s="777"/>
      <c r="K563" s="777"/>
      <c r="L563" s="777"/>
      <c r="M563" s="777"/>
      <c r="N563" s="777"/>
      <c r="O563" s="777"/>
      <c r="P563" s="777"/>
    </row>
    <row r="564" spans="1:16" s="778" customFormat="1">
      <c r="A564" s="776"/>
      <c r="B564" s="777"/>
      <c r="C564" s="777"/>
      <c r="D564" s="777"/>
      <c r="E564" s="777"/>
      <c r="F564" s="777"/>
      <c r="G564" s="777"/>
      <c r="H564" s="777"/>
      <c r="I564" s="777"/>
      <c r="J564" s="777"/>
      <c r="K564" s="777"/>
      <c r="L564" s="777"/>
      <c r="M564" s="777"/>
      <c r="N564" s="777"/>
      <c r="O564" s="777"/>
      <c r="P564" s="777"/>
    </row>
    <row r="565" spans="1:16" s="778" customFormat="1">
      <c r="A565" s="776"/>
      <c r="B565" s="777"/>
      <c r="C565" s="777"/>
      <c r="D565" s="777"/>
      <c r="E565" s="777"/>
      <c r="F565" s="777"/>
      <c r="G565" s="777"/>
      <c r="H565" s="777"/>
      <c r="I565" s="777"/>
      <c r="J565" s="777"/>
      <c r="K565" s="777"/>
      <c r="L565" s="777"/>
      <c r="M565" s="777"/>
      <c r="N565" s="777"/>
      <c r="O565" s="777"/>
      <c r="P565" s="777"/>
    </row>
    <row r="566" spans="1:16" s="778" customFormat="1">
      <c r="A566" s="776"/>
      <c r="B566" s="777"/>
      <c r="C566" s="777"/>
      <c r="D566" s="777"/>
      <c r="E566" s="777"/>
      <c r="F566" s="777"/>
      <c r="G566" s="777"/>
      <c r="H566" s="777"/>
      <c r="I566" s="777"/>
      <c r="J566" s="777"/>
      <c r="K566" s="777"/>
      <c r="L566" s="777"/>
      <c r="M566" s="777"/>
      <c r="N566" s="777"/>
      <c r="O566" s="777"/>
      <c r="P566" s="777"/>
    </row>
    <row r="567" spans="1:16" s="778" customFormat="1">
      <c r="A567" s="776"/>
      <c r="B567" s="777"/>
      <c r="C567" s="777"/>
      <c r="D567" s="777"/>
      <c r="E567" s="777"/>
      <c r="F567" s="777"/>
      <c r="G567" s="777"/>
      <c r="H567" s="777"/>
      <c r="I567" s="777"/>
      <c r="J567" s="777"/>
      <c r="K567" s="777"/>
      <c r="L567" s="777"/>
      <c r="M567" s="777"/>
      <c r="N567" s="777"/>
      <c r="O567" s="777"/>
      <c r="P567" s="777"/>
    </row>
    <row r="568" spans="1:16" s="778" customFormat="1">
      <c r="A568" s="776"/>
      <c r="B568" s="777"/>
      <c r="C568" s="777"/>
      <c r="D568" s="777"/>
      <c r="E568" s="777"/>
      <c r="F568" s="777"/>
      <c r="G568" s="777"/>
      <c r="H568" s="777"/>
      <c r="I568" s="777"/>
      <c r="J568" s="777"/>
      <c r="K568" s="777"/>
      <c r="L568" s="777"/>
      <c r="M568" s="777"/>
      <c r="N568" s="777"/>
      <c r="O568" s="777"/>
      <c r="P568" s="777"/>
    </row>
    <row r="569" spans="1:16" s="778" customFormat="1">
      <c r="A569" s="776"/>
      <c r="B569" s="777"/>
      <c r="C569" s="777"/>
      <c r="D569" s="777"/>
      <c r="E569" s="777"/>
      <c r="F569" s="777"/>
      <c r="G569" s="777"/>
      <c r="H569" s="777"/>
      <c r="I569" s="777"/>
      <c r="J569" s="777"/>
      <c r="K569" s="777"/>
      <c r="L569" s="777"/>
      <c r="M569" s="777"/>
      <c r="N569" s="777"/>
      <c r="O569" s="777"/>
      <c r="P569" s="777"/>
    </row>
    <row r="570" spans="1:16" s="778" customFormat="1">
      <c r="A570" s="776"/>
      <c r="B570" s="777"/>
      <c r="C570" s="777"/>
      <c r="D570" s="777"/>
      <c r="E570" s="777"/>
      <c r="F570" s="777"/>
      <c r="G570" s="777"/>
      <c r="H570" s="777"/>
      <c r="I570" s="777"/>
      <c r="J570" s="777"/>
      <c r="K570" s="777"/>
      <c r="L570" s="777"/>
      <c r="M570" s="777"/>
      <c r="N570" s="777"/>
      <c r="O570" s="777"/>
      <c r="P570" s="777"/>
    </row>
    <row r="571" spans="1:16" s="778" customFormat="1">
      <c r="A571" s="776"/>
      <c r="B571" s="777"/>
      <c r="C571" s="777"/>
      <c r="D571" s="777"/>
      <c r="E571" s="777"/>
      <c r="F571" s="777"/>
      <c r="G571" s="777"/>
      <c r="H571" s="777"/>
      <c r="I571" s="777"/>
      <c r="J571" s="777"/>
      <c r="K571" s="777"/>
      <c r="L571" s="777"/>
      <c r="M571" s="777"/>
      <c r="N571" s="777"/>
      <c r="O571" s="777"/>
      <c r="P571" s="777"/>
    </row>
    <row r="572" spans="1:16" s="778" customFormat="1">
      <c r="A572" s="776"/>
      <c r="B572" s="777"/>
      <c r="C572" s="777"/>
      <c r="D572" s="777"/>
      <c r="E572" s="777"/>
      <c r="F572" s="777"/>
      <c r="G572" s="777"/>
      <c r="H572" s="777"/>
      <c r="I572" s="777"/>
      <c r="J572" s="777"/>
      <c r="K572" s="777"/>
      <c r="L572" s="777"/>
      <c r="M572" s="777"/>
      <c r="N572" s="777"/>
      <c r="O572" s="777"/>
      <c r="P572" s="777"/>
    </row>
    <row r="573" spans="1:16" s="778" customFormat="1">
      <c r="A573" s="776"/>
      <c r="B573" s="777"/>
      <c r="C573" s="777"/>
      <c r="D573" s="777"/>
      <c r="E573" s="777"/>
      <c r="F573" s="777"/>
      <c r="G573" s="777"/>
      <c r="H573" s="777"/>
      <c r="I573" s="777"/>
      <c r="J573" s="777"/>
      <c r="K573" s="777"/>
      <c r="L573" s="777"/>
      <c r="M573" s="777"/>
      <c r="N573" s="777"/>
      <c r="O573" s="777"/>
      <c r="P573" s="777"/>
    </row>
    <row r="574" spans="1:16" s="778" customFormat="1">
      <c r="A574" s="776"/>
      <c r="B574" s="777"/>
      <c r="C574" s="777"/>
      <c r="D574" s="777"/>
      <c r="E574" s="777"/>
      <c r="F574" s="777"/>
      <c r="G574" s="777"/>
      <c r="H574" s="777"/>
      <c r="I574" s="777"/>
      <c r="J574" s="777"/>
      <c r="K574" s="777"/>
      <c r="L574" s="777"/>
      <c r="M574" s="777"/>
      <c r="N574" s="777"/>
      <c r="O574" s="777"/>
      <c r="P574" s="777"/>
    </row>
    <row r="575" spans="1:16" s="778" customFormat="1">
      <c r="A575" s="776"/>
      <c r="B575" s="777"/>
      <c r="C575" s="777"/>
      <c r="D575" s="777"/>
      <c r="E575" s="777"/>
      <c r="F575" s="777"/>
      <c r="G575" s="777"/>
      <c r="H575" s="777"/>
      <c r="I575" s="777"/>
      <c r="J575" s="777"/>
      <c r="K575" s="777"/>
      <c r="L575" s="777"/>
      <c r="M575" s="777"/>
      <c r="N575" s="777"/>
      <c r="O575" s="777"/>
      <c r="P575" s="777"/>
    </row>
    <row r="576" spans="1:16" s="778" customFormat="1">
      <c r="A576" s="776"/>
      <c r="B576" s="777"/>
      <c r="C576" s="777"/>
      <c r="D576" s="777"/>
      <c r="E576" s="777"/>
      <c r="F576" s="777"/>
      <c r="G576" s="777"/>
      <c r="H576" s="777"/>
      <c r="I576" s="777"/>
      <c r="J576" s="777"/>
      <c r="K576" s="777"/>
      <c r="L576" s="777"/>
      <c r="M576" s="777"/>
      <c r="N576" s="777"/>
      <c r="O576" s="777"/>
      <c r="P576" s="777"/>
    </row>
    <row r="577" spans="1:16" s="778" customFormat="1">
      <c r="A577" s="776"/>
      <c r="B577" s="777"/>
      <c r="C577" s="777"/>
      <c r="D577" s="777"/>
      <c r="E577" s="777"/>
      <c r="F577" s="777"/>
      <c r="G577" s="777"/>
      <c r="H577" s="777"/>
      <c r="I577" s="777"/>
      <c r="J577" s="777"/>
      <c r="K577" s="777"/>
      <c r="L577" s="777"/>
      <c r="M577" s="777"/>
      <c r="N577" s="777"/>
      <c r="O577" s="777"/>
      <c r="P577" s="777"/>
    </row>
    <row r="578" spans="1:16" s="778" customFormat="1">
      <c r="A578" s="776"/>
      <c r="B578" s="777"/>
      <c r="C578" s="777"/>
      <c r="D578" s="777"/>
      <c r="E578" s="777"/>
      <c r="F578" s="777"/>
      <c r="G578" s="777"/>
      <c r="H578" s="777"/>
      <c r="I578" s="777"/>
      <c r="J578" s="777"/>
      <c r="K578" s="777"/>
      <c r="L578" s="777"/>
      <c r="M578" s="777"/>
      <c r="N578" s="777"/>
      <c r="O578" s="777"/>
      <c r="P578" s="777"/>
    </row>
    <row r="579" spans="1:16" s="778" customFormat="1">
      <c r="A579" s="776"/>
      <c r="B579" s="777"/>
      <c r="C579" s="777"/>
      <c r="D579" s="777"/>
      <c r="E579" s="777"/>
      <c r="F579" s="777"/>
      <c r="G579" s="777"/>
      <c r="H579" s="777"/>
      <c r="I579" s="777"/>
      <c r="J579" s="777"/>
      <c r="K579" s="777"/>
      <c r="L579" s="777"/>
      <c r="M579" s="777"/>
      <c r="N579" s="777"/>
      <c r="O579" s="777"/>
      <c r="P579" s="777"/>
    </row>
    <row r="580" spans="1:16" s="778" customFormat="1">
      <c r="A580" s="776"/>
      <c r="B580" s="777"/>
      <c r="C580" s="777"/>
      <c r="D580" s="777"/>
      <c r="E580" s="777"/>
      <c r="F580" s="777"/>
      <c r="G580" s="777"/>
      <c r="H580" s="777"/>
      <c r="I580" s="777"/>
      <c r="J580" s="777"/>
      <c r="K580" s="777"/>
      <c r="L580" s="777"/>
      <c r="M580" s="777"/>
      <c r="N580" s="777"/>
      <c r="O580" s="777"/>
      <c r="P580" s="777"/>
    </row>
    <row r="581" spans="1:16" s="778" customFormat="1">
      <c r="A581" s="776"/>
      <c r="B581" s="777"/>
      <c r="C581" s="777"/>
      <c r="D581" s="777"/>
      <c r="E581" s="777"/>
      <c r="F581" s="777"/>
      <c r="G581" s="777"/>
      <c r="H581" s="777"/>
      <c r="I581" s="777"/>
      <c r="J581" s="777"/>
      <c r="K581" s="777"/>
      <c r="L581" s="777"/>
      <c r="M581" s="777"/>
      <c r="N581" s="777"/>
      <c r="O581" s="777"/>
      <c r="P581" s="777"/>
    </row>
    <row r="582" spans="1:16" s="778" customFormat="1">
      <c r="A582" s="776"/>
      <c r="B582" s="777"/>
      <c r="C582" s="777"/>
      <c r="D582" s="777"/>
      <c r="E582" s="777"/>
      <c r="F582" s="777"/>
      <c r="G582" s="777"/>
      <c r="H582" s="777"/>
      <c r="I582" s="777"/>
      <c r="J582" s="777"/>
      <c r="K582" s="777"/>
      <c r="L582" s="777"/>
      <c r="M582" s="777"/>
      <c r="N582" s="777"/>
      <c r="O582" s="777"/>
      <c r="P582" s="777"/>
    </row>
    <row r="583" spans="1:16" s="778" customFormat="1">
      <c r="A583" s="776"/>
      <c r="B583" s="777"/>
      <c r="C583" s="777"/>
      <c r="D583" s="777"/>
      <c r="E583" s="777"/>
      <c r="F583" s="777"/>
      <c r="G583" s="777"/>
      <c r="H583" s="777"/>
      <c r="I583" s="777"/>
      <c r="J583" s="777"/>
      <c r="K583" s="777"/>
      <c r="L583" s="777"/>
      <c r="M583" s="777"/>
      <c r="N583" s="777"/>
      <c r="O583" s="777"/>
      <c r="P583" s="777"/>
    </row>
    <row r="584" spans="1:16" s="778" customFormat="1">
      <c r="A584" s="776"/>
      <c r="B584" s="777"/>
      <c r="C584" s="777"/>
      <c r="D584" s="777"/>
      <c r="E584" s="777"/>
      <c r="F584" s="777"/>
      <c r="G584" s="777"/>
      <c r="H584" s="777"/>
      <c r="I584" s="777"/>
      <c r="J584" s="777"/>
      <c r="K584" s="777"/>
      <c r="L584" s="777"/>
      <c r="M584" s="777"/>
      <c r="N584" s="777"/>
      <c r="O584" s="777"/>
      <c r="P584" s="777"/>
    </row>
    <row r="585" spans="1:16" s="778" customFormat="1">
      <c r="A585" s="776"/>
      <c r="B585" s="777"/>
      <c r="C585" s="777"/>
      <c r="D585" s="777"/>
      <c r="E585" s="777"/>
      <c r="F585" s="777"/>
      <c r="G585" s="777"/>
      <c r="H585" s="777"/>
      <c r="I585" s="777"/>
      <c r="J585" s="777"/>
      <c r="K585" s="777"/>
      <c r="L585" s="777"/>
      <c r="M585" s="777"/>
      <c r="N585" s="777"/>
      <c r="O585" s="777"/>
      <c r="P585" s="777"/>
    </row>
    <row r="586" spans="1:16" s="778" customFormat="1">
      <c r="A586" s="776"/>
      <c r="B586" s="777"/>
      <c r="C586" s="777"/>
      <c r="D586" s="777"/>
      <c r="E586" s="777"/>
      <c r="F586" s="777"/>
      <c r="G586" s="777"/>
      <c r="H586" s="777"/>
      <c r="I586" s="777"/>
      <c r="J586" s="777"/>
      <c r="K586" s="777"/>
      <c r="L586" s="777"/>
      <c r="M586" s="777"/>
      <c r="N586" s="777"/>
      <c r="O586" s="777"/>
      <c r="P586" s="777"/>
    </row>
    <row r="587" spans="1:16" s="778" customFormat="1">
      <c r="A587" s="776"/>
      <c r="B587" s="777"/>
      <c r="C587" s="777"/>
      <c r="D587" s="777"/>
      <c r="E587" s="777"/>
      <c r="F587" s="777"/>
      <c r="G587" s="777"/>
      <c r="H587" s="777"/>
      <c r="I587" s="777"/>
      <c r="J587" s="777"/>
      <c r="K587" s="777"/>
      <c r="L587" s="777"/>
      <c r="M587" s="777"/>
      <c r="N587" s="777"/>
      <c r="O587" s="777"/>
      <c r="P587" s="777"/>
    </row>
    <row r="588" spans="1:16" s="778" customFormat="1">
      <c r="A588" s="776"/>
      <c r="B588" s="777"/>
      <c r="C588" s="777"/>
      <c r="D588" s="777"/>
      <c r="E588" s="777"/>
      <c r="F588" s="777"/>
      <c r="G588" s="777"/>
      <c r="H588" s="777"/>
      <c r="I588" s="777"/>
      <c r="J588" s="777"/>
      <c r="K588" s="777"/>
      <c r="L588" s="777"/>
      <c r="M588" s="777"/>
      <c r="N588" s="777"/>
      <c r="O588" s="777"/>
      <c r="P588" s="777"/>
    </row>
    <row r="589" spans="1:16" s="778" customFormat="1">
      <c r="A589" s="776"/>
      <c r="B589" s="777"/>
      <c r="C589" s="777"/>
      <c r="D589" s="777"/>
      <c r="E589" s="777"/>
      <c r="F589" s="777"/>
      <c r="G589" s="777"/>
      <c r="H589" s="777"/>
      <c r="I589" s="777"/>
      <c r="J589" s="777"/>
      <c r="K589" s="777"/>
      <c r="L589" s="777"/>
      <c r="M589" s="777"/>
      <c r="N589" s="777"/>
      <c r="O589" s="777"/>
      <c r="P589" s="777"/>
    </row>
    <row r="590" spans="1:16" s="778" customFormat="1">
      <c r="A590" s="776"/>
      <c r="B590" s="777"/>
      <c r="C590" s="777"/>
      <c r="D590" s="777"/>
      <c r="E590" s="777"/>
      <c r="F590" s="777"/>
      <c r="G590" s="777"/>
      <c r="H590" s="777"/>
      <c r="I590" s="777"/>
      <c r="J590" s="777"/>
      <c r="K590" s="777"/>
      <c r="L590" s="777"/>
      <c r="M590" s="777"/>
      <c r="N590" s="777"/>
      <c r="O590" s="777"/>
      <c r="P590" s="777"/>
    </row>
    <row r="591" spans="1:16" s="778" customFormat="1">
      <c r="A591" s="776"/>
      <c r="B591" s="777"/>
      <c r="C591" s="777"/>
      <c r="D591" s="777"/>
      <c r="E591" s="777"/>
      <c r="F591" s="777"/>
      <c r="G591" s="777"/>
      <c r="H591" s="777"/>
      <c r="I591" s="777"/>
      <c r="J591" s="777"/>
      <c r="K591" s="777"/>
      <c r="L591" s="777"/>
      <c r="M591" s="777"/>
      <c r="N591" s="777"/>
      <c r="O591" s="777"/>
      <c r="P591" s="777"/>
    </row>
    <row r="592" spans="1:16" s="778" customFormat="1">
      <c r="A592" s="776"/>
      <c r="B592" s="777"/>
      <c r="C592" s="777"/>
      <c r="D592" s="777"/>
      <c r="E592" s="777"/>
      <c r="F592" s="777"/>
      <c r="G592" s="777"/>
      <c r="H592" s="777"/>
      <c r="I592" s="777"/>
      <c r="J592" s="777"/>
      <c r="K592" s="777"/>
      <c r="L592" s="777"/>
      <c r="M592" s="777"/>
      <c r="N592" s="777"/>
      <c r="O592" s="777"/>
      <c r="P592" s="777"/>
    </row>
    <row r="593" spans="1:16" s="778" customFormat="1">
      <c r="A593" s="776"/>
      <c r="B593" s="777"/>
      <c r="C593" s="777"/>
      <c r="D593" s="777"/>
      <c r="E593" s="777"/>
      <c r="F593" s="777"/>
      <c r="G593" s="777"/>
      <c r="H593" s="777"/>
      <c r="I593" s="777"/>
      <c r="J593" s="777"/>
      <c r="K593" s="777"/>
      <c r="L593" s="777"/>
      <c r="M593" s="777"/>
      <c r="N593" s="777"/>
      <c r="O593" s="777"/>
      <c r="P593" s="777"/>
    </row>
    <row r="594" spans="1:16" s="778" customFormat="1">
      <c r="A594" s="776"/>
      <c r="B594" s="777"/>
      <c r="C594" s="777"/>
      <c r="D594" s="777"/>
      <c r="E594" s="777"/>
      <c r="F594" s="777"/>
      <c r="G594" s="777"/>
      <c r="H594" s="777"/>
      <c r="I594" s="777"/>
      <c r="J594" s="777"/>
      <c r="K594" s="777"/>
      <c r="L594" s="777"/>
      <c r="M594" s="777"/>
      <c r="N594" s="777"/>
      <c r="O594" s="777"/>
      <c r="P594" s="777"/>
    </row>
    <row r="595" spans="1:16" s="778" customFormat="1">
      <c r="A595" s="776"/>
      <c r="B595" s="777"/>
      <c r="C595" s="777"/>
      <c r="D595" s="777"/>
      <c r="E595" s="777"/>
      <c r="F595" s="777"/>
      <c r="G595" s="777"/>
      <c r="H595" s="777"/>
      <c r="I595" s="777"/>
      <c r="J595" s="777"/>
      <c r="K595" s="777"/>
      <c r="L595" s="777"/>
      <c r="M595" s="777"/>
      <c r="N595" s="777"/>
      <c r="O595" s="777"/>
      <c r="P595" s="777"/>
    </row>
    <row r="596" spans="1:16" s="778" customFormat="1">
      <c r="A596" s="776"/>
      <c r="B596" s="777"/>
      <c r="C596" s="777"/>
      <c r="D596" s="777"/>
      <c r="E596" s="777"/>
      <c r="F596" s="777"/>
      <c r="G596" s="777"/>
      <c r="H596" s="777"/>
      <c r="I596" s="777"/>
      <c r="J596" s="777"/>
      <c r="K596" s="777"/>
      <c r="L596" s="777"/>
      <c r="M596" s="777"/>
      <c r="N596" s="777"/>
      <c r="O596" s="777"/>
      <c r="P596" s="777"/>
    </row>
    <row r="597" spans="1:16" s="778" customFormat="1">
      <c r="A597" s="776"/>
      <c r="B597" s="777"/>
      <c r="C597" s="777"/>
      <c r="D597" s="777"/>
      <c r="E597" s="777"/>
      <c r="F597" s="777"/>
      <c r="G597" s="777"/>
      <c r="H597" s="777"/>
      <c r="I597" s="777"/>
      <c r="J597" s="777"/>
      <c r="K597" s="777"/>
      <c r="L597" s="777"/>
      <c r="M597" s="777"/>
      <c r="N597" s="777"/>
      <c r="O597" s="777"/>
      <c r="P597" s="777"/>
    </row>
    <row r="598" spans="1:16" s="778" customFormat="1">
      <c r="A598" s="776"/>
      <c r="B598" s="777"/>
      <c r="C598" s="777"/>
      <c r="D598" s="777"/>
      <c r="E598" s="777"/>
      <c r="F598" s="777"/>
      <c r="G598" s="777"/>
      <c r="H598" s="777"/>
      <c r="I598" s="777"/>
      <c r="J598" s="777"/>
      <c r="K598" s="777"/>
      <c r="L598" s="777"/>
      <c r="M598" s="777"/>
      <c r="N598" s="777"/>
      <c r="O598" s="777"/>
      <c r="P598" s="777"/>
    </row>
    <row r="599" spans="1:16" s="778" customFormat="1">
      <c r="A599" s="776"/>
      <c r="B599" s="777"/>
      <c r="C599" s="777"/>
      <c r="D599" s="777"/>
      <c r="E599" s="777"/>
      <c r="F599" s="777"/>
      <c r="G599" s="777"/>
      <c r="H599" s="777"/>
      <c r="I599" s="777"/>
      <c r="J599" s="777"/>
      <c r="K599" s="777"/>
      <c r="L599" s="777"/>
      <c r="M599" s="777"/>
      <c r="N599" s="777"/>
      <c r="O599" s="777"/>
      <c r="P599" s="777"/>
    </row>
    <row r="600" spans="1:16" s="778" customFormat="1">
      <c r="A600" s="776"/>
      <c r="B600" s="777"/>
      <c r="C600" s="777"/>
      <c r="D600" s="777"/>
      <c r="E600" s="777"/>
      <c r="F600" s="777"/>
      <c r="G600" s="777"/>
      <c r="H600" s="777"/>
      <c r="I600" s="777"/>
      <c r="J600" s="777"/>
      <c r="K600" s="777"/>
      <c r="L600" s="777"/>
      <c r="M600" s="777"/>
      <c r="N600" s="777"/>
      <c r="O600" s="777"/>
      <c r="P600" s="777"/>
    </row>
    <row r="601" spans="1:16" s="778" customFormat="1">
      <c r="A601" s="776"/>
      <c r="B601" s="777"/>
      <c r="C601" s="777"/>
      <c r="D601" s="777"/>
      <c r="E601" s="777"/>
      <c r="F601" s="777"/>
      <c r="G601" s="777"/>
      <c r="H601" s="777"/>
      <c r="I601" s="777"/>
      <c r="J601" s="777"/>
      <c r="K601" s="777"/>
      <c r="L601" s="777"/>
      <c r="M601" s="777"/>
      <c r="N601" s="777"/>
      <c r="O601" s="777"/>
      <c r="P601" s="777"/>
    </row>
    <row r="602" spans="1:16" s="778" customFormat="1">
      <c r="A602" s="776"/>
      <c r="B602" s="777"/>
      <c r="C602" s="777"/>
      <c r="D602" s="777"/>
      <c r="E602" s="777"/>
      <c r="F602" s="777"/>
      <c r="G602" s="777"/>
      <c r="H602" s="777"/>
      <c r="I602" s="777"/>
      <c r="J602" s="777"/>
      <c r="K602" s="777"/>
      <c r="L602" s="777"/>
      <c r="M602" s="777"/>
      <c r="N602" s="777"/>
      <c r="O602" s="777"/>
      <c r="P602" s="777"/>
    </row>
    <row r="603" spans="1:16" s="778" customFormat="1">
      <c r="A603" s="776"/>
      <c r="B603" s="777"/>
      <c r="C603" s="777"/>
      <c r="D603" s="777"/>
      <c r="E603" s="777"/>
      <c r="F603" s="777"/>
      <c r="G603" s="777"/>
      <c r="H603" s="777"/>
      <c r="I603" s="777"/>
      <c r="J603" s="777"/>
      <c r="K603" s="777"/>
      <c r="L603" s="777"/>
      <c r="M603" s="777"/>
      <c r="N603" s="777"/>
      <c r="O603" s="777"/>
      <c r="P603" s="777"/>
    </row>
    <row r="604" spans="1:16" s="778" customFormat="1">
      <c r="A604" s="776"/>
      <c r="B604" s="777"/>
      <c r="C604" s="777"/>
      <c r="D604" s="777"/>
      <c r="E604" s="777"/>
      <c r="F604" s="777"/>
      <c r="G604" s="777"/>
      <c r="H604" s="777"/>
      <c r="I604" s="777"/>
      <c r="J604" s="777"/>
      <c r="K604" s="777"/>
      <c r="L604" s="777"/>
      <c r="M604" s="777"/>
      <c r="N604" s="777"/>
      <c r="O604" s="777"/>
      <c r="P604" s="777"/>
    </row>
    <row r="605" spans="1:16" s="778" customFormat="1">
      <c r="A605" s="776"/>
      <c r="B605" s="777"/>
      <c r="C605" s="777"/>
      <c r="D605" s="777"/>
      <c r="E605" s="777"/>
      <c r="F605" s="777"/>
      <c r="G605" s="777"/>
      <c r="H605" s="777"/>
      <c r="I605" s="777"/>
      <c r="J605" s="777"/>
      <c r="K605" s="777"/>
      <c r="L605" s="777"/>
      <c r="M605" s="777"/>
      <c r="N605" s="777"/>
      <c r="O605" s="777"/>
      <c r="P605" s="777"/>
    </row>
    <row r="606" spans="1:16" s="778" customFormat="1">
      <c r="A606" s="776"/>
      <c r="B606" s="777"/>
      <c r="C606" s="777"/>
      <c r="D606" s="777"/>
      <c r="E606" s="777"/>
      <c r="F606" s="777"/>
      <c r="G606" s="777"/>
      <c r="H606" s="777"/>
      <c r="I606" s="777"/>
      <c r="J606" s="777"/>
      <c r="K606" s="777"/>
      <c r="L606" s="777"/>
      <c r="M606" s="777"/>
      <c r="N606" s="777"/>
      <c r="O606" s="777"/>
      <c r="P606" s="777"/>
    </row>
    <row r="607" spans="1:16" s="778" customFormat="1">
      <c r="A607" s="776"/>
      <c r="B607" s="777"/>
      <c r="C607" s="777"/>
      <c r="D607" s="777"/>
      <c r="E607" s="777"/>
      <c r="F607" s="777"/>
      <c r="G607" s="777"/>
      <c r="H607" s="777"/>
      <c r="I607" s="777"/>
      <c r="J607" s="777"/>
      <c r="K607" s="777"/>
      <c r="L607" s="777"/>
      <c r="M607" s="777"/>
      <c r="N607" s="777"/>
      <c r="O607" s="777"/>
      <c r="P607" s="777"/>
    </row>
    <row r="608" spans="1:16" s="778" customFormat="1">
      <c r="A608" s="776"/>
      <c r="B608" s="777"/>
      <c r="C608" s="777"/>
      <c r="D608" s="777"/>
      <c r="E608" s="777"/>
      <c r="F608" s="777"/>
      <c r="G608" s="777"/>
      <c r="H608" s="777"/>
      <c r="I608" s="777"/>
      <c r="J608" s="777"/>
      <c r="K608" s="777"/>
      <c r="L608" s="777"/>
      <c r="M608" s="777"/>
      <c r="N608" s="777"/>
      <c r="O608" s="777"/>
      <c r="P608" s="777"/>
    </row>
    <row r="609" spans="1:16" s="778" customFormat="1">
      <c r="A609" s="776"/>
      <c r="B609" s="777"/>
      <c r="C609" s="777"/>
      <c r="D609" s="777"/>
      <c r="E609" s="777"/>
      <c r="F609" s="777"/>
      <c r="G609" s="777"/>
      <c r="H609" s="777"/>
      <c r="I609" s="777"/>
      <c r="J609" s="777"/>
      <c r="K609" s="777"/>
      <c r="L609" s="777"/>
      <c r="M609" s="777"/>
      <c r="N609" s="777"/>
      <c r="O609" s="777"/>
      <c r="P609" s="777"/>
    </row>
    <row r="610" spans="1:16" s="778" customFormat="1">
      <c r="A610" s="776"/>
      <c r="B610" s="777"/>
      <c r="C610" s="777"/>
      <c r="D610" s="777"/>
      <c r="E610" s="777"/>
      <c r="F610" s="777"/>
      <c r="G610" s="777"/>
      <c r="H610" s="777"/>
      <c r="I610" s="777"/>
      <c r="J610" s="777"/>
      <c r="K610" s="777"/>
      <c r="L610" s="777"/>
      <c r="M610" s="777"/>
      <c r="N610" s="777"/>
      <c r="O610" s="777"/>
      <c r="P610" s="777"/>
    </row>
    <row r="611" spans="1:16" s="778" customFormat="1">
      <c r="A611" s="776"/>
      <c r="B611" s="777"/>
      <c r="C611" s="777"/>
      <c r="D611" s="777"/>
      <c r="E611" s="777"/>
      <c r="F611" s="777"/>
      <c r="G611" s="777"/>
      <c r="H611" s="777"/>
      <c r="I611" s="777"/>
      <c r="J611" s="777"/>
      <c r="K611" s="777"/>
      <c r="L611" s="777"/>
      <c r="M611" s="777"/>
      <c r="N611" s="777"/>
      <c r="O611" s="777"/>
      <c r="P611" s="777"/>
    </row>
    <row r="612" spans="1:16" s="778" customFormat="1">
      <c r="A612" s="776"/>
      <c r="B612" s="777"/>
      <c r="C612" s="777"/>
      <c r="D612" s="777"/>
      <c r="E612" s="777"/>
      <c r="F612" s="777"/>
      <c r="G612" s="777"/>
      <c r="H612" s="777"/>
      <c r="I612" s="777"/>
      <c r="J612" s="777"/>
      <c r="K612" s="777"/>
      <c r="L612" s="777"/>
      <c r="M612" s="777"/>
      <c r="N612" s="777"/>
      <c r="O612" s="777"/>
      <c r="P612" s="777"/>
    </row>
    <row r="613" spans="1:16" s="778" customFormat="1">
      <c r="A613" s="776"/>
      <c r="B613" s="777"/>
      <c r="C613" s="777"/>
      <c r="D613" s="777"/>
      <c r="E613" s="777"/>
      <c r="F613" s="777"/>
      <c r="G613" s="777"/>
      <c r="H613" s="777"/>
      <c r="I613" s="777"/>
      <c r="J613" s="777"/>
      <c r="K613" s="777"/>
      <c r="L613" s="777"/>
      <c r="M613" s="777"/>
      <c r="N613" s="777"/>
      <c r="O613" s="777"/>
      <c r="P613" s="777"/>
    </row>
    <row r="614" spans="1:16" s="778" customFormat="1">
      <c r="A614" s="776"/>
      <c r="B614" s="777"/>
      <c r="C614" s="777"/>
      <c r="D614" s="777"/>
      <c r="E614" s="777"/>
      <c r="F614" s="777"/>
      <c r="G614" s="777"/>
      <c r="H614" s="777"/>
      <c r="I614" s="777"/>
      <c r="J614" s="777"/>
      <c r="K614" s="777"/>
      <c r="L614" s="777"/>
      <c r="M614" s="777"/>
      <c r="N614" s="777"/>
      <c r="O614" s="777"/>
      <c r="P614" s="777"/>
    </row>
    <row r="615" spans="1:16" s="778" customFormat="1">
      <c r="A615" s="776"/>
      <c r="B615" s="777"/>
      <c r="C615" s="777"/>
      <c r="D615" s="777"/>
      <c r="E615" s="777"/>
      <c r="F615" s="777"/>
      <c r="G615" s="777"/>
      <c r="H615" s="777"/>
      <c r="I615" s="777"/>
      <c r="J615" s="777"/>
      <c r="K615" s="777"/>
      <c r="L615" s="777"/>
      <c r="M615" s="777"/>
      <c r="N615" s="777"/>
      <c r="O615" s="777"/>
      <c r="P615" s="777"/>
    </row>
    <row r="616" spans="1:16" s="778" customFormat="1">
      <c r="A616" s="776"/>
      <c r="B616" s="777"/>
      <c r="C616" s="777"/>
      <c r="D616" s="777"/>
      <c r="E616" s="777"/>
      <c r="F616" s="777"/>
      <c r="G616" s="777"/>
      <c r="H616" s="777"/>
      <c r="I616" s="777"/>
      <c r="J616" s="777"/>
      <c r="K616" s="777"/>
      <c r="L616" s="777"/>
      <c r="M616" s="777"/>
      <c r="N616" s="777"/>
      <c r="O616" s="777"/>
      <c r="P616" s="777"/>
    </row>
    <row r="617" spans="1:16" s="778" customFormat="1">
      <c r="A617" s="776"/>
      <c r="B617" s="777"/>
      <c r="C617" s="777"/>
      <c r="D617" s="777"/>
      <c r="E617" s="777"/>
      <c r="F617" s="777"/>
      <c r="G617" s="777"/>
      <c r="H617" s="777"/>
      <c r="I617" s="777"/>
      <c r="J617" s="777"/>
      <c r="K617" s="777"/>
      <c r="L617" s="777"/>
      <c r="M617" s="777"/>
      <c r="N617" s="777"/>
      <c r="O617" s="777"/>
      <c r="P617" s="777"/>
    </row>
    <row r="618" spans="1:16" s="778" customFormat="1">
      <c r="A618" s="776"/>
      <c r="B618" s="777"/>
      <c r="C618" s="777"/>
      <c r="D618" s="777"/>
      <c r="E618" s="777"/>
      <c r="F618" s="777"/>
      <c r="G618" s="777"/>
      <c r="H618" s="777"/>
      <c r="I618" s="777"/>
      <c r="J618" s="777"/>
      <c r="K618" s="777"/>
      <c r="L618" s="777"/>
      <c r="M618" s="777"/>
      <c r="N618" s="777"/>
      <c r="O618" s="777"/>
      <c r="P618" s="777"/>
    </row>
    <row r="619" spans="1:16" s="778" customFormat="1">
      <c r="A619" s="776"/>
      <c r="B619" s="777"/>
      <c r="C619" s="777"/>
      <c r="D619" s="777"/>
      <c r="E619" s="777"/>
      <c r="F619" s="777"/>
      <c r="G619" s="777"/>
      <c r="H619" s="777"/>
      <c r="I619" s="777"/>
      <c r="J619" s="777"/>
      <c r="K619" s="777"/>
      <c r="L619" s="777"/>
      <c r="M619" s="777"/>
      <c r="N619" s="777"/>
      <c r="O619" s="777"/>
      <c r="P619" s="777"/>
    </row>
    <row r="620" spans="1:16" s="778" customFormat="1">
      <c r="A620" s="776"/>
      <c r="B620" s="777"/>
      <c r="C620" s="777"/>
      <c r="D620" s="777"/>
      <c r="E620" s="777"/>
      <c r="F620" s="777"/>
      <c r="G620" s="777"/>
      <c r="H620" s="777"/>
      <c r="I620" s="777"/>
      <c r="J620" s="777"/>
      <c r="K620" s="777"/>
      <c r="L620" s="777"/>
      <c r="M620" s="777"/>
      <c r="N620" s="777"/>
      <c r="O620" s="777"/>
      <c r="P620" s="777"/>
    </row>
    <row r="621" spans="1:16" s="778" customFormat="1">
      <c r="A621" s="776"/>
      <c r="B621" s="777"/>
      <c r="C621" s="777"/>
      <c r="D621" s="777"/>
      <c r="E621" s="777"/>
      <c r="F621" s="777"/>
      <c r="G621" s="777"/>
      <c r="H621" s="777"/>
      <c r="I621" s="777"/>
      <c r="J621" s="777"/>
      <c r="K621" s="777"/>
      <c r="L621" s="777"/>
      <c r="M621" s="777"/>
      <c r="N621" s="777"/>
      <c r="O621" s="777"/>
      <c r="P621" s="777"/>
    </row>
    <row r="622" spans="1:16" s="778" customFormat="1">
      <c r="A622" s="776"/>
      <c r="B622" s="777"/>
      <c r="C622" s="777"/>
      <c r="D622" s="777"/>
      <c r="E622" s="777"/>
      <c r="F622" s="777"/>
      <c r="G622" s="777"/>
      <c r="H622" s="777"/>
      <c r="I622" s="777"/>
      <c r="J622" s="777"/>
      <c r="K622" s="777"/>
      <c r="L622" s="777"/>
      <c r="M622" s="777"/>
      <c r="N622" s="777"/>
      <c r="O622" s="777"/>
      <c r="P622" s="777"/>
    </row>
    <row r="623" spans="1:16" s="778" customFormat="1">
      <c r="A623" s="776"/>
      <c r="B623" s="777"/>
      <c r="C623" s="777"/>
      <c r="D623" s="777"/>
      <c r="E623" s="777"/>
      <c r="F623" s="777"/>
      <c r="G623" s="777"/>
      <c r="H623" s="777"/>
      <c r="I623" s="777"/>
      <c r="J623" s="777"/>
      <c r="K623" s="777"/>
      <c r="L623" s="777"/>
      <c r="M623" s="777"/>
      <c r="N623" s="777"/>
      <c r="O623" s="777"/>
      <c r="P623" s="777"/>
    </row>
    <row r="624" spans="1:16" s="778" customFormat="1">
      <c r="A624" s="776"/>
      <c r="B624" s="777"/>
      <c r="C624" s="777"/>
      <c r="D624" s="777"/>
      <c r="E624" s="777"/>
      <c r="F624" s="777"/>
      <c r="G624" s="777"/>
      <c r="H624" s="777"/>
      <c r="I624" s="777"/>
      <c r="J624" s="777"/>
      <c r="K624" s="777"/>
      <c r="L624" s="777"/>
      <c r="M624" s="777"/>
      <c r="N624" s="777"/>
      <c r="O624" s="777"/>
      <c r="P624" s="777"/>
    </row>
    <row r="625" spans="1:16" s="778" customFormat="1">
      <c r="A625" s="776"/>
      <c r="B625" s="777"/>
      <c r="C625" s="777"/>
      <c r="D625" s="777"/>
      <c r="E625" s="777"/>
      <c r="F625" s="777"/>
      <c r="G625" s="777"/>
      <c r="H625" s="777"/>
      <c r="I625" s="777"/>
      <c r="J625" s="777"/>
      <c r="K625" s="777"/>
      <c r="L625" s="777"/>
      <c r="M625" s="777"/>
      <c r="N625" s="777"/>
      <c r="O625" s="777"/>
      <c r="P625" s="777"/>
    </row>
    <row r="626" spans="1:16" s="778" customFormat="1">
      <c r="A626" s="776"/>
      <c r="B626" s="777"/>
      <c r="C626" s="777"/>
      <c r="D626" s="777"/>
      <c r="E626" s="777"/>
      <c r="F626" s="777"/>
      <c r="G626" s="777"/>
      <c r="H626" s="777"/>
      <c r="I626" s="777"/>
      <c r="J626" s="777"/>
      <c r="K626" s="777"/>
      <c r="L626" s="777"/>
      <c r="M626" s="777"/>
      <c r="N626" s="777"/>
      <c r="O626" s="777"/>
      <c r="P626" s="777"/>
    </row>
    <row r="627" spans="1:16" s="778" customFormat="1">
      <c r="A627" s="776"/>
      <c r="B627" s="777"/>
      <c r="C627" s="777"/>
      <c r="D627" s="777"/>
      <c r="E627" s="777"/>
      <c r="F627" s="777"/>
      <c r="G627" s="777"/>
      <c r="H627" s="777"/>
      <c r="I627" s="777"/>
      <c r="J627" s="777"/>
      <c r="K627" s="777"/>
      <c r="L627" s="777"/>
      <c r="M627" s="777"/>
      <c r="N627" s="777"/>
      <c r="O627" s="777"/>
      <c r="P627" s="777"/>
    </row>
    <row r="628" spans="1:16" s="778" customFormat="1">
      <c r="A628" s="776"/>
      <c r="B628" s="777"/>
      <c r="C628" s="777"/>
      <c r="D628" s="777"/>
      <c r="E628" s="777"/>
      <c r="F628" s="777"/>
      <c r="G628" s="777"/>
      <c r="H628" s="777"/>
      <c r="I628" s="777"/>
      <c r="J628" s="777"/>
      <c r="K628" s="777"/>
      <c r="L628" s="777"/>
      <c r="M628" s="777"/>
      <c r="N628" s="777"/>
      <c r="O628" s="777"/>
      <c r="P628" s="777"/>
    </row>
    <row r="629" spans="1:16" s="778" customFormat="1">
      <c r="A629" s="776"/>
      <c r="B629" s="777"/>
      <c r="C629" s="777"/>
      <c r="D629" s="777"/>
      <c r="E629" s="777"/>
      <c r="F629" s="777"/>
      <c r="G629" s="777"/>
      <c r="H629" s="777"/>
      <c r="I629" s="777"/>
      <c r="J629" s="777"/>
      <c r="K629" s="777"/>
      <c r="L629" s="777"/>
      <c r="M629" s="777"/>
      <c r="N629" s="777"/>
      <c r="O629" s="777"/>
      <c r="P629" s="777"/>
    </row>
    <row r="630" spans="1:16" s="778" customFormat="1">
      <c r="A630" s="776"/>
      <c r="B630" s="777"/>
      <c r="C630" s="777"/>
      <c r="D630" s="777"/>
      <c r="E630" s="777"/>
      <c r="F630" s="777"/>
      <c r="G630" s="777"/>
      <c r="H630" s="777"/>
      <c r="I630" s="777"/>
      <c r="J630" s="777"/>
      <c r="K630" s="777"/>
      <c r="L630" s="777"/>
      <c r="M630" s="777"/>
      <c r="N630" s="777"/>
      <c r="O630" s="777"/>
      <c r="P630" s="777"/>
    </row>
    <row r="631" spans="1:16" s="778" customFormat="1">
      <c r="A631" s="776"/>
      <c r="B631" s="777"/>
      <c r="C631" s="777"/>
      <c r="D631" s="777"/>
      <c r="E631" s="777"/>
      <c r="F631" s="777"/>
      <c r="G631" s="777"/>
      <c r="H631" s="777"/>
      <c r="I631" s="777"/>
      <c r="J631" s="777"/>
      <c r="K631" s="777"/>
      <c r="L631" s="777"/>
      <c r="M631" s="777"/>
      <c r="N631" s="777"/>
      <c r="O631" s="777"/>
      <c r="P631" s="777"/>
    </row>
    <row r="632" spans="1:16" s="778" customFormat="1">
      <c r="A632" s="776"/>
      <c r="B632" s="777"/>
      <c r="C632" s="777"/>
      <c r="D632" s="777"/>
      <c r="E632" s="777"/>
      <c r="F632" s="777"/>
      <c r="G632" s="777"/>
      <c r="H632" s="777"/>
      <c r="I632" s="777"/>
      <c r="J632" s="777"/>
      <c r="K632" s="777"/>
      <c r="L632" s="777"/>
      <c r="M632" s="777"/>
      <c r="N632" s="777"/>
      <c r="O632" s="777"/>
      <c r="P632" s="777"/>
    </row>
    <row r="633" spans="1:16" s="778" customFormat="1">
      <c r="A633" s="776"/>
      <c r="B633" s="777"/>
      <c r="C633" s="777"/>
      <c r="D633" s="777"/>
      <c r="E633" s="777"/>
      <c r="F633" s="777"/>
      <c r="G633" s="777"/>
      <c r="H633" s="777"/>
      <c r="I633" s="777"/>
      <c r="J633" s="777"/>
      <c r="K633" s="777"/>
      <c r="L633" s="777"/>
      <c r="M633" s="777"/>
      <c r="N633" s="777"/>
      <c r="O633" s="777"/>
      <c r="P633" s="777"/>
    </row>
    <row r="634" spans="1:16" s="778" customFormat="1">
      <c r="A634" s="776"/>
      <c r="B634" s="777"/>
      <c r="C634" s="777"/>
      <c r="D634" s="777"/>
      <c r="E634" s="777"/>
      <c r="F634" s="777"/>
      <c r="G634" s="777"/>
      <c r="H634" s="777"/>
      <c r="I634" s="777"/>
      <c r="J634" s="777"/>
      <c r="K634" s="777"/>
      <c r="L634" s="777"/>
      <c r="M634" s="777"/>
      <c r="N634" s="777"/>
      <c r="O634" s="777"/>
      <c r="P634" s="777"/>
    </row>
    <row r="635" spans="1:16" s="778" customFormat="1">
      <c r="A635" s="776"/>
      <c r="B635" s="777"/>
      <c r="C635" s="777"/>
      <c r="D635" s="777"/>
      <c r="E635" s="777"/>
      <c r="F635" s="777"/>
      <c r="G635" s="777"/>
      <c r="H635" s="777"/>
      <c r="I635" s="777"/>
      <c r="J635" s="777"/>
      <c r="K635" s="777"/>
      <c r="L635" s="777"/>
      <c r="M635" s="777"/>
      <c r="N635" s="777"/>
      <c r="O635" s="777"/>
      <c r="P635" s="777"/>
    </row>
    <row r="636" spans="1:16" s="778" customFormat="1">
      <c r="A636" s="776"/>
      <c r="B636" s="777"/>
      <c r="C636" s="777"/>
      <c r="D636" s="777"/>
      <c r="E636" s="777"/>
      <c r="F636" s="777"/>
      <c r="G636" s="777"/>
      <c r="H636" s="777"/>
      <c r="I636" s="777"/>
      <c r="J636" s="777"/>
      <c r="K636" s="777"/>
      <c r="L636" s="777"/>
      <c r="M636" s="777"/>
      <c r="N636" s="777"/>
      <c r="O636" s="777"/>
      <c r="P636" s="777"/>
    </row>
    <row r="637" spans="1:16" s="778" customFormat="1">
      <c r="A637" s="776"/>
      <c r="B637" s="777"/>
      <c r="C637" s="777"/>
      <c r="D637" s="777"/>
      <c r="E637" s="777"/>
      <c r="F637" s="777"/>
      <c r="G637" s="777"/>
      <c r="H637" s="777"/>
      <c r="I637" s="777"/>
      <c r="J637" s="777"/>
      <c r="K637" s="777"/>
      <c r="L637" s="777"/>
      <c r="M637" s="777"/>
      <c r="N637" s="777"/>
      <c r="O637" s="777"/>
      <c r="P637" s="777"/>
    </row>
    <row r="638" spans="1:16" s="778" customFormat="1">
      <c r="A638" s="776"/>
      <c r="B638" s="777"/>
      <c r="C638" s="777"/>
      <c r="D638" s="777"/>
      <c r="E638" s="777"/>
      <c r="F638" s="777"/>
      <c r="G638" s="777"/>
      <c r="H638" s="777"/>
      <c r="I638" s="777"/>
      <c r="J638" s="777"/>
      <c r="K638" s="777"/>
      <c r="L638" s="777"/>
      <c r="M638" s="777"/>
      <c r="N638" s="777"/>
      <c r="O638" s="777"/>
      <c r="P638" s="777"/>
    </row>
    <row r="639" spans="1:16" s="778" customFormat="1">
      <c r="A639" s="776"/>
      <c r="B639" s="777"/>
      <c r="C639" s="777"/>
      <c r="D639" s="777"/>
      <c r="E639" s="777"/>
      <c r="F639" s="777"/>
      <c r="G639" s="777"/>
      <c r="H639" s="777"/>
      <c r="I639" s="777"/>
      <c r="J639" s="777"/>
      <c r="K639" s="777"/>
      <c r="L639" s="777"/>
      <c r="M639" s="777"/>
      <c r="N639" s="777"/>
      <c r="O639" s="777"/>
      <c r="P639" s="777"/>
    </row>
    <row r="640" spans="1:16" s="778" customFormat="1">
      <c r="A640" s="776"/>
      <c r="B640" s="777"/>
      <c r="C640" s="777"/>
      <c r="D640" s="777"/>
      <c r="E640" s="777"/>
      <c r="F640" s="777"/>
      <c r="G640" s="777"/>
      <c r="H640" s="777"/>
      <c r="I640" s="777"/>
      <c r="J640" s="777"/>
      <c r="K640" s="777"/>
      <c r="L640" s="777"/>
      <c r="M640" s="777"/>
      <c r="N640" s="777"/>
      <c r="O640" s="777"/>
      <c r="P640" s="777"/>
    </row>
    <row r="641" spans="1:16" s="778" customFormat="1">
      <c r="A641" s="776"/>
      <c r="B641" s="777"/>
      <c r="C641" s="777"/>
      <c r="D641" s="777"/>
      <c r="E641" s="777"/>
      <c r="F641" s="777"/>
      <c r="G641" s="777"/>
      <c r="H641" s="777"/>
      <c r="I641" s="777"/>
      <c r="J641" s="777"/>
      <c r="K641" s="777"/>
      <c r="L641" s="777"/>
      <c r="M641" s="777"/>
      <c r="N641" s="777"/>
      <c r="O641" s="777"/>
      <c r="P641" s="777"/>
    </row>
    <row r="642" spans="1:16" s="778" customFormat="1">
      <c r="A642" s="776"/>
      <c r="B642" s="777"/>
      <c r="C642" s="777"/>
      <c r="D642" s="777"/>
      <c r="E642" s="777"/>
      <c r="F642" s="777"/>
      <c r="G642" s="777"/>
      <c r="H642" s="777"/>
      <c r="I642" s="777"/>
      <c r="J642" s="777"/>
      <c r="K642" s="777"/>
      <c r="L642" s="777"/>
      <c r="M642" s="777"/>
      <c r="N642" s="777"/>
      <c r="O642" s="777"/>
      <c r="P642" s="777"/>
    </row>
    <row r="643" spans="1:16" s="778" customFormat="1">
      <c r="A643" s="776"/>
      <c r="B643" s="777"/>
      <c r="C643" s="777"/>
      <c r="D643" s="777"/>
      <c r="E643" s="777"/>
      <c r="F643" s="777"/>
      <c r="G643" s="777"/>
      <c r="H643" s="777"/>
      <c r="I643" s="777"/>
      <c r="J643" s="777"/>
      <c r="K643" s="777"/>
      <c r="L643" s="777"/>
      <c r="M643" s="777"/>
      <c r="N643" s="777"/>
      <c r="O643" s="777"/>
      <c r="P643" s="777"/>
    </row>
    <row r="644" spans="1:16" s="778" customFormat="1">
      <c r="A644" s="776"/>
      <c r="B644" s="777"/>
      <c r="C644" s="777"/>
      <c r="D644" s="777"/>
      <c r="E644" s="777"/>
      <c r="F644" s="777"/>
      <c r="G644" s="777"/>
      <c r="H644" s="777"/>
      <c r="I644" s="777"/>
      <c r="J644" s="777"/>
      <c r="K644" s="777"/>
      <c r="L644" s="777"/>
      <c r="M644" s="777"/>
      <c r="N644" s="777"/>
      <c r="O644" s="777"/>
      <c r="P644" s="777"/>
    </row>
    <row r="645" spans="1:16" s="778" customFormat="1">
      <c r="A645" s="776"/>
      <c r="B645" s="777"/>
      <c r="C645" s="777"/>
      <c r="D645" s="777"/>
      <c r="E645" s="777"/>
      <c r="F645" s="777"/>
      <c r="G645" s="777"/>
      <c r="H645" s="777"/>
      <c r="I645" s="777"/>
      <c r="J645" s="777"/>
      <c r="K645" s="777"/>
      <c r="L645" s="777"/>
      <c r="M645" s="777"/>
      <c r="N645" s="777"/>
      <c r="O645" s="777"/>
      <c r="P645" s="777"/>
    </row>
    <row r="646" spans="1:16" s="778" customFormat="1">
      <c r="A646" s="776"/>
      <c r="B646" s="777"/>
      <c r="C646" s="777"/>
      <c r="D646" s="777"/>
      <c r="E646" s="777"/>
      <c r="F646" s="777"/>
      <c r="G646" s="777"/>
      <c r="H646" s="777"/>
      <c r="I646" s="777"/>
      <c r="J646" s="777"/>
      <c r="K646" s="777"/>
      <c r="L646" s="777"/>
      <c r="M646" s="777"/>
      <c r="N646" s="777"/>
      <c r="O646" s="777"/>
      <c r="P646" s="777"/>
    </row>
    <row r="647" spans="1:16" s="778" customFormat="1">
      <c r="A647" s="776"/>
      <c r="B647" s="777"/>
      <c r="C647" s="777"/>
      <c r="D647" s="777"/>
      <c r="E647" s="777"/>
      <c r="F647" s="777"/>
      <c r="G647" s="777"/>
      <c r="H647" s="777"/>
      <c r="I647" s="777"/>
      <c r="J647" s="777"/>
      <c r="K647" s="777"/>
      <c r="L647" s="777"/>
      <c r="M647" s="777"/>
      <c r="N647" s="777"/>
      <c r="O647" s="777"/>
      <c r="P647" s="777"/>
    </row>
    <row r="648" spans="1:16" s="778" customFormat="1">
      <c r="A648" s="776"/>
      <c r="B648" s="777"/>
      <c r="C648" s="777"/>
      <c r="D648" s="777"/>
      <c r="E648" s="777"/>
      <c r="F648" s="777"/>
      <c r="G648" s="777"/>
      <c r="H648" s="777"/>
      <c r="I648" s="777"/>
      <c r="J648" s="777"/>
      <c r="K648" s="777"/>
      <c r="L648" s="777"/>
      <c r="M648" s="777"/>
      <c r="N648" s="777"/>
      <c r="O648" s="777"/>
      <c r="P648" s="777"/>
    </row>
    <row r="649" spans="1:16" s="778" customFormat="1">
      <c r="A649" s="776"/>
      <c r="B649" s="777"/>
      <c r="C649" s="777"/>
      <c r="D649" s="777"/>
      <c r="E649" s="777"/>
      <c r="F649" s="777"/>
      <c r="G649" s="777"/>
      <c r="H649" s="777"/>
      <c r="I649" s="777"/>
      <c r="J649" s="777"/>
      <c r="K649" s="777"/>
      <c r="L649" s="777"/>
      <c r="M649" s="777"/>
      <c r="N649" s="777"/>
      <c r="O649" s="777"/>
      <c r="P649" s="777"/>
    </row>
    <row r="650" spans="1:16" s="778" customFormat="1">
      <c r="A650" s="776"/>
      <c r="B650" s="777"/>
      <c r="C650" s="777"/>
      <c r="D650" s="777"/>
      <c r="E650" s="777"/>
      <c r="F650" s="777"/>
      <c r="G650" s="777"/>
      <c r="H650" s="777"/>
      <c r="I650" s="777"/>
      <c r="J650" s="777"/>
      <c r="K650" s="777"/>
      <c r="L650" s="777"/>
      <c r="M650" s="777"/>
      <c r="N650" s="777"/>
      <c r="O650" s="777"/>
      <c r="P650" s="777"/>
    </row>
    <row r="651" spans="1:16" s="778" customFormat="1">
      <c r="A651" s="776"/>
      <c r="B651" s="777"/>
      <c r="C651" s="777"/>
      <c r="D651" s="777"/>
      <c r="E651" s="777"/>
      <c r="F651" s="777"/>
      <c r="G651" s="777"/>
      <c r="H651" s="777"/>
      <c r="I651" s="777"/>
      <c r="J651" s="777"/>
      <c r="K651" s="777"/>
      <c r="L651" s="777"/>
      <c r="M651" s="777"/>
      <c r="N651" s="777"/>
      <c r="O651" s="777"/>
      <c r="P651" s="777"/>
    </row>
    <row r="652" spans="1:16" s="778" customFormat="1">
      <c r="A652" s="776"/>
      <c r="B652" s="777"/>
      <c r="C652" s="777"/>
      <c r="D652" s="777"/>
      <c r="E652" s="777"/>
      <c r="F652" s="777"/>
      <c r="G652" s="777"/>
      <c r="H652" s="777"/>
      <c r="I652" s="777"/>
      <c r="J652" s="777"/>
      <c r="K652" s="777"/>
      <c r="L652" s="777"/>
      <c r="M652" s="777"/>
      <c r="N652" s="777"/>
      <c r="O652" s="777"/>
      <c r="P652" s="777"/>
    </row>
    <row r="653" spans="1:16" s="778" customFormat="1">
      <c r="A653" s="776"/>
      <c r="B653" s="777"/>
      <c r="C653" s="777"/>
      <c r="D653" s="777"/>
      <c r="E653" s="777"/>
      <c r="F653" s="777"/>
      <c r="G653" s="777"/>
      <c r="H653" s="777"/>
      <c r="I653" s="777"/>
      <c r="J653" s="777"/>
      <c r="K653" s="777"/>
      <c r="L653" s="777"/>
      <c r="M653" s="777"/>
      <c r="N653" s="777"/>
      <c r="O653" s="777"/>
      <c r="P653" s="777"/>
    </row>
    <row r="654" spans="1:16" s="778" customFormat="1">
      <c r="A654" s="776"/>
      <c r="B654" s="777"/>
      <c r="C654" s="777"/>
      <c r="D654" s="777"/>
      <c r="E654" s="777"/>
      <c r="F654" s="777"/>
      <c r="G654" s="777"/>
      <c r="H654" s="777"/>
      <c r="I654" s="777"/>
      <c r="J654" s="777"/>
      <c r="K654" s="777"/>
      <c r="L654" s="777"/>
      <c r="M654" s="777"/>
      <c r="N654" s="777"/>
      <c r="O654" s="777"/>
      <c r="P654" s="777"/>
    </row>
    <row r="655" spans="1:16" s="778" customFormat="1">
      <c r="A655" s="776"/>
      <c r="B655" s="777"/>
      <c r="C655" s="777"/>
      <c r="D655" s="777"/>
      <c r="E655" s="777"/>
      <c r="F655" s="777"/>
      <c r="G655" s="777"/>
      <c r="H655" s="777"/>
      <c r="I655" s="777"/>
      <c r="J655" s="777"/>
      <c r="K655" s="777"/>
      <c r="L655" s="777"/>
      <c r="M655" s="777"/>
      <c r="N655" s="777"/>
      <c r="O655" s="777"/>
      <c r="P655" s="777"/>
    </row>
    <row r="656" spans="1:16" s="778" customFormat="1">
      <c r="A656" s="776"/>
      <c r="B656" s="777"/>
      <c r="C656" s="777"/>
      <c r="D656" s="777"/>
      <c r="E656" s="777"/>
      <c r="F656" s="777"/>
      <c r="G656" s="777"/>
      <c r="H656" s="777"/>
      <c r="I656" s="777"/>
      <c r="J656" s="777"/>
      <c r="K656" s="777"/>
      <c r="L656" s="777"/>
      <c r="M656" s="777"/>
      <c r="N656" s="777"/>
      <c r="O656" s="777"/>
      <c r="P656" s="777"/>
    </row>
    <row r="657" spans="1:16" s="778" customFormat="1">
      <c r="A657" s="776"/>
      <c r="B657" s="777"/>
      <c r="C657" s="777"/>
      <c r="D657" s="777"/>
      <c r="E657" s="777"/>
      <c r="F657" s="777"/>
      <c r="G657" s="777"/>
      <c r="H657" s="777"/>
      <c r="I657" s="777"/>
      <c r="J657" s="777"/>
      <c r="K657" s="777"/>
      <c r="L657" s="777"/>
      <c r="M657" s="777"/>
      <c r="N657" s="777"/>
      <c r="O657" s="777"/>
      <c r="P657" s="777"/>
    </row>
    <row r="658" spans="1:16" s="778" customFormat="1">
      <c r="A658" s="776"/>
      <c r="B658" s="777"/>
      <c r="C658" s="777"/>
      <c r="D658" s="777"/>
      <c r="E658" s="777"/>
      <c r="F658" s="777"/>
      <c r="G658" s="777"/>
      <c r="H658" s="777"/>
      <c r="I658" s="777"/>
      <c r="J658" s="777"/>
      <c r="K658" s="777"/>
      <c r="L658" s="777"/>
      <c r="M658" s="777"/>
      <c r="N658" s="777"/>
      <c r="O658" s="777"/>
      <c r="P658" s="777"/>
    </row>
    <row r="659" spans="1:16" s="778" customFormat="1">
      <c r="A659" s="776"/>
      <c r="B659" s="777"/>
      <c r="C659" s="777"/>
      <c r="D659" s="777"/>
      <c r="E659" s="777"/>
      <c r="F659" s="777"/>
      <c r="G659" s="777"/>
      <c r="H659" s="777"/>
      <c r="I659" s="777"/>
      <c r="J659" s="777"/>
      <c r="K659" s="777"/>
      <c r="L659" s="777"/>
      <c r="M659" s="777"/>
      <c r="N659" s="777"/>
      <c r="O659" s="777"/>
      <c r="P659" s="777"/>
    </row>
    <row r="660" spans="1:16" s="778" customFormat="1">
      <c r="A660" s="776"/>
      <c r="B660" s="777"/>
      <c r="C660" s="777"/>
      <c r="D660" s="777"/>
      <c r="E660" s="777"/>
      <c r="F660" s="777"/>
      <c r="G660" s="777"/>
      <c r="H660" s="777"/>
      <c r="I660" s="777"/>
      <c r="J660" s="777"/>
      <c r="K660" s="777"/>
      <c r="L660" s="777"/>
      <c r="M660" s="777"/>
      <c r="N660" s="777"/>
      <c r="O660" s="777"/>
      <c r="P660" s="777"/>
    </row>
    <row r="661" spans="1:16" s="778" customFormat="1">
      <c r="A661" s="776"/>
      <c r="B661" s="777"/>
      <c r="C661" s="777"/>
      <c r="D661" s="777"/>
      <c r="E661" s="777"/>
      <c r="F661" s="777"/>
      <c r="G661" s="777"/>
      <c r="H661" s="777"/>
      <c r="I661" s="777"/>
      <c r="J661" s="777"/>
      <c r="K661" s="777"/>
      <c r="L661" s="777"/>
      <c r="M661" s="777"/>
      <c r="N661" s="777"/>
      <c r="O661" s="777"/>
      <c r="P661" s="777"/>
    </row>
    <row r="662" spans="1:16" s="778" customFormat="1">
      <c r="A662" s="776"/>
      <c r="B662" s="777"/>
      <c r="C662" s="777"/>
      <c r="D662" s="777"/>
      <c r="E662" s="777"/>
      <c r="F662" s="777"/>
      <c r="G662" s="777"/>
      <c r="H662" s="777"/>
      <c r="I662" s="777"/>
      <c r="J662" s="777"/>
      <c r="K662" s="777"/>
      <c r="L662" s="777"/>
      <c r="M662" s="777"/>
      <c r="N662" s="777"/>
      <c r="O662" s="777"/>
      <c r="P662" s="777"/>
    </row>
    <row r="663" spans="1:16" s="778" customFormat="1">
      <c r="A663" s="776"/>
      <c r="B663" s="777"/>
      <c r="C663" s="777"/>
      <c r="D663" s="777"/>
      <c r="E663" s="777"/>
      <c r="F663" s="777"/>
      <c r="G663" s="777"/>
      <c r="H663" s="777"/>
      <c r="I663" s="777"/>
      <c r="J663" s="777"/>
      <c r="K663" s="777"/>
      <c r="L663" s="777"/>
      <c r="M663" s="777"/>
      <c r="N663" s="777"/>
      <c r="O663" s="777"/>
      <c r="P663" s="777"/>
    </row>
    <row r="664" spans="1:16" s="778" customFormat="1">
      <c r="A664" s="776"/>
      <c r="B664" s="777"/>
      <c r="C664" s="777"/>
      <c r="D664" s="777"/>
      <c r="E664" s="777"/>
      <c r="F664" s="777"/>
      <c r="G664" s="777"/>
      <c r="H664" s="777"/>
      <c r="I664" s="777"/>
      <c r="J664" s="777"/>
      <c r="K664" s="777"/>
      <c r="L664" s="777"/>
      <c r="M664" s="777"/>
      <c r="N664" s="777"/>
      <c r="O664" s="777"/>
      <c r="P664" s="777"/>
    </row>
    <row r="665" spans="1:16" s="778" customFormat="1">
      <c r="A665" s="776"/>
      <c r="B665" s="777"/>
      <c r="C665" s="777"/>
      <c r="D665" s="777"/>
      <c r="E665" s="777"/>
      <c r="F665" s="777"/>
      <c r="G665" s="777"/>
      <c r="H665" s="777"/>
      <c r="I665" s="777"/>
      <c r="J665" s="777"/>
      <c r="K665" s="777"/>
      <c r="L665" s="777"/>
      <c r="M665" s="777"/>
      <c r="N665" s="777"/>
      <c r="O665" s="777"/>
      <c r="P665" s="777"/>
    </row>
    <row r="666" spans="1:16" s="778" customFormat="1">
      <c r="A666" s="776"/>
      <c r="B666" s="777"/>
      <c r="C666" s="777"/>
      <c r="D666" s="777"/>
      <c r="E666" s="777"/>
      <c r="F666" s="777"/>
      <c r="G666" s="777"/>
      <c r="H666" s="777"/>
      <c r="I666" s="777"/>
      <c r="J666" s="777"/>
      <c r="K666" s="777"/>
      <c r="L666" s="777"/>
      <c r="M666" s="777"/>
      <c r="N666" s="777"/>
      <c r="O666" s="777"/>
      <c r="P666" s="777"/>
    </row>
    <row r="667" spans="1:16" s="778" customFormat="1">
      <c r="A667" s="776"/>
      <c r="B667" s="777"/>
      <c r="C667" s="777"/>
      <c r="D667" s="777"/>
      <c r="E667" s="777"/>
      <c r="F667" s="777"/>
      <c r="G667" s="777"/>
      <c r="H667" s="777"/>
      <c r="I667" s="777"/>
      <c r="J667" s="777"/>
      <c r="K667" s="777"/>
      <c r="L667" s="777"/>
      <c r="M667" s="777"/>
      <c r="N667" s="777"/>
      <c r="O667" s="777"/>
      <c r="P667" s="777"/>
    </row>
    <row r="668" spans="1:16" s="778" customFormat="1">
      <c r="A668" s="776"/>
      <c r="B668" s="777"/>
      <c r="C668" s="777"/>
      <c r="D668" s="777"/>
      <c r="E668" s="777"/>
      <c r="F668" s="777"/>
      <c r="G668" s="777"/>
      <c r="H668" s="777"/>
      <c r="I668" s="777"/>
      <c r="J668" s="777"/>
      <c r="K668" s="777"/>
      <c r="L668" s="777"/>
      <c r="M668" s="777"/>
      <c r="N668" s="777"/>
      <c r="O668" s="777"/>
      <c r="P668" s="777"/>
    </row>
    <row r="669" spans="1:16" s="778" customFormat="1">
      <c r="A669" s="776"/>
      <c r="B669" s="777"/>
      <c r="C669" s="777"/>
      <c r="D669" s="777"/>
      <c r="E669" s="777"/>
      <c r="F669" s="777"/>
      <c r="G669" s="777"/>
      <c r="H669" s="777"/>
      <c r="I669" s="777"/>
      <c r="J669" s="777"/>
      <c r="K669" s="777"/>
      <c r="L669" s="777"/>
      <c r="M669" s="777"/>
      <c r="N669" s="777"/>
      <c r="O669" s="777"/>
      <c r="P669" s="777"/>
    </row>
    <row r="670" spans="1:16" s="778" customFormat="1">
      <c r="A670" s="776"/>
      <c r="B670" s="777"/>
      <c r="C670" s="777"/>
      <c r="D670" s="777"/>
      <c r="E670" s="777"/>
      <c r="F670" s="777"/>
      <c r="G670" s="777"/>
      <c r="H670" s="777"/>
      <c r="I670" s="777"/>
      <c r="J670" s="777"/>
      <c r="K670" s="777"/>
      <c r="L670" s="777"/>
      <c r="M670" s="777"/>
      <c r="N670" s="777"/>
      <c r="O670" s="777"/>
      <c r="P670" s="777"/>
    </row>
    <row r="671" spans="1:16" s="778" customFormat="1">
      <c r="A671" s="776"/>
      <c r="B671" s="777"/>
      <c r="C671" s="777"/>
      <c r="D671" s="777"/>
      <c r="E671" s="777"/>
      <c r="F671" s="777"/>
      <c r="G671" s="777"/>
      <c r="H671" s="777"/>
      <c r="I671" s="777"/>
      <c r="J671" s="777"/>
      <c r="K671" s="777"/>
      <c r="L671" s="777"/>
      <c r="M671" s="777"/>
      <c r="N671" s="777"/>
      <c r="O671" s="777"/>
      <c r="P671" s="777"/>
    </row>
    <row r="672" spans="1:16" s="778" customFormat="1">
      <c r="A672" s="776"/>
      <c r="B672" s="777"/>
      <c r="C672" s="777"/>
      <c r="D672" s="777"/>
      <c r="E672" s="777"/>
      <c r="F672" s="777"/>
      <c r="G672" s="777"/>
      <c r="H672" s="777"/>
      <c r="I672" s="777"/>
      <c r="J672" s="777"/>
      <c r="K672" s="777"/>
      <c r="L672" s="777"/>
      <c r="M672" s="777"/>
      <c r="N672" s="777"/>
      <c r="O672" s="777"/>
      <c r="P672" s="777"/>
    </row>
    <row r="673" spans="1:216" s="778" customFormat="1">
      <c r="A673" s="776"/>
      <c r="B673" s="777"/>
      <c r="C673" s="777"/>
      <c r="D673" s="777"/>
      <c r="E673" s="777"/>
      <c r="F673" s="777"/>
      <c r="G673" s="777"/>
      <c r="H673" s="777"/>
      <c r="I673" s="777"/>
      <c r="J673" s="777"/>
      <c r="K673" s="777"/>
      <c r="L673" s="777"/>
      <c r="M673" s="777"/>
      <c r="N673" s="777"/>
      <c r="O673" s="777"/>
      <c r="P673" s="777"/>
    </row>
    <row r="674" spans="1:216" s="778" customFormat="1">
      <c r="A674" s="776"/>
      <c r="B674" s="777"/>
      <c r="C674" s="777"/>
      <c r="D674" s="777"/>
      <c r="E674" s="777"/>
      <c r="F674" s="777"/>
      <c r="G674" s="777"/>
      <c r="H674" s="777"/>
      <c r="I674" s="777"/>
      <c r="J674" s="777"/>
      <c r="K674" s="777"/>
      <c r="L674" s="777"/>
      <c r="M674" s="777"/>
      <c r="N674" s="777"/>
      <c r="O674" s="777"/>
      <c r="P674" s="777"/>
    </row>
    <row r="675" spans="1:216" s="778" customFormat="1">
      <c r="A675" s="776"/>
      <c r="B675" s="777"/>
      <c r="C675" s="777"/>
      <c r="D675" s="777"/>
      <c r="E675" s="777"/>
      <c r="F675" s="777"/>
      <c r="G675" s="777"/>
      <c r="H675" s="777"/>
      <c r="I675" s="777"/>
      <c r="J675" s="777"/>
      <c r="K675" s="777"/>
      <c r="L675" s="777"/>
      <c r="M675" s="777"/>
      <c r="N675" s="777"/>
      <c r="O675" s="777"/>
      <c r="P675" s="777"/>
    </row>
    <row r="676" spans="1:216" s="782" customFormat="1">
      <c r="A676" s="779"/>
      <c r="B676" s="780"/>
      <c r="C676" s="780"/>
      <c r="D676" s="780"/>
      <c r="E676" s="780"/>
      <c r="F676" s="780"/>
      <c r="G676" s="780"/>
      <c r="H676" s="780"/>
      <c r="I676" s="780"/>
      <c r="J676" s="780"/>
      <c r="K676" s="780"/>
      <c r="L676" s="780"/>
      <c r="M676" s="780"/>
      <c r="N676" s="780"/>
      <c r="O676" s="780"/>
      <c r="P676" s="780"/>
      <c r="Q676" s="781"/>
      <c r="R676" s="778"/>
      <c r="S676" s="778"/>
      <c r="T676" s="778"/>
      <c r="U676" s="778"/>
      <c r="V676" s="778"/>
      <c r="W676" s="778"/>
      <c r="X676" s="778"/>
      <c r="Y676" s="778"/>
      <c r="Z676" s="778"/>
      <c r="AA676" s="778"/>
      <c r="AB676" s="778"/>
      <c r="AC676" s="778"/>
      <c r="AD676" s="778"/>
      <c r="AE676" s="778"/>
      <c r="AF676" s="778"/>
      <c r="AG676" s="778"/>
      <c r="AH676" s="778"/>
      <c r="AI676" s="778"/>
      <c r="AJ676" s="778"/>
      <c r="AK676" s="778"/>
      <c r="AL676" s="778"/>
      <c r="AM676" s="778"/>
      <c r="AN676" s="778"/>
      <c r="AO676" s="778"/>
      <c r="AP676" s="778"/>
      <c r="AQ676" s="778"/>
      <c r="AR676" s="778"/>
      <c r="AS676" s="778"/>
      <c r="AT676" s="778"/>
      <c r="AU676" s="778"/>
      <c r="AV676" s="778"/>
      <c r="AW676" s="778"/>
      <c r="AX676" s="778"/>
      <c r="AY676" s="778"/>
      <c r="AZ676" s="778"/>
      <c r="BA676" s="778"/>
      <c r="BB676" s="778"/>
      <c r="BC676" s="778"/>
      <c r="BD676" s="778"/>
      <c r="BE676" s="778"/>
      <c r="BF676" s="778"/>
      <c r="BG676" s="778"/>
      <c r="BH676" s="778"/>
      <c r="BI676" s="778"/>
      <c r="BJ676" s="778"/>
      <c r="BK676" s="778"/>
      <c r="BL676" s="778"/>
      <c r="BM676" s="778"/>
      <c r="BN676" s="778"/>
      <c r="BO676" s="778"/>
      <c r="BP676" s="778"/>
      <c r="BQ676" s="778"/>
      <c r="BR676" s="778"/>
      <c r="BS676" s="778"/>
      <c r="BT676" s="778"/>
      <c r="BU676" s="778"/>
      <c r="BV676" s="778"/>
      <c r="BW676" s="778"/>
      <c r="BX676" s="778"/>
      <c r="BY676" s="778"/>
      <c r="BZ676" s="778"/>
      <c r="CA676" s="778"/>
      <c r="CB676" s="778"/>
      <c r="CC676" s="778"/>
      <c r="CD676" s="778"/>
      <c r="CE676" s="778"/>
      <c r="CF676" s="778"/>
      <c r="CG676" s="778"/>
      <c r="CH676" s="778"/>
      <c r="CI676" s="778"/>
      <c r="CJ676" s="778"/>
      <c r="CK676" s="778"/>
      <c r="CL676" s="778"/>
      <c r="CM676" s="778"/>
      <c r="CN676" s="778"/>
      <c r="CO676" s="778"/>
      <c r="CP676" s="778"/>
      <c r="CQ676" s="778"/>
      <c r="CR676" s="778"/>
      <c r="CS676" s="778"/>
      <c r="CT676" s="778"/>
      <c r="CU676" s="778"/>
      <c r="CV676" s="778"/>
      <c r="CW676" s="778"/>
      <c r="CX676" s="778"/>
      <c r="CY676" s="778"/>
      <c r="CZ676" s="778"/>
      <c r="DA676" s="778"/>
      <c r="DB676" s="778"/>
      <c r="DC676" s="778"/>
      <c r="DD676" s="778"/>
      <c r="DE676" s="778"/>
      <c r="DF676" s="778"/>
      <c r="DG676" s="778"/>
      <c r="DH676" s="778"/>
      <c r="DI676" s="778"/>
      <c r="DJ676" s="778"/>
      <c r="DK676" s="778"/>
      <c r="DL676" s="778"/>
      <c r="DM676" s="778"/>
      <c r="DN676" s="778"/>
      <c r="DO676" s="778"/>
      <c r="DP676" s="778"/>
      <c r="DQ676" s="778"/>
      <c r="DR676" s="778"/>
      <c r="DS676" s="778"/>
      <c r="DT676" s="778"/>
      <c r="DU676" s="778"/>
      <c r="DV676" s="778"/>
      <c r="DW676" s="778"/>
      <c r="DX676" s="778"/>
      <c r="DY676" s="778"/>
      <c r="DZ676" s="778"/>
      <c r="EA676" s="778"/>
      <c r="EB676" s="778"/>
      <c r="EC676" s="778"/>
      <c r="ED676" s="778"/>
      <c r="EE676" s="778"/>
      <c r="EF676" s="778"/>
      <c r="EG676" s="778"/>
      <c r="EH676" s="778"/>
      <c r="EI676" s="778"/>
      <c r="EJ676" s="778"/>
      <c r="EK676" s="778"/>
      <c r="EL676" s="778"/>
      <c r="EM676" s="778"/>
      <c r="EN676" s="778"/>
      <c r="EO676" s="778"/>
      <c r="EP676" s="778"/>
      <c r="EQ676" s="778"/>
      <c r="ER676" s="778"/>
      <c r="ES676" s="778"/>
      <c r="ET676" s="778"/>
      <c r="EU676" s="778"/>
      <c r="EV676" s="778"/>
      <c r="EW676" s="778"/>
      <c r="EX676" s="778"/>
      <c r="EY676" s="778"/>
      <c r="EZ676" s="778"/>
      <c r="FA676" s="778"/>
      <c r="FB676" s="778"/>
      <c r="FC676" s="778"/>
      <c r="FD676" s="778"/>
      <c r="FE676" s="778"/>
      <c r="FF676" s="778"/>
      <c r="FG676" s="778"/>
      <c r="FH676" s="778"/>
      <c r="FI676" s="778"/>
      <c r="FJ676" s="778"/>
      <c r="FK676" s="778"/>
      <c r="FL676" s="778"/>
      <c r="FM676" s="778"/>
      <c r="FN676" s="778"/>
      <c r="FO676" s="778"/>
      <c r="FP676" s="778"/>
      <c r="FQ676" s="778"/>
      <c r="FR676" s="778"/>
      <c r="FS676" s="778"/>
      <c r="FT676" s="778"/>
      <c r="FU676" s="778"/>
      <c r="FV676" s="778"/>
      <c r="FW676" s="778"/>
      <c r="FX676" s="778"/>
      <c r="FY676" s="778"/>
      <c r="FZ676" s="778"/>
      <c r="GA676" s="778"/>
      <c r="GB676" s="778"/>
      <c r="GC676" s="778"/>
      <c r="GD676" s="778"/>
      <c r="GE676" s="778"/>
      <c r="GF676" s="778"/>
      <c r="GG676" s="778"/>
      <c r="GH676" s="778"/>
      <c r="GI676" s="778"/>
      <c r="GJ676" s="778"/>
      <c r="GK676" s="778"/>
      <c r="GL676" s="778"/>
      <c r="GM676" s="778"/>
      <c r="GN676" s="778"/>
      <c r="GO676" s="778"/>
      <c r="GP676" s="778"/>
      <c r="GQ676" s="778"/>
      <c r="GR676" s="778"/>
      <c r="GS676" s="778"/>
      <c r="GT676" s="778"/>
      <c r="GU676" s="778"/>
      <c r="GV676" s="778"/>
      <c r="GW676" s="778"/>
      <c r="GX676" s="778"/>
      <c r="GY676" s="778"/>
      <c r="GZ676" s="778"/>
      <c r="HA676" s="778"/>
      <c r="HB676" s="778"/>
      <c r="HC676" s="778"/>
      <c r="HD676" s="778"/>
      <c r="HE676" s="778"/>
      <c r="HF676" s="778"/>
      <c r="HG676" s="778"/>
      <c r="HH676" s="778"/>
    </row>
    <row r="677" spans="1:216" s="782" customFormat="1">
      <c r="A677" s="779"/>
      <c r="B677" s="780"/>
      <c r="C677" s="780"/>
      <c r="D677" s="780"/>
      <c r="E677" s="780"/>
      <c r="F677" s="780"/>
      <c r="G677" s="780"/>
      <c r="H677" s="780"/>
      <c r="I677" s="780"/>
      <c r="J677" s="780"/>
      <c r="K677" s="780"/>
      <c r="L677" s="780"/>
      <c r="M677" s="780"/>
      <c r="N677" s="780"/>
      <c r="O677" s="780"/>
      <c r="P677" s="780"/>
      <c r="Q677" s="781"/>
      <c r="R677" s="778"/>
      <c r="S677" s="778"/>
      <c r="T677" s="778"/>
      <c r="U677" s="778"/>
      <c r="V677" s="778"/>
      <c r="W677" s="778"/>
      <c r="X677" s="778"/>
      <c r="Y677" s="778"/>
      <c r="Z677" s="778"/>
      <c r="AA677" s="778"/>
      <c r="AB677" s="778"/>
      <c r="AC677" s="778"/>
      <c r="AD677" s="778"/>
      <c r="AE677" s="778"/>
      <c r="AF677" s="778"/>
      <c r="AG677" s="778"/>
      <c r="AH677" s="778"/>
      <c r="AI677" s="778"/>
      <c r="AJ677" s="778"/>
      <c r="AK677" s="778"/>
      <c r="AL677" s="778"/>
      <c r="AM677" s="778"/>
      <c r="AN677" s="778"/>
      <c r="AO677" s="778"/>
      <c r="AP677" s="778"/>
      <c r="AQ677" s="778"/>
      <c r="AR677" s="778"/>
      <c r="AS677" s="778"/>
      <c r="AT677" s="778"/>
      <c r="AU677" s="778"/>
      <c r="AV677" s="778"/>
      <c r="AW677" s="778"/>
      <c r="AX677" s="778"/>
      <c r="AY677" s="778"/>
      <c r="AZ677" s="778"/>
      <c r="BA677" s="778"/>
      <c r="BB677" s="778"/>
      <c r="BC677" s="778"/>
      <c r="BD677" s="778"/>
      <c r="BE677" s="778"/>
      <c r="BF677" s="778"/>
      <c r="BG677" s="778"/>
      <c r="BH677" s="778"/>
      <c r="BI677" s="778"/>
      <c r="BJ677" s="778"/>
      <c r="BK677" s="778"/>
      <c r="BL677" s="778"/>
      <c r="BM677" s="778"/>
      <c r="BN677" s="778"/>
      <c r="BO677" s="778"/>
      <c r="BP677" s="778"/>
      <c r="BQ677" s="778"/>
      <c r="BR677" s="778"/>
      <c r="BS677" s="778"/>
      <c r="BT677" s="778"/>
      <c r="BU677" s="778"/>
      <c r="BV677" s="778"/>
      <c r="BW677" s="778"/>
      <c r="BX677" s="778"/>
      <c r="BY677" s="778"/>
      <c r="BZ677" s="778"/>
      <c r="CA677" s="778"/>
      <c r="CB677" s="778"/>
      <c r="CC677" s="778"/>
      <c r="CD677" s="778"/>
      <c r="CE677" s="778"/>
      <c r="CF677" s="778"/>
      <c r="CG677" s="778"/>
      <c r="CH677" s="778"/>
      <c r="CI677" s="778"/>
      <c r="CJ677" s="778"/>
      <c r="CK677" s="778"/>
      <c r="CL677" s="778"/>
      <c r="CM677" s="778"/>
      <c r="CN677" s="778"/>
      <c r="CO677" s="778"/>
      <c r="CP677" s="778"/>
      <c r="CQ677" s="778"/>
      <c r="CR677" s="778"/>
      <c r="CS677" s="778"/>
      <c r="CT677" s="778"/>
      <c r="CU677" s="778"/>
      <c r="CV677" s="778"/>
      <c r="CW677" s="778"/>
      <c r="CX677" s="778"/>
      <c r="CY677" s="778"/>
      <c r="CZ677" s="778"/>
      <c r="DA677" s="778"/>
      <c r="DB677" s="778"/>
      <c r="DC677" s="778"/>
      <c r="DD677" s="778"/>
      <c r="DE677" s="778"/>
      <c r="DF677" s="778"/>
      <c r="DG677" s="778"/>
      <c r="DH677" s="778"/>
      <c r="DI677" s="778"/>
      <c r="DJ677" s="778"/>
      <c r="DK677" s="778"/>
      <c r="DL677" s="778"/>
      <c r="DM677" s="778"/>
      <c r="DN677" s="778"/>
      <c r="DO677" s="778"/>
      <c r="DP677" s="778"/>
      <c r="DQ677" s="778"/>
      <c r="DR677" s="778"/>
      <c r="DS677" s="778"/>
      <c r="DT677" s="778"/>
      <c r="DU677" s="778"/>
      <c r="DV677" s="778"/>
      <c r="DW677" s="778"/>
      <c r="DX677" s="778"/>
      <c r="DY677" s="778"/>
      <c r="DZ677" s="778"/>
      <c r="EA677" s="778"/>
      <c r="EB677" s="778"/>
      <c r="EC677" s="778"/>
      <c r="ED677" s="778"/>
      <c r="EE677" s="778"/>
      <c r="EF677" s="778"/>
      <c r="EG677" s="778"/>
      <c r="EH677" s="778"/>
      <c r="EI677" s="778"/>
      <c r="EJ677" s="778"/>
      <c r="EK677" s="778"/>
      <c r="EL677" s="778"/>
      <c r="EM677" s="778"/>
      <c r="EN677" s="778"/>
      <c r="EO677" s="778"/>
      <c r="EP677" s="778"/>
      <c r="EQ677" s="778"/>
      <c r="ER677" s="778"/>
      <c r="ES677" s="778"/>
      <c r="ET677" s="778"/>
      <c r="EU677" s="778"/>
      <c r="EV677" s="778"/>
      <c r="EW677" s="778"/>
      <c r="EX677" s="778"/>
      <c r="EY677" s="778"/>
      <c r="EZ677" s="778"/>
      <c r="FA677" s="778"/>
      <c r="FB677" s="778"/>
      <c r="FC677" s="778"/>
      <c r="FD677" s="778"/>
      <c r="FE677" s="778"/>
      <c r="FF677" s="778"/>
      <c r="FG677" s="778"/>
      <c r="FH677" s="778"/>
      <c r="FI677" s="778"/>
      <c r="FJ677" s="778"/>
      <c r="FK677" s="778"/>
      <c r="FL677" s="778"/>
      <c r="FM677" s="778"/>
      <c r="FN677" s="778"/>
      <c r="FO677" s="778"/>
      <c r="FP677" s="778"/>
      <c r="FQ677" s="778"/>
      <c r="FR677" s="778"/>
      <c r="FS677" s="778"/>
      <c r="FT677" s="778"/>
      <c r="FU677" s="778"/>
      <c r="FV677" s="778"/>
      <c r="FW677" s="778"/>
      <c r="FX677" s="778"/>
      <c r="FY677" s="778"/>
      <c r="FZ677" s="778"/>
      <c r="GA677" s="778"/>
      <c r="GB677" s="778"/>
      <c r="GC677" s="778"/>
      <c r="GD677" s="778"/>
      <c r="GE677" s="778"/>
      <c r="GF677" s="778"/>
      <c r="GG677" s="778"/>
      <c r="GH677" s="778"/>
      <c r="GI677" s="778"/>
      <c r="GJ677" s="778"/>
      <c r="GK677" s="778"/>
      <c r="GL677" s="778"/>
      <c r="GM677" s="778"/>
      <c r="GN677" s="778"/>
      <c r="GO677" s="778"/>
      <c r="GP677" s="778"/>
      <c r="GQ677" s="778"/>
      <c r="GR677" s="778"/>
      <c r="GS677" s="778"/>
      <c r="GT677" s="778"/>
      <c r="GU677" s="778"/>
      <c r="GV677" s="778"/>
      <c r="GW677" s="778"/>
      <c r="GX677" s="778"/>
      <c r="GY677" s="778"/>
      <c r="GZ677" s="778"/>
      <c r="HA677" s="778"/>
      <c r="HB677" s="778"/>
      <c r="HC677" s="778"/>
      <c r="HD677" s="778"/>
      <c r="HE677" s="778"/>
      <c r="HF677" s="778"/>
      <c r="HG677" s="778"/>
      <c r="HH677" s="778"/>
    </row>
    <row r="678" spans="1:216" s="782" customFormat="1">
      <c r="A678" s="779"/>
      <c r="B678" s="780"/>
      <c r="C678" s="780"/>
      <c r="D678" s="780"/>
      <c r="E678" s="780"/>
      <c r="F678" s="780"/>
      <c r="G678" s="780"/>
      <c r="H678" s="780"/>
      <c r="I678" s="780"/>
      <c r="J678" s="780"/>
      <c r="K678" s="780"/>
      <c r="L678" s="780"/>
      <c r="M678" s="780"/>
      <c r="N678" s="780"/>
      <c r="O678" s="780"/>
      <c r="P678" s="780"/>
      <c r="Q678" s="781"/>
      <c r="R678" s="778"/>
      <c r="S678" s="778"/>
      <c r="T678" s="778"/>
      <c r="U678" s="778"/>
      <c r="V678" s="778"/>
      <c r="W678" s="778"/>
      <c r="X678" s="778"/>
      <c r="Y678" s="778"/>
      <c r="Z678" s="778"/>
      <c r="AA678" s="778"/>
      <c r="AB678" s="778"/>
      <c r="AC678" s="778"/>
      <c r="AD678" s="778"/>
      <c r="AE678" s="778"/>
      <c r="AF678" s="778"/>
      <c r="AG678" s="778"/>
      <c r="AH678" s="778"/>
      <c r="AI678" s="778"/>
      <c r="AJ678" s="778"/>
      <c r="AK678" s="778"/>
      <c r="AL678" s="778"/>
      <c r="AM678" s="778"/>
      <c r="AN678" s="778"/>
      <c r="AO678" s="778"/>
      <c r="AP678" s="778"/>
      <c r="AQ678" s="778"/>
      <c r="AR678" s="778"/>
      <c r="AS678" s="778"/>
      <c r="AT678" s="778"/>
      <c r="AU678" s="778"/>
      <c r="AV678" s="778"/>
      <c r="AW678" s="778"/>
      <c r="AX678" s="778"/>
      <c r="AY678" s="778"/>
      <c r="AZ678" s="778"/>
      <c r="BA678" s="778"/>
      <c r="BB678" s="778"/>
      <c r="BC678" s="778"/>
      <c r="BD678" s="778"/>
      <c r="BE678" s="778"/>
      <c r="BF678" s="778"/>
      <c r="BG678" s="778"/>
      <c r="BH678" s="778"/>
      <c r="BI678" s="778"/>
      <c r="BJ678" s="778"/>
      <c r="BK678" s="778"/>
      <c r="BL678" s="778"/>
      <c r="BM678" s="778"/>
      <c r="BN678" s="778"/>
      <c r="BO678" s="778"/>
      <c r="BP678" s="778"/>
      <c r="BQ678" s="778"/>
      <c r="BR678" s="778"/>
      <c r="BS678" s="778"/>
      <c r="BT678" s="778"/>
      <c r="BU678" s="778"/>
      <c r="BV678" s="778"/>
      <c r="BW678" s="778"/>
      <c r="BX678" s="778"/>
      <c r="BY678" s="778"/>
      <c r="BZ678" s="778"/>
      <c r="CA678" s="778"/>
      <c r="CB678" s="778"/>
      <c r="CC678" s="778"/>
      <c r="CD678" s="778"/>
      <c r="CE678" s="778"/>
      <c r="CF678" s="778"/>
      <c r="CG678" s="778"/>
      <c r="CH678" s="778"/>
      <c r="CI678" s="778"/>
      <c r="CJ678" s="778"/>
      <c r="CK678" s="778"/>
      <c r="CL678" s="778"/>
      <c r="CM678" s="778"/>
      <c r="CN678" s="778"/>
      <c r="CO678" s="778"/>
      <c r="CP678" s="778"/>
      <c r="CQ678" s="778"/>
      <c r="CR678" s="778"/>
      <c r="CS678" s="778"/>
      <c r="CT678" s="778"/>
      <c r="CU678" s="778"/>
      <c r="CV678" s="778"/>
      <c r="CW678" s="778"/>
      <c r="CX678" s="778"/>
      <c r="CY678" s="778"/>
      <c r="CZ678" s="778"/>
      <c r="DA678" s="778"/>
      <c r="DB678" s="778"/>
      <c r="DC678" s="778"/>
      <c r="DD678" s="778"/>
      <c r="DE678" s="778"/>
      <c r="DF678" s="778"/>
      <c r="DG678" s="778"/>
      <c r="DH678" s="778"/>
      <c r="DI678" s="778"/>
      <c r="DJ678" s="778"/>
      <c r="DK678" s="778"/>
      <c r="DL678" s="778"/>
      <c r="DM678" s="778"/>
      <c r="DN678" s="778"/>
      <c r="DO678" s="778"/>
      <c r="DP678" s="778"/>
      <c r="DQ678" s="778"/>
      <c r="DR678" s="778"/>
      <c r="DS678" s="778"/>
      <c r="DT678" s="778"/>
      <c r="DU678" s="778"/>
      <c r="DV678" s="778"/>
      <c r="DW678" s="778"/>
      <c r="DX678" s="778"/>
      <c r="DY678" s="778"/>
      <c r="DZ678" s="778"/>
      <c r="EA678" s="778"/>
      <c r="EB678" s="778"/>
      <c r="EC678" s="778"/>
      <c r="ED678" s="778"/>
      <c r="EE678" s="778"/>
      <c r="EF678" s="778"/>
      <c r="EG678" s="778"/>
      <c r="EH678" s="778"/>
      <c r="EI678" s="778"/>
      <c r="EJ678" s="778"/>
      <c r="EK678" s="778"/>
      <c r="EL678" s="778"/>
      <c r="EM678" s="778"/>
      <c r="EN678" s="778"/>
      <c r="EO678" s="778"/>
      <c r="EP678" s="778"/>
      <c r="EQ678" s="778"/>
      <c r="ER678" s="778"/>
      <c r="ES678" s="778"/>
      <c r="ET678" s="778"/>
      <c r="EU678" s="778"/>
      <c r="EV678" s="778"/>
      <c r="EW678" s="778"/>
      <c r="EX678" s="778"/>
      <c r="EY678" s="778"/>
      <c r="EZ678" s="778"/>
      <c r="FA678" s="778"/>
      <c r="FB678" s="778"/>
      <c r="FC678" s="778"/>
      <c r="FD678" s="778"/>
      <c r="FE678" s="778"/>
      <c r="FF678" s="778"/>
      <c r="FG678" s="778"/>
      <c r="FH678" s="778"/>
      <c r="FI678" s="778"/>
      <c r="FJ678" s="778"/>
      <c r="FK678" s="778"/>
      <c r="FL678" s="778"/>
      <c r="FM678" s="778"/>
      <c r="FN678" s="778"/>
      <c r="FO678" s="778"/>
      <c r="FP678" s="778"/>
      <c r="FQ678" s="778"/>
      <c r="FR678" s="778"/>
      <c r="FS678" s="778"/>
      <c r="FT678" s="778"/>
      <c r="FU678" s="778"/>
      <c r="FV678" s="778"/>
      <c r="FW678" s="778"/>
      <c r="FX678" s="778"/>
      <c r="FY678" s="778"/>
      <c r="FZ678" s="778"/>
      <c r="GA678" s="778"/>
      <c r="GB678" s="778"/>
      <c r="GC678" s="778"/>
      <c r="GD678" s="778"/>
      <c r="GE678" s="778"/>
      <c r="GF678" s="778"/>
      <c r="GG678" s="778"/>
      <c r="GH678" s="778"/>
      <c r="GI678" s="778"/>
      <c r="GJ678" s="778"/>
      <c r="GK678" s="778"/>
      <c r="GL678" s="778"/>
      <c r="GM678" s="778"/>
      <c r="GN678" s="778"/>
      <c r="GO678" s="778"/>
      <c r="GP678" s="778"/>
      <c r="GQ678" s="778"/>
      <c r="GR678" s="778"/>
      <c r="GS678" s="778"/>
      <c r="GT678" s="778"/>
      <c r="GU678" s="778"/>
      <c r="GV678" s="778"/>
      <c r="GW678" s="778"/>
      <c r="GX678" s="778"/>
      <c r="GY678" s="778"/>
      <c r="GZ678" s="778"/>
      <c r="HA678" s="778"/>
      <c r="HB678" s="778"/>
      <c r="HC678" s="778"/>
      <c r="HD678" s="778"/>
      <c r="HE678" s="778"/>
      <c r="HF678" s="778"/>
      <c r="HG678" s="778"/>
      <c r="HH678" s="778"/>
    </row>
    <row r="679" spans="1:216" s="782" customFormat="1">
      <c r="A679" s="779"/>
      <c r="B679" s="780"/>
      <c r="C679" s="780"/>
      <c r="D679" s="780"/>
      <c r="E679" s="780"/>
      <c r="F679" s="780"/>
      <c r="G679" s="780"/>
      <c r="H679" s="780"/>
      <c r="I679" s="780"/>
      <c r="J679" s="780"/>
      <c r="K679" s="780"/>
      <c r="L679" s="780"/>
      <c r="M679" s="780"/>
      <c r="N679" s="780"/>
      <c r="O679" s="780"/>
      <c r="P679" s="780"/>
      <c r="Q679" s="781"/>
      <c r="R679" s="778"/>
      <c r="S679" s="778"/>
      <c r="T679" s="778"/>
      <c r="U679" s="778"/>
      <c r="V679" s="778"/>
      <c r="W679" s="778"/>
      <c r="X679" s="778"/>
      <c r="Y679" s="778"/>
      <c r="Z679" s="778"/>
      <c r="AA679" s="778"/>
      <c r="AB679" s="778"/>
      <c r="AC679" s="778"/>
      <c r="AD679" s="778"/>
      <c r="AE679" s="778"/>
      <c r="AF679" s="778"/>
      <c r="AG679" s="778"/>
      <c r="AH679" s="778"/>
      <c r="AI679" s="778"/>
      <c r="AJ679" s="778"/>
      <c r="AK679" s="778"/>
      <c r="AL679" s="778"/>
      <c r="AM679" s="778"/>
      <c r="AN679" s="778"/>
      <c r="AO679" s="778"/>
      <c r="AP679" s="778"/>
      <c r="AQ679" s="778"/>
      <c r="AR679" s="778"/>
      <c r="AS679" s="778"/>
      <c r="AT679" s="778"/>
      <c r="AU679" s="778"/>
      <c r="AV679" s="778"/>
      <c r="AW679" s="778"/>
      <c r="AX679" s="778"/>
      <c r="AY679" s="778"/>
      <c r="AZ679" s="778"/>
      <c r="BA679" s="778"/>
      <c r="BB679" s="778"/>
      <c r="BC679" s="778"/>
      <c r="BD679" s="778"/>
      <c r="BE679" s="778"/>
      <c r="BF679" s="778"/>
      <c r="BG679" s="778"/>
      <c r="BH679" s="778"/>
      <c r="BI679" s="778"/>
      <c r="BJ679" s="778"/>
      <c r="BK679" s="778"/>
      <c r="BL679" s="778"/>
      <c r="BM679" s="778"/>
      <c r="BN679" s="778"/>
      <c r="BO679" s="778"/>
      <c r="BP679" s="778"/>
      <c r="BQ679" s="778"/>
      <c r="BR679" s="778"/>
      <c r="BS679" s="778"/>
      <c r="BT679" s="778"/>
      <c r="BU679" s="778"/>
      <c r="BV679" s="778"/>
      <c r="BW679" s="778"/>
      <c r="BX679" s="778"/>
      <c r="BY679" s="778"/>
      <c r="BZ679" s="778"/>
      <c r="CA679" s="778"/>
      <c r="CB679" s="778"/>
      <c r="CC679" s="778"/>
      <c r="CD679" s="778"/>
      <c r="CE679" s="778"/>
      <c r="CF679" s="778"/>
      <c r="CG679" s="778"/>
      <c r="CH679" s="778"/>
      <c r="CI679" s="778"/>
      <c r="CJ679" s="778"/>
      <c r="CK679" s="778"/>
      <c r="CL679" s="778"/>
      <c r="CM679" s="778"/>
      <c r="CN679" s="778"/>
      <c r="CO679" s="778"/>
      <c r="CP679" s="778"/>
      <c r="CQ679" s="778"/>
      <c r="CR679" s="778"/>
      <c r="CS679" s="778"/>
      <c r="CT679" s="778"/>
      <c r="CU679" s="778"/>
      <c r="CV679" s="778"/>
      <c r="CW679" s="778"/>
      <c r="CX679" s="778"/>
      <c r="CY679" s="778"/>
      <c r="CZ679" s="778"/>
      <c r="DA679" s="778"/>
      <c r="DB679" s="778"/>
      <c r="DC679" s="778"/>
      <c r="DD679" s="778"/>
      <c r="DE679" s="778"/>
      <c r="DF679" s="778"/>
      <c r="DG679" s="778"/>
      <c r="DH679" s="778"/>
      <c r="DI679" s="778"/>
      <c r="DJ679" s="778"/>
      <c r="DK679" s="778"/>
      <c r="DL679" s="778"/>
      <c r="DM679" s="778"/>
      <c r="DN679" s="778"/>
      <c r="DO679" s="778"/>
      <c r="DP679" s="778"/>
      <c r="DQ679" s="778"/>
      <c r="DR679" s="778"/>
      <c r="DS679" s="778"/>
      <c r="DT679" s="778"/>
      <c r="DU679" s="778"/>
      <c r="DV679" s="778"/>
      <c r="DW679" s="778"/>
      <c r="DX679" s="778"/>
      <c r="DY679" s="778"/>
      <c r="DZ679" s="778"/>
      <c r="EA679" s="778"/>
      <c r="EB679" s="778"/>
      <c r="EC679" s="778"/>
      <c r="ED679" s="778"/>
      <c r="EE679" s="778"/>
      <c r="EF679" s="778"/>
      <c r="EG679" s="778"/>
      <c r="EH679" s="778"/>
      <c r="EI679" s="778"/>
      <c r="EJ679" s="778"/>
      <c r="EK679" s="778"/>
      <c r="EL679" s="778"/>
      <c r="EM679" s="778"/>
      <c r="EN679" s="778"/>
      <c r="EO679" s="778"/>
      <c r="EP679" s="778"/>
      <c r="EQ679" s="778"/>
      <c r="ER679" s="778"/>
      <c r="ES679" s="778"/>
      <c r="ET679" s="778"/>
      <c r="EU679" s="778"/>
      <c r="EV679" s="778"/>
      <c r="EW679" s="778"/>
      <c r="EX679" s="778"/>
      <c r="EY679" s="778"/>
      <c r="EZ679" s="778"/>
      <c r="FA679" s="778"/>
      <c r="FB679" s="778"/>
      <c r="FC679" s="778"/>
      <c r="FD679" s="778"/>
      <c r="FE679" s="778"/>
      <c r="FF679" s="778"/>
      <c r="FG679" s="778"/>
      <c r="FH679" s="778"/>
      <c r="FI679" s="778"/>
      <c r="FJ679" s="778"/>
      <c r="FK679" s="778"/>
      <c r="FL679" s="778"/>
      <c r="FM679" s="778"/>
      <c r="FN679" s="778"/>
      <c r="FO679" s="778"/>
      <c r="FP679" s="778"/>
      <c r="FQ679" s="778"/>
      <c r="FR679" s="778"/>
      <c r="FS679" s="778"/>
      <c r="FT679" s="778"/>
      <c r="FU679" s="778"/>
      <c r="FV679" s="778"/>
      <c r="FW679" s="778"/>
      <c r="FX679" s="778"/>
      <c r="FY679" s="778"/>
      <c r="FZ679" s="778"/>
      <c r="GA679" s="778"/>
      <c r="GB679" s="778"/>
      <c r="GC679" s="778"/>
      <c r="GD679" s="778"/>
      <c r="GE679" s="778"/>
      <c r="GF679" s="778"/>
      <c r="GG679" s="778"/>
      <c r="GH679" s="778"/>
      <c r="GI679" s="778"/>
      <c r="GJ679" s="778"/>
      <c r="GK679" s="778"/>
      <c r="GL679" s="778"/>
      <c r="GM679" s="778"/>
      <c r="GN679" s="778"/>
      <c r="GO679" s="778"/>
      <c r="GP679" s="778"/>
      <c r="GQ679" s="778"/>
      <c r="GR679" s="778"/>
      <c r="GS679" s="778"/>
      <c r="GT679" s="778"/>
      <c r="GU679" s="778"/>
      <c r="GV679" s="778"/>
      <c r="GW679" s="778"/>
      <c r="GX679" s="778"/>
      <c r="GY679" s="778"/>
      <c r="GZ679" s="778"/>
      <c r="HA679" s="778"/>
      <c r="HB679" s="778"/>
      <c r="HC679" s="778"/>
      <c r="HD679" s="778"/>
      <c r="HE679" s="778"/>
      <c r="HF679" s="778"/>
      <c r="HG679" s="778"/>
      <c r="HH679" s="778"/>
    </row>
    <row r="680" spans="1:216" s="782" customFormat="1">
      <c r="A680" s="779"/>
      <c r="B680" s="780"/>
      <c r="C680" s="780"/>
      <c r="D680" s="780"/>
      <c r="E680" s="780"/>
      <c r="F680" s="780"/>
      <c r="G680" s="780"/>
      <c r="H680" s="780"/>
      <c r="I680" s="780"/>
      <c r="J680" s="780"/>
      <c r="K680" s="780"/>
      <c r="L680" s="780"/>
      <c r="M680" s="780"/>
      <c r="N680" s="780"/>
      <c r="O680" s="780"/>
      <c r="P680" s="780"/>
      <c r="Q680" s="781"/>
      <c r="R680" s="778"/>
      <c r="S680" s="778"/>
      <c r="T680" s="778"/>
      <c r="U680" s="778"/>
      <c r="V680" s="778"/>
      <c r="W680" s="778"/>
      <c r="X680" s="778"/>
      <c r="Y680" s="778"/>
      <c r="Z680" s="778"/>
      <c r="AA680" s="778"/>
      <c r="AB680" s="778"/>
      <c r="AC680" s="778"/>
      <c r="AD680" s="778"/>
      <c r="AE680" s="778"/>
      <c r="AF680" s="778"/>
      <c r="AG680" s="778"/>
      <c r="AH680" s="778"/>
      <c r="AI680" s="778"/>
      <c r="AJ680" s="778"/>
      <c r="AK680" s="778"/>
      <c r="AL680" s="778"/>
      <c r="AM680" s="778"/>
      <c r="AN680" s="778"/>
      <c r="AO680" s="778"/>
      <c r="AP680" s="778"/>
      <c r="AQ680" s="778"/>
      <c r="AR680" s="778"/>
      <c r="AS680" s="778"/>
      <c r="AT680" s="778"/>
      <c r="AU680" s="778"/>
      <c r="AV680" s="778"/>
      <c r="AW680" s="778"/>
      <c r="AX680" s="778"/>
      <c r="AY680" s="778"/>
      <c r="AZ680" s="778"/>
      <c r="BA680" s="778"/>
      <c r="BB680" s="778"/>
      <c r="BC680" s="778"/>
      <c r="BD680" s="778"/>
      <c r="BE680" s="778"/>
      <c r="BF680" s="778"/>
      <c r="BG680" s="778"/>
      <c r="BH680" s="778"/>
      <c r="BI680" s="778"/>
      <c r="BJ680" s="778"/>
      <c r="BK680" s="778"/>
      <c r="BL680" s="778"/>
      <c r="BM680" s="778"/>
      <c r="BN680" s="778"/>
      <c r="BO680" s="778"/>
      <c r="BP680" s="778"/>
      <c r="BQ680" s="778"/>
      <c r="BR680" s="778"/>
      <c r="BS680" s="778"/>
      <c r="BT680" s="778"/>
      <c r="BU680" s="778"/>
      <c r="BV680" s="778"/>
      <c r="BW680" s="778"/>
      <c r="BX680" s="778"/>
      <c r="BY680" s="778"/>
      <c r="BZ680" s="778"/>
      <c r="CA680" s="778"/>
      <c r="CB680" s="778"/>
      <c r="CC680" s="778"/>
      <c r="CD680" s="778"/>
      <c r="CE680" s="778"/>
      <c r="CF680" s="778"/>
      <c r="CG680" s="778"/>
      <c r="CH680" s="778"/>
      <c r="CI680" s="778"/>
      <c r="CJ680" s="778"/>
      <c r="CK680" s="778"/>
      <c r="CL680" s="778"/>
      <c r="CM680" s="778"/>
      <c r="CN680" s="778"/>
      <c r="CO680" s="778"/>
      <c r="CP680" s="778"/>
      <c r="CQ680" s="778"/>
      <c r="CR680" s="778"/>
      <c r="CS680" s="778"/>
      <c r="CT680" s="778"/>
      <c r="CU680" s="778"/>
      <c r="CV680" s="778"/>
      <c r="CW680" s="778"/>
      <c r="CX680" s="778"/>
      <c r="CY680" s="778"/>
      <c r="CZ680" s="778"/>
      <c r="DA680" s="778"/>
      <c r="DB680" s="778"/>
      <c r="DC680" s="778"/>
      <c r="DD680" s="778"/>
      <c r="DE680" s="778"/>
      <c r="DF680" s="778"/>
      <c r="DG680" s="778"/>
      <c r="DH680" s="778"/>
      <c r="DI680" s="778"/>
      <c r="DJ680" s="778"/>
      <c r="DK680" s="778"/>
      <c r="DL680" s="778"/>
      <c r="DM680" s="778"/>
      <c r="DN680" s="778"/>
      <c r="DO680" s="778"/>
      <c r="DP680" s="778"/>
      <c r="DQ680" s="778"/>
      <c r="DR680" s="778"/>
      <c r="DS680" s="778"/>
      <c r="DT680" s="778"/>
      <c r="DU680" s="778"/>
      <c r="DV680" s="778"/>
      <c r="DW680" s="778"/>
      <c r="DX680" s="778"/>
      <c r="DY680" s="778"/>
      <c r="DZ680" s="778"/>
      <c r="EA680" s="778"/>
      <c r="EB680" s="778"/>
      <c r="EC680" s="778"/>
      <c r="ED680" s="778"/>
      <c r="EE680" s="778"/>
      <c r="EF680" s="778"/>
      <c r="EG680" s="778"/>
      <c r="EH680" s="778"/>
      <c r="EI680" s="778"/>
      <c r="EJ680" s="778"/>
      <c r="EK680" s="778"/>
      <c r="EL680" s="778"/>
      <c r="EM680" s="778"/>
      <c r="EN680" s="778"/>
      <c r="EO680" s="778"/>
      <c r="EP680" s="778"/>
      <c r="EQ680" s="778"/>
      <c r="ER680" s="778"/>
      <c r="ES680" s="778"/>
      <c r="ET680" s="778"/>
      <c r="EU680" s="778"/>
      <c r="EV680" s="778"/>
      <c r="EW680" s="778"/>
      <c r="EX680" s="778"/>
      <c r="EY680" s="778"/>
      <c r="EZ680" s="778"/>
      <c r="FA680" s="778"/>
      <c r="FB680" s="778"/>
      <c r="FC680" s="778"/>
      <c r="FD680" s="778"/>
      <c r="FE680" s="778"/>
      <c r="FF680" s="778"/>
      <c r="FG680" s="778"/>
      <c r="FH680" s="778"/>
      <c r="FI680" s="778"/>
      <c r="FJ680" s="778"/>
      <c r="FK680" s="778"/>
      <c r="FL680" s="778"/>
      <c r="FM680" s="778"/>
      <c r="FN680" s="778"/>
      <c r="FO680" s="778"/>
      <c r="FP680" s="778"/>
      <c r="FQ680" s="778"/>
      <c r="FR680" s="778"/>
      <c r="FS680" s="778"/>
      <c r="FT680" s="778"/>
      <c r="FU680" s="778"/>
      <c r="FV680" s="778"/>
      <c r="FW680" s="778"/>
      <c r="FX680" s="778"/>
      <c r="FY680" s="778"/>
      <c r="FZ680" s="778"/>
      <c r="GA680" s="778"/>
      <c r="GB680" s="778"/>
      <c r="GC680" s="778"/>
      <c r="GD680" s="778"/>
      <c r="GE680" s="778"/>
      <c r="GF680" s="778"/>
      <c r="GG680" s="778"/>
      <c r="GH680" s="778"/>
      <c r="GI680" s="778"/>
      <c r="GJ680" s="778"/>
      <c r="GK680" s="778"/>
      <c r="GL680" s="778"/>
      <c r="GM680" s="778"/>
      <c r="GN680" s="778"/>
      <c r="GO680" s="778"/>
      <c r="GP680" s="778"/>
      <c r="GQ680" s="778"/>
      <c r="GR680" s="778"/>
      <c r="GS680" s="778"/>
      <c r="GT680" s="778"/>
      <c r="GU680" s="778"/>
      <c r="GV680" s="778"/>
      <c r="GW680" s="778"/>
      <c r="GX680" s="778"/>
      <c r="GY680" s="778"/>
      <c r="GZ680" s="778"/>
      <c r="HA680" s="778"/>
      <c r="HB680" s="778"/>
      <c r="HC680" s="778"/>
      <c r="HD680" s="778"/>
      <c r="HE680" s="778"/>
      <c r="HF680" s="778"/>
      <c r="HG680" s="778"/>
      <c r="HH680" s="778"/>
    </row>
    <row r="681" spans="1:216" s="782" customFormat="1">
      <c r="A681" s="779"/>
      <c r="B681" s="780"/>
      <c r="C681" s="780"/>
      <c r="D681" s="780"/>
      <c r="E681" s="780"/>
      <c r="F681" s="780"/>
      <c r="G681" s="780"/>
      <c r="H681" s="780"/>
      <c r="I681" s="780"/>
      <c r="J681" s="780"/>
      <c r="K681" s="780"/>
      <c r="L681" s="780"/>
      <c r="M681" s="780"/>
      <c r="N681" s="780"/>
      <c r="O681" s="780"/>
      <c r="P681" s="780"/>
      <c r="Q681" s="781"/>
      <c r="R681" s="778"/>
      <c r="S681" s="778"/>
      <c r="T681" s="778"/>
      <c r="U681" s="778"/>
      <c r="V681" s="778"/>
      <c r="W681" s="778"/>
      <c r="X681" s="778"/>
      <c r="Y681" s="778"/>
      <c r="Z681" s="778"/>
      <c r="AA681" s="778"/>
      <c r="AB681" s="778"/>
      <c r="AC681" s="778"/>
      <c r="AD681" s="778"/>
      <c r="AE681" s="778"/>
      <c r="AF681" s="778"/>
      <c r="AG681" s="778"/>
      <c r="AH681" s="778"/>
      <c r="AI681" s="778"/>
      <c r="AJ681" s="778"/>
      <c r="AK681" s="778"/>
      <c r="AL681" s="778"/>
      <c r="AM681" s="778"/>
      <c r="AN681" s="778"/>
      <c r="AO681" s="778"/>
      <c r="AP681" s="778"/>
      <c r="AQ681" s="778"/>
      <c r="AR681" s="778"/>
      <c r="AS681" s="778"/>
      <c r="AT681" s="778"/>
      <c r="AU681" s="778"/>
      <c r="AV681" s="778"/>
      <c r="AW681" s="778"/>
      <c r="AX681" s="778"/>
      <c r="AY681" s="778"/>
      <c r="AZ681" s="778"/>
      <c r="BA681" s="778"/>
      <c r="BB681" s="778"/>
      <c r="BC681" s="778"/>
      <c r="BD681" s="778"/>
      <c r="BE681" s="778"/>
      <c r="BF681" s="778"/>
      <c r="BG681" s="778"/>
      <c r="BH681" s="778"/>
      <c r="BI681" s="778"/>
      <c r="BJ681" s="778"/>
      <c r="BK681" s="778"/>
      <c r="BL681" s="778"/>
      <c r="BM681" s="778"/>
      <c r="BN681" s="778"/>
      <c r="BO681" s="778"/>
      <c r="BP681" s="778"/>
      <c r="BQ681" s="778"/>
      <c r="BR681" s="778"/>
      <c r="BS681" s="778"/>
      <c r="BT681" s="778"/>
      <c r="BU681" s="778"/>
      <c r="BV681" s="778"/>
      <c r="BW681" s="778"/>
      <c r="BX681" s="778"/>
      <c r="BY681" s="778"/>
      <c r="BZ681" s="778"/>
      <c r="CA681" s="778"/>
      <c r="CB681" s="778"/>
      <c r="CC681" s="778"/>
      <c r="CD681" s="778"/>
      <c r="CE681" s="778"/>
      <c r="CF681" s="778"/>
      <c r="CG681" s="778"/>
      <c r="CH681" s="778"/>
      <c r="CI681" s="778"/>
      <c r="CJ681" s="778"/>
      <c r="CK681" s="778"/>
      <c r="CL681" s="778"/>
      <c r="CM681" s="778"/>
      <c r="CN681" s="778"/>
      <c r="CO681" s="778"/>
      <c r="CP681" s="778"/>
      <c r="CQ681" s="778"/>
      <c r="CR681" s="778"/>
      <c r="CS681" s="778"/>
      <c r="CT681" s="778"/>
      <c r="CU681" s="778"/>
      <c r="CV681" s="778"/>
      <c r="CW681" s="778"/>
      <c r="CX681" s="778"/>
      <c r="CY681" s="778"/>
      <c r="CZ681" s="778"/>
      <c r="DA681" s="778"/>
      <c r="DB681" s="778"/>
      <c r="DC681" s="778"/>
      <c r="DD681" s="778"/>
      <c r="DE681" s="778"/>
      <c r="DF681" s="778"/>
      <c r="DG681" s="778"/>
      <c r="DH681" s="778"/>
      <c r="DI681" s="778"/>
      <c r="DJ681" s="778"/>
      <c r="DK681" s="778"/>
      <c r="DL681" s="778"/>
      <c r="DM681" s="778"/>
      <c r="DN681" s="778"/>
      <c r="DO681" s="778"/>
      <c r="DP681" s="778"/>
      <c r="DQ681" s="778"/>
      <c r="DR681" s="778"/>
      <c r="DS681" s="778"/>
      <c r="DT681" s="778"/>
      <c r="DU681" s="778"/>
      <c r="DV681" s="778"/>
      <c r="DW681" s="778"/>
      <c r="DX681" s="778"/>
      <c r="DY681" s="778"/>
      <c r="DZ681" s="778"/>
      <c r="EA681" s="778"/>
      <c r="EB681" s="778"/>
      <c r="EC681" s="778"/>
      <c r="ED681" s="778"/>
      <c r="EE681" s="778"/>
      <c r="EF681" s="778"/>
      <c r="EG681" s="778"/>
      <c r="EH681" s="778"/>
      <c r="EI681" s="778"/>
      <c r="EJ681" s="778"/>
      <c r="EK681" s="778"/>
      <c r="EL681" s="778"/>
      <c r="EM681" s="778"/>
      <c r="EN681" s="778"/>
      <c r="EO681" s="778"/>
      <c r="EP681" s="778"/>
      <c r="EQ681" s="778"/>
      <c r="ER681" s="778"/>
      <c r="ES681" s="778"/>
      <c r="ET681" s="778"/>
      <c r="EU681" s="778"/>
      <c r="EV681" s="778"/>
      <c r="EW681" s="778"/>
      <c r="EX681" s="778"/>
      <c r="EY681" s="778"/>
      <c r="EZ681" s="778"/>
      <c r="FA681" s="778"/>
      <c r="FB681" s="778"/>
      <c r="FC681" s="778"/>
      <c r="FD681" s="778"/>
      <c r="FE681" s="778"/>
      <c r="FF681" s="778"/>
      <c r="FG681" s="778"/>
      <c r="FH681" s="778"/>
      <c r="FI681" s="778"/>
      <c r="FJ681" s="778"/>
      <c r="FK681" s="778"/>
      <c r="FL681" s="778"/>
      <c r="FM681" s="778"/>
      <c r="FN681" s="778"/>
      <c r="FO681" s="778"/>
      <c r="FP681" s="778"/>
      <c r="FQ681" s="778"/>
      <c r="FR681" s="778"/>
      <c r="FS681" s="778"/>
      <c r="FT681" s="778"/>
      <c r="FU681" s="778"/>
      <c r="FV681" s="778"/>
      <c r="FW681" s="778"/>
      <c r="FX681" s="778"/>
      <c r="FY681" s="778"/>
      <c r="FZ681" s="778"/>
      <c r="GA681" s="778"/>
      <c r="GB681" s="778"/>
      <c r="GC681" s="778"/>
      <c r="GD681" s="778"/>
      <c r="GE681" s="778"/>
      <c r="GF681" s="778"/>
      <c r="GG681" s="778"/>
      <c r="GH681" s="778"/>
      <c r="GI681" s="778"/>
      <c r="GJ681" s="778"/>
      <c r="GK681" s="778"/>
      <c r="GL681" s="778"/>
      <c r="GM681" s="778"/>
      <c r="GN681" s="778"/>
      <c r="GO681" s="778"/>
      <c r="GP681" s="778"/>
      <c r="GQ681" s="778"/>
      <c r="GR681" s="778"/>
      <c r="GS681" s="778"/>
      <c r="GT681" s="778"/>
      <c r="GU681" s="778"/>
      <c r="GV681" s="778"/>
      <c r="GW681" s="778"/>
      <c r="GX681" s="778"/>
      <c r="GY681" s="778"/>
      <c r="GZ681" s="778"/>
      <c r="HA681" s="778"/>
      <c r="HB681" s="778"/>
      <c r="HC681" s="778"/>
      <c r="HD681" s="778"/>
      <c r="HE681" s="778"/>
      <c r="HF681" s="778"/>
      <c r="HG681" s="778"/>
      <c r="HH681" s="778"/>
    </row>
    <row r="682" spans="1:216" s="782" customFormat="1">
      <c r="A682" s="779"/>
      <c r="B682" s="780"/>
      <c r="C682" s="780"/>
      <c r="D682" s="780"/>
      <c r="E682" s="780"/>
      <c r="F682" s="780"/>
      <c r="G682" s="780"/>
      <c r="H682" s="780"/>
      <c r="I682" s="780"/>
      <c r="J682" s="780"/>
      <c r="K682" s="780"/>
      <c r="L682" s="780"/>
      <c r="M682" s="780"/>
      <c r="N682" s="780"/>
      <c r="O682" s="780"/>
      <c r="P682" s="780"/>
      <c r="Q682" s="781"/>
      <c r="R682" s="778"/>
      <c r="S682" s="778"/>
      <c r="T682" s="778"/>
      <c r="U682" s="778"/>
      <c r="V682" s="778"/>
      <c r="W682" s="778"/>
      <c r="X682" s="778"/>
      <c r="Y682" s="778"/>
      <c r="Z682" s="778"/>
      <c r="AA682" s="778"/>
      <c r="AB682" s="778"/>
      <c r="AC682" s="778"/>
      <c r="AD682" s="778"/>
      <c r="AE682" s="778"/>
      <c r="AF682" s="778"/>
      <c r="AG682" s="778"/>
      <c r="AH682" s="778"/>
      <c r="AI682" s="778"/>
      <c r="AJ682" s="778"/>
      <c r="AK682" s="778"/>
      <c r="AL682" s="778"/>
      <c r="AM682" s="778"/>
      <c r="AN682" s="778"/>
      <c r="AO682" s="778"/>
      <c r="AP682" s="778"/>
      <c r="AQ682" s="778"/>
      <c r="AR682" s="778"/>
      <c r="AS682" s="778"/>
      <c r="AT682" s="778"/>
      <c r="AU682" s="778"/>
      <c r="AV682" s="778"/>
      <c r="AW682" s="778"/>
      <c r="AX682" s="778"/>
      <c r="AY682" s="778"/>
      <c r="AZ682" s="778"/>
      <c r="BA682" s="778"/>
      <c r="BB682" s="778"/>
      <c r="BC682" s="778"/>
      <c r="BD682" s="778"/>
      <c r="BE682" s="778"/>
      <c r="BF682" s="778"/>
      <c r="BG682" s="778"/>
      <c r="BH682" s="778"/>
      <c r="BI682" s="778"/>
      <c r="BJ682" s="778"/>
      <c r="BK682" s="778"/>
      <c r="BL682" s="778"/>
      <c r="BM682" s="778"/>
      <c r="BN682" s="778"/>
      <c r="BO682" s="778"/>
      <c r="BP682" s="778"/>
      <c r="BQ682" s="778"/>
      <c r="BR682" s="778"/>
      <c r="BS682" s="778"/>
      <c r="BT682" s="778"/>
      <c r="BU682" s="778"/>
      <c r="BV682" s="778"/>
      <c r="BW682" s="778"/>
      <c r="BX682" s="778"/>
      <c r="BY682" s="778"/>
      <c r="BZ682" s="778"/>
      <c r="CA682" s="778"/>
      <c r="CB682" s="778"/>
      <c r="CC682" s="778"/>
      <c r="CD682" s="778"/>
      <c r="CE682" s="778"/>
      <c r="CF682" s="778"/>
      <c r="CG682" s="778"/>
      <c r="CH682" s="778"/>
      <c r="CI682" s="778"/>
      <c r="CJ682" s="778"/>
      <c r="CK682" s="778"/>
      <c r="CL682" s="778"/>
      <c r="CM682" s="778"/>
      <c r="CN682" s="778"/>
      <c r="CO682" s="778"/>
      <c r="CP682" s="778"/>
      <c r="CQ682" s="778"/>
      <c r="CR682" s="778"/>
      <c r="CS682" s="778"/>
      <c r="CT682" s="778"/>
      <c r="CU682" s="778"/>
      <c r="CV682" s="778"/>
      <c r="CW682" s="778"/>
      <c r="CX682" s="778"/>
      <c r="CY682" s="778"/>
      <c r="CZ682" s="778"/>
      <c r="DA682" s="778"/>
      <c r="DB682" s="778"/>
      <c r="DC682" s="778"/>
      <c r="DD682" s="778"/>
      <c r="DE682" s="778"/>
      <c r="DF682" s="778"/>
      <c r="DG682" s="778"/>
      <c r="DH682" s="778"/>
      <c r="DI682" s="778"/>
      <c r="DJ682" s="778"/>
      <c r="DK682" s="778"/>
      <c r="DL682" s="778"/>
      <c r="DM682" s="778"/>
      <c r="DN682" s="778"/>
      <c r="DO682" s="778"/>
      <c r="DP682" s="778"/>
      <c r="DQ682" s="778"/>
      <c r="DR682" s="778"/>
      <c r="DS682" s="778"/>
      <c r="DT682" s="778"/>
      <c r="DU682" s="778"/>
      <c r="DV682" s="778"/>
      <c r="DW682" s="778"/>
      <c r="DX682" s="778"/>
      <c r="DY682" s="778"/>
      <c r="DZ682" s="778"/>
      <c r="EA682" s="778"/>
      <c r="EB682" s="778"/>
      <c r="EC682" s="778"/>
      <c r="ED682" s="778"/>
      <c r="EE682" s="778"/>
      <c r="EF682" s="778"/>
      <c r="EG682" s="778"/>
      <c r="EH682" s="778"/>
      <c r="EI682" s="778"/>
      <c r="EJ682" s="778"/>
      <c r="EK682" s="778"/>
      <c r="EL682" s="778"/>
      <c r="EM682" s="778"/>
      <c r="EN682" s="778"/>
      <c r="EO682" s="778"/>
      <c r="EP682" s="778"/>
      <c r="EQ682" s="778"/>
      <c r="ER682" s="778"/>
      <c r="ES682" s="778"/>
      <c r="ET682" s="778"/>
      <c r="EU682" s="778"/>
      <c r="EV682" s="778"/>
      <c r="EW682" s="778"/>
      <c r="EX682" s="778"/>
      <c r="EY682" s="778"/>
      <c r="EZ682" s="778"/>
      <c r="FA682" s="778"/>
      <c r="FB682" s="778"/>
      <c r="FC682" s="778"/>
      <c r="FD682" s="778"/>
      <c r="FE682" s="778"/>
      <c r="FF682" s="778"/>
      <c r="FG682" s="778"/>
      <c r="FH682" s="778"/>
      <c r="FI682" s="778"/>
      <c r="FJ682" s="778"/>
      <c r="FK682" s="778"/>
      <c r="FL682" s="778"/>
      <c r="FM682" s="778"/>
      <c r="FN682" s="778"/>
      <c r="FO682" s="778"/>
      <c r="FP682" s="778"/>
      <c r="FQ682" s="778"/>
      <c r="FR682" s="778"/>
      <c r="FS682" s="778"/>
      <c r="FT682" s="778"/>
      <c r="FU682" s="778"/>
      <c r="FV682" s="778"/>
      <c r="FW682" s="778"/>
      <c r="FX682" s="778"/>
      <c r="FY682" s="778"/>
      <c r="FZ682" s="778"/>
      <c r="GA682" s="778"/>
      <c r="GB682" s="778"/>
      <c r="GC682" s="778"/>
      <c r="GD682" s="778"/>
      <c r="GE682" s="778"/>
      <c r="GF682" s="778"/>
      <c r="GG682" s="778"/>
      <c r="GH682" s="778"/>
      <c r="GI682" s="778"/>
      <c r="GJ682" s="778"/>
      <c r="GK682" s="778"/>
      <c r="GL682" s="778"/>
      <c r="GM682" s="778"/>
      <c r="GN682" s="778"/>
      <c r="GO682" s="778"/>
      <c r="GP682" s="778"/>
      <c r="GQ682" s="778"/>
      <c r="GR682" s="778"/>
      <c r="GS682" s="778"/>
      <c r="GT682" s="778"/>
      <c r="GU682" s="778"/>
      <c r="GV682" s="778"/>
      <c r="GW682" s="778"/>
      <c r="GX682" s="778"/>
      <c r="GY682" s="778"/>
      <c r="GZ682" s="778"/>
      <c r="HA682" s="778"/>
      <c r="HB682" s="778"/>
      <c r="HC682" s="778"/>
      <c r="HD682" s="778"/>
      <c r="HE682" s="778"/>
      <c r="HF682" s="778"/>
      <c r="HG682" s="778"/>
      <c r="HH682" s="778"/>
    </row>
    <row r="683" spans="1:216" s="782" customFormat="1">
      <c r="A683" s="779"/>
      <c r="B683" s="780"/>
      <c r="C683" s="780"/>
      <c r="D683" s="780"/>
      <c r="E683" s="780"/>
      <c r="F683" s="780"/>
      <c r="G683" s="780"/>
      <c r="H683" s="780"/>
      <c r="I683" s="780"/>
      <c r="J683" s="780"/>
      <c r="K683" s="780"/>
      <c r="L683" s="780"/>
      <c r="M683" s="780"/>
      <c r="N683" s="780"/>
      <c r="O683" s="780"/>
      <c r="P683" s="780"/>
      <c r="Q683" s="781"/>
      <c r="R683" s="778"/>
      <c r="S683" s="778"/>
      <c r="T683" s="778"/>
      <c r="U683" s="778"/>
      <c r="V683" s="778"/>
      <c r="W683" s="778"/>
      <c r="X683" s="778"/>
      <c r="Y683" s="778"/>
      <c r="Z683" s="778"/>
      <c r="AA683" s="778"/>
      <c r="AB683" s="778"/>
      <c r="AC683" s="778"/>
      <c r="AD683" s="778"/>
      <c r="AE683" s="778"/>
      <c r="AF683" s="778"/>
      <c r="AG683" s="778"/>
      <c r="AH683" s="778"/>
      <c r="AI683" s="778"/>
      <c r="AJ683" s="778"/>
      <c r="AK683" s="778"/>
      <c r="AL683" s="778"/>
      <c r="AM683" s="778"/>
      <c r="AN683" s="778"/>
      <c r="AO683" s="778"/>
      <c r="AP683" s="778"/>
      <c r="AQ683" s="778"/>
      <c r="AR683" s="778"/>
      <c r="AS683" s="778"/>
      <c r="AT683" s="778"/>
      <c r="AU683" s="778"/>
      <c r="AV683" s="778"/>
      <c r="AW683" s="778"/>
      <c r="AX683" s="778"/>
      <c r="AY683" s="778"/>
      <c r="AZ683" s="778"/>
      <c r="BA683" s="778"/>
      <c r="BB683" s="778"/>
      <c r="BC683" s="778"/>
      <c r="BD683" s="778"/>
      <c r="BE683" s="778"/>
      <c r="BF683" s="778"/>
      <c r="BG683" s="778"/>
      <c r="BH683" s="778"/>
      <c r="BI683" s="778"/>
      <c r="BJ683" s="778"/>
      <c r="BK683" s="778"/>
      <c r="BL683" s="778"/>
      <c r="BM683" s="778"/>
      <c r="BN683" s="778"/>
      <c r="BO683" s="778"/>
      <c r="BP683" s="778"/>
      <c r="BQ683" s="778"/>
      <c r="BR683" s="778"/>
      <c r="BS683" s="778"/>
      <c r="BT683" s="778"/>
      <c r="BU683" s="778"/>
      <c r="BV683" s="778"/>
      <c r="BW683" s="778"/>
      <c r="BX683" s="778"/>
      <c r="BY683" s="778"/>
      <c r="BZ683" s="778"/>
      <c r="CA683" s="778"/>
      <c r="CB683" s="778"/>
      <c r="CC683" s="778"/>
      <c r="CD683" s="778"/>
      <c r="CE683" s="778"/>
      <c r="CF683" s="778"/>
      <c r="CG683" s="778"/>
      <c r="CH683" s="778"/>
      <c r="CI683" s="778"/>
      <c r="CJ683" s="778"/>
      <c r="CK683" s="778"/>
      <c r="CL683" s="778"/>
      <c r="CM683" s="778"/>
      <c r="CN683" s="778"/>
      <c r="CO683" s="778"/>
      <c r="CP683" s="778"/>
      <c r="CQ683" s="778"/>
      <c r="CR683" s="778"/>
      <c r="CS683" s="778"/>
      <c r="CT683" s="778"/>
      <c r="CU683" s="778"/>
      <c r="CV683" s="778"/>
      <c r="CW683" s="778"/>
      <c r="CX683" s="778"/>
      <c r="CY683" s="778"/>
      <c r="CZ683" s="778"/>
      <c r="DA683" s="778"/>
      <c r="DB683" s="778"/>
      <c r="DC683" s="778"/>
      <c r="DD683" s="778"/>
      <c r="DE683" s="778"/>
      <c r="DF683" s="778"/>
      <c r="DG683" s="778"/>
      <c r="DH683" s="778"/>
      <c r="DI683" s="778"/>
      <c r="DJ683" s="778"/>
      <c r="DK683" s="778"/>
      <c r="DL683" s="778"/>
      <c r="DM683" s="778"/>
      <c r="DN683" s="778"/>
      <c r="DO683" s="778"/>
      <c r="DP683" s="778"/>
      <c r="DQ683" s="778"/>
      <c r="DR683" s="778"/>
      <c r="DS683" s="778"/>
      <c r="DT683" s="778"/>
      <c r="DU683" s="778"/>
      <c r="DV683" s="778"/>
      <c r="DW683" s="778"/>
      <c r="DX683" s="778"/>
      <c r="DY683" s="778"/>
      <c r="DZ683" s="778"/>
      <c r="EA683" s="778"/>
      <c r="EB683" s="778"/>
      <c r="EC683" s="778"/>
      <c r="ED683" s="778"/>
      <c r="EE683" s="778"/>
      <c r="EF683" s="778"/>
      <c r="EG683" s="778"/>
      <c r="EH683" s="778"/>
      <c r="EI683" s="778"/>
      <c r="EJ683" s="778"/>
      <c r="EK683" s="778"/>
      <c r="EL683" s="778"/>
      <c r="EM683" s="778"/>
      <c r="EN683" s="778"/>
      <c r="EO683" s="778"/>
      <c r="EP683" s="778"/>
      <c r="EQ683" s="778"/>
      <c r="ER683" s="778"/>
      <c r="ES683" s="778"/>
      <c r="ET683" s="778"/>
      <c r="EU683" s="778"/>
      <c r="EV683" s="778"/>
      <c r="EW683" s="778"/>
      <c r="EX683" s="778"/>
      <c r="EY683" s="778"/>
      <c r="EZ683" s="778"/>
      <c r="FA683" s="778"/>
      <c r="FB683" s="778"/>
      <c r="FC683" s="778"/>
      <c r="FD683" s="778"/>
      <c r="FE683" s="778"/>
      <c r="FF683" s="778"/>
      <c r="FG683" s="778"/>
      <c r="FH683" s="778"/>
      <c r="FI683" s="778"/>
      <c r="FJ683" s="778"/>
      <c r="FK683" s="778"/>
      <c r="FL683" s="778"/>
      <c r="FM683" s="778"/>
      <c r="FN683" s="778"/>
      <c r="FO683" s="778"/>
      <c r="FP683" s="778"/>
      <c r="FQ683" s="778"/>
      <c r="FR683" s="778"/>
      <c r="FS683" s="778"/>
      <c r="FT683" s="778"/>
      <c r="FU683" s="778"/>
      <c r="FV683" s="778"/>
      <c r="FW683" s="778"/>
      <c r="FX683" s="778"/>
      <c r="FY683" s="778"/>
      <c r="FZ683" s="778"/>
      <c r="GA683" s="778"/>
      <c r="GB683" s="778"/>
      <c r="GC683" s="778"/>
      <c r="GD683" s="778"/>
      <c r="GE683" s="778"/>
      <c r="GF683" s="778"/>
      <c r="GG683" s="778"/>
      <c r="GH683" s="778"/>
      <c r="GI683" s="778"/>
      <c r="GJ683" s="778"/>
      <c r="GK683" s="778"/>
      <c r="GL683" s="778"/>
      <c r="GM683" s="778"/>
      <c r="GN683" s="778"/>
      <c r="GO683" s="778"/>
      <c r="GP683" s="778"/>
      <c r="GQ683" s="778"/>
      <c r="GR683" s="778"/>
      <c r="GS683" s="778"/>
      <c r="GT683" s="778"/>
      <c r="GU683" s="778"/>
      <c r="GV683" s="778"/>
      <c r="GW683" s="778"/>
      <c r="GX683" s="778"/>
      <c r="GY683" s="778"/>
      <c r="GZ683" s="778"/>
      <c r="HA683" s="778"/>
      <c r="HB683" s="778"/>
      <c r="HC683" s="778"/>
      <c r="HD683" s="778"/>
      <c r="HE683" s="778"/>
      <c r="HF683" s="778"/>
      <c r="HG683" s="778"/>
      <c r="HH683" s="778"/>
    </row>
    <row r="684" spans="1:216" s="782" customFormat="1">
      <c r="A684" s="779"/>
      <c r="B684" s="780"/>
      <c r="C684" s="780"/>
      <c r="D684" s="780"/>
      <c r="E684" s="780"/>
      <c r="F684" s="780"/>
      <c r="G684" s="780"/>
      <c r="H684" s="780"/>
      <c r="I684" s="780"/>
      <c r="J684" s="780"/>
      <c r="K684" s="780"/>
      <c r="L684" s="780"/>
      <c r="M684" s="780"/>
      <c r="N684" s="780"/>
      <c r="O684" s="780"/>
      <c r="P684" s="780"/>
      <c r="Q684" s="781"/>
      <c r="R684" s="778"/>
      <c r="S684" s="778"/>
      <c r="T684" s="778"/>
      <c r="U684" s="778"/>
      <c r="V684" s="778"/>
      <c r="W684" s="778"/>
      <c r="X684" s="778"/>
      <c r="Y684" s="778"/>
      <c r="Z684" s="778"/>
      <c r="AA684" s="778"/>
      <c r="AB684" s="778"/>
      <c r="AC684" s="778"/>
      <c r="AD684" s="778"/>
      <c r="AE684" s="778"/>
      <c r="AF684" s="778"/>
      <c r="AG684" s="778"/>
      <c r="AH684" s="778"/>
      <c r="AI684" s="778"/>
      <c r="AJ684" s="778"/>
      <c r="AK684" s="778"/>
      <c r="AL684" s="778"/>
      <c r="AM684" s="778"/>
      <c r="AN684" s="778"/>
      <c r="AO684" s="778"/>
      <c r="AP684" s="778"/>
      <c r="AQ684" s="778"/>
      <c r="AR684" s="778"/>
      <c r="AS684" s="778"/>
      <c r="AT684" s="778"/>
      <c r="AU684" s="778"/>
      <c r="AV684" s="778"/>
      <c r="AW684" s="778"/>
      <c r="AX684" s="778"/>
      <c r="AY684" s="778"/>
      <c r="AZ684" s="778"/>
      <c r="BA684" s="778"/>
      <c r="BB684" s="778"/>
      <c r="BC684" s="778"/>
      <c r="BD684" s="778"/>
      <c r="BE684" s="778"/>
      <c r="BF684" s="778"/>
      <c r="BG684" s="778"/>
      <c r="BH684" s="778"/>
      <c r="BI684" s="778"/>
      <c r="BJ684" s="778"/>
      <c r="BK684" s="778"/>
      <c r="BL684" s="778"/>
      <c r="BM684" s="778"/>
      <c r="BN684" s="778"/>
      <c r="BO684" s="778"/>
      <c r="BP684" s="778"/>
      <c r="BQ684" s="778"/>
      <c r="BR684" s="778"/>
      <c r="BS684" s="778"/>
      <c r="BT684" s="778"/>
      <c r="BU684" s="778"/>
      <c r="BV684" s="778"/>
      <c r="BW684" s="778"/>
      <c r="BX684" s="778"/>
      <c r="BY684" s="778"/>
      <c r="BZ684" s="778"/>
      <c r="CA684" s="778"/>
      <c r="CB684" s="778"/>
      <c r="CC684" s="778"/>
      <c r="CD684" s="778"/>
      <c r="CE684" s="778"/>
      <c r="CF684" s="778"/>
      <c r="CG684" s="778"/>
      <c r="CH684" s="778"/>
      <c r="CI684" s="778"/>
      <c r="CJ684" s="778"/>
      <c r="CK684" s="778"/>
      <c r="CL684" s="778"/>
      <c r="CM684" s="778"/>
      <c r="CN684" s="778"/>
      <c r="CO684" s="778"/>
      <c r="CP684" s="778"/>
      <c r="CQ684" s="778"/>
      <c r="CR684" s="778"/>
      <c r="CS684" s="778"/>
      <c r="CT684" s="778"/>
      <c r="CU684" s="778"/>
      <c r="CV684" s="778"/>
      <c r="CW684" s="778"/>
      <c r="CX684" s="778"/>
      <c r="CY684" s="778"/>
      <c r="CZ684" s="778"/>
      <c r="DA684" s="778"/>
      <c r="DB684" s="778"/>
      <c r="DC684" s="778"/>
      <c r="DD684" s="778"/>
      <c r="DE684" s="778"/>
      <c r="DF684" s="778"/>
      <c r="DG684" s="778"/>
      <c r="DH684" s="778"/>
      <c r="DI684" s="778"/>
      <c r="DJ684" s="778"/>
      <c r="DK684" s="778"/>
      <c r="DL684" s="778"/>
      <c r="DM684" s="778"/>
      <c r="DN684" s="778"/>
      <c r="DO684" s="778"/>
      <c r="DP684" s="778"/>
      <c r="DQ684" s="778"/>
      <c r="DR684" s="778"/>
      <c r="DS684" s="778"/>
      <c r="DT684" s="778"/>
      <c r="DU684" s="778"/>
      <c r="DV684" s="778"/>
      <c r="DW684" s="778"/>
      <c r="DX684" s="778"/>
      <c r="DY684" s="778"/>
      <c r="DZ684" s="778"/>
      <c r="EA684" s="778"/>
      <c r="EB684" s="778"/>
      <c r="EC684" s="778"/>
      <c r="ED684" s="778"/>
      <c r="EE684" s="778"/>
      <c r="EF684" s="778"/>
      <c r="EG684" s="778"/>
      <c r="EH684" s="778"/>
      <c r="EI684" s="778"/>
      <c r="EJ684" s="778"/>
      <c r="EK684" s="778"/>
      <c r="EL684" s="778"/>
      <c r="EM684" s="778"/>
      <c r="EN684" s="778"/>
      <c r="EO684" s="778"/>
      <c r="EP684" s="778"/>
      <c r="EQ684" s="778"/>
      <c r="ER684" s="778"/>
      <c r="ES684" s="778"/>
      <c r="ET684" s="778"/>
      <c r="EU684" s="778"/>
      <c r="EV684" s="778"/>
      <c r="EW684" s="778"/>
      <c r="EX684" s="778"/>
      <c r="EY684" s="778"/>
      <c r="EZ684" s="778"/>
      <c r="FA684" s="778"/>
      <c r="FB684" s="778"/>
      <c r="FC684" s="778"/>
      <c r="FD684" s="778"/>
      <c r="FE684" s="778"/>
      <c r="FF684" s="778"/>
      <c r="FG684" s="778"/>
      <c r="FH684" s="778"/>
      <c r="FI684" s="778"/>
      <c r="FJ684" s="778"/>
      <c r="FK684" s="778"/>
      <c r="FL684" s="778"/>
      <c r="FM684" s="778"/>
      <c r="FN684" s="778"/>
      <c r="FO684" s="778"/>
      <c r="FP684" s="778"/>
      <c r="FQ684" s="778"/>
      <c r="FR684" s="778"/>
      <c r="FS684" s="778"/>
      <c r="FT684" s="778"/>
      <c r="FU684" s="778"/>
      <c r="FV684" s="778"/>
      <c r="FW684" s="778"/>
      <c r="FX684" s="778"/>
      <c r="FY684" s="778"/>
      <c r="FZ684" s="778"/>
      <c r="GA684" s="778"/>
      <c r="GB684" s="778"/>
      <c r="GC684" s="778"/>
      <c r="GD684" s="778"/>
      <c r="GE684" s="778"/>
      <c r="GF684" s="778"/>
      <c r="GG684" s="778"/>
      <c r="GH684" s="778"/>
      <c r="GI684" s="778"/>
      <c r="GJ684" s="778"/>
      <c r="GK684" s="778"/>
      <c r="GL684" s="778"/>
      <c r="GM684" s="778"/>
      <c r="GN684" s="778"/>
      <c r="GO684" s="778"/>
      <c r="GP684" s="778"/>
      <c r="GQ684" s="778"/>
      <c r="GR684" s="778"/>
      <c r="GS684" s="778"/>
      <c r="GT684" s="778"/>
      <c r="GU684" s="778"/>
      <c r="GV684" s="778"/>
      <c r="GW684" s="778"/>
      <c r="GX684" s="778"/>
      <c r="GY684" s="778"/>
      <c r="GZ684" s="778"/>
      <c r="HA684" s="778"/>
      <c r="HB684" s="778"/>
      <c r="HC684" s="778"/>
      <c r="HD684" s="778"/>
      <c r="HE684" s="778"/>
      <c r="HF684" s="778"/>
      <c r="HG684" s="778"/>
      <c r="HH684" s="778"/>
    </row>
    <row r="685" spans="1:216" s="782" customFormat="1">
      <c r="A685" s="779"/>
      <c r="B685" s="780"/>
      <c r="C685" s="780"/>
      <c r="D685" s="780"/>
      <c r="E685" s="780"/>
      <c r="F685" s="780"/>
      <c r="G685" s="780"/>
      <c r="H685" s="780"/>
      <c r="I685" s="780"/>
      <c r="J685" s="780"/>
      <c r="K685" s="780"/>
      <c r="L685" s="780"/>
      <c r="M685" s="780"/>
      <c r="N685" s="780"/>
      <c r="O685" s="780"/>
      <c r="P685" s="780"/>
      <c r="Q685" s="781"/>
      <c r="R685" s="778"/>
      <c r="S685" s="778"/>
      <c r="T685" s="778"/>
      <c r="U685" s="778"/>
      <c r="V685" s="778"/>
      <c r="W685" s="778"/>
      <c r="X685" s="778"/>
      <c r="Y685" s="778"/>
      <c r="Z685" s="778"/>
      <c r="AA685" s="778"/>
      <c r="AB685" s="778"/>
      <c r="AC685" s="778"/>
      <c r="AD685" s="778"/>
      <c r="AE685" s="778"/>
      <c r="AF685" s="778"/>
      <c r="AG685" s="778"/>
      <c r="AH685" s="778"/>
      <c r="AI685" s="778"/>
      <c r="AJ685" s="778"/>
      <c r="AK685" s="778"/>
      <c r="AL685" s="778"/>
      <c r="AM685" s="778"/>
      <c r="AN685" s="778"/>
      <c r="AO685" s="778"/>
      <c r="AP685" s="778"/>
      <c r="AQ685" s="778"/>
      <c r="AR685" s="778"/>
      <c r="AS685" s="778"/>
      <c r="AT685" s="778"/>
      <c r="AU685" s="778"/>
      <c r="AV685" s="778"/>
      <c r="AW685" s="778"/>
      <c r="AX685" s="778"/>
      <c r="AY685" s="778"/>
      <c r="AZ685" s="778"/>
      <c r="BA685" s="778"/>
      <c r="BB685" s="778"/>
      <c r="BC685" s="778"/>
      <c r="BD685" s="778"/>
      <c r="BE685" s="778"/>
      <c r="BF685" s="778"/>
      <c r="BG685" s="778"/>
      <c r="BH685" s="778"/>
      <c r="BI685" s="778"/>
      <c r="BJ685" s="778"/>
      <c r="BK685" s="778"/>
      <c r="BL685" s="778"/>
      <c r="BM685" s="778"/>
      <c r="BN685" s="778"/>
      <c r="BO685" s="778"/>
      <c r="BP685" s="778"/>
      <c r="BQ685" s="778"/>
      <c r="BR685" s="778"/>
      <c r="BS685" s="778"/>
      <c r="BT685" s="778"/>
      <c r="BU685" s="778"/>
      <c r="BV685" s="778"/>
      <c r="BW685" s="778"/>
      <c r="BX685" s="778"/>
      <c r="BY685" s="778"/>
      <c r="BZ685" s="778"/>
      <c r="CA685" s="778"/>
      <c r="CB685" s="778"/>
      <c r="CC685" s="778"/>
      <c r="CD685" s="778"/>
      <c r="CE685" s="778"/>
      <c r="CF685" s="778"/>
      <c r="CG685" s="778"/>
      <c r="CH685" s="778"/>
      <c r="CI685" s="778"/>
      <c r="CJ685" s="778"/>
      <c r="CK685" s="778"/>
      <c r="CL685" s="778"/>
      <c r="CM685" s="778"/>
      <c r="CN685" s="778"/>
      <c r="CO685" s="778"/>
      <c r="CP685" s="778"/>
      <c r="CQ685" s="778"/>
      <c r="CR685" s="778"/>
      <c r="CS685" s="778"/>
      <c r="CT685" s="778"/>
      <c r="CU685" s="778"/>
      <c r="CV685" s="778"/>
      <c r="CW685" s="778"/>
      <c r="CX685" s="778"/>
      <c r="CY685" s="778"/>
      <c r="CZ685" s="778"/>
      <c r="DA685" s="778"/>
      <c r="DB685" s="778"/>
      <c r="DC685" s="778"/>
      <c r="DD685" s="778"/>
      <c r="DE685" s="778"/>
      <c r="DF685" s="778"/>
      <c r="DG685" s="778"/>
      <c r="DH685" s="778"/>
      <c r="DI685" s="778"/>
      <c r="DJ685" s="778"/>
      <c r="DK685" s="778"/>
      <c r="DL685" s="778"/>
      <c r="DM685" s="778"/>
      <c r="DN685" s="778"/>
      <c r="DO685" s="778"/>
      <c r="DP685" s="778"/>
      <c r="DQ685" s="778"/>
      <c r="DR685" s="778"/>
      <c r="DS685" s="778"/>
      <c r="DT685" s="778"/>
      <c r="DU685" s="778"/>
      <c r="DV685" s="778"/>
      <c r="DW685" s="778"/>
      <c r="DX685" s="778"/>
      <c r="DY685" s="778"/>
      <c r="DZ685" s="778"/>
      <c r="EA685" s="778"/>
      <c r="EB685" s="778"/>
      <c r="EC685" s="778"/>
      <c r="ED685" s="778"/>
      <c r="EE685" s="778"/>
      <c r="EF685" s="778"/>
      <c r="EG685" s="778"/>
      <c r="EH685" s="778"/>
      <c r="EI685" s="778"/>
      <c r="EJ685" s="778"/>
      <c r="EK685" s="778"/>
      <c r="EL685" s="778"/>
      <c r="EM685" s="778"/>
      <c r="EN685" s="778"/>
      <c r="EO685" s="778"/>
      <c r="EP685" s="778"/>
      <c r="EQ685" s="778"/>
      <c r="ER685" s="778"/>
      <c r="ES685" s="778"/>
      <c r="ET685" s="778"/>
      <c r="EU685" s="778"/>
      <c r="EV685" s="778"/>
      <c r="EW685" s="778"/>
      <c r="EX685" s="778"/>
      <c r="EY685" s="778"/>
      <c r="EZ685" s="778"/>
      <c r="FA685" s="778"/>
      <c r="FB685" s="778"/>
      <c r="FC685" s="778"/>
      <c r="FD685" s="778"/>
      <c r="FE685" s="778"/>
      <c r="FF685" s="778"/>
      <c r="FG685" s="778"/>
      <c r="FH685" s="778"/>
      <c r="FI685" s="778"/>
      <c r="FJ685" s="778"/>
      <c r="FK685" s="778"/>
      <c r="FL685" s="778"/>
      <c r="FM685" s="778"/>
      <c r="FN685" s="778"/>
      <c r="FO685" s="778"/>
      <c r="FP685" s="778"/>
      <c r="FQ685" s="778"/>
      <c r="FR685" s="778"/>
      <c r="FS685" s="778"/>
      <c r="FT685" s="778"/>
      <c r="FU685" s="778"/>
      <c r="FV685" s="778"/>
      <c r="FW685" s="778"/>
      <c r="FX685" s="778"/>
      <c r="FY685" s="778"/>
      <c r="FZ685" s="778"/>
      <c r="GA685" s="778"/>
      <c r="GB685" s="778"/>
      <c r="GC685" s="778"/>
      <c r="GD685" s="778"/>
      <c r="GE685" s="778"/>
      <c r="GF685" s="778"/>
      <c r="GG685" s="778"/>
      <c r="GH685" s="778"/>
      <c r="GI685" s="778"/>
      <c r="GJ685" s="778"/>
      <c r="GK685" s="778"/>
      <c r="GL685" s="778"/>
      <c r="GM685" s="778"/>
      <c r="GN685" s="778"/>
      <c r="GO685" s="778"/>
      <c r="GP685" s="778"/>
      <c r="GQ685" s="778"/>
      <c r="GR685" s="778"/>
      <c r="GS685" s="778"/>
      <c r="GT685" s="778"/>
      <c r="GU685" s="778"/>
      <c r="GV685" s="778"/>
      <c r="GW685" s="778"/>
      <c r="GX685" s="778"/>
      <c r="GY685" s="778"/>
      <c r="GZ685" s="778"/>
      <c r="HA685" s="778"/>
      <c r="HB685" s="778"/>
      <c r="HC685" s="778"/>
      <c r="HD685" s="778"/>
      <c r="HE685" s="778"/>
      <c r="HF685" s="778"/>
      <c r="HG685" s="778"/>
      <c r="HH685" s="778"/>
    </row>
    <row r="686" spans="1:216" s="782" customFormat="1">
      <c r="A686" s="779"/>
      <c r="B686" s="780"/>
      <c r="C686" s="780"/>
      <c r="D686" s="780"/>
      <c r="E686" s="780"/>
      <c r="F686" s="780"/>
      <c r="G686" s="780"/>
      <c r="H686" s="780"/>
      <c r="I686" s="780"/>
      <c r="J686" s="780"/>
      <c r="K686" s="780"/>
      <c r="L686" s="780"/>
      <c r="M686" s="780"/>
      <c r="N686" s="780"/>
      <c r="O686" s="780"/>
      <c r="P686" s="780"/>
      <c r="Q686" s="781"/>
      <c r="R686" s="778"/>
      <c r="S686" s="778"/>
      <c r="T686" s="778"/>
      <c r="U686" s="778"/>
      <c r="V686" s="778"/>
      <c r="W686" s="778"/>
      <c r="X686" s="778"/>
      <c r="Y686" s="778"/>
      <c r="Z686" s="778"/>
      <c r="AA686" s="778"/>
      <c r="AB686" s="778"/>
      <c r="AC686" s="778"/>
      <c r="AD686" s="778"/>
      <c r="AE686" s="778"/>
      <c r="AF686" s="778"/>
      <c r="AG686" s="778"/>
      <c r="AH686" s="778"/>
      <c r="AI686" s="778"/>
      <c r="AJ686" s="778"/>
      <c r="AK686" s="778"/>
      <c r="AL686" s="778"/>
      <c r="AM686" s="778"/>
      <c r="AN686" s="778"/>
      <c r="AO686" s="778"/>
      <c r="AP686" s="778"/>
      <c r="AQ686" s="778"/>
      <c r="AR686" s="778"/>
      <c r="AS686" s="778"/>
      <c r="AT686" s="778"/>
      <c r="AU686" s="778"/>
      <c r="AV686" s="778"/>
      <c r="AW686" s="778"/>
      <c r="AX686" s="778"/>
      <c r="AY686" s="778"/>
      <c r="AZ686" s="778"/>
      <c r="BA686" s="778"/>
      <c r="BB686" s="778"/>
      <c r="BC686" s="778"/>
      <c r="BD686" s="778"/>
      <c r="BE686" s="778"/>
      <c r="BF686" s="778"/>
      <c r="BG686" s="778"/>
      <c r="BH686" s="778"/>
      <c r="BI686" s="778"/>
      <c r="BJ686" s="778"/>
      <c r="BK686" s="778"/>
      <c r="BL686" s="778"/>
      <c r="BM686" s="778"/>
      <c r="BN686" s="778"/>
      <c r="BO686" s="778"/>
      <c r="BP686" s="778"/>
      <c r="BQ686" s="778"/>
      <c r="BR686" s="778"/>
      <c r="BS686" s="778"/>
      <c r="BT686" s="778"/>
      <c r="BU686" s="778"/>
      <c r="BV686" s="778"/>
      <c r="BW686" s="778"/>
      <c r="BX686" s="778"/>
      <c r="BY686" s="778"/>
      <c r="BZ686" s="778"/>
      <c r="CA686" s="778"/>
      <c r="CB686" s="778"/>
      <c r="CC686" s="778"/>
      <c r="CD686" s="778"/>
      <c r="CE686" s="778"/>
      <c r="CF686" s="778"/>
      <c r="CG686" s="778"/>
      <c r="CH686" s="778"/>
      <c r="CI686" s="778"/>
      <c r="CJ686" s="778"/>
      <c r="CK686" s="778"/>
      <c r="CL686" s="778"/>
      <c r="CM686" s="778"/>
      <c r="CN686" s="778"/>
      <c r="CO686" s="778"/>
      <c r="CP686" s="778"/>
      <c r="CQ686" s="778"/>
      <c r="CR686" s="778"/>
      <c r="CS686" s="778"/>
      <c r="CT686" s="778"/>
      <c r="CU686" s="778"/>
      <c r="CV686" s="778"/>
      <c r="CW686" s="778"/>
      <c r="CX686" s="778"/>
      <c r="CY686" s="778"/>
      <c r="CZ686" s="778"/>
      <c r="DA686" s="778"/>
      <c r="DB686" s="778"/>
      <c r="DC686" s="778"/>
      <c r="DD686" s="778"/>
      <c r="DE686" s="778"/>
      <c r="DF686" s="778"/>
      <c r="DG686" s="778"/>
      <c r="DH686" s="778"/>
      <c r="DI686" s="778"/>
      <c r="DJ686" s="778"/>
      <c r="DK686" s="778"/>
      <c r="DL686" s="778"/>
      <c r="DM686" s="778"/>
      <c r="DN686" s="778"/>
      <c r="DO686" s="778"/>
      <c r="DP686" s="778"/>
      <c r="DQ686" s="778"/>
      <c r="DR686" s="778"/>
      <c r="DS686" s="778"/>
      <c r="DT686" s="778"/>
      <c r="DU686" s="778"/>
      <c r="DV686" s="778"/>
      <c r="DW686" s="778"/>
      <c r="DX686" s="778"/>
      <c r="DY686" s="778"/>
      <c r="DZ686" s="778"/>
      <c r="EA686" s="778"/>
      <c r="EB686" s="778"/>
      <c r="EC686" s="778"/>
      <c r="ED686" s="778"/>
      <c r="EE686" s="778"/>
      <c r="EF686" s="778"/>
      <c r="EG686" s="778"/>
      <c r="EH686" s="778"/>
      <c r="EI686" s="778"/>
      <c r="EJ686" s="778"/>
      <c r="EK686" s="778"/>
      <c r="EL686" s="778"/>
      <c r="EM686" s="778"/>
      <c r="EN686" s="778"/>
      <c r="EO686" s="778"/>
      <c r="EP686" s="778"/>
      <c r="EQ686" s="778"/>
      <c r="ER686" s="778"/>
      <c r="ES686" s="778"/>
      <c r="ET686" s="778"/>
      <c r="EU686" s="778"/>
      <c r="EV686" s="778"/>
      <c r="EW686" s="778"/>
      <c r="EX686" s="778"/>
      <c r="EY686" s="778"/>
      <c r="EZ686" s="778"/>
      <c r="FA686" s="778"/>
      <c r="FB686" s="778"/>
      <c r="FC686" s="778"/>
      <c r="FD686" s="778"/>
      <c r="FE686" s="778"/>
      <c r="FF686" s="778"/>
      <c r="FG686" s="778"/>
      <c r="FH686" s="778"/>
      <c r="FI686" s="778"/>
      <c r="FJ686" s="778"/>
      <c r="FK686" s="778"/>
      <c r="FL686" s="778"/>
      <c r="FM686" s="778"/>
      <c r="FN686" s="778"/>
      <c r="FO686" s="778"/>
      <c r="FP686" s="778"/>
      <c r="FQ686" s="778"/>
      <c r="FR686" s="778"/>
      <c r="FS686" s="778"/>
      <c r="FT686" s="778"/>
      <c r="FU686" s="778"/>
      <c r="FV686" s="778"/>
      <c r="FW686" s="778"/>
      <c r="FX686" s="778"/>
      <c r="FY686" s="778"/>
      <c r="FZ686" s="778"/>
      <c r="GA686" s="778"/>
      <c r="GB686" s="778"/>
      <c r="GC686" s="778"/>
      <c r="GD686" s="778"/>
      <c r="GE686" s="778"/>
      <c r="GF686" s="778"/>
      <c r="GG686" s="778"/>
      <c r="GH686" s="778"/>
      <c r="GI686" s="778"/>
      <c r="GJ686" s="778"/>
      <c r="GK686" s="778"/>
      <c r="GL686" s="778"/>
      <c r="GM686" s="778"/>
      <c r="GN686" s="778"/>
      <c r="GO686" s="778"/>
      <c r="GP686" s="778"/>
      <c r="GQ686" s="778"/>
      <c r="GR686" s="778"/>
      <c r="GS686" s="778"/>
      <c r="GT686" s="778"/>
      <c r="GU686" s="778"/>
      <c r="GV686" s="778"/>
      <c r="GW686" s="778"/>
      <c r="GX686" s="778"/>
      <c r="GY686" s="778"/>
      <c r="GZ686" s="778"/>
      <c r="HA686" s="778"/>
      <c r="HB686" s="778"/>
      <c r="HC686" s="778"/>
      <c r="HD686" s="778"/>
      <c r="HE686" s="778"/>
      <c r="HF686" s="778"/>
      <c r="HG686" s="778"/>
      <c r="HH686" s="778"/>
    </row>
    <row r="687" spans="1:216" s="782" customFormat="1">
      <c r="A687" s="779"/>
      <c r="B687" s="780"/>
      <c r="C687" s="780"/>
      <c r="D687" s="780"/>
      <c r="E687" s="780"/>
      <c r="F687" s="780"/>
      <c r="G687" s="780"/>
      <c r="H687" s="780"/>
      <c r="I687" s="780"/>
      <c r="J687" s="780"/>
      <c r="K687" s="780"/>
      <c r="L687" s="780"/>
      <c r="M687" s="780"/>
      <c r="N687" s="780"/>
      <c r="O687" s="780"/>
      <c r="P687" s="780"/>
      <c r="Q687" s="781"/>
      <c r="R687" s="778"/>
      <c r="S687" s="778"/>
      <c r="T687" s="778"/>
      <c r="U687" s="778"/>
      <c r="V687" s="778"/>
      <c r="W687" s="778"/>
      <c r="X687" s="778"/>
      <c r="Y687" s="778"/>
      <c r="Z687" s="778"/>
      <c r="AA687" s="778"/>
      <c r="AB687" s="778"/>
      <c r="AC687" s="778"/>
      <c r="AD687" s="778"/>
      <c r="AE687" s="778"/>
      <c r="AF687" s="778"/>
      <c r="AG687" s="778"/>
      <c r="AH687" s="778"/>
      <c r="AI687" s="778"/>
      <c r="AJ687" s="778"/>
      <c r="AK687" s="778"/>
      <c r="AL687" s="778"/>
      <c r="AM687" s="778"/>
      <c r="AN687" s="778"/>
      <c r="AO687" s="778"/>
      <c r="AP687" s="778"/>
      <c r="AQ687" s="778"/>
      <c r="AR687" s="778"/>
      <c r="AS687" s="778"/>
      <c r="AT687" s="778"/>
      <c r="AU687" s="778"/>
      <c r="AV687" s="778"/>
      <c r="AW687" s="778"/>
      <c r="AX687" s="778"/>
      <c r="AY687" s="778"/>
      <c r="AZ687" s="778"/>
      <c r="BA687" s="778"/>
      <c r="BB687" s="778"/>
      <c r="BC687" s="778"/>
      <c r="BD687" s="778"/>
      <c r="BE687" s="778"/>
      <c r="BF687" s="778"/>
      <c r="BG687" s="778"/>
      <c r="BH687" s="778"/>
      <c r="BI687" s="778"/>
      <c r="BJ687" s="778"/>
      <c r="BK687" s="778"/>
      <c r="BL687" s="778"/>
      <c r="BM687" s="778"/>
      <c r="BN687" s="778"/>
      <c r="BO687" s="778"/>
      <c r="BP687" s="778"/>
      <c r="BQ687" s="778"/>
      <c r="BR687" s="778"/>
      <c r="BS687" s="778"/>
      <c r="BT687" s="778"/>
      <c r="BU687" s="778"/>
      <c r="BV687" s="778"/>
      <c r="BW687" s="778"/>
      <c r="BX687" s="778"/>
      <c r="BY687" s="778"/>
      <c r="BZ687" s="778"/>
      <c r="CA687" s="778"/>
      <c r="CB687" s="778"/>
      <c r="CC687" s="778"/>
      <c r="CD687" s="778"/>
      <c r="CE687" s="778"/>
      <c r="CF687" s="778"/>
      <c r="CG687" s="778"/>
      <c r="CH687" s="778"/>
      <c r="CI687" s="778"/>
      <c r="CJ687" s="778"/>
      <c r="CK687" s="778"/>
      <c r="CL687" s="778"/>
      <c r="CM687" s="778"/>
      <c r="CN687" s="778"/>
      <c r="CO687" s="778"/>
      <c r="CP687" s="778"/>
      <c r="CQ687" s="778"/>
      <c r="CR687" s="778"/>
      <c r="CS687" s="778"/>
      <c r="CT687" s="778"/>
      <c r="CU687" s="778"/>
      <c r="CV687" s="778"/>
      <c r="CW687" s="778"/>
      <c r="CX687" s="778"/>
      <c r="CY687" s="778"/>
      <c r="CZ687" s="778"/>
      <c r="DA687" s="778"/>
      <c r="DB687" s="778"/>
      <c r="DC687" s="778"/>
      <c r="DD687" s="778"/>
      <c r="DE687" s="778"/>
      <c r="DF687" s="778"/>
      <c r="DG687" s="778"/>
      <c r="DH687" s="778"/>
      <c r="DI687" s="778"/>
      <c r="DJ687" s="778"/>
      <c r="DK687" s="778"/>
      <c r="DL687" s="778"/>
      <c r="DM687" s="778"/>
      <c r="DN687" s="778"/>
      <c r="DO687" s="778"/>
      <c r="DP687" s="778"/>
      <c r="DQ687" s="778"/>
      <c r="DR687" s="778"/>
      <c r="DS687" s="778"/>
      <c r="DT687" s="778"/>
      <c r="DU687" s="778"/>
      <c r="DV687" s="778"/>
      <c r="DW687" s="778"/>
      <c r="DX687" s="778"/>
      <c r="DY687" s="778"/>
      <c r="DZ687" s="778"/>
      <c r="EA687" s="778"/>
      <c r="EB687" s="778"/>
      <c r="EC687" s="778"/>
      <c r="ED687" s="778"/>
      <c r="EE687" s="778"/>
      <c r="EF687" s="778"/>
      <c r="EG687" s="778"/>
      <c r="EH687" s="778"/>
      <c r="EI687" s="778"/>
      <c r="EJ687" s="778"/>
      <c r="EK687" s="778"/>
      <c r="EL687" s="778"/>
      <c r="EM687" s="778"/>
      <c r="EN687" s="778"/>
      <c r="EO687" s="778"/>
      <c r="EP687" s="778"/>
      <c r="EQ687" s="778"/>
      <c r="ER687" s="778"/>
      <c r="ES687" s="778"/>
      <c r="ET687" s="778"/>
      <c r="EU687" s="778"/>
      <c r="EV687" s="778"/>
      <c r="EW687" s="778"/>
      <c r="EX687" s="778"/>
      <c r="EY687" s="778"/>
      <c r="EZ687" s="778"/>
      <c r="FA687" s="778"/>
      <c r="FB687" s="778"/>
      <c r="FC687" s="778"/>
      <c r="FD687" s="778"/>
      <c r="FE687" s="778"/>
      <c r="FF687" s="778"/>
      <c r="FG687" s="778"/>
      <c r="FH687" s="778"/>
      <c r="FI687" s="778"/>
      <c r="FJ687" s="778"/>
      <c r="FK687" s="778"/>
      <c r="FL687" s="778"/>
      <c r="FM687" s="778"/>
      <c r="FN687" s="778"/>
      <c r="FO687" s="778"/>
      <c r="FP687" s="778"/>
      <c r="FQ687" s="778"/>
      <c r="FR687" s="778"/>
      <c r="FS687" s="778"/>
      <c r="FT687" s="778"/>
      <c r="FU687" s="778"/>
      <c r="FV687" s="778"/>
      <c r="FW687" s="778"/>
      <c r="FX687" s="778"/>
      <c r="FY687" s="778"/>
      <c r="FZ687" s="778"/>
      <c r="GA687" s="778"/>
      <c r="GB687" s="778"/>
      <c r="GC687" s="778"/>
      <c r="GD687" s="778"/>
      <c r="GE687" s="778"/>
      <c r="GF687" s="778"/>
      <c r="GG687" s="778"/>
      <c r="GH687" s="778"/>
      <c r="GI687" s="778"/>
      <c r="GJ687" s="778"/>
      <c r="GK687" s="778"/>
      <c r="GL687" s="778"/>
      <c r="GM687" s="778"/>
      <c r="GN687" s="778"/>
      <c r="GO687" s="778"/>
      <c r="GP687" s="778"/>
      <c r="GQ687" s="778"/>
      <c r="GR687" s="778"/>
      <c r="GS687" s="778"/>
      <c r="GT687" s="778"/>
      <c r="GU687" s="778"/>
      <c r="GV687" s="778"/>
      <c r="GW687" s="778"/>
      <c r="GX687" s="778"/>
      <c r="GY687" s="778"/>
      <c r="GZ687" s="778"/>
      <c r="HA687" s="778"/>
      <c r="HB687" s="778"/>
      <c r="HC687" s="778"/>
      <c r="HD687" s="778"/>
      <c r="HE687" s="778"/>
      <c r="HF687" s="778"/>
      <c r="HG687" s="778"/>
      <c r="HH687" s="778"/>
    </row>
    <row r="688" spans="1:216" s="782" customFormat="1">
      <c r="A688" s="779"/>
      <c r="B688" s="780"/>
      <c r="C688" s="780"/>
      <c r="D688" s="780"/>
      <c r="E688" s="780"/>
      <c r="F688" s="780"/>
      <c r="G688" s="780"/>
      <c r="H688" s="780"/>
      <c r="I688" s="780"/>
      <c r="J688" s="780"/>
      <c r="K688" s="780"/>
      <c r="L688" s="780"/>
      <c r="M688" s="780"/>
      <c r="N688" s="780"/>
      <c r="O688" s="780"/>
      <c r="P688" s="780"/>
      <c r="Q688" s="781"/>
      <c r="R688" s="778"/>
      <c r="S688" s="778"/>
      <c r="T688" s="778"/>
      <c r="U688" s="778"/>
      <c r="V688" s="778"/>
      <c r="W688" s="778"/>
      <c r="X688" s="778"/>
      <c r="Y688" s="778"/>
      <c r="Z688" s="778"/>
      <c r="AA688" s="778"/>
      <c r="AB688" s="778"/>
      <c r="AC688" s="778"/>
      <c r="AD688" s="778"/>
      <c r="AE688" s="778"/>
      <c r="AF688" s="778"/>
      <c r="AG688" s="778"/>
      <c r="AH688" s="778"/>
      <c r="AI688" s="778"/>
      <c r="AJ688" s="778"/>
      <c r="AK688" s="778"/>
      <c r="AL688" s="778"/>
      <c r="AM688" s="778"/>
      <c r="AN688" s="778"/>
      <c r="AO688" s="778"/>
      <c r="AP688" s="778"/>
      <c r="AQ688" s="778"/>
      <c r="AR688" s="778"/>
      <c r="AS688" s="778"/>
      <c r="AT688" s="778"/>
      <c r="AU688" s="778"/>
      <c r="AV688" s="778"/>
      <c r="AW688" s="778"/>
      <c r="AX688" s="778"/>
      <c r="AY688" s="778"/>
      <c r="AZ688" s="778"/>
      <c r="BA688" s="778"/>
      <c r="BB688" s="778"/>
      <c r="BC688" s="778"/>
      <c r="BD688" s="778"/>
      <c r="BE688" s="778"/>
      <c r="BF688" s="778"/>
      <c r="BG688" s="778"/>
      <c r="BH688" s="778"/>
      <c r="BI688" s="778"/>
      <c r="BJ688" s="778"/>
      <c r="BK688" s="778"/>
      <c r="BL688" s="778"/>
      <c r="BM688" s="778"/>
      <c r="BN688" s="778"/>
      <c r="BO688" s="778"/>
      <c r="BP688" s="778"/>
      <c r="BQ688" s="778"/>
      <c r="BR688" s="778"/>
      <c r="BS688" s="778"/>
      <c r="BT688" s="778"/>
      <c r="BU688" s="778"/>
      <c r="BV688" s="778"/>
      <c r="BW688" s="778"/>
      <c r="BX688" s="778"/>
      <c r="BY688" s="778"/>
      <c r="BZ688" s="778"/>
      <c r="CA688" s="778"/>
      <c r="CB688" s="778"/>
      <c r="CC688" s="778"/>
      <c r="CD688" s="778"/>
      <c r="CE688" s="778"/>
      <c r="CF688" s="778"/>
      <c r="CG688" s="778"/>
      <c r="CH688" s="778"/>
      <c r="CI688" s="778"/>
      <c r="CJ688" s="778"/>
      <c r="CK688" s="778"/>
      <c r="CL688" s="778"/>
      <c r="CM688" s="778"/>
      <c r="CN688" s="778"/>
      <c r="CO688" s="778"/>
      <c r="CP688" s="778"/>
      <c r="CQ688" s="778"/>
      <c r="CR688" s="778"/>
      <c r="CS688" s="778"/>
      <c r="CT688" s="778"/>
      <c r="CU688" s="778"/>
      <c r="CV688" s="778"/>
      <c r="CW688" s="778"/>
      <c r="CX688" s="778"/>
      <c r="CY688" s="778"/>
      <c r="CZ688" s="778"/>
      <c r="DA688" s="778"/>
      <c r="DB688" s="778"/>
      <c r="DC688" s="778"/>
      <c r="DD688" s="778"/>
      <c r="DE688" s="778"/>
      <c r="DF688" s="778"/>
      <c r="DG688" s="778"/>
      <c r="DH688" s="778"/>
      <c r="DI688" s="778"/>
      <c r="DJ688" s="778"/>
      <c r="DK688" s="778"/>
      <c r="DL688" s="778"/>
      <c r="DM688" s="778"/>
      <c r="DN688" s="778"/>
      <c r="DO688" s="778"/>
      <c r="DP688" s="778"/>
      <c r="DQ688" s="778"/>
      <c r="DR688" s="778"/>
      <c r="DS688" s="778"/>
      <c r="DT688" s="778"/>
      <c r="DU688" s="778"/>
      <c r="DV688" s="778"/>
      <c r="DW688" s="778"/>
      <c r="DX688" s="778"/>
      <c r="DY688" s="778"/>
      <c r="DZ688" s="778"/>
      <c r="EA688" s="778"/>
      <c r="EB688" s="778"/>
      <c r="EC688" s="778"/>
      <c r="ED688" s="778"/>
      <c r="EE688" s="778"/>
      <c r="EF688" s="778"/>
      <c r="EG688" s="778"/>
      <c r="EH688" s="778"/>
      <c r="EI688" s="778"/>
      <c r="EJ688" s="778"/>
      <c r="EK688" s="778"/>
      <c r="EL688" s="778"/>
      <c r="EM688" s="778"/>
      <c r="EN688" s="778"/>
      <c r="EO688" s="778"/>
      <c r="EP688" s="778"/>
      <c r="EQ688" s="778"/>
      <c r="ER688" s="778"/>
      <c r="ES688" s="778"/>
      <c r="ET688" s="778"/>
      <c r="EU688" s="778"/>
      <c r="EV688" s="778"/>
      <c r="EW688" s="778"/>
      <c r="EX688" s="778"/>
      <c r="EY688" s="778"/>
      <c r="EZ688" s="778"/>
      <c r="FA688" s="778"/>
      <c r="FB688" s="778"/>
      <c r="FC688" s="778"/>
      <c r="FD688" s="778"/>
      <c r="FE688" s="778"/>
      <c r="FF688" s="778"/>
      <c r="FG688" s="778"/>
      <c r="FH688" s="778"/>
      <c r="FI688" s="778"/>
      <c r="FJ688" s="778"/>
      <c r="FK688" s="778"/>
      <c r="FL688" s="778"/>
      <c r="FM688" s="778"/>
      <c r="FN688" s="778"/>
      <c r="FO688" s="778"/>
      <c r="FP688" s="778"/>
      <c r="FQ688" s="778"/>
      <c r="FR688" s="778"/>
      <c r="FS688" s="778"/>
      <c r="FT688" s="778"/>
      <c r="FU688" s="778"/>
      <c r="FV688" s="778"/>
      <c r="FW688" s="778"/>
      <c r="FX688" s="778"/>
      <c r="FY688" s="778"/>
      <c r="FZ688" s="778"/>
      <c r="GA688" s="778"/>
      <c r="GB688" s="778"/>
      <c r="GC688" s="778"/>
      <c r="GD688" s="778"/>
      <c r="GE688" s="778"/>
      <c r="GF688" s="778"/>
      <c r="GG688" s="778"/>
      <c r="GH688" s="778"/>
      <c r="GI688" s="778"/>
      <c r="GJ688" s="778"/>
      <c r="GK688" s="778"/>
      <c r="GL688" s="778"/>
      <c r="GM688" s="778"/>
      <c r="GN688" s="778"/>
      <c r="GO688" s="778"/>
      <c r="GP688" s="778"/>
      <c r="GQ688" s="778"/>
      <c r="GR688" s="778"/>
      <c r="GS688" s="778"/>
      <c r="GT688" s="778"/>
      <c r="GU688" s="778"/>
      <c r="GV688" s="778"/>
      <c r="GW688" s="778"/>
      <c r="GX688" s="778"/>
      <c r="GY688" s="778"/>
      <c r="GZ688" s="778"/>
      <c r="HA688" s="778"/>
      <c r="HB688" s="778"/>
      <c r="HC688" s="778"/>
      <c r="HD688" s="778"/>
      <c r="HE688" s="778"/>
      <c r="HF688" s="778"/>
      <c r="HG688" s="778"/>
      <c r="HH688" s="778"/>
    </row>
    <row r="689" spans="1:216" s="782" customFormat="1">
      <c r="A689" s="779"/>
      <c r="B689" s="780"/>
      <c r="C689" s="780"/>
      <c r="D689" s="780"/>
      <c r="E689" s="780"/>
      <c r="F689" s="780"/>
      <c r="G689" s="780"/>
      <c r="H689" s="780"/>
      <c r="I689" s="780"/>
      <c r="J689" s="780"/>
      <c r="K689" s="780"/>
      <c r="L689" s="780"/>
      <c r="M689" s="780"/>
      <c r="N689" s="780"/>
      <c r="O689" s="780"/>
      <c r="P689" s="780"/>
      <c r="Q689" s="781"/>
      <c r="R689" s="778"/>
      <c r="S689" s="778"/>
      <c r="T689" s="778"/>
      <c r="U689" s="778"/>
      <c r="V689" s="778"/>
      <c r="W689" s="778"/>
      <c r="X689" s="778"/>
      <c r="Y689" s="778"/>
      <c r="Z689" s="778"/>
      <c r="AA689" s="778"/>
      <c r="AB689" s="778"/>
      <c r="AC689" s="778"/>
      <c r="AD689" s="778"/>
      <c r="AE689" s="778"/>
      <c r="AF689" s="778"/>
      <c r="AG689" s="778"/>
      <c r="AH689" s="778"/>
      <c r="AI689" s="778"/>
      <c r="AJ689" s="778"/>
      <c r="AK689" s="778"/>
      <c r="AL689" s="778"/>
      <c r="AM689" s="778"/>
      <c r="AN689" s="778"/>
      <c r="AO689" s="778"/>
      <c r="AP689" s="778"/>
      <c r="AQ689" s="778"/>
      <c r="AR689" s="778"/>
      <c r="AS689" s="778"/>
      <c r="AT689" s="778"/>
      <c r="AU689" s="778"/>
      <c r="AV689" s="778"/>
      <c r="AW689" s="778"/>
      <c r="AX689" s="778"/>
      <c r="AY689" s="778"/>
      <c r="AZ689" s="778"/>
      <c r="BA689" s="778"/>
      <c r="BB689" s="778"/>
      <c r="BC689" s="778"/>
      <c r="BD689" s="778"/>
      <c r="BE689" s="778"/>
      <c r="BF689" s="778"/>
      <c r="BG689" s="778"/>
      <c r="BH689" s="778"/>
      <c r="BI689" s="778"/>
      <c r="BJ689" s="778"/>
      <c r="BK689" s="778"/>
      <c r="BL689" s="778"/>
      <c r="BM689" s="778"/>
      <c r="BN689" s="778"/>
      <c r="BO689" s="778"/>
      <c r="BP689" s="778"/>
      <c r="BQ689" s="778"/>
      <c r="BR689" s="778"/>
      <c r="BS689" s="778"/>
      <c r="BT689" s="778"/>
      <c r="BU689" s="778"/>
      <c r="BV689" s="778"/>
      <c r="BW689" s="778"/>
      <c r="BX689" s="778"/>
      <c r="BY689" s="778"/>
      <c r="BZ689" s="778"/>
      <c r="CA689" s="778"/>
      <c r="CB689" s="778"/>
      <c r="CC689" s="778"/>
      <c r="CD689" s="778"/>
      <c r="CE689" s="778"/>
      <c r="CF689" s="778"/>
      <c r="CG689" s="778"/>
      <c r="CH689" s="778"/>
      <c r="CI689" s="778"/>
      <c r="CJ689" s="778"/>
      <c r="CK689" s="778"/>
      <c r="CL689" s="778"/>
      <c r="CM689" s="778"/>
      <c r="CN689" s="778"/>
      <c r="CO689" s="778"/>
      <c r="CP689" s="778"/>
      <c r="CQ689" s="778"/>
      <c r="CR689" s="778"/>
      <c r="CS689" s="778"/>
      <c r="CT689" s="778"/>
      <c r="CU689" s="778"/>
      <c r="CV689" s="778"/>
      <c r="CW689" s="778"/>
      <c r="CX689" s="778"/>
      <c r="CY689" s="778"/>
      <c r="CZ689" s="778"/>
      <c r="DA689" s="778"/>
      <c r="DB689" s="778"/>
      <c r="DC689" s="778"/>
      <c r="DD689" s="778"/>
      <c r="DE689" s="778"/>
      <c r="DF689" s="778"/>
      <c r="DG689" s="778"/>
      <c r="DH689" s="778"/>
      <c r="DI689" s="778"/>
      <c r="DJ689" s="778"/>
      <c r="DK689" s="778"/>
      <c r="DL689" s="778"/>
      <c r="DM689" s="778"/>
      <c r="DN689" s="778"/>
      <c r="DO689" s="778"/>
      <c r="DP689" s="778"/>
      <c r="DQ689" s="778"/>
      <c r="DR689" s="778"/>
      <c r="DS689" s="778"/>
      <c r="DT689" s="778"/>
      <c r="DU689" s="778"/>
      <c r="DV689" s="778"/>
      <c r="DW689" s="778"/>
      <c r="DX689" s="778"/>
      <c r="DY689" s="778"/>
      <c r="DZ689" s="778"/>
      <c r="EA689" s="778"/>
      <c r="EB689" s="778"/>
      <c r="EC689" s="778"/>
      <c r="ED689" s="778"/>
      <c r="EE689" s="778"/>
      <c r="EF689" s="778"/>
      <c r="EG689" s="778"/>
      <c r="EH689" s="778"/>
      <c r="EI689" s="778"/>
      <c r="EJ689" s="778"/>
      <c r="EK689" s="778"/>
      <c r="EL689" s="778"/>
      <c r="EM689" s="778"/>
      <c r="EN689" s="778"/>
      <c r="EO689" s="778"/>
      <c r="EP689" s="778"/>
      <c r="EQ689" s="778"/>
      <c r="ER689" s="778"/>
      <c r="ES689" s="778"/>
      <c r="ET689" s="778"/>
      <c r="EU689" s="778"/>
      <c r="EV689" s="778"/>
      <c r="EW689" s="778"/>
      <c r="EX689" s="778"/>
      <c r="EY689" s="778"/>
      <c r="EZ689" s="778"/>
      <c r="FA689" s="778"/>
      <c r="FB689" s="778"/>
      <c r="FC689" s="778"/>
      <c r="FD689" s="778"/>
      <c r="FE689" s="778"/>
      <c r="FF689" s="778"/>
      <c r="FG689" s="778"/>
      <c r="FH689" s="778"/>
      <c r="FI689" s="778"/>
      <c r="FJ689" s="778"/>
      <c r="FK689" s="778"/>
      <c r="FL689" s="778"/>
      <c r="FM689" s="778"/>
      <c r="FN689" s="778"/>
      <c r="FO689" s="778"/>
      <c r="FP689" s="778"/>
      <c r="FQ689" s="778"/>
      <c r="FR689" s="778"/>
      <c r="FS689" s="778"/>
      <c r="FT689" s="778"/>
      <c r="FU689" s="778"/>
      <c r="FV689" s="778"/>
      <c r="FW689" s="778"/>
      <c r="FX689" s="778"/>
      <c r="FY689" s="778"/>
      <c r="FZ689" s="778"/>
      <c r="GA689" s="778"/>
      <c r="GB689" s="778"/>
      <c r="GC689" s="778"/>
      <c r="GD689" s="778"/>
      <c r="GE689" s="778"/>
      <c r="GF689" s="778"/>
      <c r="GG689" s="778"/>
      <c r="GH689" s="778"/>
      <c r="GI689" s="778"/>
      <c r="GJ689" s="778"/>
      <c r="GK689" s="778"/>
      <c r="GL689" s="778"/>
      <c r="GM689" s="778"/>
      <c r="GN689" s="778"/>
      <c r="GO689" s="778"/>
      <c r="GP689" s="778"/>
      <c r="GQ689" s="778"/>
      <c r="GR689" s="778"/>
      <c r="GS689" s="778"/>
      <c r="GT689" s="778"/>
      <c r="GU689" s="778"/>
      <c r="GV689" s="778"/>
      <c r="GW689" s="778"/>
      <c r="GX689" s="778"/>
      <c r="GY689" s="778"/>
      <c r="GZ689" s="778"/>
      <c r="HA689" s="778"/>
      <c r="HB689" s="778"/>
      <c r="HC689" s="778"/>
      <c r="HD689" s="778"/>
      <c r="HE689" s="778"/>
      <c r="HF689" s="778"/>
      <c r="HG689" s="778"/>
      <c r="HH689" s="778"/>
    </row>
    <row r="690" spans="1:216" s="782" customFormat="1">
      <c r="A690" s="779"/>
      <c r="B690" s="780"/>
      <c r="C690" s="780"/>
      <c r="D690" s="780"/>
      <c r="E690" s="780"/>
      <c r="F690" s="780"/>
      <c r="G690" s="780"/>
      <c r="H690" s="780"/>
      <c r="I690" s="780"/>
      <c r="J690" s="780"/>
      <c r="K690" s="780"/>
      <c r="L690" s="780"/>
      <c r="M690" s="780"/>
      <c r="N690" s="780"/>
      <c r="O690" s="780"/>
      <c r="P690" s="780"/>
      <c r="Q690" s="781"/>
      <c r="R690" s="778"/>
      <c r="S690" s="778"/>
      <c r="T690" s="778"/>
      <c r="U690" s="778"/>
      <c r="V690" s="778"/>
      <c r="W690" s="778"/>
      <c r="X690" s="778"/>
      <c r="Y690" s="778"/>
      <c r="Z690" s="778"/>
      <c r="AA690" s="778"/>
      <c r="AB690" s="778"/>
      <c r="AC690" s="778"/>
      <c r="AD690" s="778"/>
      <c r="AE690" s="778"/>
      <c r="AF690" s="778"/>
      <c r="AG690" s="778"/>
      <c r="AH690" s="778"/>
      <c r="AI690" s="778"/>
      <c r="AJ690" s="778"/>
      <c r="AK690" s="778"/>
      <c r="AL690" s="778"/>
      <c r="AM690" s="778"/>
      <c r="AN690" s="778"/>
      <c r="AO690" s="778"/>
      <c r="AP690" s="778"/>
      <c r="AQ690" s="778"/>
      <c r="AR690" s="778"/>
      <c r="AS690" s="778"/>
      <c r="AT690" s="778"/>
      <c r="AU690" s="778"/>
      <c r="AV690" s="778"/>
      <c r="AW690" s="778"/>
      <c r="AX690" s="778"/>
      <c r="AY690" s="778"/>
      <c r="AZ690" s="778"/>
      <c r="BA690" s="778"/>
      <c r="BB690" s="778"/>
      <c r="BC690" s="778"/>
      <c r="BD690" s="778"/>
      <c r="BE690" s="778"/>
      <c r="BF690" s="778"/>
      <c r="BG690" s="778"/>
      <c r="BH690" s="778"/>
      <c r="BI690" s="778"/>
      <c r="BJ690" s="778"/>
      <c r="BK690" s="778"/>
      <c r="BL690" s="778"/>
      <c r="BM690" s="778"/>
      <c r="BN690" s="778"/>
      <c r="BO690" s="778"/>
      <c r="BP690" s="778"/>
      <c r="BQ690" s="778"/>
      <c r="BR690" s="778"/>
      <c r="BS690" s="778"/>
      <c r="BT690" s="778"/>
      <c r="BU690" s="778"/>
      <c r="BV690" s="778"/>
      <c r="BW690" s="778"/>
      <c r="BX690" s="778"/>
      <c r="BY690" s="778"/>
      <c r="BZ690" s="778"/>
      <c r="CA690" s="778"/>
      <c r="CB690" s="778"/>
      <c r="CC690" s="778"/>
      <c r="CD690" s="778"/>
      <c r="CE690" s="778"/>
      <c r="CF690" s="778"/>
      <c r="CG690" s="778"/>
      <c r="CH690" s="778"/>
      <c r="CI690" s="778"/>
      <c r="CJ690" s="778"/>
      <c r="CK690" s="778"/>
      <c r="CL690" s="778"/>
      <c r="CM690" s="778"/>
      <c r="CN690" s="778"/>
      <c r="CO690" s="778"/>
      <c r="CP690" s="778"/>
      <c r="CQ690" s="778"/>
      <c r="CR690" s="778"/>
      <c r="CS690" s="778"/>
      <c r="CT690" s="778"/>
      <c r="CU690" s="778"/>
      <c r="CV690" s="778"/>
      <c r="CW690" s="778"/>
      <c r="CX690" s="778"/>
      <c r="CY690" s="778"/>
      <c r="CZ690" s="778"/>
      <c r="DA690" s="778"/>
      <c r="DB690" s="778"/>
      <c r="DC690" s="778"/>
      <c r="DD690" s="778"/>
      <c r="DE690" s="778"/>
      <c r="DF690" s="778"/>
      <c r="DG690" s="778"/>
      <c r="DH690" s="778"/>
      <c r="DI690" s="778"/>
      <c r="DJ690" s="778"/>
      <c r="DK690" s="778"/>
      <c r="DL690" s="778"/>
      <c r="DM690" s="778"/>
      <c r="DN690" s="778"/>
      <c r="DO690" s="778"/>
      <c r="DP690" s="778"/>
      <c r="DQ690" s="778"/>
      <c r="DR690" s="778"/>
      <c r="DS690" s="778"/>
      <c r="DT690" s="778"/>
      <c r="DU690" s="778"/>
      <c r="DV690" s="778"/>
      <c r="DW690" s="778"/>
      <c r="DX690" s="778"/>
      <c r="DY690" s="778"/>
      <c r="DZ690" s="778"/>
      <c r="EA690" s="778"/>
      <c r="EB690" s="778"/>
      <c r="EC690" s="778"/>
      <c r="ED690" s="778"/>
      <c r="EE690" s="778"/>
      <c r="EF690" s="778"/>
      <c r="EG690" s="778"/>
      <c r="EH690" s="778"/>
      <c r="EI690" s="778"/>
      <c r="EJ690" s="778"/>
      <c r="EK690" s="778"/>
      <c r="EL690" s="778"/>
      <c r="EM690" s="778"/>
      <c r="EN690" s="778"/>
      <c r="EO690" s="778"/>
      <c r="EP690" s="778"/>
      <c r="EQ690" s="778"/>
      <c r="ER690" s="778"/>
      <c r="ES690" s="778"/>
      <c r="ET690" s="778"/>
      <c r="EU690" s="778"/>
      <c r="EV690" s="778"/>
      <c r="EW690" s="778"/>
      <c r="EX690" s="778"/>
      <c r="EY690" s="778"/>
      <c r="EZ690" s="778"/>
      <c r="FA690" s="778"/>
      <c r="FB690" s="778"/>
      <c r="FC690" s="778"/>
      <c r="FD690" s="778"/>
      <c r="FE690" s="778"/>
      <c r="FF690" s="778"/>
      <c r="FG690" s="778"/>
      <c r="FH690" s="778"/>
      <c r="FI690" s="778"/>
      <c r="FJ690" s="778"/>
      <c r="FK690" s="778"/>
      <c r="FL690" s="778"/>
      <c r="FM690" s="778"/>
      <c r="FN690" s="778"/>
      <c r="FO690" s="778"/>
      <c r="FP690" s="778"/>
      <c r="FQ690" s="778"/>
      <c r="FR690" s="778"/>
      <c r="FS690" s="778"/>
      <c r="FT690" s="778"/>
      <c r="FU690" s="778"/>
      <c r="FV690" s="778"/>
      <c r="FW690" s="778"/>
      <c r="FX690" s="778"/>
      <c r="FY690" s="778"/>
      <c r="FZ690" s="778"/>
      <c r="GA690" s="778"/>
      <c r="GB690" s="778"/>
      <c r="GC690" s="778"/>
      <c r="GD690" s="778"/>
      <c r="GE690" s="778"/>
      <c r="GF690" s="778"/>
      <c r="GG690" s="778"/>
      <c r="GH690" s="778"/>
      <c r="GI690" s="778"/>
      <c r="GJ690" s="778"/>
      <c r="GK690" s="778"/>
      <c r="GL690" s="778"/>
      <c r="GM690" s="778"/>
      <c r="GN690" s="778"/>
      <c r="GO690" s="778"/>
      <c r="GP690" s="778"/>
      <c r="GQ690" s="778"/>
      <c r="GR690" s="778"/>
      <c r="GS690" s="778"/>
      <c r="GT690" s="778"/>
      <c r="GU690" s="778"/>
      <c r="GV690" s="778"/>
      <c r="GW690" s="778"/>
      <c r="GX690" s="778"/>
      <c r="GY690" s="778"/>
      <c r="GZ690" s="778"/>
      <c r="HA690" s="778"/>
      <c r="HB690" s="778"/>
      <c r="HC690" s="778"/>
      <c r="HD690" s="778"/>
      <c r="HE690" s="778"/>
      <c r="HF690" s="778"/>
      <c r="HG690" s="778"/>
      <c r="HH690" s="778"/>
    </row>
    <row r="691" spans="1:216" s="782" customFormat="1">
      <c r="A691" s="779"/>
      <c r="B691" s="780"/>
      <c r="C691" s="780"/>
      <c r="D691" s="780"/>
      <c r="E691" s="780"/>
      <c r="F691" s="780"/>
      <c r="G691" s="780"/>
      <c r="H691" s="780"/>
      <c r="I691" s="780"/>
      <c r="J691" s="780"/>
      <c r="K691" s="780"/>
      <c r="L691" s="780"/>
      <c r="M691" s="780"/>
      <c r="N691" s="780"/>
      <c r="O691" s="780"/>
      <c r="P691" s="780"/>
      <c r="Q691" s="781"/>
      <c r="R691" s="778"/>
      <c r="S691" s="778"/>
      <c r="T691" s="778"/>
      <c r="U691" s="778"/>
      <c r="V691" s="778"/>
      <c r="W691" s="778"/>
      <c r="X691" s="778"/>
      <c r="Y691" s="778"/>
      <c r="Z691" s="778"/>
      <c r="AA691" s="778"/>
      <c r="AB691" s="778"/>
      <c r="AC691" s="778"/>
      <c r="AD691" s="778"/>
      <c r="AE691" s="778"/>
      <c r="AF691" s="778"/>
      <c r="AG691" s="778"/>
      <c r="AH691" s="778"/>
      <c r="AI691" s="778"/>
      <c r="AJ691" s="778"/>
      <c r="AK691" s="778"/>
      <c r="AL691" s="778"/>
      <c r="AM691" s="778"/>
      <c r="AN691" s="778"/>
      <c r="AO691" s="778"/>
      <c r="AP691" s="778"/>
      <c r="AQ691" s="778"/>
      <c r="AR691" s="778"/>
      <c r="AS691" s="778"/>
      <c r="AT691" s="778"/>
      <c r="AU691" s="778"/>
      <c r="AV691" s="778"/>
      <c r="AW691" s="778"/>
      <c r="AX691" s="778"/>
      <c r="AY691" s="778"/>
      <c r="AZ691" s="778"/>
      <c r="BA691" s="778"/>
      <c r="BB691" s="778"/>
      <c r="BC691" s="778"/>
      <c r="BD691" s="778"/>
      <c r="BE691" s="778"/>
      <c r="BF691" s="778"/>
      <c r="BG691" s="778"/>
      <c r="BH691" s="778"/>
      <c r="BI691" s="778"/>
      <c r="BJ691" s="778"/>
      <c r="BK691" s="778"/>
      <c r="BL691" s="778"/>
      <c r="BM691" s="778"/>
      <c r="BN691" s="778"/>
      <c r="BO691" s="778"/>
      <c r="BP691" s="778"/>
      <c r="BQ691" s="778"/>
      <c r="BR691" s="778"/>
      <c r="BS691" s="778"/>
      <c r="BT691" s="778"/>
      <c r="BU691" s="778"/>
      <c r="BV691" s="778"/>
      <c r="BW691" s="778"/>
      <c r="BX691" s="778"/>
      <c r="BY691" s="778"/>
      <c r="BZ691" s="778"/>
      <c r="CA691" s="778"/>
      <c r="CB691" s="778"/>
      <c r="CC691" s="778"/>
      <c r="CD691" s="778"/>
      <c r="CE691" s="778"/>
      <c r="CF691" s="778"/>
      <c r="CG691" s="778"/>
      <c r="CH691" s="778"/>
      <c r="CI691" s="778"/>
      <c r="CJ691" s="778"/>
      <c r="CK691" s="778"/>
      <c r="CL691" s="778"/>
      <c r="CM691" s="778"/>
      <c r="CN691" s="778"/>
      <c r="CO691" s="778"/>
      <c r="CP691" s="778"/>
      <c r="CQ691" s="778"/>
      <c r="CR691" s="778"/>
      <c r="CS691" s="778"/>
      <c r="CT691" s="778"/>
      <c r="CU691" s="778"/>
      <c r="CV691" s="778"/>
      <c r="CW691" s="778"/>
      <c r="CX691" s="778"/>
      <c r="CY691" s="778"/>
      <c r="CZ691" s="778"/>
      <c r="DA691" s="778"/>
      <c r="DB691" s="778"/>
      <c r="DC691" s="778"/>
      <c r="DD691" s="778"/>
      <c r="DE691" s="778"/>
      <c r="DF691" s="778"/>
      <c r="DG691" s="778"/>
      <c r="DH691" s="778"/>
      <c r="DI691" s="778"/>
      <c r="DJ691" s="778"/>
      <c r="DK691" s="778"/>
      <c r="DL691" s="778"/>
      <c r="DM691" s="778"/>
      <c r="DN691" s="778"/>
      <c r="DO691" s="778"/>
      <c r="DP691" s="778"/>
      <c r="DQ691" s="778"/>
      <c r="DR691" s="778"/>
      <c r="DS691" s="778"/>
      <c r="DT691" s="778"/>
      <c r="DU691" s="778"/>
      <c r="DV691" s="778"/>
      <c r="DW691" s="778"/>
      <c r="DX691" s="778"/>
      <c r="DY691" s="778"/>
      <c r="DZ691" s="778"/>
      <c r="EA691" s="778"/>
      <c r="EB691" s="778"/>
      <c r="EC691" s="778"/>
      <c r="ED691" s="778"/>
      <c r="EE691" s="778"/>
      <c r="EF691" s="778"/>
      <c r="EG691" s="778"/>
      <c r="EH691" s="778"/>
      <c r="EI691" s="778"/>
      <c r="EJ691" s="778"/>
      <c r="EK691" s="778"/>
      <c r="EL691" s="778"/>
      <c r="EM691" s="778"/>
      <c r="EN691" s="778"/>
      <c r="EO691" s="778"/>
      <c r="EP691" s="778"/>
      <c r="EQ691" s="778"/>
      <c r="ER691" s="778"/>
      <c r="ES691" s="778"/>
      <c r="ET691" s="778"/>
      <c r="EU691" s="778"/>
      <c r="EV691" s="778"/>
      <c r="EW691" s="778"/>
      <c r="EX691" s="778"/>
      <c r="EY691" s="778"/>
      <c r="EZ691" s="778"/>
      <c r="FA691" s="778"/>
      <c r="FB691" s="778"/>
      <c r="FC691" s="778"/>
      <c r="FD691" s="778"/>
      <c r="FE691" s="778"/>
      <c r="FF691" s="778"/>
      <c r="FG691" s="778"/>
      <c r="FH691" s="778"/>
      <c r="FI691" s="778"/>
      <c r="FJ691" s="778"/>
      <c r="FK691" s="778"/>
      <c r="FL691" s="778"/>
      <c r="FM691" s="778"/>
      <c r="FN691" s="778"/>
      <c r="FO691" s="778"/>
      <c r="FP691" s="778"/>
      <c r="FQ691" s="778"/>
      <c r="FR691" s="778"/>
      <c r="FS691" s="778"/>
      <c r="FT691" s="778"/>
      <c r="FU691" s="778"/>
      <c r="FV691" s="778"/>
      <c r="FW691" s="778"/>
      <c r="FX691" s="778"/>
      <c r="FY691" s="778"/>
      <c r="FZ691" s="778"/>
      <c r="GA691" s="778"/>
      <c r="GB691" s="778"/>
      <c r="GC691" s="778"/>
      <c r="GD691" s="778"/>
      <c r="GE691" s="778"/>
      <c r="GF691" s="778"/>
      <c r="GG691" s="778"/>
      <c r="GH691" s="778"/>
      <c r="GI691" s="778"/>
      <c r="GJ691" s="778"/>
      <c r="GK691" s="778"/>
      <c r="GL691" s="778"/>
      <c r="GM691" s="778"/>
      <c r="GN691" s="778"/>
      <c r="GO691" s="778"/>
      <c r="GP691" s="778"/>
      <c r="GQ691" s="778"/>
      <c r="GR691" s="778"/>
      <c r="GS691" s="778"/>
      <c r="GT691" s="778"/>
      <c r="GU691" s="778"/>
      <c r="GV691" s="778"/>
      <c r="GW691" s="778"/>
      <c r="GX691" s="778"/>
      <c r="GY691" s="778"/>
      <c r="GZ691" s="778"/>
      <c r="HA691" s="778"/>
      <c r="HB691" s="778"/>
      <c r="HC691" s="778"/>
      <c r="HD691" s="778"/>
      <c r="HE691" s="778"/>
      <c r="HF691" s="778"/>
      <c r="HG691" s="778"/>
      <c r="HH691" s="778"/>
    </row>
    <row r="692" spans="1:216" s="782" customFormat="1">
      <c r="A692" s="779"/>
      <c r="B692" s="780"/>
      <c r="C692" s="780"/>
      <c r="D692" s="780"/>
      <c r="E692" s="780"/>
      <c r="F692" s="780"/>
      <c r="G692" s="780"/>
      <c r="H692" s="780"/>
      <c r="I692" s="780"/>
      <c r="J692" s="780"/>
      <c r="K692" s="780"/>
      <c r="L692" s="780"/>
      <c r="M692" s="780"/>
      <c r="N692" s="780"/>
      <c r="O692" s="780"/>
      <c r="P692" s="780"/>
      <c r="Q692" s="781"/>
      <c r="R692" s="778"/>
      <c r="S692" s="778"/>
      <c r="T692" s="778"/>
      <c r="U692" s="778"/>
      <c r="V692" s="778"/>
      <c r="W692" s="778"/>
      <c r="X692" s="778"/>
      <c r="Y692" s="778"/>
      <c r="Z692" s="778"/>
      <c r="AA692" s="778"/>
      <c r="AB692" s="778"/>
      <c r="AC692" s="778"/>
      <c r="AD692" s="778"/>
      <c r="AE692" s="778"/>
      <c r="AF692" s="778"/>
      <c r="AG692" s="778"/>
      <c r="AH692" s="778"/>
      <c r="AI692" s="778"/>
      <c r="AJ692" s="778"/>
      <c r="AK692" s="778"/>
      <c r="AL692" s="778"/>
      <c r="AM692" s="778"/>
      <c r="AN692" s="778"/>
      <c r="AO692" s="778"/>
      <c r="AP692" s="778"/>
      <c r="AQ692" s="778"/>
      <c r="AR692" s="778"/>
      <c r="AS692" s="778"/>
      <c r="AT692" s="778"/>
      <c r="AU692" s="778"/>
      <c r="AV692" s="778"/>
      <c r="AW692" s="778"/>
      <c r="AX692" s="778"/>
      <c r="AY692" s="778"/>
      <c r="AZ692" s="778"/>
      <c r="BA692" s="778"/>
      <c r="BB692" s="778"/>
      <c r="BC692" s="778"/>
      <c r="BD692" s="778"/>
      <c r="BE692" s="778"/>
      <c r="BF692" s="778"/>
      <c r="BG692" s="778"/>
      <c r="BH692" s="778"/>
      <c r="BI692" s="778"/>
      <c r="BJ692" s="778"/>
      <c r="BK692" s="778"/>
      <c r="BL692" s="778"/>
      <c r="BM692" s="778"/>
      <c r="BN692" s="778"/>
      <c r="BO692" s="778"/>
      <c r="BP692" s="778"/>
      <c r="BQ692" s="778"/>
      <c r="BR692" s="778"/>
      <c r="BS692" s="778"/>
      <c r="BT692" s="778"/>
      <c r="BU692" s="778"/>
      <c r="BV692" s="778"/>
      <c r="BW692" s="778"/>
      <c r="BX692" s="778"/>
      <c r="BY692" s="778"/>
      <c r="BZ692" s="778"/>
      <c r="CA692" s="778"/>
      <c r="CB692" s="778"/>
      <c r="CC692" s="778"/>
      <c r="CD692" s="778"/>
      <c r="CE692" s="778"/>
      <c r="CF692" s="778"/>
      <c r="CG692" s="778"/>
      <c r="CH692" s="778"/>
      <c r="CI692" s="778"/>
      <c r="CJ692" s="778"/>
      <c r="CK692" s="778"/>
      <c r="CL692" s="778"/>
      <c r="CM692" s="778"/>
      <c r="CN692" s="778"/>
      <c r="CO692" s="778"/>
      <c r="CP692" s="778"/>
      <c r="CQ692" s="778"/>
      <c r="CR692" s="778"/>
      <c r="CS692" s="778"/>
      <c r="CT692" s="778"/>
      <c r="CU692" s="778"/>
      <c r="CV692" s="778"/>
      <c r="CW692" s="778"/>
      <c r="CX692" s="778"/>
      <c r="CY692" s="778"/>
      <c r="CZ692" s="778"/>
      <c r="DA692" s="778"/>
      <c r="DB692" s="778"/>
      <c r="DC692" s="778"/>
      <c r="DD692" s="778"/>
      <c r="DE692" s="778"/>
      <c r="DF692" s="778"/>
      <c r="DG692" s="778"/>
      <c r="DH692" s="778"/>
      <c r="DI692" s="778"/>
      <c r="DJ692" s="778"/>
      <c r="DK692" s="778"/>
      <c r="DL692" s="778"/>
      <c r="DM692" s="778"/>
      <c r="DN692" s="778"/>
      <c r="DO692" s="778"/>
      <c r="DP692" s="778"/>
      <c r="DQ692" s="778"/>
      <c r="DR692" s="778"/>
      <c r="DS692" s="778"/>
      <c r="DT692" s="778"/>
      <c r="DU692" s="778"/>
      <c r="DV692" s="778"/>
      <c r="DW692" s="778"/>
      <c r="DX692" s="778"/>
      <c r="DY692" s="778"/>
      <c r="DZ692" s="778"/>
      <c r="EA692" s="778"/>
      <c r="EB692" s="778"/>
      <c r="EC692" s="778"/>
      <c r="ED692" s="778"/>
      <c r="EE692" s="778"/>
      <c r="EF692" s="778"/>
      <c r="EG692" s="778"/>
      <c r="EH692" s="778"/>
      <c r="EI692" s="778"/>
      <c r="EJ692" s="778"/>
      <c r="EK692" s="778"/>
      <c r="EL692" s="778"/>
      <c r="EM692" s="778"/>
      <c r="EN692" s="778"/>
      <c r="EO692" s="778"/>
      <c r="EP692" s="778"/>
      <c r="EQ692" s="778"/>
      <c r="ER692" s="778"/>
      <c r="ES692" s="778"/>
      <c r="ET692" s="778"/>
      <c r="EU692" s="778"/>
      <c r="EV692" s="778"/>
      <c r="EW692" s="778"/>
      <c r="EX692" s="778"/>
      <c r="EY692" s="778"/>
      <c r="EZ692" s="778"/>
      <c r="FA692" s="778"/>
      <c r="FB692" s="778"/>
      <c r="FC692" s="778"/>
      <c r="FD692" s="778"/>
      <c r="FE692" s="778"/>
      <c r="FF692" s="778"/>
      <c r="FG692" s="778"/>
      <c r="FH692" s="778"/>
      <c r="FI692" s="778"/>
      <c r="FJ692" s="778"/>
      <c r="FK692" s="778"/>
      <c r="FL692" s="778"/>
      <c r="FM692" s="778"/>
      <c r="FN692" s="778"/>
      <c r="FO692" s="778"/>
      <c r="FP692" s="778"/>
      <c r="FQ692" s="778"/>
      <c r="FR692" s="778"/>
      <c r="FS692" s="778"/>
      <c r="FT692" s="778"/>
      <c r="FU692" s="778"/>
      <c r="FV692" s="778"/>
      <c r="FW692" s="778"/>
      <c r="FX692" s="778"/>
      <c r="FY692" s="778"/>
      <c r="FZ692" s="778"/>
      <c r="GA692" s="778"/>
      <c r="GB692" s="778"/>
      <c r="GC692" s="778"/>
      <c r="GD692" s="778"/>
      <c r="GE692" s="778"/>
      <c r="GF692" s="778"/>
      <c r="GG692" s="778"/>
      <c r="GH692" s="778"/>
      <c r="GI692" s="778"/>
      <c r="GJ692" s="778"/>
      <c r="GK692" s="778"/>
      <c r="GL692" s="778"/>
      <c r="GM692" s="778"/>
      <c r="GN692" s="778"/>
      <c r="GO692" s="778"/>
      <c r="GP692" s="778"/>
      <c r="GQ692" s="778"/>
      <c r="GR692" s="778"/>
      <c r="GS692" s="778"/>
      <c r="GT692" s="778"/>
      <c r="GU692" s="778"/>
      <c r="GV692" s="778"/>
      <c r="GW692" s="778"/>
      <c r="GX692" s="778"/>
      <c r="GY692" s="778"/>
      <c r="GZ692" s="778"/>
      <c r="HA692" s="778"/>
      <c r="HB692" s="778"/>
      <c r="HC692" s="778"/>
      <c r="HD692" s="778"/>
      <c r="HE692" s="778"/>
      <c r="HF692" s="778"/>
      <c r="HG692" s="778"/>
      <c r="HH692" s="778"/>
    </row>
    <row r="693" spans="1:216" s="782" customFormat="1">
      <c r="A693" s="779"/>
      <c r="B693" s="780"/>
      <c r="C693" s="780"/>
      <c r="D693" s="780"/>
      <c r="E693" s="780"/>
      <c r="F693" s="780"/>
      <c r="G693" s="780"/>
      <c r="H693" s="780"/>
      <c r="I693" s="780"/>
      <c r="J693" s="780"/>
      <c r="K693" s="780"/>
      <c r="L693" s="780"/>
      <c r="M693" s="780"/>
      <c r="N693" s="780"/>
      <c r="O693" s="780"/>
      <c r="P693" s="780"/>
      <c r="Q693" s="781"/>
      <c r="R693" s="778"/>
      <c r="S693" s="778"/>
      <c r="T693" s="778"/>
      <c r="U693" s="778"/>
      <c r="V693" s="778"/>
      <c r="W693" s="778"/>
      <c r="X693" s="778"/>
      <c r="Y693" s="778"/>
      <c r="Z693" s="778"/>
      <c r="AA693" s="778"/>
      <c r="AB693" s="778"/>
      <c r="AC693" s="778"/>
      <c r="AD693" s="778"/>
      <c r="AE693" s="778"/>
      <c r="AF693" s="778"/>
      <c r="AG693" s="778"/>
      <c r="AH693" s="778"/>
      <c r="AI693" s="778"/>
      <c r="AJ693" s="778"/>
      <c r="AK693" s="778"/>
      <c r="AL693" s="778"/>
      <c r="AM693" s="778"/>
      <c r="AN693" s="778"/>
      <c r="AO693" s="778"/>
      <c r="AP693" s="778"/>
      <c r="AQ693" s="778"/>
      <c r="AR693" s="778"/>
      <c r="AS693" s="778"/>
      <c r="AT693" s="778"/>
      <c r="AU693" s="778"/>
      <c r="AV693" s="778"/>
      <c r="AW693" s="778"/>
      <c r="AX693" s="778"/>
      <c r="AY693" s="778"/>
      <c r="AZ693" s="778"/>
      <c r="BA693" s="778"/>
      <c r="BB693" s="778"/>
      <c r="BC693" s="778"/>
      <c r="BD693" s="778"/>
      <c r="BE693" s="778"/>
      <c r="BF693" s="778"/>
      <c r="BG693" s="778"/>
      <c r="BH693" s="778"/>
      <c r="BI693" s="778"/>
      <c r="BJ693" s="778"/>
      <c r="BK693" s="778"/>
      <c r="BL693" s="778"/>
      <c r="BM693" s="778"/>
      <c r="BN693" s="778"/>
      <c r="BO693" s="778"/>
      <c r="BP693" s="778"/>
      <c r="BQ693" s="778"/>
      <c r="BR693" s="778"/>
      <c r="BS693" s="778"/>
      <c r="BT693" s="778"/>
      <c r="BU693" s="778"/>
      <c r="BV693" s="778"/>
      <c r="BW693" s="778"/>
      <c r="BX693" s="778"/>
      <c r="BY693" s="778"/>
      <c r="BZ693" s="778"/>
      <c r="CA693" s="778"/>
      <c r="CB693" s="778"/>
      <c r="CC693" s="778"/>
      <c r="CD693" s="778"/>
      <c r="CE693" s="778"/>
      <c r="CF693" s="778"/>
      <c r="CG693" s="778"/>
      <c r="CH693" s="778"/>
      <c r="CI693" s="778"/>
      <c r="CJ693" s="778"/>
      <c r="CK693" s="778"/>
      <c r="CL693" s="778"/>
      <c r="CM693" s="778"/>
      <c r="CN693" s="778"/>
      <c r="CO693" s="778"/>
      <c r="CP693" s="778"/>
      <c r="CQ693" s="778"/>
      <c r="CR693" s="778"/>
      <c r="CS693" s="778"/>
      <c r="CT693" s="778"/>
      <c r="CU693" s="778"/>
      <c r="CV693" s="778"/>
      <c r="CW693" s="778"/>
      <c r="CX693" s="778"/>
      <c r="CY693" s="778"/>
      <c r="CZ693" s="778"/>
      <c r="DA693" s="778"/>
      <c r="DB693" s="778"/>
      <c r="DC693" s="778"/>
      <c r="DD693" s="778"/>
      <c r="DE693" s="778"/>
      <c r="DF693" s="778"/>
      <c r="DG693" s="778"/>
      <c r="DH693" s="778"/>
      <c r="DI693" s="778"/>
      <c r="DJ693" s="778"/>
      <c r="DK693" s="778"/>
      <c r="DL693" s="778"/>
      <c r="DM693" s="778"/>
      <c r="DN693" s="778"/>
      <c r="DO693" s="778"/>
      <c r="DP693" s="778"/>
      <c r="DQ693" s="778"/>
      <c r="DR693" s="778"/>
      <c r="DS693" s="778"/>
      <c r="DT693" s="778"/>
      <c r="DU693" s="778"/>
      <c r="DV693" s="778"/>
      <c r="DW693" s="778"/>
      <c r="DX693" s="778"/>
      <c r="DY693" s="778"/>
      <c r="DZ693" s="778"/>
      <c r="EA693" s="778"/>
      <c r="EB693" s="778"/>
      <c r="EC693" s="778"/>
      <c r="ED693" s="778"/>
      <c r="EE693" s="778"/>
      <c r="EF693" s="778"/>
      <c r="EG693" s="778"/>
      <c r="EH693" s="778"/>
      <c r="EI693" s="778"/>
      <c r="EJ693" s="778"/>
      <c r="EK693" s="778"/>
      <c r="EL693" s="778"/>
      <c r="EM693" s="778"/>
      <c r="EN693" s="778"/>
      <c r="EO693" s="778"/>
      <c r="EP693" s="778"/>
      <c r="EQ693" s="778"/>
      <c r="ER693" s="778"/>
      <c r="ES693" s="778"/>
      <c r="ET693" s="778"/>
      <c r="EU693" s="778"/>
      <c r="EV693" s="778"/>
      <c r="EW693" s="778"/>
      <c r="EX693" s="778"/>
      <c r="EY693" s="778"/>
      <c r="EZ693" s="778"/>
      <c r="FA693" s="778"/>
      <c r="FB693" s="778"/>
      <c r="FC693" s="778"/>
      <c r="FD693" s="778"/>
      <c r="FE693" s="778"/>
      <c r="FF693" s="778"/>
      <c r="FG693" s="778"/>
      <c r="FH693" s="778"/>
      <c r="FI693" s="778"/>
      <c r="FJ693" s="778"/>
      <c r="FK693" s="778"/>
      <c r="FL693" s="778"/>
      <c r="FM693" s="778"/>
      <c r="FN693" s="778"/>
      <c r="FO693" s="778"/>
      <c r="FP693" s="778"/>
      <c r="FQ693" s="778"/>
      <c r="FR693" s="778"/>
      <c r="FS693" s="778"/>
      <c r="FT693" s="778"/>
      <c r="FU693" s="778"/>
      <c r="FV693" s="778"/>
      <c r="FW693" s="778"/>
      <c r="FX693" s="778"/>
      <c r="FY693" s="778"/>
      <c r="FZ693" s="778"/>
      <c r="GA693" s="778"/>
      <c r="GB693" s="778"/>
      <c r="GC693" s="778"/>
      <c r="GD693" s="778"/>
      <c r="GE693" s="778"/>
      <c r="GF693" s="778"/>
      <c r="GG693" s="778"/>
      <c r="GH693" s="778"/>
      <c r="GI693" s="778"/>
      <c r="GJ693" s="778"/>
      <c r="GK693" s="778"/>
      <c r="GL693" s="778"/>
      <c r="GM693" s="778"/>
      <c r="GN693" s="778"/>
      <c r="GO693" s="778"/>
      <c r="GP693" s="778"/>
      <c r="GQ693" s="778"/>
      <c r="GR693" s="778"/>
      <c r="GS693" s="778"/>
      <c r="GT693" s="778"/>
      <c r="GU693" s="778"/>
      <c r="GV693" s="778"/>
      <c r="GW693" s="778"/>
      <c r="GX693" s="778"/>
      <c r="GY693" s="778"/>
      <c r="GZ693" s="778"/>
      <c r="HA693" s="778"/>
      <c r="HB693" s="778"/>
      <c r="HC693" s="778"/>
      <c r="HD693" s="778"/>
      <c r="HE693" s="778"/>
      <c r="HF693" s="778"/>
      <c r="HG693" s="778"/>
      <c r="HH693" s="778"/>
    </row>
    <row r="694" spans="1:216" s="782" customFormat="1">
      <c r="A694" s="779"/>
      <c r="B694" s="780"/>
      <c r="C694" s="780"/>
      <c r="D694" s="780"/>
      <c r="E694" s="780"/>
      <c r="F694" s="780"/>
      <c r="G694" s="780"/>
      <c r="H694" s="780"/>
      <c r="I694" s="780"/>
      <c r="J694" s="780"/>
      <c r="K694" s="780"/>
      <c r="L694" s="780"/>
      <c r="M694" s="780"/>
      <c r="N694" s="780"/>
      <c r="O694" s="780"/>
      <c r="P694" s="780"/>
      <c r="Q694" s="781"/>
      <c r="R694" s="778"/>
      <c r="S694" s="778"/>
      <c r="T694" s="778"/>
      <c r="U694" s="778"/>
      <c r="V694" s="778"/>
      <c r="W694" s="778"/>
      <c r="X694" s="778"/>
      <c r="Y694" s="778"/>
      <c r="Z694" s="778"/>
      <c r="AA694" s="778"/>
      <c r="AB694" s="778"/>
      <c r="AC694" s="778"/>
      <c r="AD694" s="778"/>
      <c r="AE694" s="778"/>
      <c r="AF694" s="778"/>
      <c r="AG694" s="778"/>
      <c r="AH694" s="778"/>
      <c r="AI694" s="778"/>
      <c r="AJ694" s="778"/>
      <c r="AK694" s="778"/>
      <c r="AL694" s="778"/>
      <c r="AM694" s="778"/>
      <c r="AN694" s="778"/>
      <c r="AO694" s="778"/>
      <c r="AP694" s="778"/>
      <c r="AQ694" s="778"/>
      <c r="AR694" s="778"/>
      <c r="AS694" s="778"/>
      <c r="AT694" s="778"/>
      <c r="AU694" s="778"/>
      <c r="AV694" s="778"/>
      <c r="AW694" s="778"/>
      <c r="AX694" s="778"/>
      <c r="AY694" s="778"/>
      <c r="AZ694" s="778"/>
      <c r="BA694" s="778"/>
      <c r="BB694" s="778"/>
      <c r="BC694" s="778"/>
      <c r="BD694" s="778"/>
      <c r="BE694" s="778"/>
      <c r="BF694" s="778"/>
      <c r="BG694" s="778"/>
      <c r="BH694" s="778"/>
      <c r="BI694" s="778"/>
      <c r="BJ694" s="778"/>
      <c r="BK694" s="778"/>
      <c r="BL694" s="778"/>
      <c r="BM694" s="778"/>
      <c r="BN694" s="778"/>
      <c r="BO694" s="778"/>
      <c r="BP694" s="778"/>
      <c r="BQ694" s="778"/>
      <c r="BR694" s="778"/>
      <c r="BS694" s="778"/>
      <c r="BT694" s="778"/>
      <c r="BU694" s="778"/>
      <c r="BV694" s="778"/>
      <c r="BW694" s="778"/>
      <c r="BX694" s="778"/>
      <c r="BY694" s="778"/>
      <c r="BZ694" s="778"/>
      <c r="CA694" s="778"/>
      <c r="CB694" s="778"/>
      <c r="CC694" s="778"/>
      <c r="CD694" s="778"/>
      <c r="CE694" s="778"/>
      <c r="CF694" s="778"/>
      <c r="CG694" s="778"/>
      <c r="CH694" s="778"/>
      <c r="CI694" s="778"/>
      <c r="CJ694" s="778"/>
      <c r="CK694" s="778"/>
      <c r="CL694" s="778"/>
      <c r="CM694" s="778"/>
      <c r="CN694" s="778"/>
      <c r="CO694" s="778"/>
      <c r="CP694" s="778"/>
      <c r="CQ694" s="778"/>
      <c r="CR694" s="778"/>
      <c r="CS694" s="778"/>
      <c r="CT694" s="778"/>
      <c r="CU694" s="778"/>
      <c r="CV694" s="778"/>
      <c r="CW694" s="778"/>
      <c r="CX694" s="778"/>
      <c r="CY694" s="778"/>
      <c r="CZ694" s="778"/>
      <c r="DA694" s="778"/>
      <c r="DB694" s="778"/>
      <c r="DC694" s="778"/>
      <c r="DD694" s="778"/>
      <c r="DE694" s="778"/>
      <c r="DF694" s="778"/>
      <c r="DG694" s="778"/>
      <c r="DH694" s="778"/>
      <c r="DI694" s="778"/>
      <c r="DJ694" s="778"/>
      <c r="DK694" s="778"/>
      <c r="DL694" s="778"/>
      <c r="DM694" s="778"/>
      <c r="DN694" s="778"/>
      <c r="DO694" s="778"/>
      <c r="DP694" s="778"/>
      <c r="DQ694" s="778"/>
      <c r="DR694" s="778"/>
      <c r="DS694" s="778"/>
      <c r="DT694" s="778"/>
      <c r="DU694" s="778"/>
      <c r="DV694" s="778"/>
      <c r="DW694" s="778"/>
      <c r="DX694" s="778"/>
      <c r="DY694" s="778"/>
      <c r="DZ694" s="778"/>
      <c r="EA694" s="778"/>
      <c r="EB694" s="778"/>
      <c r="EC694" s="778"/>
      <c r="ED694" s="778"/>
      <c r="EE694" s="778"/>
      <c r="EF694" s="778"/>
      <c r="EG694" s="778"/>
      <c r="EH694" s="778"/>
      <c r="EI694" s="778"/>
      <c r="EJ694" s="778"/>
      <c r="EK694" s="778"/>
      <c r="EL694" s="778"/>
      <c r="EM694" s="778"/>
      <c r="EN694" s="778"/>
      <c r="EO694" s="778"/>
      <c r="EP694" s="778"/>
      <c r="EQ694" s="778"/>
      <c r="ER694" s="778"/>
      <c r="ES694" s="778"/>
      <c r="ET694" s="778"/>
      <c r="EU694" s="778"/>
      <c r="EV694" s="778"/>
      <c r="EW694" s="778"/>
      <c r="EX694" s="778"/>
      <c r="EY694" s="778"/>
      <c r="EZ694" s="778"/>
      <c r="FA694" s="778"/>
      <c r="FB694" s="778"/>
      <c r="FC694" s="778"/>
      <c r="FD694" s="778"/>
      <c r="FE694" s="778"/>
      <c r="FF694" s="778"/>
      <c r="FG694" s="778"/>
      <c r="FH694" s="778"/>
      <c r="FI694" s="778"/>
      <c r="FJ694" s="778"/>
      <c r="FK694" s="778"/>
      <c r="FL694" s="778"/>
      <c r="FM694" s="778"/>
      <c r="FN694" s="778"/>
      <c r="FO694" s="778"/>
      <c r="FP694" s="778"/>
      <c r="FQ694" s="778"/>
      <c r="FR694" s="778"/>
      <c r="FS694" s="778"/>
      <c r="FT694" s="778"/>
      <c r="FU694" s="778"/>
      <c r="FV694" s="778"/>
      <c r="FW694" s="778"/>
      <c r="FX694" s="778"/>
      <c r="FY694" s="778"/>
      <c r="FZ694" s="778"/>
      <c r="GA694" s="778"/>
      <c r="GB694" s="778"/>
      <c r="GC694" s="778"/>
      <c r="GD694" s="778"/>
      <c r="GE694" s="778"/>
      <c r="GF694" s="778"/>
      <c r="GG694" s="778"/>
      <c r="GH694" s="778"/>
      <c r="GI694" s="778"/>
      <c r="GJ694" s="778"/>
      <c r="GK694" s="778"/>
      <c r="GL694" s="778"/>
      <c r="GM694" s="778"/>
      <c r="GN694" s="778"/>
      <c r="GO694" s="778"/>
      <c r="GP694" s="778"/>
      <c r="GQ694" s="778"/>
      <c r="GR694" s="778"/>
      <c r="GS694" s="778"/>
      <c r="GT694" s="778"/>
      <c r="GU694" s="778"/>
      <c r="GV694" s="778"/>
      <c r="GW694" s="778"/>
      <c r="GX694" s="778"/>
      <c r="GY694" s="778"/>
      <c r="GZ694" s="778"/>
      <c r="HA694" s="778"/>
      <c r="HB694" s="778"/>
      <c r="HC694" s="778"/>
      <c r="HD694" s="778"/>
      <c r="HE694" s="778"/>
      <c r="HF694" s="778"/>
      <c r="HG694" s="778"/>
      <c r="HH694" s="778"/>
    </row>
    <row r="695" spans="1:216" s="782" customFormat="1">
      <c r="A695" s="779"/>
      <c r="B695" s="780"/>
      <c r="C695" s="780"/>
      <c r="D695" s="780"/>
      <c r="E695" s="780"/>
      <c r="F695" s="780"/>
      <c r="G695" s="780"/>
      <c r="H695" s="780"/>
      <c r="I695" s="780"/>
      <c r="J695" s="780"/>
      <c r="K695" s="780"/>
      <c r="L695" s="780"/>
      <c r="M695" s="780"/>
      <c r="N695" s="780"/>
      <c r="O695" s="780"/>
      <c r="P695" s="780"/>
      <c r="Q695" s="781"/>
      <c r="R695" s="778"/>
      <c r="S695" s="778"/>
      <c r="T695" s="778"/>
      <c r="U695" s="778"/>
      <c r="V695" s="778"/>
      <c r="W695" s="778"/>
      <c r="X695" s="778"/>
      <c r="Y695" s="778"/>
      <c r="Z695" s="778"/>
      <c r="AA695" s="778"/>
      <c r="AB695" s="778"/>
      <c r="AC695" s="778"/>
      <c r="AD695" s="778"/>
      <c r="AE695" s="778"/>
      <c r="AF695" s="778"/>
      <c r="AG695" s="778"/>
      <c r="AH695" s="778"/>
      <c r="AI695" s="778"/>
      <c r="AJ695" s="778"/>
      <c r="AK695" s="778"/>
      <c r="AL695" s="778"/>
      <c r="AM695" s="778"/>
      <c r="AN695" s="778"/>
      <c r="AO695" s="778"/>
      <c r="AP695" s="778"/>
      <c r="AQ695" s="778"/>
      <c r="AR695" s="778"/>
      <c r="AS695" s="778"/>
      <c r="AT695" s="778"/>
      <c r="AU695" s="778"/>
      <c r="AV695" s="778"/>
      <c r="AW695" s="778"/>
      <c r="AX695" s="778"/>
      <c r="AY695" s="778"/>
      <c r="AZ695" s="778"/>
      <c r="BA695" s="778"/>
      <c r="BB695" s="778"/>
      <c r="BC695" s="778"/>
      <c r="BD695" s="778"/>
      <c r="BE695" s="778"/>
      <c r="BF695" s="778"/>
      <c r="BG695" s="778"/>
      <c r="BH695" s="778"/>
      <c r="BI695" s="778"/>
      <c r="BJ695" s="778"/>
      <c r="BK695" s="778"/>
      <c r="BL695" s="778"/>
      <c r="BM695" s="778"/>
      <c r="BN695" s="778"/>
      <c r="BO695" s="778"/>
      <c r="BP695" s="778"/>
      <c r="BQ695" s="778"/>
      <c r="BR695" s="778"/>
      <c r="BS695" s="778"/>
      <c r="BT695" s="778"/>
      <c r="BU695" s="778"/>
      <c r="BV695" s="778"/>
      <c r="BW695" s="778"/>
      <c r="BX695" s="778"/>
      <c r="BY695" s="778"/>
      <c r="BZ695" s="778"/>
      <c r="CA695" s="778"/>
      <c r="CB695" s="778"/>
      <c r="CC695" s="778"/>
      <c r="CD695" s="778"/>
      <c r="CE695" s="778"/>
      <c r="CF695" s="778"/>
      <c r="CG695" s="778"/>
      <c r="CH695" s="778"/>
      <c r="CI695" s="778"/>
      <c r="CJ695" s="778"/>
      <c r="CK695" s="778"/>
      <c r="CL695" s="778"/>
      <c r="CM695" s="778"/>
      <c r="CN695" s="778"/>
      <c r="CO695" s="778"/>
      <c r="CP695" s="778"/>
      <c r="CQ695" s="778"/>
      <c r="CR695" s="778"/>
      <c r="CS695" s="778"/>
      <c r="CT695" s="778"/>
      <c r="CU695" s="778"/>
      <c r="CV695" s="778"/>
      <c r="CW695" s="778"/>
      <c r="CX695" s="778"/>
      <c r="CY695" s="778"/>
      <c r="CZ695" s="778"/>
      <c r="DA695" s="778"/>
      <c r="DB695" s="778"/>
      <c r="DC695" s="778"/>
      <c r="DD695" s="778"/>
      <c r="DE695" s="778"/>
      <c r="DF695" s="778"/>
      <c r="DG695" s="778"/>
      <c r="DH695" s="778"/>
      <c r="DI695" s="778"/>
      <c r="DJ695" s="778"/>
      <c r="DK695" s="778"/>
      <c r="DL695" s="778"/>
      <c r="DM695" s="778"/>
      <c r="DN695" s="778"/>
      <c r="DO695" s="778"/>
      <c r="DP695" s="778"/>
      <c r="DQ695" s="778"/>
      <c r="DR695" s="778"/>
      <c r="DS695" s="778"/>
      <c r="DT695" s="778"/>
      <c r="DU695" s="778"/>
      <c r="DV695" s="778"/>
      <c r="DW695" s="778"/>
      <c r="DX695" s="778"/>
      <c r="DY695" s="778"/>
      <c r="DZ695" s="778"/>
      <c r="EA695" s="778"/>
      <c r="EB695" s="778"/>
      <c r="EC695" s="778"/>
      <c r="ED695" s="778"/>
      <c r="EE695" s="778"/>
      <c r="EF695" s="778"/>
      <c r="EG695" s="778"/>
      <c r="EH695" s="778"/>
      <c r="EI695" s="778"/>
      <c r="EJ695" s="778"/>
      <c r="EK695" s="778"/>
      <c r="EL695" s="778"/>
      <c r="EM695" s="778"/>
      <c r="EN695" s="778"/>
      <c r="EO695" s="778"/>
      <c r="EP695" s="778"/>
      <c r="EQ695" s="778"/>
      <c r="ER695" s="778"/>
      <c r="ES695" s="778"/>
      <c r="ET695" s="778"/>
      <c r="EU695" s="778"/>
      <c r="EV695" s="778"/>
      <c r="EW695" s="778"/>
      <c r="EX695" s="778"/>
      <c r="EY695" s="778"/>
      <c r="EZ695" s="778"/>
      <c r="FA695" s="778"/>
      <c r="FB695" s="778"/>
      <c r="FC695" s="778"/>
      <c r="FD695" s="778"/>
      <c r="FE695" s="778"/>
      <c r="FF695" s="778"/>
      <c r="FG695" s="778"/>
      <c r="FH695" s="778"/>
      <c r="FI695" s="778"/>
      <c r="FJ695" s="778"/>
      <c r="FK695" s="778"/>
      <c r="FL695" s="778"/>
      <c r="FM695" s="778"/>
      <c r="FN695" s="778"/>
      <c r="FO695" s="778"/>
      <c r="FP695" s="778"/>
      <c r="FQ695" s="778"/>
      <c r="FR695" s="778"/>
      <c r="FS695" s="778"/>
      <c r="FT695" s="778"/>
      <c r="FU695" s="778"/>
      <c r="FV695" s="778"/>
      <c r="FW695" s="778"/>
      <c r="FX695" s="778"/>
      <c r="FY695" s="778"/>
      <c r="FZ695" s="778"/>
      <c r="GA695" s="778"/>
      <c r="GB695" s="778"/>
      <c r="GC695" s="778"/>
      <c r="GD695" s="778"/>
      <c r="GE695" s="778"/>
      <c r="GF695" s="778"/>
      <c r="GG695" s="778"/>
      <c r="GH695" s="778"/>
      <c r="GI695" s="778"/>
      <c r="GJ695" s="778"/>
      <c r="GK695" s="778"/>
      <c r="GL695" s="778"/>
      <c r="GM695" s="778"/>
      <c r="GN695" s="778"/>
      <c r="GO695" s="778"/>
      <c r="GP695" s="778"/>
      <c r="GQ695" s="778"/>
      <c r="GR695" s="778"/>
      <c r="GS695" s="778"/>
      <c r="GT695" s="778"/>
      <c r="GU695" s="778"/>
      <c r="GV695" s="778"/>
      <c r="GW695" s="778"/>
      <c r="GX695" s="778"/>
      <c r="GY695" s="778"/>
      <c r="GZ695" s="778"/>
      <c r="HA695" s="778"/>
      <c r="HB695" s="778"/>
      <c r="HC695" s="778"/>
      <c r="HD695" s="778"/>
      <c r="HE695" s="778"/>
      <c r="HF695" s="778"/>
      <c r="HG695" s="778"/>
      <c r="HH695" s="778"/>
    </row>
    <row r="696" spans="1:216" s="782" customFormat="1">
      <c r="A696" s="779"/>
      <c r="B696" s="780"/>
      <c r="C696" s="780"/>
      <c r="D696" s="780"/>
      <c r="E696" s="780"/>
      <c r="F696" s="780"/>
      <c r="G696" s="780"/>
      <c r="H696" s="780"/>
      <c r="I696" s="780"/>
      <c r="J696" s="780"/>
      <c r="K696" s="780"/>
      <c r="L696" s="780"/>
      <c r="M696" s="780"/>
      <c r="N696" s="780"/>
      <c r="O696" s="780"/>
      <c r="P696" s="780"/>
      <c r="Q696" s="781"/>
      <c r="R696" s="778"/>
      <c r="S696" s="778"/>
      <c r="T696" s="778"/>
      <c r="U696" s="778"/>
      <c r="V696" s="778"/>
      <c r="W696" s="778"/>
      <c r="X696" s="778"/>
      <c r="Y696" s="778"/>
      <c r="Z696" s="778"/>
      <c r="AA696" s="778"/>
      <c r="AB696" s="778"/>
      <c r="AC696" s="778"/>
      <c r="AD696" s="778"/>
      <c r="AE696" s="778"/>
      <c r="AF696" s="778"/>
      <c r="AG696" s="778"/>
      <c r="AH696" s="778"/>
      <c r="AI696" s="778"/>
      <c r="AJ696" s="778"/>
      <c r="AK696" s="778"/>
      <c r="AL696" s="778"/>
      <c r="AM696" s="778"/>
      <c r="AN696" s="778"/>
      <c r="AO696" s="778"/>
      <c r="AP696" s="778"/>
      <c r="AQ696" s="778"/>
      <c r="AR696" s="778"/>
      <c r="AS696" s="778"/>
      <c r="AT696" s="778"/>
      <c r="AU696" s="778"/>
      <c r="AV696" s="778"/>
      <c r="AW696" s="778"/>
      <c r="AX696" s="778"/>
      <c r="AY696" s="778"/>
      <c r="AZ696" s="778"/>
      <c r="BA696" s="778"/>
      <c r="BB696" s="778"/>
      <c r="BC696" s="778"/>
      <c r="BD696" s="778"/>
      <c r="BE696" s="778"/>
      <c r="BF696" s="778"/>
      <c r="BG696" s="778"/>
      <c r="BH696" s="778"/>
      <c r="BI696" s="778"/>
      <c r="BJ696" s="778"/>
      <c r="BK696" s="778"/>
      <c r="BL696" s="778"/>
      <c r="BM696" s="778"/>
      <c r="BN696" s="778"/>
      <c r="BO696" s="778"/>
      <c r="BP696" s="778"/>
      <c r="BQ696" s="778"/>
      <c r="BR696" s="778"/>
      <c r="BS696" s="778"/>
      <c r="BT696" s="778"/>
      <c r="BU696" s="778"/>
      <c r="BV696" s="778"/>
      <c r="BW696" s="778"/>
      <c r="BX696" s="778"/>
      <c r="BY696" s="778"/>
      <c r="BZ696" s="778"/>
      <c r="CA696" s="778"/>
      <c r="CB696" s="778"/>
      <c r="CC696" s="778"/>
      <c r="CD696" s="778"/>
      <c r="CE696" s="778"/>
      <c r="CF696" s="778"/>
      <c r="CG696" s="778"/>
      <c r="CH696" s="778"/>
      <c r="CI696" s="778"/>
      <c r="CJ696" s="778"/>
      <c r="CK696" s="778"/>
      <c r="CL696" s="778"/>
      <c r="CM696" s="778"/>
      <c r="CN696" s="778"/>
      <c r="CO696" s="778"/>
      <c r="CP696" s="778"/>
      <c r="CQ696" s="778"/>
      <c r="CR696" s="778"/>
      <c r="CS696" s="778"/>
      <c r="CT696" s="778"/>
      <c r="CU696" s="778"/>
      <c r="CV696" s="778"/>
      <c r="CW696" s="778"/>
      <c r="CX696" s="778"/>
      <c r="CY696" s="778"/>
      <c r="CZ696" s="778"/>
      <c r="DA696" s="778"/>
      <c r="DB696" s="778"/>
      <c r="DC696" s="778"/>
      <c r="DD696" s="778"/>
      <c r="DE696" s="778"/>
      <c r="DF696" s="778"/>
      <c r="DG696" s="778"/>
      <c r="DH696" s="778"/>
      <c r="DI696" s="778"/>
      <c r="DJ696" s="778"/>
      <c r="DK696" s="778"/>
      <c r="DL696" s="778"/>
      <c r="DM696" s="778"/>
      <c r="DN696" s="778"/>
      <c r="DO696" s="778"/>
      <c r="DP696" s="778"/>
      <c r="DQ696" s="778"/>
      <c r="DR696" s="778"/>
      <c r="DS696" s="778"/>
      <c r="DT696" s="778"/>
      <c r="DU696" s="778"/>
      <c r="DV696" s="778"/>
      <c r="DW696" s="778"/>
      <c r="DX696" s="778"/>
      <c r="DY696" s="778"/>
      <c r="DZ696" s="778"/>
      <c r="EA696" s="778"/>
      <c r="EB696" s="778"/>
      <c r="EC696" s="778"/>
      <c r="ED696" s="778"/>
      <c r="EE696" s="778"/>
      <c r="EF696" s="778"/>
      <c r="EG696" s="778"/>
      <c r="EH696" s="778"/>
      <c r="EI696" s="778"/>
      <c r="EJ696" s="778"/>
      <c r="EK696" s="778"/>
      <c r="EL696" s="778"/>
      <c r="EM696" s="778"/>
      <c r="EN696" s="778"/>
      <c r="EO696" s="778"/>
      <c r="EP696" s="778"/>
      <c r="EQ696" s="778"/>
      <c r="ER696" s="778"/>
      <c r="ES696" s="778"/>
      <c r="ET696" s="778"/>
      <c r="EU696" s="778"/>
      <c r="EV696" s="778"/>
      <c r="EW696" s="778"/>
      <c r="EX696" s="778"/>
      <c r="EY696" s="778"/>
      <c r="EZ696" s="778"/>
      <c r="FA696" s="778"/>
      <c r="FB696" s="778"/>
      <c r="FC696" s="778"/>
      <c r="FD696" s="778"/>
      <c r="FE696" s="778"/>
      <c r="FF696" s="778"/>
      <c r="FG696" s="778"/>
      <c r="FH696" s="778"/>
      <c r="FI696" s="778"/>
      <c r="FJ696" s="778"/>
      <c r="FK696" s="778"/>
      <c r="FL696" s="778"/>
      <c r="FM696" s="778"/>
      <c r="FN696" s="778"/>
      <c r="FO696" s="778"/>
      <c r="FP696" s="778"/>
      <c r="FQ696" s="778"/>
      <c r="FR696" s="778"/>
      <c r="FS696" s="778"/>
      <c r="FT696" s="778"/>
      <c r="FU696" s="778"/>
      <c r="FV696" s="778"/>
      <c r="FW696" s="778"/>
      <c r="FX696" s="778"/>
      <c r="FY696" s="778"/>
      <c r="FZ696" s="778"/>
      <c r="GA696" s="778"/>
      <c r="GB696" s="778"/>
      <c r="GC696" s="778"/>
      <c r="GD696" s="778"/>
      <c r="GE696" s="778"/>
      <c r="GF696" s="778"/>
      <c r="GG696" s="778"/>
      <c r="GH696" s="778"/>
      <c r="GI696" s="778"/>
      <c r="GJ696" s="778"/>
      <c r="GK696" s="778"/>
      <c r="GL696" s="778"/>
      <c r="GM696" s="778"/>
      <c r="GN696" s="778"/>
      <c r="GO696" s="778"/>
      <c r="GP696" s="778"/>
      <c r="GQ696" s="778"/>
      <c r="GR696" s="778"/>
      <c r="GS696" s="778"/>
      <c r="GT696" s="778"/>
      <c r="GU696" s="778"/>
      <c r="GV696" s="778"/>
      <c r="GW696" s="778"/>
      <c r="GX696" s="778"/>
      <c r="GY696" s="778"/>
      <c r="GZ696" s="778"/>
      <c r="HA696" s="778"/>
      <c r="HB696" s="778"/>
      <c r="HC696" s="778"/>
      <c r="HD696" s="778"/>
      <c r="HE696" s="778"/>
      <c r="HF696" s="778"/>
      <c r="HG696" s="778"/>
      <c r="HH696" s="778"/>
    </row>
    <row r="697" spans="1:216" s="782" customFormat="1">
      <c r="A697" s="779"/>
      <c r="B697" s="780"/>
      <c r="C697" s="780"/>
      <c r="D697" s="780"/>
      <c r="E697" s="780"/>
      <c r="F697" s="780"/>
      <c r="G697" s="780"/>
      <c r="H697" s="780"/>
      <c r="I697" s="780"/>
      <c r="J697" s="780"/>
      <c r="K697" s="780"/>
      <c r="L697" s="780"/>
      <c r="M697" s="780"/>
      <c r="N697" s="780"/>
      <c r="O697" s="780"/>
      <c r="P697" s="780"/>
      <c r="Q697" s="781"/>
      <c r="R697" s="778"/>
      <c r="S697" s="778"/>
      <c r="T697" s="778"/>
      <c r="U697" s="778"/>
      <c r="V697" s="778"/>
      <c r="W697" s="778"/>
      <c r="X697" s="778"/>
      <c r="Y697" s="778"/>
      <c r="Z697" s="778"/>
      <c r="AA697" s="778"/>
      <c r="AB697" s="778"/>
      <c r="AC697" s="778"/>
      <c r="AD697" s="778"/>
      <c r="AE697" s="778"/>
      <c r="AF697" s="778"/>
      <c r="AG697" s="778"/>
      <c r="AH697" s="778"/>
      <c r="AI697" s="778"/>
      <c r="AJ697" s="778"/>
      <c r="AK697" s="778"/>
      <c r="AL697" s="778"/>
      <c r="AM697" s="778"/>
      <c r="AN697" s="778"/>
      <c r="AO697" s="778"/>
      <c r="AP697" s="778"/>
      <c r="AQ697" s="778"/>
      <c r="AR697" s="778"/>
      <c r="AS697" s="778"/>
      <c r="AT697" s="778"/>
      <c r="AU697" s="778"/>
      <c r="AV697" s="778"/>
      <c r="AW697" s="778"/>
      <c r="AX697" s="778"/>
      <c r="AY697" s="778"/>
      <c r="AZ697" s="778"/>
      <c r="BA697" s="778"/>
      <c r="BB697" s="778"/>
      <c r="BC697" s="778"/>
      <c r="BD697" s="778"/>
      <c r="BE697" s="778"/>
      <c r="BF697" s="778"/>
      <c r="BG697" s="778"/>
      <c r="BH697" s="778"/>
      <c r="BI697" s="778"/>
      <c r="BJ697" s="778"/>
      <c r="BK697" s="778"/>
      <c r="BL697" s="778"/>
      <c r="BM697" s="778"/>
      <c r="BN697" s="778"/>
      <c r="BO697" s="778"/>
      <c r="BP697" s="778"/>
      <c r="BQ697" s="778"/>
      <c r="BR697" s="778"/>
      <c r="BS697" s="778"/>
      <c r="BT697" s="778"/>
      <c r="BU697" s="778"/>
      <c r="BV697" s="778"/>
      <c r="BW697" s="778"/>
      <c r="BX697" s="778"/>
      <c r="BY697" s="778"/>
      <c r="BZ697" s="778"/>
      <c r="CA697" s="778"/>
      <c r="CB697" s="778"/>
      <c r="CC697" s="778"/>
      <c r="CD697" s="778"/>
      <c r="CE697" s="778"/>
      <c r="CF697" s="778"/>
      <c r="CG697" s="778"/>
      <c r="CH697" s="778"/>
      <c r="CI697" s="778"/>
      <c r="CJ697" s="778"/>
      <c r="CK697" s="778"/>
      <c r="CL697" s="778"/>
      <c r="CM697" s="778"/>
      <c r="CN697" s="778"/>
      <c r="CO697" s="778"/>
      <c r="CP697" s="778"/>
      <c r="CQ697" s="778"/>
      <c r="CR697" s="778"/>
      <c r="CS697" s="778"/>
      <c r="CT697" s="778"/>
      <c r="CU697" s="778"/>
      <c r="CV697" s="778"/>
      <c r="CW697" s="778"/>
      <c r="CX697" s="778"/>
      <c r="CY697" s="778"/>
      <c r="CZ697" s="778"/>
      <c r="DA697" s="778"/>
      <c r="DB697" s="778"/>
      <c r="DC697" s="778"/>
      <c r="DD697" s="778"/>
      <c r="DE697" s="778"/>
      <c r="DF697" s="778"/>
      <c r="DG697" s="778"/>
      <c r="DH697" s="778"/>
      <c r="DI697" s="778"/>
      <c r="DJ697" s="778"/>
      <c r="DK697" s="778"/>
      <c r="DL697" s="778"/>
      <c r="DM697" s="778"/>
      <c r="DN697" s="778"/>
      <c r="DO697" s="778"/>
      <c r="DP697" s="778"/>
      <c r="DQ697" s="778"/>
      <c r="DR697" s="778"/>
      <c r="DS697" s="778"/>
      <c r="DT697" s="778"/>
      <c r="DU697" s="778"/>
      <c r="DV697" s="778"/>
      <c r="DW697" s="778"/>
      <c r="DX697" s="778"/>
      <c r="DY697" s="778"/>
      <c r="DZ697" s="778"/>
      <c r="EA697" s="778"/>
      <c r="EB697" s="778"/>
      <c r="EC697" s="778"/>
      <c r="ED697" s="778"/>
      <c r="EE697" s="778"/>
      <c r="EF697" s="778"/>
      <c r="EG697" s="778"/>
      <c r="EH697" s="778"/>
      <c r="EI697" s="778"/>
      <c r="EJ697" s="778"/>
      <c r="EK697" s="778"/>
      <c r="EL697" s="778"/>
      <c r="EM697" s="778"/>
      <c r="EN697" s="778"/>
      <c r="EO697" s="778"/>
      <c r="EP697" s="778"/>
      <c r="EQ697" s="778"/>
      <c r="ER697" s="778"/>
      <c r="ES697" s="778"/>
      <c r="ET697" s="778"/>
      <c r="EU697" s="778"/>
      <c r="EV697" s="778"/>
      <c r="EW697" s="778"/>
      <c r="EX697" s="778"/>
      <c r="EY697" s="778"/>
      <c r="EZ697" s="778"/>
      <c r="FA697" s="778"/>
      <c r="FB697" s="778"/>
      <c r="FC697" s="778"/>
      <c r="FD697" s="778"/>
      <c r="FE697" s="778"/>
      <c r="FF697" s="778"/>
      <c r="FG697" s="778"/>
      <c r="FH697" s="778"/>
      <c r="FI697" s="778"/>
      <c r="FJ697" s="778"/>
      <c r="FK697" s="778"/>
      <c r="FL697" s="778"/>
      <c r="FM697" s="778"/>
      <c r="FN697" s="778"/>
      <c r="FO697" s="778"/>
      <c r="FP697" s="778"/>
      <c r="FQ697" s="778"/>
      <c r="FR697" s="778"/>
      <c r="FS697" s="778"/>
      <c r="FT697" s="778"/>
      <c r="FU697" s="778"/>
      <c r="FV697" s="778"/>
      <c r="FW697" s="778"/>
      <c r="FX697" s="778"/>
      <c r="FY697" s="778"/>
      <c r="FZ697" s="778"/>
      <c r="GA697" s="778"/>
      <c r="GB697" s="778"/>
      <c r="GC697" s="778"/>
      <c r="GD697" s="778"/>
      <c r="GE697" s="778"/>
      <c r="GF697" s="778"/>
      <c r="GG697" s="778"/>
      <c r="GH697" s="778"/>
      <c r="GI697" s="778"/>
      <c r="GJ697" s="778"/>
      <c r="GK697" s="778"/>
      <c r="GL697" s="778"/>
      <c r="GM697" s="778"/>
      <c r="GN697" s="778"/>
      <c r="GO697" s="778"/>
      <c r="GP697" s="778"/>
      <c r="GQ697" s="778"/>
      <c r="GR697" s="778"/>
      <c r="GS697" s="778"/>
      <c r="GT697" s="778"/>
      <c r="GU697" s="778"/>
      <c r="GV697" s="778"/>
      <c r="GW697" s="778"/>
      <c r="GX697" s="778"/>
      <c r="GY697" s="778"/>
      <c r="GZ697" s="778"/>
      <c r="HA697" s="778"/>
      <c r="HB697" s="778"/>
      <c r="HC697" s="778"/>
      <c r="HD697" s="778"/>
      <c r="HE697" s="778"/>
      <c r="HF697" s="778"/>
      <c r="HG697" s="778"/>
      <c r="HH697" s="778"/>
    </row>
    <row r="698" spans="1:216" s="782" customFormat="1">
      <c r="A698" s="779"/>
      <c r="B698" s="780"/>
      <c r="C698" s="780"/>
      <c r="D698" s="780"/>
      <c r="E698" s="780"/>
      <c r="F698" s="780"/>
      <c r="G698" s="780"/>
      <c r="H698" s="780"/>
      <c r="I698" s="780"/>
      <c r="J698" s="780"/>
      <c r="K698" s="780"/>
      <c r="L698" s="780"/>
      <c r="M698" s="780"/>
      <c r="N698" s="780"/>
      <c r="O698" s="780"/>
      <c r="P698" s="780"/>
      <c r="Q698" s="781"/>
      <c r="R698" s="778"/>
      <c r="S698" s="778"/>
      <c r="T698" s="778"/>
      <c r="U698" s="778"/>
      <c r="V698" s="778"/>
      <c r="W698" s="778"/>
      <c r="X698" s="778"/>
      <c r="Y698" s="778"/>
      <c r="Z698" s="778"/>
      <c r="AA698" s="778"/>
      <c r="AB698" s="778"/>
      <c r="AC698" s="778"/>
      <c r="AD698" s="778"/>
      <c r="AE698" s="778"/>
      <c r="AF698" s="778"/>
      <c r="AG698" s="778"/>
      <c r="AH698" s="778"/>
      <c r="AI698" s="778"/>
      <c r="AJ698" s="778"/>
      <c r="AK698" s="778"/>
      <c r="AL698" s="778"/>
      <c r="AM698" s="778"/>
      <c r="AN698" s="778"/>
      <c r="AO698" s="778"/>
      <c r="AP698" s="778"/>
      <c r="AQ698" s="778"/>
      <c r="AR698" s="778"/>
      <c r="AS698" s="778"/>
      <c r="AT698" s="778"/>
      <c r="AU698" s="778"/>
      <c r="AV698" s="778"/>
      <c r="AW698" s="778"/>
      <c r="AX698" s="778"/>
      <c r="AY698" s="778"/>
      <c r="AZ698" s="778"/>
      <c r="BA698" s="778"/>
      <c r="BB698" s="778"/>
      <c r="BC698" s="778"/>
      <c r="BD698" s="778"/>
      <c r="BE698" s="778"/>
      <c r="BF698" s="778"/>
      <c r="BG698" s="778"/>
      <c r="BH698" s="778"/>
      <c r="BI698" s="778"/>
      <c r="BJ698" s="778"/>
      <c r="BK698" s="778"/>
      <c r="BL698" s="778"/>
      <c r="BM698" s="778"/>
      <c r="BN698" s="778"/>
      <c r="BO698" s="778"/>
      <c r="BP698" s="778"/>
      <c r="BQ698" s="778"/>
      <c r="BR698" s="778"/>
      <c r="BS698" s="778"/>
      <c r="BT698" s="778"/>
      <c r="BU698" s="778"/>
      <c r="BV698" s="778"/>
      <c r="BW698" s="778"/>
      <c r="BX698" s="778"/>
      <c r="BY698" s="778"/>
      <c r="BZ698" s="778"/>
      <c r="CA698" s="778"/>
      <c r="CB698" s="778"/>
      <c r="CC698" s="778"/>
      <c r="CD698" s="778"/>
      <c r="CE698" s="778"/>
      <c r="CF698" s="778"/>
      <c r="CG698" s="778"/>
      <c r="CH698" s="778"/>
      <c r="CI698" s="778"/>
      <c r="CJ698" s="778"/>
      <c r="CK698" s="778"/>
      <c r="CL698" s="778"/>
      <c r="CM698" s="778"/>
      <c r="CN698" s="778"/>
      <c r="CO698" s="778"/>
      <c r="CP698" s="778"/>
      <c r="CQ698" s="778"/>
      <c r="CR698" s="778"/>
      <c r="CS698" s="778"/>
      <c r="CT698" s="778"/>
      <c r="CU698" s="778"/>
      <c r="CV698" s="778"/>
      <c r="CW698" s="778"/>
      <c r="CX698" s="778"/>
      <c r="CY698" s="778"/>
      <c r="CZ698" s="778"/>
      <c r="DA698" s="778"/>
      <c r="DB698" s="778"/>
      <c r="DC698" s="778"/>
      <c r="DD698" s="778"/>
      <c r="DE698" s="778"/>
      <c r="DF698" s="778"/>
      <c r="DG698" s="778"/>
      <c r="DH698" s="778"/>
      <c r="DI698" s="778"/>
      <c r="DJ698" s="778"/>
      <c r="DK698" s="778"/>
      <c r="DL698" s="778"/>
      <c r="DM698" s="778"/>
      <c r="DN698" s="778"/>
      <c r="DO698" s="778"/>
      <c r="DP698" s="778"/>
      <c r="DQ698" s="778"/>
      <c r="DR698" s="778"/>
      <c r="DS698" s="778"/>
      <c r="DT698" s="778"/>
      <c r="DU698" s="778"/>
      <c r="DV698" s="778"/>
      <c r="DW698" s="778"/>
      <c r="DX698" s="778"/>
      <c r="DY698" s="778"/>
      <c r="DZ698" s="778"/>
      <c r="EA698" s="778"/>
      <c r="EB698" s="778"/>
      <c r="EC698" s="778"/>
      <c r="ED698" s="778"/>
      <c r="EE698" s="778"/>
      <c r="EF698" s="778"/>
      <c r="EG698" s="778"/>
      <c r="EH698" s="778"/>
      <c r="EI698" s="778"/>
      <c r="EJ698" s="778"/>
      <c r="EK698" s="778"/>
      <c r="EL698" s="778"/>
      <c r="EM698" s="778"/>
      <c r="EN698" s="778"/>
      <c r="EO698" s="778"/>
      <c r="EP698" s="778"/>
      <c r="EQ698" s="778"/>
      <c r="ER698" s="778"/>
      <c r="ES698" s="778"/>
      <c r="ET698" s="778"/>
      <c r="EU698" s="778"/>
      <c r="EV698" s="778"/>
      <c r="EW698" s="778"/>
      <c r="EX698" s="778"/>
      <c r="EY698" s="778"/>
      <c r="EZ698" s="778"/>
      <c r="FA698" s="778"/>
      <c r="FB698" s="778"/>
      <c r="FC698" s="778"/>
      <c r="FD698" s="778"/>
      <c r="FE698" s="778"/>
      <c r="FF698" s="778"/>
      <c r="FG698" s="778"/>
      <c r="FH698" s="778"/>
      <c r="FI698" s="778"/>
      <c r="FJ698" s="778"/>
      <c r="FK698" s="778"/>
      <c r="FL698" s="778"/>
      <c r="FM698" s="778"/>
      <c r="FN698" s="778"/>
      <c r="FO698" s="778"/>
      <c r="FP698" s="778"/>
      <c r="FQ698" s="778"/>
      <c r="FR698" s="778"/>
      <c r="FS698" s="778"/>
      <c r="FT698" s="778"/>
      <c r="FU698" s="778"/>
      <c r="FV698" s="778"/>
      <c r="FW698" s="778"/>
      <c r="FX698" s="778"/>
      <c r="FY698" s="778"/>
      <c r="FZ698" s="778"/>
      <c r="GA698" s="778"/>
      <c r="GB698" s="778"/>
      <c r="GC698" s="778"/>
      <c r="GD698" s="778"/>
      <c r="GE698" s="778"/>
      <c r="GF698" s="778"/>
      <c r="GG698" s="778"/>
      <c r="GH698" s="778"/>
      <c r="GI698" s="778"/>
      <c r="GJ698" s="778"/>
      <c r="GK698" s="778"/>
      <c r="GL698" s="778"/>
      <c r="GM698" s="778"/>
      <c r="GN698" s="778"/>
      <c r="GO698" s="778"/>
      <c r="GP698" s="778"/>
      <c r="GQ698" s="778"/>
      <c r="GR698" s="778"/>
      <c r="GS698" s="778"/>
      <c r="GT698" s="778"/>
      <c r="GU698" s="778"/>
      <c r="GV698" s="778"/>
      <c r="GW698" s="778"/>
      <c r="GX698" s="778"/>
      <c r="GY698" s="778"/>
      <c r="GZ698" s="778"/>
      <c r="HA698" s="778"/>
      <c r="HB698" s="778"/>
      <c r="HC698" s="778"/>
      <c r="HD698" s="778"/>
      <c r="HE698" s="778"/>
      <c r="HF698" s="778"/>
      <c r="HG698" s="778"/>
      <c r="HH698" s="778"/>
    </row>
    <row r="699" spans="1:216" s="782" customFormat="1">
      <c r="A699" s="779"/>
      <c r="B699" s="780"/>
      <c r="C699" s="780"/>
      <c r="D699" s="780"/>
      <c r="E699" s="780"/>
      <c r="F699" s="780"/>
      <c r="G699" s="780"/>
      <c r="H699" s="780"/>
      <c r="I699" s="780"/>
      <c r="J699" s="780"/>
      <c r="K699" s="780"/>
      <c r="L699" s="780"/>
      <c r="M699" s="780"/>
      <c r="N699" s="780"/>
      <c r="O699" s="780"/>
      <c r="P699" s="780"/>
      <c r="Q699" s="781"/>
      <c r="R699" s="778"/>
      <c r="S699" s="778"/>
      <c r="T699" s="778"/>
      <c r="U699" s="778"/>
      <c r="V699" s="778"/>
      <c r="W699" s="778"/>
      <c r="X699" s="778"/>
      <c r="Y699" s="778"/>
      <c r="Z699" s="778"/>
      <c r="AA699" s="778"/>
      <c r="AB699" s="778"/>
      <c r="AC699" s="778"/>
      <c r="AD699" s="778"/>
      <c r="AE699" s="778"/>
      <c r="AF699" s="778"/>
      <c r="AG699" s="778"/>
      <c r="AH699" s="778"/>
      <c r="AI699" s="778"/>
      <c r="AJ699" s="778"/>
      <c r="AK699" s="778"/>
      <c r="AL699" s="778"/>
      <c r="AM699" s="778"/>
      <c r="AN699" s="778"/>
      <c r="AO699" s="778"/>
      <c r="AP699" s="778"/>
      <c r="AQ699" s="778"/>
      <c r="AR699" s="778"/>
      <c r="AS699" s="778"/>
      <c r="AT699" s="778"/>
      <c r="AU699" s="778"/>
      <c r="AV699" s="778"/>
      <c r="AW699" s="778"/>
      <c r="AX699" s="778"/>
      <c r="AY699" s="778"/>
      <c r="AZ699" s="778"/>
      <c r="BA699" s="778"/>
      <c r="BB699" s="778"/>
      <c r="BC699" s="778"/>
      <c r="BD699" s="778"/>
      <c r="BE699" s="778"/>
      <c r="BF699" s="778"/>
      <c r="BG699" s="778"/>
      <c r="BH699" s="778"/>
      <c r="BI699" s="778"/>
      <c r="BJ699" s="778"/>
      <c r="BK699" s="778"/>
      <c r="BL699" s="778"/>
      <c r="BM699" s="778"/>
      <c r="BN699" s="778"/>
      <c r="BO699" s="778"/>
      <c r="BP699" s="778"/>
      <c r="BQ699" s="778"/>
      <c r="BR699" s="778"/>
      <c r="BS699" s="778"/>
      <c r="BT699" s="778"/>
      <c r="BU699" s="778"/>
      <c r="BV699" s="778"/>
      <c r="BW699" s="778"/>
      <c r="BX699" s="778"/>
      <c r="BY699" s="778"/>
      <c r="BZ699" s="778"/>
      <c r="CA699" s="778"/>
      <c r="CB699" s="778"/>
      <c r="CC699" s="778"/>
      <c r="CD699" s="778"/>
      <c r="CE699" s="778"/>
      <c r="CF699" s="778"/>
      <c r="CG699" s="778"/>
      <c r="CH699" s="778"/>
      <c r="CI699" s="778"/>
      <c r="CJ699" s="778"/>
      <c r="CK699" s="778"/>
      <c r="CL699" s="778"/>
      <c r="CM699" s="778"/>
      <c r="CN699" s="778"/>
      <c r="CO699" s="778"/>
      <c r="CP699" s="778"/>
      <c r="CQ699" s="778"/>
      <c r="CR699" s="778"/>
      <c r="CS699" s="778"/>
      <c r="CT699" s="778"/>
      <c r="CU699" s="778"/>
      <c r="CV699" s="778"/>
      <c r="CW699" s="778"/>
      <c r="CX699" s="778"/>
      <c r="CY699" s="778"/>
      <c r="CZ699" s="778"/>
      <c r="DA699" s="778"/>
      <c r="DB699" s="778"/>
      <c r="DC699" s="778"/>
      <c r="DD699" s="778"/>
      <c r="DE699" s="778"/>
      <c r="DF699" s="778"/>
      <c r="DG699" s="778"/>
      <c r="DH699" s="778"/>
      <c r="DI699" s="778"/>
      <c r="DJ699" s="778"/>
      <c r="DK699" s="778"/>
      <c r="DL699" s="778"/>
      <c r="DM699" s="778"/>
      <c r="DN699" s="778"/>
      <c r="DO699" s="778"/>
      <c r="DP699" s="778"/>
      <c r="DQ699" s="778"/>
      <c r="DR699" s="778"/>
      <c r="DS699" s="778"/>
      <c r="DT699" s="778"/>
      <c r="DU699" s="778"/>
      <c r="DV699" s="778"/>
      <c r="DW699" s="778"/>
      <c r="DX699" s="778"/>
      <c r="DY699" s="778"/>
      <c r="DZ699" s="778"/>
      <c r="EA699" s="778"/>
      <c r="EB699" s="778"/>
      <c r="EC699" s="778"/>
      <c r="ED699" s="778"/>
      <c r="EE699" s="778"/>
      <c r="EF699" s="778"/>
      <c r="EG699" s="778"/>
      <c r="EH699" s="778"/>
      <c r="EI699" s="778"/>
      <c r="EJ699" s="778"/>
      <c r="EK699" s="778"/>
      <c r="EL699" s="778"/>
      <c r="EM699" s="778"/>
      <c r="EN699" s="778"/>
      <c r="EO699" s="778"/>
      <c r="EP699" s="778"/>
      <c r="EQ699" s="778"/>
      <c r="ER699" s="778"/>
      <c r="ES699" s="778"/>
      <c r="ET699" s="778"/>
      <c r="EU699" s="778"/>
      <c r="EV699" s="778"/>
      <c r="EW699" s="778"/>
      <c r="EX699" s="778"/>
      <c r="EY699" s="778"/>
      <c r="EZ699" s="778"/>
      <c r="FA699" s="778"/>
      <c r="FB699" s="778"/>
      <c r="FC699" s="778"/>
      <c r="FD699" s="778"/>
      <c r="FE699" s="778"/>
      <c r="FF699" s="778"/>
      <c r="FG699" s="778"/>
      <c r="FH699" s="778"/>
      <c r="FI699" s="778"/>
      <c r="FJ699" s="778"/>
      <c r="FK699" s="778"/>
      <c r="FL699" s="778"/>
      <c r="FM699" s="778"/>
      <c r="FN699" s="778"/>
      <c r="FO699" s="778"/>
      <c r="FP699" s="778"/>
      <c r="FQ699" s="778"/>
      <c r="FR699" s="778"/>
      <c r="FS699" s="778"/>
      <c r="FT699" s="778"/>
      <c r="FU699" s="778"/>
      <c r="FV699" s="778"/>
      <c r="FW699" s="778"/>
      <c r="FX699" s="778"/>
      <c r="FY699" s="778"/>
      <c r="FZ699" s="778"/>
      <c r="GA699" s="778"/>
      <c r="GB699" s="778"/>
      <c r="GC699" s="778"/>
      <c r="GD699" s="778"/>
      <c r="GE699" s="778"/>
      <c r="GF699" s="778"/>
      <c r="GG699" s="778"/>
      <c r="GH699" s="778"/>
      <c r="GI699" s="778"/>
      <c r="GJ699" s="778"/>
      <c r="GK699" s="778"/>
      <c r="GL699" s="778"/>
      <c r="GM699" s="778"/>
      <c r="GN699" s="778"/>
      <c r="GO699" s="778"/>
      <c r="GP699" s="778"/>
      <c r="GQ699" s="778"/>
      <c r="GR699" s="778"/>
      <c r="GS699" s="778"/>
      <c r="GT699" s="778"/>
      <c r="GU699" s="778"/>
      <c r="GV699" s="778"/>
      <c r="GW699" s="778"/>
      <c r="GX699" s="778"/>
      <c r="GY699" s="778"/>
      <c r="GZ699" s="778"/>
      <c r="HA699" s="778"/>
      <c r="HB699" s="778"/>
      <c r="HC699" s="778"/>
      <c r="HD699" s="778"/>
      <c r="HE699" s="778"/>
      <c r="HF699" s="778"/>
      <c r="HG699" s="778"/>
      <c r="HH699" s="778"/>
    </row>
    <row r="700" spans="1:216" s="782" customFormat="1">
      <c r="A700" s="779"/>
      <c r="B700" s="780"/>
      <c r="C700" s="780"/>
      <c r="D700" s="780"/>
      <c r="E700" s="780"/>
      <c r="F700" s="780"/>
      <c r="G700" s="780"/>
      <c r="H700" s="780"/>
      <c r="I700" s="780"/>
      <c r="J700" s="780"/>
      <c r="K700" s="780"/>
      <c r="L700" s="780"/>
      <c r="M700" s="780"/>
      <c r="N700" s="780"/>
      <c r="O700" s="780"/>
      <c r="P700" s="780"/>
      <c r="Q700" s="781"/>
      <c r="R700" s="778"/>
      <c r="S700" s="778"/>
      <c r="T700" s="778"/>
      <c r="U700" s="778"/>
      <c r="V700" s="778"/>
      <c r="W700" s="778"/>
      <c r="X700" s="778"/>
      <c r="Y700" s="778"/>
      <c r="Z700" s="778"/>
      <c r="AA700" s="778"/>
      <c r="AB700" s="778"/>
      <c r="AC700" s="778"/>
      <c r="AD700" s="778"/>
      <c r="AE700" s="778"/>
      <c r="AF700" s="778"/>
      <c r="AG700" s="778"/>
      <c r="AH700" s="778"/>
      <c r="AI700" s="778"/>
      <c r="AJ700" s="778"/>
      <c r="AK700" s="778"/>
      <c r="AL700" s="778"/>
      <c r="AM700" s="778"/>
      <c r="AN700" s="778"/>
      <c r="AO700" s="778"/>
      <c r="AP700" s="778"/>
      <c r="AQ700" s="778"/>
      <c r="AR700" s="778"/>
      <c r="AS700" s="778"/>
      <c r="AT700" s="778"/>
      <c r="AU700" s="778"/>
      <c r="AV700" s="778"/>
      <c r="AW700" s="778"/>
      <c r="AX700" s="778"/>
      <c r="AY700" s="778"/>
      <c r="AZ700" s="778"/>
      <c r="BA700" s="778"/>
      <c r="BB700" s="778"/>
      <c r="BC700" s="778"/>
      <c r="BD700" s="778"/>
      <c r="BE700" s="778"/>
      <c r="BF700" s="778"/>
      <c r="BG700" s="778"/>
      <c r="BH700" s="778"/>
      <c r="BI700" s="778"/>
      <c r="BJ700" s="778"/>
      <c r="BK700" s="778"/>
      <c r="BL700" s="778"/>
      <c r="BM700" s="778"/>
      <c r="BN700" s="778"/>
      <c r="BO700" s="778"/>
      <c r="BP700" s="778"/>
      <c r="BQ700" s="778"/>
      <c r="BR700" s="778"/>
      <c r="BS700" s="778"/>
      <c r="BT700" s="778"/>
      <c r="BU700" s="778"/>
      <c r="BV700" s="778"/>
      <c r="BW700" s="778"/>
      <c r="BX700" s="778"/>
      <c r="BY700" s="778"/>
      <c r="BZ700" s="778"/>
      <c r="CA700" s="778"/>
      <c r="CB700" s="778"/>
      <c r="CC700" s="778"/>
      <c r="CD700" s="778"/>
      <c r="CE700" s="778"/>
      <c r="CF700" s="778"/>
      <c r="CG700" s="778"/>
      <c r="CH700" s="778"/>
      <c r="CI700" s="778"/>
      <c r="CJ700" s="778"/>
      <c r="CK700" s="778"/>
      <c r="CL700" s="778"/>
      <c r="CM700" s="778"/>
      <c r="CN700" s="778"/>
      <c r="CO700" s="778"/>
      <c r="CP700" s="778"/>
      <c r="CQ700" s="778"/>
      <c r="CR700" s="778"/>
      <c r="CS700" s="778"/>
      <c r="CT700" s="778"/>
      <c r="CU700" s="778"/>
      <c r="CV700" s="778"/>
      <c r="CW700" s="778"/>
      <c r="CX700" s="778"/>
      <c r="CY700" s="778"/>
      <c r="CZ700" s="778"/>
      <c r="DA700" s="778"/>
      <c r="DB700" s="778"/>
      <c r="DC700" s="778"/>
      <c r="DD700" s="778"/>
      <c r="DE700" s="778"/>
      <c r="DF700" s="778"/>
      <c r="DG700" s="778"/>
      <c r="DH700" s="778"/>
      <c r="DI700" s="778"/>
      <c r="DJ700" s="778"/>
      <c r="DK700" s="778"/>
      <c r="DL700" s="778"/>
      <c r="DM700" s="778"/>
      <c r="DN700" s="778"/>
      <c r="DO700" s="778"/>
      <c r="DP700" s="778"/>
      <c r="DQ700" s="778"/>
      <c r="DR700" s="778"/>
      <c r="DS700" s="778"/>
      <c r="DT700" s="778"/>
      <c r="DU700" s="778"/>
      <c r="DV700" s="778"/>
      <c r="DW700" s="778"/>
      <c r="DX700" s="778"/>
      <c r="DY700" s="778"/>
      <c r="DZ700" s="778"/>
      <c r="EA700" s="778"/>
      <c r="EB700" s="778"/>
      <c r="EC700" s="778"/>
      <c r="ED700" s="778"/>
      <c r="EE700" s="778"/>
      <c r="EF700" s="778"/>
      <c r="EG700" s="778"/>
      <c r="EH700" s="778"/>
      <c r="EI700" s="778"/>
      <c r="EJ700" s="778"/>
      <c r="EK700" s="778"/>
      <c r="EL700" s="778"/>
      <c r="EM700" s="778"/>
      <c r="EN700" s="778"/>
      <c r="EO700" s="778"/>
      <c r="EP700" s="778"/>
      <c r="EQ700" s="778"/>
      <c r="ER700" s="778"/>
      <c r="ES700" s="778"/>
      <c r="ET700" s="778"/>
      <c r="EU700" s="778"/>
      <c r="EV700" s="778"/>
      <c r="EW700" s="778"/>
      <c r="EX700" s="778"/>
      <c r="EY700" s="778"/>
      <c r="EZ700" s="778"/>
      <c r="FA700" s="778"/>
      <c r="FB700" s="778"/>
      <c r="FC700" s="778"/>
      <c r="FD700" s="778"/>
      <c r="FE700" s="778"/>
      <c r="FF700" s="778"/>
      <c r="FG700" s="778"/>
      <c r="FH700" s="778"/>
      <c r="FI700" s="778"/>
      <c r="FJ700" s="778"/>
      <c r="FK700" s="778"/>
      <c r="FL700" s="778"/>
      <c r="FM700" s="778"/>
      <c r="FN700" s="778"/>
      <c r="FO700" s="778"/>
      <c r="FP700" s="778"/>
      <c r="FQ700" s="778"/>
      <c r="FR700" s="778"/>
      <c r="FS700" s="778"/>
      <c r="FT700" s="778"/>
      <c r="FU700" s="778"/>
      <c r="FV700" s="778"/>
      <c r="FW700" s="778"/>
      <c r="FX700" s="778"/>
      <c r="FY700" s="778"/>
      <c r="FZ700" s="778"/>
      <c r="GA700" s="778"/>
      <c r="GB700" s="778"/>
      <c r="GC700" s="778"/>
      <c r="GD700" s="778"/>
      <c r="GE700" s="778"/>
      <c r="GF700" s="778"/>
      <c r="GG700" s="778"/>
      <c r="GH700" s="778"/>
      <c r="GI700" s="778"/>
      <c r="GJ700" s="778"/>
      <c r="GK700" s="778"/>
      <c r="GL700" s="778"/>
      <c r="GM700" s="778"/>
      <c r="GN700" s="778"/>
      <c r="GO700" s="778"/>
      <c r="GP700" s="778"/>
      <c r="GQ700" s="778"/>
      <c r="GR700" s="778"/>
      <c r="GS700" s="778"/>
      <c r="GT700" s="778"/>
      <c r="GU700" s="778"/>
      <c r="GV700" s="778"/>
      <c r="GW700" s="778"/>
      <c r="GX700" s="778"/>
      <c r="GY700" s="778"/>
      <c r="GZ700" s="778"/>
      <c r="HA700" s="778"/>
      <c r="HB700" s="778"/>
      <c r="HC700" s="778"/>
      <c r="HD700" s="778"/>
      <c r="HE700" s="778"/>
      <c r="HF700" s="778"/>
      <c r="HG700" s="778"/>
      <c r="HH700" s="778"/>
    </row>
    <row r="701" spans="1:216" s="782" customFormat="1">
      <c r="A701" s="779"/>
      <c r="B701" s="780"/>
      <c r="C701" s="780"/>
      <c r="D701" s="780"/>
      <c r="E701" s="780"/>
      <c r="F701" s="780"/>
      <c r="G701" s="780"/>
      <c r="H701" s="780"/>
      <c r="I701" s="780"/>
      <c r="J701" s="780"/>
      <c r="K701" s="780"/>
      <c r="L701" s="780"/>
      <c r="M701" s="780"/>
      <c r="N701" s="780"/>
      <c r="O701" s="780"/>
      <c r="P701" s="780"/>
      <c r="Q701" s="781"/>
      <c r="R701" s="778"/>
      <c r="S701" s="778"/>
      <c r="T701" s="778"/>
      <c r="U701" s="778"/>
      <c r="V701" s="778"/>
      <c r="W701" s="778"/>
      <c r="X701" s="778"/>
      <c r="Y701" s="778"/>
      <c r="Z701" s="778"/>
      <c r="AA701" s="778"/>
      <c r="AB701" s="778"/>
      <c r="AC701" s="778"/>
      <c r="AD701" s="778"/>
      <c r="AE701" s="778"/>
      <c r="AF701" s="778"/>
      <c r="AG701" s="778"/>
      <c r="AH701" s="778"/>
      <c r="AI701" s="778"/>
      <c r="AJ701" s="778"/>
      <c r="AK701" s="778"/>
      <c r="AL701" s="778"/>
      <c r="AM701" s="778"/>
      <c r="AN701" s="778"/>
      <c r="AO701" s="778"/>
      <c r="AP701" s="778"/>
      <c r="AQ701" s="778"/>
      <c r="AR701" s="778"/>
      <c r="AS701" s="778"/>
      <c r="AT701" s="778"/>
      <c r="AU701" s="778"/>
      <c r="AV701" s="778"/>
      <c r="AW701" s="778"/>
      <c r="AX701" s="778"/>
      <c r="AY701" s="778"/>
      <c r="AZ701" s="778"/>
      <c r="BA701" s="778"/>
      <c r="BB701" s="778"/>
      <c r="BC701" s="778"/>
      <c r="BD701" s="778"/>
      <c r="BE701" s="778"/>
      <c r="BF701" s="778"/>
      <c r="BG701" s="778"/>
      <c r="BH701" s="778"/>
      <c r="BI701" s="778"/>
      <c r="BJ701" s="778"/>
      <c r="BK701" s="778"/>
      <c r="BL701" s="778"/>
      <c r="BM701" s="778"/>
      <c r="BN701" s="778"/>
      <c r="BO701" s="778"/>
      <c r="BP701" s="778"/>
      <c r="BQ701" s="778"/>
      <c r="BR701" s="778"/>
      <c r="BS701" s="778"/>
      <c r="BT701" s="778"/>
      <c r="BU701" s="778"/>
      <c r="BV701" s="778"/>
      <c r="BW701" s="778"/>
      <c r="BX701" s="778"/>
      <c r="BY701" s="778"/>
      <c r="BZ701" s="778"/>
      <c r="CA701" s="778"/>
      <c r="CB701" s="778"/>
      <c r="CC701" s="778"/>
      <c r="CD701" s="778"/>
      <c r="CE701" s="778"/>
      <c r="CF701" s="778"/>
      <c r="CG701" s="778"/>
      <c r="CH701" s="778"/>
      <c r="CI701" s="778"/>
      <c r="CJ701" s="778"/>
      <c r="CK701" s="778"/>
      <c r="CL701" s="778"/>
      <c r="CM701" s="778"/>
      <c r="CN701" s="778"/>
      <c r="CO701" s="778"/>
      <c r="CP701" s="778"/>
      <c r="CQ701" s="778"/>
      <c r="CR701" s="778"/>
      <c r="CS701" s="778"/>
      <c r="CT701" s="778"/>
      <c r="CU701" s="778"/>
      <c r="CV701" s="778"/>
      <c r="CW701" s="778"/>
      <c r="CX701" s="778"/>
      <c r="CY701" s="778"/>
      <c r="CZ701" s="778"/>
      <c r="DA701" s="778"/>
      <c r="DB701" s="778"/>
      <c r="DC701" s="778"/>
      <c r="DD701" s="778"/>
      <c r="DE701" s="778"/>
      <c r="DF701" s="778"/>
      <c r="DG701" s="778"/>
      <c r="DH701" s="778"/>
      <c r="DI701" s="778"/>
      <c r="DJ701" s="778"/>
      <c r="DK701" s="778"/>
      <c r="DL701" s="778"/>
      <c r="DM701" s="778"/>
      <c r="DN701" s="778"/>
      <c r="DO701" s="778"/>
      <c r="DP701" s="778"/>
      <c r="DQ701" s="778"/>
      <c r="DR701" s="778"/>
      <c r="DS701" s="778"/>
      <c r="DT701" s="778"/>
      <c r="DU701" s="778"/>
      <c r="DV701" s="778"/>
      <c r="DW701" s="778"/>
      <c r="DX701" s="778"/>
      <c r="DY701" s="778"/>
      <c r="DZ701" s="778"/>
      <c r="EA701" s="778"/>
      <c r="EB701" s="778"/>
      <c r="EC701" s="778"/>
      <c r="ED701" s="778"/>
      <c r="EE701" s="778"/>
      <c r="EF701" s="778"/>
      <c r="EG701" s="778"/>
      <c r="EH701" s="778"/>
      <c r="EI701" s="778"/>
      <c r="EJ701" s="778"/>
      <c r="EK701" s="778"/>
      <c r="EL701" s="778"/>
      <c r="EM701" s="778"/>
      <c r="EN701" s="778"/>
      <c r="EO701" s="778"/>
      <c r="EP701" s="778"/>
      <c r="EQ701" s="778"/>
      <c r="ER701" s="778"/>
      <c r="ES701" s="778"/>
      <c r="ET701" s="778"/>
      <c r="EU701" s="778"/>
      <c r="EV701" s="778"/>
      <c r="EW701" s="778"/>
      <c r="EX701" s="778"/>
      <c r="EY701" s="778"/>
      <c r="EZ701" s="778"/>
      <c r="FA701" s="778"/>
      <c r="FB701" s="778"/>
      <c r="FC701" s="778"/>
      <c r="FD701" s="778"/>
      <c r="FE701" s="778"/>
      <c r="FF701" s="778"/>
      <c r="FG701" s="778"/>
      <c r="FH701" s="778"/>
      <c r="FI701" s="778"/>
      <c r="FJ701" s="778"/>
      <c r="FK701" s="778"/>
      <c r="FL701" s="778"/>
      <c r="FM701" s="778"/>
      <c r="FN701" s="778"/>
      <c r="FO701" s="778"/>
      <c r="FP701" s="778"/>
      <c r="FQ701" s="778"/>
      <c r="FR701" s="778"/>
      <c r="FS701" s="778"/>
      <c r="FT701" s="778"/>
      <c r="FU701" s="778"/>
      <c r="FV701" s="778"/>
      <c r="FW701" s="778"/>
      <c r="FX701" s="778"/>
      <c r="FY701" s="778"/>
      <c r="FZ701" s="778"/>
      <c r="GA701" s="778"/>
      <c r="GB701" s="778"/>
      <c r="GC701" s="778"/>
      <c r="GD701" s="778"/>
      <c r="GE701" s="778"/>
      <c r="GF701" s="778"/>
      <c r="GG701" s="778"/>
      <c r="GH701" s="778"/>
      <c r="GI701" s="778"/>
      <c r="GJ701" s="778"/>
      <c r="GK701" s="778"/>
      <c r="GL701" s="778"/>
      <c r="GM701" s="778"/>
      <c r="GN701" s="778"/>
      <c r="GO701" s="778"/>
      <c r="GP701" s="778"/>
      <c r="GQ701" s="778"/>
      <c r="GR701" s="778"/>
      <c r="GS701" s="778"/>
      <c r="GT701" s="778"/>
      <c r="GU701" s="778"/>
      <c r="GV701" s="778"/>
      <c r="GW701" s="778"/>
      <c r="GX701" s="778"/>
      <c r="GY701" s="778"/>
      <c r="GZ701" s="778"/>
      <c r="HA701" s="778"/>
      <c r="HB701" s="778"/>
      <c r="HC701" s="778"/>
      <c r="HD701" s="778"/>
      <c r="HE701" s="778"/>
      <c r="HF701" s="778"/>
      <c r="HG701" s="778"/>
      <c r="HH701" s="778"/>
    </row>
    <row r="702" spans="1:216" s="782" customFormat="1">
      <c r="A702" s="779"/>
      <c r="B702" s="780"/>
      <c r="C702" s="780"/>
      <c r="D702" s="780"/>
      <c r="E702" s="780"/>
      <c r="F702" s="780"/>
      <c r="G702" s="780"/>
      <c r="H702" s="780"/>
      <c r="I702" s="780"/>
      <c r="J702" s="780"/>
      <c r="K702" s="780"/>
      <c r="L702" s="780"/>
      <c r="M702" s="780"/>
      <c r="N702" s="780"/>
      <c r="O702" s="780"/>
      <c r="P702" s="780"/>
      <c r="Q702" s="781"/>
      <c r="R702" s="778"/>
      <c r="S702" s="778"/>
      <c r="T702" s="778"/>
      <c r="U702" s="778"/>
      <c r="V702" s="778"/>
      <c r="W702" s="778"/>
      <c r="X702" s="778"/>
      <c r="Y702" s="778"/>
      <c r="Z702" s="778"/>
      <c r="AA702" s="778"/>
      <c r="AB702" s="778"/>
      <c r="AC702" s="778"/>
      <c r="AD702" s="778"/>
      <c r="AE702" s="778"/>
      <c r="AF702" s="778"/>
      <c r="AG702" s="778"/>
      <c r="AH702" s="778"/>
      <c r="AI702" s="778"/>
      <c r="AJ702" s="778"/>
      <c r="AK702" s="778"/>
      <c r="AL702" s="778"/>
      <c r="AM702" s="778"/>
      <c r="AN702" s="778"/>
      <c r="AO702" s="778"/>
      <c r="AP702" s="778"/>
      <c r="AQ702" s="778"/>
      <c r="AR702" s="778"/>
      <c r="AS702" s="778"/>
      <c r="AT702" s="778"/>
      <c r="AU702" s="778"/>
      <c r="AV702" s="778"/>
      <c r="AW702" s="778"/>
      <c r="AX702" s="778"/>
      <c r="AY702" s="778"/>
      <c r="AZ702" s="778"/>
      <c r="BA702" s="778"/>
      <c r="BB702" s="778"/>
      <c r="BC702" s="778"/>
      <c r="BD702" s="778"/>
      <c r="BE702" s="778"/>
      <c r="BF702" s="778"/>
      <c r="BG702" s="778"/>
      <c r="BH702" s="778"/>
      <c r="BI702" s="778"/>
      <c r="BJ702" s="778"/>
      <c r="BK702" s="778"/>
      <c r="BL702" s="778"/>
      <c r="BM702" s="778"/>
      <c r="BN702" s="778"/>
      <c r="BO702" s="778"/>
      <c r="BP702" s="778"/>
      <c r="BQ702" s="778"/>
      <c r="BR702" s="778"/>
      <c r="BS702" s="778"/>
      <c r="BT702" s="778"/>
      <c r="BU702" s="778"/>
      <c r="BV702" s="778"/>
      <c r="BW702" s="778"/>
      <c r="BX702" s="778"/>
      <c r="BY702" s="778"/>
      <c r="BZ702" s="778"/>
      <c r="CA702" s="778"/>
      <c r="CB702" s="778"/>
      <c r="CC702" s="778"/>
      <c r="CD702" s="778"/>
      <c r="CE702" s="778"/>
      <c r="CF702" s="778"/>
      <c r="CG702" s="778"/>
      <c r="CH702" s="778"/>
      <c r="CI702" s="778"/>
      <c r="CJ702" s="778"/>
      <c r="CK702" s="778"/>
      <c r="CL702" s="778"/>
      <c r="CM702" s="778"/>
      <c r="CN702" s="778"/>
      <c r="CO702" s="778"/>
      <c r="CP702" s="778"/>
      <c r="CQ702" s="778"/>
      <c r="CR702" s="778"/>
      <c r="CS702" s="778"/>
      <c r="CT702" s="778"/>
      <c r="CU702" s="778"/>
      <c r="CV702" s="778"/>
      <c r="CW702" s="778"/>
      <c r="CX702" s="778"/>
      <c r="CY702" s="778"/>
      <c r="CZ702" s="778"/>
      <c r="DA702" s="778"/>
      <c r="DB702" s="778"/>
      <c r="DC702" s="778"/>
      <c r="DD702" s="778"/>
      <c r="DE702" s="778"/>
      <c r="DF702" s="778"/>
      <c r="DG702" s="778"/>
      <c r="DH702" s="778"/>
      <c r="DI702" s="778"/>
      <c r="DJ702" s="778"/>
      <c r="DK702" s="778"/>
      <c r="DL702" s="778"/>
      <c r="DM702" s="778"/>
      <c r="DN702" s="778"/>
      <c r="DO702" s="778"/>
      <c r="DP702" s="778"/>
      <c r="DQ702" s="778"/>
      <c r="DR702" s="778"/>
      <c r="DS702" s="778"/>
      <c r="DT702" s="778"/>
      <c r="DU702" s="778"/>
      <c r="DV702" s="778"/>
      <c r="DW702" s="778"/>
      <c r="DX702" s="778"/>
      <c r="DY702" s="778"/>
      <c r="DZ702" s="778"/>
      <c r="EA702" s="778"/>
      <c r="EB702" s="778"/>
      <c r="EC702" s="778"/>
      <c r="ED702" s="778"/>
      <c r="EE702" s="778"/>
      <c r="EF702" s="778"/>
      <c r="EG702" s="778"/>
      <c r="EH702" s="778"/>
      <c r="EI702" s="778"/>
      <c r="EJ702" s="778"/>
      <c r="EK702" s="778"/>
      <c r="EL702" s="778"/>
      <c r="EM702" s="778"/>
      <c r="EN702" s="778"/>
      <c r="EO702" s="778"/>
      <c r="EP702" s="778"/>
      <c r="EQ702" s="778"/>
      <c r="ER702" s="778"/>
      <c r="ES702" s="778"/>
      <c r="ET702" s="778"/>
      <c r="EU702" s="778"/>
      <c r="EV702" s="778"/>
      <c r="EW702" s="778"/>
      <c r="EX702" s="778"/>
      <c r="EY702" s="778"/>
      <c r="EZ702" s="778"/>
      <c r="FA702" s="778"/>
      <c r="FB702" s="778"/>
      <c r="FC702" s="778"/>
      <c r="FD702" s="778"/>
      <c r="FE702" s="778"/>
      <c r="FF702" s="778"/>
      <c r="FG702" s="778"/>
      <c r="FH702" s="778"/>
      <c r="FI702" s="778"/>
      <c r="FJ702" s="778"/>
      <c r="FK702" s="778"/>
      <c r="FL702" s="778"/>
      <c r="FM702" s="778"/>
      <c r="FN702" s="778"/>
      <c r="FO702" s="778"/>
      <c r="FP702" s="778"/>
      <c r="FQ702" s="778"/>
      <c r="FR702" s="778"/>
      <c r="FS702" s="778"/>
      <c r="FT702" s="778"/>
      <c r="FU702" s="778"/>
      <c r="FV702" s="778"/>
      <c r="FW702" s="778"/>
      <c r="FX702" s="778"/>
      <c r="FY702" s="778"/>
      <c r="FZ702" s="778"/>
      <c r="GA702" s="778"/>
      <c r="GB702" s="778"/>
      <c r="GC702" s="778"/>
      <c r="GD702" s="778"/>
      <c r="GE702" s="778"/>
      <c r="GF702" s="778"/>
      <c r="GG702" s="778"/>
      <c r="GH702" s="778"/>
      <c r="GI702" s="778"/>
      <c r="GJ702" s="778"/>
      <c r="GK702" s="778"/>
      <c r="GL702" s="778"/>
      <c r="GM702" s="778"/>
      <c r="GN702" s="778"/>
      <c r="GO702" s="778"/>
      <c r="GP702" s="778"/>
      <c r="GQ702" s="778"/>
      <c r="GR702" s="778"/>
      <c r="GS702" s="778"/>
      <c r="GT702" s="778"/>
      <c r="GU702" s="778"/>
      <c r="GV702" s="778"/>
      <c r="GW702" s="778"/>
      <c r="GX702" s="778"/>
      <c r="GY702" s="778"/>
      <c r="GZ702" s="778"/>
      <c r="HA702" s="778"/>
      <c r="HB702" s="778"/>
      <c r="HC702" s="778"/>
      <c r="HD702" s="778"/>
      <c r="HE702" s="778"/>
      <c r="HF702" s="778"/>
      <c r="HG702" s="778"/>
      <c r="HH702" s="778"/>
    </row>
    <row r="703" spans="1:216" s="782" customFormat="1">
      <c r="A703" s="779"/>
      <c r="B703" s="780"/>
      <c r="C703" s="780"/>
      <c r="D703" s="780"/>
      <c r="E703" s="780"/>
      <c r="F703" s="780"/>
      <c r="G703" s="780"/>
      <c r="H703" s="780"/>
      <c r="I703" s="780"/>
      <c r="J703" s="780"/>
      <c r="K703" s="780"/>
      <c r="L703" s="780"/>
      <c r="M703" s="780"/>
      <c r="N703" s="780"/>
      <c r="O703" s="780"/>
      <c r="P703" s="780"/>
      <c r="Q703" s="781"/>
      <c r="R703" s="778"/>
      <c r="S703" s="778"/>
      <c r="T703" s="778"/>
      <c r="U703" s="778"/>
      <c r="V703" s="778"/>
      <c r="W703" s="778"/>
      <c r="X703" s="778"/>
      <c r="Y703" s="778"/>
      <c r="Z703" s="778"/>
      <c r="AA703" s="778"/>
      <c r="AB703" s="778"/>
      <c r="AC703" s="778"/>
      <c r="AD703" s="778"/>
      <c r="AE703" s="778"/>
      <c r="AF703" s="778"/>
      <c r="AG703" s="778"/>
      <c r="AH703" s="778"/>
      <c r="AI703" s="778"/>
      <c r="AJ703" s="778"/>
      <c r="AK703" s="778"/>
      <c r="AL703" s="778"/>
      <c r="AM703" s="778"/>
      <c r="AN703" s="778"/>
      <c r="AO703" s="778"/>
      <c r="AP703" s="778"/>
      <c r="AQ703" s="778"/>
      <c r="AR703" s="778"/>
      <c r="AS703" s="778"/>
      <c r="AT703" s="778"/>
      <c r="AU703" s="778"/>
      <c r="AV703" s="778"/>
      <c r="AW703" s="778"/>
      <c r="AX703" s="778"/>
      <c r="AY703" s="778"/>
      <c r="AZ703" s="778"/>
      <c r="BA703" s="778"/>
      <c r="BB703" s="778"/>
      <c r="BC703" s="778"/>
      <c r="BD703" s="778"/>
      <c r="BE703" s="778"/>
      <c r="BF703" s="778"/>
      <c r="BG703" s="778"/>
      <c r="BH703" s="778"/>
      <c r="BI703" s="778"/>
      <c r="BJ703" s="778"/>
      <c r="BK703" s="778"/>
      <c r="BL703" s="778"/>
      <c r="BM703" s="778"/>
      <c r="BN703" s="778"/>
      <c r="BO703" s="778"/>
      <c r="BP703" s="778"/>
      <c r="BQ703" s="778"/>
      <c r="BR703" s="778"/>
      <c r="BS703" s="778"/>
      <c r="BT703" s="778"/>
      <c r="BU703" s="778"/>
      <c r="BV703" s="778"/>
      <c r="BW703" s="778"/>
      <c r="BX703" s="778"/>
      <c r="BY703" s="778"/>
      <c r="BZ703" s="778"/>
      <c r="CA703" s="778"/>
      <c r="CB703" s="778"/>
      <c r="CC703" s="778"/>
      <c r="CD703" s="778"/>
      <c r="CE703" s="778"/>
      <c r="CF703" s="778"/>
      <c r="CG703" s="778"/>
      <c r="CH703" s="778"/>
      <c r="CI703" s="778"/>
      <c r="CJ703" s="778"/>
      <c r="CK703" s="778"/>
      <c r="CL703" s="778"/>
      <c r="CM703" s="778"/>
      <c r="CN703" s="778"/>
      <c r="CO703" s="778"/>
      <c r="CP703" s="778"/>
      <c r="CQ703" s="778"/>
      <c r="CR703" s="778"/>
      <c r="CS703" s="778"/>
      <c r="CT703" s="778"/>
      <c r="CU703" s="778"/>
      <c r="CV703" s="778"/>
      <c r="CW703" s="778"/>
      <c r="CX703" s="778"/>
      <c r="CY703" s="778"/>
      <c r="CZ703" s="778"/>
      <c r="DA703" s="778"/>
      <c r="DB703" s="778"/>
      <c r="DC703" s="778"/>
      <c r="DD703" s="778"/>
      <c r="DE703" s="778"/>
      <c r="DF703" s="778"/>
      <c r="DG703" s="778"/>
      <c r="DH703" s="778"/>
      <c r="DI703" s="778"/>
      <c r="DJ703" s="778"/>
      <c r="DK703" s="778"/>
      <c r="DL703" s="778"/>
      <c r="DM703" s="778"/>
      <c r="DN703" s="778"/>
      <c r="DO703" s="778"/>
      <c r="DP703" s="778"/>
      <c r="DQ703" s="778"/>
      <c r="DR703" s="778"/>
      <c r="DS703" s="778"/>
      <c r="DT703" s="778"/>
      <c r="DU703" s="778"/>
      <c r="DV703" s="778"/>
      <c r="DW703" s="778"/>
      <c r="DX703" s="778"/>
      <c r="DY703" s="778"/>
      <c r="DZ703" s="778"/>
      <c r="EA703" s="778"/>
      <c r="EB703" s="778"/>
      <c r="EC703" s="778"/>
      <c r="ED703" s="778"/>
      <c r="EE703" s="778"/>
      <c r="EF703" s="778"/>
      <c r="EG703" s="778"/>
      <c r="EH703" s="778"/>
      <c r="EI703" s="778"/>
      <c r="EJ703" s="778"/>
      <c r="EK703" s="778"/>
      <c r="EL703" s="778"/>
      <c r="EM703" s="778"/>
      <c r="EN703" s="778"/>
      <c r="EO703" s="778"/>
      <c r="EP703" s="778"/>
      <c r="EQ703" s="778"/>
      <c r="ER703" s="778"/>
      <c r="ES703" s="778"/>
      <c r="ET703" s="778"/>
      <c r="EU703" s="778"/>
      <c r="EV703" s="778"/>
      <c r="EW703" s="778"/>
      <c r="EX703" s="778"/>
      <c r="EY703" s="778"/>
      <c r="EZ703" s="778"/>
      <c r="FA703" s="778"/>
      <c r="FB703" s="778"/>
      <c r="FC703" s="778"/>
      <c r="FD703" s="778"/>
      <c r="FE703" s="778"/>
      <c r="FF703" s="778"/>
      <c r="FG703" s="778"/>
      <c r="FH703" s="778"/>
      <c r="FI703" s="778"/>
      <c r="FJ703" s="778"/>
      <c r="FK703" s="778"/>
      <c r="FL703" s="778"/>
      <c r="FM703" s="778"/>
      <c r="FN703" s="778"/>
      <c r="FO703" s="778"/>
      <c r="FP703" s="778"/>
      <c r="FQ703" s="778"/>
      <c r="FR703" s="778"/>
      <c r="FS703" s="778"/>
      <c r="FT703" s="778"/>
      <c r="FU703" s="778"/>
      <c r="FV703" s="778"/>
      <c r="FW703" s="778"/>
      <c r="FX703" s="778"/>
      <c r="FY703" s="778"/>
      <c r="FZ703" s="778"/>
      <c r="GA703" s="778"/>
      <c r="GB703" s="778"/>
      <c r="GC703" s="778"/>
      <c r="GD703" s="778"/>
      <c r="GE703" s="778"/>
      <c r="GF703" s="778"/>
      <c r="GG703" s="778"/>
      <c r="GH703" s="778"/>
      <c r="GI703" s="778"/>
      <c r="GJ703" s="778"/>
      <c r="GK703" s="778"/>
      <c r="GL703" s="778"/>
      <c r="GM703" s="778"/>
      <c r="GN703" s="778"/>
      <c r="GO703" s="778"/>
      <c r="GP703" s="778"/>
      <c r="GQ703" s="778"/>
      <c r="GR703" s="778"/>
      <c r="GS703" s="778"/>
      <c r="GT703" s="778"/>
      <c r="GU703" s="778"/>
      <c r="GV703" s="778"/>
      <c r="GW703" s="778"/>
      <c r="GX703" s="778"/>
      <c r="GY703" s="778"/>
      <c r="GZ703" s="778"/>
      <c r="HA703" s="778"/>
      <c r="HB703" s="778"/>
      <c r="HC703" s="778"/>
      <c r="HD703" s="778"/>
      <c r="HE703" s="778"/>
      <c r="HF703" s="778"/>
      <c r="HG703" s="778"/>
      <c r="HH703" s="778"/>
    </row>
    <row r="704" spans="1:216" s="782" customFormat="1">
      <c r="A704" s="779"/>
      <c r="B704" s="780"/>
      <c r="C704" s="780"/>
      <c r="D704" s="780"/>
      <c r="E704" s="780"/>
      <c r="F704" s="780"/>
      <c r="G704" s="780"/>
      <c r="H704" s="780"/>
      <c r="I704" s="780"/>
      <c r="J704" s="780"/>
      <c r="K704" s="780"/>
      <c r="L704" s="780"/>
      <c r="M704" s="780"/>
      <c r="N704" s="780"/>
      <c r="O704" s="780"/>
      <c r="P704" s="780"/>
      <c r="Q704" s="781"/>
      <c r="R704" s="778"/>
      <c r="S704" s="778"/>
      <c r="T704" s="778"/>
      <c r="U704" s="778"/>
      <c r="V704" s="778"/>
      <c r="W704" s="778"/>
      <c r="X704" s="778"/>
      <c r="Y704" s="778"/>
      <c r="Z704" s="778"/>
      <c r="AA704" s="778"/>
      <c r="AB704" s="778"/>
      <c r="AC704" s="778"/>
      <c r="AD704" s="778"/>
      <c r="AE704" s="778"/>
      <c r="AF704" s="778"/>
      <c r="AG704" s="778"/>
      <c r="AH704" s="778"/>
      <c r="AI704" s="778"/>
      <c r="AJ704" s="778"/>
      <c r="AK704" s="778"/>
      <c r="AL704" s="778"/>
      <c r="AM704" s="778"/>
      <c r="AN704" s="778"/>
      <c r="AO704" s="778"/>
      <c r="AP704" s="778"/>
      <c r="AQ704" s="778"/>
      <c r="AR704" s="778"/>
      <c r="AS704" s="778"/>
      <c r="AT704" s="778"/>
      <c r="AU704" s="778"/>
      <c r="AV704" s="778"/>
      <c r="AW704" s="778"/>
      <c r="AX704" s="778"/>
      <c r="AY704" s="778"/>
      <c r="AZ704" s="778"/>
      <c r="BA704" s="778"/>
      <c r="BB704" s="778"/>
      <c r="BC704" s="778"/>
      <c r="BD704" s="778"/>
      <c r="BE704" s="778"/>
      <c r="BF704" s="778"/>
      <c r="BG704" s="778"/>
      <c r="BH704" s="778"/>
      <c r="BI704" s="778"/>
      <c r="BJ704" s="778"/>
      <c r="BK704" s="778"/>
      <c r="BL704" s="778"/>
      <c r="BM704" s="778"/>
      <c r="BN704" s="778"/>
      <c r="BO704" s="778"/>
      <c r="BP704" s="778"/>
      <c r="BQ704" s="778"/>
      <c r="BR704" s="778"/>
      <c r="BS704" s="778"/>
      <c r="BT704" s="778"/>
      <c r="BU704" s="778"/>
      <c r="BV704" s="778"/>
      <c r="BW704" s="778"/>
      <c r="BX704" s="778"/>
      <c r="BY704" s="778"/>
      <c r="BZ704" s="778"/>
      <c r="CA704" s="778"/>
      <c r="CB704" s="778"/>
      <c r="CC704" s="778"/>
      <c r="CD704" s="778"/>
      <c r="CE704" s="778"/>
      <c r="CF704" s="778"/>
      <c r="CG704" s="778"/>
      <c r="CH704" s="778"/>
      <c r="CI704" s="778"/>
      <c r="CJ704" s="778"/>
      <c r="CK704" s="778"/>
      <c r="CL704" s="778"/>
      <c r="CM704" s="778"/>
      <c r="CN704" s="778"/>
      <c r="CO704" s="778"/>
      <c r="CP704" s="778"/>
      <c r="CQ704" s="778"/>
      <c r="CR704" s="778"/>
      <c r="CS704" s="778"/>
      <c r="CT704" s="778"/>
      <c r="CU704" s="778"/>
      <c r="CV704" s="778"/>
      <c r="CW704" s="778"/>
      <c r="CX704" s="778"/>
      <c r="CY704" s="778"/>
      <c r="CZ704" s="778"/>
      <c r="DA704" s="778"/>
      <c r="DB704" s="778"/>
      <c r="DC704" s="778"/>
      <c r="DD704" s="778"/>
      <c r="DE704" s="778"/>
      <c r="DF704" s="778"/>
      <c r="DG704" s="778"/>
      <c r="DH704" s="778"/>
      <c r="DI704" s="778"/>
      <c r="DJ704" s="778"/>
      <c r="DK704" s="778"/>
      <c r="DL704" s="778"/>
      <c r="DM704" s="778"/>
      <c r="DN704" s="778"/>
      <c r="DO704" s="778"/>
      <c r="DP704" s="778"/>
      <c r="DQ704" s="778"/>
      <c r="DR704" s="778"/>
      <c r="DS704" s="778"/>
      <c r="DT704" s="778"/>
      <c r="DU704" s="778"/>
      <c r="DV704" s="778"/>
      <c r="DW704" s="778"/>
      <c r="DX704" s="778"/>
      <c r="DY704" s="778"/>
      <c r="DZ704" s="778"/>
      <c r="EA704" s="778"/>
      <c r="EB704" s="778"/>
      <c r="EC704" s="778"/>
      <c r="ED704" s="778"/>
      <c r="EE704" s="778"/>
      <c r="EF704" s="778"/>
      <c r="EG704" s="778"/>
      <c r="EH704" s="778"/>
      <c r="EI704" s="778"/>
      <c r="EJ704" s="778"/>
      <c r="EK704" s="778"/>
      <c r="EL704" s="778"/>
      <c r="EM704" s="778"/>
      <c r="EN704" s="778"/>
      <c r="EO704" s="778"/>
      <c r="EP704" s="778"/>
      <c r="EQ704" s="778"/>
      <c r="ER704" s="778"/>
      <c r="ES704" s="778"/>
      <c r="ET704" s="778"/>
      <c r="EU704" s="778"/>
      <c r="EV704" s="778"/>
      <c r="EW704" s="778"/>
      <c r="EX704" s="778"/>
      <c r="EY704" s="778"/>
      <c r="EZ704" s="778"/>
      <c r="FA704" s="778"/>
      <c r="FB704" s="778"/>
      <c r="FC704" s="778"/>
      <c r="FD704" s="778"/>
      <c r="FE704" s="778"/>
      <c r="FF704" s="778"/>
      <c r="FG704" s="778"/>
      <c r="FH704" s="778"/>
      <c r="FI704" s="778"/>
      <c r="FJ704" s="778"/>
      <c r="FK704" s="778"/>
      <c r="FL704" s="778"/>
      <c r="FM704" s="778"/>
      <c r="FN704" s="778"/>
      <c r="FO704" s="778"/>
      <c r="FP704" s="778"/>
      <c r="FQ704" s="778"/>
      <c r="FR704" s="778"/>
      <c r="FS704" s="778"/>
      <c r="FT704" s="778"/>
      <c r="FU704" s="778"/>
      <c r="FV704" s="778"/>
      <c r="FW704" s="778"/>
      <c r="FX704" s="778"/>
      <c r="FY704" s="778"/>
      <c r="FZ704" s="778"/>
      <c r="GA704" s="778"/>
      <c r="GB704" s="778"/>
      <c r="GC704" s="778"/>
      <c r="GD704" s="778"/>
      <c r="GE704" s="778"/>
      <c r="GF704" s="778"/>
      <c r="GG704" s="778"/>
      <c r="GH704" s="778"/>
      <c r="GI704" s="778"/>
      <c r="GJ704" s="778"/>
      <c r="GK704" s="778"/>
      <c r="GL704" s="778"/>
      <c r="GM704" s="778"/>
      <c r="GN704" s="778"/>
      <c r="GO704" s="778"/>
      <c r="GP704" s="778"/>
      <c r="GQ704" s="778"/>
      <c r="GR704" s="778"/>
      <c r="GS704" s="778"/>
      <c r="GT704" s="778"/>
      <c r="GU704" s="778"/>
      <c r="GV704" s="778"/>
      <c r="GW704" s="778"/>
      <c r="GX704" s="778"/>
      <c r="GY704" s="778"/>
      <c r="GZ704" s="778"/>
      <c r="HA704" s="778"/>
      <c r="HB704" s="778"/>
      <c r="HC704" s="778"/>
      <c r="HD704" s="778"/>
      <c r="HE704" s="778"/>
      <c r="HF704" s="778"/>
      <c r="HG704" s="778"/>
      <c r="HH704" s="778"/>
    </row>
    <row r="705" spans="1:216" s="782" customFormat="1">
      <c r="A705" s="779"/>
      <c r="B705" s="780"/>
      <c r="C705" s="780"/>
      <c r="D705" s="780"/>
      <c r="E705" s="780"/>
      <c r="F705" s="780"/>
      <c r="G705" s="780"/>
      <c r="H705" s="780"/>
      <c r="I705" s="780"/>
      <c r="J705" s="780"/>
      <c r="K705" s="780"/>
      <c r="L705" s="780"/>
      <c r="M705" s="780"/>
      <c r="N705" s="780"/>
      <c r="O705" s="780"/>
      <c r="P705" s="780"/>
      <c r="Q705" s="781"/>
      <c r="R705" s="778"/>
      <c r="S705" s="778"/>
      <c r="T705" s="778"/>
      <c r="U705" s="778"/>
      <c r="V705" s="778"/>
      <c r="W705" s="778"/>
      <c r="X705" s="778"/>
      <c r="Y705" s="778"/>
      <c r="Z705" s="778"/>
      <c r="AA705" s="778"/>
      <c r="AB705" s="778"/>
      <c r="AC705" s="778"/>
      <c r="AD705" s="778"/>
      <c r="AE705" s="778"/>
      <c r="AF705" s="778"/>
      <c r="AG705" s="778"/>
      <c r="AH705" s="778"/>
      <c r="AI705" s="778"/>
      <c r="AJ705" s="778"/>
      <c r="AK705" s="778"/>
      <c r="AL705" s="778"/>
      <c r="AM705" s="778"/>
      <c r="AN705" s="778"/>
      <c r="AO705" s="778"/>
      <c r="AP705" s="778"/>
      <c r="AQ705" s="778"/>
      <c r="AR705" s="778"/>
      <c r="AS705" s="778"/>
      <c r="AT705" s="778"/>
      <c r="AU705" s="778"/>
      <c r="AV705" s="778"/>
      <c r="AW705" s="778"/>
      <c r="AX705" s="778"/>
      <c r="AY705" s="778"/>
      <c r="AZ705" s="778"/>
      <c r="BA705" s="778"/>
      <c r="BB705" s="778"/>
      <c r="BC705" s="778"/>
      <c r="BD705" s="778"/>
      <c r="BE705" s="778"/>
      <c r="BF705" s="778"/>
      <c r="BG705" s="778"/>
      <c r="BH705" s="778"/>
      <c r="BI705" s="778"/>
      <c r="BJ705" s="778"/>
      <c r="BK705" s="778"/>
      <c r="BL705" s="778"/>
      <c r="BM705" s="778"/>
      <c r="BN705" s="778"/>
      <c r="BO705" s="778"/>
      <c r="BP705" s="778"/>
      <c r="BQ705" s="778"/>
      <c r="BR705" s="778"/>
      <c r="BS705" s="778"/>
      <c r="BT705" s="778"/>
      <c r="BU705" s="778"/>
      <c r="BV705" s="778"/>
      <c r="BW705" s="778"/>
      <c r="BX705" s="778"/>
      <c r="BY705" s="778"/>
      <c r="BZ705" s="778"/>
      <c r="CA705" s="778"/>
      <c r="CB705" s="778"/>
      <c r="CC705" s="778"/>
      <c r="CD705" s="778"/>
      <c r="CE705" s="778"/>
      <c r="CF705" s="778"/>
      <c r="CG705" s="778"/>
      <c r="CH705" s="778"/>
      <c r="CI705" s="778"/>
      <c r="CJ705" s="778"/>
      <c r="CK705" s="778"/>
      <c r="CL705" s="778"/>
      <c r="CM705" s="778"/>
      <c r="CN705" s="778"/>
      <c r="CO705" s="778"/>
      <c r="CP705" s="778"/>
      <c r="CQ705" s="778"/>
      <c r="CR705" s="778"/>
      <c r="CS705" s="778"/>
      <c r="CT705" s="778"/>
      <c r="CU705" s="778"/>
      <c r="CV705" s="778"/>
      <c r="CW705" s="778"/>
      <c r="CX705" s="778"/>
      <c r="CY705" s="778"/>
      <c r="CZ705" s="778"/>
      <c r="DA705" s="778"/>
      <c r="DB705" s="778"/>
      <c r="DC705" s="778"/>
      <c r="DD705" s="778"/>
      <c r="DE705" s="778"/>
      <c r="DF705" s="778"/>
      <c r="DG705" s="778"/>
      <c r="DH705" s="778"/>
      <c r="DI705" s="778"/>
      <c r="DJ705" s="778"/>
      <c r="DK705" s="778"/>
      <c r="DL705" s="778"/>
      <c r="DM705" s="778"/>
      <c r="DN705" s="778"/>
      <c r="DO705" s="778"/>
      <c r="DP705" s="778"/>
      <c r="DQ705" s="778"/>
      <c r="DR705" s="778"/>
      <c r="DS705" s="778"/>
      <c r="DT705" s="778"/>
      <c r="DU705" s="778"/>
      <c r="DV705" s="778"/>
      <c r="DW705" s="778"/>
      <c r="DX705" s="778"/>
      <c r="DY705" s="778"/>
      <c r="DZ705" s="778"/>
      <c r="EA705" s="778"/>
      <c r="EB705" s="778"/>
      <c r="EC705" s="778"/>
      <c r="ED705" s="778"/>
      <c r="EE705" s="778"/>
      <c r="EF705" s="778"/>
      <c r="EG705" s="778"/>
      <c r="EH705" s="778"/>
      <c r="EI705" s="778"/>
      <c r="EJ705" s="778"/>
      <c r="EK705" s="778"/>
      <c r="EL705" s="778"/>
      <c r="EM705" s="778"/>
      <c r="EN705" s="778"/>
      <c r="EO705" s="778"/>
      <c r="EP705" s="778"/>
      <c r="EQ705" s="778"/>
      <c r="ER705" s="778"/>
      <c r="ES705" s="778"/>
      <c r="ET705" s="778"/>
      <c r="EU705" s="778"/>
      <c r="EV705" s="778"/>
      <c r="EW705" s="778"/>
      <c r="EX705" s="778"/>
      <c r="EY705" s="778"/>
      <c r="EZ705" s="778"/>
      <c r="FA705" s="778"/>
      <c r="FB705" s="778"/>
      <c r="FC705" s="778"/>
      <c r="FD705" s="778"/>
      <c r="FE705" s="778"/>
      <c r="FF705" s="778"/>
      <c r="FG705" s="778"/>
      <c r="FH705" s="778"/>
      <c r="FI705" s="778"/>
      <c r="FJ705" s="778"/>
      <c r="FK705" s="778"/>
      <c r="FL705" s="778"/>
      <c r="FM705" s="778"/>
      <c r="FN705" s="778"/>
      <c r="FO705" s="778"/>
      <c r="FP705" s="778"/>
      <c r="FQ705" s="778"/>
      <c r="FR705" s="778"/>
      <c r="FS705" s="778"/>
      <c r="FT705" s="778"/>
      <c r="FU705" s="778"/>
      <c r="FV705" s="778"/>
      <c r="FW705" s="778"/>
      <c r="FX705" s="778"/>
      <c r="FY705" s="778"/>
      <c r="FZ705" s="778"/>
      <c r="GA705" s="778"/>
      <c r="GB705" s="778"/>
      <c r="GC705" s="778"/>
      <c r="GD705" s="778"/>
      <c r="GE705" s="778"/>
      <c r="GF705" s="778"/>
      <c r="GG705" s="778"/>
      <c r="GH705" s="778"/>
      <c r="GI705" s="778"/>
      <c r="GJ705" s="778"/>
      <c r="GK705" s="778"/>
      <c r="GL705" s="778"/>
      <c r="GM705" s="778"/>
      <c r="GN705" s="778"/>
      <c r="GO705" s="778"/>
      <c r="GP705" s="778"/>
      <c r="GQ705" s="778"/>
      <c r="GR705" s="778"/>
      <c r="GS705" s="778"/>
      <c r="GT705" s="778"/>
      <c r="GU705" s="778"/>
      <c r="GV705" s="778"/>
      <c r="GW705" s="778"/>
      <c r="GX705" s="778"/>
      <c r="GY705" s="778"/>
      <c r="GZ705" s="778"/>
      <c r="HA705" s="778"/>
      <c r="HB705" s="778"/>
      <c r="HC705" s="778"/>
      <c r="HD705" s="778"/>
      <c r="HE705" s="778"/>
      <c r="HF705" s="778"/>
      <c r="HG705" s="778"/>
      <c r="HH705" s="778"/>
    </row>
    <row r="706" spans="1:216" s="782" customFormat="1">
      <c r="A706" s="779"/>
      <c r="B706" s="780"/>
      <c r="C706" s="780"/>
      <c r="D706" s="780"/>
      <c r="E706" s="780"/>
      <c r="F706" s="780"/>
      <c r="G706" s="780"/>
      <c r="H706" s="780"/>
      <c r="I706" s="780"/>
      <c r="J706" s="780"/>
      <c r="K706" s="780"/>
      <c r="L706" s="780"/>
      <c r="M706" s="780"/>
      <c r="N706" s="780"/>
      <c r="O706" s="780"/>
      <c r="P706" s="780"/>
      <c r="Q706" s="781"/>
      <c r="R706" s="778"/>
      <c r="S706" s="778"/>
      <c r="T706" s="778"/>
      <c r="U706" s="778"/>
      <c r="V706" s="778"/>
      <c r="W706" s="778"/>
      <c r="X706" s="778"/>
      <c r="Y706" s="778"/>
      <c r="Z706" s="778"/>
      <c r="AA706" s="778"/>
      <c r="AB706" s="778"/>
      <c r="AC706" s="778"/>
      <c r="AD706" s="778"/>
      <c r="AE706" s="778"/>
      <c r="AF706" s="778"/>
      <c r="AG706" s="778"/>
      <c r="AH706" s="778"/>
      <c r="AI706" s="778"/>
      <c r="AJ706" s="778"/>
      <c r="AK706" s="778"/>
      <c r="AL706" s="778"/>
      <c r="AM706" s="778"/>
      <c r="AN706" s="778"/>
      <c r="AO706" s="778"/>
      <c r="AP706" s="778"/>
      <c r="AQ706" s="778"/>
      <c r="AR706" s="778"/>
      <c r="AS706" s="778"/>
      <c r="AT706" s="778"/>
      <c r="AU706" s="778"/>
      <c r="AV706" s="778"/>
      <c r="AW706" s="778"/>
      <c r="AX706" s="778"/>
      <c r="AY706" s="778"/>
      <c r="AZ706" s="778"/>
      <c r="BA706" s="778"/>
      <c r="BB706" s="778"/>
      <c r="BC706" s="778"/>
      <c r="BD706" s="778"/>
      <c r="BE706" s="778"/>
      <c r="BF706" s="778"/>
      <c r="BG706" s="778"/>
      <c r="BH706" s="778"/>
      <c r="BI706" s="778"/>
      <c r="BJ706" s="778"/>
      <c r="BK706" s="778"/>
      <c r="BL706" s="778"/>
      <c r="BM706" s="778"/>
      <c r="BN706" s="778"/>
      <c r="BO706" s="778"/>
      <c r="BP706" s="778"/>
      <c r="BQ706" s="778"/>
      <c r="BR706" s="778"/>
      <c r="BS706" s="778"/>
      <c r="BT706" s="778"/>
      <c r="BU706" s="778"/>
      <c r="BV706" s="778"/>
      <c r="BW706" s="778"/>
      <c r="BX706" s="778"/>
      <c r="BY706" s="778"/>
      <c r="BZ706" s="778"/>
      <c r="CA706" s="778"/>
      <c r="CB706" s="778"/>
      <c r="CC706" s="778"/>
      <c r="CD706" s="778"/>
      <c r="CE706" s="778"/>
      <c r="CF706" s="778"/>
      <c r="CG706" s="778"/>
      <c r="CH706" s="778"/>
      <c r="CI706" s="778"/>
      <c r="CJ706" s="778"/>
      <c r="CK706" s="778"/>
      <c r="CL706" s="778"/>
      <c r="CM706" s="778"/>
      <c r="CN706" s="778"/>
      <c r="CO706" s="778"/>
      <c r="CP706" s="778"/>
      <c r="CQ706" s="778"/>
      <c r="CR706" s="778"/>
      <c r="CS706" s="778"/>
      <c r="CT706" s="778"/>
      <c r="CU706" s="778"/>
      <c r="CV706" s="778"/>
      <c r="CW706" s="778"/>
      <c r="CX706" s="778"/>
      <c r="CY706" s="778"/>
      <c r="CZ706" s="778"/>
      <c r="DA706" s="778"/>
      <c r="DB706" s="778"/>
      <c r="DC706" s="778"/>
      <c r="DD706" s="778"/>
      <c r="DE706" s="778"/>
      <c r="DF706" s="778"/>
      <c r="DG706" s="778"/>
      <c r="DH706" s="778"/>
      <c r="DI706" s="778"/>
      <c r="DJ706" s="778"/>
      <c r="DK706" s="778"/>
      <c r="DL706" s="778"/>
      <c r="DM706" s="778"/>
      <c r="DN706" s="778"/>
      <c r="DO706" s="778"/>
      <c r="DP706" s="778"/>
      <c r="DQ706" s="778"/>
      <c r="DR706" s="778"/>
      <c r="DS706" s="778"/>
      <c r="DT706" s="778"/>
      <c r="DU706" s="778"/>
      <c r="DV706" s="778"/>
      <c r="DW706" s="778"/>
      <c r="DX706" s="778"/>
      <c r="DY706" s="778"/>
      <c r="DZ706" s="778"/>
      <c r="EA706" s="778"/>
      <c r="EB706" s="778"/>
      <c r="EC706" s="778"/>
      <c r="ED706" s="778"/>
      <c r="EE706" s="778"/>
      <c r="EF706" s="778"/>
      <c r="EG706" s="778"/>
      <c r="EH706" s="778"/>
      <c r="EI706" s="778"/>
      <c r="EJ706" s="778"/>
      <c r="EK706" s="778"/>
      <c r="EL706" s="778"/>
      <c r="EM706" s="778"/>
      <c r="EN706" s="778"/>
      <c r="EO706" s="778"/>
      <c r="EP706" s="778"/>
      <c r="EQ706" s="778"/>
      <c r="ER706" s="778"/>
      <c r="ES706" s="778"/>
      <c r="ET706" s="778"/>
      <c r="EU706" s="778"/>
      <c r="EV706" s="778"/>
      <c r="EW706" s="778"/>
      <c r="EX706" s="778"/>
      <c r="EY706" s="778"/>
      <c r="EZ706" s="778"/>
      <c r="FA706" s="778"/>
      <c r="FB706" s="778"/>
      <c r="FC706" s="778"/>
      <c r="FD706" s="778"/>
      <c r="FE706" s="778"/>
      <c r="FF706" s="778"/>
      <c r="FG706" s="778"/>
      <c r="FH706" s="778"/>
      <c r="FI706" s="778"/>
      <c r="FJ706" s="778"/>
      <c r="FK706" s="778"/>
      <c r="FL706" s="778"/>
      <c r="FM706" s="778"/>
      <c r="FN706" s="778"/>
      <c r="FO706" s="778"/>
      <c r="FP706" s="778"/>
      <c r="FQ706" s="778"/>
      <c r="FR706" s="778"/>
      <c r="FS706" s="778"/>
      <c r="FT706" s="778"/>
      <c r="FU706" s="778"/>
      <c r="FV706" s="778"/>
      <c r="FW706" s="778"/>
      <c r="FX706" s="778"/>
      <c r="FY706" s="778"/>
      <c r="FZ706" s="778"/>
      <c r="GA706" s="778"/>
      <c r="GB706" s="778"/>
      <c r="GC706" s="778"/>
      <c r="GD706" s="778"/>
      <c r="GE706" s="778"/>
      <c r="GF706" s="778"/>
      <c r="GG706" s="778"/>
      <c r="GH706" s="778"/>
      <c r="GI706" s="778"/>
      <c r="GJ706" s="778"/>
      <c r="GK706" s="778"/>
      <c r="GL706" s="778"/>
      <c r="GM706" s="778"/>
      <c r="GN706" s="778"/>
      <c r="GO706" s="778"/>
      <c r="GP706" s="778"/>
      <c r="GQ706" s="778"/>
      <c r="GR706" s="778"/>
      <c r="GS706" s="778"/>
      <c r="GT706" s="778"/>
      <c r="GU706" s="778"/>
      <c r="GV706" s="778"/>
      <c r="GW706" s="778"/>
      <c r="GX706" s="778"/>
      <c r="GY706" s="778"/>
      <c r="GZ706" s="778"/>
      <c r="HA706" s="778"/>
      <c r="HB706" s="778"/>
      <c r="HC706" s="778"/>
      <c r="HD706" s="778"/>
      <c r="HE706" s="778"/>
      <c r="HF706" s="778"/>
      <c r="HG706" s="778"/>
      <c r="HH706" s="778"/>
    </row>
    <row r="707" spans="1:216" s="782" customFormat="1">
      <c r="A707" s="779"/>
      <c r="B707" s="780"/>
      <c r="C707" s="780"/>
      <c r="D707" s="780"/>
      <c r="E707" s="780"/>
      <c r="F707" s="780"/>
      <c r="G707" s="780"/>
      <c r="H707" s="780"/>
      <c r="I707" s="780"/>
      <c r="J707" s="780"/>
      <c r="K707" s="780"/>
      <c r="L707" s="780"/>
      <c r="M707" s="780"/>
      <c r="N707" s="780"/>
      <c r="O707" s="780"/>
      <c r="P707" s="780"/>
      <c r="Q707" s="781"/>
      <c r="R707" s="778"/>
      <c r="S707" s="778"/>
      <c r="T707" s="778"/>
      <c r="U707" s="778"/>
      <c r="V707" s="778"/>
      <c r="W707" s="778"/>
      <c r="X707" s="778"/>
      <c r="Y707" s="778"/>
      <c r="Z707" s="778"/>
      <c r="AA707" s="778"/>
      <c r="AB707" s="778"/>
      <c r="AC707" s="778"/>
      <c r="AD707" s="778"/>
      <c r="AE707" s="778"/>
      <c r="AF707" s="778"/>
      <c r="AG707" s="778"/>
      <c r="AH707" s="778"/>
      <c r="AI707" s="778"/>
      <c r="AJ707" s="778"/>
      <c r="AK707" s="778"/>
      <c r="AL707" s="778"/>
      <c r="AM707" s="778"/>
      <c r="AN707" s="778"/>
      <c r="AO707" s="778"/>
      <c r="AP707" s="778"/>
      <c r="AQ707" s="778"/>
      <c r="AR707" s="778"/>
      <c r="AS707" s="778"/>
      <c r="AT707" s="778"/>
      <c r="AU707" s="778"/>
      <c r="AV707" s="778"/>
      <c r="AW707" s="778"/>
      <c r="AX707" s="778"/>
      <c r="AY707" s="778"/>
      <c r="AZ707" s="778"/>
      <c r="BA707" s="778"/>
      <c r="BB707" s="778"/>
      <c r="BC707" s="778"/>
      <c r="BD707" s="778"/>
      <c r="BE707" s="778"/>
      <c r="BF707" s="778"/>
      <c r="BG707" s="778"/>
      <c r="BH707" s="778"/>
      <c r="BI707" s="778"/>
      <c r="BJ707" s="778"/>
      <c r="BK707" s="778"/>
      <c r="BL707" s="778"/>
      <c r="BM707" s="778"/>
      <c r="BN707" s="778"/>
      <c r="BO707" s="778"/>
      <c r="BP707" s="778"/>
      <c r="BQ707" s="778"/>
      <c r="BR707" s="778"/>
      <c r="BS707" s="778"/>
      <c r="BT707" s="778"/>
      <c r="BU707" s="778"/>
      <c r="BV707" s="778"/>
      <c r="BW707" s="778"/>
      <c r="BX707" s="778"/>
      <c r="BY707" s="778"/>
      <c r="BZ707" s="778"/>
      <c r="CA707" s="778"/>
      <c r="CB707" s="778"/>
      <c r="CC707" s="778"/>
      <c r="CD707" s="778"/>
      <c r="CE707" s="778"/>
      <c r="CF707" s="778"/>
      <c r="CG707" s="778"/>
      <c r="CH707" s="778"/>
      <c r="CI707" s="778"/>
      <c r="CJ707" s="778"/>
      <c r="CK707" s="778"/>
      <c r="CL707" s="778"/>
      <c r="CM707" s="778"/>
      <c r="CN707" s="778"/>
      <c r="CO707" s="778"/>
      <c r="CP707" s="778"/>
      <c r="CQ707" s="778"/>
      <c r="CR707" s="778"/>
      <c r="CS707" s="778"/>
      <c r="CT707" s="778"/>
      <c r="CU707" s="778"/>
      <c r="CV707" s="778"/>
      <c r="CW707" s="778"/>
      <c r="CX707" s="778"/>
      <c r="CY707" s="778"/>
      <c r="CZ707" s="778"/>
      <c r="DA707" s="778"/>
      <c r="DB707" s="778"/>
      <c r="DC707" s="778"/>
      <c r="DD707" s="778"/>
      <c r="DE707" s="778"/>
      <c r="DF707" s="778"/>
      <c r="DG707" s="778"/>
      <c r="DH707" s="778"/>
      <c r="DI707" s="778"/>
      <c r="DJ707" s="778"/>
      <c r="DK707" s="778"/>
      <c r="DL707" s="778"/>
      <c r="DM707" s="778"/>
      <c r="DN707" s="778"/>
      <c r="DO707" s="778"/>
      <c r="DP707" s="778"/>
      <c r="DQ707" s="778"/>
      <c r="DR707" s="778"/>
      <c r="DS707" s="778"/>
      <c r="DT707" s="778"/>
      <c r="DU707" s="778"/>
      <c r="DV707" s="778"/>
      <c r="DW707" s="778"/>
      <c r="DX707" s="778"/>
      <c r="DY707" s="778"/>
      <c r="DZ707" s="778"/>
      <c r="EA707" s="778"/>
      <c r="EB707" s="778"/>
      <c r="EC707" s="778"/>
      <c r="ED707" s="778"/>
      <c r="EE707" s="778"/>
      <c r="EF707" s="778"/>
      <c r="EG707" s="778"/>
      <c r="EH707" s="778"/>
      <c r="EI707" s="778"/>
      <c r="EJ707" s="778"/>
      <c r="EK707" s="778"/>
      <c r="EL707" s="778"/>
      <c r="EM707" s="778"/>
      <c r="EN707" s="778"/>
      <c r="EO707" s="778"/>
      <c r="EP707" s="778"/>
      <c r="EQ707" s="778"/>
      <c r="ER707" s="778"/>
      <c r="ES707" s="778"/>
      <c r="ET707" s="778"/>
      <c r="EU707" s="778"/>
      <c r="EV707" s="778"/>
      <c r="EW707" s="778"/>
      <c r="EX707" s="778"/>
      <c r="EY707" s="778"/>
      <c r="EZ707" s="778"/>
      <c r="FA707" s="778"/>
      <c r="FB707" s="778"/>
      <c r="FC707" s="778"/>
      <c r="FD707" s="778"/>
      <c r="FE707" s="778"/>
      <c r="FF707" s="778"/>
      <c r="FG707" s="778"/>
      <c r="FH707" s="778"/>
      <c r="FI707" s="778"/>
      <c r="FJ707" s="778"/>
      <c r="FK707" s="778"/>
      <c r="FL707" s="778"/>
      <c r="FM707" s="778"/>
      <c r="FN707" s="778"/>
      <c r="FO707" s="778"/>
      <c r="FP707" s="778"/>
      <c r="FQ707" s="778"/>
      <c r="FR707" s="778"/>
      <c r="FS707" s="778"/>
      <c r="FT707" s="778"/>
      <c r="FU707" s="778"/>
      <c r="FV707" s="778"/>
      <c r="FW707" s="778"/>
      <c r="FX707" s="778"/>
      <c r="FY707" s="778"/>
      <c r="FZ707" s="778"/>
      <c r="GA707" s="778"/>
      <c r="GB707" s="778"/>
      <c r="GC707" s="778"/>
      <c r="GD707" s="778"/>
      <c r="GE707" s="778"/>
      <c r="GF707" s="778"/>
      <c r="GG707" s="778"/>
      <c r="GH707" s="778"/>
      <c r="GI707" s="778"/>
      <c r="GJ707" s="778"/>
      <c r="GK707" s="778"/>
      <c r="GL707" s="778"/>
      <c r="GM707" s="778"/>
      <c r="GN707" s="778"/>
      <c r="GO707" s="778"/>
      <c r="GP707" s="778"/>
      <c r="GQ707" s="778"/>
      <c r="GR707" s="778"/>
      <c r="GS707" s="778"/>
      <c r="GT707" s="778"/>
      <c r="GU707" s="778"/>
      <c r="GV707" s="778"/>
      <c r="GW707" s="778"/>
      <c r="GX707" s="778"/>
      <c r="GY707" s="778"/>
      <c r="GZ707" s="778"/>
      <c r="HA707" s="778"/>
      <c r="HB707" s="778"/>
      <c r="HC707" s="778"/>
      <c r="HD707" s="778"/>
      <c r="HE707" s="778"/>
      <c r="HF707" s="778"/>
      <c r="HG707" s="778"/>
      <c r="HH707" s="778"/>
    </row>
    <row r="708" spans="1:216" s="782" customFormat="1">
      <c r="A708" s="779"/>
      <c r="B708" s="780"/>
      <c r="C708" s="780"/>
      <c r="D708" s="780"/>
      <c r="E708" s="780"/>
      <c r="F708" s="780"/>
      <c r="G708" s="780"/>
      <c r="H708" s="780"/>
      <c r="I708" s="780"/>
      <c r="J708" s="780"/>
      <c r="K708" s="780"/>
      <c r="L708" s="780"/>
      <c r="M708" s="780"/>
      <c r="N708" s="780"/>
      <c r="O708" s="780"/>
      <c r="P708" s="780"/>
      <c r="Q708" s="781"/>
      <c r="R708" s="778"/>
      <c r="S708" s="778"/>
      <c r="T708" s="778"/>
      <c r="U708" s="778"/>
      <c r="V708" s="778"/>
      <c r="W708" s="778"/>
      <c r="X708" s="778"/>
      <c r="Y708" s="778"/>
      <c r="Z708" s="778"/>
      <c r="AA708" s="778"/>
      <c r="AB708" s="778"/>
      <c r="AC708" s="778"/>
      <c r="AD708" s="778"/>
      <c r="AE708" s="778"/>
      <c r="AF708" s="778"/>
      <c r="AG708" s="778"/>
      <c r="AH708" s="778"/>
      <c r="AI708" s="778"/>
      <c r="AJ708" s="778"/>
      <c r="AK708" s="778"/>
      <c r="AL708" s="778"/>
      <c r="AM708" s="778"/>
      <c r="AN708" s="778"/>
      <c r="AO708" s="778"/>
      <c r="AP708" s="778"/>
      <c r="AQ708" s="778"/>
      <c r="AR708" s="778"/>
      <c r="AS708" s="778"/>
      <c r="AT708" s="778"/>
      <c r="AU708" s="778"/>
      <c r="AV708" s="778"/>
      <c r="AW708" s="778"/>
      <c r="AX708" s="778"/>
      <c r="AY708" s="778"/>
      <c r="AZ708" s="778"/>
      <c r="BA708" s="778"/>
      <c r="BB708" s="778"/>
      <c r="BC708" s="778"/>
      <c r="BD708" s="778"/>
      <c r="BE708" s="778"/>
      <c r="BF708" s="778"/>
      <c r="BG708" s="778"/>
      <c r="BH708" s="778"/>
      <c r="BI708" s="778"/>
      <c r="BJ708" s="778"/>
      <c r="BK708" s="778"/>
      <c r="BL708" s="778"/>
      <c r="BM708" s="778"/>
      <c r="BN708" s="778"/>
      <c r="BO708" s="778"/>
      <c r="BP708" s="778"/>
      <c r="BQ708" s="778"/>
      <c r="BR708" s="778"/>
      <c r="BS708" s="778"/>
      <c r="BT708" s="778"/>
      <c r="BU708" s="778"/>
      <c r="BV708" s="778"/>
      <c r="BW708" s="778"/>
      <c r="BX708" s="778"/>
      <c r="BY708" s="778"/>
      <c r="BZ708" s="778"/>
      <c r="CA708" s="778"/>
      <c r="CB708" s="778"/>
      <c r="CC708" s="778"/>
      <c r="CD708" s="778"/>
      <c r="CE708" s="778"/>
      <c r="CF708" s="778"/>
      <c r="CG708" s="778"/>
      <c r="CH708" s="778"/>
      <c r="CI708" s="778"/>
      <c r="CJ708" s="778"/>
      <c r="CK708" s="778"/>
      <c r="CL708" s="778"/>
      <c r="CM708" s="778"/>
      <c r="CN708" s="778"/>
      <c r="CO708" s="778"/>
      <c r="CP708" s="778"/>
      <c r="CQ708" s="778"/>
      <c r="CR708" s="778"/>
      <c r="CS708" s="778"/>
      <c r="CT708" s="778"/>
      <c r="CU708" s="778"/>
      <c r="CV708" s="778"/>
      <c r="CW708" s="778"/>
      <c r="CX708" s="778"/>
      <c r="CY708" s="778"/>
      <c r="CZ708" s="778"/>
      <c r="DA708" s="778"/>
      <c r="DB708" s="778"/>
      <c r="DC708" s="778"/>
      <c r="DD708" s="778"/>
      <c r="DE708" s="778"/>
      <c r="DF708" s="778"/>
      <c r="DG708" s="778"/>
      <c r="DH708" s="778"/>
      <c r="DI708" s="778"/>
      <c r="DJ708" s="778"/>
      <c r="DK708" s="778"/>
      <c r="DL708" s="778"/>
      <c r="DM708" s="778"/>
      <c r="DN708" s="778"/>
      <c r="DO708" s="778"/>
      <c r="DP708" s="778"/>
      <c r="DQ708" s="778"/>
      <c r="DR708" s="778"/>
      <c r="DS708" s="778"/>
      <c r="DT708" s="778"/>
      <c r="DU708" s="778"/>
      <c r="DV708" s="778"/>
      <c r="DW708" s="778"/>
      <c r="DX708" s="778"/>
      <c r="DY708" s="778"/>
      <c r="DZ708" s="778"/>
      <c r="EA708" s="778"/>
      <c r="EB708" s="778"/>
      <c r="EC708" s="778"/>
      <c r="ED708" s="778"/>
      <c r="EE708" s="778"/>
      <c r="EF708" s="778"/>
      <c r="EG708" s="778"/>
      <c r="EH708" s="778"/>
      <c r="EI708" s="778"/>
      <c r="EJ708" s="778"/>
      <c r="EK708" s="778"/>
      <c r="EL708" s="778"/>
      <c r="EM708" s="778"/>
      <c r="EN708" s="778"/>
      <c r="EO708" s="778"/>
      <c r="EP708" s="778"/>
      <c r="EQ708" s="778"/>
      <c r="ER708" s="778"/>
      <c r="ES708" s="778"/>
      <c r="ET708" s="778"/>
      <c r="EU708" s="778"/>
      <c r="EV708" s="778"/>
      <c r="EW708" s="778"/>
      <c r="EX708" s="778"/>
      <c r="EY708" s="778"/>
      <c r="EZ708" s="778"/>
      <c r="FA708" s="778"/>
      <c r="FB708" s="778"/>
      <c r="FC708" s="778"/>
      <c r="FD708" s="778"/>
      <c r="FE708" s="778"/>
      <c r="FF708" s="778"/>
      <c r="FG708" s="778"/>
      <c r="FH708" s="778"/>
      <c r="FI708" s="778"/>
      <c r="FJ708" s="778"/>
      <c r="FK708" s="778"/>
      <c r="FL708" s="778"/>
      <c r="FM708" s="778"/>
      <c r="FN708" s="778"/>
      <c r="FO708" s="778"/>
      <c r="FP708" s="778"/>
      <c r="FQ708" s="778"/>
      <c r="FR708" s="778"/>
      <c r="FS708" s="778"/>
      <c r="FT708" s="778"/>
      <c r="FU708" s="778"/>
      <c r="FV708" s="778"/>
      <c r="FW708" s="778"/>
      <c r="FX708" s="778"/>
      <c r="FY708" s="778"/>
      <c r="FZ708" s="778"/>
      <c r="GA708" s="778"/>
      <c r="GB708" s="778"/>
      <c r="GC708" s="778"/>
      <c r="GD708" s="778"/>
      <c r="GE708" s="778"/>
      <c r="GF708" s="778"/>
      <c r="GG708" s="778"/>
      <c r="GH708" s="778"/>
      <c r="GI708" s="778"/>
      <c r="GJ708" s="778"/>
      <c r="GK708" s="778"/>
      <c r="GL708" s="778"/>
      <c r="GM708" s="778"/>
      <c r="GN708" s="778"/>
      <c r="GO708" s="778"/>
      <c r="GP708" s="778"/>
      <c r="GQ708" s="778"/>
      <c r="GR708" s="778"/>
      <c r="GS708" s="778"/>
      <c r="GT708" s="778"/>
      <c r="GU708" s="778"/>
      <c r="GV708" s="778"/>
      <c r="GW708" s="778"/>
      <c r="GX708" s="778"/>
      <c r="GY708" s="778"/>
      <c r="GZ708" s="778"/>
      <c r="HA708" s="778"/>
      <c r="HB708" s="778"/>
      <c r="HC708" s="778"/>
      <c r="HD708" s="778"/>
      <c r="HE708" s="778"/>
      <c r="HF708" s="778"/>
      <c r="HG708" s="778"/>
      <c r="HH708" s="778"/>
    </row>
    <row r="709" spans="1:216" s="782" customFormat="1">
      <c r="A709" s="779"/>
      <c r="B709" s="780"/>
      <c r="C709" s="780"/>
      <c r="D709" s="780"/>
      <c r="E709" s="780"/>
      <c r="F709" s="780"/>
      <c r="G709" s="780"/>
      <c r="H709" s="780"/>
      <c r="I709" s="780"/>
      <c r="J709" s="780"/>
      <c r="K709" s="780"/>
      <c r="L709" s="780"/>
      <c r="M709" s="780"/>
      <c r="N709" s="780"/>
      <c r="O709" s="780"/>
      <c r="P709" s="780"/>
      <c r="Q709" s="781"/>
      <c r="R709" s="778"/>
      <c r="S709" s="778"/>
      <c r="T709" s="778"/>
      <c r="U709" s="778"/>
      <c r="V709" s="778"/>
      <c r="W709" s="778"/>
      <c r="X709" s="778"/>
      <c r="Y709" s="778"/>
      <c r="Z709" s="778"/>
      <c r="AA709" s="778"/>
      <c r="AB709" s="778"/>
      <c r="AC709" s="778"/>
      <c r="AD709" s="778"/>
      <c r="AE709" s="778"/>
      <c r="AF709" s="778"/>
      <c r="AG709" s="778"/>
      <c r="AH709" s="778"/>
      <c r="AI709" s="778"/>
      <c r="AJ709" s="778"/>
      <c r="AK709" s="778"/>
      <c r="AL709" s="778"/>
      <c r="AM709" s="778"/>
      <c r="AN709" s="778"/>
      <c r="AO709" s="778"/>
      <c r="AP709" s="778"/>
      <c r="AQ709" s="778"/>
      <c r="AR709" s="778"/>
      <c r="AS709" s="778"/>
      <c r="AT709" s="778"/>
      <c r="AU709" s="778"/>
      <c r="AV709" s="778"/>
      <c r="AW709" s="778"/>
      <c r="AX709" s="778"/>
      <c r="AY709" s="778"/>
      <c r="AZ709" s="778"/>
      <c r="BA709" s="778"/>
      <c r="BB709" s="778"/>
      <c r="BC709" s="778"/>
      <c r="BD709" s="778"/>
      <c r="BE709" s="778"/>
      <c r="BF709" s="778"/>
      <c r="BG709" s="778"/>
      <c r="BH709" s="778"/>
      <c r="BI709" s="778"/>
      <c r="BJ709" s="778"/>
      <c r="BK709" s="778"/>
      <c r="BL709" s="778"/>
      <c r="BM709" s="778"/>
      <c r="BN709" s="778"/>
      <c r="BO709" s="778"/>
      <c r="BP709" s="778"/>
      <c r="BQ709" s="778"/>
      <c r="BR709" s="778"/>
      <c r="BS709" s="778"/>
      <c r="BT709" s="778"/>
      <c r="BU709" s="778"/>
      <c r="BV709" s="778"/>
      <c r="BW709" s="778"/>
      <c r="BX709" s="778"/>
      <c r="BY709" s="778"/>
      <c r="BZ709" s="778"/>
      <c r="CA709" s="778"/>
      <c r="CB709" s="778"/>
      <c r="CC709" s="778"/>
      <c r="CD709" s="778"/>
      <c r="CE709" s="778"/>
      <c r="CF709" s="778"/>
      <c r="CG709" s="778"/>
      <c r="CH709" s="778"/>
      <c r="CI709" s="778"/>
      <c r="CJ709" s="778"/>
      <c r="CK709" s="778"/>
      <c r="CL709" s="778"/>
      <c r="CM709" s="778"/>
      <c r="CN709" s="778"/>
      <c r="CO709" s="778"/>
      <c r="CP709" s="778"/>
      <c r="CQ709" s="778"/>
      <c r="CR709" s="778"/>
      <c r="CS709" s="778"/>
      <c r="CT709" s="778"/>
      <c r="CU709" s="778"/>
      <c r="CV709" s="778"/>
      <c r="CW709" s="778"/>
      <c r="CX709" s="778"/>
      <c r="CY709" s="778"/>
      <c r="CZ709" s="778"/>
      <c r="DA709" s="778"/>
      <c r="DB709" s="778"/>
      <c r="DC709" s="778"/>
      <c r="DD709" s="778"/>
      <c r="DE709" s="778"/>
      <c r="DF709" s="778"/>
      <c r="DG709" s="778"/>
      <c r="DH709" s="778"/>
      <c r="DI709" s="778"/>
      <c r="DJ709" s="778"/>
      <c r="DK709" s="778"/>
      <c r="DL709" s="778"/>
      <c r="DM709" s="778"/>
      <c r="DN709" s="778"/>
      <c r="DO709" s="778"/>
      <c r="DP709" s="778"/>
      <c r="DQ709" s="778"/>
      <c r="DR709" s="778"/>
      <c r="DS709" s="778"/>
      <c r="DT709" s="778"/>
      <c r="DU709" s="778"/>
      <c r="DV709" s="778"/>
      <c r="DW709" s="778"/>
      <c r="DX709" s="778"/>
      <c r="DY709" s="778"/>
      <c r="DZ709" s="778"/>
      <c r="EA709" s="778"/>
      <c r="EB709" s="778"/>
      <c r="EC709" s="778"/>
      <c r="ED709" s="778"/>
      <c r="EE709" s="778"/>
      <c r="EF709" s="778"/>
      <c r="EG709" s="778"/>
      <c r="EH709" s="778"/>
      <c r="EI709" s="778"/>
      <c r="EJ709" s="778"/>
      <c r="EK709" s="778"/>
      <c r="EL709" s="778"/>
      <c r="EM709" s="778"/>
      <c r="EN709" s="778"/>
      <c r="EO709" s="778"/>
      <c r="EP709" s="778"/>
      <c r="EQ709" s="778"/>
      <c r="ER709" s="778"/>
      <c r="ES709" s="778"/>
      <c r="ET709" s="778"/>
      <c r="EU709" s="778"/>
      <c r="EV709" s="778"/>
      <c r="EW709" s="778"/>
      <c r="EX709" s="778"/>
      <c r="EY709" s="778"/>
      <c r="EZ709" s="778"/>
      <c r="FA709" s="778"/>
      <c r="FB709" s="778"/>
      <c r="FC709" s="778"/>
      <c r="FD709" s="778"/>
      <c r="FE709" s="778"/>
      <c r="FF709" s="778"/>
      <c r="FG709" s="778"/>
      <c r="FH709" s="778"/>
      <c r="FI709" s="778"/>
      <c r="FJ709" s="778"/>
      <c r="FK709" s="778"/>
      <c r="FL709" s="778"/>
      <c r="FM709" s="778"/>
      <c r="FN709" s="778"/>
      <c r="FO709" s="778"/>
      <c r="FP709" s="778"/>
      <c r="FQ709" s="778"/>
      <c r="FR709" s="778"/>
      <c r="FS709" s="778"/>
      <c r="FT709" s="778"/>
      <c r="FU709" s="778"/>
      <c r="FV709" s="778"/>
      <c r="FW709" s="778"/>
      <c r="FX709" s="778"/>
      <c r="FY709" s="778"/>
      <c r="FZ709" s="778"/>
      <c r="GA709" s="778"/>
      <c r="GB709" s="778"/>
      <c r="GC709" s="778"/>
      <c r="GD709" s="778"/>
      <c r="GE709" s="778"/>
      <c r="GF709" s="778"/>
      <c r="GG709" s="778"/>
      <c r="GH709" s="778"/>
      <c r="GI709" s="778"/>
      <c r="GJ709" s="778"/>
      <c r="GK709" s="778"/>
      <c r="GL709" s="778"/>
      <c r="GM709" s="778"/>
      <c r="GN709" s="778"/>
      <c r="GO709" s="778"/>
      <c r="GP709" s="778"/>
      <c r="GQ709" s="778"/>
      <c r="GR709" s="778"/>
      <c r="GS709" s="778"/>
      <c r="GT709" s="778"/>
      <c r="GU709" s="778"/>
      <c r="GV709" s="778"/>
      <c r="GW709" s="778"/>
      <c r="GX709" s="778"/>
      <c r="GY709" s="778"/>
      <c r="GZ709" s="778"/>
      <c r="HA709" s="778"/>
      <c r="HB709" s="778"/>
      <c r="HC709" s="778"/>
      <c r="HD709" s="778"/>
      <c r="HE709" s="778"/>
      <c r="HF709" s="778"/>
      <c r="HG709" s="778"/>
      <c r="HH709" s="778"/>
    </row>
    <row r="710" spans="1:216" s="782" customFormat="1">
      <c r="A710" s="779"/>
      <c r="B710" s="780"/>
      <c r="C710" s="780"/>
      <c r="D710" s="780"/>
      <c r="E710" s="780"/>
      <c r="F710" s="780"/>
      <c r="G710" s="780"/>
      <c r="H710" s="780"/>
      <c r="I710" s="780"/>
      <c r="J710" s="780"/>
      <c r="K710" s="780"/>
      <c r="L710" s="780"/>
      <c r="M710" s="780"/>
      <c r="N710" s="780"/>
      <c r="O710" s="780"/>
      <c r="P710" s="780"/>
      <c r="Q710" s="781"/>
      <c r="R710" s="778"/>
      <c r="S710" s="778"/>
      <c r="T710" s="778"/>
      <c r="U710" s="778"/>
      <c r="V710" s="778"/>
      <c r="W710" s="778"/>
      <c r="X710" s="778"/>
      <c r="Y710" s="778"/>
      <c r="Z710" s="778"/>
      <c r="AA710" s="778"/>
      <c r="AB710" s="778"/>
      <c r="AC710" s="778"/>
      <c r="AD710" s="778"/>
      <c r="AE710" s="778"/>
      <c r="AF710" s="778"/>
      <c r="AG710" s="778"/>
      <c r="AH710" s="778"/>
      <c r="AI710" s="778"/>
      <c r="AJ710" s="778"/>
      <c r="AK710" s="778"/>
      <c r="AL710" s="778"/>
      <c r="AM710" s="778"/>
      <c r="AN710" s="778"/>
      <c r="AO710" s="778"/>
      <c r="AP710" s="778"/>
      <c r="AQ710" s="778"/>
      <c r="AR710" s="778"/>
      <c r="AS710" s="778"/>
      <c r="AT710" s="778"/>
      <c r="AU710" s="778"/>
      <c r="AV710" s="778"/>
      <c r="AW710" s="778"/>
      <c r="AX710" s="778"/>
      <c r="AY710" s="778"/>
      <c r="AZ710" s="778"/>
      <c r="BA710" s="778"/>
      <c r="BB710" s="778"/>
      <c r="BC710" s="778"/>
      <c r="BD710" s="778"/>
      <c r="BE710" s="778"/>
      <c r="BF710" s="778"/>
      <c r="BG710" s="778"/>
      <c r="BH710" s="778"/>
      <c r="BI710" s="778"/>
      <c r="BJ710" s="778"/>
      <c r="BK710" s="778"/>
      <c r="BL710" s="778"/>
      <c r="BM710" s="778"/>
      <c r="BN710" s="778"/>
      <c r="BO710" s="778"/>
      <c r="BP710" s="778"/>
      <c r="BQ710" s="778"/>
      <c r="BR710" s="778"/>
      <c r="BS710" s="778"/>
      <c r="BT710" s="778"/>
      <c r="BU710" s="778"/>
      <c r="BV710" s="778"/>
      <c r="BW710" s="778"/>
      <c r="BX710" s="778"/>
      <c r="BY710" s="778"/>
      <c r="BZ710" s="778"/>
      <c r="CA710" s="778"/>
      <c r="CB710" s="778"/>
      <c r="CC710" s="778"/>
      <c r="CD710" s="778"/>
      <c r="CE710" s="778"/>
      <c r="CF710" s="778"/>
      <c r="CG710" s="778"/>
      <c r="CH710" s="778"/>
      <c r="CI710" s="778"/>
      <c r="CJ710" s="778"/>
      <c r="CK710" s="778"/>
      <c r="CL710" s="778"/>
      <c r="CM710" s="778"/>
      <c r="CN710" s="778"/>
      <c r="CO710" s="778"/>
      <c r="CP710" s="778"/>
      <c r="CQ710" s="778"/>
      <c r="CR710" s="778"/>
      <c r="CS710" s="778"/>
      <c r="CT710" s="778"/>
      <c r="CU710" s="778"/>
      <c r="CV710" s="778"/>
      <c r="CW710" s="778"/>
      <c r="CX710" s="778"/>
      <c r="CY710" s="778"/>
      <c r="CZ710" s="778"/>
      <c r="DA710" s="778"/>
      <c r="DB710" s="778"/>
      <c r="DC710" s="778"/>
      <c r="DD710" s="778"/>
      <c r="DE710" s="778"/>
      <c r="DF710" s="778"/>
      <c r="DG710" s="778"/>
      <c r="DH710" s="778"/>
      <c r="DI710" s="778"/>
      <c r="DJ710" s="778"/>
      <c r="DK710" s="778"/>
      <c r="DL710" s="778"/>
      <c r="DM710" s="778"/>
      <c r="DN710" s="778"/>
      <c r="DO710" s="778"/>
      <c r="DP710" s="778"/>
      <c r="DQ710" s="778"/>
      <c r="DR710" s="778"/>
      <c r="DS710" s="778"/>
      <c r="DT710" s="778"/>
      <c r="DU710" s="778"/>
      <c r="DV710" s="778"/>
      <c r="DW710" s="778"/>
      <c r="DX710" s="778"/>
      <c r="DY710" s="778"/>
      <c r="DZ710" s="778"/>
      <c r="EA710" s="778"/>
      <c r="EB710" s="778"/>
      <c r="EC710" s="778"/>
      <c r="ED710" s="778"/>
      <c r="EE710" s="778"/>
      <c r="EF710" s="778"/>
      <c r="EG710" s="778"/>
      <c r="EH710" s="778"/>
      <c r="EI710" s="778"/>
      <c r="EJ710" s="778"/>
      <c r="EK710" s="778"/>
      <c r="EL710" s="778"/>
      <c r="EM710" s="778"/>
      <c r="EN710" s="778"/>
      <c r="EO710" s="778"/>
      <c r="EP710" s="778"/>
      <c r="EQ710" s="778"/>
      <c r="ER710" s="778"/>
      <c r="ES710" s="778"/>
      <c r="ET710" s="778"/>
      <c r="EU710" s="778"/>
      <c r="EV710" s="778"/>
      <c r="EW710" s="778"/>
      <c r="EX710" s="778"/>
      <c r="EY710" s="778"/>
      <c r="EZ710" s="778"/>
      <c r="FA710" s="778"/>
      <c r="FB710" s="778"/>
      <c r="FC710" s="778"/>
      <c r="FD710" s="778"/>
      <c r="FE710" s="778"/>
      <c r="FF710" s="778"/>
      <c r="FG710" s="778"/>
      <c r="FH710" s="778"/>
      <c r="FI710" s="778"/>
      <c r="FJ710" s="778"/>
      <c r="FK710" s="778"/>
      <c r="FL710" s="778"/>
      <c r="FM710" s="778"/>
      <c r="FN710" s="778"/>
      <c r="FO710" s="778"/>
      <c r="FP710" s="778"/>
      <c r="FQ710" s="778"/>
      <c r="FR710" s="778"/>
      <c r="FS710" s="778"/>
      <c r="FT710" s="778"/>
      <c r="FU710" s="778"/>
      <c r="FV710" s="778"/>
      <c r="FW710" s="778"/>
      <c r="FX710" s="778"/>
      <c r="FY710" s="778"/>
      <c r="FZ710" s="778"/>
      <c r="GA710" s="778"/>
      <c r="GB710" s="778"/>
      <c r="GC710" s="778"/>
      <c r="GD710" s="778"/>
      <c r="GE710" s="778"/>
      <c r="GF710" s="778"/>
      <c r="GG710" s="778"/>
      <c r="GH710" s="778"/>
      <c r="GI710" s="778"/>
      <c r="GJ710" s="778"/>
      <c r="GK710" s="778"/>
      <c r="GL710" s="778"/>
      <c r="GM710" s="778"/>
      <c r="GN710" s="778"/>
      <c r="GO710" s="778"/>
      <c r="GP710" s="778"/>
      <c r="GQ710" s="778"/>
      <c r="GR710" s="778"/>
      <c r="GS710" s="778"/>
      <c r="GT710" s="778"/>
      <c r="GU710" s="778"/>
      <c r="GV710" s="778"/>
      <c r="GW710" s="778"/>
      <c r="GX710" s="778"/>
      <c r="GY710" s="778"/>
      <c r="GZ710" s="778"/>
      <c r="HA710" s="778"/>
      <c r="HB710" s="778"/>
      <c r="HC710" s="778"/>
      <c r="HD710" s="778"/>
      <c r="HE710" s="778"/>
      <c r="HF710" s="778"/>
      <c r="HG710" s="778"/>
      <c r="HH710" s="778"/>
    </row>
    <row r="711" spans="1:216" s="782" customFormat="1">
      <c r="A711" s="779"/>
      <c r="B711" s="780"/>
      <c r="C711" s="780"/>
      <c r="D711" s="780"/>
      <c r="E711" s="780"/>
      <c r="F711" s="780"/>
      <c r="G711" s="780"/>
      <c r="H711" s="780"/>
      <c r="I711" s="780"/>
      <c r="J711" s="780"/>
      <c r="K711" s="780"/>
      <c r="L711" s="780"/>
      <c r="M711" s="780"/>
      <c r="N711" s="780"/>
      <c r="O711" s="780"/>
      <c r="P711" s="780"/>
      <c r="Q711" s="781"/>
      <c r="R711" s="778"/>
      <c r="S711" s="778"/>
      <c r="T711" s="778"/>
      <c r="U711" s="778"/>
      <c r="V711" s="778"/>
      <c r="W711" s="778"/>
      <c r="X711" s="778"/>
      <c r="Y711" s="778"/>
      <c r="Z711" s="778"/>
      <c r="AA711" s="778"/>
      <c r="AB711" s="778"/>
      <c r="AC711" s="778"/>
      <c r="AD711" s="778"/>
      <c r="AE711" s="778"/>
      <c r="AF711" s="778"/>
      <c r="AG711" s="778"/>
      <c r="AH711" s="778"/>
      <c r="AI711" s="778"/>
      <c r="AJ711" s="778"/>
      <c r="AK711" s="778"/>
      <c r="AL711" s="778"/>
      <c r="AM711" s="778"/>
      <c r="AN711" s="778"/>
      <c r="AO711" s="778"/>
      <c r="AP711" s="778"/>
      <c r="AQ711" s="778"/>
      <c r="AR711" s="778"/>
      <c r="AS711" s="778"/>
      <c r="AT711" s="778"/>
      <c r="AU711" s="778"/>
      <c r="AV711" s="778"/>
      <c r="AW711" s="778"/>
      <c r="AX711" s="778"/>
      <c r="AY711" s="778"/>
      <c r="AZ711" s="778"/>
      <c r="BA711" s="778"/>
      <c r="BB711" s="778"/>
      <c r="BC711" s="778"/>
      <c r="BD711" s="778"/>
      <c r="BE711" s="778"/>
      <c r="BF711" s="778"/>
      <c r="BG711" s="778"/>
      <c r="BH711" s="778"/>
      <c r="BI711" s="778"/>
      <c r="BJ711" s="778"/>
      <c r="BK711" s="778"/>
      <c r="BL711" s="778"/>
      <c r="BM711" s="778"/>
      <c r="BN711" s="778"/>
      <c r="BO711" s="778"/>
      <c r="BP711" s="778"/>
      <c r="BQ711" s="778"/>
      <c r="BR711" s="778"/>
      <c r="BS711" s="778"/>
      <c r="BT711" s="778"/>
      <c r="BU711" s="778"/>
      <c r="BV711" s="778"/>
      <c r="BW711" s="778"/>
      <c r="BX711" s="778"/>
      <c r="BY711" s="778"/>
      <c r="BZ711" s="778"/>
      <c r="CA711" s="778"/>
      <c r="CB711" s="778"/>
      <c r="CC711" s="778"/>
      <c r="CD711" s="778"/>
      <c r="CE711" s="778"/>
      <c r="CF711" s="778"/>
      <c r="CG711" s="778"/>
      <c r="CH711" s="778"/>
      <c r="CI711" s="778"/>
      <c r="CJ711" s="778"/>
      <c r="CK711" s="778"/>
      <c r="CL711" s="778"/>
      <c r="CM711" s="778"/>
      <c r="CN711" s="778"/>
      <c r="CO711" s="778"/>
      <c r="CP711" s="778"/>
      <c r="CQ711" s="778"/>
      <c r="CR711" s="778"/>
      <c r="CS711" s="778"/>
      <c r="CT711" s="778"/>
      <c r="CU711" s="778"/>
      <c r="CV711" s="778"/>
      <c r="CW711" s="778"/>
      <c r="CX711" s="778"/>
      <c r="CY711" s="778"/>
      <c r="CZ711" s="778"/>
      <c r="DA711" s="778"/>
      <c r="DB711" s="778"/>
      <c r="DC711" s="778"/>
      <c r="DD711" s="778"/>
      <c r="DE711" s="778"/>
      <c r="DF711" s="778"/>
      <c r="DG711" s="778"/>
      <c r="DH711" s="778"/>
      <c r="DI711" s="778"/>
      <c r="DJ711" s="778"/>
      <c r="DK711" s="778"/>
      <c r="DL711" s="778"/>
      <c r="DM711" s="778"/>
      <c r="DN711" s="778"/>
      <c r="DO711" s="778"/>
      <c r="DP711" s="778"/>
      <c r="DQ711" s="778"/>
      <c r="DR711" s="778"/>
      <c r="DS711" s="778"/>
      <c r="DT711" s="778"/>
      <c r="DU711" s="778"/>
      <c r="DV711" s="778"/>
      <c r="DW711" s="778"/>
      <c r="DX711" s="778"/>
      <c r="DY711" s="778"/>
      <c r="DZ711" s="778"/>
      <c r="EA711" s="778"/>
      <c r="EB711" s="778"/>
      <c r="EC711" s="778"/>
      <c r="ED711" s="778"/>
      <c r="EE711" s="778"/>
      <c r="EF711" s="778"/>
      <c r="EG711" s="778"/>
      <c r="EH711" s="778"/>
      <c r="EI711" s="778"/>
      <c r="EJ711" s="778"/>
      <c r="EK711" s="778"/>
      <c r="EL711" s="778"/>
      <c r="EM711" s="778"/>
      <c r="EN711" s="778"/>
      <c r="EO711" s="778"/>
      <c r="EP711" s="778"/>
      <c r="EQ711" s="778"/>
      <c r="ER711" s="778"/>
      <c r="ES711" s="778"/>
      <c r="ET711" s="778"/>
      <c r="EU711" s="778"/>
      <c r="EV711" s="778"/>
      <c r="EW711" s="778"/>
      <c r="EX711" s="778"/>
      <c r="EY711" s="778"/>
      <c r="EZ711" s="778"/>
      <c r="FA711" s="778"/>
      <c r="FB711" s="778"/>
      <c r="FC711" s="778"/>
      <c r="FD711" s="778"/>
      <c r="FE711" s="778"/>
      <c r="FF711" s="778"/>
      <c r="FG711" s="778"/>
      <c r="FH711" s="778"/>
      <c r="FI711" s="778"/>
      <c r="FJ711" s="778"/>
      <c r="FK711" s="778"/>
      <c r="FL711" s="778"/>
      <c r="FM711" s="778"/>
      <c r="FN711" s="778"/>
      <c r="FO711" s="778"/>
      <c r="FP711" s="778"/>
      <c r="FQ711" s="778"/>
      <c r="FR711" s="778"/>
      <c r="FS711" s="778"/>
      <c r="FT711" s="778"/>
      <c r="FU711" s="778"/>
      <c r="FV711" s="778"/>
      <c r="FW711" s="778"/>
      <c r="FX711" s="778"/>
      <c r="FY711" s="778"/>
      <c r="FZ711" s="778"/>
      <c r="GA711" s="778"/>
      <c r="GB711" s="778"/>
      <c r="GC711" s="778"/>
      <c r="GD711" s="778"/>
      <c r="GE711" s="778"/>
      <c r="GF711" s="778"/>
      <c r="GG711" s="778"/>
      <c r="GH711" s="778"/>
      <c r="GI711" s="778"/>
      <c r="GJ711" s="778"/>
      <c r="GK711" s="778"/>
      <c r="GL711" s="778"/>
      <c r="GM711" s="778"/>
      <c r="GN711" s="778"/>
      <c r="GO711" s="778"/>
      <c r="GP711" s="778"/>
      <c r="GQ711" s="778"/>
      <c r="GR711" s="778"/>
      <c r="GS711" s="778"/>
      <c r="GT711" s="778"/>
      <c r="GU711" s="778"/>
      <c r="GV711" s="778"/>
      <c r="GW711" s="778"/>
      <c r="GX711" s="778"/>
      <c r="GY711" s="778"/>
      <c r="GZ711" s="778"/>
      <c r="HA711" s="778"/>
      <c r="HB711" s="778"/>
      <c r="HC711" s="778"/>
      <c r="HD711" s="778"/>
      <c r="HE711" s="778"/>
      <c r="HF711" s="778"/>
      <c r="HG711" s="778"/>
      <c r="HH711" s="778"/>
    </row>
    <row r="712" spans="1:216" s="782" customFormat="1">
      <c r="A712" s="779"/>
      <c r="B712" s="780"/>
      <c r="C712" s="780"/>
      <c r="D712" s="780"/>
      <c r="E712" s="780"/>
      <c r="F712" s="780"/>
      <c r="G712" s="780"/>
      <c r="H712" s="780"/>
      <c r="I712" s="780"/>
      <c r="J712" s="780"/>
      <c r="K712" s="780"/>
      <c r="L712" s="780"/>
      <c r="M712" s="780"/>
      <c r="N712" s="780"/>
      <c r="O712" s="780"/>
      <c r="P712" s="780"/>
      <c r="Q712" s="781"/>
      <c r="R712" s="778"/>
      <c r="S712" s="778"/>
      <c r="T712" s="778"/>
      <c r="U712" s="778"/>
      <c r="V712" s="778"/>
      <c r="W712" s="778"/>
      <c r="X712" s="778"/>
      <c r="Y712" s="778"/>
      <c r="Z712" s="778"/>
      <c r="AA712" s="778"/>
      <c r="AB712" s="778"/>
      <c r="AC712" s="778"/>
      <c r="AD712" s="778"/>
      <c r="AE712" s="778"/>
      <c r="AF712" s="778"/>
      <c r="AG712" s="778"/>
      <c r="AH712" s="778"/>
      <c r="AI712" s="778"/>
      <c r="AJ712" s="778"/>
      <c r="AK712" s="778"/>
      <c r="AL712" s="778"/>
      <c r="AM712" s="778"/>
      <c r="AN712" s="778"/>
      <c r="AO712" s="778"/>
      <c r="AP712" s="778"/>
      <c r="AQ712" s="778"/>
      <c r="AR712" s="778"/>
      <c r="AS712" s="778"/>
      <c r="AT712" s="778"/>
      <c r="AU712" s="778"/>
      <c r="AV712" s="778"/>
      <c r="AW712" s="778"/>
      <c r="AX712" s="778"/>
      <c r="AY712" s="778"/>
      <c r="AZ712" s="778"/>
      <c r="BA712" s="778"/>
      <c r="BB712" s="778"/>
      <c r="BC712" s="778"/>
      <c r="BD712" s="778"/>
      <c r="BE712" s="778"/>
      <c r="BF712" s="778"/>
      <c r="BG712" s="778"/>
      <c r="BH712" s="778"/>
      <c r="BI712" s="778"/>
      <c r="BJ712" s="778"/>
      <c r="BK712" s="778"/>
      <c r="BL712" s="778"/>
      <c r="BM712" s="778"/>
      <c r="BN712" s="778"/>
      <c r="BO712" s="778"/>
      <c r="BP712" s="778"/>
      <c r="BQ712" s="778"/>
      <c r="BR712" s="778"/>
      <c r="BS712" s="778"/>
      <c r="BT712" s="778"/>
      <c r="BU712" s="778"/>
      <c r="BV712" s="778"/>
      <c r="BW712" s="778"/>
      <c r="BX712" s="778"/>
      <c r="BY712" s="778"/>
      <c r="BZ712" s="778"/>
      <c r="CA712" s="778"/>
      <c r="CB712" s="778"/>
      <c r="CC712" s="778"/>
      <c r="CD712" s="778"/>
      <c r="CE712" s="778"/>
      <c r="CF712" s="778"/>
      <c r="CG712" s="778"/>
      <c r="CH712" s="778"/>
      <c r="CI712" s="778"/>
      <c r="CJ712" s="778"/>
      <c r="CK712" s="778"/>
      <c r="CL712" s="778"/>
      <c r="CM712" s="778"/>
      <c r="CN712" s="778"/>
      <c r="CO712" s="778"/>
      <c r="CP712" s="778"/>
      <c r="CQ712" s="778"/>
      <c r="CR712" s="778"/>
      <c r="CS712" s="778"/>
      <c r="CT712" s="778"/>
      <c r="CU712" s="778"/>
      <c r="CV712" s="778"/>
      <c r="CW712" s="778"/>
      <c r="CX712" s="778"/>
      <c r="CY712" s="778"/>
      <c r="CZ712" s="778"/>
      <c r="DA712" s="778"/>
      <c r="DB712" s="778"/>
      <c r="DC712" s="778"/>
      <c r="DD712" s="778"/>
      <c r="DE712" s="778"/>
      <c r="DF712" s="778"/>
      <c r="DG712" s="778"/>
      <c r="DH712" s="778"/>
      <c r="DI712" s="778"/>
      <c r="DJ712" s="778"/>
      <c r="DK712" s="778"/>
      <c r="DL712" s="778"/>
      <c r="DM712" s="778"/>
      <c r="DN712" s="778"/>
      <c r="DO712" s="778"/>
      <c r="DP712" s="778"/>
      <c r="DQ712" s="778"/>
      <c r="DR712" s="778"/>
      <c r="DS712" s="778"/>
      <c r="DT712" s="778"/>
      <c r="DU712" s="778"/>
      <c r="DV712" s="778"/>
      <c r="DW712" s="778"/>
      <c r="DX712" s="778"/>
      <c r="DY712" s="778"/>
      <c r="DZ712" s="778"/>
      <c r="EA712" s="778"/>
      <c r="EB712" s="778"/>
      <c r="EC712" s="778"/>
      <c r="ED712" s="778"/>
      <c r="EE712" s="778"/>
      <c r="EF712" s="778"/>
      <c r="EG712" s="778"/>
      <c r="EH712" s="778"/>
      <c r="EI712" s="778"/>
      <c r="EJ712" s="778"/>
      <c r="EK712" s="778"/>
      <c r="EL712" s="778"/>
      <c r="EM712" s="778"/>
      <c r="EN712" s="778"/>
      <c r="EO712" s="778"/>
      <c r="EP712" s="778"/>
      <c r="EQ712" s="778"/>
      <c r="ER712" s="778"/>
      <c r="ES712" s="778"/>
      <c r="ET712" s="778"/>
      <c r="EU712" s="778"/>
      <c r="EV712" s="778"/>
      <c r="EW712" s="778"/>
      <c r="EX712" s="778"/>
      <c r="EY712" s="778"/>
      <c r="EZ712" s="778"/>
      <c r="FA712" s="778"/>
      <c r="FB712" s="778"/>
      <c r="FC712" s="778"/>
      <c r="FD712" s="778"/>
      <c r="FE712" s="778"/>
      <c r="FF712" s="778"/>
      <c r="FG712" s="778"/>
      <c r="FH712" s="778"/>
      <c r="FI712" s="778"/>
      <c r="FJ712" s="778"/>
      <c r="FK712" s="778"/>
      <c r="FL712" s="778"/>
      <c r="FM712" s="778"/>
      <c r="FN712" s="778"/>
      <c r="FO712" s="778"/>
      <c r="FP712" s="778"/>
      <c r="FQ712" s="778"/>
      <c r="FR712" s="778"/>
      <c r="FS712" s="778"/>
      <c r="FT712" s="778"/>
      <c r="FU712" s="778"/>
      <c r="FV712" s="778"/>
      <c r="FW712" s="778"/>
      <c r="FX712" s="778"/>
      <c r="FY712" s="778"/>
      <c r="FZ712" s="778"/>
      <c r="GA712" s="778"/>
      <c r="GB712" s="778"/>
      <c r="GC712" s="778"/>
      <c r="GD712" s="778"/>
      <c r="GE712" s="778"/>
      <c r="GF712" s="778"/>
      <c r="GG712" s="778"/>
      <c r="GH712" s="778"/>
      <c r="GI712" s="778"/>
      <c r="GJ712" s="778"/>
      <c r="GK712" s="778"/>
      <c r="GL712" s="778"/>
      <c r="GM712" s="778"/>
      <c r="GN712" s="778"/>
      <c r="GO712" s="778"/>
      <c r="GP712" s="778"/>
      <c r="GQ712" s="778"/>
      <c r="GR712" s="778"/>
      <c r="GS712" s="778"/>
      <c r="GT712" s="778"/>
      <c r="GU712" s="778"/>
      <c r="GV712" s="778"/>
      <c r="GW712" s="778"/>
      <c r="GX712" s="778"/>
      <c r="GY712" s="778"/>
      <c r="GZ712" s="778"/>
      <c r="HA712" s="778"/>
      <c r="HB712" s="778"/>
      <c r="HC712" s="778"/>
      <c r="HD712" s="778"/>
      <c r="HE712" s="778"/>
      <c r="HF712" s="778"/>
      <c r="HG712" s="778"/>
      <c r="HH712" s="778"/>
    </row>
    <row r="713" spans="1:216" s="782" customFormat="1">
      <c r="A713" s="779"/>
      <c r="B713" s="780"/>
      <c r="C713" s="780"/>
      <c r="D713" s="780"/>
      <c r="E713" s="780"/>
      <c r="F713" s="780"/>
      <c r="G713" s="780"/>
      <c r="H713" s="780"/>
      <c r="I713" s="780"/>
      <c r="J713" s="780"/>
      <c r="K713" s="780"/>
      <c r="L713" s="780"/>
      <c r="M713" s="780"/>
      <c r="N713" s="780"/>
      <c r="O713" s="780"/>
      <c r="P713" s="780"/>
      <c r="Q713" s="781"/>
      <c r="R713" s="778"/>
      <c r="S713" s="778"/>
      <c r="T713" s="778"/>
      <c r="U713" s="778"/>
      <c r="V713" s="778"/>
      <c r="W713" s="778"/>
      <c r="X713" s="778"/>
      <c r="Y713" s="778"/>
      <c r="Z713" s="778"/>
      <c r="AA713" s="778"/>
      <c r="AB713" s="778"/>
      <c r="AC713" s="778"/>
      <c r="AD713" s="778"/>
      <c r="AE713" s="778"/>
      <c r="AF713" s="778"/>
      <c r="AG713" s="778"/>
      <c r="AH713" s="778"/>
      <c r="AI713" s="778"/>
      <c r="AJ713" s="778"/>
      <c r="AK713" s="778"/>
      <c r="AL713" s="778"/>
      <c r="AM713" s="778"/>
      <c r="AN713" s="778"/>
      <c r="AO713" s="778"/>
      <c r="AP713" s="778"/>
      <c r="AQ713" s="778"/>
      <c r="AR713" s="778"/>
      <c r="AS713" s="778"/>
      <c r="AT713" s="778"/>
      <c r="AU713" s="778"/>
      <c r="AV713" s="778"/>
      <c r="AW713" s="778"/>
      <c r="AX713" s="778"/>
      <c r="AY713" s="778"/>
      <c r="AZ713" s="778"/>
      <c r="BA713" s="778"/>
      <c r="BB713" s="778"/>
      <c r="BC713" s="778"/>
      <c r="BD713" s="778"/>
      <c r="BE713" s="778"/>
      <c r="BF713" s="778"/>
      <c r="BG713" s="778"/>
      <c r="BH713" s="778"/>
      <c r="BI713" s="778"/>
      <c r="BJ713" s="778"/>
      <c r="BK713" s="778"/>
      <c r="BL713" s="778"/>
      <c r="BM713" s="778"/>
      <c r="BN713" s="778"/>
      <c r="BO713" s="778"/>
      <c r="BP713" s="778"/>
      <c r="BQ713" s="778"/>
      <c r="BR713" s="778"/>
      <c r="BS713" s="778"/>
      <c r="BT713" s="778"/>
      <c r="BU713" s="778"/>
      <c r="BV713" s="778"/>
      <c r="BW713" s="778"/>
      <c r="BX713" s="778"/>
      <c r="BY713" s="778"/>
      <c r="BZ713" s="778"/>
      <c r="CA713" s="778"/>
      <c r="CB713" s="778"/>
      <c r="CC713" s="778"/>
      <c r="CD713" s="778"/>
      <c r="CE713" s="778"/>
      <c r="CF713" s="778"/>
      <c r="CG713" s="778"/>
      <c r="CH713" s="778"/>
      <c r="CI713" s="778"/>
      <c r="CJ713" s="778"/>
      <c r="CK713" s="778"/>
      <c r="CL713" s="778"/>
      <c r="CM713" s="778"/>
      <c r="CN713" s="778"/>
      <c r="CO713" s="778"/>
      <c r="CP713" s="778"/>
      <c r="CQ713" s="778"/>
      <c r="CR713" s="778"/>
      <c r="CS713" s="778"/>
      <c r="CT713" s="778"/>
      <c r="CU713" s="778"/>
      <c r="CV713" s="778"/>
      <c r="CW713" s="778"/>
      <c r="CX713" s="778"/>
      <c r="CY713" s="778"/>
      <c r="CZ713" s="778"/>
      <c r="DA713" s="778"/>
      <c r="DB713" s="778"/>
      <c r="DC713" s="778"/>
      <c r="DD713" s="778"/>
      <c r="DE713" s="778"/>
      <c r="DF713" s="778"/>
      <c r="DG713" s="778"/>
      <c r="DH713" s="778"/>
      <c r="DI713" s="778"/>
      <c r="DJ713" s="778"/>
      <c r="DK713" s="778"/>
      <c r="DL713" s="778"/>
      <c r="DM713" s="778"/>
      <c r="DN713" s="778"/>
      <c r="DO713" s="778"/>
      <c r="DP713" s="778"/>
      <c r="DQ713" s="778"/>
      <c r="DR713" s="778"/>
      <c r="DS713" s="778"/>
      <c r="DT713" s="778"/>
      <c r="DU713" s="778"/>
      <c r="DV713" s="778"/>
      <c r="DW713" s="778"/>
      <c r="DX713" s="778"/>
      <c r="DY713" s="778"/>
      <c r="DZ713" s="778"/>
      <c r="EA713" s="778"/>
      <c r="EB713" s="778"/>
      <c r="EC713" s="778"/>
      <c r="ED713" s="778"/>
      <c r="EE713" s="778"/>
      <c r="EF713" s="778"/>
      <c r="EG713" s="778"/>
      <c r="EH713" s="778"/>
      <c r="EI713" s="778"/>
      <c r="EJ713" s="778"/>
      <c r="EK713" s="778"/>
      <c r="EL713" s="778"/>
      <c r="EM713" s="778"/>
      <c r="EN713" s="778"/>
      <c r="EO713" s="778"/>
      <c r="EP713" s="778"/>
      <c r="EQ713" s="778"/>
      <c r="ER713" s="778"/>
      <c r="ES713" s="778"/>
      <c r="ET713" s="778"/>
      <c r="EU713" s="778"/>
      <c r="EV713" s="778"/>
      <c r="EW713" s="778"/>
      <c r="EX713" s="778"/>
      <c r="EY713" s="778"/>
      <c r="EZ713" s="778"/>
      <c r="FA713" s="778"/>
      <c r="FB713" s="778"/>
      <c r="FC713" s="778"/>
      <c r="FD713" s="778"/>
      <c r="FE713" s="778"/>
      <c r="FF713" s="778"/>
      <c r="FG713" s="778"/>
      <c r="FH713" s="778"/>
      <c r="FI713" s="778"/>
      <c r="FJ713" s="778"/>
      <c r="FK713" s="778"/>
      <c r="FL713" s="778"/>
      <c r="FM713" s="778"/>
      <c r="FN713" s="778"/>
      <c r="FO713" s="778"/>
      <c r="FP713" s="778"/>
      <c r="FQ713" s="778"/>
      <c r="FR713" s="778"/>
      <c r="FS713" s="778"/>
      <c r="FT713" s="778"/>
      <c r="FU713" s="778"/>
      <c r="FV713" s="778"/>
      <c r="FW713" s="778"/>
      <c r="FX713" s="778"/>
      <c r="FY713" s="778"/>
      <c r="FZ713" s="778"/>
      <c r="GA713" s="778"/>
      <c r="GB713" s="778"/>
      <c r="GC713" s="778"/>
      <c r="GD713" s="778"/>
      <c r="GE713" s="778"/>
      <c r="GF713" s="778"/>
      <c r="GG713" s="778"/>
      <c r="GH713" s="778"/>
      <c r="GI713" s="778"/>
      <c r="GJ713" s="778"/>
      <c r="GK713" s="778"/>
      <c r="GL713" s="778"/>
      <c r="GM713" s="778"/>
      <c r="GN713" s="778"/>
      <c r="GO713" s="778"/>
      <c r="GP713" s="778"/>
      <c r="GQ713" s="778"/>
      <c r="GR713" s="778"/>
      <c r="GS713" s="778"/>
      <c r="GT713" s="778"/>
      <c r="GU713" s="778"/>
      <c r="GV713" s="778"/>
      <c r="GW713" s="778"/>
      <c r="GX713" s="778"/>
      <c r="GY713" s="778"/>
      <c r="GZ713" s="778"/>
      <c r="HA713" s="778"/>
      <c r="HB713" s="778"/>
      <c r="HC713" s="778"/>
      <c r="HD713" s="778"/>
      <c r="HE713" s="778"/>
      <c r="HF713" s="778"/>
      <c r="HG713" s="778"/>
      <c r="HH713" s="778"/>
    </row>
    <row r="714" spans="1:216" s="782" customFormat="1">
      <c r="A714" s="779"/>
      <c r="B714" s="780"/>
      <c r="C714" s="780"/>
      <c r="D714" s="780"/>
      <c r="E714" s="780"/>
      <c r="F714" s="780"/>
      <c r="G714" s="780"/>
      <c r="H714" s="780"/>
      <c r="I714" s="780"/>
      <c r="J714" s="780"/>
      <c r="K714" s="780"/>
      <c r="L714" s="780"/>
      <c r="M714" s="780"/>
      <c r="N714" s="780"/>
      <c r="O714" s="780"/>
      <c r="P714" s="780"/>
      <c r="Q714" s="781"/>
      <c r="R714" s="778"/>
      <c r="S714" s="778"/>
      <c r="T714" s="778"/>
      <c r="U714" s="778"/>
      <c r="V714" s="778"/>
      <c r="W714" s="778"/>
      <c r="X714" s="778"/>
      <c r="Y714" s="778"/>
      <c r="Z714" s="778"/>
      <c r="AA714" s="778"/>
      <c r="AB714" s="778"/>
      <c r="AC714" s="778"/>
      <c r="AD714" s="778"/>
      <c r="AE714" s="778"/>
      <c r="AF714" s="778"/>
      <c r="AG714" s="778"/>
      <c r="AH714" s="778"/>
      <c r="AI714" s="778"/>
      <c r="AJ714" s="778"/>
      <c r="AK714" s="778"/>
      <c r="AL714" s="778"/>
      <c r="AM714" s="778"/>
      <c r="AN714" s="778"/>
      <c r="AO714" s="778"/>
      <c r="AP714" s="778"/>
      <c r="AQ714" s="778"/>
      <c r="AR714" s="778"/>
      <c r="AS714" s="778"/>
      <c r="AT714" s="778"/>
      <c r="AU714" s="778"/>
      <c r="AV714" s="778"/>
      <c r="AW714" s="778"/>
      <c r="AX714" s="778"/>
      <c r="AY714" s="778"/>
      <c r="AZ714" s="778"/>
      <c r="BA714" s="778"/>
      <c r="BB714" s="778"/>
      <c r="BC714" s="778"/>
      <c r="BD714" s="778"/>
      <c r="BE714" s="778"/>
      <c r="BF714" s="778"/>
      <c r="BG714" s="778"/>
      <c r="BH714" s="778"/>
      <c r="BI714" s="778"/>
      <c r="BJ714" s="778"/>
      <c r="BK714" s="778"/>
      <c r="BL714" s="778"/>
      <c r="BM714" s="778"/>
      <c r="BN714" s="778"/>
      <c r="BO714" s="778"/>
      <c r="BP714" s="778"/>
      <c r="BQ714" s="778"/>
      <c r="BR714" s="778"/>
      <c r="BS714" s="778"/>
      <c r="BT714" s="778"/>
      <c r="BU714" s="778"/>
      <c r="BV714" s="778"/>
      <c r="BW714" s="778"/>
      <c r="BX714" s="778"/>
      <c r="BY714" s="778"/>
      <c r="BZ714" s="778"/>
      <c r="CA714" s="778"/>
      <c r="CB714" s="778"/>
      <c r="CC714" s="778"/>
      <c r="CD714" s="778"/>
      <c r="CE714" s="778"/>
      <c r="CF714" s="778"/>
      <c r="CG714" s="778"/>
      <c r="CH714" s="778"/>
      <c r="CI714" s="778"/>
      <c r="CJ714" s="778"/>
      <c r="CK714" s="778"/>
      <c r="CL714" s="778"/>
      <c r="CM714" s="778"/>
      <c r="CN714" s="778"/>
      <c r="CO714" s="778"/>
      <c r="CP714" s="778"/>
      <c r="CQ714" s="778"/>
      <c r="CR714" s="778"/>
      <c r="CS714" s="778"/>
      <c r="CT714" s="778"/>
      <c r="CU714" s="778"/>
      <c r="CV714" s="778"/>
      <c r="CW714" s="778"/>
      <c r="CX714" s="778"/>
      <c r="CY714" s="778"/>
      <c r="CZ714" s="778"/>
      <c r="DA714" s="778"/>
      <c r="DB714" s="778"/>
      <c r="DC714" s="778"/>
      <c r="DD714" s="778"/>
      <c r="DE714" s="778"/>
      <c r="DF714" s="778"/>
      <c r="DG714" s="778"/>
      <c r="DH714" s="778"/>
      <c r="DI714" s="778"/>
      <c r="DJ714" s="778"/>
      <c r="DK714" s="778"/>
      <c r="DL714" s="778"/>
      <c r="DM714" s="778"/>
      <c r="DN714" s="778"/>
      <c r="DO714" s="778"/>
      <c r="DP714" s="778"/>
      <c r="DQ714" s="778"/>
      <c r="DR714" s="778"/>
      <c r="DS714" s="778"/>
      <c r="DT714" s="778"/>
      <c r="DU714" s="778"/>
      <c r="DV714" s="778"/>
      <c r="DW714" s="778"/>
      <c r="DX714" s="778"/>
      <c r="DY714" s="778"/>
      <c r="DZ714" s="778"/>
      <c r="EA714" s="778"/>
      <c r="EB714" s="778"/>
      <c r="EC714" s="778"/>
      <c r="ED714" s="778"/>
      <c r="EE714" s="778"/>
      <c r="EF714" s="778"/>
      <c r="EG714" s="778"/>
      <c r="EH714" s="778"/>
      <c r="EI714" s="778"/>
      <c r="EJ714" s="778"/>
      <c r="EK714" s="778"/>
      <c r="EL714" s="778"/>
      <c r="EM714" s="778"/>
      <c r="EN714" s="778"/>
      <c r="EO714" s="778"/>
      <c r="EP714" s="778"/>
      <c r="EQ714" s="778"/>
      <c r="ER714" s="778"/>
      <c r="ES714" s="778"/>
      <c r="ET714" s="778"/>
      <c r="EU714" s="778"/>
      <c r="EV714" s="778"/>
      <c r="EW714" s="778"/>
      <c r="EX714" s="778"/>
      <c r="EY714" s="778"/>
      <c r="EZ714" s="778"/>
      <c r="FA714" s="778"/>
      <c r="FB714" s="778"/>
      <c r="FC714" s="778"/>
      <c r="FD714" s="778"/>
      <c r="FE714" s="778"/>
      <c r="FF714" s="778"/>
      <c r="FG714" s="778"/>
      <c r="FH714" s="778"/>
      <c r="FI714" s="778"/>
      <c r="FJ714" s="778"/>
      <c r="FK714" s="778"/>
      <c r="FL714" s="778"/>
      <c r="FM714" s="778"/>
      <c r="FN714" s="778"/>
      <c r="FO714" s="778"/>
      <c r="FP714" s="778"/>
      <c r="FQ714" s="778"/>
      <c r="FR714" s="778"/>
      <c r="FS714" s="778"/>
      <c r="FT714" s="778"/>
      <c r="FU714" s="778"/>
      <c r="FV714" s="778"/>
      <c r="FW714" s="778"/>
      <c r="FX714" s="778"/>
      <c r="FY714" s="778"/>
      <c r="FZ714" s="778"/>
      <c r="GA714" s="778"/>
      <c r="GB714" s="778"/>
      <c r="GC714" s="778"/>
      <c r="GD714" s="778"/>
      <c r="GE714" s="778"/>
      <c r="GF714" s="778"/>
      <c r="GG714" s="778"/>
      <c r="GH714" s="778"/>
      <c r="GI714" s="778"/>
      <c r="GJ714" s="778"/>
      <c r="GK714" s="778"/>
      <c r="GL714" s="778"/>
      <c r="GM714" s="778"/>
      <c r="GN714" s="778"/>
      <c r="GO714" s="778"/>
      <c r="GP714" s="778"/>
      <c r="GQ714" s="778"/>
      <c r="GR714" s="778"/>
      <c r="GS714" s="778"/>
      <c r="GT714" s="778"/>
      <c r="GU714" s="778"/>
      <c r="GV714" s="778"/>
      <c r="GW714" s="778"/>
      <c r="GX714" s="778"/>
      <c r="GY714" s="778"/>
      <c r="GZ714" s="778"/>
      <c r="HA714" s="778"/>
      <c r="HB714" s="778"/>
      <c r="HC714" s="778"/>
      <c r="HD714" s="778"/>
      <c r="HE714" s="778"/>
      <c r="HF714" s="778"/>
      <c r="HG714" s="778"/>
      <c r="HH714" s="778"/>
    </row>
    <row r="715" spans="1:216" s="782" customFormat="1">
      <c r="A715" s="779"/>
      <c r="B715" s="780"/>
      <c r="C715" s="780"/>
      <c r="D715" s="780"/>
      <c r="E715" s="780"/>
      <c r="F715" s="780"/>
      <c r="G715" s="780"/>
      <c r="H715" s="780"/>
      <c r="I715" s="780"/>
      <c r="J715" s="780"/>
      <c r="K715" s="780"/>
      <c r="L715" s="780"/>
      <c r="M715" s="780"/>
      <c r="N715" s="780"/>
      <c r="O715" s="780"/>
      <c r="P715" s="780"/>
      <c r="Q715" s="781"/>
      <c r="R715" s="778"/>
      <c r="S715" s="778"/>
      <c r="T715" s="778"/>
      <c r="U715" s="778"/>
      <c r="V715" s="778"/>
      <c r="W715" s="778"/>
      <c r="X715" s="778"/>
      <c r="Y715" s="778"/>
      <c r="Z715" s="778"/>
      <c r="AA715" s="778"/>
      <c r="AB715" s="778"/>
      <c r="AC715" s="778"/>
      <c r="AD715" s="778"/>
      <c r="AE715" s="778"/>
      <c r="AF715" s="778"/>
      <c r="AG715" s="778"/>
      <c r="AH715" s="778"/>
      <c r="AI715" s="778"/>
      <c r="AJ715" s="778"/>
      <c r="AK715" s="778"/>
      <c r="AL715" s="778"/>
      <c r="AM715" s="778"/>
      <c r="AN715" s="778"/>
      <c r="AO715" s="778"/>
      <c r="AP715" s="778"/>
      <c r="AQ715" s="778"/>
      <c r="AR715" s="778"/>
      <c r="AS715" s="778"/>
      <c r="AT715" s="778"/>
      <c r="AU715" s="778"/>
      <c r="AV715" s="778"/>
      <c r="AW715" s="778"/>
      <c r="AX715" s="778"/>
      <c r="AY715" s="778"/>
      <c r="AZ715" s="778"/>
      <c r="BA715" s="778"/>
      <c r="BB715" s="778"/>
      <c r="BC715" s="778"/>
      <c r="BD715" s="778"/>
      <c r="BE715" s="778"/>
      <c r="BF715" s="778"/>
      <c r="BG715" s="778"/>
      <c r="BH715" s="778"/>
      <c r="BI715" s="778"/>
      <c r="BJ715" s="778"/>
      <c r="BK715" s="778"/>
      <c r="BL715" s="778"/>
      <c r="BM715" s="778"/>
      <c r="BN715" s="778"/>
      <c r="BO715" s="778"/>
      <c r="BP715" s="778"/>
      <c r="BQ715" s="778"/>
      <c r="BR715" s="778"/>
      <c r="BS715" s="778"/>
      <c r="BT715" s="778"/>
      <c r="BU715" s="778"/>
      <c r="BV715" s="778"/>
      <c r="BW715" s="778"/>
      <c r="BX715" s="778"/>
      <c r="BY715" s="778"/>
      <c r="BZ715" s="778"/>
      <c r="CA715" s="778"/>
      <c r="CB715" s="778"/>
      <c r="CC715" s="778"/>
      <c r="CD715" s="778"/>
      <c r="CE715" s="778"/>
      <c r="CF715" s="778"/>
      <c r="CG715" s="778"/>
      <c r="CH715" s="778"/>
      <c r="CI715" s="778"/>
      <c r="CJ715" s="778"/>
      <c r="CK715" s="778"/>
      <c r="CL715" s="778"/>
      <c r="CM715" s="778"/>
      <c r="CN715" s="778"/>
      <c r="CO715" s="778"/>
      <c r="CP715" s="778"/>
      <c r="CQ715" s="778"/>
      <c r="CR715" s="778"/>
      <c r="CS715" s="778"/>
      <c r="CT715" s="778"/>
      <c r="CU715" s="778"/>
      <c r="CV715" s="778"/>
      <c r="CW715" s="778"/>
      <c r="CX715" s="778"/>
      <c r="CY715" s="778"/>
      <c r="CZ715" s="778"/>
      <c r="DA715" s="778"/>
      <c r="DB715" s="778"/>
      <c r="DC715" s="778"/>
      <c r="DD715" s="778"/>
      <c r="DE715" s="778"/>
      <c r="DF715" s="778"/>
      <c r="DG715" s="778"/>
      <c r="DH715" s="778"/>
      <c r="DI715" s="778"/>
      <c r="DJ715" s="778"/>
      <c r="DK715" s="778"/>
      <c r="DL715" s="778"/>
      <c r="DM715" s="778"/>
      <c r="DN715" s="778"/>
      <c r="DO715" s="778"/>
      <c r="DP715" s="778"/>
      <c r="DQ715" s="778"/>
      <c r="DR715" s="778"/>
      <c r="DS715" s="778"/>
      <c r="DT715" s="778"/>
      <c r="DU715" s="778"/>
      <c r="DV715" s="778"/>
      <c r="DW715" s="778"/>
      <c r="DX715" s="778"/>
      <c r="DY715" s="778"/>
      <c r="DZ715" s="778"/>
      <c r="EA715" s="778"/>
      <c r="EB715" s="778"/>
      <c r="EC715" s="778"/>
      <c r="ED715" s="778"/>
      <c r="EE715" s="778"/>
      <c r="EF715" s="778"/>
      <c r="EG715" s="778"/>
      <c r="EH715" s="778"/>
      <c r="EI715" s="778"/>
      <c r="EJ715" s="778"/>
      <c r="EK715" s="778"/>
      <c r="EL715" s="778"/>
      <c r="EM715" s="778"/>
      <c r="EN715" s="778"/>
      <c r="EO715" s="778"/>
      <c r="EP715" s="778"/>
      <c r="EQ715" s="778"/>
      <c r="ER715" s="778"/>
      <c r="ES715" s="778"/>
      <c r="ET715" s="778"/>
      <c r="EU715" s="778"/>
      <c r="EV715" s="778"/>
      <c r="EW715" s="778"/>
      <c r="EX715" s="778"/>
      <c r="EY715" s="778"/>
      <c r="EZ715" s="778"/>
      <c r="FA715" s="778"/>
      <c r="FB715" s="778"/>
      <c r="FC715" s="778"/>
      <c r="FD715" s="778"/>
      <c r="FE715" s="778"/>
      <c r="FF715" s="778"/>
      <c r="FG715" s="778"/>
      <c r="FH715" s="778"/>
      <c r="FI715" s="778"/>
      <c r="FJ715" s="778"/>
      <c r="FK715" s="778"/>
      <c r="FL715" s="778"/>
      <c r="FM715" s="778"/>
      <c r="FN715" s="778"/>
      <c r="FO715" s="778"/>
      <c r="FP715" s="778"/>
      <c r="FQ715" s="778"/>
      <c r="FR715" s="778"/>
      <c r="FS715" s="778"/>
      <c r="FT715" s="778"/>
      <c r="FU715" s="778"/>
      <c r="FV715" s="778"/>
      <c r="FW715" s="778"/>
      <c r="FX715" s="778"/>
      <c r="FY715" s="778"/>
      <c r="FZ715" s="778"/>
      <c r="GA715" s="778"/>
      <c r="GB715" s="778"/>
      <c r="GC715" s="778"/>
      <c r="GD715" s="778"/>
      <c r="GE715" s="778"/>
      <c r="GF715" s="778"/>
      <c r="GG715" s="778"/>
      <c r="GH715" s="778"/>
      <c r="GI715" s="778"/>
      <c r="GJ715" s="778"/>
      <c r="GK715" s="778"/>
      <c r="GL715" s="778"/>
      <c r="GM715" s="778"/>
      <c r="GN715" s="778"/>
      <c r="GO715" s="778"/>
      <c r="GP715" s="778"/>
      <c r="GQ715" s="778"/>
      <c r="GR715" s="778"/>
      <c r="GS715" s="778"/>
      <c r="GT715" s="778"/>
      <c r="GU715" s="778"/>
      <c r="GV715" s="778"/>
      <c r="GW715" s="778"/>
      <c r="GX715" s="778"/>
      <c r="GY715" s="778"/>
      <c r="GZ715" s="778"/>
      <c r="HA715" s="778"/>
      <c r="HB715" s="778"/>
      <c r="HC715" s="778"/>
      <c r="HD715" s="778"/>
      <c r="HE715" s="778"/>
      <c r="HF715" s="778"/>
      <c r="HG715" s="778"/>
      <c r="HH715" s="778"/>
    </row>
    <row r="716" spans="1:216" s="782" customFormat="1">
      <c r="A716" s="779"/>
      <c r="B716" s="780"/>
      <c r="C716" s="780"/>
      <c r="D716" s="780"/>
      <c r="E716" s="780"/>
      <c r="F716" s="780"/>
      <c r="G716" s="780"/>
      <c r="H716" s="780"/>
      <c r="I716" s="780"/>
      <c r="J716" s="780"/>
      <c r="K716" s="780"/>
      <c r="L716" s="780"/>
      <c r="M716" s="780"/>
      <c r="N716" s="780"/>
      <c r="O716" s="780"/>
      <c r="P716" s="780"/>
      <c r="Q716" s="781"/>
      <c r="R716" s="778"/>
      <c r="S716" s="778"/>
      <c r="T716" s="778"/>
      <c r="U716" s="778"/>
      <c r="V716" s="778"/>
      <c r="W716" s="778"/>
      <c r="X716" s="778"/>
      <c r="Y716" s="778"/>
      <c r="Z716" s="778"/>
      <c r="AA716" s="778"/>
      <c r="AB716" s="778"/>
      <c r="AC716" s="778"/>
      <c r="AD716" s="778"/>
      <c r="AE716" s="778"/>
      <c r="AF716" s="778"/>
      <c r="AG716" s="778"/>
      <c r="AH716" s="778"/>
      <c r="AI716" s="778"/>
      <c r="AJ716" s="778"/>
      <c r="AK716" s="778"/>
      <c r="AL716" s="778"/>
      <c r="AM716" s="778"/>
      <c r="AN716" s="778"/>
      <c r="AO716" s="778"/>
      <c r="AP716" s="778"/>
      <c r="AQ716" s="778"/>
      <c r="AR716" s="778"/>
      <c r="AS716" s="778"/>
      <c r="AT716" s="778"/>
      <c r="AU716" s="778"/>
      <c r="AV716" s="778"/>
      <c r="AW716" s="778"/>
      <c r="AX716" s="778"/>
      <c r="AY716" s="778"/>
      <c r="AZ716" s="778"/>
      <c r="BA716" s="778"/>
      <c r="BB716" s="778"/>
      <c r="BC716" s="778"/>
      <c r="BD716" s="778"/>
      <c r="BE716" s="778"/>
      <c r="BF716" s="778"/>
      <c r="BG716" s="778"/>
      <c r="BH716" s="778"/>
      <c r="BI716" s="778"/>
      <c r="BJ716" s="778"/>
      <c r="BK716" s="778"/>
      <c r="BL716" s="778"/>
      <c r="BM716" s="778"/>
      <c r="BN716" s="778"/>
      <c r="BO716" s="778"/>
      <c r="BP716" s="778"/>
      <c r="BQ716" s="778"/>
      <c r="BR716" s="778"/>
      <c r="BS716" s="778"/>
      <c r="BT716" s="778"/>
      <c r="BU716" s="778"/>
      <c r="BV716" s="778"/>
      <c r="BW716" s="778"/>
      <c r="BX716" s="778"/>
      <c r="BY716" s="778"/>
      <c r="BZ716" s="778"/>
      <c r="CA716" s="778"/>
      <c r="CB716" s="778"/>
      <c r="CC716" s="778"/>
      <c r="CD716" s="778"/>
      <c r="CE716" s="778"/>
      <c r="CF716" s="778"/>
      <c r="CG716" s="778"/>
      <c r="CH716" s="778"/>
      <c r="CI716" s="778"/>
      <c r="CJ716" s="778"/>
      <c r="CK716" s="778"/>
      <c r="CL716" s="778"/>
      <c r="CM716" s="778"/>
      <c r="CN716" s="778"/>
      <c r="CO716" s="778"/>
      <c r="CP716" s="778"/>
      <c r="CQ716" s="778"/>
      <c r="CR716" s="778"/>
      <c r="CS716" s="778"/>
      <c r="CT716" s="778"/>
      <c r="CU716" s="778"/>
      <c r="CV716" s="778"/>
      <c r="CW716" s="778"/>
      <c r="CX716" s="778"/>
      <c r="CY716" s="778"/>
      <c r="CZ716" s="778"/>
      <c r="DA716" s="778"/>
      <c r="DB716" s="778"/>
      <c r="DC716" s="778"/>
      <c r="DD716" s="778"/>
      <c r="DE716" s="778"/>
      <c r="DF716" s="778"/>
      <c r="DG716" s="778"/>
      <c r="DH716" s="778"/>
      <c r="DI716" s="778"/>
      <c r="DJ716" s="778"/>
      <c r="DK716" s="778"/>
      <c r="DL716" s="778"/>
      <c r="DM716" s="778"/>
      <c r="DN716" s="778"/>
      <c r="DO716" s="778"/>
      <c r="DP716" s="778"/>
      <c r="DQ716" s="778"/>
      <c r="DR716" s="778"/>
      <c r="DS716" s="778"/>
      <c r="DT716" s="778"/>
      <c r="DU716" s="778"/>
      <c r="DV716" s="778"/>
      <c r="DW716" s="778"/>
      <c r="DX716" s="778"/>
      <c r="DY716" s="778"/>
      <c r="DZ716" s="778"/>
      <c r="EA716" s="778"/>
      <c r="EB716" s="778"/>
      <c r="EC716" s="778"/>
      <c r="ED716" s="778"/>
      <c r="EE716" s="778"/>
      <c r="EF716" s="778"/>
      <c r="EG716" s="778"/>
      <c r="EH716" s="778"/>
      <c r="EI716" s="778"/>
      <c r="EJ716" s="778"/>
      <c r="EK716" s="778"/>
      <c r="EL716" s="778"/>
      <c r="EM716" s="778"/>
      <c r="EN716" s="778"/>
      <c r="EO716" s="778"/>
      <c r="EP716" s="778"/>
      <c r="EQ716" s="778"/>
      <c r="ER716" s="778"/>
      <c r="ES716" s="778"/>
      <c r="ET716" s="778"/>
      <c r="EU716" s="778"/>
      <c r="EV716" s="778"/>
      <c r="EW716" s="778"/>
      <c r="EX716" s="778"/>
      <c r="EY716" s="778"/>
      <c r="EZ716" s="778"/>
      <c r="FA716" s="778"/>
      <c r="FB716" s="778"/>
      <c r="FC716" s="778"/>
      <c r="FD716" s="778"/>
      <c r="FE716" s="778"/>
      <c r="FF716" s="778"/>
      <c r="FG716" s="778"/>
      <c r="FH716" s="778"/>
      <c r="FI716" s="778"/>
      <c r="FJ716" s="778"/>
      <c r="FK716" s="778"/>
      <c r="FL716" s="778"/>
      <c r="FM716" s="778"/>
      <c r="FN716" s="778"/>
      <c r="FO716" s="778"/>
      <c r="FP716" s="778"/>
      <c r="FQ716" s="778"/>
      <c r="FR716" s="778"/>
      <c r="FS716" s="778"/>
      <c r="FT716" s="778"/>
      <c r="FU716" s="778"/>
      <c r="FV716" s="778"/>
      <c r="FW716" s="778"/>
      <c r="FX716" s="778"/>
      <c r="FY716" s="778"/>
      <c r="FZ716" s="778"/>
      <c r="GA716" s="778"/>
      <c r="GB716" s="778"/>
      <c r="GC716" s="778"/>
      <c r="GD716" s="778"/>
      <c r="GE716" s="778"/>
      <c r="GF716" s="778"/>
      <c r="GG716" s="778"/>
      <c r="GH716" s="778"/>
      <c r="GI716" s="778"/>
      <c r="GJ716" s="778"/>
      <c r="GK716" s="778"/>
      <c r="GL716" s="778"/>
      <c r="GM716" s="778"/>
      <c r="GN716" s="778"/>
      <c r="GO716" s="778"/>
      <c r="GP716" s="778"/>
      <c r="GQ716" s="778"/>
      <c r="GR716" s="778"/>
      <c r="GS716" s="778"/>
      <c r="GT716" s="778"/>
      <c r="GU716" s="778"/>
      <c r="GV716" s="778"/>
      <c r="GW716" s="778"/>
      <c r="GX716" s="778"/>
      <c r="GY716" s="778"/>
      <c r="GZ716" s="778"/>
      <c r="HA716" s="778"/>
      <c r="HB716" s="778"/>
      <c r="HC716" s="778"/>
      <c r="HD716" s="778"/>
      <c r="HE716" s="778"/>
      <c r="HF716" s="778"/>
      <c r="HG716" s="778"/>
      <c r="HH716" s="778"/>
    </row>
    <row r="717" spans="1:216" s="782" customFormat="1">
      <c r="A717" s="779"/>
      <c r="B717" s="780"/>
      <c r="C717" s="780"/>
      <c r="D717" s="780"/>
      <c r="E717" s="780"/>
      <c r="F717" s="780"/>
      <c r="G717" s="780"/>
      <c r="H717" s="780"/>
      <c r="I717" s="780"/>
      <c r="J717" s="780"/>
      <c r="K717" s="780"/>
      <c r="L717" s="780"/>
      <c r="M717" s="780"/>
      <c r="N717" s="780"/>
      <c r="O717" s="780"/>
      <c r="P717" s="780"/>
      <c r="Q717" s="781"/>
      <c r="R717" s="778"/>
      <c r="S717" s="778"/>
      <c r="T717" s="778"/>
      <c r="U717" s="778"/>
      <c r="V717" s="778"/>
      <c r="W717" s="778"/>
      <c r="X717" s="778"/>
      <c r="Y717" s="778"/>
      <c r="Z717" s="778"/>
      <c r="AA717" s="778"/>
      <c r="AB717" s="778"/>
      <c r="AC717" s="778"/>
      <c r="AD717" s="778"/>
      <c r="AE717" s="778"/>
      <c r="AF717" s="778"/>
      <c r="AG717" s="778"/>
      <c r="AH717" s="778"/>
      <c r="AI717" s="778"/>
      <c r="AJ717" s="778"/>
      <c r="AK717" s="778"/>
      <c r="AL717" s="778"/>
      <c r="AM717" s="778"/>
      <c r="AN717" s="778"/>
      <c r="AO717" s="778"/>
      <c r="AP717" s="778"/>
      <c r="AQ717" s="778"/>
      <c r="AR717" s="778"/>
      <c r="AS717" s="778"/>
      <c r="AT717" s="778"/>
      <c r="AU717" s="778"/>
      <c r="AV717" s="778"/>
      <c r="AW717" s="778"/>
      <c r="AX717" s="778"/>
      <c r="AY717" s="778"/>
      <c r="AZ717" s="778"/>
      <c r="BA717" s="778"/>
      <c r="BB717" s="778"/>
      <c r="BC717" s="778"/>
      <c r="BD717" s="778"/>
      <c r="BE717" s="778"/>
      <c r="BF717" s="778"/>
      <c r="BG717" s="778"/>
      <c r="BH717" s="778"/>
      <c r="BI717" s="778"/>
      <c r="BJ717" s="778"/>
      <c r="BK717" s="778"/>
      <c r="BL717" s="778"/>
      <c r="BM717" s="778"/>
      <c r="BN717" s="778"/>
      <c r="BO717" s="778"/>
      <c r="BP717" s="778"/>
      <c r="BQ717" s="778"/>
      <c r="BR717" s="778"/>
      <c r="BS717" s="778"/>
      <c r="BT717" s="778"/>
      <c r="BU717" s="778"/>
      <c r="BV717" s="778"/>
      <c r="BW717" s="778"/>
      <c r="BX717" s="778"/>
      <c r="BY717" s="778"/>
      <c r="BZ717" s="778"/>
      <c r="CA717" s="778"/>
      <c r="CB717" s="778"/>
      <c r="CC717" s="778"/>
      <c r="CD717" s="778"/>
      <c r="CE717" s="778"/>
      <c r="CF717" s="778"/>
      <c r="CG717" s="778"/>
      <c r="CH717" s="778"/>
      <c r="CI717" s="778"/>
      <c r="CJ717" s="778"/>
      <c r="CK717" s="778"/>
      <c r="CL717" s="778"/>
      <c r="CM717" s="778"/>
      <c r="CN717" s="778"/>
      <c r="CO717" s="778"/>
      <c r="CP717" s="778"/>
      <c r="CQ717" s="778"/>
      <c r="CR717" s="778"/>
      <c r="CS717" s="778"/>
      <c r="CT717" s="778"/>
      <c r="CU717" s="778"/>
      <c r="CV717" s="778"/>
      <c r="CW717" s="778"/>
      <c r="CX717" s="778"/>
      <c r="CY717" s="778"/>
      <c r="CZ717" s="778"/>
      <c r="DA717" s="778"/>
      <c r="DB717" s="778"/>
      <c r="DC717" s="778"/>
      <c r="DD717" s="778"/>
      <c r="DE717" s="778"/>
      <c r="DF717" s="778"/>
      <c r="DG717" s="778"/>
      <c r="DH717" s="778"/>
      <c r="DI717" s="778"/>
      <c r="DJ717" s="778"/>
      <c r="DK717" s="778"/>
      <c r="DL717" s="778"/>
      <c r="DM717" s="778"/>
      <c r="DN717" s="778"/>
      <c r="DO717" s="778"/>
      <c r="DP717" s="778"/>
      <c r="DQ717" s="778"/>
      <c r="DR717" s="778"/>
      <c r="DS717" s="778"/>
      <c r="DT717" s="778"/>
      <c r="DU717" s="778"/>
      <c r="DV717" s="778"/>
      <c r="DW717" s="778"/>
      <c r="DX717" s="778"/>
      <c r="DY717" s="778"/>
      <c r="DZ717" s="778"/>
      <c r="EA717" s="778"/>
      <c r="EB717" s="778"/>
      <c r="EC717" s="778"/>
      <c r="ED717" s="778"/>
      <c r="EE717" s="778"/>
      <c r="EF717" s="778"/>
      <c r="EG717" s="778"/>
      <c r="EH717" s="778"/>
      <c r="EI717" s="778"/>
      <c r="EJ717" s="778"/>
      <c r="EK717" s="778"/>
      <c r="EL717" s="778"/>
      <c r="EM717" s="778"/>
      <c r="EN717" s="778"/>
      <c r="EO717" s="778"/>
      <c r="EP717" s="778"/>
      <c r="EQ717" s="778"/>
      <c r="ER717" s="778"/>
      <c r="ES717" s="778"/>
      <c r="ET717" s="778"/>
      <c r="EU717" s="778"/>
      <c r="EV717" s="778"/>
      <c r="EW717" s="778"/>
      <c r="EX717" s="778"/>
      <c r="EY717" s="778"/>
      <c r="EZ717" s="778"/>
      <c r="FA717" s="778"/>
      <c r="FB717" s="778"/>
      <c r="FC717" s="778"/>
      <c r="FD717" s="778"/>
      <c r="FE717" s="778"/>
      <c r="FF717" s="778"/>
      <c r="FG717" s="778"/>
      <c r="FH717" s="778"/>
      <c r="FI717" s="778"/>
      <c r="FJ717" s="778"/>
      <c r="FK717" s="778"/>
      <c r="FL717" s="778"/>
      <c r="FM717" s="778"/>
      <c r="FN717" s="778"/>
      <c r="FO717" s="778"/>
      <c r="FP717" s="778"/>
      <c r="FQ717" s="778"/>
      <c r="FR717" s="778"/>
      <c r="FS717" s="778"/>
      <c r="FT717" s="778"/>
      <c r="FU717" s="778"/>
      <c r="FV717" s="778"/>
      <c r="FW717" s="778"/>
      <c r="FX717" s="778"/>
      <c r="FY717" s="778"/>
      <c r="FZ717" s="778"/>
      <c r="GA717" s="778"/>
      <c r="GB717" s="778"/>
      <c r="GC717" s="778"/>
      <c r="GD717" s="778"/>
      <c r="GE717" s="778"/>
      <c r="GF717" s="778"/>
      <c r="GG717" s="778"/>
      <c r="GH717" s="778"/>
      <c r="GI717" s="778"/>
      <c r="GJ717" s="778"/>
      <c r="GK717" s="778"/>
      <c r="GL717" s="778"/>
      <c r="GM717" s="778"/>
      <c r="GN717" s="778"/>
      <c r="GO717" s="778"/>
      <c r="GP717" s="778"/>
      <c r="GQ717" s="778"/>
      <c r="GR717" s="778"/>
      <c r="GS717" s="778"/>
      <c r="GT717" s="778"/>
      <c r="GU717" s="778"/>
      <c r="GV717" s="778"/>
      <c r="GW717" s="778"/>
      <c r="GX717" s="778"/>
      <c r="GY717" s="778"/>
      <c r="GZ717" s="778"/>
      <c r="HA717" s="778"/>
      <c r="HB717" s="778"/>
      <c r="HC717" s="778"/>
      <c r="HD717" s="778"/>
      <c r="HE717" s="778"/>
      <c r="HF717" s="778"/>
      <c r="HG717" s="778"/>
      <c r="HH717" s="778"/>
    </row>
    <row r="718" spans="1:216" s="782" customFormat="1">
      <c r="A718" s="779"/>
      <c r="B718" s="780"/>
      <c r="C718" s="780"/>
      <c r="D718" s="780"/>
      <c r="E718" s="780"/>
      <c r="F718" s="780"/>
      <c r="G718" s="780"/>
      <c r="H718" s="780"/>
      <c r="I718" s="780"/>
      <c r="J718" s="780"/>
      <c r="K718" s="780"/>
      <c r="L718" s="780"/>
      <c r="M718" s="780"/>
      <c r="N718" s="780"/>
      <c r="O718" s="780"/>
      <c r="P718" s="780"/>
      <c r="Q718" s="781"/>
      <c r="R718" s="778"/>
      <c r="S718" s="778"/>
      <c r="T718" s="778"/>
      <c r="U718" s="778"/>
      <c r="V718" s="778"/>
      <c r="W718" s="778"/>
      <c r="X718" s="778"/>
      <c r="Y718" s="778"/>
      <c r="Z718" s="778"/>
      <c r="AA718" s="778"/>
      <c r="AB718" s="778"/>
      <c r="AC718" s="778"/>
      <c r="AD718" s="778"/>
      <c r="AE718" s="778"/>
      <c r="AF718" s="778"/>
      <c r="AG718" s="778"/>
      <c r="AH718" s="778"/>
      <c r="AI718" s="778"/>
      <c r="AJ718" s="778"/>
      <c r="AK718" s="778"/>
      <c r="AL718" s="778"/>
      <c r="AM718" s="778"/>
      <c r="AN718" s="778"/>
      <c r="AO718" s="778"/>
      <c r="AP718" s="778"/>
      <c r="AQ718" s="778"/>
      <c r="AR718" s="778"/>
      <c r="AS718" s="778"/>
      <c r="AT718" s="778"/>
      <c r="AU718" s="778"/>
      <c r="AV718" s="778"/>
      <c r="AW718" s="778"/>
      <c r="AX718" s="778"/>
      <c r="AY718" s="778"/>
      <c r="AZ718" s="778"/>
      <c r="BA718" s="778"/>
      <c r="BB718" s="778"/>
      <c r="BC718" s="778"/>
      <c r="BD718" s="778"/>
      <c r="BE718" s="778"/>
      <c r="BF718" s="778"/>
      <c r="BG718" s="778"/>
      <c r="BH718" s="778"/>
      <c r="BI718" s="778"/>
      <c r="BJ718" s="778"/>
      <c r="BK718" s="778"/>
      <c r="BL718" s="778"/>
      <c r="BM718" s="778"/>
      <c r="BN718" s="778"/>
      <c r="BO718" s="778"/>
      <c r="BP718" s="778"/>
      <c r="BQ718" s="778"/>
      <c r="BR718" s="778"/>
      <c r="BS718" s="778"/>
      <c r="BT718" s="778"/>
      <c r="BU718" s="778"/>
      <c r="BV718" s="778"/>
      <c r="BW718" s="778"/>
      <c r="BX718" s="778"/>
      <c r="BY718" s="778"/>
      <c r="BZ718" s="778"/>
      <c r="CA718" s="778"/>
      <c r="CB718" s="778"/>
      <c r="CC718" s="778"/>
      <c r="CD718" s="778"/>
      <c r="CE718" s="778"/>
      <c r="CF718" s="778"/>
      <c r="CG718" s="778"/>
      <c r="CH718" s="778"/>
      <c r="CI718" s="778"/>
      <c r="CJ718" s="778"/>
      <c r="CK718" s="778"/>
      <c r="CL718" s="778"/>
      <c r="CM718" s="778"/>
      <c r="CN718" s="778"/>
      <c r="CO718" s="778"/>
      <c r="CP718" s="778"/>
      <c r="CQ718" s="778"/>
      <c r="CR718" s="778"/>
      <c r="CS718" s="778"/>
      <c r="CT718" s="778"/>
      <c r="CU718" s="778"/>
      <c r="CV718" s="778"/>
      <c r="CW718" s="778"/>
      <c r="CX718" s="778"/>
      <c r="CY718" s="778"/>
      <c r="CZ718" s="778"/>
      <c r="DA718" s="778"/>
      <c r="DB718" s="778"/>
      <c r="DC718" s="778"/>
      <c r="DD718" s="778"/>
      <c r="DE718" s="778"/>
      <c r="DF718" s="778"/>
      <c r="DG718" s="778"/>
      <c r="DH718" s="778"/>
      <c r="DI718" s="778"/>
      <c r="DJ718" s="778"/>
      <c r="DK718" s="778"/>
      <c r="DL718" s="778"/>
      <c r="DM718" s="778"/>
      <c r="DN718" s="778"/>
      <c r="DO718" s="778"/>
      <c r="DP718" s="778"/>
      <c r="DQ718" s="778"/>
      <c r="DR718" s="778"/>
      <c r="DS718" s="778"/>
      <c r="DT718" s="778"/>
      <c r="DU718" s="778"/>
      <c r="DV718" s="778"/>
      <c r="DW718" s="778"/>
      <c r="DX718" s="778"/>
      <c r="DY718" s="778"/>
      <c r="DZ718" s="778"/>
      <c r="EA718" s="778"/>
      <c r="EB718" s="778"/>
      <c r="EC718" s="778"/>
      <c r="ED718" s="778"/>
      <c r="EE718" s="778"/>
      <c r="EF718" s="778"/>
      <c r="EG718" s="778"/>
      <c r="EH718" s="778"/>
      <c r="EI718" s="778"/>
      <c r="EJ718" s="778"/>
      <c r="EK718" s="778"/>
      <c r="EL718" s="778"/>
      <c r="EM718" s="778"/>
      <c r="EN718" s="778"/>
      <c r="EO718" s="778"/>
      <c r="EP718" s="778"/>
      <c r="EQ718" s="778"/>
      <c r="ER718" s="778"/>
      <c r="ES718" s="778"/>
      <c r="ET718" s="778"/>
      <c r="EU718" s="778"/>
      <c r="EV718" s="778"/>
      <c r="EW718" s="778"/>
      <c r="EX718" s="778"/>
      <c r="EY718" s="778"/>
      <c r="EZ718" s="778"/>
      <c r="FA718" s="778"/>
      <c r="FB718" s="778"/>
      <c r="FC718" s="778"/>
      <c r="FD718" s="778"/>
      <c r="FE718" s="778"/>
      <c r="FF718" s="778"/>
      <c r="FG718" s="778"/>
      <c r="FH718" s="778"/>
      <c r="FI718" s="778"/>
      <c r="FJ718" s="778"/>
      <c r="FK718" s="778"/>
      <c r="FL718" s="778"/>
      <c r="FM718" s="778"/>
      <c r="FN718" s="778"/>
      <c r="FO718" s="778"/>
      <c r="FP718" s="778"/>
      <c r="FQ718" s="778"/>
      <c r="FR718" s="778"/>
      <c r="FS718" s="778"/>
      <c r="FT718" s="778"/>
      <c r="FU718" s="778"/>
      <c r="FV718" s="778"/>
      <c r="FW718" s="778"/>
      <c r="FX718" s="778"/>
      <c r="FY718" s="778"/>
      <c r="FZ718" s="778"/>
      <c r="GA718" s="778"/>
      <c r="GB718" s="778"/>
      <c r="GC718" s="778"/>
      <c r="GD718" s="778"/>
      <c r="GE718" s="778"/>
      <c r="GF718" s="778"/>
      <c r="GG718" s="778"/>
      <c r="GH718" s="778"/>
      <c r="GI718" s="778"/>
      <c r="GJ718" s="778"/>
      <c r="GK718" s="778"/>
      <c r="GL718" s="778"/>
      <c r="GM718" s="778"/>
      <c r="GN718" s="778"/>
      <c r="GO718" s="778"/>
      <c r="GP718" s="778"/>
      <c r="GQ718" s="778"/>
      <c r="GR718" s="778"/>
      <c r="GS718" s="778"/>
      <c r="GT718" s="778"/>
      <c r="GU718" s="778"/>
      <c r="GV718" s="778"/>
      <c r="GW718" s="778"/>
      <c r="GX718" s="778"/>
      <c r="GY718" s="778"/>
      <c r="GZ718" s="778"/>
      <c r="HA718" s="778"/>
      <c r="HB718" s="778"/>
      <c r="HC718" s="778"/>
      <c r="HD718" s="778"/>
      <c r="HE718" s="778"/>
      <c r="HF718" s="778"/>
      <c r="HG718" s="778"/>
      <c r="HH718" s="778"/>
    </row>
    <row r="719" spans="1:216" s="782" customFormat="1">
      <c r="A719" s="779"/>
      <c r="B719" s="780"/>
      <c r="C719" s="780"/>
      <c r="D719" s="780"/>
      <c r="E719" s="780"/>
      <c r="F719" s="780"/>
      <c r="G719" s="780"/>
      <c r="H719" s="780"/>
      <c r="I719" s="780"/>
      <c r="J719" s="780"/>
      <c r="K719" s="780"/>
      <c r="L719" s="780"/>
      <c r="M719" s="780"/>
      <c r="N719" s="780"/>
      <c r="O719" s="780"/>
      <c r="P719" s="780"/>
      <c r="Q719" s="781"/>
      <c r="R719" s="778"/>
      <c r="S719" s="778"/>
      <c r="T719" s="778"/>
      <c r="U719" s="778"/>
      <c r="V719" s="778"/>
      <c r="W719" s="778"/>
      <c r="X719" s="778"/>
      <c r="Y719" s="778"/>
      <c r="Z719" s="778"/>
      <c r="AA719" s="778"/>
      <c r="AB719" s="778"/>
      <c r="AC719" s="778"/>
      <c r="AD719" s="778"/>
      <c r="AE719" s="778"/>
      <c r="AF719" s="778"/>
      <c r="AG719" s="778"/>
      <c r="AH719" s="778"/>
      <c r="AI719" s="778"/>
      <c r="AJ719" s="778"/>
      <c r="AK719" s="778"/>
      <c r="AL719" s="778"/>
      <c r="AM719" s="778"/>
      <c r="AN719" s="778"/>
      <c r="AO719" s="778"/>
      <c r="AP719" s="778"/>
      <c r="AQ719" s="778"/>
      <c r="AR719" s="778"/>
      <c r="AS719" s="778"/>
      <c r="AT719" s="778"/>
      <c r="AU719" s="778"/>
      <c r="AV719" s="778"/>
      <c r="AW719" s="778"/>
      <c r="AX719" s="778"/>
      <c r="AY719" s="778"/>
      <c r="AZ719" s="778"/>
      <c r="BA719" s="778"/>
      <c r="BB719" s="778"/>
      <c r="BC719" s="778"/>
      <c r="BD719" s="778"/>
      <c r="BE719" s="778"/>
      <c r="BF719" s="778"/>
      <c r="BG719" s="778"/>
      <c r="BH719" s="778"/>
      <c r="BI719" s="778"/>
      <c r="BJ719" s="778"/>
      <c r="BK719" s="778"/>
      <c r="BL719" s="778"/>
      <c r="BM719" s="778"/>
      <c r="BN719" s="778"/>
      <c r="BO719" s="778"/>
      <c r="BP719" s="778"/>
      <c r="BQ719" s="778"/>
      <c r="BR719" s="778"/>
      <c r="BS719" s="778"/>
      <c r="BT719" s="778"/>
      <c r="BU719" s="778"/>
      <c r="BV719" s="778"/>
      <c r="BW719" s="778"/>
      <c r="BX719" s="778"/>
      <c r="BY719" s="778"/>
      <c r="BZ719" s="778"/>
      <c r="CA719" s="778"/>
      <c r="CB719" s="778"/>
      <c r="CC719" s="778"/>
      <c r="CD719" s="778"/>
      <c r="CE719" s="778"/>
      <c r="CF719" s="778"/>
      <c r="CG719" s="778"/>
      <c r="CH719" s="778"/>
      <c r="CI719" s="778"/>
      <c r="CJ719" s="778"/>
      <c r="CK719" s="778"/>
      <c r="CL719" s="778"/>
      <c r="CM719" s="778"/>
      <c r="CN719" s="778"/>
      <c r="CO719" s="778"/>
      <c r="CP719" s="778"/>
      <c r="CQ719" s="778"/>
      <c r="CR719" s="778"/>
      <c r="CS719" s="778"/>
      <c r="CT719" s="778"/>
      <c r="CU719" s="778"/>
      <c r="CV719" s="778"/>
      <c r="CW719" s="778"/>
      <c r="CX719" s="778"/>
      <c r="CY719" s="778"/>
      <c r="CZ719" s="778"/>
      <c r="DA719" s="778"/>
      <c r="DB719" s="778"/>
      <c r="DC719" s="778"/>
      <c r="DD719" s="778"/>
      <c r="DE719" s="778"/>
      <c r="DF719" s="778"/>
      <c r="DG719" s="778"/>
      <c r="DH719" s="778"/>
      <c r="DI719" s="778"/>
      <c r="DJ719" s="778"/>
      <c r="DK719" s="778"/>
      <c r="DL719" s="778"/>
      <c r="DM719" s="778"/>
      <c r="DN719" s="778"/>
      <c r="DO719" s="778"/>
      <c r="DP719" s="778"/>
      <c r="DQ719" s="778"/>
      <c r="DR719" s="778"/>
      <c r="DS719" s="778"/>
      <c r="DT719" s="778"/>
      <c r="DU719" s="778"/>
      <c r="DV719" s="778"/>
      <c r="DW719" s="778"/>
      <c r="DX719" s="778"/>
      <c r="DY719" s="778"/>
      <c r="DZ719" s="778"/>
      <c r="EA719" s="778"/>
      <c r="EB719" s="778"/>
      <c r="EC719" s="778"/>
      <c r="ED719" s="778"/>
      <c r="EE719" s="778"/>
      <c r="EF719" s="778"/>
      <c r="EG719" s="778"/>
      <c r="EH719" s="778"/>
      <c r="EI719" s="778"/>
      <c r="EJ719" s="778"/>
      <c r="EK719" s="778"/>
      <c r="EL719" s="778"/>
      <c r="EM719" s="778"/>
      <c r="EN719" s="778"/>
      <c r="EO719" s="778"/>
      <c r="EP719" s="778"/>
      <c r="EQ719" s="778"/>
      <c r="ER719" s="778"/>
      <c r="ES719" s="778"/>
      <c r="ET719" s="778"/>
      <c r="EU719" s="778"/>
      <c r="EV719" s="778"/>
      <c r="EW719" s="778"/>
      <c r="EX719" s="778"/>
      <c r="EY719" s="778"/>
      <c r="EZ719" s="778"/>
      <c r="FA719" s="778"/>
      <c r="FB719" s="778"/>
      <c r="FC719" s="778"/>
      <c r="FD719" s="778"/>
      <c r="FE719" s="778"/>
      <c r="FF719" s="778"/>
      <c r="FG719" s="778"/>
      <c r="FH719" s="778"/>
      <c r="FI719" s="778"/>
      <c r="FJ719" s="778"/>
      <c r="FK719" s="778"/>
      <c r="FL719" s="778"/>
      <c r="FM719" s="778"/>
      <c r="FN719" s="778"/>
      <c r="FO719" s="778"/>
      <c r="FP719" s="778"/>
      <c r="FQ719" s="778"/>
      <c r="FR719" s="778"/>
      <c r="FS719" s="778"/>
      <c r="FT719" s="778"/>
      <c r="FU719" s="778"/>
      <c r="FV719" s="778"/>
      <c r="FW719" s="778"/>
      <c r="FX719" s="778"/>
      <c r="FY719" s="778"/>
      <c r="FZ719" s="778"/>
      <c r="GA719" s="778"/>
      <c r="GB719" s="778"/>
      <c r="GC719" s="778"/>
      <c r="GD719" s="778"/>
      <c r="GE719" s="778"/>
      <c r="GF719" s="778"/>
      <c r="GG719" s="778"/>
      <c r="GH719" s="778"/>
      <c r="GI719" s="778"/>
      <c r="GJ719" s="778"/>
      <c r="GK719" s="778"/>
      <c r="GL719" s="778"/>
      <c r="GM719" s="778"/>
      <c r="GN719" s="778"/>
      <c r="GO719" s="778"/>
      <c r="GP719" s="778"/>
      <c r="GQ719" s="778"/>
      <c r="GR719" s="778"/>
      <c r="GS719" s="778"/>
      <c r="GT719" s="778"/>
      <c r="GU719" s="778"/>
      <c r="GV719" s="778"/>
      <c r="GW719" s="778"/>
      <c r="GX719" s="778"/>
      <c r="GY719" s="778"/>
      <c r="GZ719" s="778"/>
      <c r="HA719" s="778"/>
      <c r="HB719" s="778"/>
      <c r="HC719" s="778"/>
      <c r="HD719" s="778"/>
      <c r="HE719" s="778"/>
      <c r="HF719" s="778"/>
      <c r="HG719" s="778"/>
      <c r="HH719" s="778"/>
    </row>
    <row r="720" spans="1:216" s="782" customFormat="1">
      <c r="A720" s="779"/>
      <c r="B720" s="780"/>
      <c r="C720" s="780"/>
      <c r="D720" s="780"/>
      <c r="E720" s="780"/>
      <c r="F720" s="780"/>
      <c r="G720" s="780"/>
      <c r="H720" s="780"/>
      <c r="I720" s="780"/>
      <c r="J720" s="780"/>
      <c r="K720" s="780"/>
      <c r="L720" s="780"/>
      <c r="M720" s="780"/>
      <c r="N720" s="780"/>
      <c r="O720" s="780"/>
      <c r="P720" s="780"/>
      <c r="Q720" s="781"/>
      <c r="R720" s="778"/>
      <c r="S720" s="778"/>
      <c r="T720" s="778"/>
      <c r="U720" s="778"/>
      <c r="V720" s="778"/>
      <c r="W720" s="778"/>
      <c r="X720" s="778"/>
      <c r="Y720" s="778"/>
      <c r="Z720" s="778"/>
      <c r="AA720" s="778"/>
      <c r="AB720" s="778"/>
      <c r="AC720" s="778"/>
      <c r="AD720" s="778"/>
      <c r="AE720" s="778"/>
      <c r="AF720" s="778"/>
      <c r="AG720" s="778"/>
      <c r="AH720" s="778"/>
      <c r="AI720" s="778"/>
      <c r="AJ720" s="778"/>
      <c r="AK720" s="778"/>
      <c r="AL720" s="778"/>
      <c r="AM720" s="778"/>
      <c r="AN720" s="778"/>
      <c r="AO720" s="778"/>
      <c r="AP720" s="778"/>
      <c r="AQ720" s="778"/>
      <c r="AR720" s="778"/>
      <c r="AS720" s="778"/>
      <c r="AT720" s="778"/>
      <c r="AU720" s="778"/>
      <c r="AV720" s="778"/>
      <c r="AW720" s="778"/>
      <c r="AX720" s="778"/>
      <c r="AY720" s="778"/>
      <c r="AZ720" s="778"/>
      <c r="BA720" s="778"/>
      <c r="BB720" s="778"/>
      <c r="BC720" s="778"/>
      <c r="BD720" s="778"/>
      <c r="BE720" s="778"/>
      <c r="BF720" s="778"/>
      <c r="BG720" s="778"/>
      <c r="BH720" s="778"/>
      <c r="BI720" s="778"/>
      <c r="BJ720" s="778"/>
      <c r="BK720" s="778"/>
      <c r="BL720" s="778"/>
      <c r="BM720" s="778"/>
      <c r="BN720" s="778"/>
      <c r="BO720" s="778"/>
      <c r="BP720" s="778"/>
      <c r="BQ720" s="778"/>
      <c r="BR720" s="778"/>
      <c r="BS720" s="778"/>
      <c r="BT720" s="778"/>
      <c r="BU720" s="778"/>
      <c r="BV720" s="778"/>
      <c r="BW720" s="778"/>
      <c r="BX720" s="778"/>
      <c r="BY720" s="778"/>
      <c r="BZ720" s="778"/>
      <c r="CA720" s="778"/>
      <c r="CB720" s="778"/>
      <c r="CC720" s="778"/>
      <c r="CD720" s="778"/>
      <c r="CE720" s="778"/>
      <c r="CF720" s="778"/>
      <c r="CG720" s="778"/>
      <c r="CH720" s="778"/>
      <c r="CI720" s="778"/>
      <c r="CJ720" s="778"/>
      <c r="CK720" s="778"/>
      <c r="CL720" s="778"/>
      <c r="CM720" s="778"/>
      <c r="CN720" s="778"/>
      <c r="CO720" s="778"/>
      <c r="CP720" s="778"/>
      <c r="CQ720" s="778"/>
      <c r="CR720" s="778"/>
      <c r="CS720" s="778"/>
      <c r="CT720" s="778"/>
      <c r="CU720" s="778"/>
      <c r="CV720" s="778"/>
      <c r="CW720" s="778"/>
      <c r="CX720" s="778"/>
      <c r="CY720" s="778"/>
      <c r="CZ720" s="778"/>
      <c r="DA720" s="778"/>
      <c r="DB720" s="778"/>
      <c r="DC720" s="778"/>
      <c r="DD720" s="778"/>
      <c r="DE720" s="778"/>
      <c r="DF720" s="778"/>
      <c r="DG720" s="778"/>
      <c r="DH720" s="778"/>
      <c r="DI720" s="778"/>
      <c r="DJ720" s="778"/>
      <c r="DK720" s="778"/>
      <c r="DL720" s="778"/>
      <c r="DM720" s="778"/>
      <c r="DN720" s="778"/>
      <c r="DO720" s="778"/>
      <c r="DP720" s="778"/>
      <c r="DQ720" s="778"/>
      <c r="DR720" s="778"/>
      <c r="DS720" s="778"/>
      <c r="DT720" s="778"/>
      <c r="DU720" s="778"/>
      <c r="DV720" s="778"/>
      <c r="DW720" s="778"/>
      <c r="DX720" s="778"/>
      <c r="DY720" s="778"/>
      <c r="DZ720" s="778"/>
      <c r="EA720" s="778"/>
      <c r="EB720" s="778"/>
      <c r="EC720" s="778"/>
      <c r="ED720" s="778"/>
      <c r="EE720" s="778"/>
      <c r="EF720" s="778"/>
      <c r="EG720" s="778"/>
      <c r="EH720" s="778"/>
      <c r="EI720" s="778"/>
      <c r="EJ720" s="778"/>
      <c r="EK720" s="778"/>
      <c r="EL720" s="778"/>
      <c r="EM720" s="778"/>
      <c r="EN720" s="778"/>
      <c r="EO720" s="778"/>
      <c r="EP720" s="778"/>
      <c r="EQ720" s="778"/>
      <c r="ER720" s="778"/>
      <c r="ES720" s="778"/>
      <c r="ET720" s="778"/>
      <c r="EU720" s="778"/>
      <c r="EV720" s="778"/>
      <c r="EW720" s="778"/>
      <c r="EX720" s="778"/>
      <c r="EY720" s="778"/>
      <c r="EZ720" s="778"/>
      <c r="FA720" s="778"/>
      <c r="FB720" s="778"/>
      <c r="FC720" s="778"/>
      <c r="FD720" s="778"/>
      <c r="FE720" s="778"/>
      <c r="FF720" s="778"/>
      <c r="FG720" s="778"/>
      <c r="FH720" s="778"/>
      <c r="FI720" s="778"/>
      <c r="FJ720" s="778"/>
      <c r="FK720" s="778"/>
      <c r="FL720" s="778"/>
      <c r="FM720" s="778"/>
      <c r="FN720" s="778"/>
      <c r="FO720" s="778"/>
      <c r="FP720" s="778"/>
      <c r="FQ720" s="778"/>
      <c r="FR720" s="778"/>
      <c r="FS720" s="778"/>
      <c r="FT720" s="778"/>
      <c r="FU720" s="778"/>
      <c r="FV720" s="778"/>
      <c r="FW720" s="778"/>
      <c r="FX720" s="778"/>
      <c r="FY720" s="778"/>
      <c r="FZ720" s="778"/>
      <c r="GA720" s="778"/>
      <c r="GB720" s="778"/>
      <c r="GC720" s="778"/>
      <c r="GD720" s="778"/>
      <c r="GE720" s="778"/>
      <c r="GF720" s="778"/>
      <c r="GG720" s="778"/>
      <c r="GH720" s="778"/>
      <c r="GI720" s="778"/>
      <c r="GJ720" s="778"/>
      <c r="GK720" s="778"/>
      <c r="GL720" s="778"/>
      <c r="GM720" s="778"/>
      <c r="GN720" s="778"/>
      <c r="GO720" s="778"/>
      <c r="GP720" s="778"/>
      <c r="GQ720" s="778"/>
      <c r="GR720" s="778"/>
      <c r="GS720" s="778"/>
      <c r="GT720" s="778"/>
      <c r="GU720" s="778"/>
      <c r="GV720" s="778"/>
      <c r="GW720" s="778"/>
      <c r="GX720" s="778"/>
      <c r="GY720" s="778"/>
      <c r="GZ720" s="778"/>
      <c r="HA720" s="778"/>
      <c r="HB720" s="778"/>
      <c r="HC720" s="778"/>
      <c r="HD720" s="778"/>
      <c r="HE720" s="778"/>
      <c r="HF720" s="778"/>
      <c r="HG720" s="778"/>
      <c r="HH720" s="778"/>
    </row>
    <row r="721" spans="1:216" s="782" customFormat="1">
      <c r="A721" s="779"/>
      <c r="B721" s="780"/>
      <c r="C721" s="780"/>
      <c r="D721" s="780"/>
      <c r="E721" s="780"/>
      <c r="F721" s="780"/>
      <c r="G721" s="780"/>
      <c r="H721" s="780"/>
      <c r="I721" s="780"/>
      <c r="J721" s="780"/>
      <c r="K721" s="780"/>
      <c r="L721" s="780"/>
      <c r="M721" s="780"/>
      <c r="N721" s="780"/>
      <c r="O721" s="780"/>
      <c r="P721" s="780"/>
      <c r="Q721" s="781"/>
      <c r="R721" s="778"/>
      <c r="S721" s="778"/>
      <c r="T721" s="778"/>
      <c r="U721" s="778"/>
      <c r="V721" s="778"/>
      <c r="W721" s="778"/>
      <c r="X721" s="778"/>
      <c r="Y721" s="778"/>
      <c r="Z721" s="778"/>
      <c r="AA721" s="778"/>
      <c r="AB721" s="778"/>
      <c r="AC721" s="778"/>
      <c r="AD721" s="778"/>
      <c r="AE721" s="778"/>
      <c r="AF721" s="778"/>
      <c r="AG721" s="778"/>
      <c r="AH721" s="778"/>
      <c r="AI721" s="778"/>
      <c r="AJ721" s="778"/>
      <c r="AK721" s="778"/>
      <c r="AL721" s="778"/>
      <c r="AM721" s="778"/>
      <c r="AN721" s="778"/>
      <c r="AO721" s="778"/>
      <c r="AP721" s="778"/>
      <c r="AQ721" s="778"/>
      <c r="AR721" s="778"/>
      <c r="AS721" s="778"/>
      <c r="AT721" s="778"/>
      <c r="AU721" s="778"/>
      <c r="AV721" s="778"/>
      <c r="AW721" s="778"/>
      <c r="AX721" s="778"/>
      <c r="AY721" s="778"/>
      <c r="AZ721" s="778"/>
      <c r="BA721" s="778"/>
      <c r="BB721" s="778"/>
      <c r="BC721" s="778"/>
      <c r="BD721" s="778"/>
      <c r="BE721" s="778"/>
      <c r="BF721" s="778"/>
      <c r="BG721" s="778"/>
      <c r="BH721" s="778"/>
      <c r="BI721" s="778"/>
      <c r="BJ721" s="778"/>
      <c r="BK721" s="778"/>
      <c r="BL721" s="778"/>
      <c r="BM721" s="778"/>
      <c r="BN721" s="778"/>
      <c r="BO721" s="778"/>
      <c r="BP721" s="778"/>
      <c r="BQ721" s="778"/>
      <c r="BR721" s="778"/>
      <c r="BS721" s="778"/>
      <c r="BT721" s="778"/>
      <c r="BU721" s="778"/>
      <c r="BV721" s="778"/>
      <c r="BW721" s="778"/>
      <c r="BX721" s="778"/>
      <c r="BY721" s="778"/>
      <c r="BZ721" s="778"/>
      <c r="CA721" s="778"/>
      <c r="CB721" s="778"/>
      <c r="CC721" s="778"/>
      <c r="CD721" s="778"/>
      <c r="CE721" s="778"/>
      <c r="CF721" s="778"/>
      <c r="CG721" s="778"/>
      <c r="CH721" s="778"/>
      <c r="CI721" s="778"/>
      <c r="CJ721" s="778"/>
      <c r="CK721" s="778"/>
      <c r="CL721" s="778"/>
      <c r="CM721" s="778"/>
      <c r="CN721" s="778"/>
      <c r="CO721" s="778"/>
      <c r="CP721" s="778"/>
      <c r="CQ721" s="778"/>
      <c r="CR721" s="778"/>
      <c r="CS721" s="778"/>
      <c r="CT721" s="778"/>
      <c r="CU721" s="778"/>
      <c r="CV721" s="778"/>
      <c r="CW721" s="778"/>
      <c r="CX721" s="778"/>
      <c r="CY721" s="778"/>
      <c r="CZ721" s="778"/>
      <c r="DA721" s="778"/>
      <c r="DB721" s="778"/>
      <c r="DC721" s="778"/>
      <c r="DD721" s="778"/>
      <c r="DE721" s="778"/>
      <c r="DF721" s="778"/>
      <c r="DG721" s="778"/>
      <c r="DH721" s="778"/>
      <c r="DI721" s="778"/>
      <c r="DJ721" s="778"/>
      <c r="DK721" s="778"/>
      <c r="DL721" s="778"/>
      <c r="DM721" s="778"/>
      <c r="DN721" s="778"/>
      <c r="DO721" s="778"/>
      <c r="DP721" s="778"/>
      <c r="DQ721" s="778"/>
      <c r="DR721" s="778"/>
      <c r="DS721" s="778"/>
      <c r="DT721" s="778"/>
      <c r="DU721" s="778"/>
      <c r="DV721" s="778"/>
      <c r="DW721" s="778"/>
      <c r="DX721" s="778"/>
      <c r="DY721" s="778"/>
      <c r="DZ721" s="778"/>
      <c r="EA721" s="778"/>
      <c r="EB721" s="778"/>
      <c r="EC721" s="778"/>
      <c r="ED721" s="778"/>
      <c r="EE721" s="778"/>
      <c r="EF721" s="778"/>
      <c r="EG721" s="778"/>
      <c r="EH721" s="778"/>
      <c r="EI721" s="778"/>
      <c r="EJ721" s="778"/>
      <c r="EK721" s="778"/>
      <c r="EL721" s="778"/>
      <c r="EM721" s="778"/>
      <c r="EN721" s="778"/>
      <c r="EO721" s="778"/>
      <c r="EP721" s="778"/>
      <c r="EQ721" s="778"/>
      <c r="ER721" s="778"/>
      <c r="ES721" s="778"/>
      <c r="ET721" s="778"/>
      <c r="EU721" s="778"/>
      <c r="EV721" s="778"/>
      <c r="EW721" s="778"/>
      <c r="EX721" s="778"/>
      <c r="EY721" s="778"/>
      <c r="EZ721" s="778"/>
      <c r="FA721" s="778"/>
      <c r="FB721" s="778"/>
      <c r="FC721" s="778"/>
      <c r="FD721" s="778"/>
      <c r="FE721" s="778"/>
      <c r="FF721" s="778"/>
      <c r="FG721" s="778"/>
      <c r="FH721" s="778"/>
      <c r="FI721" s="778"/>
      <c r="FJ721" s="778"/>
      <c r="FK721" s="778"/>
      <c r="FL721" s="778"/>
      <c r="FM721" s="778"/>
      <c r="FN721" s="778"/>
      <c r="FO721" s="778"/>
      <c r="FP721" s="778"/>
      <c r="FQ721" s="778"/>
      <c r="FR721" s="778"/>
      <c r="FS721" s="778"/>
      <c r="FT721" s="778"/>
      <c r="FU721" s="778"/>
      <c r="FV721" s="778"/>
      <c r="FW721" s="778"/>
      <c r="FX721" s="778"/>
      <c r="FY721" s="778"/>
      <c r="FZ721" s="778"/>
      <c r="GA721" s="778"/>
      <c r="GB721" s="778"/>
      <c r="GC721" s="778"/>
      <c r="GD721" s="778"/>
      <c r="GE721" s="778"/>
      <c r="GF721" s="778"/>
      <c r="GG721" s="778"/>
      <c r="GH721" s="778"/>
      <c r="GI721" s="778"/>
      <c r="GJ721" s="778"/>
      <c r="GK721" s="778"/>
      <c r="GL721" s="778"/>
      <c r="GM721" s="778"/>
      <c r="GN721" s="778"/>
      <c r="GO721" s="778"/>
      <c r="GP721" s="778"/>
      <c r="GQ721" s="778"/>
      <c r="GR721" s="778"/>
      <c r="GS721" s="778"/>
      <c r="GT721" s="778"/>
      <c r="GU721" s="778"/>
      <c r="GV721" s="778"/>
      <c r="GW721" s="778"/>
      <c r="GX721" s="778"/>
      <c r="GY721" s="778"/>
      <c r="GZ721" s="778"/>
      <c r="HA721" s="778"/>
      <c r="HB721" s="778"/>
      <c r="HC721" s="778"/>
      <c r="HD721" s="778"/>
      <c r="HE721" s="778"/>
      <c r="HF721" s="778"/>
      <c r="HG721" s="778"/>
      <c r="HH721" s="778"/>
    </row>
    <row r="722" spans="1:216" s="782" customFormat="1">
      <c r="A722" s="779"/>
      <c r="B722" s="780"/>
      <c r="C722" s="780"/>
      <c r="D722" s="780"/>
      <c r="E722" s="780"/>
      <c r="F722" s="780"/>
      <c r="G722" s="780"/>
      <c r="H722" s="780"/>
      <c r="I722" s="780"/>
      <c r="J722" s="780"/>
      <c r="K722" s="780"/>
      <c r="L722" s="780"/>
      <c r="M722" s="780"/>
      <c r="N722" s="780"/>
      <c r="O722" s="780"/>
      <c r="P722" s="780"/>
      <c r="Q722" s="781"/>
      <c r="R722" s="778"/>
      <c r="S722" s="778"/>
      <c r="T722" s="778"/>
      <c r="U722" s="778"/>
      <c r="V722" s="778"/>
      <c r="W722" s="778"/>
      <c r="X722" s="778"/>
      <c r="Y722" s="778"/>
      <c r="Z722" s="778"/>
      <c r="AA722" s="778"/>
      <c r="AB722" s="778"/>
      <c r="AC722" s="778"/>
      <c r="AD722" s="778"/>
      <c r="AE722" s="778"/>
      <c r="AF722" s="778"/>
      <c r="AG722" s="778"/>
      <c r="AH722" s="778"/>
      <c r="AI722" s="778"/>
      <c r="AJ722" s="778"/>
      <c r="AK722" s="778"/>
      <c r="AL722" s="778"/>
      <c r="AM722" s="778"/>
      <c r="AN722" s="778"/>
      <c r="AO722" s="778"/>
      <c r="AP722" s="778"/>
      <c r="AQ722" s="778"/>
      <c r="AR722" s="778"/>
      <c r="AS722" s="778"/>
      <c r="AT722" s="778"/>
      <c r="AU722" s="778"/>
      <c r="AV722" s="778"/>
      <c r="AW722" s="778"/>
      <c r="AX722" s="778"/>
      <c r="AY722" s="778"/>
      <c r="AZ722" s="778"/>
      <c r="BA722" s="778"/>
      <c r="BB722" s="778"/>
      <c r="BC722" s="778"/>
      <c r="BD722" s="778"/>
      <c r="BE722" s="778"/>
      <c r="BF722" s="778"/>
      <c r="BG722" s="778"/>
      <c r="BH722" s="778"/>
      <c r="BI722" s="778"/>
      <c r="BJ722" s="778"/>
      <c r="BK722" s="778"/>
      <c r="BL722" s="778"/>
      <c r="BM722" s="778"/>
      <c r="BN722" s="778"/>
      <c r="BO722" s="778"/>
      <c r="BP722" s="778"/>
      <c r="BQ722" s="778"/>
      <c r="BR722" s="778"/>
      <c r="BS722" s="778"/>
      <c r="BT722" s="778"/>
      <c r="BU722" s="778"/>
      <c r="BV722" s="778"/>
      <c r="BW722" s="778"/>
      <c r="BX722" s="778"/>
      <c r="BY722" s="778"/>
      <c r="BZ722" s="778"/>
      <c r="CA722" s="778"/>
      <c r="CB722" s="778"/>
      <c r="CC722" s="778"/>
      <c r="CD722" s="778"/>
      <c r="CE722" s="778"/>
      <c r="CF722" s="778"/>
      <c r="CG722" s="778"/>
      <c r="CH722" s="778"/>
      <c r="CI722" s="778"/>
      <c r="CJ722" s="778"/>
      <c r="CK722" s="778"/>
      <c r="CL722" s="778"/>
      <c r="CM722" s="778"/>
      <c r="CN722" s="778"/>
      <c r="CO722" s="778"/>
      <c r="CP722" s="778"/>
      <c r="CQ722" s="778"/>
      <c r="CR722" s="778"/>
      <c r="CS722" s="778"/>
      <c r="CT722" s="778"/>
      <c r="CU722" s="778"/>
      <c r="CV722" s="778"/>
      <c r="CW722" s="778"/>
      <c r="CX722" s="778"/>
      <c r="CY722" s="778"/>
      <c r="CZ722" s="778"/>
      <c r="DA722" s="778"/>
      <c r="DB722" s="778"/>
      <c r="DC722" s="778"/>
      <c r="DD722" s="778"/>
      <c r="DE722" s="778"/>
      <c r="DF722" s="778"/>
      <c r="DG722" s="778"/>
      <c r="DH722" s="778"/>
      <c r="DI722" s="778"/>
      <c r="DJ722" s="778"/>
      <c r="DK722" s="778"/>
      <c r="DL722" s="778"/>
      <c r="DM722" s="778"/>
      <c r="DN722" s="778"/>
      <c r="DO722" s="778"/>
      <c r="DP722" s="778"/>
      <c r="DQ722" s="778"/>
      <c r="DR722" s="778"/>
      <c r="DS722" s="778"/>
      <c r="DT722" s="778"/>
      <c r="DU722" s="778"/>
      <c r="DV722" s="778"/>
      <c r="DW722" s="778"/>
      <c r="DX722" s="778"/>
      <c r="DY722" s="778"/>
      <c r="DZ722" s="778"/>
      <c r="EA722" s="778"/>
      <c r="EB722" s="778"/>
      <c r="EC722" s="778"/>
      <c r="ED722" s="778"/>
      <c r="EE722" s="778"/>
      <c r="EF722" s="778"/>
      <c r="EG722" s="778"/>
      <c r="EH722" s="778"/>
      <c r="EI722" s="778"/>
      <c r="EJ722" s="778"/>
      <c r="EK722" s="778"/>
      <c r="EL722" s="778"/>
      <c r="EM722" s="778"/>
      <c r="EN722" s="778"/>
      <c r="EO722" s="778"/>
      <c r="EP722" s="778"/>
      <c r="EQ722" s="778"/>
      <c r="ER722" s="778"/>
      <c r="ES722" s="778"/>
      <c r="ET722" s="778"/>
      <c r="EU722" s="778"/>
      <c r="EV722" s="778"/>
      <c r="EW722" s="778"/>
      <c r="EX722" s="778"/>
      <c r="EY722" s="778"/>
      <c r="EZ722" s="778"/>
      <c r="FA722" s="778"/>
      <c r="FB722" s="778"/>
      <c r="FC722" s="778"/>
      <c r="FD722" s="778"/>
      <c r="FE722" s="778"/>
      <c r="FF722" s="778"/>
      <c r="FG722" s="778"/>
      <c r="FH722" s="778"/>
      <c r="FI722" s="778"/>
      <c r="FJ722" s="778"/>
      <c r="FK722" s="778"/>
      <c r="FL722" s="778"/>
      <c r="FM722" s="778"/>
      <c r="FN722" s="778"/>
      <c r="FO722" s="778"/>
      <c r="FP722" s="778"/>
      <c r="FQ722" s="778"/>
      <c r="FR722" s="778"/>
      <c r="FS722" s="778"/>
      <c r="FT722" s="778"/>
      <c r="FU722" s="778"/>
      <c r="FV722" s="778"/>
      <c r="FW722" s="778"/>
      <c r="FX722" s="778"/>
      <c r="FY722" s="778"/>
      <c r="FZ722" s="778"/>
      <c r="GA722" s="778"/>
      <c r="GB722" s="778"/>
      <c r="GC722" s="778"/>
      <c r="GD722" s="778"/>
      <c r="GE722" s="778"/>
      <c r="GF722" s="778"/>
      <c r="GG722" s="778"/>
      <c r="GH722" s="778"/>
      <c r="GI722" s="778"/>
      <c r="GJ722" s="778"/>
      <c r="GK722" s="778"/>
      <c r="GL722" s="778"/>
      <c r="GM722" s="778"/>
      <c r="GN722" s="778"/>
      <c r="GO722" s="778"/>
      <c r="GP722" s="778"/>
      <c r="GQ722" s="778"/>
      <c r="GR722" s="778"/>
      <c r="GS722" s="778"/>
      <c r="GT722" s="778"/>
      <c r="GU722" s="778"/>
      <c r="GV722" s="778"/>
      <c r="GW722" s="778"/>
      <c r="GX722" s="778"/>
      <c r="GY722" s="778"/>
      <c r="GZ722" s="778"/>
      <c r="HA722" s="778"/>
      <c r="HB722" s="778"/>
      <c r="HC722" s="778"/>
      <c r="HD722" s="778"/>
      <c r="HE722" s="778"/>
      <c r="HF722" s="778"/>
      <c r="HG722" s="778"/>
      <c r="HH722" s="778"/>
    </row>
    <row r="723" spans="1:216" s="782" customFormat="1">
      <c r="A723" s="779"/>
      <c r="B723" s="780"/>
      <c r="C723" s="780"/>
      <c r="D723" s="780"/>
      <c r="E723" s="780"/>
      <c r="F723" s="780"/>
      <c r="G723" s="780"/>
      <c r="H723" s="780"/>
      <c r="I723" s="780"/>
      <c r="J723" s="780"/>
      <c r="K723" s="780"/>
      <c r="L723" s="780"/>
      <c r="M723" s="780"/>
      <c r="N723" s="780"/>
      <c r="O723" s="780"/>
      <c r="P723" s="780"/>
      <c r="Q723" s="781"/>
      <c r="R723" s="778"/>
      <c r="S723" s="778"/>
      <c r="T723" s="778"/>
      <c r="U723" s="778"/>
      <c r="V723" s="778"/>
      <c r="W723" s="778"/>
      <c r="X723" s="778"/>
      <c r="Y723" s="778"/>
      <c r="Z723" s="778"/>
      <c r="AA723" s="778"/>
      <c r="AB723" s="778"/>
      <c r="AC723" s="778"/>
      <c r="AD723" s="778"/>
      <c r="AE723" s="778"/>
      <c r="AF723" s="778"/>
      <c r="AG723" s="778"/>
      <c r="AH723" s="778"/>
      <c r="AI723" s="778"/>
      <c r="AJ723" s="778"/>
      <c r="AK723" s="778"/>
      <c r="AL723" s="778"/>
      <c r="AM723" s="778"/>
      <c r="AN723" s="778"/>
      <c r="AO723" s="778"/>
      <c r="AP723" s="778"/>
      <c r="AQ723" s="778"/>
      <c r="AR723" s="778"/>
      <c r="AS723" s="778"/>
      <c r="AT723" s="778"/>
      <c r="AU723" s="778"/>
      <c r="AV723" s="778"/>
      <c r="AW723" s="778"/>
      <c r="AX723" s="778"/>
      <c r="AY723" s="778"/>
      <c r="AZ723" s="778"/>
      <c r="BA723" s="778"/>
      <c r="BB723" s="778"/>
      <c r="BC723" s="778"/>
      <c r="BD723" s="778"/>
      <c r="BE723" s="778"/>
      <c r="BF723" s="778"/>
      <c r="BG723" s="778"/>
      <c r="BH723" s="778"/>
      <c r="BI723" s="778"/>
      <c r="BJ723" s="778"/>
      <c r="BK723" s="778"/>
      <c r="BL723" s="778"/>
      <c r="BM723" s="778"/>
      <c r="BN723" s="778"/>
      <c r="BO723" s="778"/>
      <c r="BP723" s="778"/>
      <c r="BQ723" s="778"/>
      <c r="BR723" s="778"/>
      <c r="BS723" s="778"/>
      <c r="BT723" s="778"/>
      <c r="BU723" s="778"/>
      <c r="BV723" s="778"/>
      <c r="BW723" s="778"/>
      <c r="BX723" s="778"/>
      <c r="BY723" s="778"/>
      <c r="BZ723" s="778"/>
      <c r="CA723" s="778"/>
      <c r="CB723" s="778"/>
      <c r="CC723" s="778"/>
      <c r="CD723" s="778"/>
      <c r="CE723" s="778"/>
      <c r="CF723" s="778"/>
      <c r="CG723" s="778"/>
      <c r="CH723" s="778"/>
      <c r="CI723" s="778"/>
      <c r="CJ723" s="778"/>
      <c r="CK723" s="778"/>
      <c r="CL723" s="778"/>
      <c r="CM723" s="778"/>
      <c r="CN723" s="778"/>
      <c r="CO723" s="778"/>
      <c r="CP723" s="778"/>
      <c r="CQ723" s="778"/>
      <c r="CR723" s="778"/>
      <c r="CS723" s="778"/>
      <c r="CT723" s="778"/>
      <c r="CU723" s="778"/>
      <c r="CV723" s="778"/>
      <c r="CW723" s="778"/>
      <c r="CX723" s="778"/>
      <c r="CY723" s="778"/>
      <c r="CZ723" s="778"/>
      <c r="DA723" s="778"/>
      <c r="DB723" s="778"/>
      <c r="DC723" s="778"/>
      <c r="DD723" s="778"/>
      <c r="DE723" s="778"/>
      <c r="DF723" s="778"/>
      <c r="DG723" s="778"/>
      <c r="DH723" s="778"/>
      <c r="DI723" s="778"/>
      <c r="DJ723" s="778"/>
      <c r="DK723" s="778"/>
      <c r="DL723" s="778"/>
      <c r="DM723" s="778"/>
      <c r="DN723" s="778"/>
      <c r="DO723" s="778"/>
      <c r="DP723" s="778"/>
      <c r="DQ723" s="778"/>
      <c r="DR723" s="778"/>
      <c r="DS723" s="778"/>
      <c r="DT723" s="778"/>
      <c r="DU723" s="778"/>
      <c r="DV723" s="778"/>
      <c r="DW723" s="778"/>
      <c r="DX723" s="778"/>
      <c r="DY723" s="778"/>
      <c r="DZ723" s="778"/>
      <c r="EA723" s="778"/>
      <c r="EB723" s="778"/>
      <c r="EC723" s="778"/>
      <c r="ED723" s="778"/>
      <c r="EE723" s="778"/>
      <c r="EF723" s="778"/>
      <c r="EG723" s="778"/>
      <c r="EH723" s="778"/>
      <c r="EI723" s="778"/>
      <c r="EJ723" s="778"/>
      <c r="EK723" s="778"/>
      <c r="EL723" s="778"/>
      <c r="EM723" s="778"/>
      <c r="EN723" s="778"/>
      <c r="EO723" s="778"/>
      <c r="EP723" s="778"/>
      <c r="EQ723" s="778"/>
      <c r="ER723" s="778"/>
      <c r="ES723" s="778"/>
      <c r="ET723" s="778"/>
      <c r="EU723" s="778"/>
      <c r="EV723" s="778"/>
      <c r="EW723" s="778"/>
      <c r="EX723" s="778"/>
      <c r="EY723" s="778"/>
      <c r="EZ723" s="778"/>
      <c r="FA723" s="778"/>
      <c r="FB723" s="778"/>
      <c r="FC723" s="778"/>
      <c r="FD723" s="778"/>
      <c r="FE723" s="778"/>
      <c r="FF723" s="778"/>
      <c r="FG723" s="778"/>
      <c r="FH723" s="778"/>
      <c r="FI723" s="778"/>
      <c r="FJ723" s="778"/>
      <c r="FK723" s="778"/>
      <c r="FL723" s="778"/>
      <c r="FM723" s="778"/>
      <c r="FN723" s="778"/>
      <c r="FO723" s="778"/>
      <c r="FP723" s="778"/>
      <c r="FQ723" s="778"/>
      <c r="FR723" s="778"/>
      <c r="FS723" s="778"/>
      <c r="FT723" s="778"/>
      <c r="FU723" s="778"/>
      <c r="FV723" s="778"/>
      <c r="FW723" s="778"/>
      <c r="FX723" s="778"/>
      <c r="FY723" s="778"/>
      <c r="FZ723" s="778"/>
      <c r="GA723" s="778"/>
      <c r="GB723" s="778"/>
      <c r="GC723" s="778"/>
      <c r="GD723" s="778"/>
      <c r="GE723" s="778"/>
      <c r="GF723" s="778"/>
      <c r="GG723" s="778"/>
      <c r="GH723" s="778"/>
      <c r="GI723" s="778"/>
      <c r="GJ723" s="778"/>
      <c r="GK723" s="778"/>
      <c r="GL723" s="778"/>
      <c r="GM723" s="778"/>
      <c r="GN723" s="778"/>
      <c r="GO723" s="778"/>
      <c r="GP723" s="778"/>
      <c r="GQ723" s="778"/>
      <c r="GR723" s="778"/>
      <c r="GS723" s="778"/>
      <c r="GT723" s="778"/>
      <c r="GU723" s="778"/>
      <c r="GV723" s="778"/>
      <c r="GW723" s="778"/>
      <c r="GX723" s="778"/>
      <c r="GY723" s="778"/>
      <c r="GZ723" s="778"/>
      <c r="HA723" s="778"/>
      <c r="HB723" s="778"/>
      <c r="HC723" s="778"/>
      <c r="HD723" s="778"/>
      <c r="HE723" s="778"/>
      <c r="HF723" s="778"/>
      <c r="HG723" s="778"/>
      <c r="HH723" s="778"/>
    </row>
    <row r="724" spans="1:216" s="782" customFormat="1">
      <c r="A724" s="779"/>
      <c r="B724" s="780"/>
      <c r="C724" s="780"/>
      <c r="D724" s="780"/>
      <c r="E724" s="780"/>
      <c r="F724" s="780"/>
      <c r="G724" s="780"/>
      <c r="H724" s="780"/>
      <c r="I724" s="780"/>
      <c r="J724" s="780"/>
      <c r="K724" s="780"/>
      <c r="L724" s="780"/>
      <c r="M724" s="780"/>
      <c r="N724" s="780"/>
      <c r="O724" s="780"/>
      <c r="P724" s="780"/>
      <c r="Q724" s="781"/>
      <c r="R724" s="778"/>
      <c r="S724" s="778"/>
      <c r="T724" s="778"/>
      <c r="U724" s="778"/>
      <c r="V724" s="778"/>
      <c r="W724" s="778"/>
      <c r="X724" s="778"/>
      <c r="Y724" s="778"/>
      <c r="Z724" s="778"/>
      <c r="AA724" s="778"/>
      <c r="AB724" s="778"/>
      <c r="AC724" s="778"/>
      <c r="AD724" s="778"/>
      <c r="AE724" s="778"/>
      <c r="AF724" s="778"/>
      <c r="AG724" s="778"/>
      <c r="AH724" s="778"/>
      <c r="AI724" s="778"/>
      <c r="AJ724" s="778"/>
      <c r="AK724" s="778"/>
      <c r="AL724" s="778"/>
      <c r="AM724" s="778"/>
      <c r="AN724" s="778"/>
      <c r="AO724" s="778"/>
      <c r="AP724" s="778"/>
      <c r="AQ724" s="778"/>
      <c r="AR724" s="778"/>
      <c r="AS724" s="778"/>
      <c r="AT724" s="778"/>
      <c r="AU724" s="778"/>
      <c r="AV724" s="778"/>
      <c r="AW724" s="778"/>
      <c r="AX724" s="778"/>
      <c r="AY724" s="778"/>
      <c r="AZ724" s="778"/>
      <c r="BA724" s="778"/>
      <c r="BB724" s="778"/>
      <c r="BC724" s="778"/>
      <c r="BD724" s="778"/>
      <c r="BE724" s="778"/>
      <c r="BF724" s="778"/>
      <c r="BG724" s="778"/>
      <c r="BH724" s="778"/>
      <c r="BI724" s="778"/>
      <c r="BJ724" s="778"/>
      <c r="BK724" s="778"/>
      <c r="BL724" s="778"/>
      <c r="BM724" s="778"/>
      <c r="BN724" s="778"/>
      <c r="BO724" s="778"/>
      <c r="BP724" s="778"/>
      <c r="BQ724" s="778"/>
      <c r="BR724" s="778"/>
      <c r="BS724" s="778"/>
      <c r="BT724" s="778"/>
      <c r="BU724" s="778"/>
      <c r="BV724" s="778"/>
      <c r="BW724" s="778"/>
      <c r="BX724" s="778"/>
      <c r="BY724" s="778"/>
      <c r="BZ724" s="778"/>
      <c r="CA724" s="778"/>
      <c r="CB724" s="778"/>
      <c r="CC724" s="778"/>
      <c r="CD724" s="778"/>
      <c r="CE724" s="778"/>
      <c r="CF724" s="778"/>
      <c r="CG724" s="778"/>
      <c r="CH724" s="778"/>
      <c r="CI724" s="778"/>
      <c r="CJ724" s="778"/>
      <c r="CK724" s="778"/>
      <c r="CL724" s="778"/>
      <c r="CM724" s="778"/>
      <c r="CN724" s="778"/>
      <c r="CO724" s="778"/>
      <c r="CP724" s="778"/>
      <c r="CQ724" s="778"/>
      <c r="CR724" s="778"/>
      <c r="CS724" s="778"/>
      <c r="CT724" s="778"/>
      <c r="CU724" s="778"/>
      <c r="CV724" s="778"/>
      <c r="CW724" s="778"/>
      <c r="CX724" s="778"/>
      <c r="CY724" s="778"/>
      <c r="CZ724" s="778"/>
      <c r="DA724" s="778"/>
      <c r="DB724" s="778"/>
      <c r="DC724" s="778"/>
      <c r="DD724" s="778"/>
      <c r="DE724" s="778"/>
      <c r="DF724" s="778"/>
      <c r="DG724" s="778"/>
      <c r="DH724" s="778"/>
      <c r="DI724" s="778"/>
      <c r="DJ724" s="778"/>
      <c r="DK724" s="778"/>
      <c r="DL724" s="778"/>
      <c r="DM724" s="778"/>
      <c r="DN724" s="778"/>
      <c r="DO724" s="778"/>
      <c r="DP724" s="778"/>
      <c r="DQ724" s="778"/>
      <c r="DR724" s="778"/>
      <c r="DS724" s="778"/>
      <c r="DT724" s="778"/>
      <c r="DU724" s="778"/>
      <c r="DV724" s="778"/>
      <c r="DW724" s="778"/>
      <c r="DX724" s="778"/>
      <c r="DY724" s="778"/>
      <c r="DZ724" s="778"/>
      <c r="EA724" s="778"/>
      <c r="EB724" s="778"/>
      <c r="EC724" s="778"/>
      <c r="ED724" s="778"/>
      <c r="EE724" s="778"/>
      <c r="EF724" s="778"/>
      <c r="EG724" s="778"/>
      <c r="EH724" s="778"/>
      <c r="EI724" s="778"/>
      <c r="EJ724" s="778"/>
      <c r="EK724" s="778"/>
      <c r="EL724" s="778"/>
      <c r="EM724" s="778"/>
      <c r="EN724" s="778"/>
      <c r="EO724" s="778"/>
      <c r="EP724" s="778"/>
      <c r="EQ724" s="778"/>
      <c r="ER724" s="778"/>
      <c r="ES724" s="778"/>
      <c r="ET724" s="778"/>
      <c r="EU724" s="778"/>
      <c r="EV724" s="778"/>
      <c r="EW724" s="778"/>
      <c r="EX724" s="778"/>
      <c r="EY724" s="778"/>
      <c r="EZ724" s="778"/>
      <c r="FA724" s="778"/>
      <c r="FB724" s="778"/>
      <c r="FC724" s="778"/>
      <c r="FD724" s="778"/>
      <c r="FE724" s="778"/>
      <c r="FF724" s="778"/>
      <c r="FG724" s="778"/>
      <c r="FH724" s="778"/>
      <c r="FI724" s="778"/>
      <c r="FJ724" s="778"/>
      <c r="FK724" s="778"/>
      <c r="FL724" s="778"/>
      <c r="FM724" s="778"/>
      <c r="FN724" s="778"/>
      <c r="FO724" s="778"/>
      <c r="FP724" s="778"/>
      <c r="FQ724" s="778"/>
      <c r="FR724" s="778"/>
      <c r="FS724" s="778"/>
      <c r="FT724" s="778"/>
      <c r="FU724" s="778"/>
      <c r="FV724" s="778"/>
      <c r="FW724" s="778"/>
      <c r="FX724" s="778"/>
      <c r="FY724" s="778"/>
      <c r="FZ724" s="778"/>
      <c r="GA724" s="778"/>
      <c r="GB724" s="778"/>
      <c r="GC724" s="778"/>
      <c r="GD724" s="778"/>
      <c r="GE724" s="778"/>
      <c r="GF724" s="778"/>
      <c r="GG724" s="778"/>
      <c r="GH724" s="778"/>
      <c r="GI724" s="778"/>
      <c r="GJ724" s="778"/>
      <c r="GK724" s="778"/>
      <c r="GL724" s="778"/>
      <c r="GM724" s="778"/>
      <c r="GN724" s="778"/>
      <c r="GO724" s="778"/>
      <c r="GP724" s="778"/>
      <c r="GQ724" s="778"/>
      <c r="GR724" s="778"/>
      <c r="GS724" s="778"/>
      <c r="GT724" s="778"/>
      <c r="GU724" s="778"/>
      <c r="GV724" s="778"/>
      <c r="GW724" s="778"/>
      <c r="GX724" s="778"/>
      <c r="GY724" s="778"/>
      <c r="GZ724" s="778"/>
      <c r="HA724" s="778"/>
      <c r="HB724" s="778"/>
      <c r="HC724" s="778"/>
      <c r="HD724" s="778"/>
      <c r="HE724" s="778"/>
      <c r="HF724" s="778"/>
      <c r="HG724" s="778"/>
      <c r="HH724" s="778"/>
    </row>
    <row r="725" spans="1:216" s="782" customFormat="1">
      <c r="A725" s="779"/>
      <c r="B725" s="780"/>
      <c r="C725" s="780"/>
      <c r="D725" s="780"/>
      <c r="E725" s="780"/>
      <c r="F725" s="780"/>
      <c r="G725" s="780"/>
      <c r="H725" s="780"/>
      <c r="I725" s="780"/>
      <c r="J725" s="780"/>
      <c r="K725" s="780"/>
      <c r="L725" s="780"/>
      <c r="M725" s="780"/>
      <c r="N725" s="780"/>
      <c r="O725" s="780"/>
      <c r="P725" s="780"/>
      <c r="Q725" s="781"/>
      <c r="R725" s="778"/>
      <c r="S725" s="778"/>
      <c r="T725" s="778"/>
      <c r="U725" s="778"/>
      <c r="V725" s="778"/>
      <c r="W725" s="778"/>
      <c r="X725" s="778"/>
      <c r="Y725" s="778"/>
      <c r="Z725" s="778"/>
      <c r="AA725" s="778"/>
      <c r="AB725" s="778"/>
      <c r="AC725" s="778"/>
      <c r="AD725" s="778"/>
      <c r="AE725" s="778"/>
      <c r="AF725" s="778"/>
      <c r="AG725" s="778"/>
      <c r="AH725" s="778"/>
      <c r="AI725" s="778"/>
      <c r="AJ725" s="778"/>
      <c r="AK725" s="778"/>
      <c r="AL725" s="778"/>
      <c r="AM725" s="778"/>
      <c r="AN725" s="778"/>
      <c r="AO725" s="778"/>
      <c r="AP725" s="778"/>
      <c r="AQ725" s="778"/>
      <c r="AR725" s="778"/>
      <c r="AS725" s="778"/>
      <c r="AT725" s="778"/>
      <c r="AU725" s="778"/>
      <c r="AV725" s="778"/>
      <c r="AW725" s="778"/>
      <c r="AX725" s="778"/>
      <c r="AY725" s="778"/>
      <c r="AZ725" s="778"/>
      <c r="BA725" s="778"/>
      <c r="BB725" s="778"/>
      <c r="BC725" s="778"/>
      <c r="BD725" s="778"/>
      <c r="BE725" s="778"/>
      <c r="BF725" s="778"/>
      <c r="BG725" s="778"/>
      <c r="BH725" s="778"/>
      <c r="BI725" s="778"/>
      <c r="BJ725" s="778"/>
      <c r="BK725" s="778"/>
      <c r="BL725" s="778"/>
      <c r="BM725" s="778"/>
      <c r="BN725" s="778"/>
      <c r="BO725" s="778"/>
      <c r="BP725" s="778"/>
      <c r="BQ725" s="778"/>
      <c r="BR725" s="778"/>
      <c r="BS725" s="778"/>
      <c r="BT725" s="778"/>
      <c r="BU725" s="778"/>
      <c r="BV725" s="778"/>
      <c r="BW725" s="778"/>
      <c r="BX725" s="778"/>
      <c r="BY725" s="778"/>
      <c r="BZ725" s="778"/>
      <c r="CA725" s="778"/>
      <c r="CB725" s="778"/>
      <c r="CC725" s="778"/>
      <c r="CD725" s="778"/>
      <c r="CE725" s="778"/>
      <c r="CF725" s="778"/>
      <c r="CG725" s="778"/>
      <c r="CH725" s="778"/>
      <c r="CI725" s="778"/>
      <c r="CJ725" s="778"/>
      <c r="CK725" s="778"/>
      <c r="CL725" s="778"/>
      <c r="CM725" s="778"/>
      <c r="CN725" s="778"/>
      <c r="CO725" s="778"/>
      <c r="CP725" s="778"/>
      <c r="CQ725" s="778"/>
      <c r="CR725" s="778"/>
      <c r="CS725" s="778"/>
      <c r="CT725" s="778"/>
      <c r="CU725" s="778"/>
      <c r="CV725" s="778"/>
      <c r="CW725" s="778"/>
      <c r="CX725" s="778"/>
      <c r="CY725" s="778"/>
      <c r="CZ725" s="778"/>
      <c r="DA725" s="778"/>
      <c r="DB725" s="778"/>
      <c r="DC725" s="778"/>
      <c r="DD725" s="778"/>
      <c r="DE725" s="778"/>
      <c r="DF725" s="778"/>
      <c r="DG725" s="778"/>
      <c r="DH725" s="778"/>
      <c r="DI725" s="778"/>
      <c r="DJ725" s="778"/>
      <c r="DK725" s="778"/>
      <c r="DL725" s="778"/>
      <c r="DM725" s="778"/>
      <c r="DN725" s="778"/>
      <c r="DO725" s="778"/>
      <c r="DP725" s="778"/>
      <c r="DQ725" s="778"/>
      <c r="DR725" s="778"/>
      <c r="DS725" s="778"/>
      <c r="DT725" s="778"/>
      <c r="DU725" s="778"/>
      <c r="DV725" s="778"/>
      <c r="DW725" s="778"/>
      <c r="DX725" s="778"/>
      <c r="DY725" s="778"/>
      <c r="DZ725" s="778"/>
      <c r="EA725" s="778"/>
      <c r="EB725" s="778"/>
      <c r="EC725" s="778"/>
      <c r="ED725" s="778"/>
      <c r="EE725" s="778"/>
      <c r="EF725" s="778"/>
      <c r="EG725" s="778"/>
      <c r="EH725" s="778"/>
      <c r="EI725" s="778"/>
      <c r="EJ725" s="778"/>
      <c r="EK725" s="778"/>
      <c r="EL725" s="778"/>
      <c r="EM725" s="778"/>
      <c r="EN725" s="778"/>
      <c r="EO725" s="778"/>
      <c r="EP725" s="778"/>
      <c r="EQ725" s="778"/>
      <c r="ER725" s="778"/>
      <c r="ES725" s="778"/>
      <c r="ET725" s="778"/>
      <c r="EU725" s="778"/>
      <c r="EV725" s="778"/>
      <c r="EW725" s="778"/>
      <c r="EX725" s="778"/>
      <c r="EY725" s="778"/>
      <c r="EZ725" s="778"/>
      <c r="FA725" s="778"/>
      <c r="FB725" s="778"/>
      <c r="FC725" s="778"/>
      <c r="FD725" s="778"/>
      <c r="FE725" s="778"/>
      <c r="FF725" s="778"/>
      <c r="FG725" s="778"/>
      <c r="FH725" s="778"/>
      <c r="FI725" s="778"/>
      <c r="FJ725" s="778"/>
      <c r="FK725" s="778"/>
      <c r="FL725" s="778"/>
      <c r="FM725" s="778"/>
      <c r="FN725" s="778"/>
      <c r="FO725" s="778"/>
      <c r="FP725" s="778"/>
      <c r="FQ725" s="778"/>
      <c r="FR725" s="778"/>
      <c r="FS725" s="778"/>
      <c r="FT725" s="778"/>
      <c r="FU725" s="778"/>
      <c r="FV725" s="778"/>
      <c r="FW725" s="778"/>
      <c r="FX725" s="778"/>
      <c r="FY725" s="778"/>
      <c r="FZ725" s="778"/>
      <c r="GA725" s="778"/>
      <c r="GB725" s="778"/>
      <c r="GC725" s="778"/>
      <c r="GD725" s="778"/>
      <c r="GE725" s="778"/>
      <c r="GF725" s="778"/>
      <c r="GG725" s="778"/>
      <c r="GH725" s="778"/>
      <c r="GI725" s="778"/>
      <c r="GJ725" s="778"/>
      <c r="GK725" s="778"/>
      <c r="GL725" s="778"/>
      <c r="GM725" s="778"/>
      <c r="GN725" s="778"/>
      <c r="GO725" s="778"/>
      <c r="GP725" s="778"/>
      <c r="GQ725" s="778"/>
      <c r="GR725" s="778"/>
      <c r="GS725" s="778"/>
      <c r="GT725" s="778"/>
      <c r="GU725" s="778"/>
      <c r="GV725" s="778"/>
      <c r="GW725" s="778"/>
      <c r="GX725" s="778"/>
      <c r="GY725" s="778"/>
      <c r="GZ725" s="778"/>
      <c r="HA725" s="778"/>
      <c r="HB725" s="778"/>
      <c r="HC725" s="778"/>
      <c r="HD725" s="778"/>
      <c r="HE725" s="778"/>
      <c r="HF725" s="778"/>
      <c r="HG725" s="778"/>
      <c r="HH725" s="778"/>
    </row>
    <row r="726" spans="1:216" s="782" customFormat="1">
      <c r="A726" s="779"/>
      <c r="B726" s="780"/>
      <c r="C726" s="780"/>
      <c r="D726" s="780"/>
      <c r="E726" s="780"/>
      <c r="F726" s="780"/>
      <c r="G726" s="780"/>
      <c r="H726" s="780"/>
      <c r="I726" s="780"/>
      <c r="J726" s="780"/>
      <c r="K726" s="780"/>
      <c r="L726" s="780"/>
      <c r="M726" s="780"/>
      <c r="N726" s="780"/>
      <c r="O726" s="780"/>
      <c r="P726" s="780"/>
      <c r="Q726" s="781"/>
      <c r="R726" s="778"/>
      <c r="S726" s="778"/>
      <c r="T726" s="778"/>
      <c r="U726" s="778"/>
      <c r="V726" s="778"/>
      <c r="W726" s="778"/>
      <c r="X726" s="778"/>
      <c r="Y726" s="778"/>
      <c r="Z726" s="778"/>
      <c r="AA726" s="778"/>
      <c r="AB726" s="778"/>
      <c r="AC726" s="778"/>
      <c r="AD726" s="778"/>
      <c r="AE726" s="778"/>
      <c r="AF726" s="778"/>
      <c r="AG726" s="778"/>
      <c r="AH726" s="778"/>
      <c r="AI726" s="778"/>
      <c r="AJ726" s="778"/>
      <c r="AK726" s="778"/>
      <c r="AL726" s="778"/>
      <c r="AM726" s="778"/>
      <c r="AN726" s="778"/>
      <c r="AO726" s="778"/>
      <c r="AP726" s="778"/>
      <c r="AQ726" s="778"/>
      <c r="AR726" s="778"/>
      <c r="AS726" s="778"/>
      <c r="AT726" s="778"/>
      <c r="AU726" s="778"/>
      <c r="AV726" s="778"/>
      <c r="AW726" s="778"/>
      <c r="AX726" s="778"/>
      <c r="AY726" s="778"/>
      <c r="AZ726" s="778"/>
      <c r="BA726" s="778"/>
      <c r="BB726" s="778"/>
      <c r="BC726" s="778"/>
      <c r="BD726" s="778"/>
      <c r="BE726" s="778"/>
      <c r="BF726" s="778"/>
      <c r="BG726" s="778"/>
      <c r="BH726" s="778"/>
      <c r="BI726" s="778"/>
      <c r="BJ726" s="778"/>
      <c r="BK726" s="778"/>
      <c r="BL726" s="778"/>
      <c r="BM726" s="778"/>
      <c r="BN726" s="778"/>
      <c r="BO726" s="778"/>
      <c r="BP726" s="778"/>
      <c r="BQ726" s="778"/>
      <c r="BR726" s="778"/>
      <c r="BS726" s="778"/>
      <c r="BT726" s="778"/>
      <c r="BU726" s="778"/>
      <c r="BV726" s="778"/>
      <c r="BW726" s="778"/>
      <c r="BX726" s="778"/>
      <c r="BY726" s="778"/>
      <c r="BZ726" s="778"/>
      <c r="CA726" s="778"/>
      <c r="CB726" s="778"/>
      <c r="CC726" s="778"/>
      <c r="CD726" s="778"/>
      <c r="CE726" s="778"/>
      <c r="CF726" s="778"/>
      <c r="CG726" s="778"/>
      <c r="CH726" s="778"/>
      <c r="CI726" s="778"/>
      <c r="CJ726" s="778"/>
      <c r="CK726" s="778"/>
      <c r="CL726" s="778"/>
      <c r="CM726" s="778"/>
      <c r="CN726" s="778"/>
      <c r="CO726" s="778"/>
      <c r="CP726" s="778"/>
      <c r="CQ726" s="778"/>
      <c r="CR726" s="778"/>
      <c r="CS726" s="778"/>
      <c r="CT726" s="778"/>
      <c r="CU726" s="778"/>
      <c r="CV726" s="778"/>
      <c r="CW726" s="778"/>
      <c r="CX726" s="778"/>
      <c r="CY726" s="778"/>
      <c r="CZ726" s="778"/>
      <c r="DA726" s="778"/>
      <c r="DB726" s="778"/>
      <c r="DC726" s="778"/>
      <c r="DD726" s="778"/>
      <c r="DE726" s="778"/>
      <c r="DF726" s="778"/>
      <c r="DG726" s="778"/>
      <c r="DH726" s="778"/>
      <c r="DI726" s="778"/>
      <c r="DJ726" s="778"/>
      <c r="DK726" s="778"/>
      <c r="DL726" s="778"/>
      <c r="DM726" s="778"/>
      <c r="DN726" s="778"/>
      <c r="DO726" s="778"/>
      <c r="DP726" s="778"/>
      <c r="DQ726" s="778"/>
      <c r="DR726" s="778"/>
      <c r="DS726" s="778"/>
      <c r="DT726" s="778"/>
      <c r="DU726" s="778"/>
      <c r="DV726" s="778"/>
      <c r="DW726" s="778"/>
      <c r="DX726" s="778"/>
      <c r="DY726" s="778"/>
      <c r="DZ726" s="778"/>
      <c r="EA726" s="778"/>
      <c r="EB726" s="778"/>
      <c r="EC726" s="778"/>
      <c r="ED726" s="778"/>
      <c r="EE726" s="778"/>
      <c r="EF726" s="778"/>
      <c r="EG726" s="778"/>
      <c r="EH726" s="778"/>
      <c r="EI726" s="778"/>
      <c r="EJ726" s="778"/>
      <c r="EK726" s="778"/>
      <c r="EL726" s="778"/>
      <c r="EM726" s="778"/>
      <c r="EN726" s="778"/>
      <c r="EO726" s="778"/>
      <c r="EP726" s="778"/>
      <c r="EQ726" s="778"/>
      <c r="ER726" s="778"/>
      <c r="ES726" s="778"/>
      <c r="ET726" s="778"/>
      <c r="EU726" s="778"/>
      <c r="EV726" s="778"/>
      <c r="EW726" s="778"/>
      <c r="EX726" s="778"/>
      <c r="EY726" s="778"/>
      <c r="EZ726" s="778"/>
      <c r="FA726" s="778"/>
      <c r="FB726" s="778"/>
      <c r="FC726" s="778"/>
      <c r="FD726" s="778"/>
      <c r="FE726" s="778"/>
      <c r="FF726" s="778"/>
      <c r="FG726" s="778"/>
      <c r="FH726" s="778"/>
      <c r="FI726" s="778"/>
      <c r="FJ726" s="778"/>
      <c r="FK726" s="778"/>
      <c r="FL726" s="778"/>
      <c r="FM726" s="778"/>
      <c r="FN726" s="778"/>
      <c r="FO726" s="778"/>
      <c r="FP726" s="778"/>
      <c r="FQ726" s="778"/>
      <c r="FR726" s="778"/>
      <c r="FS726" s="778"/>
      <c r="FT726" s="778"/>
      <c r="FU726" s="778"/>
      <c r="FV726" s="778"/>
      <c r="FW726" s="778"/>
      <c r="FX726" s="778"/>
      <c r="FY726" s="778"/>
      <c r="FZ726" s="778"/>
      <c r="GA726" s="778"/>
      <c r="GB726" s="778"/>
      <c r="GC726" s="778"/>
      <c r="GD726" s="778"/>
      <c r="GE726" s="778"/>
      <c r="GF726" s="778"/>
      <c r="GG726" s="778"/>
      <c r="GH726" s="778"/>
      <c r="GI726" s="778"/>
      <c r="GJ726" s="778"/>
      <c r="GK726" s="778"/>
      <c r="GL726" s="778"/>
      <c r="GM726" s="778"/>
      <c r="GN726" s="778"/>
      <c r="GO726" s="778"/>
      <c r="GP726" s="778"/>
      <c r="GQ726" s="778"/>
      <c r="GR726" s="778"/>
      <c r="GS726" s="778"/>
      <c r="GT726" s="778"/>
      <c r="GU726" s="778"/>
      <c r="GV726" s="778"/>
      <c r="GW726" s="778"/>
      <c r="GX726" s="778"/>
      <c r="GY726" s="778"/>
      <c r="GZ726" s="778"/>
      <c r="HA726" s="778"/>
      <c r="HB726" s="778"/>
      <c r="HC726" s="778"/>
      <c r="HD726" s="778"/>
      <c r="HE726" s="778"/>
      <c r="HF726" s="778"/>
      <c r="HG726" s="778"/>
      <c r="HH726" s="778"/>
    </row>
    <row r="727" spans="1:216" s="782" customFormat="1">
      <c r="A727" s="779"/>
      <c r="B727" s="780"/>
      <c r="C727" s="780"/>
      <c r="D727" s="780"/>
      <c r="E727" s="780"/>
      <c r="F727" s="780"/>
      <c r="G727" s="780"/>
      <c r="H727" s="780"/>
      <c r="I727" s="780"/>
      <c r="J727" s="780"/>
      <c r="K727" s="780"/>
      <c r="L727" s="780"/>
      <c r="M727" s="780"/>
      <c r="N727" s="780"/>
      <c r="O727" s="780"/>
      <c r="P727" s="780"/>
      <c r="Q727" s="781"/>
      <c r="R727" s="778"/>
      <c r="S727" s="778"/>
      <c r="T727" s="778"/>
      <c r="U727" s="778"/>
      <c r="V727" s="778"/>
      <c r="W727" s="778"/>
      <c r="X727" s="778"/>
      <c r="Y727" s="778"/>
      <c r="Z727" s="778"/>
      <c r="AA727" s="778"/>
      <c r="AB727" s="778"/>
      <c r="AC727" s="778"/>
      <c r="AD727" s="778"/>
      <c r="AE727" s="778"/>
      <c r="AF727" s="778"/>
      <c r="AG727" s="778"/>
      <c r="AH727" s="778"/>
      <c r="AI727" s="778"/>
      <c r="AJ727" s="778"/>
      <c r="AK727" s="778"/>
      <c r="AL727" s="778"/>
      <c r="AM727" s="778"/>
      <c r="AN727" s="778"/>
      <c r="AO727" s="778"/>
      <c r="AP727" s="778"/>
      <c r="AQ727" s="778"/>
      <c r="AR727" s="778"/>
      <c r="AS727" s="778"/>
      <c r="AT727" s="778"/>
      <c r="AU727" s="778"/>
      <c r="AV727" s="778"/>
      <c r="AW727" s="778"/>
      <c r="AX727" s="778"/>
      <c r="AY727" s="778"/>
      <c r="AZ727" s="778"/>
      <c r="BA727" s="778"/>
      <c r="BB727" s="778"/>
      <c r="BC727" s="778"/>
      <c r="BD727" s="778"/>
      <c r="BE727" s="778"/>
      <c r="BF727" s="778"/>
      <c r="BG727" s="778"/>
      <c r="BH727" s="778"/>
      <c r="BI727" s="778"/>
      <c r="BJ727" s="778"/>
      <c r="BK727" s="778"/>
      <c r="BL727" s="778"/>
      <c r="BM727" s="778"/>
      <c r="BN727" s="778"/>
      <c r="BO727" s="778"/>
      <c r="BP727" s="778"/>
      <c r="BQ727" s="778"/>
      <c r="BR727" s="778"/>
      <c r="BS727" s="778"/>
      <c r="BT727" s="778"/>
      <c r="BU727" s="778"/>
      <c r="BV727" s="778"/>
      <c r="BW727" s="778"/>
      <c r="BX727" s="778"/>
      <c r="BY727" s="778"/>
      <c r="BZ727" s="778"/>
      <c r="CA727" s="778"/>
      <c r="CB727" s="778"/>
      <c r="CC727" s="778"/>
      <c r="CD727" s="778"/>
      <c r="CE727" s="778"/>
      <c r="CF727" s="778"/>
      <c r="CG727" s="778"/>
      <c r="CH727" s="778"/>
      <c r="CI727" s="778"/>
      <c r="CJ727" s="778"/>
      <c r="CK727" s="778"/>
      <c r="CL727" s="778"/>
      <c r="CM727" s="778"/>
      <c r="CN727" s="778"/>
      <c r="CO727" s="778"/>
      <c r="CP727" s="778"/>
      <c r="CQ727" s="778"/>
      <c r="CR727" s="778"/>
      <c r="CS727" s="778"/>
      <c r="CT727" s="778"/>
      <c r="CU727" s="778"/>
      <c r="CV727" s="778"/>
      <c r="CW727" s="778"/>
      <c r="CX727" s="778"/>
      <c r="CY727" s="778"/>
      <c r="CZ727" s="778"/>
      <c r="DA727" s="778"/>
      <c r="DB727" s="778"/>
      <c r="DC727" s="778"/>
      <c r="DD727" s="778"/>
      <c r="DE727" s="778"/>
      <c r="DF727" s="778"/>
      <c r="DG727" s="778"/>
      <c r="DH727" s="778"/>
      <c r="DI727" s="778"/>
      <c r="DJ727" s="778"/>
      <c r="DK727" s="778"/>
      <c r="DL727" s="778"/>
      <c r="DM727" s="778"/>
      <c r="DN727" s="778"/>
      <c r="DO727" s="778"/>
      <c r="DP727" s="778"/>
      <c r="DQ727" s="778"/>
      <c r="DR727" s="778"/>
      <c r="DS727" s="778"/>
      <c r="DT727" s="778"/>
      <c r="DU727" s="778"/>
      <c r="DV727" s="778"/>
      <c r="DW727" s="778"/>
      <c r="DX727" s="778"/>
      <c r="DY727" s="778"/>
      <c r="DZ727" s="778"/>
      <c r="EA727" s="778"/>
      <c r="EB727" s="778"/>
      <c r="EC727" s="778"/>
      <c r="ED727" s="778"/>
      <c r="EE727" s="778"/>
      <c r="EF727" s="778"/>
      <c r="EG727" s="778"/>
      <c r="EH727" s="778"/>
      <c r="EI727" s="778"/>
      <c r="EJ727" s="778"/>
      <c r="EK727" s="778"/>
      <c r="EL727" s="778"/>
      <c r="EM727" s="778"/>
      <c r="EN727" s="778"/>
      <c r="EO727" s="778"/>
      <c r="EP727" s="778"/>
      <c r="EQ727" s="778"/>
      <c r="ER727" s="778"/>
      <c r="ES727" s="778"/>
      <c r="ET727" s="778"/>
      <c r="EU727" s="778"/>
      <c r="EV727" s="778"/>
      <c r="EW727" s="778"/>
      <c r="EX727" s="778"/>
      <c r="EY727" s="778"/>
      <c r="EZ727" s="778"/>
      <c r="FA727" s="778"/>
      <c r="FB727" s="778"/>
      <c r="FC727" s="778"/>
      <c r="FD727" s="778"/>
      <c r="FE727" s="778"/>
      <c r="FF727" s="778"/>
      <c r="FG727" s="778"/>
      <c r="FH727" s="778"/>
      <c r="FI727" s="778"/>
      <c r="FJ727" s="778"/>
      <c r="FK727" s="778"/>
      <c r="FL727" s="778"/>
      <c r="FM727" s="778"/>
      <c r="FN727" s="778"/>
      <c r="FO727" s="778"/>
      <c r="FP727" s="778"/>
      <c r="FQ727" s="778"/>
      <c r="FR727" s="778"/>
      <c r="FS727" s="778"/>
      <c r="FT727" s="778"/>
      <c r="FU727" s="778"/>
      <c r="FV727" s="778"/>
      <c r="FW727" s="778"/>
      <c r="FX727" s="778"/>
      <c r="FY727" s="778"/>
      <c r="FZ727" s="778"/>
      <c r="GA727" s="778"/>
      <c r="GB727" s="778"/>
      <c r="GC727" s="778"/>
      <c r="GD727" s="778"/>
      <c r="GE727" s="778"/>
      <c r="GF727" s="778"/>
      <c r="GG727" s="778"/>
      <c r="GH727" s="778"/>
      <c r="GI727" s="778"/>
      <c r="GJ727" s="778"/>
      <c r="GK727" s="778"/>
      <c r="GL727" s="778"/>
      <c r="GM727" s="778"/>
      <c r="GN727" s="778"/>
      <c r="GO727" s="778"/>
      <c r="GP727" s="778"/>
      <c r="GQ727" s="778"/>
      <c r="GR727" s="778"/>
      <c r="GS727" s="778"/>
      <c r="GT727" s="778"/>
      <c r="GU727" s="778"/>
      <c r="GV727" s="778"/>
      <c r="GW727" s="778"/>
      <c r="GX727" s="778"/>
      <c r="GY727" s="778"/>
      <c r="GZ727" s="778"/>
      <c r="HA727" s="778"/>
      <c r="HB727" s="778"/>
      <c r="HC727" s="778"/>
      <c r="HD727" s="778"/>
      <c r="HE727" s="778"/>
      <c r="HF727" s="778"/>
      <c r="HG727" s="778"/>
      <c r="HH727" s="778"/>
    </row>
    <row r="728" spans="1:216" s="782" customFormat="1">
      <c r="A728" s="779"/>
      <c r="B728" s="780"/>
      <c r="C728" s="780"/>
      <c r="D728" s="780"/>
      <c r="E728" s="780"/>
      <c r="F728" s="780"/>
      <c r="G728" s="780"/>
      <c r="H728" s="780"/>
      <c r="I728" s="780"/>
      <c r="J728" s="780"/>
      <c r="K728" s="780"/>
      <c r="L728" s="780"/>
      <c r="M728" s="780"/>
      <c r="N728" s="780"/>
      <c r="O728" s="780"/>
      <c r="P728" s="780"/>
      <c r="Q728" s="781"/>
      <c r="R728" s="778"/>
      <c r="S728" s="778"/>
      <c r="T728" s="778"/>
      <c r="U728" s="778"/>
      <c r="V728" s="778"/>
      <c r="W728" s="778"/>
      <c r="X728" s="778"/>
      <c r="Y728" s="778"/>
      <c r="Z728" s="778"/>
      <c r="AA728" s="778"/>
      <c r="AB728" s="778"/>
      <c r="AC728" s="778"/>
      <c r="AD728" s="778"/>
      <c r="AE728" s="778"/>
      <c r="AF728" s="778"/>
      <c r="AG728" s="778"/>
      <c r="AH728" s="778"/>
      <c r="AI728" s="778"/>
      <c r="AJ728" s="778"/>
      <c r="AK728" s="778"/>
      <c r="AL728" s="778"/>
      <c r="AM728" s="778"/>
      <c r="AN728" s="778"/>
      <c r="AO728" s="778"/>
      <c r="AP728" s="778"/>
      <c r="AQ728" s="778"/>
      <c r="AR728" s="778"/>
      <c r="AS728" s="778"/>
      <c r="AT728" s="778"/>
      <c r="AU728" s="778"/>
      <c r="AV728" s="778"/>
      <c r="AW728" s="778"/>
      <c r="AX728" s="778"/>
      <c r="AY728" s="778"/>
      <c r="AZ728" s="778"/>
      <c r="BA728" s="778"/>
      <c r="BB728" s="778"/>
      <c r="BC728" s="778"/>
      <c r="BD728" s="778"/>
      <c r="BE728" s="778"/>
      <c r="BF728" s="778"/>
      <c r="BG728" s="778"/>
      <c r="BH728" s="778"/>
      <c r="BI728" s="778"/>
      <c r="BJ728" s="778"/>
      <c r="BK728" s="778"/>
      <c r="BL728" s="778"/>
      <c r="BM728" s="778"/>
      <c r="BN728" s="778"/>
      <c r="BO728" s="778"/>
      <c r="BP728" s="778"/>
      <c r="BQ728" s="778"/>
      <c r="BR728" s="778"/>
      <c r="BS728" s="778"/>
      <c r="BT728" s="778"/>
      <c r="BU728" s="778"/>
      <c r="BV728" s="778"/>
      <c r="BW728" s="778"/>
      <c r="BX728" s="778"/>
      <c r="BY728" s="778"/>
      <c r="BZ728" s="778"/>
      <c r="CA728" s="778"/>
      <c r="CB728" s="778"/>
      <c r="CC728" s="778"/>
      <c r="CD728" s="778"/>
      <c r="CE728" s="778"/>
      <c r="CF728" s="778"/>
      <c r="CG728" s="778"/>
      <c r="CH728" s="778"/>
      <c r="CI728" s="778"/>
      <c r="CJ728" s="778"/>
      <c r="CK728" s="778"/>
      <c r="CL728" s="778"/>
      <c r="CM728" s="778"/>
      <c r="CN728" s="778"/>
      <c r="CO728" s="778"/>
      <c r="CP728" s="778"/>
      <c r="CQ728" s="778"/>
      <c r="CR728" s="778"/>
      <c r="CS728" s="778"/>
      <c r="CT728" s="778"/>
      <c r="CU728" s="778"/>
      <c r="CV728" s="778"/>
      <c r="CW728" s="778"/>
      <c r="CX728" s="778"/>
      <c r="CY728" s="778"/>
      <c r="CZ728" s="778"/>
      <c r="DA728" s="778"/>
      <c r="DB728" s="778"/>
      <c r="DC728" s="778"/>
      <c r="DD728" s="778"/>
      <c r="DE728" s="778"/>
      <c r="DF728" s="778"/>
      <c r="DG728" s="778"/>
      <c r="DH728" s="778"/>
      <c r="DI728" s="778"/>
      <c r="DJ728" s="778"/>
      <c r="DK728" s="778"/>
      <c r="DL728" s="778"/>
      <c r="DM728" s="778"/>
      <c r="DN728" s="778"/>
      <c r="DO728" s="778"/>
      <c r="DP728" s="778"/>
      <c r="DQ728" s="778"/>
      <c r="DR728" s="778"/>
      <c r="DS728" s="778"/>
      <c r="DT728" s="778"/>
      <c r="DU728" s="778"/>
      <c r="DV728" s="778"/>
      <c r="DW728" s="778"/>
      <c r="DX728" s="778"/>
      <c r="DY728" s="778"/>
      <c r="DZ728" s="778"/>
      <c r="EA728" s="778"/>
      <c r="EB728" s="778"/>
      <c r="EC728" s="778"/>
      <c r="ED728" s="778"/>
      <c r="EE728" s="778"/>
      <c r="EF728" s="778"/>
      <c r="EG728" s="778"/>
      <c r="EH728" s="778"/>
      <c r="EI728" s="778"/>
      <c r="EJ728" s="778"/>
      <c r="EK728" s="778"/>
      <c r="EL728" s="778"/>
      <c r="EM728" s="778"/>
      <c r="EN728" s="778"/>
      <c r="EO728" s="778"/>
      <c r="EP728" s="778"/>
      <c r="EQ728" s="778"/>
      <c r="ER728" s="778"/>
      <c r="ES728" s="778"/>
      <c r="ET728" s="778"/>
      <c r="EU728" s="778"/>
      <c r="EV728" s="778"/>
      <c r="EW728" s="778"/>
      <c r="EX728" s="778"/>
      <c r="EY728" s="778"/>
      <c r="EZ728" s="778"/>
      <c r="FA728" s="778"/>
      <c r="FB728" s="778"/>
      <c r="FC728" s="778"/>
      <c r="FD728" s="778"/>
      <c r="FE728" s="778"/>
      <c r="FF728" s="778"/>
      <c r="FG728" s="778"/>
      <c r="FH728" s="778"/>
      <c r="FI728" s="778"/>
      <c r="FJ728" s="778"/>
      <c r="FK728" s="778"/>
      <c r="FL728" s="778"/>
      <c r="FM728" s="778"/>
      <c r="FN728" s="778"/>
      <c r="FO728" s="778"/>
      <c r="FP728" s="778"/>
      <c r="FQ728" s="778"/>
      <c r="FR728" s="778"/>
      <c r="FS728" s="778"/>
      <c r="FT728" s="778"/>
      <c r="FU728" s="778"/>
      <c r="FV728" s="778"/>
      <c r="FW728" s="778"/>
      <c r="FX728" s="778"/>
      <c r="FY728" s="778"/>
      <c r="FZ728" s="778"/>
      <c r="GA728" s="778"/>
      <c r="GB728" s="778"/>
      <c r="GC728" s="778"/>
      <c r="GD728" s="778"/>
      <c r="GE728" s="778"/>
      <c r="GF728" s="778"/>
      <c r="GG728" s="778"/>
      <c r="GH728" s="778"/>
      <c r="GI728" s="778"/>
      <c r="GJ728" s="778"/>
      <c r="GK728" s="778"/>
      <c r="GL728" s="778"/>
      <c r="GM728" s="778"/>
      <c r="GN728" s="778"/>
      <c r="GO728" s="778"/>
      <c r="GP728" s="778"/>
      <c r="GQ728" s="778"/>
      <c r="GR728" s="778"/>
      <c r="GS728" s="778"/>
      <c r="GT728" s="778"/>
      <c r="GU728" s="778"/>
      <c r="GV728" s="778"/>
      <c r="GW728" s="778"/>
      <c r="GX728" s="778"/>
      <c r="GY728" s="778"/>
      <c r="GZ728" s="778"/>
      <c r="HA728" s="778"/>
      <c r="HB728" s="778"/>
      <c r="HC728" s="778"/>
      <c r="HD728" s="778"/>
      <c r="HE728" s="778"/>
      <c r="HF728" s="778"/>
      <c r="HG728" s="778"/>
      <c r="HH728" s="778"/>
    </row>
    <row r="729" spans="1:216" s="782" customFormat="1">
      <c r="A729" s="779"/>
      <c r="B729" s="780"/>
      <c r="C729" s="780"/>
      <c r="D729" s="780"/>
      <c r="E729" s="780"/>
      <c r="F729" s="780"/>
      <c r="G729" s="780"/>
      <c r="H729" s="780"/>
      <c r="I729" s="780"/>
      <c r="J729" s="780"/>
      <c r="K729" s="780"/>
      <c r="L729" s="780"/>
      <c r="M729" s="780"/>
      <c r="N729" s="780"/>
      <c r="O729" s="780"/>
      <c r="P729" s="780"/>
      <c r="Q729" s="781"/>
      <c r="R729" s="778"/>
      <c r="S729" s="778"/>
      <c r="T729" s="778"/>
      <c r="U729" s="778"/>
      <c r="V729" s="778"/>
      <c r="W729" s="778"/>
      <c r="X729" s="778"/>
      <c r="Y729" s="778"/>
      <c r="Z729" s="778"/>
      <c r="AA729" s="778"/>
      <c r="AB729" s="778"/>
      <c r="AC729" s="778"/>
      <c r="AD729" s="778"/>
      <c r="AE729" s="778"/>
      <c r="AF729" s="778"/>
      <c r="AG729" s="778"/>
      <c r="AH729" s="778"/>
      <c r="AI729" s="778"/>
      <c r="AJ729" s="778"/>
      <c r="AK729" s="778"/>
      <c r="AL729" s="778"/>
      <c r="AM729" s="778"/>
      <c r="AN729" s="778"/>
      <c r="AO729" s="778"/>
      <c r="AP729" s="778"/>
      <c r="AQ729" s="778"/>
      <c r="AR729" s="778"/>
      <c r="AS729" s="778"/>
      <c r="AT729" s="778"/>
      <c r="AU729" s="778"/>
      <c r="AV729" s="778"/>
      <c r="AW729" s="778"/>
      <c r="AX729" s="778"/>
      <c r="AY729" s="778"/>
      <c r="AZ729" s="778"/>
      <c r="BA729" s="778"/>
      <c r="BB729" s="778"/>
      <c r="BC729" s="778"/>
      <c r="BD729" s="778"/>
      <c r="BE729" s="778"/>
      <c r="BF729" s="778"/>
      <c r="BG729" s="778"/>
      <c r="BH729" s="778"/>
      <c r="BI729" s="778"/>
      <c r="BJ729" s="778"/>
      <c r="BK729" s="778"/>
      <c r="BL729" s="778"/>
      <c r="BM729" s="778"/>
      <c r="BN729" s="778"/>
      <c r="BO729" s="778"/>
      <c r="BP729" s="778"/>
      <c r="BQ729" s="778"/>
      <c r="BR729" s="778"/>
      <c r="BS729" s="778"/>
      <c r="BT729" s="778"/>
      <c r="BU729" s="778"/>
      <c r="BV729" s="778"/>
      <c r="BW729" s="778"/>
      <c r="BX729" s="778"/>
      <c r="BY729" s="778"/>
      <c r="BZ729" s="778"/>
      <c r="CA729" s="778"/>
      <c r="CB729" s="778"/>
      <c r="CC729" s="778"/>
      <c r="CD729" s="778"/>
      <c r="CE729" s="778"/>
      <c r="CF729" s="778"/>
      <c r="CG729" s="778"/>
      <c r="CH729" s="778"/>
      <c r="CI729" s="778"/>
      <c r="CJ729" s="778"/>
      <c r="CK729" s="778"/>
      <c r="CL729" s="778"/>
      <c r="CM729" s="778"/>
      <c r="CN729" s="778"/>
      <c r="CO729" s="778"/>
      <c r="CP729" s="778"/>
      <c r="CQ729" s="778"/>
      <c r="CR729" s="778"/>
      <c r="CS729" s="778"/>
      <c r="CT729" s="778"/>
      <c r="CU729" s="778"/>
      <c r="CV729" s="778"/>
      <c r="CW729" s="778"/>
      <c r="CX729" s="778"/>
      <c r="CY729" s="778"/>
      <c r="CZ729" s="778"/>
      <c r="DA729" s="778"/>
      <c r="DB729" s="778"/>
      <c r="DC729" s="778"/>
      <c r="DD729" s="778"/>
      <c r="DE729" s="778"/>
      <c r="DF729" s="778"/>
      <c r="DG729" s="778"/>
      <c r="DH729" s="778"/>
      <c r="DI729" s="778"/>
      <c r="DJ729" s="778"/>
      <c r="DK729" s="778"/>
      <c r="DL729" s="778"/>
      <c r="DM729" s="778"/>
      <c r="DN729" s="778"/>
      <c r="DO729" s="778"/>
      <c r="DP729" s="778"/>
      <c r="DQ729" s="778"/>
      <c r="DR729" s="778"/>
      <c r="DS729" s="778"/>
      <c r="DT729" s="778"/>
      <c r="DU729" s="778"/>
      <c r="DV729" s="778"/>
      <c r="DW729" s="778"/>
      <c r="DX729" s="778"/>
      <c r="DY729" s="778"/>
      <c r="DZ729" s="778"/>
      <c r="EA729" s="778"/>
      <c r="EB729" s="778"/>
      <c r="EC729" s="778"/>
      <c r="ED729" s="778"/>
      <c r="EE729" s="778"/>
      <c r="EF729" s="778"/>
      <c r="EG729" s="778"/>
      <c r="EH729" s="778"/>
      <c r="EI729" s="778"/>
      <c r="EJ729" s="778"/>
      <c r="EK729" s="778"/>
      <c r="EL729" s="778"/>
      <c r="EM729" s="778"/>
      <c r="EN729" s="778"/>
      <c r="EO729" s="778"/>
      <c r="EP729" s="778"/>
      <c r="EQ729" s="778"/>
      <c r="ER729" s="778"/>
      <c r="ES729" s="778"/>
      <c r="ET729" s="778"/>
      <c r="EU729" s="778"/>
      <c r="EV729" s="778"/>
      <c r="EW729" s="778"/>
      <c r="EX729" s="778"/>
      <c r="EY729" s="778"/>
      <c r="EZ729" s="778"/>
      <c r="FA729" s="778"/>
      <c r="FB729" s="778"/>
      <c r="FC729" s="778"/>
      <c r="FD729" s="778"/>
      <c r="FE729" s="778"/>
      <c r="FF729" s="778"/>
      <c r="FG729" s="778"/>
      <c r="FH729" s="778"/>
      <c r="FI729" s="778"/>
      <c r="FJ729" s="778"/>
      <c r="FK729" s="778"/>
      <c r="FL729" s="778"/>
      <c r="FM729" s="778"/>
      <c r="FN729" s="778"/>
      <c r="FO729" s="778"/>
      <c r="FP729" s="778"/>
      <c r="FQ729" s="778"/>
      <c r="FR729" s="778"/>
      <c r="FS729" s="778"/>
      <c r="FT729" s="778"/>
      <c r="FU729" s="778"/>
      <c r="FV729" s="778"/>
      <c r="FW729" s="778"/>
      <c r="FX729" s="778"/>
      <c r="FY729" s="778"/>
      <c r="FZ729" s="778"/>
      <c r="GA729" s="778"/>
      <c r="GB729" s="778"/>
      <c r="GC729" s="778"/>
      <c r="GD729" s="778"/>
      <c r="GE729" s="778"/>
      <c r="GF729" s="778"/>
      <c r="GG729" s="778"/>
      <c r="GH729" s="778"/>
      <c r="GI729" s="778"/>
      <c r="GJ729" s="778"/>
      <c r="GK729" s="778"/>
      <c r="GL729" s="778"/>
      <c r="GM729" s="778"/>
      <c r="GN729" s="778"/>
      <c r="GO729" s="778"/>
      <c r="GP729" s="778"/>
      <c r="GQ729" s="778"/>
      <c r="GR729" s="778"/>
      <c r="GS729" s="778"/>
      <c r="GT729" s="778"/>
      <c r="GU729" s="778"/>
      <c r="GV729" s="778"/>
      <c r="GW729" s="778"/>
      <c r="GX729" s="778"/>
      <c r="GY729" s="778"/>
      <c r="GZ729" s="778"/>
      <c r="HA729" s="778"/>
      <c r="HB729" s="778"/>
      <c r="HC729" s="778"/>
      <c r="HD729" s="778"/>
      <c r="HE729" s="778"/>
      <c r="HF729" s="778"/>
      <c r="HG729" s="778"/>
      <c r="HH729" s="778"/>
    </row>
    <row r="730" spans="1:216" s="782" customFormat="1">
      <c r="A730" s="779"/>
      <c r="B730" s="780"/>
      <c r="C730" s="780"/>
      <c r="D730" s="780"/>
      <c r="E730" s="780"/>
      <c r="F730" s="780"/>
      <c r="G730" s="780"/>
      <c r="H730" s="780"/>
      <c r="I730" s="780"/>
      <c r="J730" s="780"/>
      <c r="K730" s="780"/>
      <c r="L730" s="780"/>
      <c r="M730" s="780"/>
      <c r="N730" s="780"/>
      <c r="O730" s="780"/>
      <c r="P730" s="780"/>
      <c r="Q730" s="781"/>
      <c r="R730" s="778"/>
      <c r="S730" s="778"/>
      <c r="T730" s="778"/>
      <c r="U730" s="778"/>
      <c r="V730" s="778"/>
      <c r="W730" s="778"/>
      <c r="X730" s="778"/>
      <c r="Y730" s="778"/>
      <c r="Z730" s="778"/>
      <c r="AA730" s="778"/>
      <c r="AB730" s="778"/>
      <c r="AC730" s="778"/>
      <c r="AD730" s="778"/>
      <c r="AE730" s="778"/>
      <c r="AF730" s="778"/>
      <c r="AG730" s="778"/>
      <c r="AH730" s="778"/>
      <c r="AI730" s="778"/>
      <c r="AJ730" s="778"/>
      <c r="AK730" s="778"/>
      <c r="AL730" s="778"/>
      <c r="AM730" s="778"/>
      <c r="AN730" s="778"/>
      <c r="AO730" s="778"/>
      <c r="AP730" s="778"/>
      <c r="AQ730" s="778"/>
      <c r="AR730" s="778"/>
      <c r="AS730" s="778"/>
      <c r="AT730" s="778"/>
      <c r="AU730" s="778"/>
      <c r="AV730" s="778"/>
      <c r="AW730" s="778"/>
      <c r="AX730" s="778"/>
      <c r="AY730" s="778"/>
      <c r="AZ730" s="778"/>
      <c r="BA730" s="778"/>
      <c r="BB730" s="778"/>
      <c r="BC730" s="778"/>
      <c r="BD730" s="778"/>
      <c r="BE730" s="778"/>
      <c r="BF730" s="778"/>
      <c r="BG730" s="778"/>
      <c r="BH730" s="778"/>
      <c r="BI730" s="778"/>
      <c r="BJ730" s="778"/>
      <c r="BK730" s="778"/>
      <c r="BL730" s="778"/>
      <c r="BM730" s="778"/>
      <c r="BN730" s="778"/>
      <c r="BO730" s="778"/>
      <c r="BP730" s="778"/>
      <c r="BQ730" s="778"/>
      <c r="BR730" s="778"/>
      <c r="BS730" s="778"/>
      <c r="BT730" s="778"/>
      <c r="BU730" s="778"/>
      <c r="BV730" s="778"/>
      <c r="BW730" s="778"/>
      <c r="BX730" s="778"/>
      <c r="BY730" s="778"/>
      <c r="BZ730" s="778"/>
      <c r="CA730" s="778"/>
      <c r="CB730" s="778"/>
      <c r="CC730" s="778"/>
      <c r="CD730" s="778"/>
      <c r="CE730" s="778"/>
      <c r="CF730" s="778"/>
      <c r="CG730" s="778"/>
      <c r="CH730" s="778"/>
      <c r="CI730" s="778"/>
      <c r="CJ730" s="778"/>
      <c r="CK730" s="778"/>
      <c r="CL730" s="778"/>
      <c r="CM730" s="778"/>
      <c r="CN730" s="778"/>
      <c r="CO730" s="778"/>
      <c r="CP730" s="778"/>
      <c r="CQ730" s="778"/>
      <c r="CR730" s="778"/>
      <c r="CS730" s="778"/>
      <c r="CT730" s="778"/>
      <c r="CU730" s="778"/>
      <c r="CV730" s="778"/>
      <c r="CW730" s="778"/>
      <c r="CX730" s="778"/>
      <c r="CY730" s="778"/>
      <c r="CZ730" s="778"/>
      <c r="DA730" s="778"/>
      <c r="DB730" s="778"/>
      <c r="DC730" s="778"/>
      <c r="DD730" s="778"/>
      <c r="DE730" s="778"/>
      <c r="DF730" s="778"/>
      <c r="DG730" s="778"/>
      <c r="DH730" s="778"/>
      <c r="DI730" s="778"/>
      <c r="DJ730" s="778"/>
      <c r="DK730" s="778"/>
      <c r="DL730" s="778"/>
      <c r="DM730" s="778"/>
      <c r="DN730" s="778"/>
      <c r="DO730" s="778"/>
      <c r="DP730" s="778"/>
      <c r="DQ730" s="778"/>
      <c r="DR730" s="778"/>
      <c r="DS730" s="778"/>
      <c r="DT730" s="778"/>
      <c r="DU730" s="778"/>
      <c r="DV730" s="778"/>
      <c r="DW730" s="778"/>
      <c r="DX730" s="778"/>
      <c r="DY730" s="778"/>
      <c r="DZ730" s="778"/>
      <c r="EA730" s="778"/>
      <c r="EB730" s="778"/>
      <c r="EC730" s="778"/>
      <c r="ED730" s="778"/>
      <c r="EE730" s="778"/>
      <c r="EF730" s="778"/>
      <c r="EG730" s="778"/>
      <c r="EH730" s="778"/>
      <c r="EI730" s="778"/>
      <c r="EJ730" s="778"/>
      <c r="EK730" s="778"/>
      <c r="EL730" s="778"/>
      <c r="EM730" s="778"/>
      <c r="EN730" s="778"/>
      <c r="EO730" s="778"/>
      <c r="EP730" s="778"/>
      <c r="EQ730" s="778"/>
      <c r="ER730" s="778"/>
      <c r="ES730" s="778"/>
      <c r="ET730" s="778"/>
      <c r="EU730" s="778"/>
      <c r="EV730" s="778"/>
      <c r="EW730" s="778"/>
      <c r="EX730" s="778"/>
      <c r="EY730" s="778"/>
      <c r="EZ730" s="778"/>
      <c r="FA730" s="778"/>
      <c r="FB730" s="778"/>
      <c r="FC730" s="778"/>
      <c r="FD730" s="778"/>
      <c r="FE730" s="778"/>
      <c r="FF730" s="778"/>
      <c r="FG730" s="778"/>
      <c r="FH730" s="778"/>
      <c r="FI730" s="778"/>
      <c r="FJ730" s="778"/>
      <c r="FK730" s="778"/>
      <c r="FL730" s="778"/>
      <c r="FM730" s="778"/>
      <c r="FN730" s="778"/>
      <c r="FO730" s="778"/>
      <c r="FP730" s="778"/>
      <c r="FQ730" s="778"/>
      <c r="FR730" s="778"/>
      <c r="FS730" s="778"/>
      <c r="FT730" s="778"/>
      <c r="FU730" s="778"/>
      <c r="FV730" s="778"/>
      <c r="FW730" s="778"/>
      <c r="FX730" s="778"/>
      <c r="FY730" s="778"/>
      <c r="FZ730" s="778"/>
      <c r="GA730" s="778"/>
      <c r="GB730" s="778"/>
      <c r="GC730" s="778"/>
      <c r="GD730" s="778"/>
      <c r="GE730" s="778"/>
      <c r="GF730" s="778"/>
      <c r="GG730" s="778"/>
      <c r="GH730" s="778"/>
      <c r="GI730" s="778"/>
      <c r="GJ730" s="778"/>
      <c r="GK730" s="778"/>
      <c r="GL730" s="778"/>
      <c r="GM730" s="778"/>
      <c r="GN730" s="778"/>
      <c r="GO730" s="778"/>
      <c r="GP730" s="778"/>
      <c r="GQ730" s="778"/>
      <c r="GR730" s="778"/>
      <c r="GS730" s="778"/>
      <c r="GT730" s="778"/>
      <c r="GU730" s="778"/>
      <c r="GV730" s="778"/>
      <c r="GW730" s="778"/>
      <c r="GX730" s="778"/>
      <c r="GY730" s="778"/>
      <c r="GZ730" s="778"/>
      <c r="HA730" s="778"/>
      <c r="HB730" s="778"/>
      <c r="HC730" s="778"/>
      <c r="HD730" s="778"/>
      <c r="HE730" s="778"/>
      <c r="HF730" s="778"/>
      <c r="HG730" s="778"/>
      <c r="HH730" s="778"/>
    </row>
    <row r="731" spans="1:216" s="782" customFormat="1">
      <c r="A731" s="779"/>
      <c r="B731" s="780"/>
      <c r="C731" s="780"/>
      <c r="D731" s="780"/>
      <c r="E731" s="780"/>
      <c r="F731" s="780"/>
      <c r="G731" s="780"/>
      <c r="H731" s="780"/>
      <c r="I731" s="780"/>
      <c r="J731" s="780"/>
      <c r="K731" s="780"/>
      <c r="L731" s="780"/>
      <c r="M731" s="780"/>
      <c r="N731" s="780"/>
      <c r="O731" s="780"/>
      <c r="P731" s="780"/>
      <c r="Q731" s="781"/>
      <c r="R731" s="778"/>
      <c r="S731" s="778"/>
      <c r="T731" s="778"/>
      <c r="U731" s="778"/>
      <c r="V731" s="778"/>
      <c r="W731" s="778"/>
      <c r="X731" s="778"/>
      <c r="Y731" s="778"/>
      <c r="Z731" s="778"/>
      <c r="AA731" s="778"/>
      <c r="AB731" s="778"/>
      <c r="AC731" s="778"/>
      <c r="AD731" s="778"/>
      <c r="AE731" s="778"/>
      <c r="AF731" s="778"/>
      <c r="AG731" s="778"/>
      <c r="AH731" s="778"/>
      <c r="AI731" s="778"/>
      <c r="AJ731" s="778"/>
      <c r="AK731" s="778"/>
      <c r="AL731" s="778"/>
      <c r="AM731" s="778"/>
      <c r="AN731" s="778"/>
      <c r="AO731" s="778"/>
      <c r="AP731" s="778"/>
      <c r="AQ731" s="778"/>
      <c r="AR731" s="778"/>
      <c r="AS731" s="778"/>
      <c r="AT731" s="778"/>
      <c r="AU731" s="778"/>
      <c r="AV731" s="778"/>
      <c r="AW731" s="778"/>
      <c r="AX731" s="778"/>
      <c r="AY731" s="778"/>
      <c r="AZ731" s="778"/>
      <c r="BA731" s="778"/>
      <c r="BB731" s="778"/>
      <c r="BC731" s="778"/>
      <c r="BD731" s="778"/>
      <c r="BE731" s="778"/>
      <c r="BF731" s="778"/>
      <c r="BG731" s="778"/>
      <c r="BH731" s="778"/>
      <c r="BI731" s="778"/>
      <c r="BJ731" s="778"/>
      <c r="BK731" s="778"/>
      <c r="BL731" s="778"/>
      <c r="BM731" s="778"/>
      <c r="BN731" s="778"/>
      <c r="BO731" s="778"/>
      <c r="BP731" s="778"/>
      <c r="BQ731" s="778"/>
      <c r="BR731" s="778"/>
      <c r="BS731" s="778"/>
      <c r="BT731" s="778"/>
      <c r="BU731" s="778"/>
      <c r="BV731" s="778"/>
      <c r="BW731" s="778"/>
      <c r="BX731" s="778"/>
      <c r="BY731" s="778"/>
      <c r="BZ731" s="778"/>
      <c r="CA731" s="778"/>
      <c r="CB731" s="778"/>
      <c r="CC731" s="778"/>
      <c r="CD731" s="778"/>
      <c r="CE731" s="778"/>
      <c r="CF731" s="778"/>
      <c r="CG731" s="778"/>
      <c r="CH731" s="778"/>
      <c r="CI731" s="778"/>
      <c r="CJ731" s="778"/>
      <c r="CK731" s="778"/>
      <c r="CL731" s="778"/>
      <c r="CM731" s="778"/>
      <c r="CN731" s="778"/>
      <c r="CO731" s="778"/>
      <c r="CP731" s="778"/>
      <c r="CQ731" s="778"/>
      <c r="CR731" s="778"/>
      <c r="CS731" s="778"/>
      <c r="CT731" s="778"/>
      <c r="CU731" s="778"/>
      <c r="CV731" s="778"/>
      <c r="CW731" s="778"/>
      <c r="CX731" s="778"/>
      <c r="CY731" s="778"/>
      <c r="CZ731" s="778"/>
      <c r="DA731" s="778"/>
      <c r="DB731" s="778"/>
      <c r="DC731" s="778"/>
      <c r="DD731" s="778"/>
      <c r="DE731" s="778"/>
      <c r="DF731" s="778"/>
      <c r="DG731" s="778"/>
      <c r="DH731" s="778"/>
      <c r="DI731" s="778"/>
      <c r="DJ731" s="778"/>
      <c r="DK731" s="778"/>
      <c r="DL731" s="778"/>
      <c r="DM731" s="778"/>
      <c r="DN731" s="778"/>
      <c r="DO731" s="778"/>
      <c r="DP731" s="778"/>
      <c r="DQ731" s="778"/>
      <c r="DR731" s="778"/>
      <c r="DS731" s="778"/>
      <c r="DT731" s="778"/>
      <c r="DU731" s="778"/>
      <c r="DV731" s="778"/>
      <c r="DW731" s="778"/>
      <c r="DX731" s="778"/>
      <c r="DY731" s="778"/>
      <c r="DZ731" s="778"/>
      <c r="EA731" s="778"/>
      <c r="EB731" s="778"/>
      <c r="EC731" s="778"/>
      <c r="ED731" s="778"/>
      <c r="EE731" s="778"/>
      <c r="EF731" s="778"/>
      <c r="EG731" s="778"/>
      <c r="EH731" s="778"/>
      <c r="EI731" s="778"/>
      <c r="EJ731" s="778"/>
      <c r="EK731" s="778"/>
      <c r="EL731" s="778"/>
      <c r="EM731" s="778"/>
      <c r="EN731" s="778"/>
      <c r="EO731" s="778"/>
      <c r="EP731" s="778"/>
      <c r="EQ731" s="778"/>
      <c r="ER731" s="778"/>
      <c r="ES731" s="778"/>
      <c r="ET731" s="778"/>
      <c r="EU731" s="778"/>
      <c r="EV731" s="778"/>
      <c r="EW731" s="778"/>
      <c r="EX731" s="778"/>
      <c r="EY731" s="778"/>
      <c r="EZ731" s="778"/>
      <c r="FA731" s="778"/>
      <c r="FB731" s="778"/>
      <c r="FC731" s="778"/>
      <c r="FD731" s="778"/>
      <c r="FE731" s="778"/>
      <c r="FF731" s="778"/>
      <c r="FG731" s="778"/>
      <c r="FH731" s="778"/>
      <c r="FI731" s="778"/>
      <c r="FJ731" s="778"/>
      <c r="FK731" s="778"/>
      <c r="FL731" s="778"/>
      <c r="FM731" s="778"/>
      <c r="FN731" s="778"/>
      <c r="FO731" s="778"/>
      <c r="FP731" s="778"/>
      <c r="FQ731" s="778"/>
      <c r="FR731" s="778"/>
      <c r="FS731" s="778"/>
      <c r="FT731" s="778"/>
      <c r="FU731" s="778"/>
      <c r="FV731" s="778"/>
      <c r="FW731" s="778"/>
      <c r="FX731" s="778"/>
      <c r="FY731" s="778"/>
      <c r="FZ731" s="778"/>
      <c r="GA731" s="778"/>
      <c r="GB731" s="778"/>
      <c r="GC731" s="778"/>
      <c r="GD731" s="778"/>
      <c r="GE731" s="778"/>
      <c r="GF731" s="778"/>
      <c r="GG731" s="778"/>
      <c r="GH731" s="778"/>
      <c r="GI731" s="778"/>
      <c r="GJ731" s="778"/>
      <c r="GK731" s="778"/>
      <c r="GL731" s="778"/>
      <c r="GM731" s="778"/>
      <c r="GN731" s="778"/>
      <c r="GO731" s="778"/>
      <c r="GP731" s="778"/>
      <c r="GQ731" s="778"/>
      <c r="GR731" s="778"/>
      <c r="GS731" s="778"/>
      <c r="GT731" s="778"/>
      <c r="GU731" s="778"/>
      <c r="GV731" s="778"/>
      <c r="GW731" s="778"/>
      <c r="GX731" s="778"/>
      <c r="GY731" s="778"/>
      <c r="GZ731" s="778"/>
      <c r="HA731" s="778"/>
      <c r="HB731" s="778"/>
      <c r="HC731" s="778"/>
      <c r="HD731" s="778"/>
      <c r="HE731" s="778"/>
      <c r="HF731" s="778"/>
      <c r="HG731" s="778"/>
      <c r="HH731" s="778"/>
    </row>
    <row r="732" spans="1:216" s="782" customFormat="1">
      <c r="A732" s="779"/>
      <c r="B732" s="780"/>
      <c r="C732" s="780"/>
      <c r="D732" s="780"/>
      <c r="E732" s="780"/>
      <c r="F732" s="780"/>
      <c r="G732" s="780"/>
      <c r="H732" s="780"/>
      <c r="I732" s="780"/>
      <c r="J732" s="780"/>
      <c r="K732" s="780"/>
      <c r="L732" s="780"/>
      <c r="M732" s="780"/>
      <c r="N732" s="780"/>
      <c r="O732" s="780"/>
      <c r="P732" s="780"/>
      <c r="Q732" s="781"/>
      <c r="R732" s="778"/>
      <c r="S732" s="778"/>
      <c r="T732" s="778"/>
      <c r="U732" s="778"/>
      <c r="V732" s="778"/>
      <c r="W732" s="778"/>
      <c r="X732" s="778"/>
      <c r="Y732" s="778"/>
      <c r="Z732" s="778"/>
      <c r="AA732" s="778"/>
      <c r="AB732" s="778"/>
      <c r="AC732" s="778"/>
      <c r="AD732" s="778"/>
      <c r="AE732" s="778"/>
      <c r="AF732" s="778"/>
      <c r="AG732" s="778"/>
      <c r="AH732" s="778"/>
      <c r="AI732" s="778"/>
      <c r="AJ732" s="778"/>
      <c r="AK732" s="778"/>
      <c r="AL732" s="778"/>
      <c r="AM732" s="778"/>
      <c r="AN732" s="778"/>
      <c r="AO732" s="778"/>
      <c r="AP732" s="778"/>
      <c r="AQ732" s="778"/>
      <c r="AR732" s="778"/>
      <c r="AS732" s="778"/>
      <c r="AT732" s="778"/>
      <c r="AU732" s="778"/>
      <c r="AV732" s="778"/>
      <c r="AW732" s="778"/>
      <c r="AX732" s="778"/>
      <c r="AY732" s="778"/>
      <c r="AZ732" s="778"/>
      <c r="BA732" s="778"/>
      <c r="BB732" s="778"/>
      <c r="BC732" s="778"/>
      <c r="BD732" s="778"/>
      <c r="BE732" s="778"/>
      <c r="BF732" s="778"/>
      <c r="BG732" s="778"/>
      <c r="BH732" s="778"/>
      <c r="BI732" s="778"/>
      <c r="BJ732" s="778"/>
      <c r="BK732" s="778"/>
      <c r="BL732" s="778"/>
      <c r="BM732" s="778"/>
      <c r="BN732" s="778"/>
      <c r="BO732" s="778"/>
      <c r="BP732" s="778"/>
      <c r="BQ732" s="778"/>
      <c r="BR732" s="778"/>
      <c r="BS732" s="778"/>
      <c r="BT732" s="778"/>
      <c r="BU732" s="778"/>
      <c r="BV732" s="778"/>
      <c r="BW732" s="778"/>
      <c r="BX732" s="778"/>
      <c r="BY732" s="778"/>
      <c r="BZ732" s="778"/>
      <c r="CA732" s="778"/>
      <c r="CB732" s="778"/>
      <c r="CC732" s="778"/>
      <c r="CD732" s="778"/>
      <c r="CE732" s="778"/>
      <c r="CF732" s="778"/>
      <c r="CG732" s="778"/>
      <c r="CH732" s="778"/>
      <c r="CI732" s="778"/>
      <c r="CJ732" s="778"/>
      <c r="CK732" s="778"/>
      <c r="CL732" s="778"/>
      <c r="CM732" s="778"/>
      <c r="CN732" s="778"/>
      <c r="CO732" s="778"/>
      <c r="CP732" s="778"/>
      <c r="CQ732" s="778"/>
      <c r="CR732" s="778"/>
      <c r="CS732" s="778"/>
      <c r="CT732" s="778"/>
      <c r="CU732" s="778"/>
      <c r="CV732" s="778"/>
      <c r="CW732" s="778"/>
      <c r="CX732" s="778"/>
      <c r="CY732" s="778"/>
      <c r="CZ732" s="778"/>
      <c r="DA732" s="778"/>
      <c r="DB732" s="778"/>
      <c r="DC732" s="778"/>
      <c r="DD732" s="778"/>
      <c r="DE732" s="778"/>
      <c r="DF732" s="778"/>
      <c r="DG732" s="778"/>
      <c r="DH732" s="778"/>
      <c r="DI732" s="778"/>
      <c r="DJ732" s="778"/>
      <c r="DK732" s="778"/>
      <c r="DL732" s="778"/>
      <c r="DM732" s="778"/>
      <c r="DN732" s="778"/>
      <c r="DO732" s="778"/>
      <c r="DP732" s="778"/>
      <c r="DQ732" s="778"/>
      <c r="DR732" s="778"/>
      <c r="DS732" s="778"/>
      <c r="DT732" s="778"/>
      <c r="DU732" s="778"/>
      <c r="DV732" s="778"/>
      <c r="DW732" s="778"/>
      <c r="DX732" s="778"/>
      <c r="DY732" s="778"/>
      <c r="DZ732" s="778"/>
      <c r="EA732" s="778"/>
      <c r="EB732" s="778"/>
      <c r="EC732" s="778"/>
      <c r="ED732" s="778"/>
      <c r="EE732" s="778"/>
      <c r="EF732" s="778"/>
      <c r="EG732" s="778"/>
      <c r="EH732" s="778"/>
      <c r="EI732" s="778"/>
      <c r="EJ732" s="778"/>
      <c r="EK732" s="778"/>
      <c r="EL732" s="778"/>
      <c r="EM732" s="778"/>
      <c r="EN732" s="778"/>
      <c r="EO732" s="778"/>
      <c r="EP732" s="778"/>
      <c r="EQ732" s="778"/>
      <c r="ER732" s="778"/>
      <c r="ES732" s="778"/>
      <c r="ET732" s="778"/>
      <c r="EU732" s="778"/>
      <c r="EV732" s="778"/>
      <c r="EW732" s="778"/>
      <c r="EX732" s="778"/>
      <c r="EY732" s="778"/>
      <c r="EZ732" s="778"/>
      <c r="FA732" s="778"/>
      <c r="FB732" s="778"/>
      <c r="FC732" s="778"/>
      <c r="FD732" s="778"/>
      <c r="FE732" s="778"/>
      <c r="FF732" s="778"/>
      <c r="FG732" s="778"/>
      <c r="FH732" s="778"/>
      <c r="FI732" s="778"/>
      <c r="FJ732" s="778"/>
      <c r="FK732" s="778"/>
      <c r="FL732" s="778"/>
      <c r="FM732" s="778"/>
      <c r="FN732" s="778"/>
      <c r="FO732" s="778"/>
      <c r="FP732" s="778"/>
      <c r="FQ732" s="778"/>
      <c r="FR732" s="778"/>
      <c r="FS732" s="778"/>
      <c r="FT732" s="778"/>
      <c r="FU732" s="778"/>
      <c r="FV732" s="778"/>
      <c r="FW732" s="778"/>
      <c r="FX732" s="778"/>
      <c r="FY732" s="778"/>
      <c r="FZ732" s="778"/>
      <c r="GA732" s="778"/>
      <c r="GB732" s="778"/>
      <c r="GC732" s="778"/>
      <c r="GD732" s="778"/>
      <c r="GE732" s="778"/>
      <c r="GF732" s="778"/>
      <c r="GG732" s="778"/>
      <c r="GH732" s="778"/>
      <c r="GI732" s="778"/>
      <c r="GJ732" s="778"/>
      <c r="GK732" s="778"/>
      <c r="GL732" s="778"/>
      <c r="GM732" s="778"/>
      <c r="GN732" s="778"/>
      <c r="GO732" s="778"/>
      <c r="GP732" s="778"/>
      <c r="GQ732" s="778"/>
      <c r="GR732" s="778"/>
      <c r="GS732" s="778"/>
      <c r="GT732" s="778"/>
      <c r="GU732" s="778"/>
      <c r="GV732" s="778"/>
      <c r="GW732" s="778"/>
      <c r="GX732" s="778"/>
      <c r="GY732" s="778"/>
      <c r="GZ732" s="778"/>
      <c r="HA732" s="778"/>
      <c r="HB732" s="778"/>
      <c r="HC732" s="778"/>
      <c r="HD732" s="778"/>
      <c r="HE732" s="778"/>
      <c r="HF732" s="778"/>
      <c r="HG732" s="778"/>
      <c r="HH732" s="778"/>
    </row>
    <row r="733" spans="1:216" s="782" customFormat="1">
      <c r="A733" s="779"/>
      <c r="B733" s="780"/>
      <c r="C733" s="780"/>
      <c r="D733" s="780"/>
      <c r="E733" s="780"/>
      <c r="F733" s="780"/>
      <c r="G733" s="780"/>
      <c r="H733" s="780"/>
      <c r="I733" s="780"/>
      <c r="J733" s="780"/>
      <c r="K733" s="780"/>
      <c r="L733" s="780"/>
      <c r="M733" s="780"/>
      <c r="N733" s="780"/>
      <c r="O733" s="780"/>
      <c r="P733" s="780"/>
      <c r="Q733" s="781"/>
      <c r="R733" s="778"/>
      <c r="S733" s="778"/>
      <c r="T733" s="778"/>
      <c r="U733" s="778"/>
      <c r="V733" s="778"/>
      <c r="W733" s="778"/>
      <c r="X733" s="778"/>
      <c r="Y733" s="778"/>
      <c r="Z733" s="778"/>
      <c r="AA733" s="778"/>
      <c r="AB733" s="778"/>
      <c r="AC733" s="778"/>
      <c r="AD733" s="778"/>
      <c r="AE733" s="778"/>
      <c r="AF733" s="778"/>
      <c r="AG733" s="778"/>
      <c r="AH733" s="778"/>
      <c r="AI733" s="778"/>
      <c r="AJ733" s="778"/>
      <c r="AK733" s="778"/>
      <c r="AL733" s="778"/>
      <c r="AM733" s="778"/>
      <c r="AN733" s="778"/>
      <c r="AO733" s="778"/>
      <c r="AP733" s="778"/>
      <c r="AQ733" s="778"/>
      <c r="AR733" s="778"/>
      <c r="AS733" s="778"/>
      <c r="AT733" s="778"/>
      <c r="AU733" s="778"/>
      <c r="AV733" s="778"/>
      <c r="AW733" s="778"/>
      <c r="AX733" s="778"/>
      <c r="AY733" s="778"/>
      <c r="AZ733" s="778"/>
      <c r="BA733" s="778"/>
      <c r="BB733" s="778"/>
      <c r="BC733" s="778"/>
      <c r="BD733" s="778"/>
      <c r="BE733" s="778"/>
      <c r="BF733" s="778"/>
      <c r="BG733" s="778"/>
      <c r="BH733" s="778"/>
      <c r="BI733" s="778"/>
      <c r="BJ733" s="778"/>
      <c r="BK733" s="778"/>
      <c r="BL733" s="778"/>
      <c r="BM733" s="778"/>
      <c r="BN733" s="778"/>
      <c r="BO733" s="778"/>
      <c r="BP733" s="778"/>
      <c r="BQ733" s="778"/>
      <c r="BR733" s="778"/>
      <c r="BS733" s="778"/>
      <c r="BT733" s="778"/>
      <c r="BU733" s="778"/>
      <c r="BV733" s="778"/>
      <c r="BW733" s="778"/>
      <c r="BX733" s="778"/>
      <c r="BY733" s="778"/>
      <c r="BZ733" s="778"/>
      <c r="CA733" s="778"/>
      <c r="CB733" s="778"/>
      <c r="CC733" s="778"/>
      <c r="CD733" s="778"/>
      <c r="CE733" s="778"/>
      <c r="CF733" s="778"/>
      <c r="CG733" s="778"/>
      <c r="CH733" s="778"/>
      <c r="CI733" s="778"/>
      <c r="CJ733" s="778"/>
      <c r="CK733" s="778"/>
      <c r="CL733" s="778"/>
      <c r="CM733" s="778"/>
      <c r="CN733" s="778"/>
      <c r="CO733" s="778"/>
      <c r="CP733" s="778"/>
      <c r="CQ733" s="778"/>
      <c r="CR733" s="778"/>
      <c r="CS733" s="778"/>
      <c r="CT733" s="778"/>
      <c r="CU733" s="778"/>
      <c r="CV733" s="778"/>
      <c r="CW733" s="778"/>
      <c r="CX733" s="778"/>
      <c r="CY733" s="778"/>
      <c r="CZ733" s="778"/>
      <c r="DA733" s="778"/>
      <c r="DB733" s="778"/>
      <c r="DC733" s="778"/>
      <c r="DD733" s="778"/>
      <c r="DE733" s="778"/>
      <c r="DF733" s="778"/>
      <c r="DG733" s="778"/>
      <c r="DH733" s="778"/>
      <c r="DI733" s="778"/>
      <c r="DJ733" s="778"/>
      <c r="DK733" s="778"/>
      <c r="DL733" s="778"/>
      <c r="DM733" s="778"/>
      <c r="DN733" s="778"/>
      <c r="DO733" s="778"/>
      <c r="DP733" s="778"/>
      <c r="DQ733" s="778"/>
      <c r="DR733" s="778"/>
      <c r="DS733" s="778"/>
      <c r="DT733" s="778"/>
      <c r="DU733" s="778"/>
      <c r="DV733" s="778"/>
      <c r="DW733" s="778"/>
      <c r="DX733" s="778"/>
      <c r="DY733" s="778"/>
      <c r="DZ733" s="778"/>
      <c r="EA733" s="778"/>
      <c r="EB733" s="778"/>
      <c r="EC733" s="778"/>
      <c r="ED733" s="778"/>
      <c r="EE733" s="778"/>
      <c r="EF733" s="778"/>
      <c r="EG733" s="778"/>
      <c r="EH733" s="778"/>
      <c r="EI733" s="778"/>
      <c r="EJ733" s="778"/>
      <c r="EK733" s="778"/>
      <c r="EL733" s="778"/>
      <c r="EM733" s="778"/>
      <c r="EN733" s="778"/>
      <c r="EO733" s="778"/>
      <c r="EP733" s="778"/>
      <c r="EQ733" s="778"/>
      <c r="ER733" s="778"/>
      <c r="ES733" s="778"/>
      <c r="ET733" s="778"/>
      <c r="EU733" s="778"/>
      <c r="EV733" s="778"/>
      <c r="EW733" s="778"/>
      <c r="EX733" s="778"/>
      <c r="EY733" s="778"/>
      <c r="EZ733" s="778"/>
      <c r="FA733" s="778"/>
      <c r="FB733" s="778"/>
      <c r="FC733" s="778"/>
      <c r="FD733" s="778"/>
      <c r="FE733" s="778"/>
      <c r="FF733" s="778"/>
      <c r="FG733" s="778"/>
      <c r="FH733" s="778"/>
      <c r="FI733" s="778"/>
      <c r="FJ733" s="778"/>
      <c r="FK733" s="778"/>
      <c r="FL733" s="778"/>
      <c r="FM733" s="778"/>
      <c r="FN733" s="778"/>
      <c r="FO733" s="778"/>
      <c r="FP733" s="778"/>
      <c r="FQ733" s="778"/>
      <c r="FR733" s="778"/>
      <c r="FS733" s="778"/>
      <c r="FT733" s="778"/>
      <c r="FU733" s="778"/>
      <c r="FV733" s="778"/>
      <c r="FW733" s="778"/>
      <c r="FX733" s="778"/>
      <c r="FY733" s="778"/>
      <c r="FZ733" s="778"/>
      <c r="GA733" s="778"/>
      <c r="GB733" s="778"/>
      <c r="GC733" s="778"/>
      <c r="GD733" s="778"/>
      <c r="GE733" s="778"/>
      <c r="GF733" s="778"/>
      <c r="GG733" s="778"/>
      <c r="GH733" s="778"/>
      <c r="GI733" s="778"/>
      <c r="GJ733" s="778"/>
      <c r="GK733" s="778"/>
      <c r="GL733" s="778"/>
      <c r="GM733" s="778"/>
      <c r="GN733" s="778"/>
      <c r="GO733" s="778"/>
      <c r="GP733" s="778"/>
      <c r="GQ733" s="778"/>
      <c r="GR733" s="778"/>
      <c r="GS733" s="778"/>
      <c r="GT733" s="778"/>
      <c r="GU733" s="778"/>
      <c r="GV733" s="778"/>
      <c r="GW733" s="778"/>
      <c r="GX733" s="778"/>
      <c r="GY733" s="778"/>
      <c r="GZ733" s="778"/>
      <c r="HA733" s="778"/>
      <c r="HB733" s="778"/>
      <c r="HC733" s="778"/>
      <c r="HD733" s="778"/>
      <c r="HE733" s="778"/>
      <c r="HF733" s="778"/>
      <c r="HG733" s="778"/>
      <c r="HH733" s="778"/>
    </row>
    <row r="734" spans="1:216" s="782" customFormat="1">
      <c r="A734" s="779"/>
      <c r="B734" s="780"/>
      <c r="C734" s="780"/>
      <c r="D734" s="780"/>
      <c r="E734" s="780"/>
      <c r="F734" s="780"/>
      <c r="G734" s="780"/>
      <c r="H734" s="780"/>
      <c r="I734" s="780"/>
      <c r="J734" s="780"/>
      <c r="K734" s="780"/>
      <c r="L734" s="780"/>
      <c r="M734" s="780"/>
      <c r="N734" s="780"/>
      <c r="O734" s="780"/>
      <c r="P734" s="780"/>
      <c r="Q734" s="781"/>
      <c r="R734" s="778"/>
      <c r="S734" s="778"/>
      <c r="T734" s="778"/>
      <c r="U734" s="778"/>
      <c r="V734" s="778"/>
      <c r="W734" s="778"/>
      <c r="X734" s="778"/>
      <c r="Y734" s="778"/>
      <c r="Z734" s="778"/>
      <c r="AA734" s="778"/>
      <c r="AB734" s="778"/>
      <c r="AC734" s="778"/>
      <c r="AD734" s="778"/>
      <c r="AE734" s="778"/>
      <c r="AF734" s="778"/>
      <c r="AG734" s="778"/>
      <c r="AH734" s="778"/>
      <c r="AI734" s="778"/>
      <c r="AJ734" s="778"/>
      <c r="AK734" s="778"/>
      <c r="AL734" s="778"/>
      <c r="AM734" s="778"/>
      <c r="AN734" s="778"/>
      <c r="AO734" s="778"/>
      <c r="AP734" s="778"/>
      <c r="AQ734" s="778"/>
      <c r="AR734" s="778"/>
      <c r="AS734" s="778"/>
      <c r="AT734" s="778"/>
      <c r="AU734" s="778"/>
      <c r="AV734" s="778"/>
      <c r="AW734" s="778"/>
      <c r="AX734" s="778"/>
      <c r="AY734" s="778"/>
      <c r="AZ734" s="778"/>
      <c r="BA734" s="778"/>
      <c r="BB734" s="778"/>
      <c r="BC734" s="778"/>
      <c r="BD734" s="778"/>
      <c r="BE734" s="778"/>
      <c r="BF734" s="778"/>
      <c r="BG734" s="778"/>
      <c r="BH734" s="778"/>
      <c r="BI734" s="778"/>
      <c r="BJ734" s="778"/>
      <c r="BK734" s="778"/>
      <c r="BL734" s="778"/>
      <c r="BM734" s="778"/>
      <c r="BN734" s="778"/>
      <c r="BO734" s="778"/>
      <c r="BP734" s="778"/>
      <c r="BQ734" s="778"/>
      <c r="BR734" s="778"/>
      <c r="BS734" s="778"/>
      <c r="BT734" s="778"/>
      <c r="BU734" s="778"/>
      <c r="BV734" s="778"/>
      <c r="BW734" s="778"/>
      <c r="BX734" s="778"/>
      <c r="BY734" s="778"/>
      <c r="BZ734" s="778"/>
      <c r="CA734" s="778"/>
      <c r="CB734" s="778"/>
      <c r="CC734" s="778"/>
      <c r="CD734" s="778"/>
      <c r="CE734" s="778"/>
      <c r="CF734" s="778"/>
      <c r="CG734" s="778"/>
      <c r="CH734" s="778"/>
      <c r="CI734" s="778"/>
      <c r="CJ734" s="778"/>
      <c r="CK734" s="778"/>
      <c r="CL734" s="778"/>
      <c r="CM734" s="778"/>
      <c r="CN734" s="778"/>
      <c r="CO734" s="778"/>
      <c r="CP734" s="778"/>
      <c r="CQ734" s="778"/>
      <c r="CR734" s="778"/>
      <c r="CS734" s="778"/>
      <c r="CT734" s="778"/>
      <c r="CU734" s="778"/>
      <c r="CV734" s="778"/>
      <c r="CW734" s="778"/>
      <c r="CX734" s="778"/>
      <c r="CY734" s="778"/>
      <c r="CZ734" s="778"/>
      <c r="DA734" s="778"/>
      <c r="DB734" s="778"/>
      <c r="DC734" s="778"/>
      <c r="DD734" s="778"/>
      <c r="DE734" s="778"/>
      <c r="DF734" s="778"/>
      <c r="DG734" s="778"/>
      <c r="DH734" s="778"/>
      <c r="DI734" s="778"/>
      <c r="DJ734" s="778"/>
      <c r="DK734" s="778"/>
      <c r="DL734" s="778"/>
      <c r="DM734" s="778"/>
      <c r="DN734" s="778"/>
      <c r="DO734" s="778"/>
      <c r="DP734" s="778"/>
      <c r="DQ734" s="778"/>
      <c r="DR734" s="778"/>
      <c r="DS734" s="778"/>
      <c r="DT734" s="778"/>
      <c r="DU734" s="778"/>
      <c r="DV734" s="778"/>
      <c r="DW734" s="778"/>
      <c r="DX734" s="778"/>
      <c r="DY734" s="778"/>
      <c r="DZ734" s="778"/>
      <c r="EA734" s="778"/>
      <c r="EB734" s="778"/>
      <c r="EC734" s="778"/>
      <c r="ED734" s="778"/>
      <c r="EE734" s="778"/>
      <c r="EF734" s="778"/>
      <c r="EG734" s="778"/>
      <c r="EH734" s="778"/>
      <c r="EI734" s="778"/>
      <c r="EJ734" s="778"/>
      <c r="EK734" s="778"/>
      <c r="EL734" s="778"/>
      <c r="EM734" s="778"/>
      <c r="EN734" s="778"/>
      <c r="EO734" s="778"/>
      <c r="EP734" s="778"/>
      <c r="EQ734" s="778"/>
      <c r="ER734" s="778"/>
      <c r="ES734" s="778"/>
      <c r="ET734" s="778"/>
      <c r="EU734" s="778"/>
      <c r="EV734" s="778"/>
      <c r="EW734" s="778"/>
      <c r="EX734" s="778"/>
      <c r="EY734" s="778"/>
      <c r="EZ734" s="778"/>
      <c r="FA734" s="778"/>
      <c r="FB734" s="778"/>
      <c r="FC734" s="778"/>
      <c r="FD734" s="778"/>
      <c r="FE734" s="778"/>
      <c r="FF734" s="778"/>
      <c r="FG734" s="778"/>
      <c r="FH734" s="778"/>
      <c r="FI734" s="778"/>
      <c r="FJ734" s="778"/>
      <c r="FK734" s="778"/>
      <c r="FL734" s="778"/>
      <c r="FM734" s="778"/>
      <c r="FN734" s="778"/>
      <c r="FO734" s="778"/>
      <c r="FP734" s="778"/>
      <c r="FQ734" s="778"/>
      <c r="FR734" s="778"/>
      <c r="FS734" s="778"/>
      <c r="FT734" s="778"/>
      <c r="FU734" s="778"/>
      <c r="FV734" s="778"/>
      <c r="FW734" s="778"/>
      <c r="FX734" s="778"/>
      <c r="FY734" s="778"/>
      <c r="FZ734" s="778"/>
      <c r="GA734" s="778"/>
      <c r="GB734" s="778"/>
      <c r="GC734" s="778"/>
      <c r="GD734" s="778"/>
      <c r="GE734" s="778"/>
      <c r="GF734" s="778"/>
      <c r="GG734" s="778"/>
      <c r="GH734" s="778"/>
      <c r="GI734" s="778"/>
      <c r="GJ734" s="778"/>
      <c r="GK734" s="778"/>
      <c r="GL734" s="778"/>
      <c r="GM734" s="778"/>
      <c r="GN734" s="778"/>
      <c r="GO734" s="778"/>
      <c r="GP734" s="778"/>
      <c r="GQ734" s="778"/>
      <c r="GR734" s="778"/>
      <c r="GS734" s="778"/>
      <c r="GT734" s="778"/>
      <c r="GU734" s="778"/>
      <c r="GV734" s="778"/>
      <c r="GW734" s="778"/>
      <c r="GX734" s="778"/>
      <c r="GY734" s="778"/>
      <c r="GZ734" s="778"/>
      <c r="HA734" s="778"/>
      <c r="HB734" s="778"/>
      <c r="HC734" s="778"/>
      <c r="HD734" s="778"/>
      <c r="HE734" s="778"/>
      <c r="HF734" s="778"/>
      <c r="HG734" s="778"/>
      <c r="HH734" s="778"/>
    </row>
    <row r="735" spans="1:216" s="782" customFormat="1">
      <c r="A735" s="779"/>
      <c r="B735" s="780"/>
      <c r="C735" s="780"/>
      <c r="D735" s="780"/>
      <c r="E735" s="780"/>
      <c r="F735" s="780"/>
      <c r="G735" s="780"/>
      <c r="H735" s="780"/>
      <c r="I735" s="780"/>
      <c r="J735" s="780"/>
      <c r="K735" s="780"/>
      <c r="L735" s="780"/>
      <c r="M735" s="780"/>
      <c r="N735" s="780"/>
      <c r="O735" s="780"/>
      <c r="P735" s="780"/>
      <c r="Q735" s="781"/>
      <c r="R735" s="778"/>
      <c r="S735" s="778"/>
      <c r="T735" s="778"/>
      <c r="U735" s="778"/>
      <c r="V735" s="778"/>
      <c r="W735" s="778"/>
      <c r="X735" s="778"/>
      <c r="Y735" s="778"/>
      <c r="Z735" s="778"/>
      <c r="AA735" s="778"/>
      <c r="AB735" s="778"/>
      <c r="AC735" s="778"/>
      <c r="AD735" s="778"/>
      <c r="AE735" s="778"/>
      <c r="AF735" s="778"/>
      <c r="AG735" s="778"/>
      <c r="AH735" s="778"/>
      <c r="AI735" s="778"/>
      <c r="AJ735" s="778"/>
      <c r="AK735" s="778"/>
      <c r="AL735" s="778"/>
      <c r="AM735" s="778"/>
      <c r="AN735" s="778"/>
      <c r="AO735" s="778"/>
      <c r="AP735" s="778"/>
      <c r="AQ735" s="778"/>
      <c r="AR735" s="778"/>
      <c r="AS735" s="778"/>
      <c r="AT735" s="778"/>
      <c r="AU735" s="778"/>
      <c r="AV735" s="778"/>
      <c r="AW735" s="778"/>
      <c r="AX735" s="778"/>
      <c r="AY735" s="778"/>
      <c r="AZ735" s="778"/>
      <c r="BA735" s="778"/>
      <c r="BB735" s="778"/>
      <c r="BC735" s="778"/>
      <c r="BD735" s="778"/>
      <c r="BE735" s="778"/>
      <c r="BF735" s="778"/>
      <c r="BG735" s="778"/>
      <c r="BH735" s="778"/>
      <c r="BI735" s="778"/>
      <c r="BJ735" s="778"/>
      <c r="BK735" s="778"/>
      <c r="BL735" s="778"/>
      <c r="BM735" s="778"/>
      <c r="BN735" s="778"/>
      <c r="BO735" s="778"/>
      <c r="BP735" s="778"/>
      <c r="BQ735" s="778"/>
      <c r="BR735" s="778"/>
      <c r="BS735" s="778"/>
      <c r="BT735" s="778"/>
      <c r="BU735" s="778"/>
      <c r="BV735" s="778"/>
      <c r="BW735" s="778"/>
      <c r="BX735" s="778"/>
      <c r="BY735" s="778"/>
      <c r="BZ735" s="778"/>
      <c r="CA735" s="778"/>
      <c r="CB735" s="778"/>
      <c r="CC735" s="778"/>
      <c r="CD735" s="778"/>
      <c r="CE735" s="778"/>
      <c r="CF735" s="778"/>
      <c r="CG735" s="778"/>
      <c r="CH735" s="778"/>
      <c r="CI735" s="778"/>
      <c r="CJ735" s="778"/>
      <c r="CK735" s="778"/>
      <c r="CL735" s="778"/>
      <c r="CM735" s="778"/>
      <c r="CN735" s="778"/>
      <c r="CO735" s="778"/>
      <c r="CP735" s="778"/>
      <c r="CQ735" s="778"/>
      <c r="CR735" s="778"/>
      <c r="CS735" s="778"/>
      <c r="CT735" s="778"/>
      <c r="CU735" s="778"/>
      <c r="CV735" s="778"/>
      <c r="CW735" s="778"/>
      <c r="CX735" s="778"/>
      <c r="CY735" s="778"/>
      <c r="CZ735" s="778"/>
      <c r="DA735" s="778"/>
      <c r="DB735" s="778"/>
      <c r="DC735" s="778"/>
      <c r="DD735" s="778"/>
      <c r="DE735" s="778"/>
      <c r="DF735" s="778"/>
      <c r="DG735" s="778"/>
      <c r="DH735" s="778"/>
      <c r="DI735" s="778"/>
      <c r="DJ735" s="778"/>
      <c r="DK735" s="778"/>
      <c r="DL735" s="778"/>
      <c r="DM735" s="778"/>
      <c r="DN735" s="778"/>
      <c r="DO735" s="778"/>
      <c r="DP735" s="778"/>
      <c r="DQ735" s="778"/>
      <c r="DR735" s="778"/>
      <c r="DS735" s="778"/>
      <c r="DT735" s="778"/>
      <c r="DU735" s="778"/>
      <c r="DV735" s="778"/>
      <c r="DW735" s="778"/>
      <c r="DX735" s="778"/>
      <c r="DY735" s="778"/>
      <c r="DZ735" s="778"/>
      <c r="EA735" s="778"/>
      <c r="EB735" s="778"/>
      <c r="EC735" s="778"/>
      <c r="ED735" s="778"/>
      <c r="EE735" s="778"/>
      <c r="EF735" s="778"/>
      <c r="EG735" s="778"/>
      <c r="EH735" s="778"/>
      <c r="EI735" s="778"/>
      <c r="EJ735" s="778"/>
      <c r="EK735" s="778"/>
      <c r="EL735" s="778"/>
      <c r="EM735" s="778"/>
      <c r="EN735" s="778"/>
      <c r="EO735" s="778"/>
      <c r="EP735" s="778"/>
      <c r="EQ735" s="778"/>
      <c r="ER735" s="778"/>
      <c r="ES735" s="778"/>
      <c r="ET735" s="778"/>
      <c r="EU735" s="778"/>
      <c r="EV735" s="778"/>
      <c r="EW735" s="778"/>
      <c r="EX735" s="778"/>
      <c r="EY735" s="778"/>
      <c r="EZ735" s="778"/>
      <c r="FA735" s="778"/>
      <c r="FB735" s="778"/>
      <c r="FC735" s="778"/>
      <c r="FD735" s="778"/>
      <c r="FE735" s="778"/>
      <c r="FF735" s="778"/>
      <c r="FG735" s="778"/>
      <c r="FH735" s="778"/>
      <c r="FI735" s="778"/>
      <c r="FJ735" s="778"/>
      <c r="FK735" s="778"/>
      <c r="FL735" s="778"/>
      <c r="FM735" s="778"/>
      <c r="FN735" s="778"/>
      <c r="FO735" s="778"/>
      <c r="FP735" s="778"/>
      <c r="FQ735" s="778"/>
      <c r="FR735" s="778"/>
      <c r="FS735" s="778"/>
      <c r="FT735" s="778"/>
      <c r="FU735" s="778"/>
      <c r="FV735" s="778"/>
      <c r="FW735" s="778"/>
      <c r="FX735" s="778"/>
      <c r="FY735" s="778"/>
      <c r="FZ735" s="778"/>
      <c r="GA735" s="778"/>
      <c r="GB735" s="778"/>
      <c r="GC735" s="778"/>
      <c r="GD735" s="778"/>
      <c r="GE735" s="778"/>
      <c r="GF735" s="778"/>
      <c r="GG735" s="778"/>
      <c r="GH735" s="778"/>
      <c r="GI735" s="778"/>
      <c r="GJ735" s="778"/>
      <c r="GK735" s="778"/>
      <c r="GL735" s="778"/>
      <c r="GM735" s="778"/>
      <c r="GN735" s="778"/>
      <c r="GO735" s="778"/>
      <c r="GP735" s="778"/>
      <c r="GQ735" s="778"/>
      <c r="GR735" s="778"/>
      <c r="GS735" s="778"/>
      <c r="GT735" s="778"/>
      <c r="GU735" s="778"/>
      <c r="GV735" s="778"/>
      <c r="GW735" s="778"/>
      <c r="GX735" s="778"/>
      <c r="GY735" s="778"/>
      <c r="GZ735" s="778"/>
      <c r="HA735" s="778"/>
      <c r="HB735" s="778"/>
      <c r="HC735" s="778"/>
      <c r="HD735" s="778"/>
      <c r="HE735" s="778"/>
      <c r="HF735" s="778"/>
      <c r="HG735" s="778"/>
      <c r="HH735" s="778"/>
    </row>
    <row r="736" spans="1:216" s="782" customFormat="1">
      <c r="A736" s="779"/>
      <c r="B736" s="780"/>
      <c r="C736" s="780"/>
      <c r="D736" s="780"/>
      <c r="E736" s="780"/>
      <c r="F736" s="780"/>
      <c r="G736" s="780"/>
      <c r="H736" s="780"/>
      <c r="I736" s="780"/>
      <c r="J736" s="780"/>
      <c r="K736" s="780"/>
      <c r="L736" s="780"/>
      <c r="M736" s="780"/>
      <c r="N736" s="780"/>
      <c r="O736" s="780"/>
      <c r="P736" s="780"/>
      <c r="Q736" s="781"/>
      <c r="R736" s="778"/>
      <c r="S736" s="778"/>
      <c r="T736" s="778"/>
      <c r="U736" s="778"/>
      <c r="V736" s="778"/>
      <c r="W736" s="778"/>
      <c r="X736" s="778"/>
      <c r="Y736" s="778"/>
      <c r="Z736" s="778"/>
      <c r="AA736" s="778"/>
      <c r="AB736" s="778"/>
      <c r="AC736" s="778"/>
      <c r="AD736" s="778"/>
      <c r="AE736" s="778"/>
      <c r="AF736" s="778"/>
      <c r="AG736" s="778"/>
      <c r="AH736" s="778"/>
      <c r="AI736" s="778"/>
      <c r="AJ736" s="778"/>
      <c r="AK736" s="778"/>
      <c r="AL736" s="778"/>
      <c r="AM736" s="778"/>
      <c r="AN736" s="778"/>
      <c r="AO736" s="778"/>
      <c r="AP736" s="778"/>
      <c r="AQ736" s="778"/>
      <c r="AR736" s="778"/>
      <c r="AS736" s="778"/>
      <c r="AT736" s="778"/>
      <c r="AU736" s="778"/>
      <c r="AV736" s="778"/>
      <c r="AW736" s="778"/>
      <c r="AX736" s="778"/>
      <c r="AY736" s="778"/>
      <c r="AZ736" s="778"/>
      <c r="BA736" s="778"/>
      <c r="BB736" s="778"/>
      <c r="BC736" s="778"/>
      <c r="BD736" s="778"/>
      <c r="BE736" s="778"/>
      <c r="BF736" s="778"/>
      <c r="BG736" s="778"/>
      <c r="BH736" s="778"/>
      <c r="BI736" s="778"/>
      <c r="BJ736" s="778"/>
      <c r="BK736" s="778"/>
      <c r="BL736" s="778"/>
      <c r="BM736" s="778"/>
      <c r="BN736" s="778"/>
      <c r="BO736" s="778"/>
      <c r="BP736" s="778"/>
      <c r="BQ736" s="778"/>
      <c r="BR736" s="778"/>
      <c r="BS736" s="778"/>
      <c r="BT736" s="778"/>
      <c r="BU736" s="778"/>
      <c r="BV736" s="778"/>
      <c r="BW736" s="778"/>
      <c r="BX736" s="778"/>
      <c r="BY736" s="778"/>
      <c r="BZ736" s="778"/>
      <c r="CA736" s="778"/>
      <c r="CB736" s="778"/>
      <c r="CC736" s="778"/>
      <c r="CD736" s="778"/>
      <c r="CE736" s="778"/>
      <c r="CF736" s="778"/>
      <c r="CG736" s="778"/>
      <c r="CH736" s="778"/>
      <c r="CI736" s="778"/>
      <c r="CJ736" s="778"/>
      <c r="CK736" s="778"/>
      <c r="CL736" s="778"/>
      <c r="CM736" s="778"/>
      <c r="CN736" s="778"/>
      <c r="CO736" s="778"/>
      <c r="CP736" s="778"/>
      <c r="CQ736" s="778"/>
      <c r="CR736" s="778"/>
      <c r="CS736" s="778"/>
      <c r="CT736" s="778"/>
      <c r="CU736" s="778"/>
      <c r="CV736" s="778"/>
      <c r="CW736" s="778"/>
      <c r="CX736" s="778"/>
      <c r="CY736" s="778"/>
      <c r="CZ736" s="778"/>
      <c r="DA736" s="778"/>
      <c r="DB736" s="778"/>
      <c r="DC736" s="778"/>
      <c r="DD736" s="778"/>
      <c r="DE736" s="778"/>
      <c r="DF736" s="778"/>
      <c r="DG736" s="778"/>
      <c r="DH736" s="778"/>
      <c r="DI736" s="778"/>
      <c r="DJ736" s="778"/>
      <c r="DK736" s="778"/>
      <c r="DL736" s="778"/>
      <c r="DM736" s="778"/>
      <c r="DN736" s="778"/>
      <c r="DO736" s="778"/>
      <c r="DP736" s="778"/>
      <c r="DQ736" s="778"/>
      <c r="DR736" s="778"/>
      <c r="DS736" s="778"/>
      <c r="DT736" s="778"/>
      <c r="DU736" s="778"/>
      <c r="DV736" s="778"/>
      <c r="DW736" s="778"/>
      <c r="DX736" s="778"/>
      <c r="DY736" s="778"/>
      <c r="DZ736" s="778"/>
      <c r="EA736" s="778"/>
      <c r="EB736" s="778"/>
      <c r="EC736" s="778"/>
      <c r="ED736" s="778"/>
      <c r="EE736" s="778"/>
      <c r="EF736" s="778"/>
      <c r="EG736" s="778"/>
      <c r="EH736" s="778"/>
      <c r="EI736" s="778"/>
      <c r="EJ736" s="778"/>
      <c r="EK736" s="778"/>
      <c r="EL736" s="778"/>
      <c r="EM736" s="778"/>
      <c r="EN736" s="778"/>
      <c r="EO736" s="778"/>
      <c r="EP736" s="778"/>
      <c r="EQ736" s="778"/>
      <c r="ER736" s="778"/>
      <c r="ES736" s="778"/>
      <c r="ET736" s="778"/>
      <c r="EU736" s="778"/>
      <c r="EV736" s="778"/>
      <c r="EW736" s="778"/>
      <c r="EX736" s="778"/>
      <c r="EY736" s="778"/>
      <c r="EZ736" s="778"/>
      <c r="FA736" s="778"/>
      <c r="FB736" s="778"/>
      <c r="FC736" s="778"/>
      <c r="FD736" s="778"/>
      <c r="FE736" s="778"/>
      <c r="FF736" s="778"/>
      <c r="FG736" s="778"/>
      <c r="FH736" s="778"/>
      <c r="FI736" s="778"/>
      <c r="FJ736" s="778"/>
      <c r="FK736" s="778"/>
      <c r="FL736" s="778"/>
      <c r="FM736" s="778"/>
      <c r="FN736" s="778"/>
      <c r="FO736" s="778"/>
      <c r="FP736" s="778"/>
      <c r="FQ736" s="778"/>
      <c r="FR736" s="778"/>
      <c r="FS736" s="778"/>
      <c r="FT736" s="778"/>
      <c r="FU736" s="778"/>
      <c r="FV736" s="778"/>
      <c r="FW736" s="778"/>
      <c r="FX736" s="778"/>
      <c r="FY736" s="778"/>
      <c r="FZ736" s="778"/>
      <c r="GA736" s="778"/>
      <c r="GB736" s="778"/>
      <c r="GC736" s="778"/>
      <c r="GD736" s="778"/>
      <c r="GE736" s="778"/>
      <c r="GF736" s="778"/>
      <c r="GG736" s="778"/>
      <c r="GH736" s="778"/>
      <c r="GI736" s="778"/>
      <c r="GJ736" s="778"/>
      <c r="GK736" s="778"/>
      <c r="GL736" s="778"/>
      <c r="GM736" s="778"/>
      <c r="GN736" s="778"/>
      <c r="GO736" s="778"/>
      <c r="GP736" s="778"/>
      <c r="GQ736" s="778"/>
      <c r="GR736" s="778"/>
      <c r="GS736" s="778"/>
      <c r="GT736" s="778"/>
      <c r="GU736" s="778"/>
      <c r="GV736" s="778"/>
      <c r="GW736" s="778"/>
      <c r="GX736" s="778"/>
      <c r="GY736" s="778"/>
      <c r="GZ736" s="778"/>
      <c r="HA736" s="778"/>
      <c r="HB736" s="778"/>
      <c r="HC736" s="778"/>
      <c r="HD736" s="778"/>
      <c r="HE736" s="778"/>
      <c r="HF736" s="778"/>
      <c r="HG736" s="778"/>
      <c r="HH736" s="778"/>
    </row>
    <row r="737" spans="1:216" s="782" customFormat="1">
      <c r="A737" s="779"/>
      <c r="B737" s="780"/>
      <c r="C737" s="780"/>
      <c r="D737" s="780"/>
      <c r="E737" s="780"/>
      <c r="F737" s="780"/>
      <c r="G737" s="780"/>
      <c r="H737" s="780"/>
      <c r="I737" s="780"/>
      <c r="J737" s="780"/>
      <c r="K737" s="780"/>
      <c r="L737" s="780"/>
      <c r="M737" s="780"/>
      <c r="N737" s="780"/>
      <c r="O737" s="780"/>
      <c r="P737" s="780"/>
      <c r="Q737" s="781"/>
      <c r="R737" s="778"/>
      <c r="S737" s="778"/>
      <c r="T737" s="778"/>
      <c r="U737" s="778"/>
      <c r="V737" s="778"/>
      <c r="W737" s="778"/>
      <c r="X737" s="778"/>
      <c r="Y737" s="778"/>
      <c r="Z737" s="778"/>
      <c r="AA737" s="778"/>
      <c r="AB737" s="778"/>
      <c r="AC737" s="778"/>
      <c r="AD737" s="778"/>
      <c r="AE737" s="778"/>
      <c r="AF737" s="778"/>
      <c r="AG737" s="778"/>
      <c r="AH737" s="778"/>
      <c r="AI737" s="778"/>
      <c r="AJ737" s="778"/>
      <c r="AK737" s="778"/>
      <c r="AL737" s="778"/>
      <c r="AM737" s="778"/>
      <c r="AN737" s="778"/>
      <c r="AO737" s="778"/>
      <c r="AP737" s="778"/>
      <c r="AQ737" s="778"/>
      <c r="AR737" s="778"/>
      <c r="AS737" s="778"/>
      <c r="AT737" s="778"/>
      <c r="AU737" s="778"/>
      <c r="AV737" s="778"/>
      <c r="AW737" s="778"/>
      <c r="AX737" s="778"/>
      <c r="AY737" s="778"/>
      <c r="AZ737" s="778"/>
      <c r="BA737" s="778"/>
      <c r="BB737" s="778"/>
      <c r="BC737" s="778"/>
      <c r="BD737" s="778"/>
      <c r="BE737" s="778"/>
      <c r="BF737" s="778"/>
      <c r="BG737" s="778"/>
      <c r="BH737" s="778"/>
      <c r="BI737" s="778"/>
      <c r="BJ737" s="778"/>
      <c r="BK737" s="778"/>
      <c r="BL737" s="778"/>
      <c r="BM737" s="778"/>
      <c r="BN737" s="778"/>
      <c r="BO737" s="778"/>
      <c r="BP737" s="778"/>
      <c r="BQ737" s="778"/>
      <c r="BR737" s="778"/>
      <c r="BS737" s="778"/>
      <c r="BT737" s="778"/>
      <c r="BU737" s="778"/>
      <c r="BV737" s="778"/>
      <c r="BW737" s="778"/>
      <c r="BX737" s="778"/>
      <c r="BY737" s="778"/>
      <c r="BZ737" s="778"/>
      <c r="CA737" s="778"/>
      <c r="CB737" s="778"/>
      <c r="CC737" s="778"/>
      <c r="CD737" s="778"/>
      <c r="CE737" s="778"/>
      <c r="CF737" s="778"/>
      <c r="CG737" s="778"/>
      <c r="CH737" s="778"/>
      <c r="CI737" s="778"/>
      <c r="CJ737" s="778"/>
      <c r="CK737" s="778"/>
      <c r="CL737" s="778"/>
      <c r="CM737" s="778"/>
      <c r="CN737" s="778"/>
      <c r="CO737" s="778"/>
      <c r="CP737" s="778"/>
      <c r="CQ737" s="778"/>
      <c r="CR737" s="778"/>
      <c r="CS737" s="778"/>
      <c r="CT737" s="778"/>
      <c r="CU737" s="778"/>
      <c r="CV737" s="778"/>
      <c r="CW737" s="778"/>
      <c r="CX737" s="778"/>
      <c r="CY737" s="778"/>
      <c r="CZ737" s="778"/>
      <c r="DA737" s="778"/>
      <c r="DB737" s="778"/>
      <c r="DC737" s="778"/>
      <c r="DD737" s="778"/>
      <c r="DE737" s="778"/>
      <c r="DF737" s="778"/>
      <c r="DG737" s="778"/>
      <c r="DH737" s="778"/>
      <c r="DI737" s="778"/>
      <c r="DJ737" s="778"/>
      <c r="DK737" s="778"/>
      <c r="DL737" s="778"/>
      <c r="DM737" s="778"/>
      <c r="DN737" s="778"/>
      <c r="DO737" s="778"/>
      <c r="DP737" s="778"/>
      <c r="DQ737" s="778"/>
      <c r="DR737" s="778"/>
      <c r="DS737" s="778"/>
      <c r="DT737" s="778"/>
      <c r="DU737" s="778"/>
      <c r="DV737" s="778"/>
      <c r="DW737" s="778"/>
      <c r="DX737" s="778"/>
      <c r="DY737" s="778"/>
      <c r="DZ737" s="778"/>
      <c r="EA737" s="778"/>
      <c r="EB737" s="778"/>
      <c r="EC737" s="778"/>
      <c r="ED737" s="778"/>
      <c r="EE737" s="778"/>
      <c r="EF737" s="778"/>
      <c r="EG737" s="778"/>
      <c r="EH737" s="778"/>
      <c r="EI737" s="778"/>
      <c r="EJ737" s="778"/>
      <c r="EK737" s="778"/>
      <c r="EL737" s="778"/>
      <c r="EM737" s="778"/>
      <c r="EN737" s="778"/>
      <c r="EO737" s="778"/>
      <c r="EP737" s="778"/>
      <c r="EQ737" s="778"/>
      <c r="ER737" s="778"/>
      <c r="ES737" s="778"/>
      <c r="ET737" s="778"/>
      <c r="EU737" s="778"/>
      <c r="EV737" s="778"/>
      <c r="EW737" s="778"/>
      <c r="EX737" s="778"/>
      <c r="EY737" s="778"/>
      <c r="EZ737" s="778"/>
      <c r="FA737" s="778"/>
      <c r="FB737" s="778"/>
      <c r="FC737" s="778"/>
      <c r="FD737" s="778"/>
      <c r="FE737" s="778"/>
      <c r="FF737" s="778"/>
      <c r="FG737" s="778"/>
      <c r="FH737" s="778"/>
      <c r="FI737" s="778"/>
      <c r="FJ737" s="778"/>
      <c r="FK737" s="778"/>
      <c r="FL737" s="778"/>
      <c r="FM737" s="778"/>
      <c r="FN737" s="778"/>
      <c r="FO737" s="778"/>
      <c r="FP737" s="778"/>
      <c r="FQ737" s="778"/>
      <c r="FR737" s="778"/>
      <c r="FS737" s="778"/>
      <c r="FT737" s="778"/>
      <c r="FU737" s="778"/>
      <c r="FV737" s="778"/>
      <c r="FW737" s="778"/>
      <c r="FX737" s="778"/>
      <c r="FY737" s="778"/>
      <c r="FZ737" s="778"/>
      <c r="GA737" s="778"/>
      <c r="GB737" s="778"/>
      <c r="GC737" s="778"/>
      <c r="GD737" s="778"/>
      <c r="GE737" s="778"/>
      <c r="GF737" s="778"/>
      <c r="GG737" s="778"/>
      <c r="GH737" s="778"/>
      <c r="GI737" s="778"/>
      <c r="GJ737" s="778"/>
      <c r="GK737" s="778"/>
      <c r="GL737" s="778"/>
      <c r="GM737" s="778"/>
      <c r="GN737" s="778"/>
      <c r="GO737" s="778"/>
      <c r="GP737" s="778"/>
      <c r="GQ737" s="778"/>
      <c r="GR737" s="778"/>
      <c r="GS737" s="778"/>
      <c r="GT737" s="778"/>
      <c r="GU737" s="778"/>
      <c r="GV737" s="778"/>
      <c r="GW737" s="778"/>
      <c r="GX737" s="778"/>
      <c r="GY737" s="778"/>
      <c r="GZ737" s="778"/>
      <c r="HA737" s="778"/>
      <c r="HB737" s="778"/>
      <c r="HC737" s="778"/>
      <c r="HD737" s="778"/>
      <c r="HE737" s="778"/>
      <c r="HF737" s="778"/>
      <c r="HG737" s="778"/>
      <c r="HH737" s="778"/>
    </row>
    <row r="738" spans="1:216" s="782" customFormat="1">
      <c r="A738" s="779"/>
      <c r="B738" s="780"/>
      <c r="C738" s="780"/>
      <c r="D738" s="780"/>
      <c r="E738" s="780"/>
      <c r="F738" s="780"/>
      <c r="G738" s="780"/>
      <c r="H738" s="780"/>
      <c r="I738" s="780"/>
      <c r="J738" s="780"/>
      <c r="K738" s="780"/>
      <c r="L738" s="780"/>
      <c r="M738" s="780"/>
      <c r="N738" s="780"/>
      <c r="O738" s="780"/>
      <c r="P738" s="780"/>
      <c r="Q738" s="781"/>
      <c r="R738" s="778"/>
      <c r="S738" s="778"/>
      <c r="T738" s="778"/>
      <c r="U738" s="778"/>
      <c r="V738" s="778"/>
      <c r="W738" s="778"/>
      <c r="X738" s="778"/>
      <c r="Y738" s="778"/>
      <c r="Z738" s="778"/>
      <c r="AA738" s="778"/>
      <c r="AB738" s="778"/>
      <c r="AC738" s="778"/>
      <c r="AD738" s="778"/>
      <c r="AE738" s="778"/>
      <c r="AF738" s="778"/>
      <c r="AG738" s="778"/>
      <c r="AH738" s="778"/>
      <c r="AI738" s="778"/>
      <c r="AJ738" s="778"/>
      <c r="AK738" s="778"/>
      <c r="AL738" s="778"/>
      <c r="AM738" s="778"/>
      <c r="AN738" s="778"/>
      <c r="AO738" s="778"/>
      <c r="AP738" s="778"/>
      <c r="AQ738" s="778"/>
      <c r="AR738" s="778"/>
      <c r="AS738" s="778"/>
      <c r="AT738" s="778"/>
      <c r="AU738" s="778"/>
      <c r="AV738" s="778"/>
      <c r="AW738" s="778"/>
      <c r="AX738" s="778"/>
      <c r="AY738" s="778"/>
      <c r="AZ738" s="778"/>
      <c r="BA738" s="778"/>
      <c r="BB738" s="778"/>
      <c r="BC738" s="778"/>
      <c r="BD738" s="778"/>
      <c r="BE738" s="778"/>
      <c r="BF738" s="778"/>
      <c r="BG738" s="778"/>
      <c r="BH738" s="778"/>
      <c r="BI738" s="778"/>
      <c r="BJ738" s="778"/>
      <c r="BK738" s="778"/>
      <c r="BL738" s="778"/>
      <c r="BM738" s="778"/>
      <c r="BN738" s="778"/>
      <c r="BO738" s="778"/>
      <c r="BP738" s="778"/>
      <c r="BQ738" s="778"/>
      <c r="BR738" s="778"/>
      <c r="BS738" s="778"/>
      <c r="BT738" s="778"/>
      <c r="BU738" s="778"/>
      <c r="BV738" s="778"/>
      <c r="BW738" s="778"/>
      <c r="BX738" s="778"/>
      <c r="BY738" s="778"/>
      <c r="BZ738" s="778"/>
      <c r="CA738" s="778"/>
      <c r="CB738" s="778"/>
      <c r="CC738" s="778"/>
      <c r="CD738" s="778"/>
      <c r="CE738" s="778"/>
      <c r="CF738" s="778"/>
      <c r="CG738" s="778"/>
      <c r="CH738" s="778"/>
      <c r="CI738" s="778"/>
      <c r="CJ738" s="778"/>
      <c r="CK738" s="778"/>
      <c r="CL738" s="778"/>
      <c r="CM738" s="778"/>
      <c r="CN738" s="778"/>
      <c r="CO738" s="778"/>
      <c r="CP738" s="778"/>
      <c r="CQ738" s="778"/>
      <c r="CR738" s="778"/>
      <c r="CS738" s="778"/>
      <c r="CT738" s="778"/>
      <c r="CU738" s="778"/>
      <c r="CV738" s="778"/>
      <c r="CW738" s="778"/>
      <c r="CX738" s="778"/>
      <c r="CY738" s="778"/>
      <c r="CZ738" s="778"/>
      <c r="DA738" s="778"/>
      <c r="DB738" s="778"/>
      <c r="DC738" s="778"/>
      <c r="DD738" s="778"/>
      <c r="DE738" s="778"/>
      <c r="DF738" s="778"/>
      <c r="DG738" s="778"/>
      <c r="DH738" s="778"/>
      <c r="DI738" s="778"/>
      <c r="DJ738" s="778"/>
      <c r="DK738" s="778"/>
      <c r="DL738" s="778"/>
      <c r="DM738" s="778"/>
      <c r="DN738" s="778"/>
      <c r="DO738" s="778"/>
      <c r="DP738" s="778"/>
      <c r="DQ738" s="778"/>
      <c r="DR738" s="778"/>
      <c r="DS738" s="778"/>
      <c r="DT738" s="778"/>
      <c r="DU738" s="778"/>
      <c r="DV738" s="778"/>
      <c r="DW738" s="778"/>
      <c r="DX738" s="778"/>
      <c r="DY738" s="778"/>
      <c r="DZ738" s="778"/>
      <c r="EA738" s="778"/>
      <c r="EB738" s="778"/>
      <c r="EC738" s="778"/>
      <c r="ED738" s="778"/>
      <c r="EE738" s="778"/>
      <c r="EF738" s="778"/>
      <c r="EG738" s="778"/>
      <c r="EH738" s="778"/>
      <c r="EI738" s="778"/>
      <c r="EJ738" s="778"/>
      <c r="EK738" s="778"/>
      <c r="EL738" s="778"/>
      <c r="EM738" s="778"/>
      <c r="EN738" s="778"/>
      <c r="EO738" s="778"/>
      <c r="EP738" s="778"/>
      <c r="EQ738" s="778"/>
      <c r="ER738" s="778"/>
      <c r="ES738" s="778"/>
      <c r="ET738" s="778"/>
      <c r="EU738" s="778"/>
      <c r="EV738" s="778"/>
      <c r="EW738" s="778"/>
      <c r="EX738" s="778"/>
      <c r="EY738" s="778"/>
      <c r="EZ738" s="778"/>
      <c r="FA738" s="778"/>
      <c r="FB738" s="778"/>
      <c r="FC738" s="778"/>
      <c r="FD738" s="778"/>
      <c r="FE738" s="778"/>
      <c r="FF738" s="778"/>
      <c r="FG738" s="778"/>
      <c r="FH738" s="778"/>
      <c r="FI738" s="778"/>
      <c r="FJ738" s="778"/>
      <c r="FK738" s="778"/>
      <c r="FL738" s="778"/>
      <c r="FM738" s="778"/>
      <c r="FN738" s="778"/>
      <c r="FO738" s="778"/>
      <c r="FP738" s="778"/>
      <c r="FQ738" s="778"/>
      <c r="FR738" s="778"/>
      <c r="FS738" s="778"/>
      <c r="FT738" s="778"/>
      <c r="FU738" s="778"/>
      <c r="FV738" s="778"/>
      <c r="FW738" s="778"/>
      <c r="FX738" s="778"/>
      <c r="FY738" s="778"/>
      <c r="FZ738" s="778"/>
      <c r="GA738" s="778"/>
      <c r="GB738" s="778"/>
      <c r="GC738" s="778"/>
      <c r="GD738" s="778"/>
      <c r="GE738" s="778"/>
      <c r="GF738" s="778"/>
      <c r="GG738" s="778"/>
      <c r="GH738" s="778"/>
      <c r="GI738" s="778"/>
      <c r="GJ738" s="778"/>
      <c r="GK738" s="778"/>
      <c r="GL738" s="778"/>
      <c r="GM738" s="778"/>
      <c r="GN738" s="778"/>
      <c r="GO738" s="778"/>
      <c r="GP738" s="778"/>
      <c r="GQ738" s="778"/>
      <c r="GR738" s="778"/>
      <c r="GS738" s="778"/>
      <c r="GT738" s="778"/>
      <c r="GU738" s="778"/>
      <c r="GV738" s="778"/>
      <c r="GW738" s="778"/>
      <c r="GX738" s="778"/>
      <c r="GY738" s="778"/>
      <c r="GZ738" s="778"/>
      <c r="HA738" s="778"/>
      <c r="HB738" s="778"/>
      <c r="HC738" s="778"/>
      <c r="HD738" s="778"/>
      <c r="HE738" s="778"/>
      <c r="HF738" s="778"/>
      <c r="HG738" s="778"/>
      <c r="HH738" s="778"/>
    </row>
    <row r="739" spans="1:216" s="782" customFormat="1">
      <c r="A739" s="779"/>
      <c r="B739" s="780"/>
      <c r="C739" s="780"/>
      <c r="D739" s="780"/>
      <c r="E739" s="780"/>
      <c r="F739" s="780"/>
      <c r="G739" s="780"/>
      <c r="H739" s="780"/>
      <c r="I739" s="780"/>
      <c r="J739" s="780"/>
      <c r="K739" s="780"/>
      <c r="L739" s="780"/>
      <c r="M739" s="780"/>
      <c r="N739" s="780"/>
      <c r="O739" s="780"/>
      <c r="P739" s="780"/>
      <c r="Q739" s="781"/>
      <c r="R739" s="778"/>
      <c r="S739" s="778"/>
      <c r="T739" s="778"/>
      <c r="U739" s="778"/>
      <c r="V739" s="778"/>
      <c r="W739" s="778"/>
      <c r="X739" s="778"/>
      <c r="Y739" s="778"/>
      <c r="Z739" s="778"/>
      <c r="AA739" s="778"/>
      <c r="AB739" s="778"/>
      <c r="AC739" s="778"/>
      <c r="AD739" s="778"/>
      <c r="AE739" s="778"/>
      <c r="AF739" s="778"/>
      <c r="AG739" s="778"/>
      <c r="AH739" s="778"/>
      <c r="AI739" s="778"/>
      <c r="AJ739" s="778"/>
      <c r="AK739" s="778"/>
      <c r="AL739" s="778"/>
      <c r="AM739" s="778"/>
      <c r="AN739" s="778"/>
      <c r="AO739" s="778"/>
      <c r="AP739" s="778"/>
      <c r="AQ739" s="778"/>
      <c r="AR739" s="778"/>
      <c r="AS739" s="778"/>
      <c r="AT739" s="778"/>
      <c r="AU739" s="778"/>
      <c r="AV739" s="778"/>
      <c r="AW739" s="778"/>
      <c r="AX739" s="778"/>
      <c r="AY739" s="778"/>
      <c r="AZ739" s="778"/>
      <c r="BA739" s="778"/>
      <c r="BB739" s="778"/>
      <c r="BC739" s="778"/>
      <c r="BD739" s="778"/>
      <c r="BE739" s="778"/>
      <c r="BF739" s="778"/>
      <c r="BG739" s="778"/>
      <c r="BH739" s="778"/>
      <c r="BI739" s="778"/>
      <c r="BJ739" s="778"/>
      <c r="BK739" s="778"/>
      <c r="BL739" s="778"/>
      <c r="BM739" s="778"/>
      <c r="BN739" s="778"/>
      <c r="BO739" s="778"/>
      <c r="BP739" s="778"/>
      <c r="BQ739" s="778"/>
      <c r="BR739" s="778"/>
      <c r="BS739" s="778"/>
      <c r="BT739" s="778"/>
      <c r="BU739" s="778"/>
      <c r="BV739" s="778"/>
      <c r="BW739" s="778"/>
      <c r="BX739" s="778"/>
      <c r="BY739" s="778"/>
      <c r="BZ739" s="778"/>
      <c r="CA739" s="778"/>
      <c r="CB739" s="778"/>
      <c r="CC739" s="778"/>
      <c r="CD739" s="778"/>
      <c r="CE739" s="778"/>
      <c r="CF739" s="778"/>
      <c r="CG739" s="778"/>
      <c r="CH739" s="778"/>
      <c r="CI739" s="778"/>
      <c r="CJ739" s="778"/>
      <c r="CK739" s="778"/>
      <c r="CL739" s="778"/>
      <c r="CM739" s="778"/>
      <c r="CN739" s="778"/>
      <c r="CO739" s="778"/>
      <c r="CP739" s="778"/>
      <c r="CQ739" s="778"/>
      <c r="CR739" s="778"/>
      <c r="CS739" s="778"/>
      <c r="CT739" s="778"/>
      <c r="CU739" s="778"/>
      <c r="CV739" s="778"/>
      <c r="CW739" s="778"/>
      <c r="CX739" s="778"/>
      <c r="CY739" s="778"/>
      <c r="CZ739" s="778"/>
      <c r="DA739" s="778"/>
      <c r="DB739" s="778"/>
      <c r="DC739" s="778"/>
      <c r="DD739" s="778"/>
      <c r="DE739" s="778"/>
      <c r="DF739" s="778"/>
      <c r="DG739" s="778"/>
      <c r="DH739" s="778"/>
      <c r="DI739" s="778"/>
      <c r="DJ739" s="778"/>
      <c r="DK739" s="778"/>
      <c r="DL739" s="778"/>
      <c r="DM739" s="778"/>
      <c r="DN739" s="778"/>
      <c r="DO739" s="778"/>
      <c r="DP739" s="778"/>
      <c r="DQ739" s="778"/>
      <c r="DR739" s="778"/>
      <c r="DS739" s="778"/>
      <c r="DT739" s="778"/>
      <c r="DU739" s="778"/>
      <c r="DV739" s="778"/>
      <c r="DW739" s="778"/>
      <c r="DX739" s="778"/>
      <c r="DY739" s="778"/>
      <c r="DZ739" s="778"/>
      <c r="EA739" s="778"/>
      <c r="EB739" s="778"/>
      <c r="EC739" s="778"/>
      <c r="ED739" s="778"/>
      <c r="EE739" s="778"/>
      <c r="EF739" s="778"/>
      <c r="EG739" s="778"/>
      <c r="EH739" s="778"/>
      <c r="EI739" s="778"/>
      <c r="EJ739" s="778"/>
      <c r="EK739" s="778"/>
      <c r="EL739" s="778"/>
      <c r="EM739" s="778"/>
      <c r="EN739" s="778"/>
      <c r="EO739" s="778"/>
      <c r="EP739" s="778"/>
      <c r="EQ739" s="778"/>
      <c r="ER739" s="778"/>
      <c r="ES739" s="778"/>
      <c r="ET739" s="778"/>
      <c r="EU739" s="778"/>
      <c r="EV739" s="778"/>
      <c r="EW739" s="778"/>
      <c r="EX739" s="778"/>
      <c r="EY739" s="778"/>
      <c r="EZ739" s="778"/>
      <c r="FA739" s="778"/>
      <c r="FB739" s="778"/>
      <c r="FC739" s="778"/>
      <c r="FD739" s="778"/>
      <c r="FE739" s="778"/>
      <c r="FF739" s="778"/>
      <c r="FG739" s="778"/>
      <c r="FH739" s="778"/>
      <c r="FI739" s="778"/>
      <c r="FJ739" s="778"/>
      <c r="FK739" s="778"/>
      <c r="FL739" s="778"/>
      <c r="FM739" s="778"/>
      <c r="FN739" s="778"/>
      <c r="FO739" s="778"/>
      <c r="FP739" s="778"/>
      <c r="FQ739" s="778"/>
      <c r="FR739" s="778"/>
      <c r="FS739" s="778"/>
      <c r="FT739" s="778"/>
      <c r="FU739" s="778"/>
      <c r="FV739" s="778"/>
      <c r="FW739" s="778"/>
      <c r="FX739" s="778"/>
      <c r="FY739" s="778"/>
      <c r="FZ739" s="778"/>
      <c r="GA739" s="778"/>
      <c r="GB739" s="778"/>
      <c r="GC739" s="778"/>
      <c r="GD739" s="778"/>
      <c r="GE739" s="778"/>
      <c r="GF739" s="778"/>
      <c r="GG739" s="778"/>
      <c r="GH739" s="778"/>
      <c r="GI739" s="778"/>
      <c r="GJ739" s="778"/>
      <c r="GK739" s="778"/>
      <c r="GL739" s="778"/>
      <c r="GM739" s="778"/>
      <c r="GN739" s="778"/>
      <c r="GO739" s="778"/>
      <c r="GP739" s="778"/>
      <c r="GQ739" s="778"/>
      <c r="GR739" s="778"/>
      <c r="GS739" s="778"/>
      <c r="GT739" s="778"/>
      <c r="GU739" s="778"/>
      <c r="GV739" s="778"/>
      <c r="GW739" s="778"/>
      <c r="GX739" s="778"/>
      <c r="GY739" s="778"/>
      <c r="GZ739" s="778"/>
      <c r="HA739" s="778"/>
      <c r="HB739" s="778"/>
      <c r="HC739" s="778"/>
      <c r="HD739" s="778"/>
      <c r="HE739" s="778"/>
      <c r="HF739" s="778"/>
      <c r="HG739" s="778"/>
      <c r="HH739" s="778"/>
    </row>
    <row r="740" spans="1:216" s="782" customFormat="1">
      <c r="A740" s="779"/>
      <c r="B740" s="780"/>
      <c r="C740" s="780"/>
      <c r="D740" s="780"/>
      <c r="E740" s="780"/>
      <c r="F740" s="780"/>
      <c r="G740" s="780"/>
      <c r="H740" s="780"/>
      <c r="I740" s="780"/>
      <c r="J740" s="780"/>
      <c r="K740" s="780"/>
      <c r="L740" s="780"/>
      <c r="M740" s="780"/>
      <c r="N740" s="780"/>
      <c r="O740" s="780"/>
      <c r="P740" s="780"/>
      <c r="Q740" s="781"/>
      <c r="R740" s="778"/>
      <c r="S740" s="778"/>
      <c r="T740" s="778"/>
      <c r="U740" s="778"/>
      <c r="V740" s="778"/>
      <c r="W740" s="778"/>
      <c r="X740" s="778"/>
      <c r="Y740" s="778"/>
      <c r="Z740" s="778"/>
      <c r="AA740" s="778"/>
      <c r="AB740" s="778"/>
      <c r="AC740" s="778"/>
      <c r="AD740" s="778"/>
      <c r="AE740" s="778"/>
      <c r="AF740" s="778"/>
      <c r="AG740" s="778"/>
      <c r="AH740" s="778"/>
      <c r="AI740" s="778"/>
      <c r="AJ740" s="778"/>
      <c r="AK740" s="778"/>
      <c r="AL740" s="778"/>
      <c r="AM740" s="778"/>
      <c r="AN740" s="778"/>
      <c r="AO740" s="778"/>
      <c r="AP740" s="778"/>
      <c r="AQ740" s="778"/>
      <c r="AR740" s="778"/>
      <c r="AS740" s="778"/>
      <c r="AT740" s="778"/>
      <c r="AU740" s="778"/>
      <c r="AV740" s="778"/>
      <c r="AW740" s="778"/>
      <c r="AX740" s="778"/>
      <c r="AY740" s="778"/>
      <c r="AZ740" s="778"/>
      <c r="BA740" s="778"/>
      <c r="BB740" s="778"/>
      <c r="BC740" s="778"/>
      <c r="BD740" s="778"/>
      <c r="BE740" s="778"/>
      <c r="BF740" s="778"/>
      <c r="BG740" s="778"/>
      <c r="BH740" s="778"/>
      <c r="BI740" s="778"/>
      <c r="BJ740" s="778"/>
      <c r="BK740" s="778"/>
      <c r="BL740" s="778"/>
      <c r="BM740" s="778"/>
      <c r="BN740" s="778"/>
      <c r="BO740" s="778"/>
      <c r="BP740" s="778"/>
      <c r="BQ740" s="778"/>
      <c r="BR740" s="778"/>
      <c r="BS740" s="778"/>
      <c r="BT740" s="778"/>
      <c r="BU740" s="778"/>
      <c r="BV740" s="778"/>
      <c r="BW740" s="778"/>
      <c r="BX740" s="778"/>
      <c r="BY740" s="778"/>
      <c r="BZ740" s="778"/>
      <c r="CA740" s="778"/>
      <c r="CB740" s="778"/>
      <c r="CC740" s="778"/>
      <c r="CD740" s="778"/>
      <c r="CE740" s="778"/>
      <c r="CF740" s="778"/>
      <c r="CG740" s="778"/>
      <c r="CH740" s="778"/>
      <c r="CI740" s="778"/>
      <c r="CJ740" s="778"/>
      <c r="CK740" s="778"/>
      <c r="CL740" s="778"/>
      <c r="CM740" s="778"/>
      <c r="CN740" s="778"/>
      <c r="CO740" s="778"/>
      <c r="CP740" s="778"/>
      <c r="CQ740" s="778"/>
      <c r="CR740" s="778"/>
      <c r="CS740" s="778"/>
      <c r="CT740" s="778"/>
      <c r="CU740" s="778"/>
      <c r="CV740" s="778"/>
      <c r="CW740" s="778"/>
      <c r="CX740" s="778"/>
      <c r="CY740" s="778"/>
      <c r="CZ740" s="778"/>
      <c r="DA740" s="778"/>
      <c r="DB740" s="778"/>
      <c r="DC740" s="778"/>
      <c r="DD740" s="778"/>
      <c r="DE740" s="778"/>
      <c r="DF740" s="778"/>
      <c r="DG740" s="778"/>
      <c r="DH740" s="778"/>
      <c r="DI740" s="778"/>
      <c r="DJ740" s="778"/>
      <c r="DK740" s="778"/>
      <c r="DL740" s="778"/>
      <c r="DM740" s="778"/>
      <c r="DN740" s="778"/>
      <c r="DO740" s="778"/>
      <c r="DP740" s="778"/>
      <c r="DQ740" s="778"/>
      <c r="DR740" s="778"/>
      <c r="DS740" s="778"/>
      <c r="DT740" s="778"/>
      <c r="DU740" s="778"/>
      <c r="DV740" s="778"/>
      <c r="DW740" s="778"/>
      <c r="DX740" s="778"/>
      <c r="DY740" s="778"/>
      <c r="DZ740" s="778"/>
      <c r="EA740" s="778"/>
      <c r="EB740" s="778"/>
      <c r="EC740" s="778"/>
      <c r="ED740" s="778"/>
      <c r="EE740" s="778"/>
      <c r="EF740" s="778"/>
      <c r="EG740" s="778"/>
      <c r="EH740" s="778"/>
      <c r="EI740" s="778"/>
      <c r="EJ740" s="778"/>
      <c r="EK740" s="778"/>
      <c r="EL740" s="778"/>
      <c r="EM740" s="778"/>
      <c r="EN740" s="778"/>
      <c r="EO740" s="778"/>
      <c r="EP740" s="778"/>
      <c r="EQ740" s="778"/>
      <c r="ER740" s="778"/>
      <c r="ES740" s="778"/>
      <c r="ET740" s="778"/>
      <c r="EU740" s="778"/>
      <c r="EV740" s="778"/>
      <c r="EW740" s="778"/>
      <c r="EX740" s="778"/>
      <c r="EY740" s="778"/>
      <c r="EZ740" s="778"/>
      <c r="FA740" s="778"/>
      <c r="FB740" s="778"/>
      <c r="FC740" s="778"/>
      <c r="FD740" s="778"/>
      <c r="FE740" s="778"/>
      <c r="FF740" s="778"/>
      <c r="FG740" s="778"/>
      <c r="FH740" s="778"/>
      <c r="FI740" s="778"/>
      <c r="FJ740" s="778"/>
      <c r="FK740" s="778"/>
      <c r="FL740" s="778"/>
      <c r="FM740" s="778"/>
      <c r="FN740" s="778"/>
      <c r="FO740" s="778"/>
      <c r="FP740" s="778"/>
      <c r="FQ740" s="778"/>
      <c r="FR740" s="778"/>
      <c r="FS740" s="778"/>
      <c r="FT740" s="778"/>
      <c r="FU740" s="778"/>
      <c r="FV740" s="778"/>
      <c r="FW740" s="778"/>
      <c r="FX740" s="778"/>
      <c r="FY740" s="778"/>
      <c r="FZ740" s="778"/>
      <c r="GA740" s="778"/>
      <c r="GB740" s="778"/>
      <c r="GC740" s="778"/>
      <c r="GD740" s="778"/>
      <c r="GE740" s="778"/>
      <c r="GF740" s="778"/>
      <c r="GG740" s="778"/>
      <c r="GH740" s="778"/>
      <c r="GI740" s="778"/>
      <c r="GJ740" s="778"/>
      <c r="GK740" s="778"/>
      <c r="GL740" s="778"/>
      <c r="GM740" s="778"/>
      <c r="GN740" s="778"/>
      <c r="GO740" s="778"/>
      <c r="GP740" s="778"/>
      <c r="GQ740" s="778"/>
      <c r="GR740" s="778"/>
      <c r="GS740" s="778"/>
      <c r="GT740" s="778"/>
      <c r="GU740" s="778"/>
      <c r="GV740" s="778"/>
      <c r="GW740" s="778"/>
      <c r="GX740" s="778"/>
      <c r="GY740" s="778"/>
      <c r="GZ740" s="778"/>
      <c r="HA740" s="778"/>
      <c r="HB740" s="778"/>
      <c r="HC740" s="778"/>
      <c r="HD740" s="778"/>
      <c r="HE740" s="778"/>
      <c r="HF740" s="778"/>
      <c r="HG740" s="778"/>
      <c r="HH740" s="778"/>
    </row>
    <row r="741" spans="1:216" s="782" customFormat="1">
      <c r="A741" s="779"/>
      <c r="B741" s="780"/>
      <c r="C741" s="780"/>
      <c r="D741" s="780"/>
      <c r="E741" s="780"/>
      <c r="F741" s="780"/>
      <c r="G741" s="780"/>
      <c r="H741" s="780"/>
      <c r="I741" s="780"/>
      <c r="J741" s="780"/>
      <c r="K741" s="780"/>
      <c r="L741" s="780"/>
      <c r="M741" s="780"/>
      <c r="N741" s="780"/>
      <c r="O741" s="780"/>
      <c r="P741" s="780"/>
      <c r="Q741" s="781"/>
      <c r="R741" s="778"/>
      <c r="S741" s="778"/>
      <c r="T741" s="778"/>
      <c r="U741" s="778"/>
      <c r="V741" s="778"/>
      <c r="W741" s="778"/>
      <c r="X741" s="778"/>
      <c r="Y741" s="778"/>
      <c r="Z741" s="778"/>
      <c r="AA741" s="778"/>
      <c r="AB741" s="778"/>
      <c r="AC741" s="778"/>
      <c r="AD741" s="778"/>
      <c r="AE741" s="778"/>
      <c r="AF741" s="778"/>
      <c r="AG741" s="778"/>
      <c r="AH741" s="778"/>
      <c r="AI741" s="778"/>
      <c r="AJ741" s="778"/>
      <c r="AK741" s="778"/>
      <c r="AL741" s="778"/>
      <c r="AM741" s="778"/>
      <c r="AN741" s="778"/>
      <c r="AO741" s="778"/>
      <c r="AP741" s="778"/>
      <c r="AQ741" s="778"/>
      <c r="AR741" s="778"/>
      <c r="AS741" s="778"/>
      <c r="AT741" s="778"/>
      <c r="AU741" s="778"/>
      <c r="AV741" s="778"/>
      <c r="AW741" s="778"/>
      <c r="AX741" s="778"/>
      <c r="AY741" s="778"/>
      <c r="AZ741" s="778"/>
      <c r="BA741" s="778"/>
      <c r="BB741" s="778"/>
      <c r="BC741" s="778"/>
      <c r="BD741" s="778"/>
      <c r="BE741" s="778"/>
      <c r="BF741" s="778"/>
      <c r="BG741" s="778"/>
      <c r="BH741" s="778"/>
      <c r="BI741" s="778"/>
      <c r="BJ741" s="778"/>
      <c r="BK741" s="778"/>
      <c r="BL741" s="778"/>
      <c r="BM741" s="778"/>
      <c r="BN741" s="778"/>
      <c r="BO741" s="778"/>
      <c r="BP741" s="778"/>
      <c r="BQ741" s="778"/>
      <c r="BR741" s="778"/>
      <c r="BS741" s="778"/>
      <c r="BT741" s="778"/>
      <c r="BU741" s="778"/>
      <c r="BV741" s="778"/>
      <c r="BW741" s="778"/>
      <c r="BX741" s="778"/>
      <c r="BY741" s="778"/>
      <c r="BZ741" s="778"/>
      <c r="CA741" s="778"/>
      <c r="CB741" s="778"/>
      <c r="CC741" s="778"/>
      <c r="CD741" s="778"/>
      <c r="CE741" s="778"/>
      <c r="CF741" s="778"/>
      <c r="CG741" s="778"/>
      <c r="CH741" s="778"/>
      <c r="CI741" s="778"/>
      <c r="CJ741" s="778"/>
      <c r="CK741" s="778"/>
      <c r="CL741" s="778"/>
      <c r="CM741" s="778"/>
      <c r="CN741" s="778"/>
      <c r="CO741" s="778"/>
      <c r="CP741" s="778"/>
      <c r="CQ741" s="778"/>
      <c r="CR741" s="778"/>
      <c r="CS741" s="778"/>
      <c r="CT741" s="778"/>
      <c r="CU741" s="778"/>
      <c r="CV741" s="778"/>
      <c r="CW741" s="778"/>
      <c r="CX741" s="778"/>
      <c r="CY741" s="778"/>
      <c r="CZ741" s="778"/>
      <c r="DA741" s="778"/>
      <c r="DB741" s="778"/>
      <c r="DC741" s="778"/>
      <c r="DD741" s="778"/>
      <c r="DE741" s="778"/>
      <c r="DF741" s="778"/>
      <c r="DG741" s="778"/>
      <c r="DH741" s="778"/>
      <c r="DI741" s="778"/>
      <c r="DJ741" s="778"/>
      <c r="DK741" s="778"/>
      <c r="DL741" s="778"/>
      <c r="DM741" s="778"/>
      <c r="DN741" s="778"/>
      <c r="DO741" s="778"/>
      <c r="DP741" s="778"/>
      <c r="DQ741" s="778"/>
      <c r="DR741" s="778"/>
      <c r="DS741" s="778"/>
      <c r="DT741" s="778"/>
      <c r="DU741" s="778"/>
      <c r="DV741" s="778"/>
      <c r="DW741" s="778"/>
      <c r="DX741" s="778"/>
      <c r="DY741" s="778"/>
      <c r="DZ741" s="778"/>
      <c r="EA741" s="778"/>
      <c r="EB741" s="778"/>
      <c r="EC741" s="778"/>
      <c r="ED741" s="778"/>
      <c r="EE741" s="778"/>
      <c r="EF741" s="778"/>
      <c r="EG741" s="778"/>
      <c r="EH741" s="778"/>
      <c r="EI741" s="778"/>
      <c r="EJ741" s="778"/>
      <c r="EK741" s="778"/>
      <c r="EL741" s="778"/>
      <c r="EM741" s="778"/>
      <c r="EN741" s="778"/>
      <c r="EO741" s="778"/>
      <c r="EP741" s="778"/>
      <c r="EQ741" s="778"/>
      <c r="ER741" s="778"/>
      <c r="ES741" s="778"/>
      <c r="ET741" s="778"/>
      <c r="EU741" s="778"/>
      <c r="EV741" s="778"/>
      <c r="EW741" s="778"/>
      <c r="EX741" s="778"/>
      <c r="EY741" s="778"/>
      <c r="EZ741" s="778"/>
      <c r="FA741" s="778"/>
      <c r="FB741" s="778"/>
      <c r="FC741" s="778"/>
      <c r="FD741" s="778"/>
      <c r="FE741" s="778"/>
      <c r="FF741" s="778"/>
      <c r="FG741" s="778"/>
      <c r="FH741" s="778"/>
      <c r="FI741" s="778"/>
      <c r="FJ741" s="778"/>
      <c r="FK741" s="778"/>
      <c r="FL741" s="778"/>
      <c r="FM741" s="778"/>
      <c r="FN741" s="778"/>
      <c r="FO741" s="778"/>
      <c r="FP741" s="778"/>
      <c r="FQ741" s="778"/>
      <c r="FR741" s="778"/>
      <c r="FS741" s="778"/>
      <c r="FT741" s="778"/>
      <c r="FU741" s="778"/>
      <c r="FV741" s="778"/>
      <c r="FW741" s="778"/>
      <c r="FX741" s="778"/>
      <c r="FY741" s="778"/>
      <c r="FZ741" s="778"/>
      <c r="GA741" s="778"/>
      <c r="GB741" s="778"/>
      <c r="GC741" s="778"/>
      <c r="GD741" s="778"/>
      <c r="GE741" s="778"/>
      <c r="GF741" s="778"/>
      <c r="GG741" s="778"/>
      <c r="GH741" s="778"/>
      <c r="GI741" s="778"/>
      <c r="GJ741" s="778"/>
      <c r="GK741" s="778"/>
      <c r="GL741" s="778"/>
      <c r="GM741" s="778"/>
      <c r="GN741" s="778"/>
      <c r="GO741" s="778"/>
      <c r="GP741" s="778"/>
      <c r="GQ741" s="778"/>
      <c r="GR741" s="778"/>
      <c r="GS741" s="778"/>
      <c r="GT741" s="778"/>
      <c r="GU741" s="778"/>
      <c r="GV741" s="778"/>
      <c r="GW741" s="778"/>
      <c r="GX741" s="778"/>
      <c r="GY741" s="778"/>
      <c r="GZ741" s="778"/>
      <c r="HA741" s="778"/>
      <c r="HB741" s="778"/>
      <c r="HC741" s="778"/>
      <c r="HD741" s="778"/>
      <c r="HE741" s="778"/>
      <c r="HF741" s="778"/>
      <c r="HG741" s="778"/>
      <c r="HH741" s="778"/>
    </row>
    <row r="742" spans="1:216" s="782" customFormat="1">
      <c r="A742" s="779"/>
      <c r="B742" s="780"/>
      <c r="C742" s="780"/>
      <c r="D742" s="780"/>
      <c r="E742" s="780"/>
      <c r="F742" s="780"/>
      <c r="G742" s="780"/>
      <c r="H742" s="780"/>
      <c r="I742" s="780"/>
      <c r="J742" s="780"/>
      <c r="K742" s="780"/>
      <c r="L742" s="780"/>
      <c r="M742" s="780"/>
      <c r="N742" s="780"/>
      <c r="O742" s="780"/>
      <c r="P742" s="780"/>
      <c r="Q742" s="781"/>
      <c r="R742" s="778"/>
      <c r="S742" s="778"/>
      <c r="T742" s="778"/>
      <c r="U742" s="778"/>
      <c r="V742" s="778"/>
      <c r="W742" s="778"/>
      <c r="X742" s="778"/>
      <c r="Y742" s="778"/>
      <c r="Z742" s="778"/>
      <c r="AA742" s="778"/>
      <c r="AB742" s="778"/>
      <c r="AC742" s="778"/>
      <c r="AD742" s="778"/>
      <c r="AE742" s="778"/>
      <c r="AF742" s="778"/>
      <c r="AG742" s="778"/>
      <c r="AH742" s="778"/>
      <c r="AI742" s="778"/>
      <c r="AJ742" s="778"/>
      <c r="AK742" s="778"/>
      <c r="AL742" s="778"/>
      <c r="AM742" s="778"/>
      <c r="AN742" s="778"/>
      <c r="AO742" s="778"/>
      <c r="AP742" s="778"/>
      <c r="AQ742" s="778"/>
      <c r="AR742" s="778"/>
      <c r="AS742" s="778"/>
      <c r="AT742" s="778"/>
      <c r="AU742" s="778"/>
      <c r="AV742" s="778"/>
      <c r="AW742" s="778"/>
      <c r="AX742" s="778"/>
      <c r="AY742" s="778"/>
      <c r="AZ742" s="778"/>
      <c r="BA742" s="778"/>
      <c r="BB742" s="778"/>
      <c r="BC742" s="778"/>
      <c r="BD742" s="778"/>
      <c r="BE742" s="778"/>
      <c r="BF742" s="778"/>
      <c r="BG742" s="778"/>
      <c r="BH742" s="778"/>
      <c r="BI742" s="778"/>
      <c r="BJ742" s="778"/>
      <c r="BK742" s="778"/>
      <c r="BL742" s="778"/>
      <c r="BM742" s="778"/>
      <c r="BN742" s="778"/>
      <c r="BO742" s="778"/>
      <c r="BP742" s="778"/>
      <c r="BQ742" s="778"/>
      <c r="BR742" s="778"/>
      <c r="BS742" s="778"/>
      <c r="BT742" s="778"/>
      <c r="BU742" s="778"/>
      <c r="BV742" s="778"/>
      <c r="BW742" s="778"/>
      <c r="BX742" s="778"/>
      <c r="BY742" s="778"/>
      <c r="BZ742" s="778"/>
      <c r="CA742" s="778"/>
      <c r="CB742" s="778"/>
      <c r="CC742" s="778"/>
      <c r="CD742" s="778"/>
      <c r="CE742" s="778"/>
      <c r="CF742" s="778"/>
      <c r="CG742" s="778"/>
      <c r="CH742" s="778"/>
      <c r="CI742" s="778"/>
      <c r="CJ742" s="778"/>
      <c r="CK742" s="778"/>
      <c r="CL742" s="778"/>
      <c r="CM742" s="778"/>
      <c r="CN742" s="778"/>
      <c r="CO742" s="778"/>
      <c r="CP742" s="778"/>
      <c r="CQ742" s="778"/>
      <c r="CR742" s="778"/>
      <c r="CS742" s="778"/>
      <c r="CT742" s="778"/>
      <c r="CU742" s="778"/>
      <c r="CV742" s="778"/>
      <c r="CW742" s="778"/>
      <c r="CX742" s="778"/>
      <c r="CY742" s="778"/>
      <c r="CZ742" s="778"/>
      <c r="DA742" s="778"/>
      <c r="DB742" s="778"/>
      <c r="DC742" s="778"/>
      <c r="DD742" s="778"/>
      <c r="DE742" s="778"/>
      <c r="DF742" s="778"/>
      <c r="DG742" s="778"/>
      <c r="DH742" s="778"/>
      <c r="DI742" s="778"/>
      <c r="DJ742" s="778"/>
      <c r="DK742" s="778"/>
      <c r="DL742" s="778"/>
      <c r="DM742" s="778"/>
      <c r="DN742" s="778"/>
      <c r="DO742" s="778"/>
      <c r="DP742" s="778"/>
      <c r="DQ742" s="778"/>
      <c r="DR742" s="778"/>
      <c r="DS742" s="778"/>
      <c r="DT742" s="778"/>
      <c r="DU742" s="778"/>
      <c r="DV742" s="778"/>
      <c r="DW742" s="778"/>
      <c r="DX742" s="778"/>
      <c r="DY742" s="778"/>
      <c r="DZ742" s="778"/>
      <c r="EA742" s="778"/>
      <c r="EB742" s="778"/>
      <c r="EC742" s="778"/>
      <c r="ED742" s="778"/>
      <c r="EE742" s="778"/>
      <c r="EF742" s="778"/>
      <c r="EG742" s="778"/>
      <c r="EH742" s="778"/>
      <c r="EI742" s="778"/>
      <c r="EJ742" s="778"/>
      <c r="EK742" s="778"/>
      <c r="EL742" s="778"/>
      <c r="EM742" s="778"/>
      <c r="EN742" s="778"/>
      <c r="EO742" s="778"/>
      <c r="EP742" s="778"/>
      <c r="EQ742" s="778"/>
      <c r="ER742" s="778"/>
      <c r="ES742" s="778"/>
      <c r="ET742" s="778"/>
      <c r="EU742" s="778"/>
      <c r="EV742" s="778"/>
      <c r="EW742" s="778"/>
      <c r="EX742" s="778"/>
      <c r="EY742" s="778"/>
      <c r="EZ742" s="778"/>
      <c r="FA742" s="778"/>
      <c r="FB742" s="778"/>
      <c r="FC742" s="778"/>
      <c r="FD742" s="778"/>
      <c r="FE742" s="778"/>
      <c r="FF742" s="778"/>
      <c r="FG742" s="778"/>
      <c r="FH742" s="778"/>
      <c r="FI742" s="778"/>
      <c r="FJ742" s="778"/>
      <c r="FK742" s="778"/>
      <c r="FL742" s="778"/>
      <c r="FM742" s="778"/>
      <c r="FN742" s="778"/>
      <c r="FO742" s="778"/>
      <c r="FP742" s="778"/>
      <c r="FQ742" s="778"/>
      <c r="FR742" s="778"/>
      <c r="FS742" s="778"/>
      <c r="FT742" s="778"/>
      <c r="FU742" s="778"/>
      <c r="FV742" s="778"/>
      <c r="FW742" s="778"/>
      <c r="FX742" s="778"/>
      <c r="FY742" s="778"/>
      <c r="FZ742" s="778"/>
      <c r="GA742" s="778"/>
      <c r="GB742" s="778"/>
      <c r="GC742" s="778"/>
      <c r="GD742" s="778"/>
      <c r="GE742" s="778"/>
      <c r="GF742" s="778"/>
      <c r="GG742" s="778"/>
      <c r="GH742" s="778"/>
      <c r="GI742" s="778"/>
      <c r="GJ742" s="778"/>
      <c r="GK742" s="778"/>
      <c r="GL742" s="778"/>
      <c r="GM742" s="778"/>
      <c r="GN742" s="778"/>
      <c r="GO742" s="778"/>
      <c r="GP742" s="778"/>
      <c r="GQ742" s="778"/>
      <c r="GR742" s="778"/>
      <c r="GS742" s="778"/>
      <c r="GT742" s="778"/>
      <c r="GU742" s="778"/>
      <c r="GV742" s="778"/>
      <c r="GW742" s="778"/>
      <c r="GX742" s="778"/>
      <c r="GY742" s="778"/>
      <c r="GZ742" s="778"/>
      <c r="HA742" s="778"/>
      <c r="HB742" s="778"/>
      <c r="HC742" s="778"/>
      <c r="HD742" s="778"/>
      <c r="HE742" s="778"/>
      <c r="HF742" s="778"/>
      <c r="HG742" s="778"/>
      <c r="HH742" s="778"/>
    </row>
    <row r="743" spans="1:216" s="782" customFormat="1">
      <c r="A743" s="779"/>
      <c r="B743" s="780"/>
      <c r="C743" s="780"/>
      <c r="D743" s="780"/>
      <c r="E743" s="780"/>
      <c r="F743" s="780"/>
      <c r="G743" s="780"/>
      <c r="H743" s="780"/>
      <c r="I743" s="780"/>
      <c r="J743" s="780"/>
      <c r="K743" s="780"/>
      <c r="L743" s="780"/>
      <c r="M743" s="780"/>
      <c r="N743" s="780"/>
      <c r="O743" s="780"/>
      <c r="P743" s="780"/>
      <c r="Q743" s="781"/>
      <c r="R743" s="778"/>
      <c r="S743" s="778"/>
      <c r="T743" s="778"/>
      <c r="U743" s="778"/>
      <c r="V743" s="778"/>
      <c r="W743" s="778"/>
      <c r="X743" s="778"/>
      <c r="Y743" s="778"/>
      <c r="Z743" s="778"/>
      <c r="AA743" s="778"/>
      <c r="AB743" s="778"/>
      <c r="AC743" s="778"/>
      <c r="AD743" s="778"/>
      <c r="AE743" s="778"/>
      <c r="AF743" s="778"/>
      <c r="AG743" s="778"/>
      <c r="AH743" s="778"/>
      <c r="AI743" s="778"/>
      <c r="AJ743" s="778"/>
      <c r="AK743" s="778"/>
      <c r="AL743" s="778"/>
      <c r="AM743" s="778"/>
      <c r="AN743" s="778"/>
      <c r="AO743" s="778"/>
      <c r="AP743" s="778"/>
      <c r="AQ743" s="778"/>
      <c r="AR743" s="778"/>
      <c r="AS743" s="778"/>
      <c r="AT743" s="778"/>
      <c r="AU743" s="778"/>
      <c r="AV743" s="778"/>
      <c r="AW743" s="778"/>
      <c r="AX743" s="778"/>
      <c r="AY743" s="778"/>
      <c r="AZ743" s="778"/>
      <c r="BA743" s="778"/>
      <c r="BB743" s="778"/>
      <c r="BC743" s="778"/>
      <c r="BD743" s="778"/>
      <c r="BE743" s="778"/>
      <c r="BF743" s="778"/>
      <c r="BG743" s="778"/>
      <c r="BH743" s="778"/>
      <c r="BI743" s="778"/>
      <c r="BJ743" s="778"/>
      <c r="BK743" s="778"/>
      <c r="BL743" s="778"/>
      <c r="BM743" s="778"/>
      <c r="BN743" s="778"/>
      <c r="BO743" s="778"/>
      <c r="BP743" s="778"/>
      <c r="BQ743" s="778"/>
      <c r="BR743" s="778"/>
      <c r="BS743" s="778"/>
      <c r="BT743" s="778"/>
      <c r="BU743" s="778"/>
      <c r="BV743" s="778"/>
      <c r="BW743" s="778"/>
      <c r="BX743" s="778"/>
      <c r="BY743" s="778"/>
      <c r="BZ743" s="778"/>
      <c r="CA743" s="778"/>
      <c r="CB743" s="778"/>
      <c r="CC743" s="778"/>
      <c r="CD743" s="778"/>
      <c r="CE743" s="778"/>
      <c r="CF743" s="778"/>
      <c r="CG743" s="778"/>
      <c r="CH743" s="778"/>
      <c r="CI743" s="778"/>
      <c r="CJ743" s="778"/>
      <c r="CK743" s="778"/>
      <c r="CL743" s="778"/>
      <c r="CM743" s="778"/>
      <c r="CN743" s="778"/>
      <c r="CO743" s="778"/>
      <c r="CP743" s="778"/>
      <c r="CQ743" s="778"/>
      <c r="CR743" s="778"/>
      <c r="CS743" s="778"/>
      <c r="CT743" s="778"/>
      <c r="CU743" s="778"/>
      <c r="CV743" s="778"/>
      <c r="CW743" s="778"/>
      <c r="CX743" s="778"/>
      <c r="CY743" s="778"/>
      <c r="CZ743" s="778"/>
      <c r="DA743" s="778"/>
      <c r="DB743" s="778"/>
      <c r="DC743" s="778"/>
      <c r="DD743" s="778"/>
      <c r="DE743" s="778"/>
      <c r="DF743" s="778"/>
      <c r="DG743" s="778"/>
      <c r="DH743" s="778"/>
      <c r="DI743" s="778"/>
      <c r="DJ743" s="778"/>
      <c r="DK743" s="778"/>
      <c r="DL743" s="778"/>
      <c r="DM743" s="778"/>
      <c r="DN743" s="778"/>
      <c r="DO743" s="778"/>
      <c r="DP743" s="778"/>
      <c r="DQ743" s="778"/>
      <c r="DR743" s="778"/>
      <c r="DS743" s="778"/>
      <c r="DT743" s="778"/>
      <c r="DU743" s="778"/>
      <c r="DV743" s="778"/>
      <c r="DW743" s="778"/>
      <c r="DX743" s="778"/>
      <c r="DY743" s="778"/>
      <c r="DZ743" s="778"/>
      <c r="EA743" s="778"/>
      <c r="EB743" s="778"/>
      <c r="EC743" s="778"/>
      <c r="ED743" s="778"/>
      <c r="EE743" s="778"/>
      <c r="EF743" s="778"/>
      <c r="EG743" s="778"/>
      <c r="EH743" s="778"/>
      <c r="EI743" s="778"/>
      <c r="EJ743" s="778"/>
      <c r="EK743" s="778"/>
      <c r="EL743" s="778"/>
      <c r="EM743" s="778"/>
      <c r="EN743" s="778"/>
      <c r="EO743" s="778"/>
      <c r="EP743" s="778"/>
      <c r="EQ743" s="778"/>
      <c r="ER743" s="778"/>
      <c r="ES743" s="778"/>
      <c r="ET743" s="778"/>
      <c r="EU743" s="778"/>
      <c r="EV743" s="778"/>
      <c r="EW743" s="778"/>
      <c r="EX743" s="778"/>
      <c r="EY743" s="778"/>
      <c r="EZ743" s="778"/>
      <c r="FA743" s="778"/>
      <c r="FB743" s="778"/>
      <c r="FC743" s="778"/>
      <c r="FD743" s="778"/>
      <c r="FE743" s="778"/>
      <c r="FF743" s="778"/>
      <c r="FG743" s="778"/>
      <c r="FH743" s="778"/>
      <c r="FI743" s="778"/>
      <c r="FJ743" s="778"/>
      <c r="FK743" s="778"/>
      <c r="FL743" s="778"/>
      <c r="FM743" s="778"/>
      <c r="FN743" s="778"/>
      <c r="FO743" s="778"/>
      <c r="FP743" s="778"/>
      <c r="FQ743" s="778"/>
      <c r="FR743" s="778"/>
      <c r="FS743" s="778"/>
      <c r="FT743" s="778"/>
      <c r="FU743" s="778"/>
      <c r="FV743" s="778"/>
      <c r="FW743" s="778"/>
      <c r="FX743" s="778"/>
      <c r="FY743" s="778"/>
      <c r="FZ743" s="778"/>
      <c r="GA743" s="778"/>
      <c r="GB743" s="778"/>
      <c r="GC743" s="778"/>
      <c r="GD743" s="778"/>
      <c r="GE743" s="778"/>
      <c r="GF743" s="778"/>
      <c r="GG743" s="778"/>
      <c r="GH743" s="778"/>
      <c r="GI743" s="778"/>
      <c r="GJ743" s="778"/>
      <c r="GK743" s="778"/>
      <c r="GL743" s="778"/>
      <c r="GM743" s="778"/>
      <c r="GN743" s="778"/>
      <c r="GO743" s="778"/>
      <c r="GP743" s="778"/>
      <c r="GQ743" s="778"/>
      <c r="GR743" s="778"/>
      <c r="GS743" s="778"/>
      <c r="GT743" s="778"/>
      <c r="GU743" s="778"/>
      <c r="GV743" s="778"/>
      <c r="GW743" s="778"/>
      <c r="GX743" s="778"/>
      <c r="GY743" s="778"/>
      <c r="GZ743" s="778"/>
      <c r="HA743" s="778"/>
      <c r="HB743" s="778"/>
      <c r="HC743" s="778"/>
      <c r="HD743" s="778"/>
      <c r="HE743" s="778"/>
      <c r="HF743" s="778"/>
      <c r="HG743" s="778"/>
      <c r="HH743" s="778"/>
    </row>
    <row r="744" spans="1:216" s="782" customFormat="1">
      <c r="A744" s="779"/>
      <c r="B744" s="780"/>
      <c r="C744" s="780"/>
      <c r="D744" s="780"/>
      <c r="E744" s="780"/>
      <c r="F744" s="780"/>
      <c r="G744" s="780"/>
      <c r="H744" s="780"/>
      <c r="I744" s="780"/>
      <c r="J744" s="780"/>
      <c r="K744" s="780"/>
      <c r="L744" s="780"/>
      <c r="M744" s="780"/>
      <c r="N744" s="780"/>
      <c r="O744" s="780"/>
      <c r="P744" s="780"/>
      <c r="Q744" s="781"/>
      <c r="R744" s="778"/>
      <c r="S744" s="778"/>
      <c r="T744" s="778"/>
      <c r="U744" s="778"/>
      <c r="V744" s="778"/>
      <c r="W744" s="778"/>
      <c r="X744" s="778"/>
      <c r="Y744" s="778"/>
      <c r="Z744" s="778"/>
      <c r="AA744" s="778"/>
      <c r="AB744" s="778"/>
      <c r="AC744" s="778"/>
      <c r="AD744" s="778"/>
      <c r="AE744" s="778"/>
      <c r="AF744" s="778"/>
      <c r="AG744" s="778"/>
      <c r="AH744" s="778"/>
      <c r="AI744" s="778"/>
      <c r="AJ744" s="778"/>
      <c r="AK744" s="778"/>
      <c r="AL744" s="778"/>
      <c r="AM744" s="778"/>
      <c r="AN744" s="778"/>
      <c r="AO744" s="778"/>
      <c r="AP744" s="778"/>
      <c r="AQ744" s="778"/>
      <c r="AR744" s="778"/>
      <c r="AS744" s="778"/>
      <c r="AT744" s="778"/>
      <c r="AU744" s="778"/>
      <c r="AV744" s="778"/>
      <c r="AW744" s="778"/>
      <c r="AX744" s="778"/>
      <c r="AY744" s="778"/>
      <c r="AZ744" s="778"/>
      <c r="BA744" s="778"/>
      <c r="BB744" s="778"/>
      <c r="BC744" s="778"/>
      <c r="BD744" s="778"/>
      <c r="BE744" s="778"/>
      <c r="BF744" s="778"/>
      <c r="BG744" s="778"/>
      <c r="BH744" s="778"/>
      <c r="BI744" s="778"/>
      <c r="BJ744" s="778"/>
      <c r="BK744" s="778"/>
      <c r="BL744" s="778"/>
      <c r="BM744" s="778"/>
      <c r="BN744" s="778"/>
      <c r="BO744" s="778"/>
      <c r="BP744" s="778"/>
      <c r="BQ744" s="778"/>
      <c r="BR744" s="778"/>
      <c r="BS744" s="778"/>
      <c r="BT744" s="778"/>
      <c r="BU744" s="778"/>
      <c r="BV744" s="778"/>
      <c r="BW744" s="778"/>
      <c r="BX744" s="778"/>
      <c r="BY744" s="778"/>
      <c r="BZ744" s="778"/>
      <c r="CA744" s="778"/>
      <c r="CB744" s="778"/>
      <c r="CC744" s="778"/>
      <c r="CD744" s="778"/>
      <c r="CE744" s="778"/>
      <c r="CF744" s="778"/>
      <c r="CG744" s="778"/>
      <c r="CH744" s="778"/>
      <c r="CI744" s="778"/>
      <c r="CJ744" s="778"/>
      <c r="CK744" s="778"/>
      <c r="CL744" s="778"/>
      <c r="CM744" s="778"/>
      <c r="CN744" s="778"/>
      <c r="CO744" s="778"/>
      <c r="CP744" s="778"/>
      <c r="CQ744" s="778"/>
      <c r="CR744" s="778"/>
      <c r="CS744" s="778"/>
      <c r="CT744" s="778"/>
      <c r="CU744" s="778"/>
      <c r="CV744" s="778"/>
      <c r="CW744" s="778"/>
      <c r="CX744" s="778"/>
      <c r="CY744" s="778"/>
      <c r="CZ744" s="778"/>
      <c r="DA744" s="778"/>
      <c r="DB744" s="778"/>
      <c r="DC744" s="778"/>
      <c r="DD744" s="778"/>
      <c r="DE744" s="778"/>
      <c r="DF744" s="778"/>
      <c r="DG744" s="778"/>
      <c r="DH744" s="778"/>
      <c r="DI744" s="778"/>
      <c r="DJ744" s="778"/>
      <c r="DK744" s="778"/>
      <c r="DL744" s="778"/>
      <c r="DM744" s="778"/>
      <c r="DN744" s="778"/>
      <c r="DO744" s="778"/>
      <c r="DP744" s="778"/>
      <c r="DQ744" s="778"/>
      <c r="DR744" s="778"/>
      <c r="DS744" s="778"/>
      <c r="DT744" s="778"/>
      <c r="DU744" s="778"/>
      <c r="DV744" s="778"/>
      <c r="DW744" s="778"/>
      <c r="DX744" s="778"/>
      <c r="DY744" s="778"/>
      <c r="DZ744" s="778"/>
      <c r="EA744" s="778"/>
      <c r="EB744" s="778"/>
      <c r="EC744" s="778"/>
      <c r="ED744" s="778"/>
      <c r="EE744" s="778"/>
      <c r="EF744" s="778"/>
      <c r="EG744" s="778"/>
      <c r="EH744" s="778"/>
      <c r="EI744" s="778"/>
      <c r="EJ744" s="778"/>
      <c r="EK744" s="778"/>
      <c r="EL744" s="778"/>
      <c r="EM744" s="778"/>
      <c r="EN744" s="778"/>
      <c r="EO744" s="778"/>
      <c r="EP744" s="778"/>
      <c r="EQ744" s="778"/>
      <c r="ER744" s="778"/>
      <c r="ES744" s="778"/>
      <c r="ET744" s="778"/>
      <c r="EU744" s="778"/>
      <c r="EV744" s="778"/>
      <c r="EW744" s="778"/>
      <c r="EX744" s="778"/>
      <c r="EY744" s="778"/>
      <c r="EZ744" s="778"/>
      <c r="FA744" s="778"/>
      <c r="FB744" s="778"/>
      <c r="FC744" s="778"/>
      <c r="FD744" s="778"/>
      <c r="FE744" s="778"/>
      <c r="FF744" s="778"/>
      <c r="FG744" s="778"/>
      <c r="FH744" s="778"/>
      <c r="FI744" s="778"/>
      <c r="FJ744" s="778"/>
      <c r="FK744" s="778"/>
      <c r="FL744" s="778"/>
      <c r="FM744" s="778"/>
      <c r="FN744" s="778"/>
      <c r="FO744" s="778"/>
      <c r="FP744" s="778"/>
      <c r="FQ744" s="778"/>
      <c r="FR744" s="778"/>
      <c r="FS744" s="778"/>
      <c r="FT744" s="778"/>
      <c r="FU744" s="778"/>
      <c r="FV744" s="778"/>
      <c r="FW744" s="778"/>
      <c r="FX744" s="778"/>
      <c r="FY744" s="778"/>
      <c r="FZ744" s="778"/>
      <c r="GA744" s="778"/>
      <c r="GB744" s="778"/>
      <c r="GC744" s="778"/>
      <c r="GD744" s="778"/>
      <c r="GE744" s="778"/>
      <c r="GF744" s="778"/>
      <c r="GG744" s="778"/>
      <c r="GH744" s="778"/>
      <c r="GI744" s="778"/>
      <c r="GJ744" s="778"/>
      <c r="GK744" s="778"/>
      <c r="GL744" s="778"/>
      <c r="GM744" s="778"/>
      <c r="GN744" s="778"/>
      <c r="GO744" s="778"/>
      <c r="GP744" s="778"/>
      <c r="GQ744" s="778"/>
      <c r="GR744" s="778"/>
      <c r="GS744" s="778"/>
      <c r="GT744" s="778"/>
      <c r="GU744" s="778"/>
      <c r="GV744" s="778"/>
      <c r="GW744" s="778"/>
      <c r="GX744" s="778"/>
      <c r="GY744" s="778"/>
      <c r="GZ744" s="778"/>
      <c r="HA744" s="778"/>
      <c r="HB744" s="778"/>
      <c r="HC744" s="778"/>
      <c r="HD744" s="778"/>
      <c r="HE744" s="778"/>
      <c r="HF744" s="778"/>
      <c r="HG744" s="778"/>
      <c r="HH744" s="778"/>
    </row>
    <row r="745" spans="1:216" s="782" customFormat="1">
      <c r="A745" s="779"/>
      <c r="B745" s="780"/>
      <c r="C745" s="780"/>
      <c r="D745" s="780"/>
      <c r="E745" s="780"/>
      <c r="F745" s="780"/>
      <c r="G745" s="780"/>
      <c r="H745" s="780"/>
      <c r="I745" s="780"/>
      <c r="J745" s="780"/>
      <c r="K745" s="780"/>
      <c r="L745" s="780"/>
      <c r="M745" s="780"/>
      <c r="N745" s="780"/>
      <c r="O745" s="780"/>
      <c r="P745" s="780"/>
      <c r="Q745" s="781"/>
      <c r="R745" s="778"/>
      <c r="S745" s="778"/>
      <c r="T745" s="778"/>
      <c r="U745" s="778"/>
      <c r="V745" s="778"/>
      <c r="W745" s="778"/>
      <c r="X745" s="778"/>
      <c r="Y745" s="778"/>
      <c r="Z745" s="778"/>
      <c r="AA745" s="778"/>
      <c r="AB745" s="778"/>
      <c r="AC745" s="778"/>
      <c r="AD745" s="778"/>
      <c r="AE745" s="778"/>
      <c r="AF745" s="778"/>
      <c r="AG745" s="778"/>
      <c r="AH745" s="778"/>
      <c r="AI745" s="778"/>
      <c r="AJ745" s="778"/>
      <c r="AK745" s="778"/>
      <c r="AL745" s="778"/>
      <c r="AM745" s="778"/>
      <c r="AN745" s="778"/>
      <c r="AO745" s="778"/>
      <c r="AP745" s="778"/>
      <c r="AQ745" s="778"/>
      <c r="AR745" s="778"/>
      <c r="AS745" s="778"/>
      <c r="AT745" s="778"/>
      <c r="AU745" s="778"/>
      <c r="AV745" s="778"/>
      <c r="AW745" s="778"/>
      <c r="AX745" s="778"/>
      <c r="AY745" s="778"/>
      <c r="AZ745" s="778"/>
      <c r="BA745" s="778"/>
      <c r="BB745" s="778"/>
      <c r="BC745" s="778"/>
      <c r="BD745" s="778"/>
      <c r="BE745" s="778"/>
      <c r="BF745" s="778"/>
      <c r="BG745" s="778"/>
      <c r="BH745" s="778"/>
      <c r="BI745" s="778"/>
      <c r="BJ745" s="778"/>
      <c r="BK745" s="778"/>
      <c r="BL745" s="778"/>
      <c r="BM745" s="778"/>
      <c r="BN745" s="778"/>
      <c r="BO745" s="778"/>
      <c r="BP745" s="778"/>
      <c r="BQ745" s="778"/>
      <c r="BR745" s="778"/>
      <c r="BS745" s="778"/>
      <c r="BT745" s="778"/>
      <c r="BU745" s="778"/>
      <c r="BV745" s="778"/>
      <c r="BW745" s="778"/>
      <c r="BX745" s="778"/>
      <c r="BY745" s="778"/>
      <c r="BZ745" s="778"/>
      <c r="CA745" s="778"/>
      <c r="CB745" s="778"/>
      <c r="CC745" s="778"/>
      <c r="CD745" s="778"/>
      <c r="CE745" s="778"/>
      <c r="CF745" s="778"/>
      <c r="CG745" s="778"/>
      <c r="CH745" s="778"/>
      <c r="CI745" s="778"/>
      <c r="CJ745" s="778"/>
      <c r="CK745" s="778"/>
      <c r="CL745" s="778"/>
      <c r="CM745" s="778"/>
      <c r="CN745" s="778"/>
      <c r="CO745" s="778"/>
      <c r="CP745" s="778"/>
      <c r="CQ745" s="778"/>
      <c r="CR745" s="778"/>
      <c r="CS745" s="778"/>
      <c r="CT745" s="778"/>
      <c r="CU745" s="778"/>
      <c r="CV745" s="778"/>
      <c r="CW745" s="778"/>
      <c r="CX745" s="778"/>
      <c r="CY745" s="778"/>
      <c r="CZ745" s="778"/>
      <c r="DA745" s="778"/>
      <c r="DB745" s="778"/>
      <c r="DC745" s="778"/>
      <c r="DD745" s="778"/>
      <c r="DE745" s="778"/>
      <c r="DF745" s="778"/>
      <c r="DG745" s="778"/>
      <c r="DH745" s="778"/>
      <c r="DI745" s="778"/>
      <c r="DJ745" s="778"/>
      <c r="DK745" s="778"/>
      <c r="DL745" s="778"/>
      <c r="DM745" s="778"/>
      <c r="DN745" s="778"/>
      <c r="DO745" s="778"/>
      <c r="DP745" s="778"/>
      <c r="DQ745" s="778"/>
      <c r="DR745" s="778"/>
      <c r="DS745" s="778"/>
      <c r="DT745" s="778"/>
      <c r="DU745" s="778"/>
      <c r="DV745" s="778"/>
      <c r="DW745" s="778"/>
      <c r="DX745" s="778"/>
      <c r="DY745" s="778"/>
      <c r="DZ745" s="778"/>
      <c r="EA745" s="778"/>
      <c r="EB745" s="778"/>
      <c r="EC745" s="778"/>
      <c r="ED745" s="778"/>
      <c r="EE745" s="778"/>
      <c r="EF745" s="778"/>
      <c r="EG745" s="778"/>
      <c r="EH745" s="778"/>
      <c r="EI745" s="778"/>
      <c r="EJ745" s="778"/>
      <c r="EK745" s="778"/>
      <c r="EL745" s="778"/>
      <c r="EM745" s="778"/>
      <c r="EN745" s="778"/>
      <c r="EO745" s="778"/>
      <c r="EP745" s="778"/>
      <c r="EQ745" s="778"/>
      <c r="ER745" s="778"/>
      <c r="ES745" s="778"/>
      <c r="ET745" s="778"/>
      <c r="EU745" s="778"/>
      <c r="EV745" s="778"/>
      <c r="EW745" s="778"/>
      <c r="EX745" s="778"/>
      <c r="EY745" s="778"/>
      <c r="EZ745" s="778"/>
      <c r="FA745" s="778"/>
      <c r="FB745" s="778"/>
      <c r="FC745" s="778"/>
      <c r="FD745" s="778"/>
      <c r="FE745" s="778"/>
      <c r="FF745" s="778"/>
      <c r="FG745" s="778"/>
      <c r="FH745" s="778"/>
      <c r="FI745" s="778"/>
      <c r="FJ745" s="778"/>
      <c r="FK745" s="778"/>
      <c r="FL745" s="778"/>
      <c r="FM745" s="778"/>
      <c r="FN745" s="778"/>
      <c r="FO745" s="778"/>
      <c r="FP745" s="778"/>
      <c r="FQ745" s="778"/>
      <c r="FR745" s="778"/>
      <c r="FS745" s="778"/>
      <c r="FT745" s="778"/>
      <c r="FU745" s="778"/>
      <c r="FV745" s="778"/>
      <c r="FW745" s="778"/>
      <c r="FX745" s="778"/>
      <c r="FY745" s="778"/>
      <c r="FZ745" s="778"/>
      <c r="GA745" s="778"/>
      <c r="GB745" s="778"/>
      <c r="GC745" s="778"/>
      <c r="GD745" s="778"/>
      <c r="GE745" s="778"/>
      <c r="GF745" s="778"/>
      <c r="GG745" s="778"/>
      <c r="GH745" s="778"/>
      <c r="GI745" s="778"/>
      <c r="GJ745" s="778"/>
      <c r="GK745" s="778"/>
      <c r="GL745" s="778"/>
      <c r="GM745" s="778"/>
      <c r="GN745" s="778"/>
      <c r="GO745" s="778"/>
      <c r="GP745" s="778"/>
      <c r="GQ745" s="778"/>
      <c r="GR745" s="778"/>
      <c r="GS745" s="778"/>
      <c r="GT745" s="778"/>
      <c r="GU745" s="778"/>
      <c r="GV745" s="778"/>
      <c r="GW745" s="778"/>
      <c r="GX745" s="778"/>
      <c r="GY745" s="778"/>
      <c r="GZ745" s="778"/>
      <c r="HA745" s="778"/>
      <c r="HB745" s="778"/>
      <c r="HC745" s="778"/>
      <c r="HD745" s="778"/>
      <c r="HE745" s="778"/>
      <c r="HF745" s="778"/>
      <c r="HG745" s="778"/>
      <c r="HH745" s="778"/>
    </row>
    <row r="746" spans="1:216" s="782" customFormat="1">
      <c r="A746" s="779"/>
      <c r="B746" s="780"/>
      <c r="C746" s="780"/>
      <c r="D746" s="780"/>
      <c r="E746" s="780"/>
      <c r="F746" s="780"/>
      <c r="G746" s="780"/>
      <c r="H746" s="780"/>
      <c r="I746" s="780"/>
      <c r="J746" s="780"/>
      <c r="K746" s="780"/>
      <c r="L746" s="780"/>
      <c r="M746" s="780"/>
      <c r="N746" s="780"/>
      <c r="O746" s="780"/>
      <c r="P746" s="780"/>
      <c r="Q746" s="781"/>
      <c r="R746" s="778"/>
      <c r="S746" s="778"/>
      <c r="T746" s="778"/>
      <c r="U746" s="778"/>
      <c r="V746" s="778"/>
      <c r="W746" s="778"/>
      <c r="X746" s="778"/>
      <c r="Y746" s="778"/>
      <c r="Z746" s="778"/>
      <c r="AA746" s="778"/>
      <c r="AB746" s="778"/>
      <c r="AC746" s="778"/>
      <c r="AD746" s="778"/>
      <c r="AE746" s="778"/>
      <c r="AF746" s="778"/>
      <c r="AG746" s="778"/>
      <c r="AH746" s="778"/>
      <c r="AI746" s="778"/>
      <c r="AJ746" s="778"/>
      <c r="AK746" s="778"/>
      <c r="AL746" s="778"/>
      <c r="AM746" s="778"/>
      <c r="AN746" s="778"/>
      <c r="AO746" s="778"/>
      <c r="AP746" s="778"/>
      <c r="AQ746" s="778"/>
      <c r="AR746" s="778"/>
      <c r="AS746" s="778"/>
      <c r="AT746" s="778"/>
      <c r="AU746" s="778"/>
      <c r="AV746" s="778"/>
      <c r="AW746" s="778"/>
      <c r="AX746" s="778"/>
      <c r="AY746" s="778"/>
      <c r="AZ746" s="778"/>
      <c r="BA746" s="778"/>
      <c r="BB746" s="778"/>
      <c r="BC746" s="778"/>
      <c r="BD746" s="778"/>
      <c r="BE746" s="778"/>
      <c r="BF746" s="778"/>
      <c r="BG746" s="778"/>
      <c r="BH746" s="778"/>
      <c r="BI746" s="778"/>
      <c r="BJ746" s="778"/>
      <c r="BK746" s="778"/>
      <c r="BL746" s="778"/>
      <c r="BM746" s="778"/>
      <c r="BN746" s="778"/>
      <c r="BO746" s="778"/>
      <c r="BP746" s="778"/>
      <c r="BQ746" s="778"/>
      <c r="BR746" s="778"/>
      <c r="BS746" s="778"/>
      <c r="BT746" s="778"/>
      <c r="BU746" s="778"/>
      <c r="BV746" s="778"/>
      <c r="BW746" s="778"/>
      <c r="BX746" s="778"/>
      <c r="BY746" s="778"/>
      <c r="BZ746" s="778"/>
      <c r="CA746" s="778"/>
      <c r="CB746" s="778"/>
      <c r="CC746" s="778"/>
      <c r="CD746" s="778"/>
      <c r="CE746" s="778"/>
      <c r="CF746" s="778"/>
      <c r="CG746" s="778"/>
      <c r="CH746" s="778"/>
      <c r="CI746" s="778"/>
      <c r="CJ746" s="778"/>
      <c r="CK746" s="778"/>
      <c r="CL746" s="778"/>
      <c r="CM746" s="778"/>
      <c r="CN746" s="778"/>
      <c r="CO746" s="778"/>
      <c r="CP746" s="778"/>
      <c r="CQ746" s="778"/>
      <c r="CR746" s="778"/>
      <c r="CS746" s="778"/>
      <c r="CT746" s="778"/>
      <c r="CU746" s="778"/>
      <c r="CV746" s="778"/>
      <c r="CW746" s="778"/>
      <c r="CX746" s="778"/>
      <c r="CY746" s="778"/>
      <c r="CZ746" s="778"/>
      <c r="DA746" s="778"/>
      <c r="DB746" s="778"/>
      <c r="DC746" s="778"/>
      <c r="DD746" s="778"/>
      <c r="DE746" s="778"/>
      <c r="DF746" s="778"/>
      <c r="DG746" s="778"/>
      <c r="DH746" s="778"/>
      <c r="DI746" s="778"/>
      <c r="DJ746" s="778"/>
      <c r="DK746" s="778"/>
      <c r="DL746" s="778"/>
      <c r="DM746" s="778"/>
      <c r="DN746" s="778"/>
      <c r="DO746" s="778"/>
      <c r="DP746" s="778"/>
      <c r="DQ746" s="778"/>
      <c r="DR746" s="778"/>
      <c r="DS746" s="778"/>
      <c r="DT746" s="778"/>
      <c r="DU746" s="778"/>
      <c r="DV746" s="778"/>
      <c r="DW746" s="778"/>
      <c r="DX746" s="778"/>
      <c r="DY746" s="778"/>
      <c r="DZ746" s="778"/>
      <c r="EA746" s="778"/>
      <c r="EB746" s="778"/>
      <c r="EC746" s="778"/>
      <c r="ED746" s="778"/>
      <c r="EE746" s="778"/>
      <c r="EF746" s="778"/>
      <c r="EG746" s="778"/>
      <c r="EH746" s="778"/>
      <c r="EI746" s="778"/>
      <c r="EJ746" s="778"/>
      <c r="EK746" s="778"/>
      <c r="EL746" s="778"/>
      <c r="EM746" s="778"/>
      <c r="EN746" s="778"/>
      <c r="EO746" s="778"/>
      <c r="EP746" s="778"/>
      <c r="EQ746" s="778"/>
      <c r="ER746" s="778"/>
      <c r="ES746" s="778"/>
      <c r="ET746" s="778"/>
      <c r="EU746" s="778"/>
      <c r="EV746" s="778"/>
      <c r="EW746" s="778"/>
      <c r="EX746" s="778"/>
      <c r="EY746" s="778"/>
      <c r="EZ746" s="778"/>
      <c r="FA746" s="778"/>
      <c r="FB746" s="778"/>
      <c r="FC746" s="778"/>
      <c r="FD746" s="778"/>
      <c r="FE746" s="778"/>
      <c r="FF746" s="778"/>
      <c r="FG746" s="778"/>
      <c r="FH746" s="778"/>
      <c r="FI746" s="778"/>
      <c r="FJ746" s="778"/>
      <c r="FK746" s="778"/>
      <c r="FL746" s="778"/>
      <c r="FM746" s="778"/>
      <c r="FN746" s="778"/>
      <c r="FO746" s="778"/>
      <c r="FP746" s="778"/>
      <c r="FQ746" s="778"/>
      <c r="FR746" s="778"/>
      <c r="FS746" s="778"/>
      <c r="FT746" s="778"/>
      <c r="FU746" s="778"/>
      <c r="FV746" s="778"/>
      <c r="FW746" s="778"/>
      <c r="FX746" s="778"/>
      <c r="FY746" s="778"/>
      <c r="FZ746" s="778"/>
      <c r="GA746" s="778"/>
      <c r="GB746" s="778"/>
      <c r="GC746" s="778"/>
      <c r="GD746" s="778"/>
      <c r="GE746" s="778"/>
      <c r="GF746" s="778"/>
      <c r="GG746" s="778"/>
      <c r="GH746" s="778"/>
      <c r="GI746" s="778"/>
      <c r="GJ746" s="778"/>
      <c r="GK746" s="778"/>
      <c r="GL746" s="778"/>
      <c r="GM746" s="778"/>
      <c r="GN746" s="778"/>
      <c r="GO746" s="778"/>
      <c r="GP746" s="778"/>
      <c r="GQ746" s="778"/>
      <c r="GR746" s="778"/>
      <c r="GS746" s="778"/>
      <c r="GT746" s="778"/>
      <c r="GU746" s="778"/>
      <c r="GV746" s="778"/>
      <c r="GW746" s="778"/>
      <c r="GX746" s="778"/>
      <c r="GY746" s="778"/>
      <c r="GZ746" s="778"/>
      <c r="HA746" s="778"/>
      <c r="HB746" s="778"/>
      <c r="HC746" s="778"/>
      <c r="HD746" s="778"/>
      <c r="HE746" s="778"/>
      <c r="HF746" s="778"/>
      <c r="HG746" s="778"/>
      <c r="HH746" s="778"/>
    </row>
    <row r="747" spans="1:216" s="782" customFormat="1">
      <c r="A747" s="779"/>
      <c r="B747" s="780"/>
      <c r="C747" s="780"/>
      <c r="D747" s="780"/>
      <c r="E747" s="780"/>
      <c r="F747" s="780"/>
      <c r="G747" s="780"/>
      <c r="H747" s="780"/>
      <c r="I747" s="780"/>
      <c r="J747" s="780"/>
      <c r="K747" s="780"/>
      <c r="L747" s="780"/>
      <c r="M747" s="780"/>
      <c r="N747" s="780"/>
      <c r="O747" s="780"/>
      <c r="P747" s="780"/>
      <c r="Q747" s="781"/>
      <c r="R747" s="778"/>
      <c r="S747" s="778"/>
      <c r="T747" s="778"/>
      <c r="U747" s="778"/>
      <c r="V747" s="778"/>
      <c r="W747" s="778"/>
      <c r="X747" s="778"/>
      <c r="Y747" s="778"/>
      <c r="Z747" s="778"/>
      <c r="AA747" s="778"/>
      <c r="AB747" s="778"/>
      <c r="AC747" s="778"/>
      <c r="AD747" s="778"/>
      <c r="AE747" s="778"/>
      <c r="AF747" s="778"/>
      <c r="AG747" s="778"/>
      <c r="AH747" s="778"/>
      <c r="AI747" s="778"/>
      <c r="AJ747" s="778"/>
      <c r="AK747" s="778"/>
      <c r="AL747" s="778"/>
      <c r="AM747" s="778"/>
      <c r="AN747" s="778"/>
      <c r="AO747" s="778"/>
      <c r="AP747" s="778"/>
      <c r="AQ747" s="778"/>
      <c r="AR747" s="778"/>
      <c r="AS747" s="778"/>
      <c r="AT747" s="778"/>
      <c r="AU747" s="778"/>
      <c r="AV747" s="778"/>
      <c r="AW747" s="778"/>
      <c r="AX747" s="778"/>
      <c r="AY747" s="778"/>
      <c r="AZ747" s="778"/>
      <c r="BA747" s="778"/>
      <c r="BB747" s="778"/>
      <c r="BC747" s="778"/>
      <c r="BD747" s="778"/>
      <c r="BE747" s="778"/>
      <c r="BF747" s="778"/>
      <c r="BG747" s="778"/>
      <c r="BH747" s="778"/>
      <c r="BI747" s="778"/>
      <c r="BJ747" s="778"/>
      <c r="BK747" s="778"/>
      <c r="BL747" s="778"/>
      <c r="BM747" s="778"/>
      <c r="BN747" s="778"/>
      <c r="BO747" s="778"/>
      <c r="BP747" s="778"/>
      <c r="BQ747" s="778"/>
      <c r="BR747" s="778"/>
      <c r="BS747" s="778"/>
      <c r="BT747" s="778"/>
      <c r="BU747" s="778"/>
      <c r="BV747" s="778"/>
      <c r="BW747" s="778"/>
      <c r="BX747" s="778"/>
      <c r="BY747" s="778"/>
      <c r="BZ747" s="778"/>
      <c r="CA747" s="778"/>
      <c r="CB747" s="778"/>
      <c r="CC747" s="778"/>
      <c r="CD747" s="778"/>
      <c r="CE747" s="778"/>
      <c r="CF747" s="778"/>
      <c r="CG747" s="778"/>
      <c r="CH747" s="778"/>
      <c r="CI747" s="778"/>
      <c r="CJ747" s="778"/>
      <c r="CK747" s="778"/>
      <c r="CL747" s="778"/>
      <c r="CM747" s="778"/>
      <c r="CN747" s="778"/>
      <c r="CO747" s="778"/>
      <c r="CP747" s="778"/>
      <c r="CQ747" s="778"/>
      <c r="CR747" s="778"/>
      <c r="CS747" s="778"/>
      <c r="CT747" s="778"/>
      <c r="CU747" s="778"/>
      <c r="CV747" s="778"/>
      <c r="CW747" s="778"/>
      <c r="CX747" s="778"/>
      <c r="CY747" s="778"/>
      <c r="CZ747" s="778"/>
      <c r="DA747" s="778"/>
      <c r="DB747" s="778"/>
      <c r="DC747" s="778"/>
      <c r="DD747" s="778"/>
      <c r="DE747" s="778"/>
      <c r="DF747" s="778"/>
      <c r="DG747" s="778"/>
      <c r="DH747" s="778"/>
      <c r="DI747" s="778"/>
      <c r="DJ747" s="778"/>
      <c r="DK747" s="778"/>
      <c r="DL747" s="778"/>
      <c r="DM747" s="778"/>
      <c r="DN747" s="778"/>
      <c r="DO747" s="778"/>
      <c r="DP747" s="778"/>
      <c r="DQ747" s="778"/>
      <c r="DR747" s="778"/>
      <c r="DS747" s="778"/>
      <c r="DT747" s="778"/>
      <c r="DU747" s="778"/>
      <c r="DV747" s="778"/>
      <c r="DW747" s="778"/>
      <c r="DX747" s="778"/>
      <c r="DY747" s="778"/>
      <c r="DZ747" s="778"/>
      <c r="EA747" s="778"/>
      <c r="EB747" s="778"/>
      <c r="EC747" s="778"/>
      <c r="ED747" s="778"/>
      <c r="EE747" s="778"/>
      <c r="EF747" s="778"/>
      <c r="EG747" s="778"/>
      <c r="EH747" s="778"/>
      <c r="EI747" s="778"/>
      <c r="EJ747" s="778"/>
      <c r="EK747" s="778"/>
      <c r="EL747" s="778"/>
      <c r="EM747" s="778"/>
      <c r="EN747" s="778"/>
      <c r="EO747" s="778"/>
      <c r="EP747" s="778"/>
      <c r="EQ747" s="778"/>
      <c r="ER747" s="778"/>
      <c r="ES747" s="778"/>
      <c r="ET747" s="778"/>
      <c r="EU747" s="778"/>
      <c r="EV747" s="778"/>
      <c r="EW747" s="778"/>
      <c r="EX747" s="778"/>
      <c r="EY747" s="778"/>
      <c r="EZ747" s="778"/>
      <c r="FA747" s="778"/>
      <c r="FB747" s="778"/>
      <c r="FC747" s="778"/>
      <c r="FD747" s="778"/>
      <c r="FE747" s="778"/>
      <c r="FF747" s="778"/>
      <c r="FG747" s="778"/>
      <c r="FH747" s="778"/>
      <c r="FI747" s="778"/>
      <c r="FJ747" s="778"/>
      <c r="FK747" s="778"/>
      <c r="FL747" s="778"/>
      <c r="FM747" s="778"/>
      <c r="FN747" s="778"/>
      <c r="FO747" s="778"/>
      <c r="FP747" s="778"/>
      <c r="FQ747" s="778"/>
      <c r="FR747" s="778"/>
      <c r="FS747" s="778"/>
      <c r="FT747" s="778"/>
      <c r="FU747" s="778"/>
      <c r="FV747" s="778"/>
      <c r="FW747" s="778"/>
      <c r="FX747" s="778"/>
      <c r="FY747" s="778"/>
      <c r="FZ747" s="778"/>
      <c r="GA747" s="778"/>
      <c r="GB747" s="778"/>
      <c r="GC747" s="778"/>
      <c r="GD747" s="778"/>
      <c r="GE747" s="778"/>
      <c r="GF747" s="778"/>
      <c r="GG747" s="778"/>
      <c r="GH747" s="778"/>
      <c r="GI747" s="778"/>
      <c r="GJ747" s="778"/>
      <c r="GK747" s="778"/>
      <c r="GL747" s="778"/>
      <c r="GM747" s="778"/>
      <c r="GN747" s="778"/>
      <c r="GO747" s="778"/>
      <c r="GP747" s="778"/>
      <c r="GQ747" s="778"/>
      <c r="GR747" s="778"/>
      <c r="GS747" s="778"/>
      <c r="GT747" s="778"/>
      <c r="GU747" s="778"/>
      <c r="GV747" s="778"/>
      <c r="GW747" s="778"/>
      <c r="GX747" s="778"/>
      <c r="GY747" s="778"/>
      <c r="GZ747" s="778"/>
      <c r="HA747" s="778"/>
      <c r="HB747" s="778"/>
      <c r="HC747" s="778"/>
      <c r="HD747" s="778"/>
      <c r="HE747" s="778"/>
      <c r="HF747" s="778"/>
      <c r="HG747" s="778"/>
      <c r="HH747" s="778"/>
    </row>
    <row r="748" spans="1:216" s="782" customFormat="1">
      <c r="A748" s="779"/>
      <c r="B748" s="780"/>
      <c r="C748" s="780"/>
      <c r="D748" s="780"/>
      <c r="E748" s="780"/>
      <c r="F748" s="780"/>
      <c r="G748" s="780"/>
      <c r="H748" s="780"/>
      <c r="I748" s="780"/>
      <c r="J748" s="780"/>
      <c r="K748" s="780"/>
      <c r="L748" s="780"/>
      <c r="M748" s="780"/>
      <c r="N748" s="780"/>
      <c r="O748" s="780"/>
      <c r="P748" s="780"/>
      <c r="Q748" s="781"/>
      <c r="R748" s="778"/>
      <c r="S748" s="778"/>
      <c r="T748" s="778"/>
      <c r="U748" s="778"/>
      <c r="V748" s="778"/>
      <c r="W748" s="778"/>
      <c r="X748" s="778"/>
      <c r="Y748" s="778"/>
      <c r="Z748" s="778"/>
      <c r="AA748" s="778"/>
      <c r="AB748" s="778"/>
      <c r="AC748" s="778"/>
      <c r="AD748" s="778"/>
      <c r="AE748" s="778"/>
      <c r="AF748" s="778"/>
      <c r="AG748" s="778"/>
      <c r="AH748" s="778"/>
      <c r="AI748" s="778"/>
      <c r="AJ748" s="778"/>
      <c r="AK748" s="778"/>
      <c r="AL748" s="778"/>
      <c r="AM748" s="778"/>
      <c r="AN748" s="778"/>
      <c r="AO748" s="778"/>
      <c r="AP748" s="778"/>
      <c r="AQ748" s="778"/>
      <c r="AR748" s="778"/>
      <c r="AS748" s="778"/>
      <c r="AT748" s="778"/>
      <c r="AU748" s="778"/>
      <c r="AV748" s="778"/>
      <c r="AW748" s="778"/>
      <c r="AX748" s="778"/>
      <c r="AY748" s="778"/>
      <c r="AZ748" s="778"/>
      <c r="BA748" s="778"/>
      <c r="BB748" s="778"/>
      <c r="BC748" s="778"/>
      <c r="BD748" s="778"/>
      <c r="BE748" s="778"/>
      <c r="BF748" s="778"/>
      <c r="BG748" s="778"/>
      <c r="BH748" s="778"/>
      <c r="BI748" s="778"/>
      <c r="BJ748" s="778"/>
      <c r="BK748" s="778"/>
      <c r="BL748" s="778"/>
      <c r="BM748" s="778"/>
      <c r="BN748" s="778"/>
      <c r="BO748" s="778"/>
      <c r="BP748" s="778"/>
      <c r="BQ748" s="778"/>
      <c r="BR748" s="778"/>
      <c r="BS748" s="778"/>
      <c r="BT748" s="778"/>
      <c r="BU748" s="778"/>
      <c r="BV748" s="778"/>
      <c r="BW748" s="778"/>
      <c r="BX748" s="778"/>
      <c r="BY748" s="778"/>
      <c r="BZ748" s="778"/>
      <c r="CA748" s="778"/>
      <c r="CB748" s="778"/>
      <c r="CC748" s="778"/>
      <c r="CD748" s="778"/>
      <c r="CE748" s="778"/>
      <c r="CF748" s="778"/>
      <c r="CG748" s="778"/>
      <c r="CH748" s="778"/>
      <c r="CI748" s="778"/>
      <c r="CJ748" s="778"/>
      <c r="CK748" s="778"/>
      <c r="CL748" s="778"/>
      <c r="CM748" s="778"/>
      <c r="CN748" s="778"/>
      <c r="CO748" s="778"/>
      <c r="CP748" s="778"/>
      <c r="CQ748" s="778"/>
      <c r="CR748" s="778"/>
      <c r="CS748" s="778"/>
      <c r="CT748" s="778"/>
      <c r="CU748" s="778"/>
      <c r="CV748" s="778"/>
      <c r="CW748" s="778"/>
      <c r="CX748" s="778"/>
      <c r="CY748" s="778"/>
      <c r="CZ748" s="778"/>
      <c r="DA748" s="778"/>
      <c r="DB748" s="778"/>
      <c r="DC748" s="778"/>
      <c r="DD748" s="778"/>
      <c r="DE748" s="778"/>
      <c r="DF748" s="778"/>
      <c r="DG748" s="778"/>
      <c r="DH748" s="778"/>
      <c r="DI748" s="778"/>
      <c r="DJ748" s="778"/>
      <c r="DK748" s="778"/>
      <c r="DL748" s="778"/>
      <c r="DM748" s="778"/>
      <c r="DN748" s="778"/>
      <c r="DO748" s="778"/>
      <c r="DP748" s="778"/>
      <c r="DQ748" s="778"/>
      <c r="DR748" s="778"/>
      <c r="DS748" s="778"/>
      <c r="DT748" s="778"/>
      <c r="DU748" s="778"/>
      <c r="DV748" s="778"/>
      <c r="DW748" s="778"/>
      <c r="DX748" s="778"/>
      <c r="DY748" s="778"/>
      <c r="DZ748" s="778"/>
      <c r="EA748" s="778"/>
      <c r="EB748" s="778"/>
      <c r="EC748" s="778"/>
      <c r="ED748" s="778"/>
      <c r="EE748" s="778"/>
      <c r="EF748" s="778"/>
      <c r="EG748" s="778"/>
      <c r="EH748" s="778"/>
      <c r="EI748" s="778"/>
      <c r="EJ748" s="778"/>
      <c r="EK748" s="778"/>
      <c r="EL748" s="778"/>
      <c r="EM748" s="778"/>
      <c r="EN748" s="778"/>
      <c r="EO748" s="778"/>
      <c r="EP748" s="778"/>
      <c r="EQ748" s="778"/>
      <c r="ER748" s="778"/>
      <c r="ES748" s="778"/>
      <c r="ET748" s="778"/>
      <c r="EU748" s="778"/>
      <c r="EV748" s="778"/>
      <c r="EW748" s="778"/>
      <c r="EX748" s="778"/>
      <c r="EY748" s="778"/>
      <c r="EZ748" s="778"/>
      <c r="FA748" s="778"/>
      <c r="FB748" s="778"/>
      <c r="FC748" s="778"/>
      <c r="FD748" s="778"/>
      <c r="FE748" s="778"/>
      <c r="FF748" s="778"/>
      <c r="FG748" s="778"/>
      <c r="FH748" s="778"/>
      <c r="FI748" s="778"/>
      <c r="FJ748" s="778"/>
      <c r="FK748" s="778"/>
      <c r="FL748" s="778"/>
      <c r="FM748" s="778"/>
      <c r="FN748" s="778"/>
      <c r="FO748" s="778"/>
      <c r="FP748" s="778"/>
      <c r="FQ748" s="778"/>
      <c r="FR748" s="778"/>
      <c r="FS748" s="778"/>
      <c r="FT748" s="778"/>
      <c r="FU748" s="778"/>
      <c r="FV748" s="778"/>
      <c r="FW748" s="778"/>
      <c r="FX748" s="778"/>
      <c r="FY748" s="778"/>
      <c r="FZ748" s="778"/>
      <c r="GA748" s="778"/>
      <c r="GB748" s="778"/>
      <c r="GC748" s="778"/>
      <c r="GD748" s="778"/>
      <c r="GE748" s="778"/>
      <c r="GF748" s="778"/>
      <c r="GG748" s="778"/>
      <c r="GH748" s="778"/>
      <c r="GI748" s="778"/>
      <c r="GJ748" s="778"/>
      <c r="GK748" s="778"/>
      <c r="GL748" s="778"/>
      <c r="GM748" s="778"/>
      <c r="GN748" s="778"/>
      <c r="GO748" s="778"/>
      <c r="GP748" s="778"/>
      <c r="GQ748" s="778"/>
      <c r="GR748" s="778"/>
      <c r="GS748" s="778"/>
      <c r="GT748" s="778"/>
      <c r="GU748" s="778"/>
      <c r="GV748" s="778"/>
      <c r="GW748" s="778"/>
      <c r="GX748" s="778"/>
      <c r="GY748" s="778"/>
      <c r="GZ748" s="778"/>
      <c r="HA748" s="778"/>
      <c r="HB748" s="778"/>
      <c r="HC748" s="778"/>
      <c r="HD748" s="778"/>
      <c r="HE748" s="778"/>
      <c r="HF748" s="778"/>
      <c r="HG748" s="778"/>
      <c r="HH748" s="778"/>
    </row>
    <row r="749" spans="1:216" s="782" customFormat="1">
      <c r="A749" s="779"/>
      <c r="B749" s="780"/>
      <c r="C749" s="780"/>
      <c r="D749" s="780"/>
      <c r="E749" s="780"/>
      <c r="F749" s="780"/>
      <c r="G749" s="780"/>
      <c r="H749" s="780"/>
      <c r="I749" s="780"/>
      <c r="J749" s="780"/>
      <c r="K749" s="780"/>
      <c r="L749" s="780"/>
      <c r="M749" s="780"/>
      <c r="N749" s="780"/>
      <c r="O749" s="780"/>
      <c r="P749" s="780"/>
      <c r="Q749" s="781"/>
      <c r="R749" s="778"/>
      <c r="S749" s="778"/>
      <c r="T749" s="778"/>
      <c r="U749" s="778"/>
      <c r="V749" s="778"/>
      <c r="W749" s="778"/>
      <c r="X749" s="778"/>
      <c r="Y749" s="778"/>
      <c r="Z749" s="778"/>
      <c r="AA749" s="778"/>
      <c r="AB749" s="778"/>
      <c r="AC749" s="778"/>
      <c r="AD749" s="778"/>
      <c r="AE749" s="778"/>
      <c r="AF749" s="778"/>
      <c r="AG749" s="778"/>
      <c r="AH749" s="778"/>
      <c r="AI749" s="778"/>
      <c r="AJ749" s="778"/>
      <c r="AK749" s="778"/>
      <c r="AL749" s="778"/>
      <c r="AM749" s="778"/>
      <c r="AN749" s="778"/>
      <c r="AO749" s="778"/>
      <c r="AP749" s="778"/>
      <c r="AQ749" s="778"/>
      <c r="AR749" s="778"/>
      <c r="AS749" s="778"/>
      <c r="AT749" s="778"/>
      <c r="AU749" s="778"/>
      <c r="AV749" s="778"/>
      <c r="AW749" s="778"/>
      <c r="AX749" s="778"/>
      <c r="AY749" s="778"/>
      <c r="AZ749" s="778"/>
      <c r="BA749" s="778"/>
      <c r="BB749" s="778"/>
      <c r="BC749" s="778"/>
      <c r="BD749" s="778"/>
      <c r="BE749" s="778"/>
      <c r="BF749" s="778"/>
      <c r="BG749" s="778"/>
      <c r="BH749" s="778"/>
      <c r="BI749" s="778"/>
      <c r="BJ749" s="778"/>
      <c r="BK749" s="778"/>
      <c r="BL749" s="778"/>
      <c r="BM749" s="778"/>
      <c r="BN749" s="778"/>
      <c r="BO749" s="778"/>
      <c r="BP749" s="778"/>
      <c r="BQ749" s="778"/>
      <c r="BR749" s="778"/>
      <c r="BS749" s="778"/>
      <c r="BT749" s="778"/>
      <c r="BU749" s="778"/>
      <c r="BV749" s="778"/>
      <c r="BW749" s="778"/>
      <c r="BX749" s="778"/>
      <c r="BY749" s="778"/>
      <c r="BZ749" s="778"/>
      <c r="CA749" s="778"/>
      <c r="CB749" s="778"/>
      <c r="CC749" s="778"/>
      <c r="CD749" s="778"/>
      <c r="CE749" s="778"/>
      <c r="CF749" s="778"/>
      <c r="CG749" s="778"/>
      <c r="CH749" s="778"/>
      <c r="CI749" s="778"/>
      <c r="CJ749" s="778"/>
      <c r="CK749" s="778"/>
      <c r="CL749" s="778"/>
      <c r="CM749" s="778"/>
      <c r="CN749" s="778"/>
      <c r="CO749" s="778"/>
      <c r="CP749" s="778"/>
      <c r="CQ749" s="778"/>
      <c r="CR749" s="778"/>
      <c r="CS749" s="778"/>
      <c r="CT749" s="778"/>
      <c r="CU749" s="778"/>
      <c r="CV749" s="778"/>
      <c r="CW749" s="778"/>
      <c r="CX749" s="778"/>
      <c r="CY749" s="778"/>
      <c r="CZ749" s="778"/>
      <c r="DA749" s="778"/>
      <c r="DB749" s="778"/>
      <c r="DC749" s="778"/>
      <c r="DD749" s="778"/>
      <c r="DE749" s="778"/>
      <c r="DF749" s="778"/>
      <c r="DG749" s="778"/>
      <c r="DH749" s="778"/>
      <c r="DI749" s="778"/>
      <c r="DJ749" s="778"/>
      <c r="DK749" s="778"/>
      <c r="DL749" s="778"/>
      <c r="DM749" s="778"/>
      <c r="DN749" s="778"/>
      <c r="DO749" s="778"/>
      <c r="DP749" s="778"/>
      <c r="DQ749" s="778"/>
      <c r="DR749" s="778"/>
      <c r="DS749" s="778"/>
      <c r="DT749" s="778"/>
      <c r="DU749" s="778"/>
      <c r="DV749" s="778"/>
      <c r="DW749" s="778"/>
      <c r="DX749" s="778"/>
      <c r="DY749" s="778"/>
      <c r="DZ749" s="778"/>
      <c r="EA749" s="778"/>
      <c r="EB749" s="778"/>
      <c r="EC749" s="778"/>
      <c r="ED749" s="778"/>
      <c r="EE749" s="778"/>
      <c r="EF749" s="778"/>
      <c r="EG749" s="778"/>
      <c r="EH749" s="778"/>
      <c r="EI749" s="778"/>
      <c r="EJ749" s="778"/>
      <c r="EK749" s="778"/>
      <c r="EL749" s="778"/>
      <c r="EM749" s="778"/>
      <c r="EN749" s="778"/>
      <c r="EO749" s="778"/>
      <c r="EP749" s="778"/>
      <c r="EQ749" s="778"/>
      <c r="ER749" s="778"/>
      <c r="ES749" s="778"/>
      <c r="ET749" s="778"/>
      <c r="EU749" s="778"/>
      <c r="EV749" s="778"/>
      <c r="EW749" s="778"/>
      <c r="EX749" s="778"/>
      <c r="EY749" s="778"/>
      <c r="EZ749" s="778"/>
      <c r="FA749" s="778"/>
      <c r="FB749" s="778"/>
      <c r="FC749" s="778"/>
      <c r="FD749" s="778"/>
      <c r="FE749" s="778"/>
      <c r="FF749" s="778"/>
      <c r="FG749" s="778"/>
      <c r="FH749" s="778"/>
      <c r="FI749" s="778"/>
      <c r="FJ749" s="778"/>
      <c r="FK749" s="778"/>
      <c r="FL749" s="778"/>
      <c r="FM749" s="778"/>
      <c r="FN749" s="778"/>
      <c r="FO749" s="778"/>
      <c r="FP749" s="778"/>
      <c r="FQ749" s="778"/>
      <c r="FR749" s="778"/>
      <c r="FS749" s="778"/>
      <c r="FT749" s="778"/>
      <c r="FU749" s="778"/>
      <c r="FV749" s="778"/>
      <c r="FW749" s="778"/>
      <c r="FX749" s="778"/>
      <c r="FY749" s="778"/>
      <c r="FZ749" s="778"/>
      <c r="GA749" s="778"/>
      <c r="GB749" s="778"/>
      <c r="GC749" s="778"/>
      <c r="GD749" s="778"/>
      <c r="GE749" s="778"/>
      <c r="GF749" s="778"/>
      <c r="GG749" s="778"/>
      <c r="GH749" s="778"/>
      <c r="GI749" s="778"/>
      <c r="GJ749" s="778"/>
      <c r="GK749" s="778"/>
      <c r="GL749" s="778"/>
      <c r="GM749" s="778"/>
      <c r="GN749" s="778"/>
      <c r="GO749" s="778"/>
      <c r="GP749" s="778"/>
      <c r="GQ749" s="778"/>
      <c r="GR749" s="778"/>
      <c r="GS749" s="778"/>
      <c r="GT749" s="778"/>
      <c r="GU749" s="778"/>
      <c r="GV749" s="778"/>
      <c r="GW749" s="778"/>
      <c r="GX749" s="778"/>
      <c r="GY749" s="778"/>
      <c r="GZ749" s="778"/>
      <c r="HA749" s="778"/>
      <c r="HB749" s="778"/>
      <c r="HC749" s="778"/>
      <c r="HD749" s="778"/>
      <c r="HE749" s="778"/>
      <c r="HF749" s="778"/>
      <c r="HG749" s="778"/>
      <c r="HH749" s="778"/>
    </row>
    <row r="750" spans="1:216" s="782" customFormat="1">
      <c r="A750" s="779"/>
      <c r="B750" s="780"/>
      <c r="C750" s="780"/>
      <c r="D750" s="780"/>
      <c r="E750" s="780"/>
      <c r="F750" s="780"/>
      <c r="G750" s="780"/>
      <c r="H750" s="780"/>
      <c r="I750" s="780"/>
      <c r="J750" s="780"/>
      <c r="K750" s="780"/>
      <c r="L750" s="780"/>
      <c r="M750" s="780"/>
      <c r="N750" s="780"/>
      <c r="O750" s="780"/>
      <c r="P750" s="780"/>
      <c r="Q750" s="781"/>
      <c r="R750" s="778"/>
      <c r="S750" s="778"/>
      <c r="T750" s="778"/>
      <c r="U750" s="778"/>
      <c r="V750" s="778"/>
      <c r="W750" s="778"/>
      <c r="X750" s="778"/>
      <c r="Y750" s="778"/>
      <c r="Z750" s="778"/>
      <c r="AA750" s="778"/>
      <c r="AB750" s="778"/>
      <c r="AC750" s="778"/>
      <c r="AD750" s="778"/>
      <c r="AE750" s="778"/>
      <c r="AF750" s="778"/>
      <c r="AG750" s="778"/>
      <c r="AH750" s="778"/>
      <c r="AI750" s="778"/>
      <c r="AJ750" s="778"/>
      <c r="AK750" s="778"/>
      <c r="AL750" s="778"/>
      <c r="AM750" s="778"/>
      <c r="AN750" s="778"/>
      <c r="AO750" s="778"/>
      <c r="AP750" s="778"/>
      <c r="AQ750" s="778"/>
      <c r="AR750" s="778"/>
      <c r="AS750" s="778"/>
      <c r="AT750" s="778"/>
      <c r="AU750" s="778"/>
      <c r="AV750" s="778"/>
      <c r="AW750" s="778"/>
      <c r="AX750" s="778"/>
      <c r="AY750" s="778"/>
      <c r="AZ750" s="778"/>
      <c r="BA750" s="778"/>
      <c r="BB750" s="778"/>
      <c r="BC750" s="778"/>
      <c r="BD750" s="778"/>
      <c r="BE750" s="778"/>
      <c r="BF750" s="778"/>
      <c r="BG750" s="778"/>
      <c r="BH750" s="778"/>
      <c r="BI750" s="778"/>
      <c r="BJ750" s="778"/>
      <c r="BK750" s="778"/>
      <c r="BL750" s="778"/>
      <c r="BM750" s="778"/>
      <c r="BN750" s="778"/>
      <c r="BO750" s="778"/>
      <c r="BP750" s="778"/>
      <c r="BQ750" s="778"/>
      <c r="BR750" s="778"/>
      <c r="BS750" s="778"/>
      <c r="BT750" s="778"/>
      <c r="BU750" s="778"/>
      <c r="BV750" s="778"/>
      <c r="BW750" s="778"/>
      <c r="BX750" s="778"/>
      <c r="BY750" s="778"/>
      <c r="BZ750" s="778"/>
      <c r="CA750" s="778"/>
      <c r="CB750" s="778"/>
      <c r="CC750" s="778"/>
      <c r="CD750" s="778"/>
      <c r="CE750" s="778"/>
      <c r="CF750" s="778"/>
      <c r="CG750" s="778"/>
      <c r="CH750" s="778"/>
      <c r="CI750" s="778"/>
      <c r="CJ750" s="778"/>
      <c r="CK750" s="778"/>
      <c r="CL750" s="778"/>
      <c r="CM750" s="778"/>
      <c r="CN750" s="778"/>
      <c r="CO750" s="778"/>
      <c r="CP750" s="778"/>
      <c r="CQ750" s="778"/>
      <c r="CR750" s="778"/>
      <c r="CS750" s="778"/>
      <c r="CT750" s="778"/>
      <c r="CU750" s="778"/>
      <c r="CV750" s="778"/>
      <c r="CW750" s="778"/>
      <c r="CX750" s="778"/>
      <c r="CY750" s="778"/>
      <c r="CZ750" s="778"/>
      <c r="DA750" s="778"/>
      <c r="DB750" s="778"/>
      <c r="DC750" s="778"/>
      <c r="DD750" s="778"/>
      <c r="DE750" s="778"/>
      <c r="DF750" s="778"/>
      <c r="DG750" s="778"/>
      <c r="DH750" s="778"/>
      <c r="DI750" s="778"/>
      <c r="DJ750" s="778"/>
      <c r="DK750" s="778"/>
      <c r="DL750" s="778"/>
      <c r="DM750" s="778"/>
      <c r="DN750" s="778"/>
      <c r="DO750" s="778"/>
      <c r="DP750" s="778"/>
      <c r="DQ750" s="778"/>
      <c r="DR750" s="778"/>
      <c r="DS750" s="778"/>
      <c r="DT750" s="778"/>
      <c r="DU750" s="778"/>
      <c r="DV750" s="778"/>
      <c r="DW750" s="778"/>
      <c r="DX750" s="778"/>
      <c r="DY750" s="778"/>
      <c r="DZ750" s="778"/>
      <c r="EA750" s="778"/>
      <c r="EB750" s="778"/>
      <c r="EC750" s="778"/>
      <c r="ED750" s="778"/>
      <c r="EE750" s="778"/>
      <c r="EF750" s="778"/>
      <c r="EG750" s="778"/>
      <c r="EH750" s="778"/>
      <c r="EI750" s="778"/>
      <c r="EJ750" s="778"/>
      <c r="EK750" s="778"/>
      <c r="EL750" s="778"/>
      <c r="EM750" s="778"/>
      <c r="EN750" s="778"/>
      <c r="EO750" s="778"/>
      <c r="EP750" s="778"/>
      <c r="EQ750" s="778"/>
      <c r="ER750" s="778"/>
      <c r="ES750" s="778"/>
      <c r="ET750" s="778"/>
      <c r="EU750" s="778"/>
      <c r="EV750" s="778"/>
      <c r="EW750" s="778"/>
      <c r="EX750" s="778"/>
      <c r="EY750" s="778"/>
      <c r="EZ750" s="778"/>
      <c r="FA750" s="778"/>
      <c r="FB750" s="778"/>
      <c r="FC750" s="778"/>
      <c r="FD750" s="778"/>
      <c r="FE750" s="778"/>
      <c r="FF750" s="778"/>
      <c r="FG750" s="778"/>
      <c r="FH750" s="778"/>
      <c r="FI750" s="778"/>
      <c r="FJ750" s="778"/>
      <c r="FK750" s="778"/>
      <c r="FL750" s="778"/>
      <c r="FM750" s="778"/>
      <c r="FN750" s="778"/>
      <c r="FO750" s="778"/>
      <c r="FP750" s="778"/>
      <c r="FQ750" s="778"/>
      <c r="FR750" s="778"/>
      <c r="FS750" s="778"/>
      <c r="FT750" s="778"/>
      <c r="FU750" s="778"/>
      <c r="FV750" s="778"/>
      <c r="FW750" s="778"/>
      <c r="FX750" s="778"/>
      <c r="FY750" s="778"/>
      <c r="FZ750" s="778"/>
      <c r="GA750" s="778"/>
      <c r="GB750" s="778"/>
      <c r="GC750" s="778"/>
      <c r="GD750" s="778"/>
      <c r="GE750" s="778"/>
      <c r="GF750" s="778"/>
      <c r="GG750" s="778"/>
      <c r="GH750" s="778"/>
      <c r="GI750" s="778"/>
      <c r="GJ750" s="778"/>
      <c r="GK750" s="778"/>
      <c r="GL750" s="778"/>
      <c r="GM750" s="778"/>
      <c r="GN750" s="778"/>
      <c r="GO750" s="778"/>
      <c r="GP750" s="778"/>
      <c r="GQ750" s="778"/>
      <c r="GR750" s="778"/>
      <c r="GS750" s="778"/>
      <c r="GT750" s="778"/>
      <c r="GU750" s="778"/>
      <c r="GV750" s="778"/>
      <c r="GW750" s="778"/>
      <c r="GX750" s="778"/>
      <c r="GY750" s="778"/>
      <c r="GZ750" s="778"/>
      <c r="HA750" s="778"/>
      <c r="HB750" s="778"/>
      <c r="HC750" s="778"/>
      <c r="HD750" s="778"/>
      <c r="HE750" s="778"/>
      <c r="HF750" s="778"/>
      <c r="HG750" s="778"/>
      <c r="HH750" s="778"/>
    </row>
    <row r="751" spans="1:216" s="782" customFormat="1">
      <c r="A751" s="779"/>
      <c r="B751" s="780"/>
      <c r="C751" s="780"/>
      <c r="D751" s="780"/>
      <c r="E751" s="780"/>
      <c r="F751" s="780"/>
      <c r="G751" s="780"/>
      <c r="H751" s="780"/>
      <c r="I751" s="780"/>
      <c r="J751" s="780"/>
      <c r="K751" s="780"/>
      <c r="L751" s="780"/>
      <c r="M751" s="780"/>
      <c r="N751" s="780"/>
      <c r="O751" s="780"/>
      <c r="P751" s="780"/>
      <c r="Q751" s="781"/>
      <c r="R751" s="778"/>
      <c r="S751" s="778"/>
      <c r="T751" s="778"/>
      <c r="U751" s="778"/>
      <c r="V751" s="778"/>
      <c r="W751" s="778"/>
      <c r="X751" s="778"/>
      <c r="Y751" s="778"/>
      <c r="Z751" s="778"/>
      <c r="AA751" s="778"/>
      <c r="AB751" s="778"/>
      <c r="AC751" s="778"/>
      <c r="AD751" s="778"/>
      <c r="AE751" s="778"/>
      <c r="AF751" s="778"/>
      <c r="AG751" s="778"/>
      <c r="AH751" s="778"/>
      <c r="AI751" s="778"/>
      <c r="AJ751" s="778"/>
      <c r="AK751" s="778"/>
      <c r="AL751" s="778"/>
      <c r="AM751" s="778"/>
      <c r="AN751" s="778"/>
      <c r="AO751" s="778"/>
      <c r="AP751" s="778"/>
      <c r="AQ751" s="778"/>
      <c r="AR751" s="778"/>
      <c r="AS751" s="778"/>
      <c r="AT751" s="778"/>
      <c r="AU751" s="778"/>
      <c r="AV751" s="778"/>
      <c r="AW751" s="778"/>
      <c r="AX751" s="778"/>
      <c r="AY751" s="778"/>
      <c r="AZ751" s="778"/>
      <c r="BA751" s="778"/>
      <c r="BB751" s="778"/>
      <c r="BC751" s="778"/>
      <c r="BD751" s="778"/>
      <c r="BE751" s="778"/>
      <c r="BF751" s="778"/>
      <c r="BG751" s="778"/>
      <c r="BH751" s="778"/>
      <c r="BI751" s="778"/>
      <c r="BJ751" s="778"/>
      <c r="BK751" s="778"/>
      <c r="BL751" s="778"/>
      <c r="BM751" s="778"/>
      <c r="BN751" s="778"/>
      <c r="BO751" s="778"/>
      <c r="BP751" s="778"/>
      <c r="BQ751" s="778"/>
      <c r="BR751" s="778"/>
      <c r="BS751" s="778"/>
      <c r="BT751" s="778"/>
      <c r="BU751" s="778"/>
      <c r="BV751" s="778"/>
      <c r="BW751" s="778"/>
      <c r="BX751" s="778"/>
      <c r="BY751" s="778"/>
      <c r="BZ751" s="778"/>
      <c r="CA751" s="778"/>
      <c r="CB751" s="778"/>
      <c r="CC751" s="778"/>
      <c r="CD751" s="778"/>
      <c r="CE751" s="778"/>
      <c r="CF751" s="778"/>
      <c r="CG751" s="778"/>
      <c r="CH751" s="778"/>
      <c r="CI751" s="778"/>
      <c r="CJ751" s="778"/>
      <c r="CK751" s="778"/>
      <c r="CL751" s="778"/>
      <c r="CM751" s="778"/>
      <c r="CN751" s="778"/>
      <c r="CO751" s="778"/>
      <c r="CP751" s="778"/>
      <c r="CQ751" s="778"/>
      <c r="CR751" s="778"/>
      <c r="CS751" s="778"/>
      <c r="CT751" s="778"/>
      <c r="CU751" s="778"/>
      <c r="CV751" s="778"/>
      <c r="CW751" s="778"/>
      <c r="CX751" s="778"/>
      <c r="CY751" s="778"/>
      <c r="CZ751" s="778"/>
      <c r="DA751" s="778"/>
      <c r="DB751" s="778"/>
      <c r="DC751" s="778"/>
      <c r="DD751" s="778"/>
      <c r="DE751" s="778"/>
      <c r="DF751" s="778"/>
      <c r="DG751" s="778"/>
      <c r="DH751" s="778"/>
      <c r="DI751" s="778"/>
      <c r="DJ751" s="778"/>
      <c r="DK751" s="778"/>
      <c r="DL751" s="778"/>
      <c r="DM751" s="778"/>
      <c r="DN751" s="778"/>
      <c r="DO751" s="778"/>
      <c r="DP751" s="778"/>
      <c r="DQ751" s="778"/>
      <c r="DR751" s="778"/>
      <c r="DS751" s="778"/>
      <c r="DT751" s="778"/>
      <c r="DU751" s="778"/>
      <c r="DV751" s="778"/>
      <c r="DW751" s="778"/>
      <c r="DX751" s="778"/>
      <c r="DY751" s="778"/>
      <c r="DZ751" s="778"/>
      <c r="EA751" s="778"/>
      <c r="EB751" s="778"/>
      <c r="EC751" s="778"/>
      <c r="ED751" s="778"/>
      <c r="EE751" s="778"/>
      <c r="EF751" s="778"/>
      <c r="EG751" s="778"/>
      <c r="EH751" s="778"/>
      <c r="EI751" s="778"/>
      <c r="EJ751" s="778"/>
      <c r="EK751" s="778"/>
      <c r="EL751" s="778"/>
      <c r="EM751" s="778"/>
      <c r="EN751" s="778"/>
      <c r="EO751" s="778"/>
      <c r="EP751" s="778"/>
      <c r="EQ751" s="778"/>
      <c r="ER751" s="778"/>
      <c r="ES751" s="778"/>
      <c r="ET751" s="778"/>
      <c r="EU751" s="778"/>
      <c r="EV751" s="778"/>
      <c r="EW751" s="778"/>
      <c r="EX751" s="778"/>
      <c r="EY751" s="778"/>
      <c r="EZ751" s="778"/>
      <c r="FA751" s="778"/>
      <c r="FB751" s="778"/>
      <c r="FC751" s="778"/>
      <c r="FD751" s="778"/>
      <c r="FE751" s="778"/>
      <c r="FF751" s="778"/>
      <c r="FG751" s="778"/>
      <c r="FH751" s="778"/>
      <c r="FI751" s="778"/>
      <c r="FJ751" s="778"/>
      <c r="FK751" s="778"/>
      <c r="FL751" s="778"/>
      <c r="FM751" s="778"/>
      <c r="FN751" s="778"/>
      <c r="FO751" s="778"/>
      <c r="FP751" s="778"/>
      <c r="FQ751" s="778"/>
      <c r="FR751" s="778"/>
      <c r="FS751" s="778"/>
      <c r="FT751" s="778"/>
      <c r="FU751" s="778"/>
      <c r="FV751" s="778"/>
      <c r="FW751" s="778"/>
      <c r="FX751" s="778"/>
      <c r="FY751" s="778"/>
      <c r="FZ751" s="778"/>
      <c r="GA751" s="778"/>
      <c r="GB751" s="778"/>
      <c r="GC751" s="778"/>
      <c r="GD751" s="778"/>
      <c r="GE751" s="778"/>
      <c r="GF751" s="778"/>
      <c r="GG751" s="778"/>
      <c r="GH751" s="778"/>
      <c r="GI751" s="778"/>
      <c r="GJ751" s="778"/>
      <c r="GK751" s="778"/>
      <c r="GL751" s="778"/>
      <c r="GM751" s="778"/>
      <c r="GN751" s="778"/>
      <c r="GO751" s="778"/>
      <c r="GP751" s="778"/>
      <c r="GQ751" s="778"/>
      <c r="GR751" s="778"/>
      <c r="GS751" s="778"/>
      <c r="GT751" s="778"/>
      <c r="GU751" s="778"/>
      <c r="GV751" s="778"/>
      <c r="GW751" s="778"/>
      <c r="GX751" s="778"/>
      <c r="GY751" s="778"/>
      <c r="GZ751" s="778"/>
      <c r="HA751" s="778"/>
      <c r="HB751" s="778"/>
      <c r="HC751" s="778"/>
      <c r="HD751" s="778"/>
      <c r="HE751" s="778"/>
      <c r="HF751" s="778"/>
      <c r="HG751" s="778"/>
      <c r="HH751" s="778"/>
    </row>
    <row r="752" spans="1:216" s="782" customFormat="1">
      <c r="A752" s="779"/>
      <c r="B752" s="780"/>
      <c r="C752" s="780"/>
      <c r="D752" s="780"/>
      <c r="E752" s="780"/>
      <c r="F752" s="780"/>
      <c r="G752" s="780"/>
      <c r="H752" s="780"/>
      <c r="I752" s="780"/>
      <c r="J752" s="780"/>
      <c r="K752" s="780"/>
      <c r="L752" s="780"/>
      <c r="M752" s="780"/>
      <c r="N752" s="780"/>
      <c r="O752" s="780"/>
      <c r="P752" s="780"/>
      <c r="Q752" s="781"/>
      <c r="R752" s="778"/>
      <c r="S752" s="778"/>
      <c r="T752" s="778"/>
      <c r="U752" s="778"/>
      <c r="V752" s="778"/>
      <c r="W752" s="778"/>
      <c r="X752" s="778"/>
      <c r="Y752" s="778"/>
      <c r="Z752" s="778"/>
      <c r="AA752" s="778"/>
      <c r="AB752" s="778"/>
      <c r="AC752" s="778"/>
      <c r="AD752" s="778"/>
      <c r="AE752" s="778"/>
      <c r="AF752" s="778"/>
      <c r="AG752" s="778"/>
      <c r="AH752" s="778"/>
      <c r="AI752" s="778"/>
      <c r="AJ752" s="778"/>
      <c r="AK752" s="778"/>
      <c r="AL752" s="778"/>
      <c r="AM752" s="778"/>
      <c r="AN752" s="778"/>
      <c r="AO752" s="778"/>
      <c r="AP752" s="778"/>
      <c r="AQ752" s="778"/>
      <c r="AR752" s="778"/>
      <c r="AS752" s="778"/>
      <c r="AT752" s="778"/>
      <c r="AU752" s="778"/>
      <c r="AV752" s="778"/>
      <c r="AW752" s="778"/>
      <c r="AX752" s="778"/>
      <c r="AY752" s="778"/>
      <c r="AZ752" s="778"/>
      <c r="BA752" s="778"/>
      <c r="BB752" s="778"/>
      <c r="BC752" s="778"/>
      <c r="BD752" s="778"/>
      <c r="BE752" s="778"/>
      <c r="BF752" s="778"/>
      <c r="BG752" s="778"/>
      <c r="BH752" s="778"/>
      <c r="BI752" s="778"/>
      <c r="BJ752" s="778"/>
      <c r="BK752" s="778"/>
      <c r="BL752" s="778"/>
      <c r="BM752" s="778"/>
      <c r="BN752" s="778"/>
      <c r="BO752" s="778"/>
      <c r="BP752" s="778"/>
      <c r="BQ752" s="778"/>
      <c r="BR752" s="778"/>
      <c r="BS752" s="778"/>
      <c r="BT752" s="778"/>
      <c r="BU752" s="778"/>
      <c r="BV752" s="778"/>
      <c r="BW752" s="778"/>
      <c r="BX752" s="778"/>
      <c r="BY752" s="778"/>
      <c r="BZ752" s="778"/>
      <c r="CA752" s="778"/>
      <c r="CB752" s="778"/>
      <c r="CC752" s="778"/>
      <c r="CD752" s="778"/>
      <c r="CE752" s="778"/>
      <c r="CF752" s="778"/>
      <c r="CG752" s="778"/>
      <c r="CH752" s="778"/>
      <c r="CI752" s="778"/>
      <c r="CJ752" s="778"/>
      <c r="CK752" s="778"/>
      <c r="CL752" s="778"/>
      <c r="CM752" s="778"/>
      <c r="CN752" s="778"/>
      <c r="CO752" s="778"/>
      <c r="CP752" s="778"/>
      <c r="CQ752" s="778"/>
      <c r="CR752" s="778"/>
      <c r="CS752" s="778"/>
      <c r="CT752" s="778"/>
      <c r="CU752" s="778"/>
      <c r="CV752" s="778"/>
      <c r="CW752" s="778"/>
      <c r="CX752" s="778"/>
      <c r="CY752" s="778"/>
      <c r="CZ752" s="778"/>
      <c r="DA752" s="778"/>
      <c r="DB752" s="778"/>
      <c r="DC752" s="778"/>
      <c r="DD752" s="778"/>
      <c r="DE752" s="778"/>
      <c r="DF752" s="778"/>
      <c r="DG752" s="778"/>
      <c r="DH752" s="778"/>
      <c r="DI752" s="778"/>
      <c r="DJ752" s="778"/>
      <c r="DK752" s="778"/>
      <c r="DL752" s="778"/>
      <c r="DM752" s="778"/>
      <c r="DN752" s="778"/>
      <c r="DO752" s="778"/>
      <c r="DP752" s="778"/>
      <c r="DQ752" s="778"/>
      <c r="DR752" s="778"/>
      <c r="DS752" s="778"/>
      <c r="DT752" s="778"/>
      <c r="DU752" s="778"/>
      <c r="DV752" s="778"/>
      <c r="DW752" s="778"/>
      <c r="DX752" s="778"/>
      <c r="DY752" s="778"/>
      <c r="DZ752" s="778"/>
      <c r="EA752" s="778"/>
      <c r="EB752" s="778"/>
      <c r="EC752" s="778"/>
      <c r="ED752" s="778"/>
      <c r="EE752" s="778"/>
      <c r="EF752" s="778"/>
      <c r="EG752" s="778"/>
      <c r="EH752" s="778"/>
      <c r="EI752" s="778"/>
      <c r="EJ752" s="778"/>
      <c r="EK752" s="778"/>
      <c r="EL752" s="778"/>
      <c r="EM752" s="778"/>
      <c r="EN752" s="778"/>
      <c r="EO752" s="778"/>
      <c r="EP752" s="778"/>
      <c r="EQ752" s="778"/>
      <c r="ER752" s="778"/>
      <c r="ES752" s="778"/>
      <c r="ET752" s="778"/>
      <c r="EU752" s="778"/>
      <c r="EV752" s="778"/>
      <c r="EW752" s="778"/>
      <c r="EX752" s="778"/>
      <c r="EY752" s="778"/>
      <c r="EZ752" s="778"/>
      <c r="FA752" s="778"/>
      <c r="FB752" s="778"/>
      <c r="FC752" s="778"/>
      <c r="FD752" s="778"/>
      <c r="FE752" s="778"/>
      <c r="FF752" s="778"/>
      <c r="FG752" s="778"/>
      <c r="FH752" s="778"/>
      <c r="FI752" s="778"/>
      <c r="FJ752" s="778"/>
      <c r="FK752" s="778"/>
      <c r="FL752" s="778"/>
      <c r="FM752" s="778"/>
      <c r="FN752" s="778"/>
      <c r="FO752" s="778"/>
      <c r="FP752" s="778"/>
      <c r="FQ752" s="778"/>
      <c r="FR752" s="778"/>
      <c r="FS752" s="778"/>
      <c r="FT752" s="778"/>
      <c r="FU752" s="778"/>
      <c r="FV752" s="778"/>
      <c r="FW752" s="778"/>
      <c r="FX752" s="778"/>
      <c r="FY752" s="778"/>
      <c r="FZ752" s="778"/>
      <c r="GA752" s="778"/>
      <c r="GB752" s="778"/>
      <c r="GC752" s="778"/>
      <c r="GD752" s="778"/>
      <c r="GE752" s="778"/>
      <c r="GF752" s="778"/>
      <c r="GG752" s="778"/>
      <c r="GH752" s="778"/>
      <c r="GI752" s="778"/>
      <c r="GJ752" s="778"/>
      <c r="GK752" s="778"/>
      <c r="GL752" s="778"/>
      <c r="GM752" s="778"/>
      <c r="GN752" s="778"/>
      <c r="GO752" s="778"/>
      <c r="GP752" s="778"/>
      <c r="GQ752" s="778"/>
      <c r="GR752" s="778"/>
      <c r="GS752" s="778"/>
      <c r="GT752" s="778"/>
      <c r="GU752" s="778"/>
      <c r="GV752" s="778"/>
      <c r="GW752" s="778"/>
      <c r="GX752" s="778"/>
      <c r="GY752" s="778"/>
      <c r="GZ752" s="778"/>
      <c r="HA752" s="778"/>
      <c r="HB752" s="778"/>
      <c r="HC752" s="778"/>
      <c r="HD752" s="778"/>
      <c r="HE752" s="778"/>
      <c r="HF752" s="778"/>
      <c r="HG752" s="778"/>
      <c r="HH752" s="778"/>
    </row>
    <row r="753" spans="1:216" s="782" customFormat="1">
      <c r="A753" s="779"/>
      <c r="B753" s="780"/>
      <c r="C753" s="780"/>
      <c r="D753" s="780"/>
      <c r="E753" s="780"/>
      <c r="F753" s="780"/>
      <c r="G753" s="780"/>
      <c r="H753" s="780"/>
      <c r="I753" s="780"/>
      <c r="J753" s="780"/>
      <c r="K753" s="780"/>
      <c r="L753" s="780"/>
      <c r="M753" s="780"/>
      <c r="N753" s="780"/>
      <c r="O753" s="780"/>
      <c r="P753" s="780"/>
      <c r="Q753" s="781"/>
      <c r="R753" s="778"/>
      <c r="S753" s="778"/>
      <c r="T753" s="778"/>
      <c r="U753" s="778"/>
      <c r="V753" s="778"/>
      <c r="W753" s="778"/>
      <c r="X753" s="778"/>
      <c r="Y753" s="778"/>
      <c r="Z753" s="778"/>
      <c r="AA753" s="778"/>
      <c r="AB753" s="778"/>
      <c r="AC753" s="778"/>
      <c r="AD753" s="778"/>
      <c r="AE753" s="778"/>
      <c r="AF753" s="778"/>
      <c r="AG753" s="778"/>
      <c r="AH753" s="778"/>
      <c r="AI753" s="778"/>
      <c r="AJ753" s="778"/>
      <c r="AK753" s="778"/>
      <c r="AL753" s="778"/>
      <c r="AM753" s="778"/>
      <c r="AN753" s="778"/>
      <c r="AO753" s="778"/>
      <c r="AP753" s="778"/>
      <c r="AQ753" s="778"/>
      <c r="AR753" s="778"/>
      <c r="AS753" s="778"/>
      <c r="AT753" s="778"/>
      <c r="AU753" s="778"/>
      <c r="AV753" s="778"/>
      <c r="AW753" s="778"/>
      <c r="AX753" s="778"/>
      <c r="AY753" s="778"/>
      <c r="AZ753" s="778"/>
      <c r="BA753" s="778"/>
      <c r="BB753" s="778"/>
      <c r="BC753" s="778"/>
      <c r="BD753" s="778"/>
      <c r="BE753" s="778"/>
      <c r="BF753" s="778"/>
      <c r="BG753" s="778"/>
      <c r="BH753" s="778"/>
      <c r="BI753" s="778"/>
      <c r="BJ753" s="778"/>
      <c r="BK753" s="778"/>
      <c r="BL753" s="778"/>
      <c r="BM753" s="778"/>
      <c r="BN753" s="778"/>
      <c r="BO753" s="778"/>
      <c r="BP753" s="778"/>
      <c r="BQ753" s="778"/>
      <c r="BR753" s="778"/>
      <c r="BS753" s="778"/>
      <c r="BT753" s="778"/>
      <c r="BU753" s="778"/>
      <c r="BV753" s="778"/>
      <c r="BW753" s="778"/>
      <c r="BX753" s="778"/>
      <c r="BY753" s="778"/>
      <c r="BZ753" s="778"/>
      <c r="CA753" s="778"/>
      <c r="CB753" s="778"/>
      <c r="CC753" s="778"/>
      <c r="CD753" s="778"/>
      <c r="CE753" s="778"/>
      <c r="CF753" s="778"/>
      <c r="CG753" s="778"/>
      <c r="CH753" s="778"/>
      <c r="CI753" s="778"/>
      <c r="CJ753" s="778"/>
      <c r="CK753" s="778"/>
      <c r="CL753" s="778"/>
      <c r="CM753" s="778"/>
      <c r="CN753" s="778"/>
      <c r="CO753" s="778"/>
      <c r="CP753" s="778"/>
      <c r="CQ753" s="778"/>
      <c r="CR753" s="778"/>
      <c r="CS753" s="778"/>
      <c r="CT753" s="778"/>
      <c r="CU753" s="778"/>
      <c r="CV753" s="778"/>
      <c r="CW753" s="778"/>
      <c r="CX753" s="778"/>
      <c r="CY753" s="778"/>
      <c r="CZ753" s="778"/>
      <c r="DA753" s="778"/>
      <c r="DB753" s="778"/>
      <c r="DC753" s="778"/>
      <c r="DD753" s="778"/>
      <c r="DE753" s="778"/>
      <c r="DF753" s="778"/>
      <c r="DG753" s="778"/>
      <c r="DH753" s="778"/>
      <c r="DI753" s="778"/>
      <c r="DJ753" s="778"/>
      <c r="DK753" s="778"/>
      <c r="DL753" s="778"/>
      <c r="DM753" s="778"/>
      <c r="DN753" s="778"/>
      <c r="DO753" s="778"/>
      <c r="DP753" s="778"/>
      <c r="DQ753" s="778"/>
      <c r="DR753" s="778"/>
      <c r="DS753" s="778"/>
      <c r="DT753" s="778"/>
      <c r="DU753" s="778"/>
      <c r="DV753" s="778"/>
      <c r="DW753" s="778"/>
      <c r="DX753" s="778"/>
      <c r="DY753" s="778"/>
      <c r="DZ753" s="778"/>
      <c r="EA753" s="778"/>
      <c r="EB753" s="778"/>
      <c r="EC753" s="778"/>
      <c r="ED753" s="778"/>
      <c r="EE753" s="778"/>
      <c r="EF753" s="778"/>
      <c r="EG753" s="778"/>
      <c r="EH753" s="778"/>
      <c r="EI753" s="778"/>
      <c r="EJ753" s="778"/>
      <c r="EK753" s="778"/>
      <c r="EL753" s="778"/>
      <c r="EM753" s="778"/>
      <c r="EN753" s="778"/>
      <c r="EO753" s="778"/>
      <c r="EP753" s="778"/>
      <c r="EQ753" s="778"/>
      <c r="ER753" s="778"/>
      <c r="ES753" s="778"/>
      <c r="ET753" s="778"/>
      <c r="EU753" s="778"/>
      <c r="EV753" s="778"/>
      <c r="EW753" s="778"/>
      <c r="EX753" s="778"/>
      <c r="EY753" s="778"/>
      <c r="EZ753" s="778"/>
      <c r="FA753" s="778"/>
      <c r="FB753" s="778"/>
      <c r="FC753" s="778"/>
      <c r="FD753" s="778"/>
      <c r="FE753" s="778"/>
      <c r="FF753" s="778"/>
      <c r="FG753" s="778"/>
      <c r="FH753" s="778"/>
      <c r="FI753" s="778"/>
      <c r="FJ753" s="778"/>
      <c r="FK753" s="778"/>
      <c r="FL753" s="778"/>
      <c r="FM753" s="778"/>
      <c r="FN753" s="778"/>
      <c r="FO753" s="778"/>
      <c r="FP753" s="778"/>
      <c r="FQ753" s="778"/>
      <c r="FR753" s="778"/>
      <c r="FS753" s="778"/>
      <c r="FT753" s="778"/>
      <c r="FU753" s="778"/>
      <c r="FV753" s="778"/>
      <c r="FW753" s="778"/>
      <c r="FX753" s="778"/>
      <c r="FY753" s="778"/>
      <c r="FZ753" s="778"/>
      <c r="GA753" s="778"/>
      <c r="GB753" s="778"/>
      <c r="GC753" s="778"/>
      <c r="GD753" s="778"/>
      <c r="GE753" s="778"/>
      <c r="GF753" s="778"/>
      <c r="GG753" s="778"/>
      <c r="GH753" s="778"/>
      <c r="GI753" s="778"/>
      <c r="GJ753" s="778"/>
      <c r="GK753" s="778"/>
      <c r="GL753" s="778"/>
      <c r="GM753" s="778"/>
      <c r="GN753" s="778"/>
      <c r="GO753" s="778"/>
      <c r="GP753" s="778"/>
      <c r="GQ753" s="778"/>
      <c r="GR753" s="778"/>
      <c r="GS753" s="778"/>
      <c r="GT753" s="778"/>
      <c r="GU753" s="778"/>
      <c r="GV753" s="778"/>
      <c r="GW753" s="778"/>
      <c r="GX753" s="778"/>
      <c r="GY753" s="778"/>
      <c r="GZ753" s="778"/>
      <c r="HA753" s="778"/>
      <c r="HB753" s="778"/>
      <c r="HC753" s="778"/>
      <c r="HD753" s="778"/>
      <c r="HE753" s="778"/>
      <c r="HF753" s="778"/>
      <c r="HG753" s="778"/>
      <c r="HH753" s="778"/>
    </row>
    <row r="754" spans="1:216" s="782" customFormat="1">
      <c r="A754" s="779"/>
      <c r="B754" s="780"/>
      <c r="C754" s="780"/>
      <c r="D754" s="780"/>
      <c r="E754" s="780"/>
      <c r="F754" s="780"/>
      <c r="G754" s="780"/>
      <c r="H754" s="780"/>
      <c r="I754" s="780"/>
      <c r="J754" s="780"/>
      <c r="K754" s="780"/>
      <c r="L754" s="780"/>
      <c r="M754" s="780"/>
      <c r="N754" s="780"/>
      <c r="O754" s="780"/>
      <c r="P754" s="780"/>
      <c r="Q754" s="781"/>
      <c r="R754" s="778"/>
      <c r="S754" s="778"/>
      <c r="T754" s="778"/>
      <c r="U754" s="778"/>
      <c r="V754" s="778"/>
      <c r="W754" s="778"/>
      <c r="X754" s="778"/>
      <c r="Y754" s="778"/>
      <c r="Z754" s="778"/>
      <c r="AA754" s="778"/>
      <c r="AB754" s="778"/>
      <c r="AC754" s="778"/>
      <c r="AD754" s="778"/>
      <c r="AE754" s="778"/>
      <c r="AF754" s="778"/>
      <c r="AG754" s="778"/>
      <c r="AH754" s="778"/>
      <c r="AI754" s="778"/>
      <c r="AJ754" s="778"/>
      <c r="AK754" s="778"/>
      <c r="AL754" s="778"/>
      <c r="AM754" s="778"/>
      <c r="AN754" s="778"/>
      <c r="AO754" s="778"/>
      <c r="AP754" s="778"/>
      <c r="AQ754" s="778"/>
      <c r="AR754" s="778"/>
      <c r="AS754" s="778"/>
      <c r="AT754" s="778"/>
      <c r="AU754" s="778"/>
      <c r="AV754" s="778"/>
      <c r="AW754" s="778"/>
      <c r="AX754" s="778"/>
      <c r="AY754" s="778"/>
      <c r="AZ754" s="778"/>
      <c r="BA754" s="778"/>
      <c r="BB754" s="778"/>
      <c r="BC754" s="778"/>
      <c r="BD754" s="778"/>
      <c r="BE754" s="778"/>
      <c r="BF754" s="778"/>
      <c r="BG754" s="778"/>
      <c r="BH754" s="778"/>
      <c r="BI754" s="778"/>
      <c r="BJ754" s="778"/>
      <c r="BK754" s="778"/>
      <c r="BL754" s="778"/>
      <c r="BM754" s="778"/>
      <c r="BN754" s="778"/>
      <c r="BO754" s="778"/>
      <c r="BP754" s="778"/>
      <c r="BQ754" s="778"/>
      <c r="BR754" s="778"/>
      <c r="BS754" s="778"/>
      <c r="BT754" s="778"/>
      <c r="BU754" s="778"/>
      <c r="BV754" s="778"/>
      <c r="BW754" s="778"/>
      <c r="BX754" s="778"/>
      <c r="BY754" s="778"/>
      <c r="BZ754" s="778"/>
      <c r="CA754" s="778"/>
      <c r="CB754" s="778"/>
      <c r="CC754" s="778"/>
      <c r="CD754" s="778"/>
      <c r="CE754" s="778"/>
      <c r="CF754" s="778"/>
      <c r="CG754" s="778"/>
      <c r="CH754" s="778"/>
      <c r="CI754" s="778"/>
      <c r="CJ754" s="778"/>
      <c r="CK754" s="778"/>
      <c r="CL754" s="778"/>
      <c r="CM754" s="778"/>
      <c r="CN754" s="778"/>
      <c r="CO754" s="778"/>
      <c r="CP754" s="778"/>
      <c r="CQ754" s="778"/>
      <c r="CR754" s="778"/>
      <c r="CS754" s="778"/>
      <c r="CT754" s="778"/>
      <c r="CU754" s="778"/>
      <c r="CV754" s="778"/>
      <c r="CW754" s="778"/>
      <c r="CX754" s="778"/>
      <c r="CY754" s="778"/>
      <c r="CZ754" s="778"/>
      <c r="DA754" s="778"/>
      <c r="DB754" s="778"/>
      <c r="DC754" s="778"/>
      <c r="DD754" s="778"/>
      <c r="DE754" s="778"/>
      <c r="DF754" s="778"/>
      <c r="DG754" s="778"/>
      <c r="DH754" s="778"/>
      <c r="DI754" s="778"/>
      <c r="DJ754" s="778"/>
      <c r="DK754" s="778"/>
      <c r="DL754" s="778"/>
      <c r="DM754" s="778"/>
      <c r="DN754" s="778"/>
      <c r="DO754" s="778"/>
      <c r="DP754" s="778"/>
      <c r="DQ754" s="778"/>
      <c r="DR754" s="778"/>
      <c r="DS754" s="778"/>
      <c r="DT754" s="778"/>
      <c r="DU754" s="778"/>
      <c r="DV754" s="778"/>
      <c r="DW754" s="778"/>
      <c r="DX754" s="778"/>
      <c r="DY754" s="778"/>
      <c r="DZ754" s="778"/>
      <c r="EA754" s="778"/>
      <c r="EB754" s="778"/>
      <c r="EC754" s="778"/>
      <c r="ED754" s="778"/>
      <c r="EE754" s="778"/>
      <c r="EF754" s="778"/>
      <c r="EG754" s="778"/>
      <c r="EH754" s="778"/>
      <c r="EI754" s="778"/>
      <c r="EJ754" s="778"/>
      <c r="EK754" s="778"/>
      <c r="EL754" s="778"/>
      <c r="EM754" s="778"/>
      <c r="EN754" s="778"/>
      <c r="EO754" s="778"/>
      <c r="EP754" s="778"/>
      <c r="EQ754" s="778"/>
      <c r="ER754" s="778"/>
      <c r="ES754" s="778"/>
      <c r="ET754" s="778"/>
      <c r="EU754" s="778"/>
      <c r="EV754" s="778"/>
      <c r="EW754" s="778"/>
      <c r="EX754" s="778"/>
      <c r="EY754" s="778"/>
      <c r="EZ754" s="778"/>
      <c r="FA754" s="778"/>
      <c r="FB754" s="778"/>
      <c r="FC754" s="778"/>
      <c r="FD754" s="778"/>
      <c r="FE754" s="778"/>
      <c r="FF754" s="778"/>
      <c r="FG754" s="778"/>
      <c r="FH754" s="778"/>
      <c r="FI754" s="778"/>
      <c r="FJ754" s="778"/>
      <c r="FK754" s="778"/>
      <c r="FL754" s="778"/>
      <c r="FM754" s="778"/>
      <c r="FN754" s="778"/>
      <c r="FO754" s="778"/>
      <c r="FP754" s="778"/>
      <c r="FQ754" s="778"/>
      <c r="FR754" s="778"/>
      <c r="FS754" s="778"/>
      <c r="FT754" s="778"/>
      <c r="FU754" s="778"/>
      <c r="FV754" s="778"/>
      <c r="FW754" s="778"/>
      <c r="FX754" s="778"/>
      <c r="FY754" s="778"/>
      <c r="FZ754" s="778"/>
      <c r="GA754" s="778"/>
      <c r="GB754" s="778"/>
      <c r="GC754" s="778"/>
      <c r="GD754" s="778"/>
      <c r="GE754" s="778"/>
      <c r="GF754" s="778"/>
      <c r="GG754" s="778"/>
      <c r="GH754" s="778"/>
      <c r="GI754" s="778"/>
      <c r="GJ754" s="778"/>
      <c r="GK754" s="778"/>
      <c r="GL754" s="778"/>
      <c r="GM754" s="778"/>
      <c r="GN754" s="778"/>
      <c r="GO754" s="778"/>
      <c r="GP754" s="778"/>
      <c r="GQ754" s="778"/>
      <c r="GR754" s="778"/>
      <c r="GS754" s="778"/>
      <c r="GT754" s="778"/>
      <c r="GU754" s="778"/>
      <c r="GV754" s="778"/>
      <c r="GW754" s="778"/>
      <c r="GX754" s="778"/>
      <c r="GY754" s="778"/>
      <c r="GZ754" s="778"/>
      <c r="HA754" s="778"/>
      <c r="HB754" s="778"/>
      <c r="HC754" s="778"/>
      <c r="HD754" s="778"/>
      <c r="HE754" s="778"/>
      <c r="HF754" s="778"/>
      <c r="HG754" s="778"/>
      <c r="HH754" s="778"/>
    </row>
    <row r="755" spans="1:216" s="782" customFormat="1">
      <c r="A755" s="779"/>
      <c r="B755" s="780"/>
      <c r="C755" s="780"/>
      <c r="D755" s="780"/>
      <c r="E755" s="780"/>
      <c r="F755" s="780"/>
      <c r="G755" s="780"/>
      <c r="H755" s="780"/>
      <c r="I755" s="780"/>
      <c r="J755" s="780"/>
      <c r="K755" s="780"/>
      <c r="L755" s="780"/>
      <c r="M755" s="780"/>
      <c r="N755" s="780"/>
      <c r="O755" s="780"/>
      <c r="P755" s="780"/>
      <c r="Q755" s="781"/>
      <c r="R755" s="778"/>
      <c r="S755" s="778"/>
      <c r="T755" s="778"/>
      <c r="U755" s="778"/>
      <c r="V755" s="778"/>
      <c r="W755" s="778"/>
      <c r="X755" s="778"/>
      <c r="Y755" s="778"/>
      <c r="Z755" s="778"/>
      <c r="AA755" s="778"/>
      <c r="AB755" s="778"/>
      <c r="AC755" s="778"/>
      <c r="AD755" s="778"/>
      <c r="AE755" s="778"/>
      <c r="AF755" s="778"/>
      <c r="AG755" s="778"/>
      <c r="AH755" s="778"/>
      <c r="AI755" s="778"/>
      <c r="AJ755" s="778"/>
      <c r="AK755" s="778"/>
      <c r="AL755" s="778"/>
      <c r="AM755" s="778"/>
      <c r="AN755" s="778"/>
      <c r="AO755" s="778"/>
      <c r="AP755" s="778"/>
      <c r="AQ755" s="778"/>
      <c r="AR755" s="778"/>
      <c r="AS755" s="778"/>
      <c r="AT755" s="778"/>
      <c r="AU755" s="778"/>
      <c r="AV755" s="778"/>
      <c r="AW755" s="778"/>
      <c r="AX755" s="778"/>
      <c r="AY755" s="778"/>
      <c r="AZ755" s="778"/>
      <c r="BA755" s="778"/>
      <c r="BB755" s="778"/>
      <c r="BC755" s="778"/>
      <c r="BD755" s="778"/>
      <c r="BE755" s="778"/>
      <c r="BF755" s="778"/>
      <c r="BG755" s="778"/>
      <c r="BH755" s="778"/>
      <c r="BI755" s="778"/>
      <c r="BJ755" s="778"/>
      <c r="BK755" s="778"/>
      <c r="BL755" s="778"/>
      <c r="BM755" s="778"/>
      <c r="BN755" s="778"/>
      <c r="BO755" s="778"/>
      <c r="BP755" s="778"/>
      <c r="BQ755" s="778"/>
      <c r="BR755" s="778"/>
      <c r="BS755" s="778"/>
      <c r="BT755" s="778"/>
      <c r="BU755" s="778"/>
      <c r="BV755" s="778"/>
      <c r="BW755" s="778"/>
      <c r="BX755" s="778"/>
      <c r="BY755" s="778"/>
      <c r="BZ755" s="778"/>
      <c r="CA755" s="778"/>
      <c r="CB755" s="778"/>
      <c r="CC755" s="778"/>
      <c r="CD755" s="778"/>
      <c r="CE755" s="778"/>
      <c r="CF755" s="778"/>
      <c r="CG755" s="778"/>
      <c r="CH755" s="778"/>
      <c r="CI755" s="778"/>
      <c r="CJ755" s="778"/>
      <c r="CK755" s="778"/>
      <c r="CL755" s="778"/>
      <c r="CM755" s="778"/>
      <c r="CN755" s="778"/>
      <c r="CO755" s="778"/>
      <c r="CP755" s="778"/>
      <c r="CQ755" s="778"/>
      <c r="CR755" s="778"/>
      <c r="CS755" s="778"/>
      <c r="CT755" s="778"/>
      <c r="CU755" s="778"/>
      <c r="CV755" s="778"/>
      <c r="CW755" s="778"/>
      <c r="CX755" s="778"/>
      <c r="CY755" s="778"/>
      <c r="CZ755" s="778"/>
      <c r="DA755" s="778"/>
      <c r="DB755" s="778"/>
      <c r="DC755" s="778"/>
      <c r="DD755" s="778"/>
      <c r="DE755" s="778"/>
      <c r="DF755" s="778"/>
      <c r="DG755" s="778"/>
      <c r="DH755" s="778"/>
      <c r="DI755" s="778"/>
      <c r="DJ755" s="778"/>
      <c r="DK755" s="778"/>
      <c r="DL755" s="778"/>
      <c r="DM755" s="778"/>
      <c r="DN755" s="778"/>
      <c r="DO755" s="778"/>
      <c r="DP755" s="778"/>
      <c r="DQ755" s="778"/>
      <c r="DR755" s="778"/>
      <c r="DS755" s="778"/>
      <c r="DT755" s="778"/>
      <c r="DU755" s="778"/>
      <c r="DV755" s="778"/>
      <c r="DW755" s="778"/>
      <c r="DX755" s="778"/>
      <c r="DY755" s="778"/>
      <c r="DZ755" s="778"/>
      <c r="EA755" s="778"/>
      <c r="EB755" s="778"/>
      <c r="EC755" s="778"/>
      <c r="ED755" s="778"/>
      <c r="EE755" s="778"/>
      <c r="EF755" s="778"/>
      <c r="EG755" s="778"/>
      <c r="EH755" s="778"/>
      <c r="EI755" s="778"/>
      <c r="EJ755" s="778"/>
      <c r="EK755" s="778"/>
      <c r="EL755" s="778"/>
      <c r="EM755" s="778"/>
      <c r="EN755" s="778"/>
      <c r="EO755" s="778"/>
      <c r="EP755" s="778"/>
      <c r="EQ755" s="778"/>
      <c r="ER755" s="778"/>
      <c r="ES755" s="778"/>
      <c r="ET755" s="778"/>
      <c r="EU755" s="778"/>
      <c r="EV755" s="778"/>
      <c r="EW755" s="778"/>
      <c r="EX755" s="778"/>
      <c r="EY755" s="778"/>
      <c r="EZ755" s="778"/>
      <c r="FA755" s="778"/>
      <c r="FB755" s="778"/>
      <c r="FC755" s="778"/>
      <c r="FD755" s="778"/>
      <c r="FE755" s="778"/>
      <c r="FF755" s="778"/>
      <c r="FG755" s="778"/>
      <c r="FH755" s="778"/>
      <c r="FI755" s="778"/>
      <c r="FJ755" s="778"/>
      <c r="FK755" s="778"/>
      <c r="FL755" s="778"/>
      <c r="FM755" s="778"/>
      <c r="FN755" s="778"/>
      <c r="FO755" s="778"/>
      <c r="FP755" s="778"/>
      <c r="FQ755" s="778"/>
      <c r="FR755" s="778"/>
      <c r="FS755" s="778"/>
      <c r="FT755" s="778"/>
      <c r="FU755" s="778"/>
      <c r="FV755" s="778"/>
      <c r="FW755" s="778"/>
      <c r="FX755" s="778"/>
      <c r="FY755" s="778"/>
      <c r="FZ755" s="778"/>
      <c r="GA755" s="778"/>
      <c r="GB755" s="778"/>
      <c r="GC755" s="778"/>
      <c r="GD755" s="778"/>
      <c r="GE755" s="778"/>
      <c r="GF755" s="778"/>
      <c r="GG755" s="778"/>
      <c r="GH755" s="778"/>
      <c r="GI755" s="778"/>
      <c r="GJ755" s="778"/>
      <c r="GK755" s="778"/>
      <c r="GL755" s="778"/>
      <c r="GM755" s="778"/>
      <c r="GN755" s="778"/>
      <c r="GO755" s="778"/>
      <c r="GP755" s="778"/>
      <c r="GQ755" s="778"/>
      <c r="GR755" s="778"/>
      <c r="GS755" s="778"/>
      <c r="GT755" s="778"/>
      <c r="GU755" s="778"/>
      <c r="GV755" s="778"/>
      <c r="GW755" s="778"/>
      <c r="GX755" s="778"/>
      <c r="GY755" s="778"/>
      <c r="GZ755" s="778"/>
      <c r="HA755" s="778"/>
      <c r="HB755" s="778"/>
      <c r="HC755" s="778"/>
      <c r="HD755" s="778"/>
      <c r="HE755" s="778"/>
      <c r="HF755" s="778"/>
      <c r="HG755" s="778"/>
      <c r="HH755" s="778"/>
    </row>
    <row r="756" spans="1:216" s="782" customFormat="1">
      <c r="A756" s="779"/>
      <c r="B756" s="780"/>
      <c r="C756" s="780"/>
      <c r="D756" s="780"/>
      <c r="E756" s="780"/>
      <c r="F756" s="780"/>
      <c r="G756" s="780"/>
      <c r="H756" s="780"/>
      <c r="I756" s="780"/>
      <c r="J756" s="780"/>
      <c r="K756" s="780"/>
      <c r="L756" s="780"/>
      <c r="M756" s="780"/>
      <c r="N756" s="780"/>
      <c r="O756" s="780"/>
      <c r="P756" s="780"/>
      <c r="Q756" s="781"/>
      <c r="R756" s="778"/>
      <c r="S756" s="778"/>
      <c r="T756" s="778"/>
      <c r="U756" s="778"/>
      <c r="V756" s="778"/>
      <c r="W756" s="778"/>
      <c r="X756" s="778"/>
      <c r="Y756" s="778"/>
      <c r="Z756" s="778"/>
      <c r="AA756" s="778"/>
      <c r="AB756" s="778"/>
      <c r="AC756" s="778"/>
      <c r="AD756" s="778"/>
      <c r="AE756" s="778"/>
      <c r="AF756" s="778"/>
      <c r="AG756" s="778"/>
      <c r="AH756" s="778"/>
      <c r="AI756" s="778"/>
      <c r="AJ756" s="778"/>
      <c r="AK756" s="778"/>
      <c r="AL756" s="778"/>
      <c r="AM756" s="778"/>
      <c r="AN756" s="778"/>
      <c r="AO756" s="778"/>
      <c r="AP756" s="778"/>
      <c r="AQ756" s="778"/>
      <c r="AR756" s="778"/>
      <c r="AS756" s="778"/>
      <c r="AT756" s="778"/>
      <c r="AU756" s="778"/>
      <c r="AV756" s="778"/>
      <c r="AW756" s="778"/>
      <c r="AX756" s="778"/>
      <c r="AY756" s="778"/>
      <c r="AZ756" s="778"/>
      <c r="BA756" s="778"/>
      <c r="BB756" s="778"/>
      <c r="BC756" s="778"/>
      <c r="BD756" s="778"/>
      <c r="BE756" s="778"/>
      <c r="BF756" s="778"/>
      <c r="BG756" s="778"/>
      <c r="BH756" s="778"/>
      <c r="BI756" s="778"/>
      <c r="BJ756" s="778"/>
      <c r="BK756" s="778"/>
      <c r="BL756" s="778"/>
      <c r="BM756" s="778"/>
      <c r="BN756" s="778"/>
      <c r="BO756" s="778"/>
      <c r="BP756" s="778"/>
      <c r="BQ756" s="778"/>
      <c r="BR756" s="778"/>
      <c r="BS756" s="778"/>
      <c r="BT756" s="778"/>
      <c r="BU756" s="778"/>
      <c r="BV756" s="778"/>
      <c r="BW756" s="778"/>
      <c r="BX756" s="778"/>
      <c r="BY756" s="778"/>
      <c r="BZ756" s="778"/>
      <c r="CA756" s="778"/>
      <c r="CB756" s="778"/>
      <c r="CC756" s="778"/>
      <c r="CD756" s="778"/>
      <c r="CE756" s="778"/>
      <c r="CF756" s="778"/>
      <c r="CG756" s="778"/>
      <c r="CH756" s="778"/>
      <c r="CI756" s="778"/>
      <c r="CJ756" s="778"/>
      <c r="CK756" s="778"/>
      <c r="CL756" s="778"/>
      <c r="CM756" s="778"/>
      <c r="CN756" s="778"/>
      <c r="CO756" s="778"/>
      <c r="CP756" s="778"/>
      <c r="CQ756" s="778"/>
      <c r="CR756" s="778"/>
      <c r="CS756" s="778"/>
      <c r="CT756" s="778"/>
      <c r="CU756" s="778"/>
      <c r="CV756" s="778"/>
      <c r="CW756" s="778"/>
      <c r="CX756" s="778"/>
      <c r="CY756" s="778"/>
      <c r="CZ756" s="778"/>
      <c r="DA756" s="778"/>
      <c r="DB756" s="778"/>
      <c r="DC756" s="778"/>
      <c r="DD756" s="778"/>
      <c r="DE756" s="778"/>
      <c r="DF756" s="778"/>
      <c r="DG756" s="778"/>
      <c r="DH756" s="778"/>
      <c r="DI756" s="778"/>
      <c r="DJ756" s="778"/>
      <c r="DK756" s="778"/>
      <c r="DL756" s="778"/>
      <c r="DM756" s="778"/>
      <c r="DN756" s="778"/>
      <c r="DO756" s="778"/>
      <c r="DP756" s="778"/>
      <c r="DQ756" s="778"/>
      <c r="DR756" s="778"/>
      <c r="DS756" s="778"/>
      <c r="DT756" s="778"/>
      <c r="DU756" s="778"/>
      <c r="DV756" s="778"/>
      <c r="DW756" s="778"/>
      <c r="DX756" s="778"/>
      <c r="DY756" s="778"/>
      <c r="DZ756" s="778"/>
      <c r="EA756" s="778"/>
      <c r="EB756" s="778"/>
      <c r="EC756" s="778"/>
      <c r="ED756" s="778"/>
      <c r="EE756" s="778"/>
      <c r="EF756" s="778"/>
      <c r="EG756" s="778"/>
      <c r="EH756" s="778"/>
      <c r="EI756" s="778"/>
      <c r="EJ756" s="778"/>
      <c r="EK756" s="778"/>
      <c r="EL756" s="778"/>
      <c r="EM756" s="778"/>
      <c r="EN756" s="778"/>
      <c r="EO756" s="778"/>
      <c r="EP756" s="778"/>
      <c r="EQ756" s="778"/>
      <c r="ER756" s="778"/>
      <c r="ES756" s="778"/>
      <c r="ET756" s="778"/>
      <c r="EU756" s="778"/>
      <c r="EV756" s="778"/>
      <c r="EW756" s="778"/>
      <c r="EX756" s="778"/>
      <c r="EY756" s="778"/>
      <c r="EZ756" s="778"/>
      <c r="FA756" s="778"/>
      <c r="FB756" s="778"/>
      <c r="FC756" s="778"/>
      <c r="FD756" s="778"/>
      <c r="FE756" s="778"/>
      <c r="FF756" s="778"/>
      <c r="FG756" s="778"/>
      <c r="FH756" s="778"/>
      <c r="FI756" s="778"/>
      <c r="FJ756" s="778"/>
      <c r="FK756" s="778"/>
      <c r="FL756" s="778"/>
      <c r="FM756" s="778"/>
      <c r="FN756" s="778"/>
      <c r="FO756" s="778"/>
      <c r="FP756" s="778"/>
      <c r="FQ756" s="778"/>
      <c r="FR756" s="778"/>
      <c r="FS756" s="778"/>
      <c r="FT756" s="778"/>
      <c r="FU756" s="778"/>
      <c r="FV756" s="778"/>
      <c r="FW756" s="778"/>
      <c r="FX756" s="778"/>
      <c r="FY756" s="778"/>
      <c r="FZ756" s="778"/>
      <c r="GA756" s="778"/>
      <c r="GB756" s="778"/>
      <c r="GC756" s="778"/>
      <c r="GD756" s="778"/>
      <c r="GE756" s="778"/>
      <c r="GF756" s="778"/>
      <c r="GG756" s="778"/>
      <c r="GH756" s="778"/>
      <c r="GI756" s="778"/>
      <c r="GJ756" s="778"/>
      <c r="GK756" s="778"/>
      <c r="GL756" s="778"/>
      <c r="GM756" s="778"/>
      <c r="GN756" s="778"/>
      <c r="GO756" s="778"/>
      <c r="GP756" s="778"/>
      <c r="GQ756" s="778"/>
      <c r="GR756" s="778"/>
      <c r="GS756" s="778"/>
      <c r="GT756" s="778"/>
      <c r="GU756" s="778"/>
      <c r="GV756" s="778"/>
      <c r="GW756" s="778"/>
      <c r="GX756" s="778"/>
      <c r="GY756" s="778"/>
      <c r="GZ756" s="778"/>
      <c r="HA756" s="778"/>
      <c r="HB756" s="778"/>
      <c r="HC756" s="778"/>
      <c r="HD756" s="778"/>
      <c r="HE756" s="778"/>
      <c r="HF756" s="778"/>
      <c r="HG756" s="778"/>
      <c r="HH756" s="778"/>
    </row>
    <row r="757" spans="1:216" s="782" customFormat="1">
      <c r="A757" s="779"/>
      <c r="B757" s="780"/>
      <c r="C757" s="780"/>
      <c r="D757" s="780"/>
      <c r="E757" s="780"/>
      <c r="F757" s="780"/>
      <c r="G757" s="780"/>
      <c r="H757" s="780"/>
      <c r="I757" s="780"/>
      <c r="J757" s="780"/>
      <c r="K757" s="780"/>
      <c r="L757" s="780"/>
      <c r="M757" s="780"/>
      <c r="N757" s="780"/>
      <c r="O757" s="780"/>
      <c r="P757" s="780"/>
      <c r="Q757" s="781"/>
      <c r="R757" s="778"/>
      <c r="S757" s="778"/>
      <c r="T757" s="778"/>
      <c r="U757" s="778"/>
      <c r="V757" s="778"/>
      <c r="W757" s="778"/>
      <c r="X757" s="778"/>
      <c r="Y757" s="778"/>
      <c r="Z757" s="778"/>
      <c r="AA757" s="778"/>
      <c r="AB757" s="778"/>
      <c r="AC757" s="778"/>
      <c r="AD757" s="778"/>
      <c r="AE757" s="778"/>
      <c r="AF757" s="778"/>
      <c r="AG757" s="778"/>
      <c r="AH757" s="778"/>
      <c r="AI757" s="778"/>
      <c r="AJ757" s="778"/>
      <c r="AK757" s="778"/>
      <c r="AL757" s="778"/>
      <c r="AM757" s="778"/>
      <c r="AN757" s="778"/>
      <c r="AO757" s="778"/>
      <c r="AP757" s="778"/>
      <c r="AQ757" s="778"/>
      <c r="AR757" s="778"/>
      <c r="AS757" s="778"/>
      <c r="AT757" s="778"/>
      <c r="AU757" s="778"/>
      <c r="AV757" s="778"/>
      <c r="AW757" s="778"/>
      <c r="AX757" s="778"/>
      <c r="AY757" s="778"/>
      <c r="AZ757" s="778"/>
      <c r="BA757" s="778"/>
      <c r="BB757" s="778"/>
      <c r="BC757" s="778"/>
      <c r="BD757" s="778"/>
      <c r="BE757" s="778"/>
      <c r="BF757" s="778"/>
      <c r="BG757" s="778"/>
      <c r="BH757" s="778"/>
      <c r="BI757" s="778"/>
      <c r="BJ757" s="778"/>
      <c r="BK757" s="778"/>
      <c r="BL757" s="778"/>
      <c r="BM757" s="778"/>
      <c r="BN757" s="778"/>
      <c r="BO757" s="778"/>
      <c r="BP757" s="778"/>
      <c r="BQ757" s="778"/>
      <c r="BR757" s="778"/>
      <c r="BS757" s="778"/>
      <c r="BT757" s="778"/>
      <c r="BU757" s="778"/>
      <c r="BV757" s="778"/>
      <c r="BW757" s="778"/>
      <c r="BX757" s="778"/>
      <c r="BY757" s="778"/>
      <c r="BZ757" s="778"/>
      <c r="CA757" s="778"/>
      <c r="CB757" s="778"/>
      <c r="CC757" s="778"/>
      <c r="CD757" s="778"/>
      <c r="CE757" s="778"/>
      <c r="CF757" s="778"/>
      <c r="CG757" s="778"/>
      <c r="CH757" s="778"/>
      <c r="CI757" s="778"/>
      <c r="CJ757" s="778"/>
      <c r="CK757" s="778"/>
      <c r="CL757" s="778"/>
      <c r="CM757" s="778"/>
      <c r="CN757" s="778"/>
      <c r="CO757" s="778"/>
      <c r="CP757" s="778"/>
      <c r="CQ757" s="778"/>
      <c r="CR757" s="778"/>
      <c r="CS757" s="778"/>
      <c r="CT757" s="778"/>
      <c r="CU757" s="778"/>
      <c r="CV757" s="778"/>
      <c r="CW757" s="778"/>
      <c r="CX757" s="778"/>
      <c r="CY757" s="778"/>
      <c r="CZ757" s="778"/>
      <c r="DA757" s="778"/>
      <c r="DB757" s="778"/>
      <c r="DC757" s="778"/>
      <c r="DD757" s="778"/>
      <c r="DE757" s="778"/>
      <c r="DF757" s="778"/>
      <c r="DG757" s="778"/>
      <c r="DH757" s="778"/>
      <c r="DI757" s="778"/>
      <c r="DJ757" s="778"/>
      <c r="DK757" s="778"/>
      <c r="DL757" s="778"/>
      <c r="DM757" s="778"/>
      <c r="DN757" s="778"/>
      <c r="DO757" s="778"/>
      <c r="DP757" s="778"/>
      <c r="DQ757" s="778"/>
      <c r="DR757" s="778"/>
      <c r="DS757" s="778"/>
      <c r="DT757" s="778"/>
      <c r="DU757" s="778"/>
      <c r="DV757" s="778"/>
      <c r="DW757" s="778"/>
      <c r="DX757" s="778"/>
      <c r="DY757" s="778"/>
      <c r="DZ757" s="778"/>
      <c r="EA757" s="778"/>
      <c r="EB757" s="778"/>
      <c r="EC757" s="778"/>
      <c r="ED757" s="778"/>
      <c r="EE757" s="778"/>
      <c r="EF757" s="778"/>
      <c r="EG757" s="778"/>
      <c r="EH757" s="778"/>
      <c r="EI757" s="778"/>
      <c r="EJ757" s="778"/>
      <c r="EK757" s="778"/>
      <c r="EL757" s="778"/>
      <c r="EM757" s="778"/>
      <c r="EN757" s="778"/>
      <c r="EO757" s="778"/>
      <c r="EP757" s="778"/>
      <c r="EQ757" s="778"/>
      <c r="ER757" s="778"/>
      <c r="ES757" s="778"/>
      <c r="ET757" s="778"/>
      <c r="EU757" s="778"/>
      <c r="EV757" s="778"/>
      <c r="EW757" s="778"/>
      <c r="EX757" s="778"/>
      <c r="EY757" s="778"/>
      <c r="EZ757" s="778"/>
      <c r="FA757" s="778"/>
      <c r="FB757" s="778"/>
      <c r="FC757" s="778"/>
      <c r="FD757" s="778"/>
      <c r="FE757" s="778"/>
      <c r="FF757" s="778"/>
      <c r="FG757" s="778"/>
      <c r="FH757" s="778"/>
      <c r="FI757" s="778"/>
      <c r="FJ757" s="778"/>
      <c r="FK757" s="778"/>
      <c r="FL757" s="778"/>
      <c r="FM757" s="778"/>
      <c r="FN757" s="778"/>
      <c r="FO757" s="778"/>
      <c r="FP757" s="778"/>
      <c r="FQ757" s="778"/>
      <c r="FR757" s="778"/>
      <c r="FS757" s="778"/>
      <c r="FT757" s="778"/>
      <c r="FU757" s="778"/>
      <c r="FV757" s="778"/>
      <c r="FW757" s="778"/>
      <c r="FX757" s="778"/>
      <c r="FY757" s="778"/>
      <c r="FZ757" s="778"/>
      <c r="GA757" s="778"/>
      <c r="GB757" s="778"/>
      <c r="GC757" s="778"/>
      <c r="GD757" s="778"/>
      <c r="GE757" s="778"/>
      <c r="GF757" s="778"/>
      <c r="GG757" s="778"/>
      <c r="GH757" s="778"/>
      <c r="GI757" s="778"/>
      <c r="GJ757" s="778"/>
      <c r="GK757" s="778"/>
      <c r="GL757" s="778"/>
      <c r="GM757" s="778"/>
      <c r="GN757" s="778"/>
      <c r="GO757" s="778"/>
      <c r="GP757" s="778"/>
      <c r="GQ757" s="778"/>
      <c r="GR757" s="778"/>
      <c r="GS757" s="778"/>
      <c r="GT757" s="778"/>
      <c r="GU757" s="778"/>
      <c r="GV757" s="778"/>
      <c r="GW757" s="778"/>
      <c r="GX757" s="778"/>
      <c r="GY757" s="778"/>
      <c r="GZ757" s="778"/>
      <c r="HA757" s="778"/>
      <c r="HB757" s="778"/>
      <c r="HC757" s="778"/>
      <c r="HD757" s="778"/>
      <c r="HE757" s="778"/>
      <c r="HF757" s="778"/>
      <c r="HG757" s="778"/>
      <c r="HH757" s="778"/>
    </row>
    <row r="758" spans="1:216" s="782" customFormat="1">
      <c r="A758" s="779"/>
      <c r="B758" s="780"/>
      <c r="C758" s="780"/>
      <c r="D758" s="780"/>
      <c r="E758" s="780"/>
      <c r="F758" s="780"/>
      <c r="G758" s="780"/>
      <c r="H758" s="780"/>
      <c r="I758" s="780"/>
      <c r="J758" s="780"/>
      <c r="K758" s="780"/>
      <c r="L758" s="780"/>
      <c r="M758" s="780"/>
      <c r="N758" s="780"/>
      <c r="O758" s="780"/>
      <c r="P758" s="780"/>
      <c r="Q758" s="781"/>
      <c r="R758" s="778"/>
      <c r="S758" s="778"/>
      <c r="T758" s="778"/>
      <c r="U758" s="778"/>
      <c r="V758" s="778"/>
      <c r="W758" s="778"/>
      <c r="X758" s="778"/>
      <c r="Y758" s="778"/>
      <c r="Z758" s="778"/>
      <c r="AA758" s="778"/>
      <c r="AB758" s="778"/>
      <c r="AC758" s="778"/>
      <c r="AD758" s="778"/>
      <c r="AE758" s="778"/>
      <c r="AF758" s="778"/>
      <c r="AG758" s="778"/>
      <c r="AH758" s="778"/>
      <c r="AI758" s="778"/>
      <c r="AJ758" s="778"/>
      <c r="AK758" s="778"/>
      <c r="AL758" s="778"/>
      <c r="AM758" s="778"/>
      <c r="AN758" s="778"/>
      <c r="AO758" s="778"/>
      <c r="AP758" s="778"/>
      <c r="AQ758" s="778"/>
      <c r="AR758" s="778"/>
      <c r="AS758" s="778"/>
      <c r="AT758" s="778"/>
      <c r="AU758" s="778"/>
      <c r="AV758" s="778"/>
      <c r="AW758" s="778"/>
      <c r="AX758" s="778"/>
      <c r="AY758" s="778"/>
      <c r="AZ758" s="778"/>
      <c r="BA758" s="778"/>
      <c r="BB758" s="778"/>
      <c r="BC758" s="778"/>
      <c r="BD758" s="778"/>
      <c r="BE758" s="778"/>
      <c r="BF758" s="778"/>
      <c r="BG758" s="778"/>
      <c r="BH758" s="778"/>
      <c r="BI758" s="778"/>
      <c r="BJ758" s="778"/>
      <c r="BK758" s="778"/>
      <c r="BL758" s="778"/>
      <c r="BM758" s="778"/>
      <c r="BN758" s="778"/>
      <c r="BO758" s="778"/>
      <c r="BP758" s="778"/>
      <c r="BQ758" s="778"/>
      <c r="BR758" s="778"/>
      <c r="BS758" s="778"/>
      <c r="BT758" s="778"/>
      <c r="BU758" s="778"/>
      <c r="BV758" s="778"/>
      <c r="BW758" s="778"/>
      <c r="BX758" s="778"/>
      <c r="BY758" s="778"/>
      <c r="BZ758" s="778"/>
      <c r="CA758" s="778"/>
      <c r="CB758" s="778"/>
      <c r="CC758" s="778"/>
      <c r="CD758" s="778"/>
      <c r="CE758" s="778"/>
      <c r="CF758" s="778"/>
      <c r="CG758" s="778"/>
      <c r="CH758" s="778"/>
      <c r="CI758" s="778"/>
      <c r="CJ758" s="778"/>
      <c r="CK758" s="778"/>
      <c r="CL758" s="778"/>
      <c r="CM758" s="778"/>
      <c r="CN758" s="778"/>
      <c r="CO758" s="778"/>
      <c r="CP758" s="778"/>
      <c r="CQ758" s="778"/>
      <c r="CR758" s="778"/>
      <c r="CS758" s="778"/>
      <c r="CT758" s="778"/>
      <c r="CU758" s="778"/>
      <c r="CV758" s="778"/>
      <c r="CW758" s="778"/>
      <c r="CX758" s="778"/>
      <c r="CY758" s="778"/>
      <c r="CZ758" s="778"/>
      <c r="DA758" s="778"/>
      <c r="DB758" s="778"/>
      <c r="DC758" s="778"/>
      <c r="DD758" s="778"/>
      <c r="DE758" s="778"/>
      <c r="DF758" s="778"/>
      <c r="DG758" s="778"/>
      <c r="DH758" s="778"/>
      <c r="DI758" s="778"/>
      <c r="DJ758" s="778"/>
      <c r="DK758" s="778"/>
      <c r="DL758" s="778"/>
      <c r="DM758" s="778"/>
      <c r="DN758" s="778"/>
      <c r="DO758" s="778"/>
      <c r="DP758" s="778"/>
      <c r="DQ758" s="778"/>
      <c r="DR758" s="778"/>
      <c r="DS758" s="778"/>
      <c r="DT758" s="778"/>
      <c r="DU758" s="778"/>
      <c r="DV758" s="778"/>
      <c r="DW758" s="778"/>
      <c r="DX758" s="778"/>
      <c r="DY758" s="778"/>
      <c r="DZ758" s="778"/>
      <c r="EA758" s="778"/>
      <c r="EB758" s="778"/>
      <c r="EC758" s="778"/>
      <c r="ED758" s="778"/>
      <c r="EE758" s="778"/>
      <c r="EF758" s="778"/>
      <c r="EG758" s="778"/>
      <c r="EH758" s="778"/>
      <c r="EI758" s="778"/>
      <c r="EJ758" s="778"/>
      <c r="EK758" s="778"/>
      <c r="EL758" s="778"/>
      <c r="EM758" s="778"/>
      <c r="EN758" s="778"/>
      <c r="EO758" s="778"/>
      <c r="EP758" s="778"/>
      <c r="EQ758" s="778"/>
      <c r="ER758" s="778"/>
      <c r="ES758" s="778"/>
      <c r="ET758" s="778"/>
      <c r="EU758" s="778"/>
      <c r="EV758" s="778"/>
      <c r="EW758" s="778"/>
      <c r="EX758" s="778"/>
      <c r="EY758" s="778"/>
      <c r="EZ758" s="778"/>
      <c r="FA758" s="778"/>
      <c r="FB758" s="778"/>
      <c r="FC758" s="778"/>
      <c r="FD758" s="778"/>
      <c r="FE758" s="778"/>
      <c r="FF758" s="778"/>
      <c r="FG758" s="778"/>
      <c r="FH758" s="778"/>
      <c r="FI758" s="778"/>
      <c r="FJ758" s="778"/>
      <c r="FK758" s="778"/>
      <c r="FL758" s="778"/>
      <c r="FM758" s="778"/>
      <c r="FN758" s="778"/>
      <c r="FO758" s="778"/>
      <c r="FP758" s="778"/>
      <c r="FQ758" s="778"/>
      <c r="FR758" s="778"/>
      <c r="FS758" s="778"/>
      <c r="FT758" s="778"/>
      <c r="FU758" s="778"/>
      <c r="FV758" s="778"/>
      <c r="FW758" s="778"/>
      <c r="FX758" s="778"/>
      <c r="FY758" s="778"/>
      <c r="FZ758" s="778"/>
      <c r="GA758" s="778"/>
      <c r="GB758" s="778"/>
      <c r="GC758" s="778"/>
      <c r="GD758" s="778"/>
      <c r="GE758" s="778"/>
      <c r="GF758" s="778"/>
      <c r="GG758" s="778"/>
      <c r="GH758" s="778"/>
      <c r="GI758" s="778"/>
      <c r="GJ758" s="778"/>
      <c r="GK758" s="778"/>
      <c r="GL758" s="778"/>
      <c r="GM758" s="778"/>
      <c r="GN758" s="778"/>
      <c r="GO758" s="778"/>
      <c r="GP758" s="778"/>
      <c r="GQ758" s="778"/>
      <c r="GR758" s="778"/>
      <c r="GS758" s="778"/>
      <c r="GT758" s="778"/>
      <c r="GU758" s="778"/>
      <c r="GV758" s="778"/>
      <c r="GW758" s="778"/>
      <c r="GX758" s="778"/>
      <c r="GY758" s="778"/>
      <c r="GZ758" s="778"/>
      <c r="HA758" s="778"/>
      <c r="HB758" s="778"/>
      <c r="HC758" s="778"/>
      <c r="HD758" s="778"/>
      <c r="HE758" s="778"/>
      <c r="HF758" s="778"/>
      <c r="HG758" s="778"/>
      <c r="HH758" s="778"/>
    </row>
    <row r="759" spans="1:216" s="782" customFormat="1">
      <c r="A759" s="779"/>
      <c r="B759" s="780"/>
      <c r="C759" s="780"/>
      <c r="D759" s="780"/>
      <c r="E759" s="780"/>
      <c r="F759" s="780"/>
      <c r="G759" s="780"/>
      <c r="H759" s="780"/>
      <c r="I759" s="780"/>
      <c r="J759" s="780"/>
      <c r="K759" s="780"/>
      <c r="L759" s="780"/>
      <c r="M759" s="780"/>
      <c r="N759" s="780"/>
      <c r="O759" s="780"/>
      <c r="P759" s="780"/>
      <c r="Q759" s="781"/>
      <c r="R759" s="778"/>
      <c r="S759" s="778"/>
      <c r="T759" s="778"/>
      <c r="U759" s="778"/>
      <c r="V759" s="778"/>
      <c r="W759" s="778"/>
      <c r="X759" s="778"/>
      <c r="Y759" s="778"/>
      <c r="Z759" s="778"/>
      <c r="AA759" s="778"/>
      <c r="AB759" s="778"/>
      <c r="AC759" s="778"/>
      <c r="AD759" s="778"/>
      <c r="AE759" s="778"/>
      <c r="AF759" s="778"/>
      <c r="AG759" s="778"/>
      <c r="AH759" s="778"/>
      <c r="AI759" s="778"/>
      <c r="AJ759" s="778"/>
      <c r="AK759" s="778"/>
      <c r="AL759" s="778"/>
      <c r="AM759" s="778"/>
      <c r="AN759" s="778"/>
      <c r="AO759" s="778"/>
      <c r="AP759" s="778"/>
      <c r="AQ759" s="778"/>
      <c r="AR759" s="778"/>
      <c r="AS759" s="778"/>
      <c r="AT759" s="778"/>
      <c r="AU759" s="778"/>
      <c r="AV759" s="778"/>
      <c r="AW759" s="778"/>
      <c r="AX759" s="778"/>
      <c r="AY759" s="778"/>
      <c r="AZ759" s="778"/>
      <c r="BA759" s="778"/>
      <c r="BB759" s="778"/>
      <c r="BC759" s="778"/>
      <c r="BD759" s="778"/>
      <c r="BE759" s="778"/>
      <c r="BF759" s="778"/>
      <c r="BG759" s="778"/>
      <c r="BH759" s="778"/>
      <c r="BI759" s="778"/>
      <c r="BJ759" s="778"/>
      <c r="BK759" s="778"/>
      <c r="BL759" s="778"/>
      <c r="BM759" s="778"/>
      <c r="BN759" s="778"/>
      <c r="BO759" s="778"/>
      <c r="BP759" s="778"/>
      <c r="BQ759" s="778"/>
      <c r="BR759" s="778"/>
      <c r="BS759" s="778"/>
      <c r="BT759" s="778"/>
      <c r="BU759" s="778"/>
      <c r="BV759" s="778"/>
      <c r="BW759" s="778"/>
      <c r="BX759" s="778"/>
      <c r="BY759" s="778"/>
      <c r="BZ759" s="778"/>
      <c r="CA759" s="778"/>
      <c r="CB759" s="778"/>
      <c r="CC759" s="778"/>
      <c r="CD759" s="778"/>
      <c r="CE759" s="778"/>
      <c r="CF759" s="778"/>
      <c r="CG759" s="778"/>
      <c r="CH759" s="778"/>
      <c r="CI759" s="778"/>
      <c r="CJ759" s="778"/>
      <c r="CK759" s="778"/>
      <c r="CL759" s="778"/>
      <c r="CM759" s="778"/>
      <c r="CN759" s="778"/>
      <c r="CO759" s="778"/>
      <c r="CP759" s="778"/>
      <c r="CQ759" s="778"/>
      <c r="CR759" s="778"/>
      <c r="CS759" s="778"/>
      <c r="CT759" s="778"/>
      <c r="CU759" s="778"/>
      <c r="CV759" s="778"/>
      <c r="CW759" s="778"/>
      <c r="CX759" s="778"/>
      <c r="CY759" s="778"/>
      <c r="CZ759" s="778"/>
      <c r="DA759" s="778"/>
      <c r="DB759" s="778"/>
      <c r="DC759" s="778"/>
      <c r="DD759" s="778"/>
      <c r="DE759" s="778"/>
      <c r="DF759" s="778"/>
      <c r="DG759" s="778"/>
      <c r="DH759" s="778"/>
      <c r="DI759" s="778"/>
      <c r="DJ759" s="778"/>
      <c r="DK759" s="778"/>
      <c r="DL759" s="778"/>
      <c r="DM759" s="778"/>
      <c r="DN759" s="778"/>
      <c r="DO759" s="778"/>
      <c r="DP759" s="778"/>
      <c r="DQ759" s="778"/>
      <c r="DR759" s="778"/>
      <c r="DS759" s="778"/>
      <c r="DT759" s="778"/>
      <c r="DU759" s="778"/>
      <c r="DV759" s="778"/>
      <c r="DW759" s="778"/>
      <c r="DX759" s="778"/>
      <c r="DY759" s="778"/>
      <c r="DZ759" s="778"/>
      <c r="EA759" s="778"/>
      <c r="EB759" s="778"/>
      <c r="EC759" s="778"/>
      <c r="ED759" s="778"/>
      <c r="EE759" s="778"/>
      <c r="EF759" s="778"/>
      <c r="EG759" s="778"/>
      <c r="EH759" s="778"/>
      <c r="EI759" s="778"/>
      <c r="EJ759" s="778"/>
      <c r="EK759" s="778"/>
      <c r="EL759" s="778"/>
      <c r="EM759" s="778"/>
      <c r="EN759" s="778"/>
      <c r="EO759" s="778"/>
      <c r="EP759" s="778"/>
      <c r="EQ759" s="778"/>
      <c r="ER759" s="778"/>
      <c r="ES759" s="778"/>
      <c r="ET759" s="778"/>
      <c r="EU759" s="778"/>
      <c r="EV759" s="778"/>
      <c r="EW759" s="778"/>
      <c r="EX759" s="778"/>
      <c r="EY759" s="778"/>
      <c r="EZ759" s="778"/>
      <c r="FA759" s="778"/>
      <c r="FB759" s="778"/>
      <c r="FC759" s="778"/>
      <c r="FD759" s="778"/>
      <c r="FE759" s="778"/>
      <c r="FF759" s="778"/>
      <c r="FG759" s="778"/>
      <c r="FH759" s="778"/>
      <c r="FI759" s="778"/>
      <c r="FJ759" s="778"/>
      <c r="FK759" s="778"/>
      <c r="FL759" s="778"/>
      <c r="FM759" s="778"/>
      <c r="FN759" s="778"/>
      <c r="FO759" s="778"/>
      <c r="FP759" s="778"/>
      <c r="FQ759" s="778"/>
      <c r="FR759" s="778"/>
      <c r="FS759" s="778"/>
      <c r="FT759" s="778"/>
      <c r="FU759" s="778"/>
      <c r="FV759" s="778"/>
      <c r="FW759" s="778"/>
      <c r="FX759" s="778"/>
      <c r="FY759" s="778"/>
      <c r="FZ759" s="778"/>
      <c r="GA759" s="778"/>
      <c r="GB759" s="778"/>
      <c r="GC759" s="778"/>
      <c r="GD759" s="778"/>
      <c r="GE759" s="778"/>
      <c r="GF759" s="778"/>
      <c r="GG759" s="778"/>
      <c r="GH759" s="778"/>
      <c r="GI759" s="778"/>
      <c r="GJ759" s="778"/>
      <c r="GK759" s="778"/>
      <c r="GL759" s="778"/>
      <c r="GM759" s="778"/>
      <c r="GN759" s="778"/>
      <c r="GO759" s="778"/>
      <c r="GP759" s="778"/>
      <c r="GQ759" s="778"/>
      <c r="GR759" s="778"/>
      <c r="GS759" s="778"/>
      <c r="GT759" s="778"/>
      <c r="GU759" s="778"/>
      <c r="GV759" s="778"/>
      <c r="GW759" s="778"/>
      <c r="GX759" s="778"/>
      <c r="GY759" s="778"/>
      <c r="GZ759" s="778"/>
      <c r="HA759" s="778"/>
      <c r="HB759" s="778"/>
      <c r="HC759" s="778"/>
      <c r="HD759" s="778"/>
      <c r="HE759" s="778"/>
      <c r="HF759" s="778"/>
      <c r="HG759" s="778"/>
      <c r="HH759" s="778"/>
    </row>
    <row r="760" spans="1:216" s="782" customFormat="1">
      <c r="A760" s="779"/>
      <c r="B760" s="780"/>
      <c r="C760" s="780"/>
      <c r="D760" s="780"/>
      <c r="E760" s="780"/>
      <c r="F760" s="780"/>
      <c r="G760" s="780"/>
      <c r="H760" s="780"/>
      <c r="I760" s="780"/>
      <c r="J760" s="780"/>
      <c r="K760" s="780"/>
      <c r="L760" s="780"/>
      <c r="M760" s="780"/>
      <c r="N760" s="780"/>
      <c r="O760" s="780"/>
      <c r="P760" s="780"/>
      <c r="Q760" s="781"/>
      <c r="R760" s="778"/>
      <c r="S760" s="778"/>
      <c r="T760" s="778"/>
      <c r="U760" s="778"/>
      <c r="V760" s="778"/>
      <c r="W760" s="778"/>
      <c r="X760" s="778"/>
      <c r="Y760" s="778"/>
      <c r="Z760" s="778"/>
      <c r="AA760" s="778"/>
      <c r="AB760" s="778"/>
      <c r="AC760" s="778"/>
      <c r="AD760" s="778"/>
      <c r="AE760" s="778"/>
      <c r="AF760" s="778"/>
      <c r="AG760" s="778"/>
      <c r="AH760" s="778"/>
      <c r="AI760" s="778"/>
      <c r="AJ760" s="778"/>
      <c r="AK760" s="778"/>
      <c r="AL760" s="778"/>
      <c r="AM760" s="778"/>
      <c r="AN760" s="778"/>
      <c r="AO760" s="778"/>
      <c r="AP760" s="778"/>
      <c r="AQ760" s="778"/>
      <c r="AR760" s="778"/>
      <c r="AS760" s="778"/>
      <c r="AT760" s="778"/>
      <c r="AU760" s="778"/>
      <c r="AV760" s="778"/>
      <c r="AW760" s="778"/>
      <c r="AX760" s="778"/>
      <c r="AY760" s="778"/>
      <c r="AZ760" s="778"/>
      <c r="BA760" s="778"/>
      <c r="BB760" s="778"/>
      <c r="BC760" s="778"/>
      <c r="BD760" s="778"/>
      <c r="BE760" s="778"/>
      <c r="BF760" s="778"/>
      <c r="BG760" s="778"/>
      <c r="BH760" s="778"/>
      <c r="BI760" s="778"/>
      <c r="BJ760" s="778"/>
      <c r="BK760" s="778"/>
      <c r="BL760" s="778"/>
      <c r="BM760" s="778"/>
      <c r="BN760" s="778"/>
      <c r="BO760" s="778"/>
      <c r="BP760" s="778"/>
      <c r="BQ760" s="778"/>
      <c r="BR760" s="778"/>
      <c r="BS760" s="778"/>
      <c r="BT760" s="778"/>
      <c r="BU760" s="778"/>
      <c r="BV760" s="778"/>
      <c r="BW760" s="778"/>
      <c r="BX760" s="778"/>
      <c r="BY760" s="778"/>
      <c r="BZ760" s="778"/>
      <c r="CA760" s="778"/>
      <c r="CB760" s="778"/>
      <c r="CC760" s="778"/>
      <c r="CD760" s="778"/>
      <c r="CE760" s="778"/>
      <c r="CF760" s="778"/>
      <c r="CG760" s="778"/>
      <c r="CH760" s="778"/>
      <c r="CI760" s="778"/>
      <c r="CJ760" s="778"/>
      <c r="CK760" s="778"/>
      <c r="CL760" s="778"/>
      <c r="CM760" s="778"/>
      <c r="CN760" s="778"/>
      <c r="CO760" s="778"/>
      <c r="CP760" s="778"/>
      <c r="CQ760" s="778"/>
      <c r="CR760" s="778"/>
      <c r="CS760" s="778"/>
      <c r="CT760" s="778"/>
      <c r="CU760" s="778"/>
      <c r="CV760" s="778"/>
      <c r="CW760" s="778"/>
      <c r="CX760" s="778"/>
      <c r="CY760" s="778"/>
      <c r="CZ760" s="778"/>
      <c r="DA760" s="778"/>
      <c r="DB760" s="778"/>
      <c r="DC760" s="778"/>
      <c r="DD760" s="778"/>
      <c r="DE760" s="778"/>
      <c r="DF760" s="778"/>
      <c r="DG760" s="778"/>
      <c r="DH760" s="778"/>
      <c r="DI760" s="778"/>
      <c r="DJ760" s="778"/>
      <c r="DK760" s="778"/>
      <c r="DL760" s="778"/>
      <c r="DM760" s="778"/>
      <c r="DN760" s="778"/>
      <c r="DO760" s="778"/>
      <c r="DP760" s="778"/>
      <c r="DQ760" s="778"/>
      <c r="DR760" s="778"/>
      <c r="DS760" s="778"/>
      <c r="DT760" s="778"/>
      <c r="DU760" s="778"/>
      <c r="DV760" s="778"/>
      <c r="DW760" s="778"/>
      <c r="DX760" s="778"/>
      <c r="DY760" s="778"/>
      <c r="DZ760" s="778"/>
      <c r="EA760" s="778"/>
      <c r="EB760" s="778"/>
      <c r="EC760" s="778"/>
      <c r="ED760" s="778"/>
      <c r="EE760" s="778"/>
      <c r="EF760" s="778"/>
      <c r="EG760" s="778"/>
      <c r="EH760" s="778"/>
      <c r="EI760" s="778"/>
      <c r="EJ760" s="778"/>
      <c r="EK760" s="778"/>
      <c r="EL760" s="778"/>
      <c r="EM760" s="778"/>
      <c r="EN760" s="778"/>
      <c r="EO760" s="778"/>
      <c r="EP760" s="778"/>
      <c r="EQ760" s="778"/>
      <c r="ER760" s="778"/>
      <c r="ES760" s="778"/>
      <c r="ET760" s="778"/>
      <c r="EU760" s="778"/>
      <c r="EV760" s="778"/>
      <c r="EW760" s="778"/>
      <c r="EX760" s="778"/>
      <c r="EY760" s="778"/>
      <c r="EZ760" s="778"/>
      <c r="FA760" s="778"/>
      <c r="FB760" s="778"/>
      <c r="FC760" s="778"/>
      <c r="FD760" s="778"/>
      <c r="FE760" s="778"/>
      <c r="FF760" s="778"/>
      <c r="FG760" s="778"/>
      <c r="FH760" s="778"/>
      <c r="FI760" s="778"/>
      <c r="FJ760" s="778"/>
      <c r="FK760" s="778"/>
      <c r="FL760" s="778"/>
      <c r="FM760" s="778"/>
      <c r="FN760" s="778"/>
      <c r="FO760" s="778"/>
      <c r="FP760" s="778"/>
      <c r="FQ760" s="778"/>
      <c r="FR760" s="778"/>
      <c r="FS760" s="778"/>
      <c r="FT760" s="778"/>
      <c r="FU760" s="778"/>
      <c r="FV760" s="778"/>
      <c r="FW760" s="778"/>
      <c r="FX760" s="778"/>
      <c r="FY760" s="778"/>
      <c r="FZ760" s="778"/>
      <c r="GA760" s="778"/>
      <c r="GB760" s="778"/>
      <c r="GC760" s="778"/>
      <c r="GD760" s="778"/>
      <c r="GE760" s="778"/>
      <c r="GF760" s="778"/>
      <c r="GG760" s="778"/>
      <c r="GH760" s="778"/>
      <c r="GI760" s="778"/>
      <c r="GJ760" s="778"/>
      <c r="GK760" s="778"/>
      <c r="GL760" s="778"/>
      <c r="GM760" s="778"/>
      <c r="GN760" s="778"/>
      <c r="GO760" s="778"/>
      <c r="GP760" s="778"/>
      <c r="GQ760" s="778"/>
      <c r="GR760" s="778"/>
      <c r="GS760" s="778"/>
      <c r="GT760" s="778"/>
      <c r="GU760" s="778"/>
      <c r="GV760" s="778"/>
      <c r="GW760" s="778"/>
      <c r="GX760" s="778"/>
      <c r="GY760" s="778"/>
      <c r="GZ760" s="778"/>
      <c r="HA760" s="778"/>
      <c r="HB760" s="778"/>
      <c r="HC760" s="778"/>
      <c r="HD760" s="778"/>
      <c r="HE760" s="778"/>
      <c r="HF760" s="778"/>
      <c r="HG760" s="778"/>
      <c r="HH760" s="778"/>
    </row>
    <row r="761" spans="1:216" s="782" customFormat="1">
      <c r="A761" s="779"/>
      <c r="B761" s="780"/>
      <c r="C761" s="780"/>
      <c r="D761" s="780"/>
      <c r="E761" s="780"/>
      <c r="F761" s="780"/>
      <c r="G761" s="780"/>
      <c r="H761" s="780"/>
      <c r="I761" s="780"/>
      <c r="J761" s="780"/>
      <c r="K761" s="780"/>
      <c r="L761" s="780"/>
      <c r="M761" s="780"/>
      <c r="N761" s="780"/>
      <c r="O761" s="780"/>
      <c r="P761" s="780"/>
      <c r="Q761" s="781"/>
      <c r="R761" s="778"/>
      <c r="S761" s="778"/>
      <c r="T761" s="778"/>
      <c r="U761" s="778"/>
      <c r="V761" s="778"/>
      <c r="W761" s="778"/>
      <c r="X761" s="778"/>
      <c r="Y761" s="778"/>
      <c r="Z761" s="778"/>
      <c r="AA761" s="778"/>
      <c r="AB761" s="778"/>
      <c r="AC761" s="778"/>
      <c r="AD761" s="778"/>
      <c r="AE761" s="778"/>
      <c r="AF761" s="778"/>
      <c r="AG761" s="778"/>
      <c r="AH761" s="778"/>
      <c r="AI761" s="778"/>
      <c r="AJ761" s="778"/>
      <c r="AK761" s="778"/>
      <c r="AL761" s="778"/>
      <c r="AM761" s="778"/>
      <c r="AN761" s="778"/>
      <c r="AO761" s="778"/>
      <c r="AP761" s="778"/>
      <c r="AQ761" s="778"/>
      <c r="AR761" s="778"/>
      <c r="AS761" s="778"/>
      <c r="AT761" s="778"/>
      <c r="AU761" s="778"/>
      <c r="AV761" s="778"/>
      <c r="AW761" s="778"/>
      <c r="AX761" s="778"/>
      <c r="AY761" s="778"/>
      <c r="AZ761" s="778"/>
      <c r="BA761" s="778"/>
      <c r="BB761" s="778"/>
      <c r="BC761" s="778"/>
      <c r="BD761" s="778"/>
      <c r="BE761" s="778"/>
      <c r="BF761" s="778"/>
      <c r="BG761" s="778"/>
      <c r="BH761" s="778"/>
      <c r="BI761" s="778"/>
      <c r="BJ761" s="778"/>
      <c r="BK761" s="778"/>
      <c r="BL761" s="778"/>
      <c r="BM761" s="778"/>
      <c r="BN761" s="778"/>
      <c r="BO761" s="778"/>
      <c r="BP761" s="778"/>
      <c r="BQ761" s="778"/>
      <c r="BR761" s="778"/>
      <c r="BS761" s="778"/>
      <c r="BT761" s="778"/>
      <c r="BU761" s="778"/>
      <c r="BV761" s="778"/>
      <c r="BW761" s="778"/>
      <c r="BX761" s="778"/>
      <c r="BY761" s="778"/>
      <c r="BZ761" s="778"/>
      <c r="CA761" s="778"/>
      <c r="CB761" s="778"/>
      <c r="CC761" s="778"/>
      <c r="CD761" s="778"/>
      <c r="CE761" s="778"/>
      <c r="CF761" s="778"/>
      <c r="CG761" s="778"/>
      <c r="CH761" s="778"/>
      <c r="CI761" s="778"/>
      <c r="CJ761" s="778"/>
      <c r="CK761" s="778"/>
      <c r="CL761" s="778"/>
      <c r="CM761" s="778"/>
      <c r="CN761" s="778"/>
      <c r="CO761" s="778"/>
      <c r="CP761" s="778"/>
      <c r="CQ761" s="778"/>
      <c r="CR761" s="778"/>
      <c r="CS761" s="778"/>
      <c r="CT761" s="778"/>
      <c r="CU761" s="778"/>
      <c r="CV761" s="778"/>
      <c r="CW761" s="778"/>
      <c r="CX761" s="778"/>
      <c r="CY761" s="778"/>
      <c r="CZ761" s="778"/>
      <c r="DA761" s="778"/>
      <c r="DB761" s="778"/>
      <c r="DC761" s="778"/>
      <c r="DD761" s="778"/>
      <c r="DE761" s="778"/>
      <c r="DF761" s="778"/>
      <c r="DG761" s="778"/>
      <c r="DH761" s="778"/>
      <c r="DI761" s="778"/>
      <c r="DJ761" s="778"/>
      <c r="DK761" s="778"/>
      <c r="DL761" s="778"/>
      <c r="DM761" s="778"/>
      <c r="DN761" s="778"/>
      <c r="DO761" s="778"/>
      <c r="DP761" s="778"/>
      <c r="DQ761" s="778"/>
      <c r="DR761" s="778"/>
      <c r="DS761" s="778"/>
      <c r="DT761" s="778"/>
      <c r="DU761" s="778"/>
      <c r="DV761" s="778"/>
      <c r="DW761" s="778"/>
      <c r="DX761" s="778"/>
      <c r="DY761" s="778"/>
      <c r="DZ761" s="778"/>
      <c r="EA761" s="778"/>
      <c r="EB761" s="778"/>
      <c r="EC761" s="778"/>
      <c r="ED761" s="778"/>
      <c r="EE761" s="778"/>
      <c r="EF761" s="778"/>
      <c r="EG761" s="778"/>
      <c r="EH761" s="778"/>
      <c r="EI761" s="778"/>
      <c r="EJ761" s="778"/>
      <c r="EK761" s="778"/>
      <c r="EL761" s="778"/>
      <c r="EM761" s="778"/>
      <c r="EN761" s="778"/>
      <c r="EO761" s="778"/>
      <c r="EP761" s="778"/>
      <c r="EQ761" s="778"/>
      <c r="ER761" s="778"/>
      <c r="ES761" s="778"/>
      <c r="ET761" s="778"/>
      <c r="EU761" s="778"/>
      <c r="EV761" s="778"/>
      <c r="EW761" s="778"/>
      <c r="EX761" s="778"/>
      <c r="EY761" s="778"/>
      <c r="EZ761" s="778"/>
      <c r="FA761" s="778"/>
      <c r="FB761" s="778"/>
      <c r="FC761" s="778"/>
      <c r="FD761" s="778"/>
      <c r="FE761" s="778"/>
      <c r="FF761" s="778"/>
      <c r="FG761" s="778"/>
      <c r="FH761" s="778"/>
      <c r="FI761" s="778"/>
      <c r="FJ761" s="778"/>
      <c r="FK761" s="778"/>
      <c r="FL761" s="778"/>
      <c r="FM761" s="778"/>
      <c r="FN761" s="778"/>
      <c r="FO761" s="778"/>
      <c r="FP761" s="778"/>
      <c r="FQ761" s="778"/>
      <c r="FR761" s="778"/>
      <c r="FS761" s="778"/>
      <c r="FT761" s="778"/>
      <c r="FU761" s="778"/>
      <c r="FV761" s="778"/>
      <c r="FW761" s="778"/>
      <c r="FX761" s="778"/>
      <c r="FY761" s="778"/>
      <c r="FZ761" s="778"/>
      <c r="GA761" s="778"/>
      <c r="GB761" s="778"/>
      <c r="GC761" s="778"/>
      <c r="GD761" s="778"/>
      <c r="GE761" s="778"/>
      <c r="GF761" s="778"/>
      <c r="GG761" s="778"/>
      <c r="GH761" s="778"/>
      <c r="GI761" s="778"/>
      <c r="GJ761" s="778"/>
      <c r="GK761" s="778"/>
      <c r="GL761" s="778"/>
      <c r="GM761" s="778"/>
      <c r="GN761" s="778"/>
      <c r="GO761" s="778"/>
      <c r="GP761" s="778"/>
      <c r="GQ761" s="778"/>
      <c r="GR761" s="778"/>
      <c r="GS761" s="778"/>
      <c r="GT761" s="778"/>
      <c r="GU761" s="778"/>
      <c r="GV761" s="778"/>
      <c r="GW761" s="778"/>
      <c r="GX761" s="778"/>
      <c r="GY761" s="778"/>
      <c r="GZ761" s="778"/>
      <c r="HA761" s="778"/>
      <c r="HB761" s="778"/>
      <c r="HC761" s="778"/>
      <c r="HD761" s="778"/>
      <c r="HE761" s="778"/>
      <c r="HF761" s="778"/>
      <c r="HG761" s="778"/>
      <c r="HH761" s="778"/>
    </row>
    <row r="762" spans="1:216" s="782" customFormat="1">
      <c r="A762" s="779"/>
      <c r="B762" s="780"/>
      <c r="C762" s="780"/>
      <c r="D762" s="780"/>
      <c r="E762" s="780"/>
      <c r="F762" s="780"/>
      <c r="G762" s="780"/>
      <c r="H762" s="780"/>
      <c r="I762" s="780"/>
      <c r="J762" s="780"/>
      <c r="K762" s="780"/>
      <c r="L762" s="780"/>
      <c r="M762" s="780"/>
      <c r="N762" s="780"/>
      <c r="O762" s="780"/>
      <c r="P762" s="780"/>
      <c r="Q762" s="781"/>
      <c r="R762" s="778"/>
      <c r="S762" s="778"/>
      <c r="T762" s="778"/>
      <c r="U762" s="778"/>
      <c r="V762" s="778"/>
      <c r="W762" s="778"/>
      <c r="X762" s="778"/>
      <c r="Y762" s="778"/>
      <c r="Z762" s="778"/>
      <c r="AA762" s="778"/>
      <c r="AB762" s="778"/>
      <c r="AC762" s="778"/>
      <c r="AD762" s="778"/>
      <c r="AE762" s="778"/>
      <c r="AF762" s="778"/>
      <c r="AG762" s="778"/>
      <c r="AH762" s="778"/>
      <c r="AI762" s="778"/>
      <c r="AJ762" s="778"/>
      <c r="AK762" s="778"/>
      <c r="AL762" s="778"/>
      <c r="AM762" s="778"/>
      <c r="AN762" s="778"/>
      <c r="AO762" s="778"/>
      <c r="AP762" s="778"/>
      <c r="AQ762" s="778"/>
      <c r="AR762" s="778"/>
      <c r="AS762" s="778"/>
      <c r="AT762" s="778"/>
      <c r="AU762" s="778"/>
      <c r="AV762" s="778"/>
      <c r="AW762" s="778"/>
      <c r="AX762" s="778"/>
      <c r="AY762" s="778"/>
      <c r="AZ762" s="778"/>
      <c r="BA762" s="778"/>
      <c r="BB762" s="778"/>
      <c r="BC762" s="778"/>
      <c r="BD762" s="778"/>
      <c r="BE762" s="778"/>
      <c r="BF762" s="778"/>
      <c r="BG762" s="778"/>
      <c r="BH762" s="778"/>
      <c r="BI762" s="778"/>
      <c r="BJ762" s="778"/>
      <c r="BK762" s="778"/>
      <c r="BL762" s="778"/>
      <c r="BM762" s="778"/>
      <c r="BN762" s="778"/>
      <c r="BO762" s="778"/>
      <c r="BP762" s="778"/>
      <c r="BQ762" s="778"/>
      <c r="BR762" s="778"/>
      <c r="BS762" s="778"/>
      <c r="BT762" s="778"/>
      <c r="BU762" s="778"/>
      <c r="BV762" s="778"/>
      <c r="BW762" s="778"/>
      <c r="BX762" s="778"/>
      <c r="BY762" s="778"/>
      <c r="BZ762" s="778"/>
      <c r="CA762" s="778"/>
      <c r="CB762" s="778"/>
      <c r="CC762" s="778"/>
      <c r="CD762" s="778"/>
      <c r="CE762" s="778"/>
      <c r="CF762" s="778"/>
      <c r="CG762" s="778"/>
      <c r="CH762" s="778"/>
      <c r="CI762" s="778"/>
      <c r="CJ762" s="778"/>
      <c r="CK762" s="778"/>
      <c r="CL762" s="778"/>
      <c r="CM762" s="778"/>
      <c r="CN762" s="778"/>
      <c r="CO762" s="778"/>
      <c r="CP762" s="778"/>
      <c r="CQ762" s="778"/>
      <c r="CR762" s="778"/>
      <c r="CS762" s="778"/>
      <c r="CT762" s="778"/>
      <c r="CU762" s="778"/>
      <c r="CV762" s="778"/>
      <c r="CW762" s="778"/>
      <c r="CX762" s="778"/>
      <c r="CY762" s="778"/>
      <c r="CZ762" s="778"/>
      <c r="DA762" s="778"/>
      <c r="DB762" s="778"/>
      <c r="DC762" s="778"/>
      <c r="DD762" s="778"/>
      <c r="DE762" s="778"/>
      <c r="DF762" s="778"/>
      <c r="DG762" s="778"/>
      <c r="DH762" s="778"/>
      <c r="DI762" s="778"/>
      <c r="DJ762" s="778"/>
      <c r="DK762" s="778"/>
      <c r="DL762" s="778"/>
      <c r="DM762" s="778"/>
      <c r="DN762" s="778"/>
      <c r="DO762" s="778"/>
      <c r="DP762" s="778"/>
      <c r="DQ762" s="778"/>
      <c r="DR762" s="778"/>
      <c r="DS762" s="778"/>
      <c r="DT762" s="778"/>
      <c r="DU762" s="778"/>
      <c r="DV762" s="778"/>
      <c r="DW762" s="778"/>
      <c r="DX762" s="778"/>
      <c r="DY762" s="778"/>
      <c r="DZ762" s="778"/>
      <c r="EA762" s="778"/>
      <c r="EB762" s="778"/>
      <c r="EC762" s="778"/>
      <c r="ED762" s="778"/>
      <c r="EE762" s="778"/>
      <c r="EF762" s="778"/>
      <c r="EG762" s="778"/>
      <c r="EH762" s="778"/>
      <c r="EI762" s="778"/>
      <c r="EJ762" s="778"/>
      <c r="EK762" s="778"/>
      <c r="EL762" s="778"/>
      <c r="EM762" s="778"/>
      <c r="EN762" s="778"/>
      <c r="EO762" s="778"/>
      <c r="EP762" s="778"/>
      <c r="EQ762" s="778"/>
      <c r="ER762" s="778"/>
      <c r="ES762" s="778"/>
      <c r="ET762" s="778"/>
      <c r="EU762" s="778"/>
      <c r="EV762" s="778"/>
      <c r="EW762" s="778"/>
      <c r="EX762" s="778"/>
      <c r="EY762" s="778"/>
      <c r="EZ762" s="778"/>
      <c r="FA762" s="778"/>
      <c r="FB762" s="778"/>
      <c r="FC762" s="778"/>
      <c r="FD762" s="778"/>
      <c r="FE762" s="778"/>
      <c r="FF762" s="778"/>
      <c r="FG762" s="778"/>
      <c r="FH762" s="778"/>
      <c r="FI762" s="778"/>
      <c r="FJ762" s="778"/>
      <c r="FK762" s="778"/>
      <c r="FL762" s="778"/>
      <c r="FM762" s="778"/>
      <c r="FN762" s="778"/>
      <c r="FO762" s="778"/>
      <c r="FP762" s="778"/>
      <c r="FQ762" s="778"/>
      <c r="FR762" s="778"/>
      <c r="FS762" s="778"/>
      <c r="FT762" s="778"/>
      <c r="FU762" s="778"/>
      <c r="FV762" s="778"/>
      <c r="FW762" s="778"/>
      <c r="FX762" s="778"/>
      <c r="FY762" s="778"/>
      <c r="FZ762" s="778"/>
      <c r="GA762" s="778"/>
      <c r="GB762" s="778"/>
      <c r="GC762" s="778"/>
      <c r="GD762" s="778"/>
      <c r="GE762" s="778"/>
      <c r="GF762" s="778"/>
      <c r="GG762" s="778"/>
      <c r="GH762" s="778"/>
      <c r="GI762" s="778"/>
      <c r="GJ762" s="778"/>
      <c r="GK762" s="778"/>
      <c r="GL762" s="778"/>
      <c r="GM762" s="778"/>
      <c r="GN762" s="778"/>
      <c r="GO762" s="778"/>
      <c r="GP762" s="778"/>
      <c r="GQ762" s="778"/>
      <c r="GR762" s="778"/>
      <c r="GS762" s="778"/>
      <c r="GT762" s="778"/>
      <c r="GU762" s="778"/>
      <c r="GV762" s="778"/>
      <c r="GW762" s="778"/>
      <c r="GX762" s="778"/>
      <c r="GY762" s="778"/>
      <c r="GZ762" s="778"/>
      <c r="HA762" s="778"/>
      <c r="HB762" s="778"/>
      <c r="HC762" s="778"/>
      <c r="HD762" s="778"/>
      <c r="HE762" s="778"/>
      <c r="HF762" s="778"/>
      <c r="HG762" s="778"/>
      <c r="HH762" s="778"/>
    </row>
    <row r="763" spans="1:216" s="782" customFormat="1">
      <c r="A763" s="779"/>
      <c r="B763" s="780"/>
      <c r="C763" s="780"/>
      <c r="D763" s="780"/>
      <c r="E763" s="780"/>
      <c r="F763" s="780"/>
      <c r="G763" s="780"/>
      <c r="H763" s="780"/>
      <c r="I763" s="780"/>
      <c r="J763" s="780"/>
      <c r="K763" s="780"/>
      <c r="L763" s="780"/>
      <c r="M763" s="780"/>
      <c r="N763" s="780"/>
      <c r="O763" s="780"/>
      <c r="P763" s="780"/>
      <c r="Q763" s="781"/>
      <c r="R763" s="778"/>
      <c r="S763" s="778"/>
      <c r="T763" s="778"/>
      <c r="U763" s="778"/>
      <c r="V763" s="778"/>
      <c r="W763" s="778"/>
      <c r="X763" s="778"/>
      <c r="Y763" s="778"/>
      <c r="Z763" s="778"/>
      <c r="AA763" s="778"/>
      <c r="AB763" s="778"/>
      <c r="AC763" s="778"/>
      <c r="AD763" s="778"/>
      <c r="AE763" s="778"/>
      <c r="AF763" s="778"/>
      <c r="AG763" s="778"/>
      <c r="AH763" s="778"/>
      <c r="AI763" s="778"/>
      <c r="AJ763" s="778"/>
      <c r="AK763" s="778"/>
      <c r="AL763" s="778"/>
      <c r="AM763" s="778"/>
      <c r="AN763" s="778"/>
      <c r="AO763" s="778"/>
      <c r="AP763" s="778"/>
      <c r="AQ763" s="778"/>
      <c r="AR763" s="778"/>
      <c r="AS763" s="778"/>
      <c r="AT763" s="778"/>
      <c r="AU763" s="778"/>
      <c r="AV763" s="778"/>
      <c r="AW763" s="778"/>
      <c r="AX763" s="778"/>
      <c r="AY763" s="778"/>
      <c r="AZ763" s="778"/>
      <c r="BA763" s="778"/>
      <c r="BB763" s="778"/>
      <c r="BC763" s="778"/>
      <c r="BD763" s="778"/>
      <c r="BE763" s="778"/>
      <c r="BF763" s="778"/>
      <c r="BG763" s="778"/>
      <c r="BH763" s="778"/>
      <c r="BI763" s="778"/>
      <c r="BJ763" s="778"/>
      <c r="BK763" s="778"/>
      <c r="BL763" s="778"/>
      <c r="BM763" s="778"/>
      <c r="BN763" s="778"/>
      <c r="BO763" s="778"/>
      <c r="BP763" s="778"/>
      <c r="BQ763" s="778"/>
      <c r="BR763" s="778"/>
      <c r="BS763" s="778"/>
      <c r="BT763" s="778"/>
      <c r="BU763" s="778"/>
      <c r="BV763" s="778"/>
      <c r="BW763" s="778"/>
      <c r="BX763" s="778"/>
      <c r="BY763" s="778"/>
      <c r="BZ763" s="778"/>
      <c r="CA763" s="778"/>
      <c r="CB763" s="778"/>
      <c r="CC763" s="778"/>
      <c r="CD763" s="778"/>
      <c r="CE763" s="778"/>
      <c r="CF763" s="778"/>
      <c r="CG763" s="778"/>
      <c r="CH763" s="778"/>
      <c r="CI763" s="778"/>
      <c r="CJ763" s="778"/>
      <c r="CK763" s="778"/>
      <c r="CL763" s="778"/>
      <c r="CM763" s="778"/>
      <c r="CN763" s="778"/>
      <c r="CO763" s="778"/>
      <c r="CP763" s="778"/>
      <c r="CQ763" s="778"/>
      <c r="CR763" s="778"/>
      <c r="CS763" s="778"/>
      <c r="CT763" s="778"/>
      <c r="CU763" s="778"/>
      <c r="CV763" s="778"/>
      <c r="CW763" s="778"/>
      <c r="CX763" s="778"/>
      <c r="CY763" s="778"/>
      <c r="CZ763" s="778"/>
      <c r="DA763" s="778"/>
      <c r="DB763" s="778"/>
      <c r="DC763" s="778"/>
      <c r="DD763" s="778"/>
      <c r="DE763" s="778"/>
      <c r="DF763" s="778"/>
      <c r="DG763" s="778"/>
      <c r="DH763" s="778"/>
      <c r="DI763" s="778"/>
      <c r="DJ763" s="778"/>
      <c r="DK763" s="778"/>
      <c r="DL763" s="778"/>
      <c r="DM763" s="778"/>
      <c r="DN763" s="778"/>
      <c r="DO763" s="778"/>
      <c r="DP763" s="778"/>
      <c r="DQ763" s="778"/>
      <c r="DR763" s="778"/>
      <c r="DS763" s="778"/>
      <c r="DT763" s="778"/>
      <c r="DU763" s="778"/>
      <c r="DV763" s="778"/>
      <c r="DW763" s="778"/>
      <c r="DX763" s="778"/>
      <c r="DY763" s="778"/>
      <c r="DZ763" s="778"/>
      <c r="EA763" s="778"/>
      <c r="EB763" s="778"/>
      <c r="EC763" s="778"/>
      <c r="ED763" s="778"/>
      <c r="EE763" s="778"/>
      <c r="EF763" s="778"/>
      <c r="EG763" s="778"/>
      <c r="EH763" s="778"/>
      <c r="EI763" s="778"/>
      <c r="EJ763" s="778"/>
      <c r="EK763" s="778"/>
      <c r="EL763" s="778"/>
      <c r="EM763" s="778"/>
      <c r="EN763" s="778"/>
      <c r="EO763" s="778"/>
      <c r="EP763" s="778"/>
      <c r="EQ763" s="778"/>
      <c r="ER763" s="778"/>
      <c r="ES763" s="778"/>
      <c r="ET763" s="778"/>
      <c r="EU763" s="778"/>
      <c r="EV763" s="778"/>
      <c r="EW763" s="778"/>
      <c r="EX763" s="778"/>
      <c r="EY763" s="778"/>
      <c r="EZ763" s="778"/>
      <c r="FA763" s="778"/>
      <c r="FB763" s="778"/>
      <c r="FC763" s="778"/>
      <c r="FD763" s="778"/>
      <c r="FE763" s="778"/>
      <c r="FF763" s="778"/>
      <c r="FG763" s="778"/>
      <c r="FH763" s="778"/>
      <c r="FI763" s="778"/>
      <c r="FJ763" s="778"/>
      <c r="FK763" s="778"/>
      <c r="FL763" s="778"/>
      <c r="FM763" s="778"/>
      <c r="FN763" s="778"/>
      <c r="FO763" s="778"/>
      <c r="FP763" s="778"/>
      <c r="FQ763" s="778"/>
      <c r="FR763" s="778"/>
      <c r="FS763" s="778"/>
      <c r="FT763" s="778"/>
      <c r="FU763" s="778"/>
      <c r="FV763" s="778"/>
      <c r="FW763" s="778"/>
      <c r="FX763" s="778"/>
      <c r="FY763" s="778"/>
      <c r="FZ763" s="778"/>
      <c r="GA763" s="778"/>
      <c r="GB763" s="778"/>
      <c r="GC763" s="778"/>
      <c r="GD763" s="778"/>
      <c r="GE763" s="778"/>
      <c r="GF763" s="778"/>
      <c r="GG763" s="778"/>
      <c r="GH763" s="778"/>
      <c r="GI763" s="778"/>
      <c r="GJ763" s="778"/>
      <c r="GK763" s="778"/>
      <c r="GL763" s="778"/>
      <c r="GM763" s="778"/>
      <c r="GN763" s="778"/>
      <c r="GO763" s="778"/>
      <c r="GP763" s="778"/>
      <c r="GQ763" s="778"/>
      <c r="GR763" s="778"/>
      <c r="GS763" s="778"/>
      <c r="GT763" s="778"/>
      <c r="GU763" s="778"/>
      <c r="GV763" s="778"/>
      <c r="GW763" s="778"/>
      <c r="GX763" s="778"/>
      <c r="GY763" s="778"/>
      <c r="GZ763" s="778"/>
      <c r="HA763" s="778"/>
      <c r="HB763" s="778"/>
      <c r="HC763" s="778"/>
      <c r="HD763" s="778"/>
      <c r="HE763" s="778"/>
      <c r="HF763" s="778"/>
      <c r="HG763" s="778"/>
      <c r="HH763" s="778"/>
    </row>
    <row r="764" spans="1:216" s="782" customFormat="1">
      <c r="A764" s="779"/>
      <c r="B764" s="780"/>
      <c r="C764" s="780"/>
      <c r="D764" s="780"/>
      <c r="E764" s="780"/>
      <c r="F764" s="780"/>
      <c r="G764" s="780"/>
      <c r="H764" s="780"/>
      <c r="I764" s="780"/>
      <c r="J764" s="780"/>
      <c r="K764" s="780"/>
      <c r="L764" s="780"/>
      <c r="M764" s="780"/>
      <c r="N764" s="780"/>
      <c r="O764" s="780"/>
      <c r="P764" s="780"/>
      <c r="Q764" s="781"/>
      <c r="R764" s="778"/>
      <c r="S764" s="778"/>
      <c r="T764" s="778"/>
      <c r="U764" s="778"/>
      <c r="V764" s="778"/>
      <c r="W764" s="778"/>
      <c r="X764" s="778"/>
      <c r="Y764" s="778"/>
      <c r="Z764" s="778"/>
      <c r="AA764" s="778"/>
      <c r="AB764" s="778"/>
      <c r="AC764" s="778"/>
      <c r="AD764" s="778"/>
      <c r="AE764" s="778"/>
      <c r="AF764" s="778"/>
      <c r="AG764" s="778"/>
      <c r="AH764" s="778"/>
      <c r="AI764" s="778"/>
      <c r="AJ764" s="778"/>
      <c r="AK764" s="778"/>
      <c r="AL764" s="778"/>
      <c r="AM764" s="778"/>
      <c r="AN764" s="778"/>
      <c r="AO764" s="778"/>
      <c r="AP764" s="778"/>
      <c r="AQ764" s="778"/>
      <c r="AR764" s="778"/>
      <c r="AS764" s="778"/>
      <c r="AT764" s="778"/>
      <c r="AU764" s="778"/>
      <c r="AV764" s="778"/>
      <c r="AW764" s="778"/>
      <c r="AX764" s="778"/>
      <c r="AY764" s="778"/>
      <c r="AZ764" s="778"/>
      <c r="BA764" s="778"/>
      <c r="BB764" s="778"/>
      <c r="BC764" s="778"/>
      <c r="BD764" s="778"/>
      <c r="BE764" s="778"/>
      <c r="BF764" s="778"/>
      <c r="BG764" s="778"/>
      <c r="BH764" s="778"/>
      <c r="BI764" s="778"/>
      <c r="BJ764" s="778"/>
      <c r="BK764" s="778"/>
      <c r="BL764" s="778"/>
      <c r="BM764" s="778"/>
      <c r="BN764" s="778"/>
      <c r="BO764" s="778"/>
      <c r="BP764" s="778"/>
      <c r="BQ764" s="778"/>
      <c r="BR764" s="778"/>
      <c r="BS764" s="778"/>
      <c r="BT764" s="778"/>
      <c r="BU764" s="778"/>
      <c r="BV764" s="778"/>
      <c r="BW764" s="778"/>
      <c r="BX764" s="778"/>
      <c r="BY764" s="778"/>
      <c r="BZ764" s="778"/>
      <c r="CA764" s="778"/>
      <c r="CB764" s="778"/>
      <c r="CC764" s="778"/>
      <c r="CD764" s="778"/>
      <c r="CE764" s="778"/>
      <c r="CF764" s="778"/>
      <c r="CG764" s="778"/>
      <c r="CH764" s="778"/>
      <c r="CI764" s="778"/>
      <c r="CJ764" s="778"/>
      <c r="CK764" s="778"/>
      <c r="CL764" s="778"/>
      <c r="CM764" s="778"/>
      <c r="CN764" s="778"/>
      <c r="CO764" s="778"/>
      <c r="CP764" s="778"/>
      <c r="CQ764" s="778"/>
      <c r="CR764" s="778"/>
      <c r="CS764" s="778"/>
      <c r="CT764" s="778"/>
      <c r="CU764" s="778"/>
      <c r="CV764" s="778"/>
      <c r="CW764" s="778"/>
      <c r="CX764" s="778"/>
      <c r="CY764" s="778"/>
      <c r="CZ764" s="778"/>
      <c r="DA764" s="778"/>
      <c r="DB764" s="778"/>
      <c r="DC764" s="778"/>
      <c r="DD764" s="778"/>
      <c r="DE764" s="778"/>
      <c r="DF764" s="778"/>
      <c r="DG764" s="778"/>
      <c r="DH764" s="778"/>
      <c r="DI764" s="778"/>
      <c r="DJ764" s="778"/>
      <c r="DK764" s="778"/>
      <c r="DL764" s="778"/>
      <c r="DM764" s="778"/>
      <c r="DN764" s="778"/>
      <c r="DO764" s="778"/>
      <c r="DP764" s="778"/>
      <c r="DQ764" s="778"/>
      <c r="DR764" s="778"/>
      <c r="DS764" s="778"/>
      <c r="DT764" s="778"/>
      <c r="DU764" s="778"/>
      <c r="DV764" s="778"/>
      <c r="DW764" s="778"/>
      <c r="DX764" s="778"/>
      <c r="DY764" s="778"/>
      <c r="DZ764" s="778"/>
      <c r="EA764" s="778"/>
      <c r="EB764" s="778"/>
      <c r="EC764" s="778"/>
      <c r="ED764" s="778"/>
      <c r="EE764" s="778"/>
      <c r="EF764" s="778"/>
      <c r="EG764" s="778"/>
      <c r="EH764" s="778"/>
      <c r="EI764" s="778"/>
      <c r="EJ764" s="778"/>
      <c r="EK764" s="778"/>
      <c r="EL764" s="778"/>
      <c r="EM764" s="778"/>
      <c r="EN764" s="778"/>
      <c r="EO764" s="778"/>
      <c r="EP764" s="778"/>
      <c r="EQ764" s="778"/>
      <c r="ER764" s="778"/>
      <c r="ES764" s="778"/>
      <c r="ET764" s="778"/>
      <c r="EU764" s="778"/>
      <c r="EV764" s="778"/>
      <c r="EW764" s="778"/>
      <c r="EX764" s="778"/>
      <c r="EY764" s="778"/>
      <c r="EZ764" s="778"/>
      <c r="FA764" s="778"/>
      <c r="FB764" s="778"/>
      <c r="FC764" s="778"/>
      <c r="FD764" s="778"/>
      <c r="FE764" s="778"/>
      <c r="FF764" s="778"/>
      <c r="FG764" s="778"/>
      <c r="FH764" s="778"/>
      <c r="FI764" s="778"/>
      <c r="FJ764" s="778"/>
      <c r="FK764" s="778"/>
      <c r="FL764" s="778"/>
      <c r="FM764" s="778"/>
      <c r="FN764" s="778"/>
      <c r="FO764" s="778"/>
      <c r="FP764" s="778"/>
      <c r="FQ764" s="778"/>
      <c r="FR764" s="778"/>
      <c r="FS764" s="778"/>
      <c r="FT764" s="778"/>
      <c r="FU764" s="778"/>
      <c r="FV764" s="778"/>
      <c r="FW764" s="778"/>
      <c r="FX764" s="778"/>
      <c r="FY764" s="778"/>
      <c r="FZ764" s="778"/>
      <c r="GA764" s="778"/>
      <c r="GB764" s="778"/>
      <c r="GC764" s="778"/>
      <c r="GD764" s="778"/>
      <c r="GE764" s="778"/>
      <c r="GF764" s="778"/>
      <c r="GG764" s="778"/>
      <c r="GH764" s="778"/>
      <c r="GI764" s="778"/>
      <c r="GJ764" s="778"/>
      <c r="GK764" s="778"/>
      <c r="GL764" s="778"/>
      <c r="GM764" s="778"/>
      <c r="GN764" s="778"/>
      <c r="GO764" s="778"/>
      <c r="GP764" s="778"/>
      <c r="GQ764" s="778"/>
      <c r="GR764" s="778"/>
      <c r="GS764" s="778"/>
      <c r="GT764" s="778"/>
      <c r="GU764" s="778"/>
      <c r="GV764" s="778"/>
      <c r="GW764" s="778"/>
      <c r="GX764" s="778"/>
      <c r="GY764" s="778"/>
      <c r="GZ764" s="778"/>
      <c r="HA764" s="778"/>
      <c r="HB764" s="778"/>
      <c r="HC764" s="778"/>
      <c r="HD764" s="778"/>
      <c r="HE764" s="778"/>
      <c r="HF764" s="778"/>
      <c r="HG764" s="778"/>
      <c r="HH764" s="778"/>
    </row>
    <row r="765" spans="1:216" s="782" customFormat="1">
      <c r="A765" s="779"/>
      <c r="B765" s="780"/>
      <c r="C765" s="780"/>
      <c r="D765" s="780"/>
      <c r="E765" s="780"/>
      <c r="F765" s="780"/>
      <c r="G765" s="780"/>
      <c r="H765" s="780"/>
      <c r="I765" s="780"/>
      <c r="J765" s="780"/>
      <c r="K765" s="780"/>
      <c r="L765" s="780"/>
      <c r="M765" s="780"/>
      <c r="N765" s="780"/>
      <c r="O765" s="780"/>
      <c r="P765" s="780"/>
      <c r="Q765" s="781"/>
      <c r="R765" s="778"/>
      <c r="S765" s="778"/>
      <c r="T765" s="778"/>
      <c r="U765" s="778"/>
      <c r="V765" s="778"/>
      <c r="W765" s="778"/>
      <c r="X765" s="778"/>
      <c r="Y765" s="778"/>
      <c r="Z765" s="778"/>
      <c r="AA765" s="778"/>
      <c r="AB765" s="778"/>
      <c r="AC765" s="778"/>
      <c r="AD765" s="778"/>
      <c r="AE765" s="778"/>
      <c r="AF765" s="778"/>
      <c r="AG765" s="778"/>
      <c r="AH765" s="778"/>
      <c r="AI765" s="778"/>
      <c r="AJ765" s="778"/>
      <c r="AK765" s="778"/>
      <c r="AL765" s="778"/>
      <c r="AM765" s="778"/>
      <c r="AN765" s="778"/>
      <c r="AO765" s="778"/>
      <c r="AP765" s="778"/>
      <c r="AQ765" s="778"/>
      <c r="AR765" s="778"/>
      <c r="AS765" s="778"/>
      <c r="AT765" s="778"/>
      <c r="AU765" s="778"/>
      <c r="AV765" s="778"/>
      <c r="AW765" s="778"/>
      <c r="AX765" s="778"/>
      <c r="AY765" s="778"/>
      <c r="AZ765" s="778"/>
      <c r="BA765" s="778"/>
      <c r="BB765" s="778"/>
      <c r="BC765" s="778"/>
      <c r="BD765" s="778"/>
      <c r="BE765" s="778"/>
      <c r="BF765" s="778"/>
      <c r="BG765" s="778"/>
      <c r="BH765" s="778"/>
      <c r="BI765" s="778"/>
      <c r="BJ765" s="778"/>
      <c r="BK765" s="778"/>
      <c r="BL765" s="778"/>
      <c r="BM765" s="778"/>
      <c r="BN765" s="778"/>
      <c r="BO765" s="778"/>
      <c r="BP765" s="778"/>
      <c r="BQ765" s="778"/>
      <c r="BR765" s="778"/>
      <c r="BS765" s="778"/>
      <c r="BT765" s="778"/>
      <c r="BU765" s="778"/>
      <c r="BV765" s="778"/>
      <c r="BW765" s="778"/>
      <c r="BX765" s="778"/>
      <c r="BY765" s="778"/>
      <c r="BZ765" s="778"/>
      <c r="CA765" s="778"/>
      <c r="CB765" s="778"/>
      <c r="CC765" s="778"/>
      <c r="CD765" s="778"/>
      <c r="CE765" s="778"/>
      <c r="CF765" s="778"/>
      <c r="CG765" s="778"/>
      <c r="CH765" s="778"/>
      <c r="CI765" s="778"/>
      <c r="CJ765" s="778"/>
      <c r="CK765" s="778"/>
      <c r="CL765" s="778"/>
      <c r="CM765" s="778"/>
      <c r="CN765" s="778"/>
      <c r="CO765" s="778"/>
      <c r="CP765" s="778"/>
      <c r="CQ765" s="778"/>
      <c r="CR765" s="778"/>
      <c r="CS765" s="778"/>
      <c r="CT765" s="778"/>
      <c r="CU765" s="778"/>
      <c r="CV765" s="778"/>
      <c r="CW765" s="778"/>
      <c r="CX765" s="778"/>
      <c r="CY765" s="778"/>
      <c r="CZ765" s="778"/>
      <c r="DA765" s="778"/>
      <c r="DB765" s="778"/>
      <c r="DC765" s="778"/>
      <c r="DD765" s="778"/>
      <c r="DE765" s="778"/>
      <c r="DF765" s="778"/>
      <c r="DG765" s="778"/>
      <c r="DH765" s="778"/>
      <c r="DI765" s="778"/>
      <c r="DJ765" s="778"/>
      <c r="DK765" s="778"/>
      <c r="DL765" s="778"/>
      <c r="DM765" s="778"/>
      <c r="DN765" s="778"/>
      <c r="DO765" s="778"/>
      <c r="DP765" s="778"/>
      <c r="DQ765" s="778"/>
      <c r="DR765" s="778"/>
      <c r="DS765" s="778"/>
      <c r="DT765" s="778"/>
      <c r="DU765" s="778"/>
      <c r="DV765" s="778"/>
      <c r="DW765" s="778"/>
      <c r="DX765" s="778"/>
      <c r="DY765" s="778"/>
      <c r="DZ765" s="778"/>
      <c r="EA765" s="778"/>
      <c r="EB765" s="778"/>
      <c r="EC765" s="778"/>
      <c r="ED765" s="778"/>
      <c r="EE765" s="778"/>
      <c r="EF765" s="778"/>
      <c r="EG765" s="778"/>
      <c r="EH765" s="778"/>
      <c r="EI765" s="778"/>
      <c r="EJ765" s="778"/>
      <c r="EK765" s="778"/>
      <c r="EL765" s="778"/>
      <c r="EM765" s="778"/>
      <c r="EN765" s="778"/>
      <c r="EO765" s="778"/>
      <c r="EP765" s="778"/>
      <c r="EQ765" s="778"/>
      <c r="ER765" s="778"/>
      <c r="ES765" s="778"/>
      <c r="ET765" s="778"/>
      <c r="EU765" s="778"/>
      <c r="EV765" s="778"/>
      <c r="EW765" s="778"/>
      <c r="EX765" s="778"/>
      <c r="EY765" s="778"/>
      <c r="EZ765" s="778"/>
      <c r="FA765" s="778"/>
      <c r="FB765" s="778"/>
      <c r="FC765" s="778"/>
      <c r="FD765" s="778"/>
      <c r="FE765" s="778"/>
      <c r="FF765" s="778"/>
      <c r="FG765" s="778"/>
      <c r="FH765" s="778"/>
      <c r="FI765" s="778"/>
      <c r="FJ765" s="778"/>
      <c r="FK765" s="778"/>
      <c r="FL765" s="778"/>
      <c r="FM765" s="778"/>
      <c r="FN765" s="778"/>
      <c r="FO765" s="778"/>
      <c r="FP765" s="778"/>
      <c r="FQ765" s="778"/>
      <c r="FR765" s="778"/>
      <c r="FS765" s="778"/>
      <c r="FT765" s="778"/>
      <c r="FU765" s="778"/>
      <c r="FV765" s="778"/>
      <c r="FW765" s="778"/>
      <c r="FX765" s="778"/>
      <c r="FY765" s="778"/>
      <c r="FZ765" s="778"/>
      <c r="GA765" s="778"/>
      <c r="GB765" s="778"/>
      <c r="GC765" s="778"/>
      <c r="GD765" s="778"/>
      <c r="GE765" s="778"/>
      <c r="GF765" s="778"/>
      <c r="GG765" s="778"/>
      <c r="GH765" s="778"/>
      <c r="GI765" s="778"/>
      <c r="GJ765" s="778"/>
      <c r="GK765" s="778"/>
      <c r="GL765" s="778"/>
      <c r="GM765" s="778"/>
      <c r="GN765" s="778"/>
      <c r="GO765" s="778"/>
      <c r="GP765" s="778"/>
      <c r="GQ765" s="778"/>
      <c r="GR765" s="778"/>
      <c r="GS765" s="778"/>
      <c r="GT765" s="778"/>
      <c r="GU765" s="778"/>
      <c r="GV765" s="778"/>
      <c r="GW765" s="778"/>
      <c r="GX765" s="778"/>
      <c r="GY765" s="778"/>
      <c r="GZ765" s="778"/>
      <c r="HA765" s="778"/>
      <c r="HB765" s="778"/>
      <c r="HC765" s="778"/>
      <c r="HD765" s="778"/>
      <c r="HE765" s="778"/>
      <c r="HF765" s="778"/>
      <c r="HG765" s="778"/>
      <c r="HH765" s="778"/>
    </row>
    <row r="766" spans="1:216" s="782" customFormat="1">
      <c r="A766" s="779"/>
      <c r="B766" s="780"/>
      <c r="C766" s="780"/>
      <c r="D766" s="780"/>
      <c r="E766" s="780"/>
      <c r="F766" s="780"/>
      <c r="G766" s="780"/>
      <c r="H766" s="780"/>
      <c r="I766" s="780"/>
      <c r="J766" s="780"/>
      <c r="K766" s="780"/>
      <c r="L766" s="780"/>
      <c r="M766" s="780"/>
      <c r="N766" s="780"/>
      <c r="O766" s="780"/>
      <c r="P766" s="780"/>
      <c r="Q766" s="781"/>
      <c r="R766" s="778"/>
      <c r="S766" s="778"/>
      <c r="T766" s="778"/>
      <c r="U766" s="778"/>
      <c r="V766" s="778"/>
      <c r="W766" s="778"/>
      <c r="X766" s="778"/>
      <c r="Y766" s="778"/>
      <c r="Z766" s="778"/>
      <c r="AA766" s="778"/>
      <c r="AB766" s="778"/>
      <c r="AC766" s="778"/>
      <c r="AD766" s="778"/>
      <c r="AE766" s="778"/>
      <c r="AF766" s="778"/>
      <c r="AG766" s="778"/>
      <c r="AH766" s="778"/>
      <c r="AI766" s="778"/>
      <c r="AJ766" s="778"/>
      <c r="AK766" s="778"/>
      <c r="AL766" s="778"/>
      <c r="AM766" s="778"/>
      <c r="AN766" s="778"/>
      <c r="AO766" s="778"/>
      <c r="AP766" s="778"/>
      <c r="AQ766" s="778"/>
      <c r="AR766" s="778"/>
      <c r="AS766" s="778"/>
      <c r="AT766" s="778"/>
      <c r="AU766" s="778"/>
      <c r="AV766" s="778"/>
      <c r="AW766" s="778"/>
      <c r="AX766" s="778"/>
      <c r="AY766" s="778"/>
      <c r="AZ766" s="778"/>
      <c r="BA766" s="778"/>
      <c r="BB766" s="778"/>
      <c r="BC766" s="778"/>
      <c r="BD766" s="778"/>
      <c r="BE766" s="778"/>
      <c r="BF766" s="778"/>
      <c r="BG766" s="778"/>
      <c r="BH766" s="778"/>
      <c r="BI766" s="778"/>
      <c r="BJ766" s="778"/>
      <c r="BK766" s="778"/>
      <c r="BL766" s="778"/>
      <c r="BM766" s="778"/>
      <c r="BN766" s="778"/>
      <c r="BO766" s="778"/>
      <c r="BP766" s="778"/>
      <c r="BQ766" s="778"/>
      <c r="BR766" s="778"/>
      <c r="BS766" s="778"/>
      <c r="BT766" s="778"/>
      <c r="BU766" s="778"/>
      <c r="BV766" s="778"/>
      <c r="BW766" s="778"/>
      <c r="BX766" s="778"/>
      <c r="BY766" s="778"/>
      <c r="BZ766" s="778"/>
      <c r="CA766" s="778"/>
      <c r="CB766" s="778"/>
      <c r="CC766" s="778"/>
      <c r="CD766" s="778"/>
      <c r="CE766" s="778"/>
      <c r="CF766" s="778"/>
      <c r="CG766" s="778"/>
      <c r="CH766" s="778"/>
      <c r="CI766" s="778"/>
      <c r="CJ766" s="778"/>
      <c r="CK766" s="778"/>
      <c r="CL766" s="778"/>
      <c r="CM766" s="778"/>
      <c r="CN766" s="778"/>
      <c r="CO766" s="778"/>
      <c r="CP766" s="778"/>
      <c r="CQ766" s="778"/>
      <c r="CR766" s="778"/>
      <c r="CS766" s="778"/>
      <c r="CT766" s="778"/>
      <c r="CU766" s="778"/>
      <c r="CV766" s="778"/>
      <c r="CW766" s="778"/>
      <c r="CX766" s="778"/>
      <c r="CY766" s="778"/>
      <c r="CZ766" s="778"/>
      <c r="DA766" s="778"/>
      <c r="DB766" s="778"/>
      <c r="DC766" s="778"/>
      <c r="DD766" s="778"/>
      <c r="DE766" s="778"/>
      <c r="DF766" s="778"/>
      <c r="DG766" s="778"/>
      <c r="DH766" s="778"/>
      <c r="DI766" s="778"/>
      <c r="DJ766" s="778"/>
      <c r="DK766" s="778"/>
      <c r="DL766" s="778"/>
      <c r="DM766" s="778"/>
      <c r="DN766" s="778"/>
      <c r="DO766" s="778"/>
      <c r="DP766" s="778"/>
      <c r="DQ766" s="778"/>
      <c r="DR766" s="778"/>
      <c r="DS766" s="778"/>
      <c r="DT766" s="778"/>
      <c r="DU766" s="778"/>
      <c r="DV766" s="778"/>
      <c r="DW766" s="778"/>
      <c r="DX766" s="778"/>
      <c r="DY766" s="778"/>
      <c r="DZ766" s="778"/>
      <c r="EA766" s="778"/>
      <c r="EB766" s="778"/>
      <c r="EC766" s="778"/>
      <c r="ED766" s="778"/>
      <c r="EE766" s="778"/>
      <c r="EF766" s="778"/>
      <c r="EG766" s="778"/>
      <c r="EH766" s="778"/>
      <c r="EI766" s="778"/>
      <c r="EJ766" s="778"/>
      <c r="EK766" s="778"/>
      <c r="EL766" s="778"/>
      <c r="EM766" s="778"/>
      <c r="EN766" s="778"/>
      <c r="EO766" s="778"/>
      <c r="EP766" s="778"/>
      <c r="EQ766" s="778"/>
      <c r="ER766" s="778"/>
      <c r="ES766" s="778"/>
      <c r="ET766" s="778"/>
      <c r="EU766" s="778"/>
      <c r="EV766" s="778"/>
      <c r="EW766" s="778"/>
      <c r="EX766" s="778"/>
      <c r="EY766" s="778"/>
      <c r="EZ766" s="778"/>
      <c r="FA766" s="778"/>
      <c r="FB766" s="778"/>
      <c r="FC766" s="778"/>
      <c r="FD766" s="778"/>
      <c r="FE766" s="778"/>
      <c r="FF766" s="778"/>
      <c r="FG766" s="778"/>
      <c r="FH766" s="778"/>
      <c r="FI766" s="778"/>
      <c r="FJ766" s="778"/>
      <c r="FK766" s="778"/>
      <c r="FL766" s="778"/>
      <c r="FM766" s="778"/>
      <c r="FN766" s="778"/>
      <c r="FO766" s="778"/>
      <c r="FP766" s="778"/>
      <c r="FQ766" s="778"/>
      <c r="FR766" s="778"/>
      <c r="FS766" s="778"/>
      <c r="FT766" s="778"/>
      <c r="FU766" s="778"/>
      <c r="FV766" s="778"/>
      <c r="FW766" s="778"/>
      <c r="FX766" s="778"/>
      <c r="FY766" s="778"/>
      <c r="FZ766" s="778"/>
      <c r="GA766" s="778"/>
      <c r="GB766" s="778"/>
      <c r="GC766" s="778"/>
      <c r="GD766" s="778"/>
      <c r="GE766" s="778"/>
      <c r="GF766" s="778"/>
      <c r="GG766" s="778"/>
      <c r="GH766" s="778"/>
      <c r="GI766" s="778"/>
      <c r="GJ766" s="778"/>
      <c r="GK766" s="778"/>
      <c r="GL766" s="778"/>
      <c r="GM766" s="778"/>
      <c r="GN766" s="778"/>
      <c r="GO766" s="778"/>
      <c r="GP766" s="778"/>
      <c r="GQ766" s="778"/>
      <c r="GR766" s="778"/>
      <c r="GS766" s="778"/>
      <c r="GT766" s="778"/>
      <c r="GU766" s="778"/>
      <c r="GV766" s="778"/>
      <c r="GW766" s="778"/>
      <c r="GX766" s="778"/>
      <c r="GY766" s="778"/>
      <c r="GZ766" s="778"/>
      <c r="HA766" s="778"/>
      <c r="HB766" s="778"/>
      <c r="HC766" s="778"/>
      <c r="HD766" s="778"/>
      <c r="HE766" s="778"/>
      <c r="HF766" s="778"/>
      <c r="HG766" s="778"/>
      <c r="HH766" s="778"/>
    </row>
    <row r="767" spans="1:216" s="782" customFormat="1">
      <c r="A767" s="779"/>
      <c r="B767" s="780"/>
      <c r="C767" s="780"/>
      <c r="D767" s="780"/>
      <c r="E767" s="780"/>
      <c r="F767" s="780"/>
      <c r="G767" s="780"/>
      <c r="H767" s="780"/>
      <c r="I767" s="780"/>
      <c r="J767" s="780"/>
      <c r="K767" s="780"/>
      <c r="L767" s="780"/>
      <c r="M767" s="780"/>
      <c r="N767" s="780"/>
      <c r="O767" s="780"/>
      <c r="P767" s="780"/>
      <c r="Q767" s="781"/>
      <c r="R767" s="778"/>
      <c r="S767" s="778"/>
      <c r="T767" s="778"/>
      <c r="U767" s="778"/>
      <c r="V767" s="778"/>
      <c r="W767" s="778"/>
      <c r="X767" s="778"/>
      <c r="Y767" s="778"/>
      <c r="Z767" s="778"/>
      <c r="AA767" s="778"/>
      <c r="AB767" s="778"/>
      <c r="AC767" s="778"/>
      <c r="AD767" s="778"/>
      <c r="AE767" s="778"/>
      <c r="AF767" s="778"/>
      <c r="AG767" s="778"/>
      <c r="AH767" s="778"/>
      <c r="AI767" s="778"/>
      <c r="AJ767" s="778"/>
      <c r="AK767" s="778"/>
      <c r="AL767" s="778"/>
      <c r="AM767" s="778"/>
      <c r="AN767" s="778"/>
      <c r="AO767" s="778"/>
      <c r="AP767" s="778"/>
      <c r="AQ767" s="778"/>
      <c r="AR767" s="778"/>
      <c r="AS767" s="778"/>
      <c r="AT767" s="778"/>
      <c r="AU767" s="778"/>
      <c r="AV767" s="778"/>
      <c r="AW767" s="778"/>
      <c r="AX767" s="778"/>
      <c r="AY767" s="778"/>
      <c r="AZ767" s="778"/>
      <c r="BA767" s="778"/>
      <c r="BB767" s="778"/>
      <c r="BC767" s="778"/>
      <c r="BD767" s="778"/>
      <c r="BE767" s="778"/>
      <c r="BF767" s="778"/>
      <c r="BG767" s="778"/>
      <c r="BH767" s="778"/>
      <c r="BI767" s="778"/>
      <c r="BJ767" s="778"/>
      <c r="BK767" s="778"/>
      <c r="BL767" s="778"/>
      <c r="BM767" s="778"/>
      <c r="BN767" s="778"/>
      <c r="BO767" s="778"/>
      <c r="BP767" s="778"/>
      <c r="BQ767" s="778"/>
      <c r="BR767" s="778"/>
      <c r="BS767" s="778"/>
      <c r="BT767" s="778"/>
      <c r="BU767" s="778"/>
      <c r="BV767" s="778"/>
      <c r="BW767" s="778"/>
      <c r="BX767" s="778"/>
      <c r="BY767" s="778"/>
      <c r="BZ767" s="778"/>
      <c r="CA767" s="778"/>
      <c r="CB767" s="778"/>
      <c r="CC767" s="778"/>
      <c r="CD767" s="778"/>
      <c r="CE767" s="778"/>
      <c r="CF767" s="778"/>
      <c r="CG767" s="778"/>
      <c r="CH767" s="778"/>
      <c r="CI767" s="778"/>
      <c r="CJ767" s="778"/>
      <c r="CK767" s="778"/>
      <c r="CL767" s="778"/>
      <c r="CM767" s="778"/>
      <c r="CN767" s="778"/>
      <c r="CO767" s="778"/>
      <c r="CP767" s="778"/>
      <c r="CQ767" s="778"/>
      <c r="CR767" s="778"/>
      <c r="CS767" s="778"/>
      <c r="CT767" s="778"/>
      <c r="CU767" s="778"/>
      <c r="CV767" s="778"/>
      <c r="CW767" s="778"/>
      <c r="CX767" s="778"/>
      <c r="CY767" s="778"/>
      <c r="CZ767" s="778"/>
      <c r="DA767" s="778"/>
      <c r="DB767" s="778"/>
      <c r="DC767" s="778"/>
      <c r="DD767" s="778"/>
      <c r="DE767" s="778"/>
      <c r="DF767" s="778"/>
      <c r="DG767" s="778"/>
      <c r="DH767" s="778"/>
      <c r="DI767" s="778"/>
      <c r="DJ767" s="778"/>
      <c r="DK767" s="778"/>
      <c r="DL767" s="778"/>
      <c r="DM767" s="778"/>
      <c r="DN767" s="778"/>
      <c r="DO767" s="778"/>
      <c r="DP767" s="778"/>
      <c r="DQ767" s="778"/>
      <c r="DR767" s="778"/>
      <c r="DS767" s="778"/>
      <c r="DT767" s="778"/>
      <c r="DU767" s="778"/>
      <c r="DV767" s="778"/>
      <c r="DW767" s="778"/>
      <c r="DX767" s="778"/>
      <c r="DY767" s="778"/>
      <c r="DZ767" s="778"/>
      <c r="EA767" s="778"/>
      <c r="EB767" s="778"/>
      <c r="EC767" s="778"/>
      <c r="ED767" s="778"/>
      <c r="EE767" s="778"/>
      <c r="EF767" s="778"/>
      <c r="EG767" s="778"/>
      <c r="EH767" s="778"/>
      <c r="EI767" s="778"/>
      <c r="EJ767" s="778"/>
      <c r="EK767" s="778"/>
      <c r="EL767" s="778"/>
      <c r="EM767" s="778"/>
      <c r="EN767" s="778"/>
      <c r="EO767" s="778"/>
      <c r="EP767" s="778"/>
      <c r="EQ767" s="778"/>
      <c r="ER767" s="778"/>
      <c r="ES767" s="778"/>
      <c r="ET767" s="778"/>
      <c r="EU767" s="778"/>
      <c r="EV767" s="778"/>
      <c r="EW767" s="778"/>
      <c r="EX767" s="778"/>
      <c r="EY767" s="778"/>
      <c r="EZ767" s="778"/>
      <c r="FA767" s="778"/>
      <c r="FB767" s="778"/>
      <c r="FC767" s="778"/>
      <c r="FD767" s="778"/>
      <c r="FE767" s="778"/>
      <c r="FF767" s="778"/>
      <c r="FG767" s="778"/>
      <c r="FH767" s="778"/>
      <c r="FI767" s="778"/>
      <c r="FJ767" s="778"/>
      <c r="FK767" s="778"/>
      <c r="FL767" s="778"/>
      <c r="FM767" s="778"/>
      <c r="FN767" s="778"/>
      <c r="FO767" s="778"/>
      <c r="FP767" s="778"/>
      <c r="FQ767" s="778"/>
      <c r="FR767" s="778"/>
      <c r="FS767" s="778"/>
      <c r="FT767" s="778"/>
      <c r="FU767" s="778"/>
      <c r="FV767" s="778"/>
      <c r="FW767" s="778"/>
      <c r="FX767" s="778"/>
      <c r="FY767" s="778"/>
      <c r="FZ767" s="778"/>
      <c r="GA767" s="778"/>
      <c r="GB767" s="778"/>
      <c r="GC767" s="778"/>
      <c r="GD767" s="778"/>
      <c r="GE767" s="778"/>
      <c r="GF767" s="778"/>
      <c r="GG767" s="778"/>
      <c r="GH767" s="778"/>
      <c r="GI767" s="778"/>
      <c r="GJ767" s="778"/>
      <c r="GK767" s="778"/>
      <c r="GL767" s="778"/>
      <c r="GM767" s="778"/>
      <c r="GN767" s="778"/>
      <c r="GO767" s="778"/>
      <c r="GP767" s="778"/>
      <c r="GQ767" s="778"/>
      <c r="GR767" s="778"/>
      <c r="GS767" s="778"/>
      <c r="GT767" s="778"/>
      <c r="GU767" s="778"/>
      <c r="GV767" s="778"/>
      <c r="GW767" s="778"/>
      <c r="GX767" s="778"/>
      <c r="GY767" s="778"/>
      <c r="GZ767" s="778"/>
      <c r="HA767" s="778"/>
      <c r="HB767" s="778"/>
      <c r="HC767" s="778"/>
      <c r="HD767" s="778"/>
      <c r="HE767" s="778"/>
      <c r="HF767" s="778"/>
      <c r="HG767" s="778"/>
      <c r="HH767" s="778"/>
    </row>
    <row r="768" spans="1:216" s="782" customFormat="1">
      <c r="A768" s="779"/>
      <c r="B768" s="780"/>
      <c r="C768" s="780"/>
      <c r="D768" s="780"/>
      <c r="E768" s="780"/>
      <c r="F768" s="780"/>
      <c r="G768" s="780"/>
      <c r="H768" s="780"/>
      <c r="I768" s="780"/>
      <c r="J768" s="780"/>
      <c r="K768" s="780"/>
      <c r="L768" s="780"/>
      <c r="M768" s="780"/>
      <c r="N768" s="780"/>
      <c r="O768" s="780"/>
      <c r="P768" s="780"/>
      <c r="Q768" s="781"/>
      <c r="R768" s="778"/>
      <c r="S768" s="778"/>
      <c r="T768" s="778"/>
      <c r="U768" s="778"/>
      <c r="V768" s="778"/>
      <c r="W768" s="778"/>
      <c r="X768" s="778"/>
      <c r="Y768" s="778"/>
      <c r="Z768" s="778"/>
      <c r="AA768" s="778"/>
      <c r="AB768" s="778"/>
      <c r="AC768" s="778"/>
      <c r="AD768" s="778"/>
      <c r="AE768" s="778"/>
      <c r="AF768" s="778"/>
      <c r="AG768" s="778"/>
      <c r="AH768" s="778"/>
      <c r="AI768" s="778"/>
      <c r="AJ768" s="778"/>
      <c r="AK768" s="778"/>
      <c r="AL768" s="778"/>
      <c r="AM768" s="778"/>
      <c r="AN768" s="778"/>
      <c r="AO768" s="778"/>
      <c r="AP768" s="778"/>
      <c r="AQ768" s="778"/>
      <c r="AR768" s="778"/>
      <c r="AS768" s="778"/>
      <c r="AT768" s="778"/>
      <c r="AU768" s="778"/>
      <c r="AV768" s="778"/>
      <c r="AW768" s="778"/>
      <c r="AX768" s="778"/>
      <c r="AY768" s="778"/>
      <c r="AZ768" s="778"/>
      <c r="BA768" s="778"/>
      <c r="BB768" s="778"/>
      <c r="BC768" s="778"/>
      <c r="BD768" s="778"/>
      <c r="BE768" s="778"/>
      <c r="BF768" s="778"/>
      <c r="BG768" s="778"/>
      <c r="BH768" s="778"/>
      <c r="BI768" s="778"/>
      <c r="BJ768" s="778"/>
      <c r="BK768" s="778"/>
      <c r="BL768" s="778"/>
      <c r="BM768" s="778"/>
      <c r="BN768" s="778"/>
      <c r="BO768" s="778"/>
      <c r="BP768" s="778"/>
      <c r="BQ768" s="778"/>
      <c r="BR768" s="778"/>
      <c r="BS768" s="778"/>
      <c r="BT768" s="778"/>
      <c r="BU768" s="778"/>
      <c r="BV768" s="778"/>
      <c r="BW768" s="778"/>
      <c r="BX768" s="778"/>
      <c r="BY768" s="778"/>
      <c r="BZ768" s="778"/>
      <c r="CA768" s="778"/>
      <c r="CB768" s="778"/>
      <c r="CC768" s="778"/>
      <c r="CD768" s="778"/>
      <c r="CE768" s="778"/>
      <c r="CF768" s="778"/>
      <c r="CG768" s="778"/>
      <c r="CH768" s="778"/>
      <c r="CI768" s="778"/>
      <c r="CJ768" s="778"/>
      <c r="CK768" s="778"/>
      <c r="CL768" s="778"/>
      <c r="CM768" s="778"/>
      <c r="CN768" s="778"/>
      <c r="CO768" s="778"/>
      <c r="CP768" s="778"/>
      <c r="CQ768" s="778"/>
      <c r="CR768" s="778"/>
      <c r="CS768" s="778"/>
      <c r="CT768" s="778"/>
      <c r="CU768" s="778"/>
      <c r="CV768" s="778"/>
      <c r="CW768" s="778"/>
      <c r="CX768" s="778"/>
      <c r="CY768" s="778"/>
      <c r="CZ768" s="778"/>
      <c r="DA768" s="778"/>
      <c r="DB768" s="778"/>
      <c r="DC768" s="778"/>
      <c r="DD768" s="778"/>
      <c r="DE768" s="778"/>
      <c r="DF768" s="778"/>
      <c r="DG768" s="778"/>
      <c r="DH768" s="778"/>
      <c r="DI768" s="778"/>
      <c r="DJ768" s="778"/>
      <c r="DK768" s="778"/>
      <c r="DL768" s="778"/>
      <c r="DM768" s="778"/>
      <c r="DN768" s="778"/>
      <c r="DO768" s="778"/>
      <c r="DP768" s="778"/>
      <c r="DQ768" s="778"/>
      <c r="DR768" s="778"/>
      <c r="DS768" s="778"/>
      <c r="DT768" s="778"/>
      <c r="DU768" s="778"/>
      <c r="DV768" s="778"/>
      <c r="DW768" s="778"/>
      <c r="DX768" s="778"/>
      <c r="DY768" s="778"/>
      <c r="DZ768" s="778"/>
      <c r="EA768" s="778"/>
      <c r="EB768" s="778"/>
      <c r="EC768" s="778"/>
      <c r="ED768" s="778"/>
      <c r="EE768" s="778"/>
      <c r="EF768" s="778"/>
      <c r="EG768" s="778"/>
      <c r="EH768" s="778"/>
      <c r="EI768" s="778"/>
      <c r="EJ768" s="778"/>
      <c r="EK768" s="778"/>
      <c r="EL768" s="778"/>
      <c r="EM768" s="778"/>
      <c r="EN768" s="778"/>
      <c r="EO768" s="778"/>
      <c r="EP768" s="778"/>
      <c r="EQ768" s="778"/>
      <c r="ER768" s="778"/>
      <c r="ES768" s="778"/>
      <c r="ET768" s="778"/>
      <c r="EU768" s="778"/>
      <c r="EV768" s="778"/>
      <c r="EW768" s="778"/>
      <c r="EX768" s="778"/>
      <c r="EY768" s="778"/>
      <c r="EZ768" s="778"/>
      <c r="FA768" s="778"/>
      <c r="FB768" s="778"/>
      <c r="FC768" s="778"/>
      <c r="FD768" s="778"/>
      <c r="FE768" s="778"/>
      <c r="FF768" s="778"/>
      <c r="FG768" s="778"/>
      <c r="FH768" s="778"/>
      <c r="FI768" s="778"/>
      <c r="FJ768" s="778"/>
      <c r="FK768" s="778"/>
      <c r="FL768" s="778"/>
      <c r="FM768" s="778"/>
      <c r="FN768" s="778"/>
      <c r="FO768" s="778"/>
      <c r="FP768" s="778"/>
      <c r="FQ768" s="778"/>
      <c r="FR768" s="778"/>
      <c r="FS768" s="778"/>
      <c r="FT768" s="778"/>
      <c r="FU768" s="778"/>
      <c r="FV768" s="778"/>
      <c r="FW768" s="778"/>
      <c r="FX768" s="778"/>
      <c r="FY768" s="778"/>
      <c r="FZ768" s="778"/>
      <c r="GA768" s="778"/>
      <c r="GB768" s="778"/>
      <c r="GC768" s="778"/>
      <c r="GD768" s="778"/>
      <c r="GE768" s="778"/>
      <c r="GF768" s="778"/>
      <c r="GG768" s="778"/>
      <c r="GH768" s="778"/>
      <c r="GI768" s="778"/>
      <c r="GJ768" s="778"/>
      <c r="GK768" s="778"/>
      <c r="GL768" s="778"/>
      <c r="GM768" s="778"/>
      <c r="GN768" s="778"/>
      <c r="GO768" s="778"/>
      <c r="GP768" s="778"/>
      <c r="GQ768" s="778"/>
      <c r="GR768" s="778"/>
      <c r="GS768" s="778"/>
      <c r="GT768" s="778"/>
      <c r="GU768" s="778"/>
      <c r="GV768" s="778"/>
      <c r="GW768" s="778"/>
      <c r="GX768" s="778"/>
      <c r="GY768" s="778"/>
      <c r="GZ768" s="778"/>
      <c r="HA768" s="778"/>
      <c r="HB768" s="778"/>
      <c r="HC768" s="778"/>
      <c r="HD768" s="778"/>
      <c r="HE768" s="778"/>
      <c r="HF768" s="778"/>
      <c r="HG768" s="778"/>
      <c r="HH768" s="778"/>
    </row>
    <row r="769" spans="1:216" s="782" customFormat="1">
      <c r="A769" s="779"/>
      <c r="B769" s="780"/>
      <c r="C769" s="780"/>
      <c r="D769" s="780"/>
      <c r="E769" s="780"/>
      <c r="F769" s="780"/>
      <c r="G769" s="780"/>
      <c r="H769" s="780"/>
      <c r="I769" s="780"/>
      <c r="J769" s="780"/>
      <c r="K769" s="780"/>
      <c r="L769" s="780"/>
      <c r="M769" s="780"/>
      <c r="N769" s="780"/>
      <c r="O769" s="780"/>
      <c r="P769" s="780"/>
      <c r="Q769" s="781"/>
      <c r="R769" s="778"/>
      <c r="S769" s="778"/>
      <c r="T769" s="778"/>
      <c r="U769" s="778"/>
      <c r="V769" s="778"/>
      <c r="W769" s="778"/>
      <c r="X769" s="778"/>
      <c r="Y769" s="778"/>
      <c r="Z769" s="778"/>
      <c r="AA769" s="778"/>
      <c r="AB769" s="778"/>
      <c r="AC769" s="778"/>
      <c r="AD769" s="778"/>
      <c r="AE769" s="778"/>
      <c r="AF769" s="778"/>
      <c r="AG769" s="778"/>
      <c r="AH769" s="778"/>
      <c r="AI769" s="778"/>
      <c r="AJ769" s="778"/>
      <c r="AK769" s="778"/>
      <c r="AL769" s="778"/>
      <c r="AM769" s="778"/>
      <c r="AN769" s="778"/>
      <c r="AO769" s="778"/>
      <c r="AP769" s="778"/>
      <c r="AQ769" s="778"/>
      <c r="AR769" s="778"/>
      <c r="AS769" s="778"/>
      <c r="AT769" s="778"/>
      <c r="AU769" s="778"/>
      <c r="AV769" s="778"/>
      <c r="AW769" s="778"/>
      <c r="AX769" s="778"/>
      <c r="AY769" s="778"/>
      <c r="AZ769" s="778"/>
      <c r="BA769" s="778"/>
      <c r="BB769" s="778"/>
      <c r="BC769" s="778"/>
      <c r="BD769" s="778"/>
      <c r="BE769" s="778"/>
      <c r="BF769" s="778"/>
      <c r="BG769" s="778"/>
      <c r="BH769" s="778"/>
      <c r="BI769" s="778"/>
      <c r="BJ769" s="778"/>
      <c r="BK769" s="778"/>
      <c r="BL769" s="778"/>
      <c r="BM769" s="778"/>
      <c r="BN769" s="778"/>
      <c r="BO769" s="778"/>
      <c r="BP769" s="778"/>
      <c r="BQ769" s="778"/>
      <c r="BR769" s="778"/>
      <c r="BS769" s="778"/>
      <c r="BT769" s="778"/>
      <c r="BU769" s="778"/>
      <c r="BV769" s="778"/>
      <c r="BW769" s="778"/>
      <c r="BX769" s="778"/>
      <c r="BY769" s="778"/>
      <c r="BZ769" s="778"/>
      <c r="CA769" s="778"/>
      <c r="CB769" s="778"/>
      <c r="CC769" s="778"/>
      <c r="CD769" s="778"/>
      <c r="CE769" s="778"/>
      <c r="CF769" s="778"/>
      <c r="CG769" s="778"/>
      <c r="CH769" s="778"/>
      <c r="CI769" s="778"/>
      <c r="CJ769" s="778"/>
      <c r="CK769" s="778"/>
      <c r="CL769" s="778"/>
      <c r="CM769" s="778"/>
      <c r="CN769" s="778"/>
      <c r="CO769" s="778"/>
      <c r="CP769" s="778"/>
      <c r="CQ769" s="778"/>
      <c r="CR769" s="778"/>
      <c r="CS769" s="778"/>
      <c r="CT769" s="778"/>
      <c r="CU769" s="778"/>
      <c r="CV769" s="778"/>
      <c r="CW769" s="778"/>
      <c r="CX769" s="778"/>
      <c r="CY769" s="778"/>
      <c r="CZ769" s="778"/>
      <c r="DA769" s="778"/>
      <c r="DB769" s="778"/>
      <c r="DC769" s="778"/>
      <c r="DD769" s="778"/>
      <c r="DE769" s="778"/>
      <c r="DF769" s="778"/>
      <c r="DG769" s="778"/>
      <c r="DH769" s="778"/>
      <c r="DI769" s="778"/>
      <c r="DJ769" s="778"/>
      <c r="DK769" s="778"/>
      <c r="DL769" s="778"/>
      <c r="DM769" s="778"/>
      <c r="DN769" s="778"/>
      <c r="DO769" s="778"/>
      <c r="DP769" s="778"/>
      <c r="DQ769" s="778"/>
      <c r="DR769" s="778"/>
      <c r="DS769" s="778"/>
      <c r="DT769" s="778"/>
      <c r="DU769" s="778"/>
      <c r="DV769" s="778"/>
      <c r="DW769" s="778"/>
      <c r="DX769" s="778"/>
      <c r="DY769" s="778"/>
      <c r="DZ769" s="778"/>
      <c r="EA769" s="778"/>
      <c r="EB769" s="778"/>
      <c r="EC769" s="778"/>
      <c r="ED769" s="778"/>
      <c r="EE769" s="778"/>
      <c r="EF769" s="778"/>
      <c r="EG769" s="778"/>
      <c r="EH769" s="778"/>
      <c r="EI769" s="778"/>
      <c r="EJ769" s="778"/>
      <c r="EK769" s="778"/>
      <c r="EL769" s="778"/>
      <c r="EM769" s="778"/>
      <c r="EN769" s="778"/>
      <c r="EO769" s="778"/>
      <c r="EP769" s="778"/>
      <c r="EQ769" s="778"/>
      <c r="ER769" s="778"/>
      <c r="ES769" s="778"/>
      <c r="ET769" s="778"/>
      <c r="EU769" s="778"/>
      <c r="EV769" s="778"/>
      <c r="EW769" s="778"/>
      <c r="EX769" s="778"/>
      <c r="EY769" s="778"/>
      <c r="EZ769" s="778"/>
      <c r="FA769" s="778"/>
      <c r="FB769" s="778"/>
      <c r="FC769" s="778"/>
      <c r="FD769" s="778"/>
      <c r="FE769" s="778"/>
      <c r="FF769" s="778"/>
      <c r="FG769" s="778"/>
      <c r="FH769" s="778"/>
      <c r="FI769" s="778"/>
      <c r="FJ769" s="778"/>
      <c r="FK769" s="778"/>
      <c r="FL769" s="778"/>
      <c r="FM769" s="778"/>
      <c r="FN769" s="778"/>
      <c r="FO769" s="778"/>
      <c r="FP769" s="778"/>
      <c r="FQ769" s="778"/>
      <c r="FR769" s="778"/>
      <c r="FS769" s="778"/>
      <c r="FT769" s="778"/>
      <c r="FU769" s="778"/>
      <c r="FV769" s="778"/>
      <c r="FW769" s="778"/>
      <c r="FX769" s="778"/>
      <c r="FY769" s="778"/>
      <c r="FZ769" s="778"/>
      <c r="GA769" s="778"/>
      <c r="GB769" s="778"/>
      <c r="GC769" s="778"/>
      <c r="GD769" s="778"/>
      <c r="GE769" s="778"/>
      <c r="GF769" s="778"/>
      <c r="GG769" s="778"/>
      <c r="GH769" s="778"/>
      <c r="GI769" s="778"/>
      <c r="GJ769" s="778"/>
      <c r="GK769" s="778"/>
      <c r="GL769" s="778"/>
      <c r="GM769" s="778"/>
      <c r="GN769" s="778"/>
      <c r="GO769" s="778"/>
      <c r="GP769" s="778"/>
      <c r="GQ769" s="778"/>
      <c r="GR769" s="778"/>
      <c r="GS769" s="778"/>
      <c r="GT769" s="778"/>
      <c r="GU769" s="778"/>
      <c r="GV769" s="778"/>
      <c r="GW769" s="778"/>
      <c r="GX769" s="778"/>
      <c r="GY769" s="778"/>
      <c r="GZ769" s="778"/>
      <c r="HA769" s="778"/>
      <c r="HB769" s="778"/>
      <c r="HC769" s="778"/>
      <c r="HD769" s="778"/>
      <c r="HE769" s="778"/>
      <c r="HF769" s="778"/>
      <c r="HG769" s="778"/>
      <c r="HH769" s="778"/>
    </row>
    <row r="770" spans="1:216" s="782" customFormat="1">
      <c r="A770" s="779"/>
      <c r="B770" s="780"/>
      <c r="C770" s="780"/>
      <c r="D770" s="780"/>
      <c r="E770" s="780"/>
      <c r="F770" s="780"/>
      <c r="G770" s="780"/>
      <c r="H770" s="780"/>
      <c r="I770" s="780"/>
      <c r="J770" s="780"/>
      <c r="K770" s="780"/>
      <c r="L770" s="780"/>
      <c r="M770" s="780"/>
      <c r="N770" s="780"/>
      <c r="O770" s="780"/>
      <c r="P770" s="780"/>
      <c r="Q770" s="781"/>
      <c r="R770" s="778"/>
      <c r="S770" s="778"/>
      <c r="T770" s="778"/>
      <c r="U770" s="778"/>
      <c r="V770" s="778"/>
      <c r="W770" s="778"/>
      <c r="X770" s="778"/>
      <c r="Y770" s="778"/>
      <c r="Z770" s="778"/>
      <c r="AA770" s="778"/>
      <c r="AB770" s="778"/>
      <c r="AC770" s="778"/>
      <c r="AD770" s="778"/>
      <c r="AE770" s="778"/>
      <c r="AF770" s="778"/>
      <c r="AG770" s="778"/>
      <c r="AH770" s="778"/>
      <c r="AI770" s="778"/>
      <c r="AJ770" s="778"/>
      <c r="AK770" s="778"/>
      <c r="AL770" s="778"/>
      <c r="AM770" s="778"/>
      <c r="AN770" s="778"/>
      <c r="AO770" s="778"/>
      <c r="AP770" s="778"/>
      <c r="AQ770" s="778"/>
      <c r="AR770" s="778"/>
      <c r="AS770" s="778"/>
      <c r="AT770" s="778"/>
      <c r="AU770" s="778"/>
      <c r="AV770" s="778"/>
      <c r="AW770" s="778"/>
      <c r="AX770" s="778"/>
      <c r="AY770" s="778"/>
      <c r="AZ770" s="778"/>
      <c r="BA770" s="778"/>
      <c r="BB770" s="778"/>
      <c r="BC770" s="778"/>
      <c r="BD770" s="778"/>
      <c r="BE770" s="778"/>
      <c r="BF770" s="778"/>
      <c r="BG770" s="778"/>
      <c r="BH770" s="778"/>
      <c r="BI770" s="778"/>
      <c r="BJ770" s="778"/>
      <c r="BK770" s="778"/>
      <c r="BL770" s="778"/>
      <c r="BM770" s="778"/>
      <c r="BN770" s="778"/>
      <c r="BO770" s="778"/>
      <c r="BP770" s="778"/>
      <c r="BQ770" s="778"/>
      <c r="BR770" s="778"/>
      <c r="BS770" s="778"/>
      <c r="BT770" s="778"/>
      <c r="BU770" s="778"/>
      <c r="BV770" s="778"/>
      <c r="BW770" s="778"/>
      <c r="BX770" s="778"/>
      <c r="BY770" s="778"/>
      <c r="BZ770" s="778"/>
      <c r="CA770" s="778"/>
      <c r="CB770" s="778"/>
      <c r="CC770" s="778"/>
      <c r="CD770" s="778"/>
      <c r="CE770" s="778"/>
      <c r="CF770" s="778"/>
      <c r="CG770" s="778"/>
      <c r="CH770" s="778"/>
      <c r="CI770" s="778"/>
      <c r="CJ770" s="778"/>
      <c r="CK770" s="778"/>
      <c r="CL770" s="778"/>
      <c r="CM770" s="778"/>
      <c r="CN770" s="778"/>
      <c r="CO770" s="778"/>
      <c r="CP770" s="778"/>
      <c r="CQ770" s="778"/>
      <c r="CR770" s="778"/>
      <c r="CS770" s="778"/>
      <c r="CT770" s="778"/>
      <c r="CU770" s="778"/>
      <c r="CV770" s="778"/>
      <c r="CW770" s="778"/>
      <c r="CX770" s="778"/>
      <c r="CY770" s="778"/>
      <c r="CZ770" s="778"/>
      <c r="DA770" s="778"/>
      <c r="DB770" s="778"/>
      <c r="DC770" s="778"/>
      <c r="DD770" s="778"/>
      <c r="DE770" s="778"/>
      <c r="DF770" s="778"/>
      <c r="DG770" s="778"/>
      <c r="DH770" s="778"/>
      <c r="DI770" s="778"/>
      <c r="DJ770" s="778"/>
      <c r="DK770" s="778"/>
      <c r="DL770" s="778"/>
      <c r="DM770" s="778"/>
      <c r="DN770" s="778"/>
      <c r="DO770" s="778"/>
      <c r="DP770" s="778"/>
      <c r="DQ770" s="778"/>
      <c r="DR770" s="778"/>
      <c r="DS770" s="778"/>
      <c r="DT770" s="778"/>
      <c r="DU770" s="778"/>
      <c r="DV770" s="778"/>
      <c r="DW770" s="778"/>
      <c r="DX770" s="778"/>
      <c r="DY770" s="778"/>
      <c r="DZ770" s="778"/>
      <c r="EA770" s="778"/>
      <c r="EB770" s="778"/>
      <c r="EC770" s="778"/>
      <c r="ED770" s="778"/>
      <c r="EE770" s="778"/>
      <c r="EF770" s="778"/>
      <c r="EG770" s="778"/>
      <c r="EH770" s="778"/>
      <c r="EI770" s="778"/>
      <c r="EJ770" s="778"/>
      <c r="EK770" s="778"/>
      <c r="EL770" s="778"/>
      <c r="EM770" s="778"/>
      <c r="EN770" s="778"/>
      <c r="EO770" s="778"/>
      <c r="EP770" s="778"/>
      <c r="EQ770" s="778"/>
      <c r="ER770" s="778"/>
      <c r="ES770" s="778"/>
      <c r="ET770" s="778"/>
      <c r="EU770" s="778"/>
      <c r="EV770" s="778"/>
      <c r="EW770" s="778"/>
      <c r="EX770" s="778"/>
      <c r="EY770" s="778"/>
      <c r="EZ770" s="778"/>
      <c r="FA770" s="778"/>
      <c r="FB770" s="778"/>
      <c r="FC770" s="778"/>
      <c r="FD770" s="778"/>
      <c r="FE770" s="778"/>
      <c r="FF770" s="778"/>
      <c r="FG770" s="778"/>
      <c r="FH770" s="778"/>
      <c r="FI770" s="778"/>
      <c r="FJ770" s="778"/>
      <c r="FK770" s="778"/>
      <c r="FL770" s="778"/>
      <c r="FM770" s="778"/>
      <c r="FN770" s="778"/>
      <c r="FO770" s="778"/>
      <c r="FP770" s="778"/>
      <c r="FQ770" s="778"/>
      <c r="FR770" s="778"/>
      <c r="FS770" s="778"/>
      <c r="FT770" s="778"/>
      <c r="FU770" s="778"/>
      <c r="FV770" s="778"/>
      <c r="FW770" s="778"/>
      <c r="FX770" s="778"/>
      <c r="FY770" s="778"/>
      <c r="FZ770" s="778"/>
      <c r="GA770" s="778"/>
      <c r="GB770" s="778"/>
      <c r="GC770" s="778"/>
      <c r="GD770" s="778"/>
      <c r="GE770" s="778"/>
      <c r="GF770" s="778"/>
      <c r="GG770" s="778"/>
      <c r="GH770" s="778"/>
      <c r="GI770" s="778"/>
      <c r="GJ770" s="778"/>
      <c r="GK770" s="778"/>
      <c r="GL770" s="778"/>
      <c r="GM770" s="778"/>
      <c r="GN770" s="778"/>
      <c r="GO770" s="778"/>
      <c r="GP770" s="778"/>
      <c r="GQ770" s="778"/>
      <c r="GR770" s="778"/>
      <c r="GS770" s="778"/>
      <c r="GT770" s="778"/>
      <c r="GU770" s="778"/>
      <c r="GV770" s="778"/>
      <c r="GW770" s="778"/>
      <c r="GX770" s="778"/>
      <c r="GY770" s="778"/>
      <c r="GZ770" s="778"/>
      <c r="HA770" s="778"/>
      <c r="HB770" s="778"/>
      <c r="HC770" s="778"/>
      <c r="HD770" s="778"/>
      <c r="HE770" s="778"/>
      <c r="HF770" s="778"/>
      <c r="HG770" s="778"/>
      <c r="HH770" s="778"/>
    </row>
    <row r="771" spans="1:216" s="782" customFormat="1">
      <c r="A771" s="779"/>
      <c r="B771" s="780"/>
      <c r="C771" s="780"/>
      <c r="D771" s="780"/>
      <c r="E771" s="780"/>
      <c r="F771" s="780"/>
      <c r="G771" s="780"/>
      <c r="H771" s="780"/>
      <c r="I771" s="780"/>
      <c r="J771" s="780"/>
      <c r="K771" s="780"/>
      <c r="L771" s="780"/>
      <c r="M771" s="780"/>
      <c r="N771" s="780"/>
      <c r="O771" s="780"/>
      <c r="P771" s="780"/>
      <c r="Q771" s="781"/>
      <c r="R771" s="778"/>
      <c r="S771" s="778"/>
      <c r="T771" s="778"/>
      <c r="U771" s="778"/>
      <c r="V771" s="778"/>
      <c r="W771" s="778"/>
      <c r="X771" s="778"/>
      <c r="Y771" s="778"/>
      <c r="Z771" s="778"/>
      <c r="AA771" s="778"/>
      <c r="AB771" s="778"/>
      <c r="AC771" s="778"/>
      <c r="AD771" s="778"/>
      <c r="AE771" s="778"/>
      <c r="AF771" s="778"/>
      <c r="AG771" s="778"/>
      <c r="AH771" s="778"/>
      <c r="AI771" s="778"/>
      <c r="AJ771" s="778"/>
      <c r="AK771" s="778"/>
      <c r="AL771" s="778"/>
      <c r="AM771" s="778"/>
      <c r="AN771" s="778"/>
      <c r="AO771" s="778"/>
      <c r="AP771" s="778"/>
      <c r="AQ771" s="778"/>
      <c r="AR771" s="778"/>
      <c r="AS771" s="778"/>
      <c r="AT771" s="778"/>
      <c r="AU771" s="778"/>
      <c r="AV771" s="778"/>
      <c r="AW771" s="778"/>
      <c r="AX771" s="778"/>
      <c r="AY771" s="778"/>
      <c r="AZ771" s="778"/>
      <c r="BA771" s="778"/>
      <c r="BB771" s="778"/>
      <c r="BC771" s="778"/>
      <c r="BD771" s="778"/>
      <c r="BE771" s="778"/>
      <c r="BF771" s="778"/>
      <c r="BG771" s="778"/>
      <c r="BH771" s="778"/>
      <c r="BI771" s="778"/>
      <c r="BJ771" s="778"/>
      <c r="BK771" s="778"/>
      <c r="BL771" s="778"/>
      <c r="BM771" s="778"/>
      <c r="BN771" s="778"/>
      <c r="BO771" s="778"/>
      <c r="BP771" s="778"/>
      <c r="BQ771" s="778"/>
      <c r="BR771" s="778"/>
      <c r="BS771" s="778"/>
      <c r="BT771" s="778"/>
      <c r="BU771" s="778"/>
      <c r="BV771" s="778"/>
      <c r="BW771" s="778"/>
      <c r="BX771" s="778"/>
      <c r="BY771" s="778"/>
      <c r="BZ771" s="778"/>
      <c r="CA771" s="778"/>
      <c r="CB771" s="778"/>
      <c r="CC771" s="778"/>
      <c r="CD771" s="778"/>
      <c r="CE771" s="778"/>
      <c r="CF771" s="778"/>
      <c r="CG771" s="778"/>
      <c r="CH771" s="778"/>
      <c r="CI771" s="778"/>
      <c r="CJ771" s="778"/>
      <c r="CK771" s="778"/>
      <c r="CL771" s="778"/>
      <c r="CM771" s="778"/>
      <c r="CN771" s="778"/>
      <c r="CO771" s="778"/>
      <c r="CP771" s="778"/>
      <c r="CQ771" s="778"/>
      <c r="CR771" s="778"/>
      <c r="CS771" s="778"/>
      <c r="CT771" s="778"/>
      <c r="CU771" s="778"/>
      <c r="CV771" s="778"/>
      <c r="CW771" s="778"/>
      <c r="CX771" s="778"/>
      <c r="CY771" s="778"/>
      <c r="CZ771" s="778"/>
      <c r="DA771" s="778"/>
      <c r="DB771" s="778"/>
      <c r="DC771" s="778"/>
      <c r="DD771" s="778"/>
      <c r="DE771" s="778"/>
      <c r="DF771" s="778"/>
      <c r="DG771" s="778"/>
      <c r="DH771" s="778"/>
      <c r="DI771" s="778"/>
      <c r="DJ771" s="778"/>
      <c r="DK771" s="778"/>
      <c r="DL771" s="778"/>
      <c r="DM771" s="778"/>
      <c r="DN771" s="778"/>
      <c r="DO771" s="778"/>
      <c r="DP771" s="778"/>
      <c r="DQ771" s="778"/>
      <c r="DR771" s="778"/>
      <c r="DS771" s="778"/>
      <c r="DT771" s="778"/>
      <c r="DU771" s="778"/>
      <c r="DV771" s="778"/>
      <c r="DW771" s="778"/>
      <c r="DX771" s="778"/>
      <c r="DY771" s="778"/>
      <c r="DZ771" s="778"/>
      <c r="EA771" s="778"/>
      <c r="EB771" s="778"/>
      <c r="EC771" s="778"/>
      <c r="ED771" s="778"/>
      <c r="EE771" s="778"/>
      <c r="EF771" s="778"/>
      <c r="EG771" s="778"/>
      <c r="EH771" s="778"/>
      <c r="EI771" s="778"/>
      <c r="EJ771" s="778"/>
      <c r="EK771" s="778"/>
      <c r="EL771" s="778"/>
      <c r="EM771" s="778"/>
      <c r="EN771" s="778"/>
      <c r="EO771" s="778"/>
      <c r="EP771" s="778"/>
      <c r="EQ771" s="778"/>
      <c r="ER771" s="778"/>
      <c r="ES771" s="778"/>
      <c r="ET771" s="778"/>
      <c r="EU771" s="778"/>
      <c r="EV771" s="778"/>
      <c r="EW771" s="778"/>
      <c r="EX771" s="778"/>
      <c r="EY771" s="778"/>
      <c r="EZ771" s="778"/>
      <c r="FA771" s="778"/>
      <c r="FB771" s="778"/>
      <c r="FC771" s="778"/>
      <c r="FD771" s="778"/>
      <c r="FE771" s="778"/>
      <c r="FF771" s="778"/>
      <c r="FG771" s="778"/>
      <c r="FH771" s="778"/>
      <c r="FI771" s="778"/>
      <c r="FJ771" s="778"/>
      <c r="FK771" s="778"/>
      <c r="FL771" s="778"/>
      <c r="FM771" s="778"/>
      <c r="FN771" s="778"/>
      <c r="FO771" s="778"/>
      <c r="FP771" s="778"/>
      <c r="FQ771" s="778"/>
      <c r="FR771" s="778"/>
      <c r="FS771" s="778"/>
      <c r="FT771" s="778"/>
      <c r="FU771" s="778"/>
      <c r="FV771" s="778"/>
      <c r="FW771" s="778"/>
      <c r="FX771" s="778"/>
      <c r="FY771" s="778"/>
      <c r="FZ771" s="778"/>
      <c r="GA771" s="778"/>
      <c r="GB771" s="778"/>
      <c r="GC771" s="778"/>
      <c r="GD771" s="778"/>
      <c r="GE771" s="778"/>
      <c r="GF771" s="778"/>
      <c r="GG771" s="778"/>
      <c r="GH771" s="778"/>
      <c r="GI771" s="778"/>
      <c r="GJ771" s="778"/>
      <c r="GK771" s="778"/>
      <c r="GL771" s="778"/>
      <c r="GM771" s="778"/>
      <c r="GN771" s="778"/>
      <c r="GO771" s="778"/>
      <c r="GP771" s="778"/>
      <c r="GQ771" s="778"/>
      <c r="GR771" s="778"/>
      <c r="GS771" s="778"/>
      <c r="GT771" s="778"/>
      <c r="GU771" s="778"/>
      <c r="GV771" s="778"/>
      <c r="GW771" s="778"/>
      <c r="GX771" s="778"/>
      <c r="GY771" s="778"/>
      <c r="GZ771" s="778"/>
      <c r="HA771" s="778"/>
      <c r="HB771" s="778"/>
      <c r="HC771" s="778"/>
      <c r="HD771" s="778"/>
      <c r="HE771" s="778"/>
      <c r="HF771" s="778"/>
      <c r="HG771" s="778"/>
      <c r="HH771" s="778"/>
    </row>
    <row r="772" spans="1:216" s="782" customFormat="1">
      <c r="A772" s="779"/>
      <c r="B772" s="780"/>
      <c r="C772" s="780"/>
      <c r="D772" s="780"/>
      <c r="E772" s="780"/>
      <c r="F772" s="780"/>
      <c r="G772" s="780"/>
      <c r="H772" s="780"/>
      <c r="I772" s="780"/>
      <c r="J772" s="780"/>
      <c r="K772" s="780"/>
      <c r="L772" s="780"/>
      <c r="M772" s="780"/>
      <c r="N772" s="780"/>
      <c r="O772" s="780"/>
      <c r="P772" s="780"/>
      <c r="Q772" s="781"/>
      <c r="R772" s="778"/>
      <c r="S772" s="778"/>
      <c r="T772" s="778"/>
      <c r="U772" s="778"/>
      <c r="V772" s="778"/>
      <c r="W772" s="778"/>
      <c r="X772" s="778"/>
      <c r="Y772" s="778"/>
      <c r="Z772" s="778"/>
      <c r="AA772" s="778"/>
      <c r="AB772" s="778"/>
      <c r="AC772" s="778"/>
      <c r="AD772" s="778"/>
      <c r="AE772" s="778"/>
      <c r="AF772" s="778"/>
      <c r="AG772" s="778"/>
      <c r="AH772" s="778"/>
      <c r="AI772" s="778"/>
      <c r="AJ772" s="778"/>
      <c r="AK772" s="778"/>
      <c r="AL772" s="778"/>
      <c r="AM772" s="778"/>
      <c r="AN772" s="778"/>
      <c r="AO772" s="778"/>
      <c r="AP772" s="778"/>
      <c r="AQ772" s="778"/>
      <c r="AR772" s="778"/>
      <c r="AS772" s="778"/>
      <c r="AT772" s="778"/>
      <c r="AU772" s="778"/>
      <c r="AV772" s="778"/>
      <c r="AW772" s="778"/>
      <c r="AX772" s="778"/>
      <c r="AY772" s="778"/>
      <c r="AZ772" s="778"/>
      <c r="BA772" s="778"/>
      <c r="BB772" s="778"/>
      <c r="BC772" s="778"/>
      <c r="BD772" s="778"/>
      <c r="BE772" s="778"/>
      <c r="BF772" s="778"/>
      <c r="BG772" s="778"/>
      <c r="BH772" s="778"/>
      <c r="BI772" s="778"/>
      <c r="BJ772" s="778"/>
      <c r="BK772" s="778"/>
      <c r="BL772" s="778"/>
      <c r="BM772" s="778"/>
      <c r="BN772" s="778"/>
      <c r="BO772" s="778"/>
      <c r="BP772" s="778"/>
      <c r="BQ772" s="778"/>
      <c r="BR772" s="778"/>
      <c r="BS772" s="778"/>
      <c r="BT772" s="778"/>
      <c r="BU772" s="778"/>
      <c r="BV772" s="778"/>
      <c r="BW772" s="778"/>
      <c r="BX772" s="778"/>
      <c r="BY772" s="778"/>
      <c r="BZ772" s="778"/>
      <c r="CA772" s="778"/>
      <c r="CB772" s="778"/>
      <c r="CC772" s="778"/>
      <c r="CD772" s="778"/>
      <c r="CE772" s="778"/>
      <c r="CF772" s="778"/>
      <c r="CG772" s="778"/>
      <c r="CH772" s="778"/>
      <c r="CI772" s="778"/>
      <c r="CJ772" s="778"/>
      <c r="CK772" s="778"/>
      <c r="CL772" s="778"/>
      <c r="CM772" s="778"/>
      <c r="CN772" s="778"/>
      <c r="CO772" s="778"/>
      <c r="CP772" s="778"/>
      <c r="CQ772" s="778"/>
      <c r="CR772" s="778"/>
      <c r="CS772" s="778"/>
      <c r="CT772" s="778"/>
      <c r="CU772" s="778"/>
      <c r="CV772" s="778"/>
      <c r="CW772" s="778"/>
      <c r="CX772" s="778"/>
      <c r="CY772" s="778"/>
      <c r="CZ772" s="778"/>
      <c r="DA772" s="778"/>
      <c r="DB772" s="778"/>
      <c r="DC772" s="778"/>
      <c r="DD772" s="778"/>
      <c r="DE772" s="778"/>
      <c r="DF772" s="778"/>
      <c r="DG772" s="778"/>
      <c r="DH772" s="778"/>
      <c r="DI772" s="778"/>
      <c r="DJ772" s="778"/>
      <c r="DK772" s="778"/>
      <c r="DL772" s="778"/>
      <c r="DM772" s="778"/>
      <c r="DN772" s="778"/>
      <c r="DO772" s="778"/>
      <c r="DP772" s="778"/>
      <c r="DQ772" s="778"/>
      <c r="DR772" s="778"/>
      <c r="DS772" s="778"/>
      <c r="DT772" s="778"/>
      <c r="DU772" s="778"/>
      <c r="DV772" s="778"/>
      <c r="DW772" s="778"/>
      <c r="DX772" s="778"/>
      <c r="DY772" s="778"/>
      <c r="DZ772" s="778"/>
      <c r="EA772" s="778"/>
      <c r="EB772" s="778"/>
      <c r="EC772" s="778"/>
      <c r="ED772" s="778"/>
      <c r="EE772" s="778"/>
      <c r="EF772" s="778"/>
      <c r="EG772" s="778"/>
      <c r="EH772" s="778"/>
      <c r="EI772" s="778"/>
      <c r="EJ772" s="778"/>
      <c r="EK772" s="778"/>
      <c r="EL772" s="778"/>
      <c r="EM772" s="778"/>
      <c r="EN772" s="778"/>
      <c r="EO772" s="778"/>
      <c r="EP772" s="778"/>
      <c r="EQ772" s="778"/>
      <c r="ER772" s="778"/>
      <c r="ES772" s="778"/>
      <c r="ET772" s="778"/>
      <c r="EU772" s="778"/>
      <c r="EV772" s="778"/>
      <c r="EW772" s="778"/>
      <c r="EX772" s="778"/>
      <c r="EY772" s="778"/>
      <c r="EZ772" s="778"/>
      <c r="FA772" s="778"/>
      <c r="FB772" s="778"/>
      <c r="FC772" s="778"/>
      <c r="FD772" s="778"/>
      <c r="FE772" s="778"/>
      <c r="FF772" s="778"/>
      <c r="FG772" s="778"/>
      <c r="FH772" s="778"/>
      <c r="FI772" s="778"/>
      <c r="FJ772" s="778"/>
      <c r="FK772" s="778"/>
      <c r="FL772" s="778"/>
      <c r="FM772" s="778"/>
      <c r="FN772" s="778"/>
      <c r="FO772" s="778"/>
      <c r="FP772" s="778"/>
      <c r="FQ772" s="778"/>
      <c r="FR772" s="778"/>
      <c r="FS772" s="778"/>
      <c r="FT772" s="778"/>
      <c r="FU772" s="778"/>
      <c r="FV772" s="778"/>
      <c r="FW772" s="778"/>
      <c r="FX772" s="778"/>
      <c r="FY772" s="778"/>
      <c r="FZ772" s="778"/>
      <c r="GA772" s="778"/>
      <c r="GB772" s="778"/>
      <c r="GC772" s="778"/>
      <c r="GD772" s="778"/>
      <c r="GE772" s="778"/>
      <c r="GF772" s="778"/>
      <c r="GG772" s="778"/>
      <c r="GH772" s="778"/>
      <c r="GI772" s="778"/>
      <c r="GJ772" s="778"/>
      <c r="GK772" s="778"/>
      <c r="GL772" s="778"/>
      <c r="GM772" s="778"/>
      <c r="GN772" s="778"/>
      <c r="GO772" s="778"/>
      <c r="GP772" s="778"/>
      <c r="GQ772" s="778"/>
      <c r="GR772" s="778"/>
      <c r="GS772" s="778"/>
      <c r="GT772" s="778"/>
      <c r="GU772" s="778"/>
      <c r="GV772" s="778"/>
      <c r="GW772" s="778"/>
      <c r="GX772" s="778"/>
      <c r="GY772" s="778"/>
      <c r="GZ772" s="778"/>
      <c r="HA772" s="778"/>
      <c r="HB772" s="778"/>
      <c r="HC772" s="778"/>
      <c r="HD772" s="778"/>
      <c r="HE772" s="778"/>
      <c r="HF772" s="778"/>
      <c r="HG772" s="778"/>
      <c r="HH772" s="778"/>
    </row>
    <row r="773" spans="1:216" s="782" customFormat="1">
      <c r="A773" s="779"/>
      <c r="B773" s="780"/>
      <c r="C773" s="780"/>
      <c r="D773" s="780"/>
      <c r="E773" s="780"/>
      <c r="F773" s="780"/>
      <c r="G773" s="780"/>
      <c r="H773" s="780"/>
      <c r="I773" s="780"/>
      <c r="J773" s="780"/>
      <c r="K773" s="780"/>
      <c r="L773" s="780"/>
      <c r="M773" s="780"/>
      <c r="N773" s="780"/>
      <c r="O773" s="780"/>
      <c r="P773" s="780"/>
      <c r="Q773" s="781"/>
      <c r="R773" s="778"/>
      <c r="S773" s="778"/>
      <c r="T773" s="778"/>
      <c r="U773" s="778"/>
      <c r="V773" s="778"/>
      <c r="W773" s="778"/>
      <c r="X773" s="778"/>
      <c r="Y773" s="778"/>
      <c r="Z773" s="778"/>
      <c r="AA773" s="778"/>
      <c r="AB773" s="778"/>
      <c r="AC773" s="778"/>
      <c r="AD773" s="778"/>
      <c r="AE773" s="778"/>
      <c r="AF773" s="778"/>
      <c r="AG773" s="778"/>
      <c r="AH773" s="778"/>
      <c r="AI773" s="778"/>
      <c r="AJ773" s="778"/>
      <c r="AK773" s="778"/>
      <c r="AL773" s="778"/>
      <c r="AM773" s="778"/>
      <c r="AN773" s="778"/>
      <c r="AO773" s="778"/>
      <c r="AP773" s="778"/>
      <c r="AQ773" s="778"/>
      <c r="AR773" s="778"/>
      <c r="AS773" s="778"/>
      <c r="AT773" s="778"/>
      <c r="AU773" s="778"/>
      <c r="AV773" s="778"/>
      <c r="AW773" s="778"/>
      <c r="AX773" s="778"/>
      <c r="AY773" s="778"/>
      <c r="AZ773" s="778"/>
      <c r="BA773" s="778"/>
      <c r="BB773" s="778"/>
      <c r="BC773" s="778"/>
      <c r="BD773" s="778"/>
      <c r="BE773" s="778"/>
      <c r="BF773" s="778"/>
      <c r="BG773" s="778"/>
      <c r="BH773" s="778"/>
      <c r="BI773" s="778"/>
      <c r="BJ773" s="778"/>
      <c r="BK773" s="778"/>
      <c r="BL773" s="778"/>
      <c r="BM773" s="778"/>
      <c r="BN773" s="778"/>
      <c r="BO773" s="778"/>
      <c r="BP773" s="778"/>
      <c r="BQ773" s="778"/>
      <c r="BR773" s="778"/>
      <c r="BS773" s="778"/>
      <c r="BT773" s="778"/>
      <c r="BU773" s="778"/>
      <c r="BV773" s="778"/>
      <c r="BW773" s="778"/>
      <c r="BX773" s="778"/>
      <c r="BY773" s="778"/>
      <c r="BZ773" s="778"/>
      <c r="CA773" s="778"/>
      <c r="CB773" s="778"/>
      <c r="CC773" s="778"/>
      <c r="CD773" s="778"/>
      <c r="CE773" s="778"/>
      <c r="CF773" s="778"/>
      <c r="CG773" s="778"/>
      <c r="CH773" s="778"/>
      <c r="CI773" s="778"/>
      <c r="CJ773" s="778"/>
      <c r="CK773" s="778"/>
      <c r="CL773" s="778"/>
      <c r="CM773" s="778"/>
      <c r="CN773" s="778"/>
      <c r="CO773" s="778"/>
      <c r="CP773" s="778"/>
      <c r="CQ773" s="778"/>
      <c r="CR773" s="778"/>
      <c r="CS773" s="778"/>
      <c r="CT773" s="778"/>
      <c r="CU773" s="778"/>
      <c r="CV773" s="778"/>
      <c r="CW773" s="778"/>
      <c r="CX773" s="778"/>
      <c r="CY773" s="778"/>
      <c r="CZ773" s="778"/>
      <c r="DA773" s="778"/>
      <c r="DB773" s="778"/>
      <c r="DC773" s="778"/>
      <c r="DD773" s="778"/>
      <c r="DE773" s="778"/>
      <c r="DF773" s="778"/>
      <c r="DG773" s="778"/>
      <c r="DH773" s="778"/>
      <c r="DI773" s="778"/>
      <c r="DJ773" s="778"/>
      <c r="DK773" s="778"/>
      <c r="DL773" s="778"/>
      <c r="DM773" s="778"/>
      <c r="DN773" s="778"/>
      <c r="DO773" s="778"/>
      <c r="DP773" s="778"/>
      <c r="DQ773" s="778"/>
      <c r="DR773" s="778"/>
      <c r="DS773" s="778"/>
      <c r="DT773" s="778"/>
      <c r="DU773" s="778"/>
      <c r="DV773" s="778"/>
      <c r="DW773" s="778"/>
      <c r="DX773" s="778"/>
      <c r="DY773" s="778"/>
      <c r="DZ773" s="778"/>
      <c r="EA773" s="778"/>
      <c r="EB773" s="778"/>
      <c r="EC773" s="778"/>
      <c r="ED773" s="778"/>
      <c r="EE773" s="778"/>
      <c r="EF773" s="778"/>
      <c r="EG773" s="778"/>
      <c r="EH773" s="778"/>
      <c r="EI773" s="778"/>
      <c r="EJ773" s="778"/>
      <c r="EK773" s="778"/>
      <c r="EL773" s="778"/>
      <c r="EM773" s="778"/>
      <c r="EN773" s="778"/>
      <c r="EO773" s="778"/>
      <c r="EP773" s="778"/>
      <c r="EQ773" s="778"/>
      <c r="ER773" s="778"/>
      <c r="ES773" s="778"/>
      <c r="ET773" s="778"/>
      <c r="EU773" s="778"/>
      <c r="EV773" s="778"/>
      <c r="EW773" s="778"/>
      <c r="EX773" s="778"/>
      <c r="EY773" s="778"/>
      <c r="EZ773" s="778"/>
      <c r="FA773" s="778"/>
      <c r="FB773" s="778"/>
      <c r="FC773" s="778"/>
      <c r="FD773" s="778"/>
      <c r="FE773" s="778"/>
      <c r="FF773" s="778"/>
      <c r="FG773" s="778"/>
      <c r="FH773" s="778"/>
      <c r="FI773" s="778"/>
      <c r="FJ773" s="778"/>
      <c r="FK773" s="778"/>
      <c r="FL773" s="778"/>
      <c r="FM773" s="778"/>
      <c r="FN773" s="778"/>
      <c r="FO773" s="778"/>
      <c r="FP773" s="778"/>
      <c r="FQ773" s="778"/>
      <c r="FR773" s="778"/>
      <c r="FS773" s="778"/>
      <c r="FT773" s="778"/>
      <c r="FU773" s="778"/>
      <c r="FV773" s="778"/>
      <c r="FW773" s="778"/>
      <c r="FX773" s="778"/>
      <c r="FY773" s="778"/>
      <c r="FZ773" s="778"/>
      <c r="GA773" s="778"/>
      <c r="GB773" s="778"/>
      <c r="GC773" s="778"/>
      <c r="GD773" s="778"/>
      <c r="GE773" s="778"/>
      <c r="GF773" s="778"/>
      <c r="GG773" s="778"/>
      <c r="GH773" s="778"/>
      <c r="GI773" s="778"/>
      <c r="GJ773" s="778"/>
      <c r="GK773" s="778"/>
      <c r="GL773" s="778"/>
      <c r="GM773" s="778"/>
      <c r="GN773" s="778"/>
      <c r="GO773" s="778"/>
      <c r="GP773" s="778"/>
      <c r="GQ773" s="778"/>
      <c r="GR773" s="778"/>
      <c r="GS773" s="778"/>
      <c r="GT773" s="778"/>
      <c r="GU773" s="778"/>
      <c r="GV773" s="778"/>
      <c r="GW773" s="778"/>
      <c r="GX773" s="778"/>
      <c r="GY773" s="778"/>
      <c r="GZ773" s="778"/>
      <c r="HA773" s="778"/>
      <c r="HB773" s="778"/>
      <c r="HC773" s="778"/>
      <c r="HD773" s="778"/>
      <c r="HE773" s="778"/>
      <c r="HF773" s="778"/>
      <c r="HG773" s="778"/>
      <c r="HH773" s="778"/>
    </row>
    <row r="774" spans="1:216" s="782" customFormat="1">
      <c r="A774" s="779"/>
      <c r="B774" s="780"/>
      <c r="C774" s="780"/>
      <c r="D774" s="780"/>
      <c r="E774" s="780"/>
      <c r="F774" s="780"/>
      <c r="G774" s="780"/>
      <c r="H774" s="780"/>
      <c r="I774" s="780"/>
      <c r="J774" s="780"/>
      <c r="K774" s="780"/>
      <c r="L774" s="780"/>
      <c r="M774" s="780"/>
      <c r="N774" s="780"/>
      <c r="O774" s="780"/>
      <c r="P774" s="780"/>
      <c r="Q774" s="781"/>
      <c r="R774" s="778"/>
      <c r="S774" s="778"/>
      <c r="T774" s="778"/>
      <c r="U774" s="778"/>
      <c r="V774" s="778"/>
      <c r="W774" s="778"/>
      <c r="X774" s="778"/>
      <c r="Y774" s="778"/>
      <c r="Z774" s="778"/>
      <c r="AA774" s="778"/>
      <c r="AB774" s="778"/>
      <c r="AC774" s="778"/>
      <c r="AD774" s="778"/>
      <c r="AE774" s="778"/>
      <c r="AF774" s="778"/>
      <c r="AG774" s="778"/>
      <c r="AH774" s="778"/>
      <c r="AI774" s="778"/>
      <c r="AJ774" s="778"/>
      <c r="AK774" s="778"/>
      <c r="AL774" s="778"/>
      <c r="AM774" s="778"/>
      <c r="AN774" s="778"/>
      <c r="AO774" s="778"/>
      <c r="AP774" s="778"/>
      <c r="AQ774" s="778"/>
      <c r="AR774" s="778"/>
      <c r="AS774" s="778"/>
      <c r="AT774" s="778"/>
      <c r="AU774" s="778"/>
      <c r="AV774" s="778"/>
      <c r="AW774" s="778"/>
      <c r="AX774" s="778"/>
      <c r="AY774" s="778"/>
      <c r="AZ774" s="778"/>
      <c r="BA774" s="778"/>
      <c r="BB774" s="778"/>
      <c r="BC774" s="778"/>
      <c r="BD774" s="778"/>
      <c r="BE774" s="778"/>
      <c r="BF774" s="778"/>
      <c r="BG774" s="778"/>
      <c r="BH774" s="778"/>
      <c r="BI774" s="778"/>
      <c r="BJ774" s="778"/>
      <c r="BK774" s="778"/>
      <c r="BL774" s="778"/>
      <c r="BM774" s="778"/>
      <c r="BN774" s="778"/>
      <c r="BO774" s="778"/>
      <c r="BP774" s="778"/>
      <c r="BQ774" s="778"/>
      <c r="BR774" s="778"/>
      <c r="BS774" s="778"/>
      <c r="BT774" s="778"/>
      <c r="BU774" s="778"/>
      <c r="BV774" s="778"/>
      <c r="BW774" s="778"/>
      <c r="BX774" s="778"/>
      <c r="BY774" s="778"/>
      <c r="BZ774" s="778"/>
      <c r="CA774" s="778"/>
      <c r="CB774" s="778"/>
      <c r="CC774" s="778"/>
      <c r="CD774" s="778"/>
      <c r="CE774" s="778"/>
      <c r="CF774" s="778"/>
      <c r="CG774" s="778"/>
      <c r="CH774" s="778"/>
      <c r="CI774" s="778"/>
      <c r="CJ774" s="778"/>
      <c r="CK774" s="778"/>
      <c r="CL774" s="778"/>
      <c r="CM774" s="778"/>
      <c r="CN774" s="778"/>
      <c r="CO774" s="778"/>
      <c r="CP774" s="778"/>
      <c r="CQ774" s="778"/>
      <c r="CR774" s="778"/>
      <c r="CS774" s="778"/>
      <c r="CT774" s="778"/>
      <c r="CU774" s="778"/>
      <c r="CV774" s="778"/>
      <c r="CW774" s="778"/>
      <c r="CX774" s="778"/>
      <c r="CY774" s="778"/>
      <c r="CZ774" s="778"/>
      <c r="DA774" s="778"/>
      <c r="DB774" s="778"/>
      <c r="DC774" s="778"/>
      <c r="DD774" s="778"/>
      <c r="DE774" s="778"/>
      <c r="DF774" s="778"/>
      <c r="DG774" s="778"/>
      <c r="DH774" s="778"/>
      <c r="DI774" s="778"/>
      <c r="DJ774" s="778"/>
      <c r="DK774" s="778"/>
      <c r="DL774" s="778"/>
      <c r="DM774" s="778"/>
      <c r="DN774" s="778"/>
      <c r="DO774" s="778"/>
      <c r="DP774" s="778"/>
      <c r="DQ774" s="778"/>
      <c r="DR774" s="778"/>
      <c r="DS774" s="778"/>
      <c r="DT774" s="778"/>
      <c r="DU774" s="778"/>
      <c r="DV774" s="778"/>
      <c r="DW774" s="778"/>
      <c r="DX774" s="778"/>
      <c r="DY774" s="778"/>
      <c r="DZ774" s="778"/>
      <c r="EA774" s="778"/>
      <c r="EB774" s="778"/>
      <c r="EC774" s="778"/>
      <c r="ED774" s="778"/>
      <c r="EE774" s="778"/>
      <c r="EF774" s="778"/>
      <c r="EG774" s="778"/>
      <c r="EH774" s="778"/>
      <c r="EI774" s="778"/>
      <c r="EJ774" s="778"/>
      <c r="EK774" s="778"/>
      <c r="EL774" s="778"/>
      <c r="EM774" s="778"/>
      <c r="EN774" s="778"/>
      <c r="EO774" s="778"/>
      <c r="EP774" s="778"/>
      <c r="EQ774" s="778"/>
      <c r="ER774" s="778"/>
      <c r="ES774" s="778"/>
      <c r="ET774" s="778"/>
      <c r="EU774" s="778"/>
      <c r="EV774" s="778"/>
      <c r="EW774" s="778"/>
      <c r="EX774" s="778"/>
      <c r="EY774" s="778"/>
      <c r="EZ774" s="778"/>
      <c r="FA774" s="778"/>
      <c r="FB774" s="778"/>
      <c r="FC774" s="778"/>
      <c r="FD774" s="778"/>
      <c r="FE774" s="778"/>
      <c r="FF774" s="778"/>
      <c r="FG774" s="778"/>
      <c r="FH774" s="778"/>
      <c r="FI774" s="778"/>
      <c r="FJ774" s="778"/>
      <c r="FK774" s="778"/>
      <c r="FL774" s="778"/>
      <c r="FM774" s="778"/>
      <c r="FN774" s="778"/>
      <c r="FO774" s="778"/>
      <c r="FP774" s="778"/>
      <c r="FQ774" s="778"/>
      <c r="FR774" s="778"/>
      <c r="FS774" s="778"/>
      <c r="FT774" s="778"/>
      <c r="FU774" s="778"/>
      <c r="FV774" s="778"/>
      <c r="FW774" s="778"/>
      <c r="FX774" s="778"/>
      <c r="FY774" s="778"/>
      <c r="FZ774" s="778"/>
      <c r="GA774" s="778"/>
      <c r="GB774" s="778"/>
      <c r="GC774" s="778"/>
      <c r="GD774" s="778"/>
      <c r="GE774" s="778"/>
      <c r="GF774" s="778"/>
      <c r="GG774" s="778"/>
      <c r="GH774" s="778"/>
      <c r="GI774" s="778"/>
      <c r="GJ774" s="778"/>
      <c r="GK774" s="778"/>
      <c r="GL774" s="778"/>
      <c r="GM774" s="778"/>
      <c r="GN774" s="778"/>
      <c r="GO774" s="778"/>
      <c r="GP774" s="778"/>
      <c r="GQ774" s="778"/>
      <c r="GR774" s="778"/>
      <c r="GS774" s="778"/>
      <c r="GT774" s="778"/>
      <c r="GU774" s="778"/>
      <c r="GV774" s="778"/>
      <c r="GW774" s="778"/>
      <c r="GX774" s="778"/>
      <c r="GY774" s="778"/>
      <c r="GZ774" s="778"/>
      <c r="HA774" s="778"/>
      <c r="HB774" s="778"/>
      <c r="HC774" s="778"/>
      <c r="HD774" s="778"/>
      <c r="HE774" s="778"/>
      <c r="HF774" s="778"/>
      <c r="HG774" s="778"/>
      <c r="HH774" s="778"/>
    </row>
    <row r="775" spans="1:216" s="782" customFormat="1">
      <c r="A775" s="779"/>
      <c r="B775" s="780"/>
      <c r="C775" s="780"/>
      <c r="D775" s="780"/>
      <c r="E775" s="780"/>
      <c r="F775" s="780"/>
      <c r="G775" s="780"/>
      <c r="H775" s="780"/>
      <c r="I775" s="780"/>
      <c r="J775" s="780"/>
      <c r="K775" s="780"/>
      <c r="L775" s="780"/>
      <c r="M775" s="780"/>
      <c r="N775" s="780"/>
      <c r="O775" s="780"/>
      <c r="P775" s="780"/>
      <c r="Q775" s="781"/>
      <c r="R775" s="778"/>
      <c r="S775" s="778"/>
      <c r="T775" s="778"/>
      <c r="U775" s="778"/>
      <c r="V775" s="778"/>
      <c r="W775" s="778"/>
      <c r="X775" s="778"/>
      <c r="Y775" s="778"/>
      <c r="Z775" s="778"/>
      <c r="AA775" s="778"/>
      <c r="AB775" s="778"/>
      <c r="AC775" s="778"/>
      <c r="AD775" s="778"/>
      <c r="AE775" s="778"/>
      <c r="AF775" s="778"/>
      <c r="AG775" s="778"/>
      <c r="AH775" s="778"/>
      <c r="AI775" s="778"/>
      <c r="AJ775" s="778"/>
      <c r="AK775" s="778"/>
      <c r="AL775" s="778"/>
      <c r="AM775" s="778"/>
      <c r="AN775" s="778"/>
      <c r="AO775" s="778"/>
      <c r="AP775" s="778"/>
      <c r="AQ775" s="778"/>
      <c r="AR775" s="778"/>
      <c r="AS775" s="778"/>
      <c r="AT775" s="778"/>
      <c r="AU775" s="778"/>
      <c r="AV775" s="778"/>
      <c r="AW775" s="778"/>
      <c r="AX775" s="778"/>
      <c r="AY775" s="778"/>
      <c r="AZ775" s="778"/>
      <c r="BA775" s="778"/>
      <c r="BB775" s="778"/>
      <c r="BC775" s="778"/>
      <c r="BD775" s="778"/>
      <c r="BE775" s="778"/>
      <c r="BF775" s="778"/>
      <c r="BG775" s="778"/>
      <c r="BH775" s="778"/>
      <c r="BI775" s="778"/>
      <c r="BJ775" s="778"/>
      <c r="BK775" s="778"/>
      <c r="BL775" s="778"/>
      <c r="BM775" s="778"/>
      <c r="BN775" s="778"/>
      <c r="BO775" s="778"/>
      <c r="BP775" s="778"/>
      <c r="BQ775" s="778"/>
      <c r="BR775" s="778"/>
      <c r="BS775" s="778"/>
      <c r="BT775" s="778"/>
      <c r="BU775" s="778"/>
      <c r="BV775" s="778"/>
      <c r="BW775" s="778"/>
      <c r="BX775" s="778"/>
      <c r="BY775" s="778"/>
      <c r="BZ775" s="778"/>
      <c r="CA775" s="778"/>
      <c r="CB775" s="778"/>
      <c r="CC775" s="778"/>
      <c r="CD775" s="778"/>
      <c r="CE775" s="778"/>
      <c r="CF775" s="778"/>
      <c r="CG775" s="778"/>
      <c r="CH775" s="778"/>
      <c r="CI775" s="778"/>
      <c r="CJ775" s="778"/>
      <c r="CK775" s="778"/>
      <c r="CL775" s="778"/>
      <c r="CM775" s="778"/>
      <c r="CN775" s="778"/>
      <c r="CO775" s="778"/>
      <c r="CP775" s="778"/>
      <c r="CQ775" s="778"/>
      <c r="CR775" s="778"/>
      <c r="CS775" s="778"/>
      <c r="CT775" s="778"/>
      <c r="CU775" s="778"/>
      <c r="CV775" s="778"/>
      <c r="CW775" s="778"/>
      <c r="CX775" s="778"/>
      <c r="CY775" s="778"/>
      <c r="CZ775" s="778"/>
      <c r="DA775" s="778"/>
      <c r="DB775" s="778"/>
      <c r="DC775" s="778"/>
      <c r="DD775" s="778"/>
      <c r="DE775" s="778"/>
      <c r="DF775" s="778"/>
      <c r="DG775" s="778"/>
      <c r="DH775" s="778"/>
      <c r="DI775" s="778"/>
      <c r="DJ775" s="778"/>
      <c r="DK775" s="778"/>
      <c r="DL775" s="778"/>
      <c r="DM775" s="778"/>
      <c r="DN775" s="778"/>
      <c r="DO775" s="778"/>
      <c r="DP775" s="778"/>
      <c r="DQ775" s="778"/>
      <c r="DR775" s="778"/>
      <c r="DS775" s="778"/>
      <c r="DT775" s="778"/>
      <c r="DU775" s="778"/>
      <c r="DV775" s="778"/>
      <c r="DW775" s="778"/>
      <c r="DX775" s="778"/>
      <c r="DY775" s="778"/>
      <c r="DZ775" s="778"/>
      <c r="EA775" s="778"/>
      <c r="EB775" s="778"/>
      <c r="EC775" s="778"/>
      <c r="ED775" s="778"/>
      <c r="EE775" s="778"/>
      <c r="EF775" s="778"/>
      <c r="EG775" s="778"/>
      <c r="EH775" s="778"/>
      <c r="EI775" s="778"/>
      <c r="EJ775" s="778"/>
      <c r="EK775" s="778"/>
      <c r="EL775" s="778"/>
      <c r="EM775" s="778"/>
      <c r="EN775" s="778"/>
      <c r="EO775" s="778"/>
      <c r="EP775" s="778"/>
      <c r="EQ775" s="778"/>
      <c r="ER775" s="778"/>
      <c r="ES775" s="778"/>
      <c r="ET775" s="778"/>
      <c r="EU775" s="778"/>
      <c r="EV775" s="778"/>
      <c r="EW775" s="778"/>
      <c r="EX775" s="778"/>
      <c r="EY775" s="778"/>
      <c r="EZ775" s="778"/>
      <c r="FA775" s="778"/>
      <c r="FB775" s="778"/>
      <c r="FC775" s="778"/>
      <c r="FD775" s="778"/>
      <c r="FE775" s="778"/>
      <c r="FF775" s="778"/>
      <c r="FG775" s="778"/>
      <c r="FH775" s="778"/>
      <c r="FI775" s="778"/>
      <c r="FJ775" s="778"/>
      <c r="FK775" s="778"/>
      <c r="FL775" s="778"/>
      <c r="FM775" s="778"/>
      <c r="FN775" s="778"/>
      <c r="FO775" s="778"/>
      <c r="FP775" s="778"/>
      <c r="FQ775" s="778"/>
      <c r="FR775" s="778"/>
      <c r="FS775" s="778"/>
      <c r="FT775" s="778"/>
      <c r="FU775" s="778"/>
      <c r="FV775" s="778"/>
      <c r="FW775" s="778"/>
      <c r="FX775" s="778"/>
      <c r="FY775" s="778"/>
      <c r="FZ775" s="778"/>
      <c r="GA775" s="778"/>
      <c r="GB775" s="778"/>
      <c r="GC775" s="778"/>
      <c r="GD775" s="778"/>
      <c r="GE775" s="778"/>
      <c r="GF775" s="778"/>
      <c r="GG775" s="778"/>
      <c r="GH775" s="778"/>
      <c r="GI775" s="778"/>
      <c r="GJ775" s="778"/>
      <c r="GK775" s="778"/>
      <c r="GL775" s="778"/>
      <c r="GM775" s="778"/>
      <c r="GN775" s="778"/>
      <c r="GO775" s="778"/>
      <c r="GP775" s="778"/>
      <c r="GQ775" s="778"/>
      <c r="GR775" s="778"/>
      <c r="GS775" s="778"/>
      <c r="GT775" s="778"/>
      <c r="GU775" s="778"/>
      <c r="GV775" s="778"/>
      <c r="GW775" s="778"/>
      <c r="GX775" s="778"/>
      <c r="GY775" s="778"/>
      <c r="GZ775" s="778"/>
      <c r="HA775" s="778"/>
      <c r="HB775" s="778"/>
      <c r="HC775" s="778"/>
      <c r="HD775" s="778"/>
      <c r="HE775" s="778"/>
      <c r="HF775" s="778"/>
      <c r="HG775" s="778"/>
      <c r="HH775" s="778"/>
    </row>
    <row r="776" spans="1:216" s="782" customFormat="1">
      <c r="A776" s="779"/>
      <c r="B776" s="780"/>
      <c r="C776" s="780"/>
      <c r="D776" s="780"/>
      <c r="E776" s="780"/>
      <c r="F776" s="780"/>
      <c r="G776" s="780"/>
      <c r="H776" s="780"/>
      <c r="I776" s="780"/>
      <c r="J776" s="780"/>
      <c r="K776" s="780"/>
      <c r="L776" s="780"/>
      <c r="M776" s="780"/>
      <c r="N776" s="780"/>
      <c r="O776" s="780"/>
      <c r="P776" s="780"/>
      <c r="Q776" s="781"/>
      <c r="R776" s="778"/>
      <c r="S776" s="778"/>
      <c r="T776" s="778"/>
      <c r="U776" s="778"/>
      <c r="V776" s="778"/>
      <c r="W776" s="778"/>
      <c r="X776" s="778"/>
      <c r="Y776" s="778"/>
      <c r="Z776" s="778"/>
      <c r="AA776" s="778"/>
      <c r="AB776" s="778"/>
      <c r="AC776" s="778"/>
      <c r="AD776" s="778"/>
      <c r="AE776" s="778"/>
      <c r="AF776" s="778"/>
      <c r="AG776" s="778"/>
      <c r="AH776" s="778"/>
      <c r="AI776" s="778"/>
      <c r="AJ776" s="778"/>
      <c r="AK776" s="778"/>
      <c r="AL776" s="778"/>
      <c r="AM776" s="778"/>
      <c r="AN776" s="778"/>
      <c r="AO776" s="778"/>
      <c r="AP776" s="778"/>
      <c r="AQ776" s="778"/>
      <c r="AR776" s="778"/>
      <c r="AS776" s="778"/>
      <c r="AT776" s="778"/>
      <c r="AU776" s="778"/>
      <c r="AV776" s="778"/>
      <c r="AW776" s="778"/>
      <c r="AX776" s="778"/>
      <c r="AY776" s="778"/>
      <c r="AZ776" s="778"/>
      <c r="BA776" s="778"/>
      <c r="BB776" s="778"/>
      <c r="BC776" s="778"/>
      <c r="BD776" s="778"/>
      <c r="BE776" s="778"/>
      <c r="BF776" s="778"/>
      <c r="BG776" s="778"/>
      <c r="BH776" s="778"/>
      <c r="BI776" s="778"/>
      <c r="BJ776" s="778"/>
      <c r="BK776" s="778"/>
      <c r="BL776" s="778"/>
      <c r="BM776" s="778"/>
      <c r="BN776" s="778"/>
      <c r="BO776" s="778"/>
      <c r="BP776" s="778"/>
      <c r="BQ776" s="778"/>
      <c r="BR776" s="778"/>
      <c r="BS776" s="778"/>
      <c r="BT776" s="778"/>
      <c r="BU776" s="778"/>
      <c r="BV776" s="778"/>
      <c r="BW776" s="778"/>
      <c r="BX776" s="778"/>
      <c r="BY776" s="778"/>
      <c r="BZ776" s="778"/>
      <c r="CA776" s="778"/>
      <c r="CB776" s="778"/>
      <c r="CC776" s="778"/>
      <c r="CD776" s="778"/>
      <c r="CE776" s="778"/>
      <c r="CF776" s="778"/>
      <c r="CG776" s="778"/>
      <c r="CH776" s="778"/>
      <c r="CI776" s="778"/>
      <c r="CJ776" s="778"/>
      <c r="CK776" s="778"/>
      <c r="CL776" s="778"/>
      <c r="CM776" s="778"/>
      <c r="CN776" s="778"/>
      <c r="CO776" s="778"/>
      <c r="CP776" s="778"/>
      <c r="CQ776" s="778"/>
      <c r="CR776" s="778"/>
      <c r="CS776" s="778"/>
      <c r="CT776" s="778"/>
      <c r="CU776" s="778"/>
      <c r="CV776" s="778"/>
      <c r="CW776" s="778"/>
      <c r="CX776" s="778"/>
      <c r="CY776" s="778"/>
      <c r="CZ776" s="778"/>
      <c r="DA776" s="778"/>
      <c r="DB776" s="778"/>
      <c r="DC776" s="778"/>
      <c r="DD776" s="778"/>
      <c r="DE776" s="778"/>
      <c r="DF776" s="778"/>
      <c r="DG776" s="778"/>
      <c r="DH776" s="778"/>
      <c r="DI776" s="778"/>
      <c r="DJ776" s="778"/>
      <c r="DK776" s="778"/>
      <c r="DL776" s="778"/>
      <c r="DM776" s="778"/>
      <c r="DN776" s="778"/>
      <c r="DO776" s="778"/>
      <c r="DP776" s="778"/>
      <c r="DQ776" s="778"/>
      <c r="DR776" s="778"/>
      <c r="DS776" s="778"/>
      <c r="DT776" s="778"/>
      <c r="DU776" s="778"/>
      <c r="DV776" s="778"/>
      <c r="DW776" s="778"/>
      <c r="DX776" s="778"/>
      <c r="DY776" s="778"/>
      <c r="DZ776" s="778"/>
      <c r="EA776" s="778"/>
      <c r="EB776" s="778"/>
      <c r="EC776" s="778"/>
      <c r="ED776" s="778"/>
      <c r="EE776" s="778"/>
      <c r="EF776" s="778"/>
      <c r="EG776" s="778"/>
      <c r="EH776" s="778"/>
      <c r="EI776" s="778"/>
      <c r="EJ776" s="778"/>
      <c r="EK776" s="778"/>
      <c r="EL776" s="778"/>
      <c r="EM776" s="778"/>
      <c r="EN776" s="778"/>
      <c r="EO776" s="778"/>
      <c r="EP776" s="778"/>
      <c r="EQ776" s="778"/>
      <c r="ER776" s="778"/>
      <c r="ES776" s="778"/>
      <c r="ET776" s="778"/>
      <c r="EU776" s="778"/>
      <c r="EV776" s="778"/>
      <c r="EW776" s="778"/>
      <c r="EX776" s="778"/>
      <c r="EY776" s="778"/>
      <c r="EZ776" s="778"/>
      <c r="FA776" s="778"/>
      <c r="FB776" s="778"/>
      <c r="FC776" s="778"/>
      <c r="FD776" s="778"/>
      <c r="FE776" s="778"/>
      <c r="FF776" s="778"/>
      <c r="FG776" s="778"/>
      <c r="FH776" s="778"/>
      <c r="FI776" s="778"/>
      <c r="FJ776" s="778"/>
      <c r="FK776" s="778"/>
      <c r="FL776" s="778"/>
      <c r="FM776" s="778"/>
      <c r="FN776" s="778"/>
      <c r="FO776" s="778"/>
      <c r="FP776" s="778"/>
      <c r="FQ776" s="778"/>
      <c r="FR776" s="778"/>
      <c r="FS776" s="778"/>
      <c r="FT776" s="778"/>
      <c r="FU776" s="778"/>
      <c r="FV776" s="778"/>
      <c r="FW776" s="778"/>
      <c r="FX776" s="778"/>
      <c r="FY776" s="778"/>
      <c r="FZ776" s="778"/>
      <c r="GA776" s="778"/>
      <c r="GB776" s="778"/>
      <c r="GC776" s="778"/>
      <c r="GD776" s="778"/>
      <c r="GE776" s="778"/>
      <c r="GF776" s="778"/>
      <c r="GG776" s="778"/>
      <c r="GH776" s="778"/>
      <c r="GI776" s="778"/>
      <c r="GJ776" s="778"/>
      <c r="GK776" s="778"/>
      <c r="GL776" s="778"/>
      <c r="GM776" s="778"/>
      <c r="GN776" s="778"/>
      <c r="GO776" s="778"/>
      <c r="GP776" s="778"/>
      <c r="GQ776" s="778"/>
      <c r="GR776" s="778"/>
      <c r="GS776" s="778"/>
      <c r="GT776" s="778"/>
      <c r="GU776" s="778"/>
      <c r="GV776" s="778"/>
      <c r="GW776" s="778"/>
      <c r="GX776" s="778"/>
      <c r="GY776" s="778"/>
      <c r="GZ776" s="778"/>
      <c r="HA776" s="778"/>
      <c r="HB776" s="778"/>
      <c r="HC776" s="778"/>
      <c r="HD776" s="778"/>
      <c r="HE776" s="778"/>
      <c r="HF776" s="778"/>
      <c r="HG776" s="778"/>
      <c r="HH776" s="778"/>
    </row>
    <row r="777" spans="1:216" s="782" customFormat="1">
      <c r="A777" s="779"/>
      <c r="B777" s="780"/>
      <c r="C777" s="780"/>
      <c r="D777" s="780"/>
      <c r="E777" s="780"/>
      <c r="F777" s="780"/>
      <c r="G777" s="780"/>
      <c r="H777" s="780"/>
      <c r="I777" s="780"/>
      <c r="J777" s="780"/>
      <c r="K777" s="780"/>
      <c r="L777" s="780"/>
      <c r="M777" s="780"/>
      <c r="N777" s="780"/>
      <c r="O777" s="780"/>
      <c r="P777" s="780"/>
      <c r="Q777" s="781"/>
      <c r="R777" s="778"/>
      <c r="S777" s="778"/>
      <c r="T777" s="778"/>
      <c r="U777" s="778"/>
      <c r="V777" s="778"/>
      <c r="W777" s="778"/>
      <c r="X777" s="778"/>
      <c r="Y777" s="778"/>
      <c r="Z777" s="778"/>
      <c r="AA777" s="778"/>
      <c r="AB777" s="778"/>
      <c r="AC777" s="778"/>
      <c r="AD777" s="778"/>
      <c r="AE777" s="778"/>
      <c r="AF777" s="778"/>
      <c r="AG777" s="778"/>
      <c r="AH777" s="778"/>
      <c r="AI777" s="778"/>
      <c r="AJ777" s="778"/>
      <c r="AK777" s="778"/>
      <c r="AL777" s="778"/>
      <c r="AM777" s="778"/>
      <c r="AN777" s="778"/>
      <c r="AO777" s="778"/>
      <c r="AP777" s="778"/>
      <c r="AQ777" s="778"/>
      <c r="AR777" s="778"/>
      <c r="AS777" s="778"/>
      <c r="AT777" s="778"/>
      <c r="AU777" s="778"/>
      <c r="AV777" s="778"/>
      <c r="AW777" s="778"/>
      <c r="AX777" s="778"/>
      <c r="AY777" s="778"/>
      <c r="AZ777" s="778"/>
      <c r="BA777" s="778"/>
      <c r="BB777" s="778"/>
      <c r="BC777" s="778"/>
      <c r="BD777" s="778"/>
      <c r="BE777" s="778"/>
      <c r="BF777" s="778"/>
      <c r="BG777" s="778"/>
      <c r="BH777" s="778"/>
      <c r="BI777" s="778"/>
      <c r="BJ777" s="778"/>
      <c r="BK777" s="778"/>
      <c r="BL777" s="778"/>
      <c r="BM777" s="778"/>
      <c r="BN777" s="778"/>
      <c r="BO777" s="778"/>
      <c r="BP777" s="778"/>
      <c r="BQ777" s="778"/>
      <c r="BR777" s="778"/>
      <c r="BS777" s="778"/>
      <c r="BT777" s="778"/>
      <c r="BU777" s="778"/>
      <c r="BV777" s="778"/>
      <c r="BW777" s="778"/>
      <c r="BX777" s="778"/>
      <c r="BY777" s="778"/>
      <c r="BZ777" s="778"/>
      <c r="CA777" s="778"/>
      <c r="CB777" s="778"/>
      <c r="CC777" s="778"/>
      <c r="CD777" s="778"/>
      <c r="CE777" s="778"/>
      <c r="CF777" s="778"/>
      <c r="CG777" s="778"/>
      <c r="CH777" s="778"/>
      <c r="CI777" s="778"/>
      <c r="CJ777" s="778"/>
      <c r="CK777" s="778"/>
      <c r="CL777" s="778"/>
      <c r="CM777" s="778"/>
      <c r="CN777" s="778"/>
      <c r="CO777" s="778"/>
      <c r="CP777" s="778"/>
      <c r="CQ777" s="778"/>
      <c r="CR777" s="778"/>
      <c r="CS777" s="778"/>
      <c r="CT777" s="778"/>
      <c r="CU777" s="778"/>
      <c r="CV777" s="778"/>
      <c r="CW777" s="778"/>
      <c r="CX777" s="778"/>
      <c r="CY777" s="778"/>
      <c r="CZ777" s="778"/>
      <c r="DA777" s="778"/>
      <c r="DB777" s="778"/>
      <c r="DC777" s="778"/>
      <c r="DD777" s="778"/>
      <c r="DE777" s="778"/>
      <c r="DF777" s="778"/>
      <c r="DG777" s="778"/>
      <c r="DH777" s="778"/>
      <c r="DI777" s="778"/>
      <c r="DJ777" s="778"/>
      <c r="DK777" s="778"/>
      <c r="DL777" s="778"/>
      <c r="DM777" s="778"/>
      <c r="DN777" s="778"/>
      <c r="DO777" s="778"/>
      <c r="DP777" s="778"/>
      <c r="DQ777" s="778"/>
      <c r="DR777" s="778"/>
      <c r="DS777" s="778"/>
      <c r="DT777" s="778"/>
      <c r="DU777" s="778"/>
      <c r="DV777" s="778"/>
      <c r="DW777" s="778"/>
      <c r="DX777" s="778"/>
      <c r="DY777" s="778"/>
      <c r="DZ777" s="778"/>
      <c r="EA777" s="778"/>
      <c r="EB777" s="778"/>
      <c r="EC777" s="778"/>
      <c r="ED777" s="778"/>
      <c r="EE777" s="778"/>
      <c r="EF777" s="778"/>
      <c r="EG777" s="778"/>
      <c r="EH777" s="778"/>
      <c r="EI777" s="778"/>
      <c r="EJ777" s="778"/>
      <c r="EK777" s="778"/>
      <c r="EL777" s="778"/>
      <c r="EM777" s="778"/>
      <c r="EN777" s="778"/>
      <c r="EO777" s="778"/>
      <c r="EP777" s="778"/>
      <c r="EQ777" s="778"/>
      <c r="ER777" s="778"/>
      <c r="ES777" s="778"/>
      <c r="ET777" s="778"/>
      <c r="EU777" s="778"/>
      <c r="EV777" s="778"/>
      <c r="EW777" s="778"/>
      <c r="EX777" s="778"/>
      <c r="EY777" s="778"/>
      <c r="EZ777" s="778"/>
      <c r="FA777" s="778"/>
      <c r="FB777" s="778"/>
      <c r="FC777" s="778"/>
      <c r="FD777" s="778"/>
      <c r="FE777" s="778"/>
      <c r="FF777" s="778"/>
      <c r="FG777" s="778"/>
      <c r="FH777" s="778"/>
      <c r="FI777" s="778"/>
      <c r="FJ777" s="778"/>
      <c r="FK777" s="778"/>
      <c r="FL777" s="778"/>
      <c r="FM777" s="778"/>
      <c r="FN777" s="778"/>
      <c r="FO777" s="778"/>
      <c r="FP777" s="778"/>
      <c r="FQ777" s="778"/>
      <c r="FR777" s="778"/>
      <c r="FS777" s="778"/>
      <c r="FT777" s="778"/>
      <c r="FU777" s="778"/>
      <c r="FV777" s="778"/>
      <c r="FW777" s="778"/>
      <c r="FX777" s="778"/>
      <c r="FY777" s="778"/>
      <c r="FZ777" s="778"/>
      <c r="GA777" s="778"/>
      <c r="GB777" s="778"/>
      <c r="GC777" s="778"/>
      <c r="GD777" s="778"/>
      <c r="GE777" s="778"/>
      <c r="GF777" s="778"/>
      <c r="GG777" s="778"/>
      <c r="GH777" s="778"/>
      <c r="GI777" s="778"/>
      <c r="GJ777" s="778"/>
      <c r="GK777" s="778"/>
      <c r="GL777" s="778"/>
      <c r="GM777" s="778"/>
      <c r="GN777" s="778"/>
      <c r="GO777" s="778"/>
      <c r="GP777" s="778"/>
      <c r="GQ777" s="778"/>
      <c r="GR777" s="778"/>
      <c r="GS777" s="778"/>
      <c r="GT777" s="778"/>
      <c r="GU777" s="778"/>
      <c r="GV777" s="778"/>
      <c r="GW777" s="778"/>
      <c r="GX777" s="778"/>
      <c r="GY777" s="778"/>
      <c r="GZ777" s="778"/>
      <c r="HA777" s="778"/>
      <c r="HB777" s="778"/>
      <c r="HC777" s="778"/>
      <c r="HD777" s="778"/>
      <c r="HE777" s="778"/>
      <c r="HF777" s="778"/>
      <c r="HG777" s="778"/>
      <c r="HH777" s="778"/>
    </row>
    <row r="778" spans="1:216" s="782" customFormat="1">
      <c r="A778" s="779"/>
      <c r="B778" s="780"/>
      <c r="C778" s="780"/>
      <c r="D778" s="780"/>
      <c r="E778" s="780"/>
      <c r="F778" s="780"/>
      <c r="G778" s="780"/>
      <c r="H778" s="780"/>
      <c r="I778" s="780"/>
      <c r="J778" s="780"/>
      <c r="K778" s="780"/>
      <c r="L778" s="780"/>
      <c r="M778" s="780"/>
      <c r="N778" s="780"/>
      <c r="O778" s="780"/>
      <c r="P778" s="780"/>
      <c r="Q778" s="781"/>
      <c r="R778" s="778"/>
      <c r="S778" s="778"/>
      <c r="T778" s="778"/>
      <c r="U778" s="778"/>
      <c r="V778" s="778"/>
      <c r="W778" s="778"/>
      <c r="X778" s="778"/>
      <c r="Y778" s="778"/>
      <c r="Z778" s="778"/>
      <c r="AA778" s="778"/>
      <c r="AB778" s="778"/>
      <c r="AC778" s="778"/>
      <c r="AD778" s="778"/>
      <c r="AE778" s="778"/>
      <c r="AF778" s="778"/>
      <c r="AG778" s="778"/>
      <c r="AH778" s="778"/>
      <c r="AI778" s="778"/>
      <c r="AJ778" s="778"/>
      <c r="AK778" s="778"/>
      <c r="AL778" s="778"/>
      <c r="AM778" s="778"/>
      <c r="AN778" s="778"/>
      <c r="AO778" s="778"/>
      <c r="AP778" s="778"/>
      <c r="AQ778" s="778"/>
      <c r="AR778" s="778"/>
      <c r="AS778" s="778"/>
      <c r="AT778" s="778"/>
      <c r="AU778" s="778"/>
      <c r="AV778" s="778"/>
      <c r="AW778" s="778"/>
      <c r="AX778" s="778"/>
      <c r="AY778" s="778"/>
      <c r="AZ778" s="778"/>
      <c r="BA778" s="778"/>
      <c r="BB778" s="778"/>
      <c r="BC778" s="778"/>
      <c r="BD778" s="778"/>
      <c r="BE778" s="778"/>
      <c r="BF778" s="778"/>
      <c r="BG778" s="778"/>
      <c r="BH778" s="778"/>
      <c r="BI778" s="778"/>
      <c r="BJ778" s="778"/>
      <c r="BK778" s="778"/>
      <c r="BL778" s="778"/>
      <c r="BM778" s="778"/>
      <c r="BN778" s="778"/>
      <c r="BO778" s="778"/>
      <c r="BP778" s="778"/>
      <c r="BQ778" s="778"/>
      <c r="BR778" s="778"/>
      <c r="BS778" s="778"/>
      <c r="BT778" s="778"/>
      <c r="BU778" s="778"/>
      <c r="BV778" s="778"/>
      <c r="BW778" s="778"/>
      <c r="BX778" s="778"/>
      <c r="BY778" s="778"/>
      <c r="BZ778" s="778"/>
      <c r="CA778" s="778"/>
      <c r="CB778" s="778"/>
      <c r="CC778" s="778"/>
      <c r="CD778" s="778"/>
      <c r="CE778" s="778"/>
      <c r="CF778" s="778"/>
      <c r="CG778" s="778"/>
      <c r="CH778" s="778"/>
      <c r="CI778" s="778"/>
      <c r="CJ778" s="778"/>
      <c r="CK778" s="778"/>
      <c r="CL778" s="778"/>
      <c r="CM778" s="778"/>
      <c r="CN778" s="778"/>
      <c r="CO778" s="778"/>
      <c r="CP778" s="778"/>
      <c r="CQ778" s="778"/>
      <c r="CR778" s="778"/>
      <c r="CS778" s="778"/>
      <c r="CT778" s="778"/>
      <c r="CU778" s="778"/>
      <c r="CV778" s="778"/>
      <c r="CW778" s="778"/>
      <c r="CX778" s="778"/>
      <c r="CY778" s="778"/>
      <c r="CZ778" s="778"/>
      <c r="DA778" s="778"/>
      <c r="DB778" s="778"/>
      <c r="DC778" s="778"/>
      <c r="DD778" s="778"/>
      <c r="DE778" s="778"/>
      <c r="DF778" s="778"/>
      <c r="DG778" s="778"/>
      <c r="DH778" s="778"/>
      <c r="DI778" s="778"/>
      <c r="DJ778" s="778"/>
      <c r="DK778" s="778"/>
      <c r="DL778" s="778"/>
      <c r="DM778" s="778"/>
      <c r="DN778" s="778"/>
      <c r="DO778" s="778"/>
      <c r="DP778" s="778"/>
      <c r="DQ778" s="778"/>
      <c r="DR778" s="778"/>
      <c r="DS778" s="778"/>
      <c r="DT778" s="778"/>
      <c r="DU778" s="778"/>
      <c r="DV778" s="778"/>
      <c r="DW778" s="778"/>
      <c r="DX778" s="778"/>
      <c r="DY778" s="778"/>
      <c r="DZ778" s="778"/>
      <c r="EA778" s="778"/>
      <c r="EB778" s="778"/>
      <c r="EC778" s="778"/>
      <c r="ED778" s="778"/>
      <c r="EE778" s="778"/>
      <c r="EF778" s="778"/>
      <c r="EG778" s="778"/>
      <c r="EH778" s="778"/>
      <c r="EI778" s="778"/>
      <c r="EJ778" s="778"/>
      <c r="EK778" s="778"/>
      <c r="EL778" s="778"/>
      <c r="EM778" s="778"/>
      <c r="EN778" s="778"/>
      <c r="EO778" s="778"/>
      <c r="EP778" s="778"/>
      <c r="EQ778" s="778"/>
      <c r="ER778" s="778"/>
      <c r="ES778" s="778"/>
      <c r="ET778" s="778"/>
      <c r="EU778" s="778"/>
      <c r="EV778" s="778"/>
      <c r="EW778" s="778"/>
      <c r="EX778" s="778"/>
      <c r="EY778" s="778"/>
      <c r="EZ778" s="778"/>
      <c r="FA778" s="778"/>
      <c r="FB778" s="778"/>
      <c r="FC778" s="778"/>
      <c r="FD778" s="778"/>
      <c r="FE778" s="778"/>
      <c r="FF778" s="778"/>
      <c r="FG778" s="778"/>
      <c r="FH778" s="778"/>
      <c r="FI778" s="778"/>
      <c r="FJ778" s="778"/>
      <c r="FK778" s="778"/>
      <c r="FL778" s="778"/>
      <c r="FM778" s="778"/>
      <c r="FN778" s="778"/>
      <c r="FO778" s="778"/>
      <c r="FP778" s="778"/>
      <c r="FQ778" s="778"/>
      <c r="FR778" s="778"/>
      <c r="FS778" s="778"/>
      <c r="FT778" s="778"/>
      <c r="FU778" s="778"/>
      <c r="FV778" s="778"/>
      <c r="FW778" s="778"/>
      <c r="FX778" s="778"/>
      <c r="FY778" s="778"/>
      <c r="FZ778" s="778"/>
      <c r="GA778" s="778"/>
      <c r="GB778" s="778"/>
      <c r="GC778" s="778"/>
      <c r="GD778" s="778"/>
      <c r="GE778" s="778"/>
      <c r="GF778" s="778"/>
      <c r="GG778" s="778"/>
      <c r="GH778" s="778"/>
      <c r="GI778" s="778"/>
      <c r="GJ778" s="778"/>
      <c r="GK778" s="778"/>
      <c r="GL778" s="778"/>
      <c r="GM778" s="778"/>
      <c r="GN778" s="778"/>
      <c r="GO778" s="778"/>
      <c r="GP778" s="778"/>
      <c r="GQ778" s="778"/>
      <c r="GR778" s="778"/>
      <c r="GS778" s="778"/>
      <c r="GT778" s="778"/>
      <c r="GU778" s="778"/>
      <c r="GV778" s="778"/>
      <c r="GW778" s="778"/>
      <c r="GX778" s="778"/>
      <c r="GY778" s="778"/>
      <c r="GZ778" s="778"/>
      <c r="HA778" s="778"/>
      <c r="HB778" s="778"/>
      <c r="HC778" s="778"/>
      <c r="HD778" s="778"/>
      <c r="HE778" s="778"/>
      <c r="HF778" s="778"/>
      <c r="HG778" s="778"/>
      <c r="HH778" s="778"/>
    </row>
    <row r="779" spans="1:216" s="782" customFormat="1">
      <c r="A779" s="779"/>
      <c r="B779" s="780"/>
      <c r="C779" s="780"/>
      <c r="D779" s="780"/>
      <c r="E779" s="780"/>
      <c r="F779" s="780"/>
      <c r="G779" s="780"/>
      <c r="H779" s="780"/>
      <c r="I779" s="780"/>
      <c r="J779" s="780"/>
      <c r="K779" s="780"/>
      <c r="L779" s="780"/>
      <c r="M779" s="780"/>
      <c r="N779" s="780"/>
      <c r="O779" s="780"/>
      <c r="P779" s="780"/>
      <c r="Q779" s="781"/>
      <c r="R779" s="778"/>
      <c r="S779" s="778"/>
      <c r="T779" s="778"/>
      <c r="U779" s="778"/>
      <c r="V779" s="778"/>
      <c r="W779" s="778"/>
      <c r="X779" s="778"/>
      <c r="Y779" s="778"/>
      <c r="Z779" s="778"/>
      <c r="AA779" s="778"/>
      <c r="AB779" s="778"/>
      <c r="AC779" s="778"/>
      <c r="AD779" s="778"/>
      <c r="AE779" s="778"/>
      <c r="AF779" s="778"/>
      <c r="AG779" s="778"/>
      <c r="AH779" s="778"/>
      <c r="AI779" s="778"/>
      <c r="AJ779" s="778"/>
      <c r="AK779" s="778"/>
      <c r="AL779" s="778"/>
      <c r="AM779" s="778"/>
      <c r="AN779" s="778"/>
      <c r="AO779" s="778"/>
      <c r="AP779" s="778"/>
      <c r="AQ779" s="778"/>
      <c r="AR779" s="778"/>
      <c r="AS779" s="778"/>
      <c r="AT779" s="778"/>
      <c r="AU779" s="778"/>
      <c r="AV779" s="778"/>
      <c r="AW779" s="778"/>
      <c r="AX779" s="778"/>
      <c r="AY779" s="778"/>
      <c r="AZ779" s="778"/>
      <c r="BA779" s="778"/>
      <c r="BB779" s="778"/>
      <c r="BC779" s="778"/>
      <c r="BD779" s="778"/>
      <c r="BE779" s="778"/>
      <c r="BF779" s="778"/>
      <c r="BG779" s="778"/>
      <c r="BH779" s="778"/>
      <c r="BI779" s="778"/>
      <c r="BJ779" s="778"/>
      <c r="BK779" s="778"/>
      <c r="BL779" s="778"/>
      <c r="BM779" s="778"/>
      <c r="BN779" s="778"/>
      <c r="BO779" s="778"/>
      <c r="BP779" s="778"/>
      <c r="BQ779" s="778"/>
      <c r="BR779" s="778"/>
      <c r="BS779" s="778"/>
      <c r="BT779" s="778"/>
      <c r="BU779" s="778"/>
      <c r="BV779" s="778"/>
      <c r="BW779" s="778"/>
      <c r="BX779" s="778"/>
      <c r="BY779" s="778"/>
      <c r="BZ779" s="778"/>
      <c r="CA779" s="778"/>
      <c r="CB779" s="778"/>
      <c r="CC779" s="778"/>
      <c r="CD779" s="778"/>
      <c r="CE779" s="778"/>
      <c r="CF779" s="778"/>
      <c r="CG779" s="778"/>
      <c r="CH779" s="778"/>
      <c r="CI779" s="778"/>
      <c r="CJ779" s="778"/>
      <c r="CK779" s="778"/>
      <c r="CL779" s="778"/>
      <c r="CM779" s="778"/>
      <c r="CN779" s="778"/>
      <c r="CO779" s="778"/>
      <c r="CP779" s="778"/>
      <c r="CQ779" s="778"/>
      <c r="CR779" s="778"/>
      <c r="CS779" s="778"/>
      <c r="CT779" s="778"/>
      <c r="CU779" s="778"/>
      <c r="CV779" s="778"/>
      <c r="CW779" s="778"/>
      <c r="CX779" s="778"/>
      <c r="CY779" s="778"/>
      <c r="CZ779" s="778"/>
      <c r="DA779" s="778"/>
      <c r="DB779" s="778"/>
      <c r="DC779" s="778"/>
      <c r="DD779" s="778"/>
      <c r="DE779" s="778"/>
      <c r="DF779" s="778"/>
      <c r="DG779" s="778"/>
      <c r="DH779" s="778"/>
      <c r="DI779" s="778"/>
      <c r="DJ779" s="778"/>
      <c r="DK779" s="778"/>
      <c r="DL779" s="778"/>
      <c r="DM779" s="778"/>
      <c r="DN779" s="778"/>
      <c r="DO779" s="778"/>
      <c r="DP779" s="778"/>
      <c r="DQ779" s="778"/>
      <c r="DR779" s="778"/>
      <c r="DS779" s="778"/>
      <c r="DT779" s="778"/>
      <c r="DU779" s="778"/>
      <c r="DV779" s="778"/>
      <c r="DW779" s="778"/>
      <c r="DX779" s="778"/>
      <c r="DY779" s="778"/>
      <c r="DZ779" s="778"/>
      <c r="EA779" s="778"/>
      <c r="EB779" s="778"/>
      <c r="EC779" s="778"/>
      <c r="ED779" s="778"/>
      <c r="EE779" s="778"/>
      <c r="EF779" s="778"/>
      <c r="EG779" s="778"/>
      <c r="EH779" s="778"/>
      <c r="EI779" s="778"/>
      <c r="EJ779" s="778"/>
      <c r="EK779" s="778"/>
      <c r="EL779" s="778"/>
      <c r="EM779" s="778"/>
      <c r="EN779" s="778"/>
      <c r="EO779" s="778"/>
      <c r="EP779" s="778"/>
      <c r="EQ779" s="778"/>
      <c r="ER779" s="778"/>
      <c r="ES779" s="778"/>
      <c r="ET779" s="778"/>
      <c r="EU779" s="778"/>
      <c r="EV779" s="778"/>
      <c r="EW779" s="778"/>
      <c r="EX779" s="778"/>
      <c r="EY779" s="778"/>
      <c r="EZ779" s="778"/>
      <c r="FA779" s="778"/>
      <c r="FB779" s="778"/>
      <c r="FC779" s="778"/>
      <c r="FD779" s="778"/>
      <c r="FE779" s="778"/>
      <c r="FF779" s="778"/>
      <c r="FG779" s="778"/>
      <c r="FH779" s="778"/>
      <c r="FI779" s="778"/>
      <c r="FJ779" s="778"/>
      <c r="FK779" s="778"/>
      <c r="FL779" s="778"/>
      <c r="FM779" s="778"/>
      <c r="FN779" s="778"/>
      <c r="FO779" s="778"/>
      <c r="FP779" s="778"/>
      <c r="FQ779" s="778"/>
      <c r="FR779" s="778"/>
      <c r="FS779" s="778"/>
      <c r="FT779" s="778"/>
      <c r="FU779" s="778"/>
      <c r="FV779" s="778"/>
      <c r="FW779" s="778"/>
      <c r="FX779" s="778"/>
      <c r="FY779" s="778"/>
      <c r="FZ779" s="778"/>
      <c r="GA779" s="778"/>
      <c r="GB779" s="778"/>
      <c r="GC779" s="778"/>
      <c r="GD779" s="778"/>
      <c r="GE779" s="778"/>
      <c r="GF779" s="778"/>
      <c r="GG779" s="778"/>
      <c r="GH779" s="778"/>
      <c r="GI779" s="778"/>
      <c r="GJ779" s="778"/>
      <c r="GK779" s="778"/>
      <c r="GL779" s="778"/>
      <c r="GM779" s="778"/>
      <c r="GN779" s="778"/>
      <c r="GO779" s="778"/>
      <c r="GP779" s="778"/>
      <c r="GQ779" s="778"/>
      <c r="GR779" s="778"/>
      <c r="GS779" s="778"/>
      <c r="GT779" s="778"/>
      <c r="GU779" s="778"/>
      <c r="GV779" s="778"/>
      <c r="GW779" s="778"/>
      <c r="GX779" s="778"/>
      <c r="GY779" s="778"/>
      <c r="GZ779" s="778"/>
      <c r="HA779" s="778"/>
      <c r="HB779" s="778"/>
      <c r="HC779" s="778"/>
      <c r="HD779" s="778"/>
      <c r="HE779" s="778"/>
      <c r="HF779" s="778"/>
      <c r="HG779" s="778"/>
      <c r="HH779" s="778"/>
    </row>
    <row r="780" spans="1:216" s="782" customFormat="1">
      <c r="A780" s="779"/>
      <c r="B780" s="780"/>
      <c r="C780" s="780"/>
      <c r="D780" s="780"/>
      <c r="E780" s="780"/>
      <c r="F780" s="780"/>
      <c r="G780" s="780"/>
      <c r="H780" s="780"/>
      <c r="I780" s="780"/>
      <c r="J780" s="780"/>
      <c r="K780" s="780"/>
      <c r="L780" s="780"/>
      <c r="M780" s="780"/>
      <c r="N780" s="780"/>
      <c r="O780" s="780"/>
      <c r="P780" s="780"/>
      <c r="Q780" s="781"/>
      <c r="R780" s="778"/>
      <c r="S780" s="778"/>
      <c r="T780" s="778"/>
      <c r="U780" s="778"/>
      <c r="V780" s="778"/>
      <c r="W780" s="778"/>
      <c r="X780" s="778"/>
      <c r="Y780" s="778"/>
      <c r="Z780" s="778"/>
      <c r="AA780" s="778"/>
      <c r="AB780" s="778"/>
      <c r="AC780" s="778"/>
      <c r="AD780" s="778"/>
      <c r="AE780" s="778"/>
      <c r="AF780" s="778"/>
      <c r="AG780" s="778"/>
      <c r="AH780" s="778"/>
      <c r="AI780" s="778"/>
      <c r="AJ780" s="778"/>
      <c r="AK780" s="778"/>
      <c r="AL780" s="778"/>
      <c r="AM780" s="778"/>
      <c r="AN780" s="778"/>
      <c r="AO780" s="778"/>
      <c r="AP780" s="778"/>
      <c r="AQ780" s="778"/>
      <c r="AR780" s="778"/>
      <c r="AS780" s="778"/>
      <c r="AT780" s="778"/>
      <c r="AU780" s="778"/>
      <c r="AV780" s="778"/>
      <c r="AW780" s="778"/>
      <c r="AX780" s="778"/>
      <c r="AY780" s="778"/>
      <c r="AZ780" s="778"/>
      <c r="BA780" s="778"/>
      <c r="BB780" s="778"/>
      <c r="BC780" s="778"/>
      <c r="BD780" s="778"/>
      <c r="BE780" s="778"/>
      <c r="BF780" s="778"/>
      <c r="BG780" s="778"/>
      <c r="BH780" s="778"/>
      <c r="BI780" s="778"/>
      <c r="BJ780" s="778"/>
      <c r="BK780" s="778"/>
      <c r="BL780" s="778"/>
      <c r="BM780" s="778"/>
      <c r="BN780" s="778"/>
      <c r="BO780" s="778"/>
      <c r="BP780" s="778"/>
      <c r="BQ780" s="778"/>
      <c r="BR780" s="778"/>
      <c r="BS780" s="778"/>
      <c r="BT780" s="778"/>
      <c r="BU780" s="778"/>
      <c r="BV780" s="778"/>
      <c r="BW780" s="778"/>
      <c r="BX780" s="778"/>
      <c r="BY780" s="778"/>
      <c r="BZ780" s="778"/>
      <c r="CA780" s="778"/>
      <c r="CB780" s="778"/>
      <c r="CC780" s="778"/>
      <c r="CD780" s="778"/>
      <c r="CE780" s="778"/>
      <c r="CF780" s="778"/>
      <c r="CG780" s="778"/>
      <c r="CH780" s="778"/>
      <c r="CI780" s="778"/>
      <c r="CJ780" s="778"/>
      <c r="CK780" s="778"/>
      <c r="CL780" s="778"/>
      <c r="CM780" s="778"/>
      <c r="CN780" s="778"/>
      <c r="CO780" s="778"/>
      <c r="CP780" s="778"/>
      <c r="CQ780" s="778"/>
      <c r="CR780" s="778"/>
      <c r="CS780" s="778"/>
      <c r="CT780" s="778"/>
      <c r="CU780" s="778"/>
      <c r="CV780" s="778"/>
      <c r="CW780" s="778"/>
      <c r="CX780" s="778"/>
      <c r="CY780" s="778"/>
      <c r="CZ780" s="778"/>
      <c r="DA780" s="778"/>
      <c r="DB780" s="778"/>
      <c r="DC780" s="778"/>
      <c r="DD780" s="778"/>
      <c r="DE780" s="778"/>
      <c r="DF780" s="778"/>
      <c r="DG780" s="778"/>
      <c r="DH780" s="778"/>
      <c r="DI780" s="778"/>
      <c r="DJ780" s="778"/>
      <c r="DK780" s="778"/>
      <c r="DL780" s="778"/>
      <c r="DM780" s="778"/>
      <c r="DN780" s="778"/>
      <c r="DO780" s="778"/>
      <c r="DP780" s="778"/>
      <c r="DQ780" s="778"/>
      <c r="DR780" s="778"/>
      <c r="DS780" s="778"/>
      <c r="DT780" s="778"/>
      <c r="DU780" s="778"/>
      <c r="DV780" s="778"/>
      <c r="DW780" s="778"/>
      <c r="DX780" s="778"/>
      <c r="DY780" s="778"/>
      <c r="DZ780" s="778"/>
      <c r="EA780" s="778"/>
      <c r="EB780" s="778"/>
      <c r="EC780" s="778"/>
      <c r="ED780" s="778"/>
      <c r="EE780" s="778"/>
      <c r="EF780" s="778"/>
      <c r="EG780" s="778"/>
      <c r="EH780" s="778"/>
      <c r="EI780" s="778"/>
      <c r="EJ780" s="778"/>
      <c r="EK780" s="778"/>
      <c r="EL780" s="778"/>
      <c r="EM780" s="778"/>
      <c r="EN780" s="778"/>
      <c r="EO780" s="778"/>
      <c r="EP780" s="778"/>
      <c r="EQ780" s="778"/>
      <c r="ER780" s="778"/>
      <c r="ES780" s="778"/>
      <c r="ET780" s="778"/>
      <c r="EU780" s="778"/>
      <c r="EV780" s="778"/>
      <c r="EW780" s="778"/>
      <c r="EX780" s="778"/>
      <c r="EY780" s="778"/>
      <c r="EZ780" s="778"/>
      <c r="FA780" s="778"/>
      <c r="FB780" s="778"/>
      <c r="FC780" s="778"/>
      <c r="FD780" s="778"/>
      <c r="FE780" s="778"/>
      <c r="FF780" s="778"/>
      <c r="FG780" s="778"/>
      <c r="FH780" s="778"/>
      <c r="FI780" s="778"/>
      <c r="FJ780" s="778"/>
      <c r="FK780" s="778"/>
      <c r="FL780" s="778"/>
      <c r="FM780" s="778"/>
      <c r="FN780" s="778"/>
      <c r="FO780" s="778"/>
      <c r="FP780" s="778"/>
      <c r="FQ780" s="778"/>
      <c r="FR780" s="778"/>
      <c r="FS780" s="778"/>
      <c r="FT780" s="778"/>
      <c r="FU780" s="778"/>
      <c r="FV780" s="778"/>
      <c r="FW780" s="778"/>
      <c r="FX780" s="778"/>
      <c r="FY780" s="778"/>
      <c r="FZ780" s="778"/>
      <c r="GA780" s="778"/>
      <c r="GB780" s="778"/>
      <c r="GC780" s="778"/>
      <c r="GD780" s="778"/>
      <c r="GE780" s="778"/>
      <c r="GF780" s="778"/>
      <c r="GG780" s="778"/>
      <c r="GH780" s="778"/>
      <c r="GI780" s="778"/>
      <c r="GJ780" s="778"/>
      <c r="GK780" s="778"/>
      <c r="GL780" s="778"/>
      <c r="GM780" s="778"/>
      <c r="GN780" s="778"/>
      <c r="GO780" s="778"/>
      <c r="GP780" s="778"/>
      <c r="GQ780" s="778"/>
      <c r="GR780" s="778"/>
      <c r="GS780" s="778"/>
      <c r="GT780" s="778"/>
      <c r="GU780" s="778"/>
      <c r="GV780" s="778"/>
      <c r="GW780" s="778"/>
      <c r="GX780" s="778"/>
      <c r="GY780" s="778"/>
      <c r="GZ780" s="778"/>
      <c r="HA780" s="778"/>
      <c r="HB780" s="778"/>
      <c r="HC780" s="778"/>
      <c r="HD780" s="778"/>
      <c r="HE780" s="778"/>
      <c r="HF780" s="778"/>
      <c r="HG780" s="778"/>
      <c r="HH780" s="778"/>
    </row>
    <row r="781" spans="1:216" s="782" customFormat="1">
      <c r="A781" s="779"/>
      <c r="B781" s="780"/>
      <c r="C781" s="780"/>
      <c r="D781" s="780"/>
      <c r="E781" s="780"/>
      <c r="F781" s="780"/>
      <c r="G781" s="780"/>
      <c r="H781" s="780"/>
      <c r="I781" s="780"/>
      <c r="J781" s="780"/>
      <c r="K781" s="780"/>
      <c r="L781" s="780"/>
      <c r="M781" s="780"/>
      <c r="N781" s="780"/>
      <c r="O781" s="780"/>
      <c r="P781" s="780"/>
      <c r="Q781" s="781"/>
      <c r="R781" s="778"/>
      <c r="S781" s="778"/>
      <c r="T781" s="778"/>
      <c r="U781" s="778"/>
      <c r="V781" s="778"/>
      <c r="W781" s="778"/>
      <c r="X781" s="778"/>
      <c r="Y781" s="778"/>
      <c r="Z781" s="778"/>
      <c r="AA781" s="778"/>
      <c r="AB781" s="778"/>
      <c r="AC781" s="778"/>
      <c r="AD781" s="778"/>
      <c r="AE781" s="778"/>
      <c r="AF781" s="778"/>
      <c r="AG781" s="778"/>
      <c r="AH781" s="778"/>
      <c r="AI781" s="778"/>
      <c r="AJ781" s="778"/>
      <c r="AK781" s="778"/>
      <c r="AL781" s="778"/>
      <c r="AM781" s="778"/>
      <c r="AN781" s="778"/>
      <c r="AO781" s="778"/>
      <c r="AP781" s="778"/>
      <c r="AQ781" s="778"/>
      <c r="AR781" s="778"/>
      <c r="AS781" s="778"/>
      <c r="AT781" s="778"/>
      <c r="AU781" s="778"/>
      <c r="AV781" s="778"/>
      <c r="AW781" s="778"/>
      <c r="AX781" s="778"/>
      <c r="AY781" s="778"/>
      <c r="AZ781" s="778"/>
      <c r="BA781" s="778"/>
      <c r="BB781" s="778"/>
      <c r="BC781" s="778"/>
      <c r="BD781" s="778"/>
      <c r="BE781" s="778"/>
      <c r="BF781" s="778"/>
      <c r="BG781" s="778"/>
      <c r="BH781" s="778"/>
      <c r="BI781" s="778"/>
      <c r="BJ781" s="778"/>
      <c r="BK781" s="778"/>
      <c r="BL781" s="778"/>
      <c r="BM781" s="778"/>
      <c r="BN781" s="778"/>
      <c r="BO781" s="778"/>
      <c r="BP781" s="778"/>
      <c r="BQ781" s="778"/>
      <c r="BR781" s="778"/>
      <c r="BS781" s="778"/>
      <c r="BT781" s="778"/>
      <c r="BU781" s="778"/>
      <c r="BV781" s="778"/>
      <c r="BW781" s="778"/>
      <c r="BX781" s="778"/>
      <c r="BY781" s="778"/>
      <c r="BZ781" s="778"/>
      <c r="CA781" s="778"/>
      <c r="CB781" s="778"/>
      <c r="CC781" s="778"/>
      <c r="CD781" s="778"/>
      <c r="CE781" s="778"/>
      <c r="CF781" s="778"/>
      <c r="CG781" s="778"/>
      <c r="CH781" s="778"/>
      <c r="CI781" s="778"/>
      <c r="CJ781" s="778"/>
      <c r="CK781" s="778"/>
      <c r="CL781" s="778"/>
      <c r="CM781" s="778"/>
      <c r="CN781" s="778"/>
      <c r="CO781" s="778"/>
      <c r="CP781" s="778"/>
      <c r="CQ781" s="778"/>
      <c r="CR781" s="778"/>
      <c r="CS781" s="778"/>
      <c r="CT781" s="778"/>
      <c r="CU781" s="778"/>
      <c r="CV781" s="778"/>
      <c r="CW781" s="778"/>
      <c r="CX781" s="778"/>
      <c r="CY781" s="778"/>
      <c r="CZ781" s="778"/>
      <c r="DA781" s="778"/>
      <c r="DB781" s="778"/>
      <c r="DC781" s="778"/>
      <c r="DD781" s="778"/>
      <c r="DE781" s="778"/>
      <c r="DF781" s="778"/>
      <c r="DG781" s="778"/>
      <c r="DH781" s="778"/>
      <c r="DI781" s="778"/>
      <c r="DJ781" s="778"/>
      <c r="DK781" s="778"/>
      <c r="DL781" s="778"/>
      <c r="DM781" s="778"/>
      <c r="DN781" s="778"/>
      <c r="DO781" s="778"/>
      <c r="DP781" s="778"/>
      <c r="DQ781" s="778"/>
      <c r="DR781" s="778"/>
      <c r="DS781" s="778"/>
      <c r="DT781" s="778"/>
      <c r="DU781" s="778"/>
      <c r="DV781" s="778"/>
      <c r="DW781" s="778"/>
      <c r="DX781" s="778"/>
      <c r="DY781" s="778"/>
      <c r="DZ781" s="778"/>
      <c r="EA781" s="778"/>
      <c r="EB781" s="778"/>
      <c r="EC781" s="778"/>
      <c r="ED781" s="778"/>
      <c r="EE781" s="778"/>
      <c r="EF781" s="778"/>
      <c r="EG781" s="778"/>
      <c r="EH781" s="778"/>
      <c r="EI781" s="778"/>
      <c r="EJ781" s="778"/>
      <c r="EK781" s="778"/>
      <c r="EL781" s="778"/>
      <c r="EM781" s="778"/>
      <c r="EN781" s="778"/>
      <c r="EO781" s="778"/>
      <c r="EP781" s="778"/>
      <c r="EQ781" s="778"/>
      <c r="ER781" s="778"/>
      <c r="ES781" s="778"/>
      <c r="ET781" s="778"/>
      <c r="EU781" s="778"/>
      <c r="EV781" s="778"/>
      <c r="EW781" s="778"/>
      <c r="EX781" s="778"/>
      <c r="EY781" s="778"/>
      <c r="EZ781" s="778"/>
      <c r="FA781" s="778"/>
      <c r="FB781" s="778"/>
      <c r="FC781" s="778"/>
      <c r="FD781" s="778"/>
      <c r="FE781" s="778"/>
      <c r="FF781" s="778"/>
      <c r="FG781" s="778"/>
      <c r="FH781" s="778"/>
      <c r="FI781" s="778"/>
      <c r="FJ781" s="778"/>
      <c r="FK781" s="778"/>
      <c r="FL781" s="778"/>
      <c r="FM781" s="778"/>
      <c r="FN781" s="778"/>
      <c r="FO781" s="778"/>
      <c r="FP781" s="778"/>
      <c r="FQ781" s="778"/>
      <c r="FR781" s="778"/>
      <c r="FS781" s="778"/>
      <c r="FT781" s="778"/>
      <c r="FU781" s="778"/>
      <c r="FV781" s="778"/>
      <c r="FW781" s="778"/>
      <c r="FX781" s="778"/>
      <c r="FY781" s="778"/>
      <c r="FZ781" s="778"/>
      <c r="GA781" s="778"/>
      <c r="GB781" s="778"/>
      <c r="GC781" s="778"/>
      <c r="GD781" s="778"/>
      <c r="GE781" s="778"/>
      <c r="GF781" s="778"/>
      <c r="GG781" s="778"/>
      <c r="GH781" s="778"/>
      <c r="GI781" s="778"/>
      <c r="GJ781" s="778"/>
      <c r="GK781" s="778"/>
      <c r="GL781" s="778"/>
      <c r="GM781" s="778"/>
      <c r="GN781" s="778"/>
      <c r="GO781" s="778"/>
      <c r="GP781" s="778"/>
      <c r="GQ781" s="778"/>
      <c r="GR781" s="778"/>
      <c r="GS781" s="778"/>
      <c r="GT781" s="778"/>
      <c r="GU781" s="778"/>
      <c r="GV781" s="778"/>
      <c r="GW781" s="778"/>
      <c r="GX781" s="778"/>
      <c r="GY781" s="778"/>
      <c r="GZ781" s="778"/>
      <c r="HA781" s="778"/>
      <c r="HB781" s="778"/>
      <c r="HC781" s="778"/>
      <c r="HD781" s="778"/>
      <c r="HE781" s="778"/>
      <c r="HF781" s="778"/>
      <c r="HG781" s="778"/>
      <c r="HH781" s="778"/>
    </row>
    <row r="782" spans="1:216" s="782" customFormat="1">
      <c r="A782" s="779"/>
      <c r="B782" s="780"/>
      <c r="C782" s="780"/>
      <c r="D782" s="780"/>
      <c r="E782" s="780"/>
      <c r="F782" s="780"/>
      <c r="G782" s="780"/>
      <c r="H782" s="780"/>
      <c r="I782" s="780"/>
      <c r="J782" s="780"/>
      <c r="K782" s="780"/>
      <c r="L782" s="780"/>
      <c r="M782" s="780"/>
      <c r="N782" s="780"/>
      <c r="O782" s="780"/>
      <c r="P782" s="780"/>
      <c r="Q782" s="781"/>
      <c r="R782" s="778"/>
      <c r="S782" s="778"/>
      <c r="T782" s="778"/>
      <c r="U782" s="778"/>
      <c r="V782" s="778"/>
      <c r="W782" s="778"/>
      <c r="X782" s="778"/>
      <c r="Y782" s="778"/>
      <c r="Z782" s="778"/>
      <c r="AA782" s="778"/>
      <c r="AB782" s="778"/>
      <c r="AC782" s="778"/>
      <c r="AD782" s="778"/>
      <c r="AE782" s="778"/>
      <c r="AF782" s="778"/>
      <c r="AG782" s="778"/>
      <c r="AH782" s="778"/>
      <c r="AI782" s="778"/>
      <c r="AJ782" s="778"/>
      <c r="AK782" s="778"/>
      <c r="AL782" s="778"/>
      <c r="AM782" s="778"/>
      <c r="AN782" s="778"/>
      <c r="AO782" s="778"/>
      <c r="AP782" s="778"/>
      <c r="AQ782" s="778"/>
      <c r="AR782" s="778"/>
      <c r="AS782" s="778"/>
      <c r="AT782" s="778"/>
      <c r="AU782" s="778"/>
      <c r="AV782" s="778"/>
      <c r="AW782" s="778"/>
      <c r="AX782" s="778"/>
      <c r="AY782" s="778"/>
      <c r="AZ782" s="778"/>
      <c r="BA782" s="778"/>
      <c r="BB782" s="778"/>
      <c r="BC782" s="778"/>
      <c r="BD782" s="778"/>
      <c r="BE782" s="778"/>
      <c r="BF782" s="778"/>
      <c r="BG782" s="778"/>
      <c r="BH782" s="778"/>
      <c r="BI782" s="778"/>
      <c r="BJ782" s="778"/>
      <c r="BK782" s="778"/>
      <c r="BL782" s="778"/>
      <c r="BM782" s="778"/>
      <c r="BN782" s="778"/>
      <c r="BO782" s="778"/>
      <c r="BP782" s="778"/>
      <c r="BQ782" s="778"/>
      <c r="BR782" s="778"/>
      <c r="BS782" s="778"/>
      <c r="BT782" s="778"/>
      <c r="BU782" s="778"/>
      <c r="BV782" s="778"/>
      <c r="BW782" s="778"/>
      <c r="BX782" s="778"/>
      <c r="BY782" s="778"/>
      <c r="BZ782" s="778"/>
      <c r="CA782" s="778"/>
      <c r="CB782" s="778"/>
      <c r="CC782" s="778"/>
      <c r="CD782" s="778"/>
      <c r="CE782" s="778"/>
      <c r="CF782" s="778"/>
      <c r="CG782" s="778"/>
      <c r="CH782" s="778"/>
      <c r="CI782" s="778"/>
      <c r="CJ782" s="778"/>
      <c r="CK782" s="778"/>
      <c r="CL782" s="778"/>
      <c r="CM782" s="778"/>
      <c r="CN782" s="778"/>
      <c r="CO782" s="778"/>
      <c r="CP782" s="778"/>
      <c r="CQ782" s="778"/>
      <c r="CR782" s="778"/>
      <c r="CS782" s="778"/>
      <c r="CT782" s="778"/>
      <c r="CU782" s="778"/>
      <c r="CV782" s="778"/>
      <c r="CW782" s="778"/>
      <c r="CX782" s="778"/>
      <c r="CY782" s="778"/>
      <c r="CZ782" s="778"/>
      <c r="DA782" s="778"/>
      <c r="DB782" s="778"/>
      <c r="DC782" s="778"/>
      <c r="DD782" s="778"/>
      <c r="DE782" s="778"/>
      <c r="DF782" s="778"/>
      <c r="DG782" s="778"/>
      <c r="DH782" s="778"/>
      <c r="DI782" s="778"/>
      <c r="DJ782" s="778"/>
      <c r="DK782" s="778"/>
      <c r="DL782" s="778"/>
      <c r="DM782" s="778"/>
      <c r="DN782" s="778"/>
      <c r="DO782" s="778"/>
      <c r="DP782" s="778"/>
      <c r="DQ782" s="778"/>
      <c r="DR782" s="778"/>
      <c r="DS782" s="778"/>
      <c r="DT782" s="778"/>
      <c r="DU782" s="778"/>
      <c r="DV782" s="778"/>
      <c r="DW782" s="778"/>
      <c r="DX782" s="778"/>
      <c r="DY782" s="778"/>
      <c r="DZ782" s="778"/>
      <c r="EA782" s="778"/>
      <c r="EB782" s="778"/>
      <c r="EC782" s="778"/>
      <c r="ED782" s="778"/>
      <c r="EE782" s="778"/>
      <c r="EF782" s="778"/>
      <c r="EG782" s="778"/>
      <c r="EH782" s="778"/>
      <c r="EI782" s="778"/>
      <c r="EJ782" s="778"/>
      <c r="EK782" s="778"/>
      <c r="EL782" s="778"/>
      <c r="EM782" s="778"/>
      <c r="EN782" s="778"/>
      <c r="EO782" s="778"/>
      <c r="EP782" s="778"/>
      <c r="EQ782" s="778"/>
      <c r="ER782" s="778"/>
      <c r="ES782" s="778"/>
      <c r="ET782" s="778"/>
      <c r="EU782" s="778"/>
      <c r="EV782" s="778"/>
      <c r="EW782" s="778"/>
      <c r="EX782" s="778"/>
      <c r="EY782" s="778"/>
      <c r="EZ782" s="778"/>
      <c r="FA782" s="778"/>
      <c r="FB782" s="778"/>
      <c r="FC782" s="778"/>
      <c r="FD782" s="778"/>
      <c r="FE782" s="778"/>
      <c r="FF782" s="778"/>
      <c r="FG782" s="778"/>
      <c r="FH782" s="778"/>
      <c r="FI782" s="778"/>
      <c r="FJ782" s="778"/>
      <c r="FK782" s="778"/>
      <c r="FL782" s="778"/>
      <c r="FM782" s="778"/>
      <c r="FN782" s="778"/>
      <c r="FO782" s="778"/>
      <c r="FP782" s="778"/>
      <c r="FQ782" s="778"/>
      <c r="FR782" s="778"/>
      <c r="FS782" s="778"/>
      <c r="FT782" s="778"/>
      <c r="FU782" s="778"/>
      <c r="FV782" s="778"/>
      <c r="FW782" s="778"/>
      <c r="FX782" s="778"/>
      <c r="FY782" s="778"/>
      <c r="FZ782" s="778"/>
      <c r="GA782" s="778"/>
      <c r="GB782" s="778"/>
      <c r="GC782" s="778"/>
      <c r="GD782" s="778"/>
      <c r="GE782" s="778"/>
      <c r="GF782" s="778"/>
      <c r="GG782" s="778"/>
      <c r="GH782" s="778"/>
      <c r="GI782" s="778"/>
      <c r="GJ782" s="778"/>
      <c r="GK782" s="778"/>
      <c r="GL782" s="778"/>
      <c r="GM782" s="778"/>
      <c r="GN782" s="778"/>
      <c r="GO782" s="778"/>
      <c r="GP782" s="778"/>
      <c r="GQ782" s="778"/>
      <c r="GR782" s="778"/>
      <c r="GS782" s="778"/>
      <c r="GT782" s="778"/>
      <c r="GU782" s="778"/>
      <c r="GV782" s="778"/>
      <c r="GW782" s="778"/>
      <c r="GX782" s="778"/>
      <c r="GY782" s="778"/>
      <c r="GZ782" s="778"/>
      <c r="HA782" s="778"/>
      <c r="HB782" s="778"/>
      <c r="HC782" s="778"/>
      <c r="HD782" s="778"/>
      <c r="HE782" s="778"/>
      <c r="HF782" s="778"/>
      <c r="HG782" s="778"/>
      <c r="HH782" s="778"/>
    </row>
    <row r="783" spans="1:216" s="782" customFormat="1">
      <c r="A783" s="779"/>
      <c r="B783" s="780"/>
      <c r="C783" s="780"/>
      <c r="D783" s="780"/>
      <c r="E783" s="780"/>
      <c r="F783" s="780"/>
      <c r="G783" s="780"/>
      <c r="H783" s="780"/>
      <c r="I783" s="780"/>
      <c r="J783" s="780"/>
      <c r="K783" s="780"/>
      <c r="L783" s="780"/>
      <c r="M783" s="780"/>
      <c r="N783" s="780"/>
      <c r="O783" s="780"/>
      <c r="P783" s="780"/>
      <c r="Q783" s="781"/>
      <c r="R783" s="778"/>
      <c r="S783" s="778"/>
      <c r="T783" s="778"/>
      <c r="U783" s="778"/>
      <c r="V783" s="778"/>
      <c r="W783" s="778"/>
      <c r="X783" s="778"/>
      <c r="Y783" s="778"/>
      <c r="Z783" s="778"/>
      <c r="AA783" s="778"/>
      <c r="AB783" s="778"/>
      <c r="AC783" s="778"/>
      <c r="AD783" s="778"/>
      <c r="AE783" s="778"/>
      <c r="AF783" s="778"/>
      <c r="AG783" s="778"/>
      <c r="AH783" s="778"/>
      <c r="AI783" s="778"/>
      <c r="AJ783" s="778"/>
      <c r="AK783" s="778"/>
      <c r="AL783" s="778"/>
      <c r="AM783" s="778"/>
      <c r="AN783" s="778"/>
      <c r="AO783" s="778"/>
      <c r="AP783" s="778"/>
      <c r="AQ783" s="778"/>
      <c r="AR783" s="778"/>
      <c r="AS783" s="778"/>
      <c r="AT783" s="778"/>
      <c r="AU783" s="778"/>
      <c r="AV783" s="778"/>
      <c r="AW783" s="778"/>
      <c r="AX783" s="778"/>
      <c r="AY783" s="778"/>
      <c r="AZ783" s="778"/>
      <c r="BA783" s="778"/>
      <c r="BB783" s="778"/>
      <c r="BC783" s="778"/>
      <c r="BD783" s="778"/>
      <c r="BE783" s="778"/>
      <c r="BF783" s="778"/>
      <c r="BG783" s="778"/>
      <c r="BH783" s="778"/>
      <c r="BI783" s="778"/>
      <c r="BJ783" s="778"/>
      <c r="BK783" s="778"/>
      <c r="BL783" s="778"/>
      <c r="BM783" s="778"/>
      <c r="BN783" s="778"/>
      <c r="BO783" s="778"/>
      <c r="BP783" s="778"/>
      <c r="BQ783" s="778"/>
      <c r="BR783" s="778"/>
      <c r="BS783" s="778"/>
      <c r="BT783" s="778"/>
      <c r="BU783" s="778"/>
      <c r="BV783" s="778"/>
      <c r="BW783" s="778"/>
      <c r="BX783" s="778"/>
      <c r="BY783" s="778"/>
      <c r="BZ783" s="778"/>
      <c r="CA783" s="778"/>
      <c r="CB783" s="778"/>
      <c r="CC783" s="778"/>
      <c r="CD783" s="778"/>
      <c r="CE783" s="778"/>
      <c r="CF783" s="778"/>
      <c r="CG783" s="778"/>
      <c r="CH783" s="778"/>
      <c r="CI783" s="778"/>
      <c r="CJ783" s="778"/>
      <c r="CK783" s="778"/>
      <c r="CL783" s="778"/>
      <c r="CM783" s="778"/>
      <c r="CN783" s="778"/>
      <c r="CO783" s="778"/>
      <c r="CP783" s="778"/>
      <c r="CQ783" s="778"/>
      <c r="CR783" s="778"/>
      <c r="CS783" s="778"/>
      <c r="CT783" s="778"/>
      <c r="CU783" s="778"/>
      <c r="CV783" s="778"/>
      <c r="CW783" s="778"/>
      <c r="CX783" s="778"/>
      <c r="CY783" s="778"/>
      <c r="CZ783" s="778"/>
      <c r="DA783" s="778"/>
      <c r="DB783" s="778"/>
      <c r="DC783" s="778"/>
      <c r="DD783" s="778"/>
      <c r="DE783" s="778"/>
      <c r="DF783" s="778"/>
      <c r="DG783" s="778"/>
      <c r="DH783" s="778"/>
      <c r="DI783" s="778"/>
      <c r="DJ783" s="778"/>
      <c r="DK783" s="778"/>
      <c r="DL783" s="778"/>
      <c r="DM783" s="778"/>
      <c r="DN783" s="778"/>
      <c r="DO783" s="778"/>
      <c r="DP783" s="778"/>
      <c r="DQ783" s="778"/>
      <c r="DR783" s="778"/>
      <c r="DS783" s="778"/>
      <c r="DT783" s="778"/>
      <c r="DU783" s="778"/>
      <c r="DV783" s="778"/>
      <c r="DW783" s="778"/>
      <c r="DX783" s="778"/>
      <c r="DY783" s="778"/>
      <c r="DZ783" s="778"/>
      <c r="EA783" s="778"/>
      <c r="EB783" s="778"/>
      <c r="EC783" s="778"/>
      <c r="ED783" s="778"/>
      <c r="EE783" s="778"/>
      <c r="EF783" s="778"/>
      <c r="EG783" s="778"/>
      <c r="EH783" s="778"/>
      <c r="EI783" s="778"/>
      <c r="EJ783" s="778"/>
      <c r="EK783" s="778"/>
      <c r="EL783" s="778"/>
      <c r="EM783" s="778"/>
      <c r="EN783" s="778"/>
      <c r="EO783" s="778"/>
      <c r="EP783" s="778"/>
      <c r="EQ783" s="778"/>
      <c r="ER783" s="778"/>
      <c r="ES783" s="778"/>
      <c r="ET783" s="778"/>
      <c r="EU783" s="778"/>
      <c r="EV783" s="778"/>
      <c r="EW783" s="778"/>
      <c r="EX783" s="778"/>
      <c r="EY783" s="778"/>
      <c r="EZ783" s="778"/>
      <c r="FA783" s="778"/>
      <c r="FB783" s="778"/>
      <c r="FC783" s="778"/>
      <c r="FD783" s="778"/>
      <c r="FE783" s="778"/>
      <c r="FF783" s="778"/>
      <c r="FG783" s="778"/>
      <c r="FH783" s="778"/>
      <c r="FI783" s="778"/>
      <c r="FJ783" s="778"/>
      <c r="FK783" s="778"/>
      <c r="FL783" s="778"/>
      <c r="FM783" s="778"/>
      <c r="FN783" s="778"/>
      <c r="FO783" s="778"/>
      <c r="FP783" s="778"/>
      <c r="FQ783" s="778"/>
      <c r="FR783" s="778"/>
      <c r="FS783" s="778"/>
      <c r="FT783" s="778"/>
      <c r="FU783" s="778"/>
      <c r="FV783" s="778"/>
      <c r="FW783" s="778"/>
      <c r="FX783" s="778"/>
      <c r="FY783" s="778"/>
      <c r="FZ783" s="778"/>
      <c r="GA783" s="778"/>
      <c r="GB783" s="778"/>
      <c r="GC783" s="778"/>
      <c r="GD783" s="778"/>
      <c r="GE783" s="778"/>
      <c r="GF783" s="778"/>
      <c r="GG783" s="778"/>
      <c r="GH783" s="778"/>
      <c r="GI783" s="778"/>
      <c r="GJ783" s="778"/>
      <c r="GK783" s="778"/>
      <c r="GL783" s="778"/>
      <c r="GM783" s="778"/>
      <c r="GN783" s="778"/>
      <c r="GO783" s="778"/>
      <c r="GP783" s="778"/>
      <c r="GQ783" s="778"/>
      <c r="GR783" s="778"/>
      <c r="GS783" s="778"/>
      <c r="GT783" s="778"/>
      <c r="GU783" s="778"/>
      <c r="GV783" s="778"/>
      <c r="GW783" s="778"/>
      <c r="GX783" s="778"/>
      <c r="GY783" s="778"/>
      <c r="GZ783" s="778"/>
      <c r="HA783" s="778"/>
      <c r="HB783" s="778"/>
      <c r="HC783" s="778"/>
      <c r="HD783" s="778"/>
      <c r="HE783" s="778"/>
      <c r="HF783" s="778"/>
      <c r="HG783" s="778"/>
      <c r="HH783" s="778"/>
    </row>
    <row r="784" spans="1:216" s="782" customFormat="1">
      <c r="A784" s="779"/>
      <c r="B784" s="780"/>
      <c r="C784" s="780"/>
      <c r="D784" s="780"/>
      <c r="E784" s="780"/>
      <c r="F784" s="780"/>
      <c r="G784" s="780"/>
      <c r="H784" s="780"/>
      <c r="I784" s="780"/>
      <c r="J784" s="780"/>
      <c r="K784" s="780"/>
      <c r="L784" s="780"/>
      <c r="M784" s="780"/>
      <c r="N784" s="780"/>
      <c r="O784" s="780"/>
      <c r="P784" s="780"/>
      <c r="Q784" s="781"/>
      <c r="R784" s="778"/>
      <c r="S784" s="778"/>
      <c r="T784" s="778"/>
      <c r="U784" s="778"/>
      <c r="V784" s="778"/>
      <c r="W784" s="778"/>
      <c r="X784" s="778"/>
      <c r="Y784" s="778"/>
      <c r="Z784" s="778"/>
      <c r="AA784" s="778"/>
      <c r="AB784" s="778"/>
      <c r="AC784" s="778"/>
      <c r="AD784" s="778"/>
      <c r="AE784" s="778"/>
      <c r="AF784" s="778"/>
      <c r="AG784" s="778"/>
      <c r="AH784" s="778"/>
      <c r="AI784" s="778"/>
      <c r="AJ784" s="778"/>
      <c r="AK784" s="778"/>
      <c r="AL784" s="778"/>
      <c r="AM784" s="778"/>
      <c r="AN784" s="778"/>
      <c r="AO784" s="778"/>
      <c r="AP784" s="778"/>
      <c r="AQ784" s="778"/>
      <c r="AR784" s="778"/>
      <c r="AS784" s="778"/>
      <c r="AT784" s="778"/>
      <c r="AU784" s="778"/>
      <c r="AV784" s="778"/>
      <c r="AW784" s="778"/>
      <c r="AX784" s="778"/>
      <c r="AY784" s="778"/>
      <c r="AZ784" s="778"/>
      <c r="BA784" s="778"/>
      <c r="BB784" s="778"/>
      <c r="BC784" s="778"/>
      <c r="BD784" s="778"/>
      <c r="BE784" s="778"/>
      <c r="BF784" s="778"/>
      <c r="BG784" s="778"/>
      <c r="BH784" s="778"/>
      <c r="BI784" s="778"/>
      <c r="BJ784" s="778"/>
      <c r="BK784" s="778"/>
      <c r="BL784" s="778"/>
      <c r="BM784" s="778"/>
      <c r="BN784" s="778"/>
      <c r="BO784" s="778"/>
      <c r="BP784" s="778"/>
      <c r="BQ784" s="778"/>
      <c r="BR784" s="778"/>
      <c r="BS784" s="778"/>
      <c r="BT784" s="778"/>
      <c r="BU784" s="778"/>
      <c r="BV784" s="778"/>
      <c r="BW784" s="778"/>
      <c r="BX784" s="778"/>
      <c r="BY784" s="778"/>
      <c r="BZ784" s="778"/>
      <c r="CA784" s="778"/>
      <c r="CB784" s="778"/>
      <c r="CC784" s="778"/>
      <c r="CD784" s="778"/>
      <c r="CE784" s="778"/>
      <c r="CF784" s="778"/>
      <c r="CG784" s="778"/>
      <c r="CH784" s="778"/>
      <c r="CI784" s="778"/>
      <c r="CJ784" s="778"/>
      <c r="CK784" s="778"/>
      <c r="CL784" s="778"/>
      <c r="CM784" s="778"/>
      <c r="CN784" s="778"/>
      <c r="CO784" s="778"/>
      <c r="CP784" s="778"/>
      <c r="CQ784" s="778"/>
      <c r="CR784" s="778"/>
      <c r="CS784" s="778"/>
      <c r="CT784" s="778"/>
      <c r="CU784" s="778"/>
      <c r="CV784" s="778"/>
      <c r="CW784" s="778"/>
      <c r="CX784" s="778"/>
      <c r="CY784" s="778"/>
      <c r="CZ784" s="778"/>
      <c r="DA784" s="778"/>
      <c r="DB784" s="778"/>
      <c r="DC784" s="778"/>
      <c r="DD784" s="778"/>
      <c r="DE784" s="778"/>
      <c r="DF784" s="778"/>
      <c r="DG784" s="778"/>
      <c r="DH784" s="778"/>
      <c r="DI784" s="778"/>
      <c r="DJ784" s="778"/>
      <c r="DK784" s="778"/>
      <c r="DL784" s="778"/>
      <c r="DM784" s="778"/>
      <c r="DN784" s="778"/>
      <c r="DO784" s="778"/>
      <c r="DP784" s="778"/>
      <c r="DQ784" s="778"/>
      <c r="DR784" s="778"/>
      <c r="DS784" s="778"/>
      <c r="DT784" s="778"/>
      <c r="DU784" s="778"/>
      <c r="DV784" s="778"/>
      <c r="DW784" s="778"/>
      <c r="DX784" s="778"/>
      <c r="DY784" s="778"/>
      <c r="DZ784" s="778"/>
      <c r="EA784" s="778"/>
      <c r="EB784" s="778"/>
      <c r="EC784" s="778"/>
      <c r="ED784" s="778"/>
      <c r="EE784" s="778"/>
      <c r="EF784" s="778"/>
      <c r="EG784" s="778"/>
      <c r="EH784" s="778"/>
      <c r="EI784" s="778"/>
      <c r="EJ784" s="778"/>
      <c r="EK784" s="778"/>
      <c r="EL784" s="778"/>
      <c r="EM784" s="778"/>
      <c r="EN784" s="778"/>
      <c r="EO784" s="778"/>
      <c r="EP784" s="778"/>
      <c r="EQ784" s="778"/>
      <c r="ER784" s="778"/>
      <c r="ES784" s="778"/>
      <c r="ET784" s="778"/>
      <c r="EU784" s="778"/>
      <c r="EV784" s="778"/>
      <c r="EW784" s="778"/>
      <c r="EX784" s="778"/>
      <c r="EY784" s="778"/>
      <c r="EZ784" s="778"/>
      <c r="FA784" s="778"/>
      <c r="FB784" s="778"/>
      <c r="FC784" s="778"/>
      <c r="FD784" s="778"/>
      <c r="FE784" s="778"/>
      <c r="FF784" s="778"/>
      <c r="FG784" s="778"/>
      <c r="FH784" s="778"/>
      <c r="FI784" s="778"/>
      <c r="FJ784" s="778"/>
      <c r="FK784" s="778"/>
      <c r="FL784" s="778"/>
      <c r="FM784" s="778"/>
      <c r="FN784" s="778"/>
      <c r="FO784" s="778"/>
      <c r="FP784" s="778"/>
      <c r="FQ784" s="778"/>
      <c r="FR784" s="778"/>
      <c r="FS784" s="778"/>
      <c r="FT784" s="778"/>
      <c r="FU784" s="778"/>
      <c r="FV784" s="778"/>
      <c r="FW784" s="778"/>
      <c r="FX784" s="778"/>
      <c r="FY784" s="778"/>
      <c r="FZ784" s="778"/>
      <c r="GA784" s="778"/>
      <c r="GB784" s="778"/>
      <c r="GC784" s="778"/>
      <c r="GD784" s="778"/>
      <c r="GE784" s="778"/>
      <c r="GF784" s="778"/>
      <c r="GG784" s="778"/>
      <c r="GH784" s="778"/>
      <c r="GI784" s="778"/>
      <c r="GJ784" s="778"/>
      <c r="GK784" s="778"/>
      <c r="GL784" s="778"/>
      <c r="GM784" s="778"/>
      <c r="GN784" s="778"/>
      <c r="GO784" s="778"/>
      <c r="GP784" s="778"/>
      <c r="GQ784" s="778"/>
      <c r="GR784" s="778"/>
      <c r="GS784" s="778"/>
      <c r="GT784" s="778"/>
      <c r="GU784" s="778"/>
      <c r="GV784" s="778"/>
      <c r="GW784" s="778"/>
      <c r="GX784" s="778"/>
      <c r="GY784" s="778"/>
      <c r="GZ784" s="778"/>
      <c r="HA784" s="778"/>
      <c r="HB784" s="778"/>
      <c r="HC784" s="778"/>
      <c r="HD784" s="778"/>
      <c r="HE784" s="778"/>
      <c r="HF784" s="778"/>
      <c r="HG784" s="778"/>
      <c r="HH784" s="778"/>
    </row>
    <row r="785" spans="1:216" s="782" customFormat="1">
      <c r="A785" s="779"/>
      <c r="B785" s="780"/>
      <c r="C785" s="780"/>
      <c r="D785" s="780"/>
      <c r="E785" s="780"/>
      <c r="F785" s="780"/>
      <c r="G785" s="780"/>
      <c r="H785" s="780"/>
      <c r="I785" s="780"/>
      <c r="J785" s="780"/>
      <c r="K785" s="780"/>
      <c r="L785" s="780"/>
      <c r="M785" s="780"/>
      <c r="N785" s="780"/>
      <c r="O785" s="780"/>
      <c r="P785" s="780"/>
      <c r="Q785" s="781"/>
      <c r="R785" s="778"/>
      <c r="S785" s="778"/>
      <c r="T785" s="778"/>
      <c r="U785" s="778"/>
      <c r="V785" s="778"/>
      <c r="W785" s="778"/>
      <c r="X785" s="778"/>
      <c r="Y785" s="778"/>
      <c r="Z785" s="778"/>
      <c r="AA785" s="778"/>
      <c r="AB785" s="778"/>
      <c r="AC785" s="778"/>
      <c r="AD785" s="778"/>
      <c r="AE785" s="778"/>
      <c r="AF785" s="778"/>
      <c r="AG785" s="778"/>
      <c r="AH785" s="778"/>
      <c r="AI785" s="778"/>
      <c r="AJ785" s="778"/>
      <c r="AK785" s="778"/>
      <c r="AL785" s="778"/>
      <c r="AM785" s="778"/>
      <c r="AN785" s="778"/>
      <c r="AO785" s="778"/>
      <c r="AP785" s="778"/>
      <c r="AQ785" s="778"/>
      <c r="AR785" s="778"/>
      <c r="AS785" s="778"/>
      <c r="AT785" s="778"/>
      <c r="AU785" s="778"/>
      <c r="AV785" s="778"/>
      <c r="AW785" s="778"/>
      <c r="AX785" s="778"/>
      <c r="AY785" s="778"/>
      <c r="AZ785" s="778"/>
      <c r="BA785" s="778"/>
      <c r="BB785" s="778"/>
      <c r="BC785" s="778"/>
      <c r="BD785" s="778"/>
      <c r="BE785" s="778"/>
      <c r="BF785" s="778"/>
      <c r="BG785" s="778"/>
      <c r="BH785" s="778"/>
      <c r="BI785" s="778"/>
      <c r="BJ785" s="778"/>
      <c r="BK785" s="778"/>
      <c r="BL785" s="778"/>
      <c r="BM785" s="778"/>
      <c r="BN785" s="778"/>
      <c r="BO785" s="778"/>
      <c r="BP785" s="778"/>
      <c r="BQ785" s="778"/>
      <c r="BR785" s="778"/>
      <c r="BS785" s="778"/>
      <c r="BT785" s="778"/>
      <c r="BU785" s="778"/>
      <c r="BV785" s="778"/>
      <c r="BW785" s="778"/>
      <c r="BX785" s="778"/>
      <c r="BY785" s="778"/>
      <c r="BZ785" s="778"/>
      <c r="CA785" s="778"/>
      <c r="CB785" s="778"/>
      <c r="CC785" s="778"/>
      <c r="CD785" s="778"/>
      <c r="CE785" s="778"/>
      <c r="CF785" s="778"/>
      <c r="CG785" s="778"/>
      <c r="CH785" s="778"/>
      <c r="CI785" s="778"/>
      <c r="CJ785" s="778"/>
      <c r="CK785" s="778"/>
      <c r="CL785" s="778"/>
      <c r="CM785" s="778"/>
      <c r="CN785" s="778"/>
      <c r="CO785" s="778"/>
      <c r="CP785" s="778"/>
      <c r="CQ785" s="778"/>
      <c r="CR785" s="778"/>
      <c r="CS785" s="778"/>
      <c r="CT785" s="778"/>
      <c r="CU785" s="778"/>
      <c r="CV785" s="778"/>
      <c r="CW785" s="778"/>
      <c r="CX785" s="778"/>
      <c r="CY785" s="778"/>
      <c r="CZ785" s="778"/>
      <c r="DA785" s="778"/>
      <c r="DB785" s="778"/>
      <c r="DC785" s="778"/>
      <c r="DD785" s="778"/>
      <c r="DE785" s="778"/>
      <c r="DF785" s="778"/>
      <c r="DG785" s="778"/>
      <c r="DH785" s="778"/>
      <c r="DI785" s="778"/>
      <c r="DJ785" s="778"/>
      <c r="DK785" s="778"/>
      <c r="DL785" s="778"/>
      <c r="DM785" s="778"/>
      <c r="DN785" s="778"/>
      <c r="DO785" s="778"/>
      <c r="DP785" s="778"/>
      <c r="DQ785" s="778"/>
      <c r="DR785" s="778"/>
      <c r="DS785" s="778"/>
      <c r="DT785" s="778"/>
      <c r="DU785" s="778"/>
      <c r="DV785" s="778"/>
      <c r="DW785" s="778"/>
      <c r="DX785" s="778"/>
      <c r="DY785" s="778"/>
      <c r="DZ785" s="778"/>
      <c r="EA785" s="778"/>
      <c r="EB785" s="778"/>
      <c r="EC785" s="778"/>
      <c r="ED785" s="778"/>
      <c r="EE785" s="778"/>
      <c r="EF785" s="778"/>
      <c r="EG785" s="778"/>
      <c r="EH785" s="778"/>
      <c r="EI785" s="778"/>
      <c r="EJ785" s="778"/>
      <c r="EK785" s="778"/>
      <c r="EL785" s="778"/>
      <c r="EM785" s="778"/>
      <c r="EN785" s="778"/>
      <c r="EO785" s="778"/>
      <c r="EP785" s="778"/>
      <c r="EQ785" s="778"/>
      <c r="ER785" s="778"/>
      <c r="ES785" s="778"/>
      <c r="ET785" s="778"/>
      <c r="EU785" s="778"/>
      <c r="EV785" s="778"/>
      <c r="EW785" s="778"/>
      <c r="EX785" s="778"/>
      <c r="EY785" s="778"/>
      <c r="EZ785" s="778"/>
      <c r="FA785" s="778"/>
      <c r="FB785" s="778"/>
      <c r="FC785" s="778"/>
      <c r="FD785" s="778"/>
      <c r="FE785" s="778"/>
      <c r="FF785" s="778"/>
      <c r="FG785" s="778"/>
      <c r="FH785" s="778"/>
      <c r="FI785" s="778"/>
      <c r="FJ785" s="778"/>
      <c r="FK785" s="778"/>
      <c r="FL785" s="778"/>
      <c r="FM785" s="778"/>
      <c r="FN785" s="778"/>
      <c r="FO785" s="778"/>
      <c r="FP785" s="778"/>
      <c r="FQ785" s="778"/>
      <c r="FR785" s="778"/>
      <c r="FS785" s="778"/>
      <c r="FT785" s="778"/>
      <c r="FU785" s="778"/>
      <c r="FV785" s="778"/>
      <c r="FW785" s="778"/>
      <c r="FX785" s="778"/>
      <c r="FY785" s="778"/>
      <c r="FZ785" s="778"/>
      <c r="GA785" s="778"/>
      <c r="GB785" s="778"/>
      <c r="GC785" s="778"/>
      <c r="GD785" s="778"/>
      <c r="GE785" s="778"/>
      <c r="GF785" s="778"/>
      <c r="GG785" s="778"/>
      <c r="GH785" s="778"/>
      <c r="GI785" s="778"/>
      <c r="GJ785" s="778"/>
      <c r="GK785" s="778"/>
      <c r="GL785" s="778"/>
      <c r="GM785" s="778"/>
      <c r="GN785" s="778"/>
      <c r="GO785" s="778"/>
      <c r="GP785" s="778"/>
      <c r="GQ785" s="778"/>
      <c r="GR785" s="778"/>
      <c r="GS785" s="778"/>
      <c r="GT785" s="778"/>
      <c r="GU785" s="778"/>
      <c r="GV785" s="778"/>
      <c r="GW785" s="778"/>
      <c r="GX785" s="778"/>
      <c r="GY785" s="778"/>
      <c r="GZ785" s="778"/>
      <c r="HA785" s="778"/>
      <c r="HB785" s="778"/>
      <c r="HC785" s="778"/>
      <c r="HD785" s="778"/>
      <c r="HE785" s="778"/>
      <c r="HF785" s="778"/>
      <c r="HG785" s="778"/>
      <c r="HH785" s="778"/>
    </row>
    <row r="786" spans="1:216" s="782" customFormat="1">
      <c r="A786" s="779"/>
      <c r="B786" s="780"/>
      <c r="C786" s="780"/>
      <c r="D786" s="780"/>
      <c r="E786" s="780"/>
      <c r="F786" s="780"/>
      <c r="G786" s="780"/>
      <c r="H786" s="780"/>
      <c r="I786" s="780"/>
      <c r="J786" s="780"/>
      <c r="K786" s="780"/>
      <c r="L786" s="780"/>
      <c r="M786" s="780"/>
      <c r="N786" s="780"/>
      <c r="O786" s="780"/>
      <c r="P786" s="780"/>
      <c r="Q786" s="781"/>
      <c r="R786" s="778"/>
      <c r="S786" s="778"/>
      <c r="T786" s="778"/>
      <c r="U786" s="778"/>
      <c r="V786" s="778"/>
      <c r="W786" s="778"/>
      <c r="X786" s="778"/>
      <c r="Y786" s="778"/>
      <c r="Z786" s="778"/>
      <c r="AA786" s="778"/>
      <c r="AB786" s="778"/>
      <c r="AC786" s="778"/>
      <c r="AD786" s="778"/>
      <c r="AE786" s="778"/>
      <c r="AF786" s="778"/>
      <c r="AG786" s="778"/>
      <c r="AH786" s="778"/>
      <c r="AI786" s="778"/>
      <c r="AJ786" s="778"/>
      <c r="AK786" s="778"/>
      <c r="AL786" s="778"/>
      <c r="AM786" s="778"/>
      <c r="AN786" s="778"/>
      <c r="AO786" s="778"/>
      <c r="AP786" s="778"/>
      <c r="AQ786" s="778"/>
      <c r="AR786" s="778"/>
      <c r="AS786" s="778"/>
      <c r="AT786" s="778"/>
      <c r="AU786" s="778"/>
      <c r="AV786" s="778"/>
      <c r="AW786" s="778"/>
      <c r="AX786" s="778"/>
      <c r="AY786" s="778"/>
      <c r="AZ786" s="778"/>
      <c r="BA786" s="778"/>
      <c r="BB786" s="778"/>
      <c r="BC786" s="778"/>
      <c r="BD786" s="778"/>
      <c r="BE786" s="778"/>
      <c r="BF786" s="778"/>
      <c r="BG786" s="778"/>
      <c r="BH786" s="778"/>
      <c r="BI786" s="778"/>
      <c r="BJ786" s="778"/>
      <c r="BK786" s="778"/>
      <c r="BL786" s="778"/>
      <c r="BM786" s="778"/>
      <c r="BN786" s="778"/>
      <c r="BO786" s="778"/>
      <c r="BP786" s="778"/>
      <c r="BQ786" s="778"/>
      <c r="BR786" s="778"/>
      <c r="BS786" s="778"/>
      <c r="BT786" s="778"/>
      <c r="BU786" s="778"/>
      <c r="BV786" s="778"/>
      <c r="BW786" s="778"/>
      <c r="BX786" s="778"/>
      <c r="BY786" s="778"/>
      <c r="BZ786" s="778"/>
      <c r="CA786" s="778"/>
      <c r="CB786" s="778"/>
      <c r="CC786" s="778"/>
      <c r="CD786" s="778"/>
      <c r="CE786" s="778"/>
      <c r="CF786" s="778"/>
      <c r="CG786" s="778"/>
      <c r="CH786" s="778"/>
      <c r="CI786" s="778"/>
      <c r="CJ786" s="778"/>
      <c r="CK786" s="778"/>
      <c r="CL786" s="778"/>
      <c r="CM786" s="778"/>
      <c r="CN786" s="778"/>
      <c r="CO786" s="778"/>
      <c r="CP786" s="778"/>
      <c r="CQ786" s="778"/>
      <c r="CR786" s="778"/>
      <c r="CS786" s="778"/>
      <c r="CT786" s="778"/>
      <c r="CU786" s="778"/>
      <c r="CV786" s="778"/>
      <c r="CW786" s="778"/>
      <c r="CX786" s="778"/>
      <c r="CY786" s="778"/>
      <c r="CZ786" s="778"/>
      <c r="DA786" s="778"/>
      <c r="DB786" s="778"/>
      <c r="DC786" s="778"/>
      <c r="DD786" s="778"/>
      <c r="DE786" s="778"/>
      <c r="DF786" s="778"/>
      <c r="DG786" s="778"/>
      <c r="DH786" s="778"/>
      <c r="DI786" s="778"/>
      <c r="DJ786" s="778"/>
      <c r="DK786" s="778"/>
      <c r="DL786" s="778"/>
      <c r="DM786" s="778"/>
      <c r="DN786" s="778"/>
      <c r="DO786" s="778"/>
      <c r="DP786" s="778"/>
      <c r="DQ786" s="778"/>
      <c r="DR786" s="778"/>
      <c r="DS786" s="778"/>
      <c r="DT786" s="778"/>
      <c r="DU786" s="778"/>
      <c r="DV786" s="778"/>
      <c r="DW786" s="778"/>
      <c r="DX786" s="778"/>
      <c r="DY786" s="778"/>
      <c r="DZ786" s="778"/>
      <c r="EA786" s="778"/>
      <c r="EB786" s="778"/>
      <c r="EC786" s="778"/>
      <c r="ED786" s="778"/>
      <c r="EE786" s="778"/>
      <c r="EF786" s="778"/>
      <c r="EG786" s="778"/>
      <c r="EH786" s="778"/>
      <c r="EI786" s="778"/>
      <c r="EJ786" s="778"/>
      <c r="EK786" s="778"/>
      <c r="EL786" s="778"/>
      <c r="EM786" s="778"/>
      <c r="EN786" s="778"/>
      <c r="EO786" s="778"/>
      <c r="EP786" s="778"/>
      <c r="EQ786" s="778"/>
      <c r="ER786" s="778"/>
      <c r="ES786" s="778"/>
      <c r="ET786" s="778"/>
      <c r="EU786" s="778"/>
      <c r="EV786" s="778"/>
      <c r="EW786" s="778"/>
      <c r="EX786" s="778"/>
      <c r="EY786" s="778"/>
      <c r="EZ786" s="778"/>
      <c r="FA786" s="778"/>
      <c r="FB786" s="778"/>
      <c r="FC786" s="778"/>
      <c r="FD786" s="778"/>
      <c r="FE786" s="778"/>
      <c r="FF786" s="778"/>
      <c r="FG786" s="778"/>
      <c r="FH786" s="778"/>
      <c r="FI786" s="778"/>
      <c r="FJ786" s="778"/>
      <c r="FK786" s="778"/>
      <c r="FL786" s="778"/>
      <c r="FM786" s="778"/>
      <c r="FN786" s="778"/>
      <c r="FO786" s="778"/>
      <c r="FP786" s="778"/>
      <c r="FQ786" s="778"/>
      <c r="FR786" s="778"/>
      <c r="FS786" s="778"/>
      <c r="FT786" s="778"/>
      <c r="FU786" s="778"/>
      <c r="FV786" s="778"/>
      <c r="FW786" s="778"/>
      <c r="FX786" s="778"/>
      <c r="FY786" s="778"/>
      <c r="FZ786" s="778"/>
      <c r="GA786" s="778"/>
      <c r="GB786" s="778"/>
      <c r="GC786" s="778"/>
      <c r="GD786" s="778"/>
      <c r="GE786" s="778"/>
      <c r="GF786" s="778"/>
      <c r="GG786" s="778"/>
      <c r="GH786" s="778"/>
      <c r="GI786" s="778"/>
      <c r="GJ786" s="778"/>
      <c r="GK786" s="778"/>
      <c r="GL786" s="778"/>
      <c r="GM786" s="778"/>
      <c r="GN786" s="778"/>
      <c r="GO786" s="778"/>
      <c r="GP786" s="778"/>
      <c r="GQ786" s="778"/>
      <c r="GR786" s="778"/>
      <c r="GS786" s="778"/>
      <c r="GT786" s="778"/>
      <c r="GU786" s="778"/>
      <c r="GV786" s="778"/>
      <c r="GW786" s="778"/>
      <c r="GX786" s="778"/>
      <c r="GY786" s="778"/>
      <c r="GZ786" s="778"/>
      <c r="HA786" s="778"/>
      <c r="HB786" s="778"/>
      <c r="HC786" s="778"/>
      <c r="HD786" s="778"/>
      <c r="HE786" s="778"/>
      <c r="HF786" s="778"/>
      <c r="HG786" s="778"/>
      <c r="HH786" s="778"/>
    </row>
    <row r="787" spans="1:216" s="782" customFormat="1">
      <c r="A787" s="779"/>
      <c r="B787" s="780"/>
      <c r="C787" s="780"/>
      <c r="D787" s="780"/>
      <c r="E787" s="780"/>
      <c r="F787" s="780"/>
      <c r="G787" s="780"/>
      <c r="H787" s="780"/>
      <c r="I787" s="780"/>
      <c r="J787" s="780"/>
      <c r="K787" s="780"/>
      <c r="L787" s="780"/>
      <c r="M787" s="780"/>
      <c r="N787" s="780"/>
      <c r="O787" s="780"/>
      <c r="P787" s="780"/>
      <c r="Q787" s="781"/>
      <c r="R787" s="778"/>
      <c r="S787" s="778"/>
      <c r="T787" s="778"/>
      <c r="U787" s="778"/>
      <c r="V787" s="778"/>
      <c r="W787" s="778"/>
      <c r="X787" s="778"/>
      <c r="Y787" s="778"/>
      <c r="Z787" s="778"/>
      <c r="AA787" s="778"/>
      <c r="AB787" s="778"/>
      <c r="AC787" s="778"/>
      <c r="AD787" s="778"/>
      <c r="AE787" s="778"/>
      <c r="AF787" s="778"/>
      <c r="AG787" s="778"/>
      <c r="AH787" s="778"/>
      <c r="AI787" s="778"/>
      <c r="AJ787" s="778"/>
      <c r="AK787" s="778"/>
      <c r="AL787" s="778"/>
      <c r="AM787" s="778"/>
      <c r="AN787" s="778"/>
      <c r="AO787" s="778"/>
      <c r="AP787" s="778"/>
      <c r="AQ787" s="778"/>
      <c r="AR787" s="778"/>
      <c r="AS787" s="778"/>
      <c r="AT787" s="778"/>
      <c r="AU787" s="778"/>
      <c r="AV787" s="778"/>
      <c r="AW787" s="778"/>
      <c r="AX787" s="778"/>
      <c r="AY787" s="778"/>
      <c r="AZ787" s="778"/>
      <c r="BA787" s="778"/>
      <c r="BB787" s="778"/>
      <c r="BC787" s="778"/>
      <c r="BD787" s="778"/>
      <c r="BE787" s="778"/>
      <c r="BF787" s="778"/>
      <c r="BG787" s="778"/>
      <c r="BH787" s="778"/>
      <c r="BI787" s="778"/>
      <c r="BJ787" s="778"/>
      <c r="BK787" s="778"/>
      <c r="BL787" s="778"/>
      <c r="BM787" s="778"/>
      <c r="BN787" s="778"/>
      <c r="BO787" s="778"/>
      <c r="BP787" s="778"/>
      <c r="BQ787" s="778"/>
      <c r="BR787" s="778"/>
      <c r="BS787" s="778"/>
      <c r="BT787" s="778"/>
      <c r="BU787" s="778"/>
      <c r="BV787" s="778"/>
      <c r="BW787" s="778"/>
      <c r="BX787" s="778"/>
      <c r="BY787" s="778"/>
      <c r="BZ787" s="778"/>
      <c r="CA787" s="778"/>
      <c r="CB787" s="778"/>
      <c r="CC787" s="778"/>
      <c r="CD787" s="778"/>
      <c r="CE787" s="778"/>
      <c r="CF787" s="778"/>
      <c r="CG787" s="778"/>
      <c r="CH787" s="778"/>
      <c r="CI787" s="778"/>
      <c r="CJ787" s="778"/>
      <c r="CK787" s="778"/>
      <c r="CL787" s="778"/>
      <c r="CM787" s="778"/>
      <c r="CN787" s="778"/>
      <c r="CO787" s="778"/>
      <c r="CP787" s="778"/>
      <c r="CQ787" s="778"/>
      <c r="CR787" s="778"/>
      <c r="CS787" s="778"/>
      <c r="CT787" s="778"/>
      <c r="CU787" s="778"/>
      <c r="CV787" s="778"/>
      <c r="CW787" s="778"/>
      <c r="CX787" s="778"/>
      <c r="CY787" s="778"/>
      <c r="CZ787" s="778"/>
      <c r="DA787" s="778"/>
      <c r="DB787" s="778"/>
      <c r="DC787" s="778"/>
      <c r="DD787" s="778"/>
      <c r="DE787" s="778"/>
      <c r="DF787" s="778"/>
      <c r="DG787" s="778"/>
      <c r="DH787" s="778"/>
      <c r="DI787" s="778"/>
      <c r="DJ787" s="778"/>
      <c r="DK787" s="778"/>
      <c r="DL787" s="778"/>
      <c r="DM787" s="778"/>
      <c r="DN787" s="778"/>
      <c r="DO787" s="778"/>
      <c r="DP787" s="778"/>
      <c r="DQ787" s="778"/>
      <c r="DR787" s="778"/>
      <c r="DS787" s="778"/>
      <c r="DT787" s="778"/>
      <c r="DU787" s="778"/>
      <c r="DV787" s="778"/>
      <c r="DW787" s="778"/>
      <c r="DX787" s="778"/>
      <c r="DY787" s="778"/>
      <c r="DZ787" s="778"/>
      <c r="EA787" s="778"/>
      <c r="EB787" s="778"/>
      <c r="EC787" s="778"/>
      <c r="ED787" s="778"/>
      <c r="EE787" s="778"/>
      <c r="EF787" s="778"/>
      <c r="EG787" s="778"/>
      <c r="EH787" s="778"/>
      <c r="EI787" s="778"/>
      <c r="EJ787" s="778"/>
      <c r="EK787" s="778"/>
      <c r="EL787" s="778"/>
      <c r="EM787" s="778"/>
      <c r="EN787" s="778"/>
      <c r="EO787" s="778"/>
      <c r="EP787" s="778"/>
      <c r="EQ787" s="778"/>
      <c r="ER787" s="778"/>
      <c r="ES787" s="778"/>
      <c r="ET787" s="778"/>
      <c r="EU787" s="778"/>
      <c r="EV787" s="778"/>
      <c r="EW787" s="778"/>
      <c r="EX787" s="778"/>
      <c r="EY787" s="778"/>
      <c r="EZ787" s="778"/>
      <c r="FA787" s="778"/>
      <c r="FB787" s="778"/>
      <c r="FC787" s="778"/>
      <c r="FD787" s="778"/>
      <c r="FE787" s="778"/>
      <c r="FF787" s="778"/>
      <c r="FG787" s="778"/>
      <c r="FH787" s="778"/>
      <c r="FI787" s="778"/>
      <c r="FJ787" s="778"/>
      <c r="FK787" s="778"/>
      <c r="FL787" s="778"/>
      <c r="FM787" s="778"/>
      <c r="FN787" s="778"/>
      <c r="FO787" s="778"/>
      <c r="FP787" s="778"/>
      <c r="FQ787" s="778"/>
      <c r="FR787" s="778"/>
      <c r="FS787" s="778"/>
      <c r="FT787" s="778"/>
      <c r="FU787" s="778"/>
      <c r="FV787" s="778"/>
      <c r="FW787" s="778"/>
      <c r="FX787" s="778"/>
      <c r="FY787" s="778"/>
      <c r="FZ787" s="778"/>
      <c r="GA787" s="778"/>
      <c r="GB787" s="778"/>
      <c r="GC787" s="778"/>
      <c r="GD787" s="778"/>
      <c r="GE787" s="778"/>
      <c r="GF787" s="778"/>
      <c r="GG787" s="778"/>
      <c r="GH787" s="778"/>
      <c r="GI787" s="778"/>
      <c r="GJ787" s="778"/>
      <c r="GK787" s="778"/>
      <c r="GL787" s="778"/>
      <c r="GM787" s="778"/>
      <c r="GN787" s="778"/>
      <c r="GO787" s="778"/>
      <c r="GP787" s="778"/>
      <c r="GQ787" s="778"/>
      <c r="GR787" s="778"/>
      <c r="GS787" s="778"/>
      <c r="GT787" s="778"/>
      <c r="GU787" s="778"/>
      <c r="GV787" s="778"/>
      <c r="GW787" s="778"/>
      <c r="GX787" s="778"/>
      <c r="GY787" s="778"/>
      <c r="GZ787" s="778"/>
      <c r="HA787" s="778"/>
      <c r="HB787" s="778"/>
      <c r="HC787" s="778"/>
      <c r="HD787" s="778"/>
      <c r="HE787" s="778"/>
      <c r="HF787" s="778"/>
      <c r="HG787" s="778"/>
      <c r="HH787" s="778"/>
    </row>
    <row r="788" spans="1:216" s="782" customFormat="1">
      <c r="A788" s="779"/>
      <c r="B788" s="780"/>
      <c r="C788" s="780"/>
      <c r="D788" s="780"/>
      <c r="E788" s="780"/>
      <c r="F788" s="780"/>
      <c r="G788" s="780"/>
      <c r="H788" s="780"/>
      <c r="I788" s="780"/>
      <c r="J788" s="780"/>
      <c r="K788" s="780"/>
      <c r="L788" s="780"/>
      <c r="M788" s="780"/>
      <c r="N788" s="780"/>
      <c r="O788" s="780"/>
      <c r="P788" s="780"/>
      <c r="Q788" s="781"/>
      <c r="R788" s="778"/>
      <c r="S788" s="778"/>
      <c r="T788" s="778"/>
      <c r="U788" s="778"/>
      <c r="V788" s="778"/>
      <c r="W788" s="778"/>
      <c r="X788" s="778"/>
      <c r="Y788" s="778"/>
      <c r="Z788" s="778"/>
      <c r="AA788" s="778"/>
      <c r="AB788" s="778"/>
      <c r="AC788" s="778"/>
      <c r="AD788" s="778"/>
      <c r="AE788" s="778"/>
      <c r="AF788" s="778"/>
      <c r="AG788" s="778"/>
      <c r="AH788" s="778"/>
      <c r="AI788" s="778"/>
      <c r="AJ788" s="778"/>
      <c r="AK788" s="778"/>
      <c r="AL788" s="778"/>
      <c r="AM788" s="778"/>
      <c r="AN788" s="778"/>
      <c r="AO788" s="778"/>
      <c r="AP788" s="778"/>
      <c r="AQ788" s="778"/>
      <c r="AR788" s="778"/>
      <c r="AS788" s="778"/>
      <c r="AT788" s="778"/>
      <c r="AU788" s="778"/>
      <c r="AV788" s="778"/>
      <c r="AW788" s="778"/>
      <c r="AX788" s="778"/>
      <c r="AY788" s="778"/>
      <c r="AZ788" s="778"/>
      <c r="BA788" s="778"/>
      <c r="BB788" s="778"/>
      <c r="BC788" s="778"/>
      <c r="BD788" s="778"/>
      <c r="BE788" s="778"/>
      <c r="BF788" s="778"/>
      <c r="BG788" s="778"/>
      <c r="BH788" s="778"/>
      <c r="BI788" s="778"/>
      <c r="BJ788" s="778"/>
      <c r="BK788" s="778"/>
      <c r="BL788" s="778"/>
      <c r="BM788" s="778"/>
      <c r="BN788" s="778"/>
      <c r="BO788" s="778"/>
      <c r="BP788" s="778"/>
      <c r="BQ788" s="778"/>
      <c r="BR788" s="778"/>
      <c r="BS788" s="778"/>
      <c r="BT788" s="778"/>
      <c r="BU788" s="778"/>
      <c r="BV788" s="778"/>
      <c r="BW788" s="778"/>
      <c r="BX788" s="778"/>
      <c r="BY788" s="778"/>
      <c r="BZ788" s="778"/>
      <c r="CA788" s="778"/>
      <c r="CB788" s="778"/>
      <c r="CC788" s="778"/>
      <c r="CD788" s="778"/>
      <c r="CE788" s="778"/>
      <c r="CF788" s="778"/>
      <c r="CG788" s="778"/>
      <c r="CH788" s="778"/>
      <c r="CI788" s="778"/>
      <c r="CJ788" s="778"/>
      <c r="CK788" s="778"/>
      <c r="CL788" s="778"/>
      <c r="CM788" s="778"/>
      <c r="CN788" s="778"/>
      <c r="CO788" s="778"/>
      <c r="CP788" s="778"/>
      <c r="CQ788" s="778"/>
      <c r="CR788" s="778"/>
      <c r="CS788" s="778"/>
      <c r="CT788" s="778"/>
      <c r="CU788" s="778"/>
      <c r="CV788" s="778"/>
      <c r="CW788" s="778"/>
      <c r="CX788" s="778"/>
      <c r="CY788" s="778"/>
      <c r="CZ788" s="778"/>
      <c r="DA788" s="778"/>
      <c r="DB788" s="778"/>
      <c r="DC788" s="778"/>
      <c r="DD788" s="778"/>
      <c r="DE788" s="778"/>
      <c r="DF788" s="778"/>
      <c r="DG788" s="778"/>
      <c r="DH788" s="778"/>
      <c r="DI788" s="778"/>
      <c r="DJ788" s="778"/>
      <c r="DK788" s="778"/>
      <c r="DL788" s="778"/>
      <c r="DM788" s="778"/>
      <c r="DN788" s="778"/>
      <c r="DO788" s="778"/>
      <c r="DP788" s="778"/>
      <c r="DQ788" s="778"/>
      <c r="DR788" s="778"/>
      <c r="DS788" s="778"/>
      <c r="DT788" s="778"/>
      <c r="DU788" s="778"/>
      <c r="DV788" s="778"/>
      <c r="DW788" s="778"/>
      <c r="DX788" s="778"/>
      <c r="DY788" s="778"/>
      <c r="DZ788" s="778"/>
      <c r="EA788" s="778"/>
      <c r="EB788" s="778"/>
      <c r="EC788" s="778"/>
      <c r="ED788" s="778"/>
      <c r="EE788" s="778"/>
      <c r="EF788" s="778"/>
      <c r="EG788" s="778"/>
      <c r="EH788" s="778"/>
      <c r="EI788" s="778"/>
      <c r="EJ788" s="778"/>
      <c r="EK788" s="778"/>
      <c r="EL788" s="778"/>
      <c r="EM788" s="778"/>
      <c r="EN788" s="778"/>
      <c r="EO788" s="778"/>
      <c r="EP788" s="778"/>
      <c r="EQ788" s="778"/>
      <c r="ER788" s="778"/>
      <c r="ES788" s="778"/>
      <c r="ET788" s="778"/>
      <c r="EU788" s="778"/>
      <c r="EV788" s="778"/>
      <c r="EW788" s="778"/>
      <c r="EX788" s="778"/>
      <c r="EY788" s="778"/>
      <c r="EZ788" s="778"/>
      <c r="FA788" s="778"/>
      <c r="FB788" s="778"/>
      <c r="FC788" s="778"/>
      <c r="FD788" s="778"/>
      <c r="FE788" s="778"/>
      <c r="FF788" s="778"/>
      <c r="FG788" s="778"/>
      <c r="FH788" s="778"/>
      <c r="FI788" s="778"/>
      <c r="FJ788" s="778"/>
      <c r="FK788" s="778"/>
      <c r="FL788" s="778"/>
      <c r="FM788" s="778"/>
      <c r="FN788" s="778"/>
      <c r="FO788" s="778"/>
      <c r="FP788" s="778"/>
      <c r="FQ788" s="778"/>
      <c r="FR788" s="778"/>
      <c r="FS788" s="778"/>
      <c r="FT788" s="778"/>
      <c r="FU788" s="778"/>
      <c r="FV788" s="778"/>
      <c r="FW788" s="778"/>
      <c r="FX788" s="778"/>
      <c r="FY788" s="778"/>
      <c r="FZ788" s="778"/>
      <c r="GA788" s="778"/>
      <c r="GB788" s="778"/>
      <c r="GC788" s="778"/>
      <c r="GD788" s="778"/>
      <c r="GE788" s="778"/>
      <c r="GF788" s="778"/>
      <c r="GG788" s="778"/>
      <c r="GH788" s="778"/>
      <c r="GI788" s="778"/>
      <c r="GJ788" s="778"/>
      <c r="GK788" s="778"/>
      <c r="GL788" s="778"/>
      <c r="GM788" s="778"/>
      <c r="GN788" s="778"/>
      <c r="GO788" s="778"/>
      <c r="GP788" s="778"/>
      <c r="GQ788" s="778"/>
      <c r="GR788" s="778"/>
      <c r="GS788" s="778"/>
      <c r="GT788" s="778"/>
      <c r="GU788" s="778"/>
      <c r="GV788" s="778"/>
      <c r="GW788" s="778"/>
      <c r="GX788" s="778"/>
      <c r="GY788" s="778"/>
      <c r="GZ788" s="778"/>
      <c r="HA788" s="778"/>
      <c r="HB788" s="778"/>
      <c r="HC788" s="778"/>
      <c r="HD788" s="778"/>
      <c r="HE788" s="778"/>
      <c r="HF788" s="778"/>
      <c r="HG788" s="778"/>
      <c r="HH788" s="778"/>
    </row>
    <row r="789" spans="1:216" s="782" customFormat="1">
      <c r="A789" s="779"/>
      <c r="B789" s="780"/>
      <c r="C789" s="780"/>
      <c r="D789" s="780"/>
      <c r="E789" s="780"/>
      <c r="F789" s="780"/>
      <c r="G789" s="780"/>
      <c r="H789" s="780"/>
      <c r="I789" s="780"/>
      <c r="J789" s="780"/>
      <c r="K789" s="780"/>
      <c r="L789" s="780"/>
      <c r="M789" s="780"/>
      <c r="N789" s="780"/>
      <c r="O789" s="780"/>
      <c r="P789" s="780"/>
      <c r="Q789" s="781"/>
      <c r="R789" s="778"/>
      <c r="S789" s="778"/>
      <c r="T789" s="778"/>
      <c r="U789" s="778"/>
      <c r="V789" s="778"/>
      <c r="W789" s="778"/>
      <c r="X789" s="778"/>
      <c r="Y789" s="778"/>
      <c r="Z789" s="778"/>
      <c r="AA789" s="778"/>
      <c r="AB789" s="778"/>
      <c r="AC789" s="778"/>
      <c r="AD789" s="778"/>
      <c r="AE789" s="778"/>
      <c r="AF789" s="778"/>
      <c r="AG789" s="778"/>
      <c r="AH789" s="778"/>
      <c r="AI789" s="778"/>
      <c r="AJ789" s="778"/>
      <c r="AK789" s="778"/>
      <c r="AL789" s="778"/>
      <c r="AM789" s="778"/>
      <c r="AN789" s="778"/>
      <c r="AO789" s="778"/>
      <c r="AP789" s="778"/>
      <c r="AQ789" s="778"/>
      <c r="AR789" s="778"/>
      <c r="AS789" s="778"/>
      <c r="AT789" s="778"/>
      <c r="AU789" s="778"/>
      <c r="AV789" s="778"/>
      <c r="AW789" s="778"/>
      <c r="AX789" s="778"/>
      <c r="AY789" s="778"/>
      <c r="AZ789" s="778"/>
      <c r="BA789" s="778"/>
      <c r="BB789" s="778"/>
      <c r="BC789" s="778"/>
      <c r="BD789" s="778"/>
      <c r="BE789" s="778"/>
      <c r="BF789" s="778"/>
      <c r="BG789" s="778"/>
      <c r="BH789" s="778"/>
      <c r="BI789" s="778"/>
      <c r="BJ789" s="778"/>
      <c r="BK789" s="778"/>
      <c r="BL789" s="778"/>
      <c r="BM789" s="778"/>
      <c r="BN789" s="778"/>
      <c r="BO789" s="778"/>
      <c r="BP789" s="778"/>
      <c r="BQ789" s="778"/>
      <c r="BR789" s="778"/>
      <c r="BS789" s="778"/>
      <c r="BT789" s="778"/>
      <c r="BU789" s="778"/>
      <c r="BV789" s="778"/>
      <c r="BW789" s="778"/>
      <c r="BX789" s="778"/>
      <c r="BY789" s="778"/>
      <c r="BZ789" s="778"/>
      <c r="CA789" s="778"/>
      <c r="CB789" s="778"/>
      <c r="CC789" s="778"/>
      <c r="CD789" s="778"/>
      <c r="CE789" s="778"/>
      <c r="CF789" s="778"/>
      <c r="CG789" s="778"/>
      <c r="CH789" s="778"/>
      <c r="CI789" s="778"/>
      <c r="CJ789" s="778"/>
      <c r="CK789" s="778"/>
      <c r="CL789" s="778"/>
      <c r="CM789" s="778"/>
      <c r="CN789" s="778"/>
      <c r="CO789" s="778"/>
      <c r="CP789" s="778"/>
      <c r="CQ789" s="778"/>
      <c r="CR789" s="778"/>
      <c r="CS789" s="778"/>
      <c r="CT789" s="778"/>
      <c r="CU789" s="778"/>
      <c r="CV789" s="778"/>
      <c r="CW789" s="778"/>
      <c r="CX789" s="778"/>
      <c r="CY789" s="778"/>
      <c r="CZ789" s="778"/>
      <c r="DA789" s="778"/>
      <c r="DB789" s="778"/>
      <c r="DC789" s="778"/>
      <c r="DD789" s="778"/>
      <c r="DE789" s="778"/>
      <c r="DF789" s="778"/>
      <c r="DG789" s="778"/>
      <c r="DH789" s="778"/>
      <c r="DI789" s="778"/>
      <c r="DJ789" s="778"/>
      <c r="DK789" s="778"/>
      <c r="DL789" s="778"/>
      <c r="DM789" s="778"/>
      <c r="DN789" s="778"/>
      <c r="DO789" s="778"/>
      <c r="DP789" s="778"/>
      <c r="DQ789" s="778"/>
      <c r="DR789" s="778"/>
      <c r="DS789" s="778"/>
      <c r="DT789" s="778"/>
      <c r="DU789" s="778"/>
      <c r="DV789" s="778"/>
      <c r="DW789" s="778"/>
      <c r="DX789" s="778"/>
      <c r="DY789" s="778"/>
      <c r="DZ789" s="778"/>
      <c r="EA789" s="778"/>
      <c r="EB789" s="778"/>
      <c r="EC789" s="778"/>
      <c r="ED789" s="778"/>
      <c r="EE789" s="778"/>
      <c r="EF789" s="778"/>
      <c r="EG789" s="778"/>
      <c r="EH789" s="778"/>
      <c r="EI789" s="778"/>
      <c r="EJ789" s="778"/>
      <c r="EK789" s="778"/>
      <c r="EL789" s="778"/>
      <c r="EM789" s="778"/>
      <c r="EN789" s="778"/>
      <c r="EO789" s="778"/>
      <c r="EP789" s="778"/>
      <c r="EQ789" s="778"/>
      <c r="ER789" s="778"/>
      <c r="ES789" s="778"/>
      <c r="ET789" s="778"/>
      <c r="EU789" s="778"/>
      <c r="EV789" s="778"/>
      <c r="EW789" s="778"/>
      <c r="EX789" s="778"/>
      <c r="EY789" s="778"/>
      <c r="EZ789" s="778"/>
      <c r="FA789" s="778"/>
      <c r="FB789" s="778"/>
      <c r="FC789" s="778"/>
      <c r="FD789" s="778"/>
      <c r="FE789" s="778"/>
      <c r="FF789" s="778"/>
      <c r="FG789" s="778"/>
      <c r="FH789" s="778"/>
      <c r="FI789" s="778"/>
      <c r="FJ789" s="778"/>
      <c r="FK789" s="778"/>
      <c r="FL789" s="778"/>
      <c r="FM789" s="778"/>
      <c r="FN789" s="778"/>
      <c r="FO789" s="778"/>
      <c r="FP789" s="778"/>
      <c r="FQ789" s="778"/>
      <c r="FR789" s="778"/>
      <c r="FS789" s="778"/>
      <c r="FT789" s="778"/>
      <c r="FU789" s="778"/>
      <c r="FV789" s="778"/>
      <c r="FW789" s="778"/>
      <c r="FX789" s="778"/>
      <c r="FY789" s="778"/>
      <c r="FZ789" s="778"/>
      <c r="GA789" s="778"/>
      <c r="GB789" s="778"/>
      <c r="GC789" s="778"/>
      <c r="GD789" s="778"/>
      <c r="GE789" s="778"/>
      <c r="GF789" s="778"/>
      <c r="GG789" s="778"/>
      <c r="GH789" s="778"/>
      <c r="GI789" s="778"/>
      <c r="GJ789" s="778"/>
      <c r="GK789" s="778"/>
      <c r="GL789" s="778"/>
      <c r="GM789" s="778"/>
      <c r="GN789" s="778"/>
      <c r="GO789" s="778"/>
      <c r="GP789" s="778"/>
      <c r="GQ789" s="778"/>
      <c r="GR789" s="778"/>
      <c r="GS789" s="778"/>
      <c r="GT789" s="778"/>
      <c r="GU789" s="778"/>
      <c r="GV789" s="778"/>
      <c r="GW789" s="778"/>
      <c r="GX789" s="778"/>
      <c r="GY789" s="778"/>
      <c r="GZ789" s="778"/>
      <c r="HA789" s="778"/>
      <c r="HB789" s="778"/>
      <c r="HC789" s="778"/>
      <c r="HD789" s="778"/>
      <c r="HE789" s="778"/>
      <c r="HF789" s="778"/>
      <c r="HG789" s="778"/>
      <c r="HH789" s="778"/>
    </row>
    <row r="790" spans="1:216" s="782" customFormat="1">
      <c r="A790" s="779"/>
      <c r="B790" s="780"/>
      <c r="C790" s="780"/>
      <c r="D790" s="780"/>
      <c r="E790" s="780"/>
      <c r="F790" s="780"/>
      <c r="G790" s="780"/>
      <c r="H790" s="780"/>
      <c r="I790" s="780"/>
      <c r="J790" s="780"/>
      <c r="K790" s="780"/>
      <c r="L790" s="780"/>
      <c r="M790" s="780"/>
      <c r="N790" s="780"/>
      <c r="O790" s="780"/>
      <c r="P790" s="780"/>
      <c r="Q790" s="781"/>
      <c r="R790" s="778"/>
      <c r="S790" s="778"/>
      <c r="T790" s="778"/>
      <c r="U790" s="778"/>
      <c r="V790" s="778"/>
      <c r="W790" s="778"/>
      <c r="X790" s="778"/>
      <c r="Y790" s="778"/>
      <c r="Z790" s="778"/>
      <c r="AA790" s="778"/>
      <c r="AB790" s="778"/>
      <c r="AC790" s="778"/>
      <c r="AD790" s="778"/>
      <c r="AE790" s="778"/>
      <c r="AF790" s="778"/>
      <c r="AG790" s="778"/>
      <c r="AH790" s="778"/>
      <c r="AI790" s="778"/>
      <c r="AJ790" s="778"/>
      <c r="AK790" s="778"/>
      <c r="AL790" s="778"/>
      <c r="AM790" s="778"/>
      <c r="AN790" s="778"/>
      <c r="AO790" s="778"/>
      <c r="AP790" s="778"/>
      <c r="AQ790" s="778"/>
      <c r="AR790" s="778"/>
      <c r="AS790" s="778"/>
      <c r="AT790" s="778"/>
      <c r="AU790" s="778"/>
      <c r="AV790" s="778"/>
      <c r="AW790" s="778"/>
      <c r="AX790" s="778"/>
      <c r="AY790" s="778"/>
      <c r="AZ790" s="778"/>
      <c r="BA790" s="778"/>
      <c r="BB790" s="778"/>
      <c r="BC790" s="778"/>
      <c r="BD790" s="778"/>
      <c r="BE790" s="778"/>
      <c r="BF790" s="778"/>
      <c r="BG790" s="778"/>
      <c r="BH790" s="778"/>
      <c r="BI790" s="778"/>
      <c r="BJ790" s="778"/>
      <c r="BK790" s="778"/>
      <c r="BL790" s="778"/>
      <c r="BM790" s="778"/>
      <c r="BN790" s="778"/>
      <c r="BO790" s="778"/>
      <c r="BP790" s="778"/>
      <c r="BQ790" s="778"/>
      <c r="BR790" s="778"/>
      <c r="BS790" s="778"/>
      <c r="BT790" s="778"/>
      <c r="BU790" s="778"/>
      <c r="BV790" s="778"/>
      <c r="BW790" s="778"/>
      <c r="BX790" s="778"/>
      <c r="BY790" s="778"/>
      <c r="BZ790" s="778"/>
      <c r="CA790" s="778"/>
      <c r="CB790" s="778"/>
      <c r="CC790" s="778"/>
      <c r="CD790" s="778"/>
      <c r="CE790" s="778"/>
      <c r="CF790" s="778"/>
      <c r="CG790" s="778"/>
      <c r="CH790" s="778"/>
      <c r="CI790" s="778"/>
      <c r="CJ790" s="778"/>
      <c r="CK790" s="778"/>
      <c r="CL790" s="778"/>
      <c r="CM790" s="778"/>
      <c r="CN790" s="778"/>
      <c r="CO790" s="778"/>
      <c r="CP790" s="778"/>
      <c r="CQ790" s="778"/>
      <c r="CR790" s="778"/>
      <c r="CS790" s="778"/>
      <c r="CT790" s="778"/>
      <c r="CU790" s="778"/>
      <c r="CV790" s="778"/>
      <c r="CW790" s="778"/>
      <c r="CX790" s="778"/>
      <c r="CY790" s="778"/>
      <c r="CZ790" s="778"/>
      <c r="DA790" s="778"/>
      <c r="DB790" s="778"/>
      <c r="DC790" s="778"/>
      <c r="DD790" s="778"/>
      <c r="DE790" s="778"/>
      <c r="DF790" s="778"/>
      <c r="DG790" s="778"/>
      <c r="DH790" s="778"/>
      <c r="DI790" s="778"/>
      <c r="DJ790" s="778"/>
      <c r="DK790" s="778"/>
      <c r="DL790" s="778"/>
      <c r="DM790" s="778"/>
      <c r="DN790" s="778"/>
      <c r="DO790" s="778"/>
      <c r="DP790" s="778"/>
      <c r="DQ790" s="778"/>
      <c r="DR790" s="778"/>
      <c r="DS790" s="778"/>
      <c r="DT790" s="778"/>
      <c r="DU790" s="778"/>
      <c r="DV790" s="778"/>
      <c r="DW790" s="778"/>
      <c r="DX790" s="778"/>
      <c r="DY790" s="778"/>
      <c r="DZ790" s="778"/>
      <c r="EA790" s="778"/>
      <c r="EB790" s="778"/>
      <c r="EC790" s="778"/>
      <c r="ED790" s="778"/>
      <c r="EE790" s="778"/>
      <c r="EF790" s="778"/>
      <c r="EG790" s="778"/>
      <c r="EH790" s="778"/>
      <c r="EI790" s="778"/>
      <c r="EJ790" s="778"/>
      <c r="EK790" s="778"/>
      <c r="EL790" s="778"/>
      <c r="EM790" s="778"/>
      <c r="EN790" s="778"/>
      <c r="EO790" s="778"/>
      <c r="EP790" s="778"/>
      <c r="EQ790" s="778"/>
      <c r="ER790" s="778"/>
      <c r="ES790" s="778"/>
      <c r="ET790" s="778"/>
      <c r="EU790" s="778"/>
      <c r="EV790" s="778"/>
      <c r="EW790" s="778"/>
      <c r="EX790" s="778"/>
      <c r="EY790" s="778"/>
      <c r="EZ790" s="778"/>
      <c r="FA790" s="778"/>
      <c r="FB790" s="778"/>
      <c r="FC790" s="778"/>
      <c r="FD790" s="778"/>
      <c r="FE790" s="778"/>
      <c r="FF790" s="778"/>
      <c r="FG790" s="778"/>
      <c r="FH790" s="778"/>
      <c r="FI790" s="778"/>
      <c r="FJ790" s="778"/>
      <c r="FK790" s="778"/>
      <c r="FL790" s="778"/>
      <c r="FM790" s="778"/>
      <c r="FN790" s="778"/>
      <c r="FO790" s="778"/>
      <c r="FP790" s="778"/>
      <c r="FQ790" s="778"/>
      <c r="FR790" s="778"/>
      <c r="FS790" s="778"/>
      <c r="FT790" s="778"/>
      <c r="FU790" s="778"/>
      <c r="FV790" s="778"/>
      <c r="FW790" s="778"/>
      <c r="FX790" s="778"/>
      <c r="FY790" s="778"/>
      <c r="FZ790" s="778"/>
      <c r="GA790" s="778"/>
      <c r="GB790" s="778"/>
      <c r="GC790" s="778"/>
      <c r="GD790" s="778"/>
      <c r="GE790" s="778"/>
      <c r="GF790" s="778"/>
      <c r="GG790" s="778"/>
      <c r="GH790" s="778"/>
      <c r="GI790" s="778"/>
      <c r="GJ790" s="778"/>
      <c r="GK790" s="778"/>
      <c r="GL790" s="778"/>
      <c r="GM790" s="778"/>
      <c r="GN790" s="778"/>
      <c r="GO790" s="778"/>
      <c r="GP790" s="778"/>
      <c r="GQ790" s="778"/>
      <c r="GR790" s="778"/>
      <c r="GS790" s="778"/>
      <c r="GT790" s="778"/>
      <c r="GU790" s="778"/>
      <c r="GV790" s="778"/>
      <c r="GW790" s="778"/>
      <c r="GX790" s="778"/>
      <c r="GY790" s="778"/>
      <c r="GZ790" s="778"/>
      <c r="HA790" s="778"/>
      <c r="HB790" s="778"/>
      <c r="HC790" s="778"/>
      <c r="HD790" s="778"/>
      <c r="HE790" s="778"/>
      <c r="HF790" s="778"/>
      <c r="HG790" s="778"/>
      <c r="HH790" s="778"/>
    </row>
    <row r="791" spans="1:216" s="782" customFormat="1">
      <c r="A791" s="779"/>
      <c r="B791" s="780"/>
      <c r="C791" s="780"/>
      <c r="D791" s="780"/>
      <c r="E791" s="780"/>
      <c r="F791" s="780"/>
      <c r="G791" s="780"/>
      <c r="H791" s="780"/>
      <c r="I791" s="780"/>
      <c r="J791" s="780"/>
      <c r="K791" s="780"/>
      <c r="L791" s="780"/>
      <c r="M791" s="780"/>
      <c r="N791" s="780"/>
      <c r="O791" s="780"/>
      <c r="P791" s="780"/>
      <c r="Q791" s="781"/>
      <c r="R791" s="778"/>
      <c r="S791" s="778"/>
      <c r="T791" s="778"/>
      <c r="U791" s="778"/>
      <c r="V791" s="778"/>
      <c r="W791" s="778"/>
      <c r="X791" s="778"/>
      <c r="Y791" s="778"/>
      <c r="Z791" s="778"/>
      <c r="AA791" s="778"/>
      <c r="AB791" s="778"/>
      <c r="AC791" s="778"/>
      <c r="AD791" s="778"/>
      <c r="AE791" s="778"/>
      <c r="AF791" s="778"/>
      <c r="AG791" s="778"/>
      <c r="AH791" s="778"/>
      <c r="AI791" s="778"/>
      <c r="AJ791" s="778"/>
      <c r="AK791" s="778"/>
      <c r="AL791" s="778"/>
      <c r="AM791" s="778"/>
      <c r="AN791" s="778"/>
      <c r="AO791" s="778"/>
      <c r="AP791" s="778"/>
      <c r="AQ791" s="778"/>
      <c r="AR791" s="778"/>
      <c r="AS791" s="778"/>
      <c r="AT791" s="778"/>
      <c r="AU791" s="778"/>
      <c r="AV791" s="778"/>
      <c r="AW791" s="778"/>
      <c r="AX791" s="778"/>
      <c r="AY791" s="778"/>
      <c r="AZ791" s="778"/>
      <c r="BA791" s="778"/>
      <c r="BB791" s="778"/>
      <c r="BC791" s="778"/>
      <c r="BD791" s="778"/>
      <c r="BE791" s="778"/>
      <c r="BF791" s="778"/>
      <c r="BG791" s="778"/>
      <c r="BH791" s="778"/>
      <c r="BI791" s="778"/>
      <c r="BJ791" s="778"/>
      <c r="BK791" s="778"/>
      <c r="BL791" s="778"/>
      <c r="BM791" s="778"/>
      <c r="BN791" s="778"/>
      <c r="BO791" s="778"/>
      <c r="BP791" s="778"/>
      <c r="BQ791" s="778"/>
      <c r="BR791" s="778"/>
      <c r="BS791" s="778"/>
      <c r="BT791" s="778"/>
      <c r="BU791" s="778"/>
      <c r="BV791" s="778"/>
      <c r="BW791" s="778"/>
      <c r="BX791" s="778"/>
      <c r="BY791" s="778"/>
      <c r="BZ791" s="778"/>
      <c r="CA791" s="778"/>
      <c r="CB791" s="778"/>
      <c r="CC791" s="778"/>
      <c r="CD791" s="778"/>
      <c r="CE791" s="778"/>
      <c r="CF791" s="778"/>
      <c r="CG791" s="778"/>
      <c r="CH791" s="778"/>
      <c r="CI791" s="778"/>
      <c r="CJ791" s="778"/>
      <c r="CK791" s="778"/>
      <c r="CL791" s="778"/>
      <c r="CM791" s="778"/>
      <c r="CN791" s="778"/>
      <c r="CO791" s="778"/>
      <c r="CP791" s="778"/>
      <c r="CQ791" s="778"/>
      <c r="CR791" s="778"/>
      <c r="CS791" s="778"/>
      <c r="CT791" s="778"/>
      <c r="CU791" s="778"/>
      <c r="CV791" s="778"/>
      <c r="CW791" s="778"/>
      <c r="CX791" s="778"/>
      <c r="CY791" s="778"/>
      <c r="CZ791" s="778"/>
      <c r="DA791" s="778"/>
      <c r="DB791" s="778"/>
      <c r="DC791" s="778"/>
      <c r="DD791" s="778"/>
      <c r="DE791" s="778"/>
      <c r="DF791" s="778"/>
      <c r="DG791" s="778"/>
      <c r="DH791" s="778"/>
      <c r="DI791" s="778"/>
      <c r="DJ791" s="778"/>
      <c r="DK791" s="778"/>
      <c r="DL791" s="778"/>
      <c r="DM791" s="778"/>
      <c r="DN791" s="778"/>
      <c r="DO791" s="778"/>
      <c r="DP791" s="778"/>
      <c r="DQ791" s="778"/>
      <c r="DR791" s="778"/>
      <c r="DS791" s="778"/>
      <c r="DT791" s="778"/>
      <c r="DU791" s="778"/>
      <c r="DV791" s="778"/>
      <c r="DW791" s="778"/>
      <c r="DX791" s="778"/>
      <c r="DY791" s="778"/>
      <c r="DZ791" s="778"/>
      <c r="EA791" s="778"/>
      <c r="EB791" s="778"/>
      <c r="EC791" s="778"/>
      <c r="ED791" s="778"/>
      <c r="EE791" s="778"/>
      <c r="EF791" s="778"/>
      <c r="EG791" s="778"/>
      <c r="EH791" s="778"/>
      <c r="EI791" s="778"/>
      <c r="EJ791" s="778"/>
      <c r="EK791" s="778"/>
      <c r="EL791" s="778"/>
      <c r="EM791" s="778"/>
      <c r="EN791" s="778"/>
      <c r="EO791" s="778"/>
      <c r="EP791" s="778"/>
      <c r="EQ791" s="778"/>
      <c r="ER791" s="778"/>
      <c r="ES791" s="778"/>
      <c r="ET791" s="778"/>
      <c r="EU791" s="778"/>
      <c r="EV791" s="778"/>
      <c r="EW791" s="778"/>
      <c r="EX791" s="778"/>
      <c r="EY791" s="778"/>
      <c r="EZ791" s="778"/>
      <c r="FA791" s="778"/>
      <c r="FB791" s="778"/>
      <c r="FC791" s="778"/>
      <c r="FD791" s="778"/>
      <c r="FE791" s="778"/>
      <c r="FF791" s="778"/>
      <c r="FG791" s="778"/>
      <c r="FH791" s="778"/>
      <c r="FI791" s="778"/>
      <c r="FJ791" s="778"/>
      <c r="FK791" s="778"/>
      <c r="FL791" s="778"/>
      <c r="FM791" s="778"/>
      <c r="FN791" s="778"/>
      <c r="FO791" s="778"/>
      <c r="FP791" s="778"/>
      <c r="FQ791" s="778"/>
      <c r="FR791" s="778"/>
      <c r="FS791" s="778"/>
      <c r="FT791" s="778"/>
      <c r="FU791" s="778"/>
      <c r="FV791" s="778"/>
      <c r="FW791" s="778"/>
      <c r="FX791" s="778"/>
      <c r="FY791" s="778"/>
      <c r="FZ791" s="778"/>
      <c r="GA791" s="778"/>
      <c r="GB791" s="778"/>
      <c r="GC791" s="778"/>
      <c r="GD791" s="778"/>
      <c r="GE791" s="778"/>
      <c r="GF791" s="778"/>
      <c r="GG791" s="778"/>
      <c r="GH791" s="778"/>
      <c r="GI791" s="778"/>
      <c r="GJ791" s="778"/>
      <c r="GK791" s="778"/>
      <c r="GL791" s="778"/>
      <c r="GM791" s="778"/>
      <c r="GN791" s="778"/>
      <c r="GO791" s="778"/>
      <c r="GP791" s="778"/>
      <c r="GQ791" s="778"/>
      <c r="GR791" s="778"/>
      <c r="GS791" s="778"/>
      <c r="GT791" s="778"/>
      <c r="GU791" s="778"/>
      <c r="GV791" s="778"/>
      <c r="GW791" s="778"/>
      <c r="GX791" s="778"/>
      <c r="GY791" s="778"/>
      <c r="GZ791" s="778"/>
      <c r="HA791" s="778"/>
      <c r="HB791" s="778"/>
      <c r="HC791" s="778"/>
      <c r="HD791" s="778"/>
      <c r="HE791" s="778"/>
      <c r="HF791" s="778"/>
      <c r="HG791" s="778"/>
      <c r="HH791" s="778"/>
    </row>
    <row r="792" spans="1:216" s="782" customFormat="1">
      <c r="A792" s="779"/>
      <c r="B792" s="780"/>
      <c r="C792" s="780"/>
      <c r="D792" s="780"/>
      <c r="E792" s="780"/>
      <c r="F792" s="780"/>
      <c r="G792" s="780"/>
      <c r="H792" s="780"/>
      <c r="I792" s="780"/>
      <c r="J792" s="780"/>
      <c r="K792" s="780"/>
      <c r="L792" s="780"/>
      <c r="M792" s="780"/>
      <c r="N792" s="780"/>
      <c r="O792" s="780"/>
      <c r="P792" s="780"/>
      <c r="Q792" s="781"/>
      <c r="R792" s="778"/>
      <c r="S792" s="778"/>
      <c r="T792" s="778"/>
      <c r="U792" s="778"/>
      <c r="V792" s="778"/>
      <c r="W792" s="778"/>
      <c r="X792" s="778"/>
      <c r="Y792" s="778"/>
      <c r="Z792" s="778"/>
      <c r="AA792" s="778"/>
      <c r="AB792" s="778"/>
      <c r="AC792" s="778"/>
      <c r="AD792" s="778"/>
      <c r="AE792" s="778"/>
      <c r="AF792" s="778"/>
      <c r="AG792" s="778"/>
      <c r="AH792" s="778"/>
      <c r="AI792" s="778"/>
      <c r="AJ792" s="778"/>
      <c r="AK792" s="778"/>
      <c r="AL792" s="778"/>
      <c r="AM792" s="778"/>
      <c r="AN792" s="778"/>
      <c r="AO792" s="778"/>
      <c r="AP792" s="778"/>
      <c r="AQ792" s="778"/>
      <c r="AR792" s="778"/>
      <c r="AS792" s="778"/>
      <c r="AT792" s="778"/>
      <c r="AU792" s="778"/>
      <c r="AV792" s="778"/>
      <c r="AW792" s="778"/>
      <c r="AX792" s="778"/>
      <c r="AY792" s="778"/>
      <c r="AZ792" s="778"/>
      <c r="BA792" s="778"/>
      <c r="BB792" s="778"/>
      <c r="BC792" s="778"/>
      <c r="BD792" s="778"/>
      <c r="BE792" s="778"/>
      <c r="BF792" s="778"/>
      <c r="BG792" s="778"/>
      <c r="BH792" s="778"/>
      <c r="BI792" s="778"/>
      <c r="BJ792" s="778"/>
      <c r="BK792" s="778"/>
      <c r="BL792" s="778"/>
      <c r="BM792" s="778"/>
      <c r="BN792" s="778"/>
      <c r="BO792" s="778"/>
      <c r="BP792" s="778"/>
      <c r="BQ792" s="778"/>
      <c r="BR792" s="778"/>
      <c r="BS792" s="778"/>
      <c r="BT792" s="778"/>
      <c r="BU792" s="778"/>
      <c r="BV792" s="778"/>
      <c r="BW792" s="778"/>
      <c r="BX792" s="778"/>
      <c r="BY792" s="778"/>
      <c r="BZ792" s="778"/>
      <c r="CA792" s="778"/>
      <c r="CB792" s="778"/>
      <c r="CC792" s="778"/>
      <c r="CD792" s="778"/>
      <c r="CE792" s="778"/>
      <c r="CF792" s="778"/>
      <c r="CG792" s="778"/>
      <c r="CH792" s="778"/>
      <c r="CI792" s="778"/>
      <c r="CJ792" s="778"/>
      <c r="CK792" s="778"/>
      <c r="CL792" s="778"/>
      <c r="CM792" s="778"/>
      <c r="CN792" s="778"/>
      <c r="CO792" s="778"/>
      <c r="CP792" s="778"/>
      <c r="CQ792" s="778"/>
      <c r="CR792" s="778"/>
      <c r="CS792" s="778"/>
      <c r="CT792" s="778"/>
      <c r="CU792" s="778"/>
      <c r="CV792" s="778"/>
      <c r="CW792" s="778"/>
      <c r="CX792" s="778"/>
      <c r="CY792" s="778"/>
      <c r="CZ792" s="778"/>
      <c r="DA792" s="778"/>
      <c r="DB792" s="778"/>
      <c r="DC792" s="778"/>
      <c r="DD792" s="778"/>
      <c r="DE792" s="778"/>
      <c r="DF792" s="778"/>
      <c r="DG792" s="778"/>
      <c r="DH792" s="778"/>
      <c r="DI792" s="778"/>
      <c r="DJ792" s="778"/>
      <c r="DK792" s="778"/>
      <c r="DL792" s="778"/>
      <c r="DM792" s="778"/>
      <c r="DN792" s="778"/>
      <c r="DO792" s="778"/>
      <c r="DP792" s="778"/>
      <c r="DQ792" s="778"/>
      <c r="DR792" s="778"/>
      <c r="DS792" s="778"/>
      <c r="DT792" s="778"/>
      <c r="DU792" s="778"/>
      <c r="DV792" s="778"/>
      <c r="DW792" s="778"/>
      <c r="DX792" s="778"/>
      <c r="DY792" s="778"/>
      <c r="DZ792" s="778"/>
      <c r="EA792" s="778"/>
      <c r="EB792" s="778"/>
      <c r="EC792" s="778"/>
      <c r="ED792" s="778"/>
      <c r="EE792" s="778"/>
      <c r="EF792" s="778"/>
      <c r="EG792" s="778"/>
      <c r="EH792" s="778"/>
      <c r="EI792" s="778"/>
      <c r="EJ792" s="778"/>
      <c r="EK792" s="778"/>
      <c r="EL792" s="778"/>
      <c r="EM792" s="778"/>
      <c r="EN792" s="778"/>
      <c r="EO792" s="778"/>
      <c r="EP792" s="778"/>
      <c r="EQ792" s="778"/>
      <c r="ER792" s="778"/>
      <c r="ES792" s="778"/>
      <c r="ET792" s="778"/>
      <c r="EU792" s="778"/>
      <c r="EV792" s="778"/>
      <c r="EW792" s="778"/>
      <c r="EX792" s="778"/>
      <c r="EY792" s="778"/>
      <c r="EZ792" s="778"/>
      <c r="FA792" s="778"/>
      <c r="FB792" s="778"/>
      <c r="FC792" s="778"/>
      <c r="FD792" s="778"/>
      <c r="FE792" s="778"/>
      <c r="FF792" s="778"/>
      <c r="FG792" s="778"/>
      <c r="FH792" s="778"/>
      <c r="FI792" s="778"/>
      <c r="FJ792" s="778"/>
      <c r="FK792" s="778"/>
      <c r="FL792" s="778"/>
      <c r="FM792" s="778"/>
      <c r="FN792" s="778"/>
      <c r="FO792" s="778"/>
      <c r="FP792" s="778"/>
      <c r="FQ792" s="778"/>
      <c r="FR792" s="778"/>
      <c r="FS792" s="778"/>
      <c r="FT792" s="778"/>
      <c r="FU792" s="778"/>
      <c r="FV792" s="778"/>
      <c r="FW792" s="778"/>
      <c r="FX792" s="778"/>
      <c r="FY792" s="778"/>
      <c r="FZ792" s="778"/>
      <c r="GA792" s="778"/>
      <c r="GB792" s="778"/>
      <c r="GC792" s="778"/>
      <c r="GD792" s="778"/>
      <c r="GE792" s="778"/>
      <c r="GF792" s="778"/>
      <c r="GG792" s="778"/>
      <c r="GH792" s="778"/>
      <c r="GI792" s="778"/>
      <c r="GJ792" s="778"/>
      <c r="GK792" s="778"/>
      <c r="GL792" s="778"/>
      <c r="GM792" s="778"/>
      <c r="GN792" s="778"/>
      <c r="GO792" s="778"/>
      <c r="GP792" s="778"/>
      <c r="GQ792" s="778"/>
      <c r="GR792" s="778"/>
      <c r="GS792" s="778"/>
      <c r="GT792" s="778"/>
      <c r="GU792" s="778"/>
      <c r="GV792" s="778"/>
      <c r="GW792" s="778"/>
      <c r="GX792" s="778"/>
      <c r="GY792" s="778"/>
      <c r="GZ792" s="778"/>
      <c r="HA792" s="778"/>
      <c r="HB792" s="778"/>
      <c r="HC792" s="778"/>
      <c r="HD792" s="778"/>
      <c r="HE792" s="778"/>
      <c r="HF792" s="778"/>
      <c r="HG792" s="778"/>
      <c r="HH792" s="778"/>
    </row>
    <row r="793" spans="1:216" s="782" customFormat="1">
      <c r="A793" s="779"/>
      <c r="B793" s="780"/>
      <c r="C793" s="780"/>
      <c r="D793" s="780"/>
      <c r="E793" s="780"/>
      <c r="F793" s="780"/>
      <c r="G793" s="780"/>
      <c r="H793" s="780"/>
      <c r="I793" s="780"/>
      <c r="J793" s="780"/>
      <c r="K793" s="780"/>
      <c r="L793" s="780"/>
      <c r="M793" s="780"/>
      <c r="N793" s="780"/>
      <c r="O793" s="780"/>
      <c r="P793" s="780"/>
      <c r="Q793" s="781"/>
      <c r="R793" s="778"/>
      <c r="S793" s="778"/>
      <c r="T793" s="778"/>
      <c r="U793" s="778"/>
      <c r="V793" s="778"/>
      <c r="W793" s="778"/>
      <c r="X793" s="778"/>
      <c r="Y793" s="778"/>
      <c r="Z793" s="778"/>
      <c r="AA793" s="778"/>
      <c r="AB793" s="778"/>
      <c r="AC793" s="778"/>
      <c r="AD793" s="778"/>
      <c r="AE793" s="778"/>
      <c r="AF793" s="778"/>
      <c r="AG793" s="778"/>
      <c r="AH793" s="778"/>
      <c r="AI793" s="778"/>
      <c r="AJ793" s="778"/>
      <c r="AK793" s="778"/>
      <c r="AL793" s="778"/>
      <c r="AM793" s="778"/>
      <c r="AN793" s="778"/>
      <c r="AO793" s="778"/>
      <c r="AP793" s="778"/>
      <c r="AQ793" s="778"/>
      <c r="AR793" s="778"/>
      <c r="AS793" s="778"/>
      <c r="AT793" s="778"/>
      <c r="AU793" s="778"/>
      <c r="AV793" s="778"/>
      <c r="AW793" s="778"/>
      <c r="AX793" s="778"/>
      <c r="AY793" s="778"/>
      <c r="AZ793" s="778"/>
      <c r="BA793" s="778"/>
      <c r="BB793" s="778"/>
      <c r="BC793" s="778"/>
      <c r="BD793" s="778"/>
      <c r="BE793" s="778"/>
      <c r="BF793" s="778"/>
      <c r="BG793" s="778"/>
      <c r="BH793" s="778"/>
      <c r="BI793" s="778"/>
      <c r="BJ793" s="778"/>
      <c r="BK793" s="778"/>
      <c r="BL793" s="778"/>
      <c r="BM793" s="778"/>
      <c r="BN793" s="778"/>
      <c r="BO793" s="778"/>
      <c r="BP793" s="778"/>
      <c r="BQ793" s="778"/>
      <c r="BR793" s="778"/>
      <c r="BS793" s="778"/>
      <c r="BT793" s="778"/>
      <c r="BU793" s="778"/>
      <c r="BV793" s="778"/>
      <c r="BW793" s="778"/>
      <c r="BX793" s="778"/>
      <c r="BY793" s="778"/>
      <c r="BZ793" s="778"/>
      <c r="CA793" s="778"/>
      <c r="CB793" s="778"/>
      <c r="CC793" s="778"/>
      <c r="CD793" s="778"/>
      <c r="CE793" s="778"/>
      <c r="CF793" s="778"/>
      <c r="CG793" s="778"/>
      <c r="CH793" s="778"/>
      <c r="CI793" s="778"/>
      <c r="CJ793" s="778"/>
      <c r="CK793" s="778"/>
      <c r="CL793" s="778"/>
      <c r="CM793" s="778"/>
      <c r="CN793" s="778"/>
      <c r="CO793" s="778"/>
      <c r="CP793" s="778"/>
      <c r="CQ793" s="778"/>
      <c r="CR793" s="778"/>
      <c r="CS793" s="778"/>
      <c r="CT793" s="778"/>
      <c r="CU793" s="778"/>
      <c r="CV793" s="778"/>
      <c r="CW793" s="778"/>
      <c r="CX793" s="778"/>
      <c r="CY793" s="778"/>
      <c r="CZ793" s="778"/>
      <c r="DA793" s="778"/>
      <c r="DB793" s="778"/>
      <c r="DC793" s="778"/>
      <c r="DD793" s="778"/>
      <c r="DE793" s="778"/>
      <c r="DF793" s="778"/>
      <c r="DG793" s="778"/>
      <c r="DH793" s="778"/>
      <c r="DI793" s="778"/>
      <c r="DJ793" s="778"/>
      <c r="DK793" s="778"/>
      <c r="DL793" s="778"/>
      <c r="DM793" s="778"/>
      <c r="DN793" s="778"/>
      <c r="DO793" s="778"/>
      <c r="DP793" s="778"/>
      <c r="DQ793" s="778"/>
      <c r="DR793" s="778"/>
      <c r="DS793" s="778"/>
      <c r="DT793" s="778"/>
      <c r="DU793" s="778"/>
      <c r="DV793" s="778"/>
      <c r="DW793" s="778"/>
      <c r="DX793" s="778"/>
      <c r="DY793" s="778"/>
      <c r="DZ793" s="778"/>
      <c r="EA793" s="778"/>
      <c r="EB793" s="778"/>
      <c r="EC793" s="778"/>
      <c r="ED793" s="778"/>
      <c r="EE793" s="778"/>
      <c r="EF793" s="778"/>
      <c r="EG793" s="778"/>
      <c r="EH793" s="778"/>
      <c r="EI793" s="778"/>
      <c r="EJ793" s="778"/>
      <c r="EK793" s="778"/>
      <c r="EL793" s="778"/>
      <c r="EM793" s="778"/>
      <c r="EN793" s="778"/>
      <c r="EO793" s="778"/>
      <c r="EP793" s="778"/>
      <c r="EQ793" s="778"/>
      <c r="ER793" s="778"/>
      <c r="ES793" s="778"/>
      <c r="ET793" s="778"/>
      <c r="EU793" s="778"/>
      <c r="EV793" s="778"/>
      <c r="EW793" s="778"/>
      <c r="EX793" s="778"/>
      <c r="EY793" s="778"/>
      <c r="EZ793" s="778"/>
      <c r="FA793" s="778"/>
      <c r="FB793" s="778"/>
      <c r="FC793" s="778"/>
      <c r="FD793" s="778"/>
      <c r="FE793" s="778"/>
      <c r="FF793" s="778"/>
      <c r="FG793" s="778"/>
      <c r="FH793" s="778"/>
      <c r="FI793" s="778"/>
      <c r="FJ793" s="778"/>
      <c r="FK793" s="778"/>
      <c r="FL793" s="778"/>
      <c r="FM793" s="778"/>
      <c r="FN793" s="778"/>
      <c r="FO793" s="778"/>
      <c r="FP793" s="778"/>
      <c r="FQ793" s="778"/>
      <c r="FR793" s="778"/>
      <c r="FS793" s="778"/>
      <c r="FT793" s="778"/>
      <c r="FU793" s="778"/>
      <c r="FV793" s="778"/>
      <c r="FW793" s="778"/>
      <c r="FX793" s="778"/>
      <c r="FY793" s="778"/>
      <c r="FZ793" s="778"/>
      <c r="GA793" s="778"/>
      <c r="GB793" s="778"/>
      <c r="GC793" s="778"/>
      <c r="GD793" s="778"/>
      <c r="GE793" s="778"/>
      <c r="GF793" s="778"/>
      <c r="GG793" s="778"/>
      <c r="GH793" s="778"/>
      <c r="GI793" s="778"/>
      <c r="GJ793" s="778"/>
      <c r="GK793" s="778"/>
      <c r="GL793" s="778"/>
      <c r="GM793" s="778"/>
      <c r="GN793" s="778"/>
      <c r="GO793" s="778"/>
      <c r="GP793" s="778"/>
      <c r="GQ793" s="778"/>
      <c r="GR793" s="778"/>
      <c r="GS793" s="778"/>
      <c r="GT793" s="778"/>
      <c r="GU793" s="778"/>
      <c r="GV793" s="778"/>
      <c r="GW793" s="778"/>
      <c r="GX793" s="778"/>
      <c r="GY793" s="778"/>
      <c r="GZ793" s="778"/>
      <c r="HA793" s="778"/>
      <c r="HB793" s="778"/>
      <c r="HC793" s="778"/>
      <c r="HD793" s="778"/>
      <c r="HE793" s="778"/>
      <c r="HF793" s="778"/>
      <c r="HG793" s="778"/>
      <c r="HH793" s="778"/>
    </row>
    <row r="794" spans="1:216" s="782" customFormat="1">
      <c r="A794" s="779"/>
      <c r="B794" s="780"/>
      <c r="C794" s="780"/>
      <c r="D794" s="780"/>
      <c r="E794" s="780"/>
      <c r="F794" s="780"/>
      <c r="G794" s="780"/>
      <c r="H794" s="780"/>
      <c r="I794" s="780"/>
      <c r="J794" s="780"/>
      <c r="K794" s="780"/>
      <c r="L794" s="780"/>
      <c r="M794" s="780"/>
      <c r="N794" s="780"/>
      <c r="O794" s="780"/>
      <c r="P794" s="780"/>
      <c r="Q794" s="781"/>
      <c r="R794" s="778"/>
      <c r="S794" s="778"/>
      <c r="T794" s="778"/>
      <c r="U794" s="778"/>
      <c r="V794" s="778"/>
      <c r="W794" s="778"/>
      <c r="X794" s="778"/>
      <c r="Y794" s="778"/>
      <c r="Z794" s="778"/>
      <c r="AA794" s="778"/>
      <c r="AB794" s="778"/>
      <c r="AC794" s="778"/>
      <c r="AD794" s="778"/>
      <c r="AE794" s="778"/>
      <c r="AF794" s="778"/>
      <c r="AG794" s="778"/>
      <c r="AH794" s="778"/>
      <c r="AI794" s="778"/>
      <c r="AJ794" s="778"/>
      <c r="AK794" s="778"/>
      <c r="AL794" s="778"/>
      <c r="AM794" s="778"/>
      <c r="AN794" s="778"/>
      <c r="AO794" s="778"/>
      <c r="AP794" s="778"/>
      <c r="AQ794" s="778"/>
      <c r="AR794" s="778"/>
      <c r="AS794" s="778"/>
      <c r="AT794" s="778"/>
      <c r="AU794" s="778"/>
      <c r="AV794" s="778"/>
      <c r="AW794" s="778"/>
      <c r="AX794" s="778"/>
      <c r="AY794" s="778"/>
      <c r="AZ794" s="778"/>
      <c r="BA794" s="778"/>
      <c r="BB794" s="778"/>
      <c r="BC794" s="778"/>
      <c r="BD794" s="778"/>
      <c r="BE794" s="778"/>
      <c r="BF794" s="778"/>
      <c r="BG794" s="778"/>
      <c r="BH794" s="778"/>
      <c r="BI794" s="778"/>
      <c r="BJ794" s="778"/>
      <c r="BK794" s="778"/>
      <c r="BL794" s="778"/>
      <c r="BM794" s="778"/>
      <c r="BN794" s="778"/>
      <c r="BO794" s="778"/>
      <c r="BP794" s="778"/>
      <c r="BQ794" s="778"/>
      <c r="BR794" s="778"/>
      <c r="BS794" s="778"/>
      <c r="BT794" s="778"/>
      <c r="BU794" s="778"/>
      <c r="BV794" s="778"/>
      <c r="BW794" s="778"/>
      <c r="BX794" s="778"/>
      <c r="BY794" s="778"/>
      <c r="BZ794" s="778"/>
      <c r="CA794" s="778"/>
      <c r="CB794" s="778"/>
      <c r="CC794" s="778"/>
      <c r="CD794" s="778"/>
      <c r="CE794" s="778"/>
      <c r="CF794" s="778"/>
      <c r="CG794" s="778"/>
      <c r="CH794" s="778"/>
      <c r="CI794" s="778"/>
      <c r="CJ794" s="778"/>
      <c r="CK794" s="778"/>
      <c r="CL794" s="778"/>
      <c r="CM794" s="778"/>
      <c r="CN794" s="778"/>
      <c r="CO794" s="778"/>
      <c r="CP794" s="778"/>
      <c r="CQ794" s="778"/>
      <c r="CR794" s="778"/>
      <c r="CS794" s="778"/>
      <c r="CT794" s="778"/>
      <c r="CU794" s="778"/>
      <c r="CV794" s="778"/>
      <c r="CW794" s="778"/>
      <c r="CX794" s="778"/>
      <c r="CY794" s="778"/>
      <c r="CZ794" s="778"/>
      <c r="DA794" s="778"/>
      <c r="DB794" s="778"/>
      <c r="DC794" s="778"/>
      <c r="DD794" s="778"/>
      <c r="DE794" s="778"/>
      <c r="DF794" s="778"/>
      <c r="DG794" s="778"/>
      <c r="DH794" s="778"/>
      <c r="DI794" s="778"/>
      <c r="DJ794" s="778"/>
      <c r="DK794" s="778"/>
      <c r="DL794" s="778"/>
      <c r="DM794" s="778"/>
      <c r="DN794" s="778"/>
      <c r="DO794" s="778"/>
      <c r="DP794" s="778"/>
      <c r="DQ794" s="778"/>
      <c r="DR794" s="778"/>
      <c r="DS794" s="778"/>
      <c r="DT794" s="778"/>
      <c r="DU794" s="778"/>
      <c r="DV794" s="778"/>
      <c r="DW794" s="778"/>
      <c r="DX794" s="778"/>
      <c r="DY794" s="778"/>
      <c r="DZ794" s="778"/>
      <c r="EA794" s="778"/>
      <c r="EB794" s="778"/>
      <c r="EC794" s="778"/>
      <c r="ED794" s="778"/>
      <c r="EE794" s="778"/>
      <c r="EF794" s="778"/>
      <c r="EG794" s="778"/>
      <c r="EH794" s="778"/>
      <c r="EI794" s="778"/>
      <c r="EJ794" s="778"/>
      <c r="EK794" s="778"/>
      <c r="EL794" s="778"/>
      <c r="EM794" s="778"/>
      <c r="EN794" s="778"/>
      <c r="EO794" s="778"/>
      <c r="EP794" s="778"/>
      <c r="EQ794" s="778"/>
      <c r="ER794" s="778"/>
      <c r="ES794" s="778"/>
      <c r="ET794" s="778"/>
      <c r="EU794" s="778"/>
      <c r="EV794" s="778"/>
      <c r="EW794" s="778"/>
      <c r="EX794" s="778"/>
      <c r="EY794" s="778"/>
      <c r="EZ794" s="778"/>
      <c r="FA794" s="778"/>
      <c r="FB794" s="778"/>
      <c r="FC794" s="778"/>
      <c r="FD794" s="778"/>
      <c r="FE794" s="778"/>
      <c r="FF794" s="778"/>
      <c r="FG794" s="778"/>
      <c r="FH794" s="778"/>
      <c r="FI794" s="778"/>
      <c r="FJ794" s="778"/>
      <c r="FK794" s="778"/>
      <c r="FL794" s="778"/>
      <c r="FM794" s="778"/>
      <c r="FN794" s="778"/>
      <c r="FO794" s="778"/>
      <c r="FP794" s="778"/>
      <c r="FQ794" s="778"/>
      <c r="FR794" s="778"/>
      <c r="FS794" s="778"/>
      <c r="FT794" s="778"/>
      <c r="FU794" s="778"/>
      <c r="FV794" s="778"/>
      <c r="FW794" s="778"/>
      <c r="FX794" s="778"/>
      <c r="FY794" s="778"/>
      <c r="FZ794" s="778"/>
      <c r="GA794" s="778"/>
      <c r="GB794" s="778"/>
      <c r="GC794" s="778"/>
      <c r="GD794" s="778"/>
      <c r="GE794" s="778"/>
      <c r="GF794" s="778"/>
      <c r="GG794" s="778"/>
      <c r="GH794" s="778"/>
      <c r="GI794" s="778"/>
      <c r="GJ794" s="778"/>
      <c r="GK794" s="778"/>
      <c r="GL794" s="778"/>
      <c r="GM794" s="778"/>
      <c r="GN794" s="778"/>
      <c r="GO794" s="778"/>
      <c r="GP794" s="778"/>
      <c r="GQ794" s="778"/>
      <c r="GR794" s="778"/>
      <c r="GS794" s="778"/>
      <c r="GT794" s="778"/>
      <c r="GU794" s="778"/>
      <c r="GV794" s="778"/>
      <c r="GW794" s="778"/>
      <c r="GX794" s="778"/>
      <c r="GY794" s="778"/>
      <c r="GZ794" s="778"/>
      <c r="HA794" s="778"/>
      <c r="HB794" s="778"/>
      <c r="HC794" s="778"/>
      <c r="HD794" s="778"/>
      <c r="HE794" s="778"/>
      <c r="HF794" s="778"/>
      <c r="HG794" s="778"/>
      <c r="HH794" s="778"/>
    </row>
    <row r="795" spans="1:216" s="782" customFormat="1">
      <c r="A795" s="779"/>
      <c r="B795" s="780"/>
      <c r="C795" s="780"/>
      <c r="D795" s="780"/>
      <c r="E795" s="780"/>
      <c r="F795" s="780"/>
      <c r="G795" s="780"/>
      <c r="H795" s="780"/>
      <c r="I795" s="780"/>
      <c r="J795" s="780"/>
      <c r="K795" s="780"/>
      <c r="L795" s="780"/>
      <c r="M795" s="780"/>
      <c r="N795" s="780"/>
      <c r="O795" s="780"/>
      <c r="P795" s="780"/>
      <c r="Q795" s="781"/>
      <c r="R795" s="778"/>
      <c r="S795" s="778"/>
      <c r="T795" s="778"/>
      <c r="U795" s="778"/>
      <c r="V795" s="778"/>
      <c r="W795" s="778"/>
      <c r="X795" s="778"/>
      <c r="Y795" s="778"/>
      <c r="Z795" s="778"/>
      <c r="AA795" s="778"/>
      <c r="AB795" s="778"/>
      <c r="AC795" s="778"/>
      <c r="AD795" s="778"/>
      <c r="AE795" s="778"/>
      <c r="AF795" s="778"/>
      <c r="AG795" s="778"/>
      <c r="AH795" s="778"/>
      <c r="AI795" s="778"/>
      <c r="AJ795" s="778"/>
      <c r="AK795" s="778"/>
      <c r="AL795" s="778"/>
      <c r="AM795" s="778"/>
      <c r="AN795" s="778"/>
      <c r="AO795" s="778"/>
      <c r="AP795" s="778"/>
      <c r="AQ795" s="778"/>
      <c r="AR795" s="778"/>
      <c r="AS795" s="778"/>
      <c r="AT795" s="778"/>
      <c r="AU795" s="778"/>
      <c r="AV795" s="778"/>
      <c r="AW795" s="778"/>
      <c r="AX795" s="778"/>
      <c r="AY795" s="778"/>
      <c r="AZ795" s="778"/>
      <c r="BA795" s="778"/>
      <c r="BB795" s="778"/>
      <c r="BC795" s="778"/>
      <c r="BD795" s="778"/>
      <c r="BE795" s="778"/>
      <c r="BF795" s="778"/>
      <c r="BG795" s="778"/>
      <c r="BH795" s="778"/>
      <c r="BI795" s="778"/>
      <c r="BJ795" s="778"/>
      <c r="BK795" s="778"/>
      <c r="BL795" s="778"/>
      <c r="BM795" s="778"/>
      <c r="BN795" s="778"/>
      <c r="BO795" s="778"/>
      <c r="BP795" s="778"/>
      <c r="BQ795" s="778"/>
      <c r="BR795" s="778"/>
      <c r="BS795" s="778"/>
      <c r="BT795" s="778"/>
      <c r="BU795" s="778"/>
      <c r="BV795" s="778"/>
      <c r="BW795" s="778"/>
      <c r="BX795" s="778"/>
      <c r="BY795" s="778"/>
      <c r="BZ795" s="778"/>
      <c r="CA795" s="778"/>
      <c r="CB795" s="778"/>
      <c r="CC795" s="778"/>
      <c r="CD795" s="778"/>
      <c r="CE795" s="778"/>
      <c r="CF795" s="778"/>
      <c r="CG795" s="778"/>
      <c r="CH795" s="778"/>
      <c r="CI795" s="778"/>
      <c r="CJ795" s="778"/>
      <c r="CK795" s="778"/>
      <c r="CL795" s="778"/>
      <c r="CM795" s="778"/>
      <c r="CN795" s="778"/>
      <c r="CO795" s="778"/>
      <c r="CP795" s="778"/>
      <c r="CQ795" s="778"/>
      <c r="CR795" s="778"/>
      <c r="CS795" s="778"/>
      <c r="CT795" s="778"/>
      <c r="CU795" s="778"/>
      <c r="CV795" s="778"/>
      <c r="CW795" s="778"/>
      <c r="CX795" s="778"/>
      <c r="CY795" s="778"/>
      <c r="CZ795" s="778"/>
      <c r="DA795" s="778"/>
      <c r="DB795" s="778"/>
      <c r="DC795" s="778"/>
      <c r="DD795" s="778"/>
      <c r="DE795" s="778"/>
      <c r="DF795" s="778"/>
      <c r="DG795" s="778"/>
      <c r="DH795" s="778"/>
      <c r="DI795" s="778"/>
      <c r="DJ795" s="778"/>
      <c r="DK795" s="778"/>
      <c r="DL795" s="778"/>
      <c r="DM795" s="778"/>
      <c r="DN795" s="778"/>
      <c r="DO795" s="778"/>
      <c r="DP795" s="778"/>
      <c r="DQ795" s="778"/>
      <c r="DR795" s="778"/>
      <c r="DS795" s="778"/>
      <c r="DT795" s="778"/>
      <c r="DU795" s="778"/>
      <c r="DV795" s="778"/>
      <c r="DW795" s="778"/>
      <c r="DX795" s="778"/>
      <c r="DY795" s="778"/>
      <c r="DZ795" s="778"/>
      <c r="EA795" s="778"/>
      <c r="EB795" s="778"/>
      <c r="EC795" s="778"/>
      <c r="ED795" s="778"/>
      <c r="EE795" s="778"/>
      <c r="EF795" s="778"/>
      <c r="EG795" s="778"/>
      <c r="EH795" s="778"/>
      <c r="EI795" s="778"/>
      <c r="EJ795" s="778"/>
      <c r="EK795" s="778"/>
      <c r="EL795" s="778"/>
      <c r="EM795" s="778"/>
      <c r="EN795" s="778"/>
      <c r="EO795" s="778"/>
      <c r="EP795" s="778"/>
      <c r="EQ795" s="778"/>
      <c r="ER795" s="778"/>
      <c r="ES795" s="778"/>
      <c r="ET795" s="778"/>
      <c r="EU795" s="778"/>
      <c r="EV795" s="778"/>
      <c r="EW795" s="778"/>
      <c r="EX795" s="778"/>
      <c r="EY795" s="778"/>
      <c r="EZ795" s="778"/>
      <c r="FA795" s="778"/>
      <c r="FB795" s="778"/>
      <c r="FC795" s="778"/>
      <c r="FD795" s="778"/>
      <c r="FE795" s="778"/>
      <c r="FF795" s="778"/>
      <c r="FG795" s="778"/>
      <c r="FH795" s="778"/>
      <c r="FI795" s="778"/>
      <c r="FJ795" s="778"/>
      <c r="FK795" s="778"/>
      <c r="FL795" s="778"/>
      <c r="FM795" s="778"/>
      <c r="FN795" s="778"/>
      <c r="FO795" s="778"/>
      <c r="FP795" s="778"/>
      <c r="FQ795" s="778"/>
      <c r="FR795" s="778"/>
      <c r="FS795" s="778"/>
      <c r="FT795" s="778"/>
      <c r="FU795" s="778"/>
      <c r="FV795" s="778"/>
      <c r="FW795" s="778"/>
      <c r="FX795" s="778"/>
      <c r="FY795" s="778"/>
      <c r="FZ795" s="778"/>
      <c r="GA795" s="778"/>
      <c r="GB795" s="778"/>
      <c r="GC795" s="778"/>
      <c r="GD795" s="778"/>
      <c r="GE795" s="778"/>
      <c r="GF795" s="778"/>
      <c r="GG795" s="778"/>
      <c r="GH795" s="778"/>
      <c r="GI795" s="778"/>
      <c r="GJ795" s="778"/>
      <c r="GK795" s="778"/>
      <c r="GL795" s="778"/>
      <c r="GM795" s="778"/>
      <c r="GN795" s="778"/>
      <c r="GO795" s="778"/>
      <c r="GP795" s="778"/>
      <c r="GQ795" s="778"/>
      <c r="GR795" s="778"/>
      <c r="GS795" s="778"/>
      <c r="GT795" s="778"/>
      <c r="GU795" s="778"/>
      <c r="GV795" s="778"/>
      <c r="GW795" s="778"/>
      <c r="GX795" s="778"/>
      <c r="GY795" s="778"/>
      <c r="GZ795" s="778"/>
      <c r="HA795" s="778"/>
      <c r="HB795" s="778"/>
      <c r="HC795" s="778"/>
      <c r="HD795" s="778"/>
      <c r="HE795" s="778"/>
      <c r="HF795" s="778"/>
      <c r="HG795" s="778"/>
      <c r="HH795" s="778"/>
    </row>
    <row r="796" spans="1:216" s="782" customFormat="1">
      <c r="A796" s="779"/>
      <c r="B796" s="780"/>
      <c r="C796" s="780"/>
      <c r="D796" s="780"/>
      <c r="E796" s="780"/>
      <c r="F796" s="780"/>
      <c r="G796" s="780"/>
      <c r="H796" s="780"/>
      <c r="I796" s="780"/>
      <c r="J796" s="780"/>
      <c r="K796" s="780"/>
      <c r="L796" s="780"/>
      <c r="M796" s="780"/>
      <c r="N796" s="780"/>
      <c r="O796" s="780"/>
      <c r="P796" s="780"/>
      <c r="Q796" s="781"/>
      <c r="R796" s="778"/>
      <c r="S796" s="778"/>
      <c r="T796" s="778"/>
      <c r="U796" s="778"/>
      <c r="V796" s="778"/>
      <c r="W796" s="778"/>
      <c r="X796" s="778"/>
      <c r="Y796" s="778"/>
      <c r="Z796" s="778"/>
      <c r="AA796" s="778"/>
      <c r="AB796" s="778"/>
      <c r="AC796" s="778"/>
      <c r="AD796" s="778"/>
      <c r="AE796" s="778"/>
      <c r="AF796" s="778"/>
      <c r="AG796" s="778"/>
      <c r="AH796" s="778"/>
      <c r="AI796" s="778"/>
      <c r="AJ796" s="778"/>
      <c r="AK796" s="778"/>
      <c r="AL796" s="778"/>
      <c r="AM796" s="778"/>
      <c r="AN796" s="778"/>
      <c r="AO796" s="778"/>
      <c r="AP796" s="778"/>
      <c r="AQ796" s="778"/>
      <c r="AR796" s="778"/>
      <c r="AS796" s="778"/>
      <c r="AT796" s="778"/>
      <c r="AU796" s="778"/>
      <c r="AV796" s="778"/>
      <c r="AW796" s="778"/>
      <c r="AX796" s="778"/>
      <c r="AY796" s="778"/>
      <c r="AZ796" s="778"/>
      <c r="BA796" s="778"/>
      <c r="BB796" s="778"/>
      <c r="BC796" s="778"/>
      <c r="BD796" s="778"/>
      <c r="BE796" s="778"/>
      <c r="BF796" s="778"/>
      <c r="BG796" s="778"/>
      <c r="BH796" s="778"/>
      <c r="BI796" s="778"/>
      <c r="BJ796" s="778"/>
      <c r="BK796" s="778"/>
      <c r="BL796" s="778"/>
      <c r="BM796" s="778"/>
      <c r="BN796" s="778"/>
      <c r="BO796" s="778"/>
      <c r="BP796" s="778"/>
      <c r="BQ796" s="778"/>
      <c r="BR796" s="778"/>
      <c r="BS796" s="778"/>
      <c r="BT796" s="778"/>
      <c r="BU796" s="778"/>
      <c r="BV796" s="778"/>
      <c r="BW796" s="778"/>
      <c r="BX796" s="778"/>
      <c r="BY796" s="778"/>
      <c r="BZ796" s="778"/>
      <c r="CA796" s="778"/>
      <c r="CB796" s="778"/>
      <c r="CC796" s="778"/>
      <c r="CD796" s="778"/>
      <c r="CE796" s="778"/>
      <c r="CF796" s="778"/>
      <c r="CG796" s="778"/>
      <c r="CH796" s="778"/>
      <c r="CI796" s="778"/>
      <c r="CJ796" s="778"/>
      <c r="CK796" s="778"/>
      <c r="CL796" s="778"/>
      <c r="CM796" s="778"/>
      <c r="CN796" s="778"/>
      <c r="CO796" s="778"/>
      <c r="CP796" s="778"/>
      <c r="CQ796" s="778"/>
      <c r="CR796" s="778"/>
      <c r="CS796" s="778"/>
      <c r="CT796" s="778"/>
      <c r="CU796" s="778"/>
      <c r="CV796" s="778"/>
      <c r="CW796" s="778"/>
      <c r="CX796" s="778"/>
      <c r="CY796" s="778"/>
      <c r="CZ796" s="778"/>
      <c r="DA796" s="778"/>
      <c r="DB796" s="778"/>
      <c r="DC796" s="778"/>
      <c r="DD796" s="778"/>
      <c r="DE796" s="778"/>
      <c r="DF796" s="778"/>
      <c r="DG796" s="778"/>
      <c r="DH796" s="778"/>
      <c r="DI796" s="778"/>
      <c r="DJ796" s="778"/>
      <c r="DK796" s="778"/>
      <c r="DL796" s="778"/>
      <c r="DM796" s="778"/>
      <c r="DN796" s="778"/>
      <c r="DO796" s="778"/>
      <c r="DP796" s="778"/>
      <c r="DQ796" s="778"/>
      <c r="DR796" s="778"/>
      <c r="DS796" s="778"/>
      <c r="DT796" s="778"/>
      <c r="DU796" s="778"/>
      <c r="DV796" s="778"/>
      <c r="DW796" s="778"/>
      <c r="DX796" s="778"/>
      <c r="DY796" s="778"/>
      <c r="DZ796" s="778"/>
      <c r="EA796" s="778"/>
      <c r="EB796" s="778"/>
      <c r="EC796" s="778"/>
      <c r="ED796" s="778"/>
      <c r="EE796" s="778"/>
      <c r="EF796" s="778"/>
      <c r="EG796" s="778"/>
      <c r="EH796" s="778"/>
      <c r="EI796" s="778"/>
      <c r="EJ796" s="778"/>
      <c r="EK796" s="778"/>
      <c r="EL796" s="778"/>
      <c r="EM796" s="778"/>
      <c r="EN796" s="778"/>
      <c r="EO796" s="778"/>
      <c r="EP796" s="778"/>
      <c r="EQ796" s="778"/>
      <c r="ER796" s="778"/>
      <c r="ES796" s="778"/>
      <c r="ET796" s="778"/>
      <c r="EU796" s="778"/>
      <c r="EV796" s="778"/>
      <c r="EW796" s="778"/>
      <c r="EX796" s="778"/>
      <c r="EY796" s="778"/>
      <c r="EZ796" s="778"/>
      <c r="FA796" s="778"/>
      <c r="FB796" s="778"/>
      <c r="FC796" s="778"/>
      <c r="FD796" s="778"/>
      <c r="FE796" s="778"/>
      <c r="FF796" s="778"/>
      <c r="FG796" s="778"/>
      <c r="FH796" s="778"/>
      <c r="FI796" s="778"/>
      <c r="FJ796" s="778"/>
      <c r="FK796" s="778"/>
      <c r="FL796" s="778"/>
      <c r="FM796" s="778"/>
      <c r="FN796" s="778"/>
      <c r="FO796" s="778"/>
      <c r="FP796" s="778"/>
      <c r="FQ796" s="778"/>
      <c r="FR796" s="778"/>
      <c r="FS796" s="778"/>
      <c r="FT796" s="778"/>
      <c r="FU796" s="778"/>
      <c r="FV796" s="778"/>
      <c r="FW796" s="778"/>
      <c r="FX796" s="778"/>
      <c r="FY796" s="778"/>
      <c r="FZ796" s="778"/>
      <c r="GA796" s="778"/>
      <c r="GB796" s="778"/>
      <c r="GC796" s="778"/>
      <c r="GD796" s="778"/>
      <c r="GE796" s="778"/>
      <c r="GF796" s="778"/>
      <c r="GG796" s="778"/>
      <c r="GH796" s="778"/>
      <c r="GI796" s="778"/>
      <c r="GJ796" s="778"/>
      <c r="GK796" s="778"/>
      <c r="GL796" s="778"/>
      <c r="GM796" s="778"/>
      <c r="GN796" s="778"/>
      <c r="GO796" s="778"/>
      <c r="GP796" s="778"/>
      <c r="GQ796" s="778"/>
      <c r="GR796" s="778"/>
      <c r="GS796" s="778"/>
      <c r="GT796" s="778"/>
      <c r="GU796" s="778"/>
      <c r="GV796" s="778"/>
      <c r="GW796" s="778"/>
      <c r="GX796" s="778"/>
      <c r="GY796" s="778"/>
      <c r="GZ796" s="778"/>
      <c r="HA796" s="778"/>
      <c r="HB796" s="778"/>
      <c r="HC796" s="778"/>
      <c r="HD796" s="778"/>
      <c r="HE796" s="778"/>
      <c r="HF796" s="778"/>
      <c r="HG796" s="778"/>
      <c r="HH796" s="778"/>
    </row>
    <row r="797" spans="1:216" s="782" customFormat="1">
      <c r="A797" s="779"/>
      <c r="B797" s="780"/>
      <c r="C797" s="780"/>
      <c r="D797" s="780"/>
      <c r="E797" s="780"/>
      <c r="F797" s="780"/>
      <c r="G797" s="780"/>
      <c r="H797" s="780"/>
      <c r="I797" s="780"/>
      <c r="J797" s="780"/>
      <c r="K797" s="780"/>
      <c r="L797" s="780"/>
      <c r="M797" s="780"/>
      <c r="N797" s="780"/>
      <c r="O797" s="780"/>
      <c r="P797" s="780"/>
      <c r="Q797" s="781"/>
      <c r="R797" s="778"/>
      <c r="S797" s="778"/>
      <c r="T797" s="778"/>
      <c r="U797" s="778"/>
      <c r="V797" s="778"/>
      <c r="W797" s="778"/>
      <c r="X797" s="778"/>
      <c r="Y797" s="778"/>
      <c r="Z797" s="778"/>
      <c r="AA797" s="778"/>
      <c r="AB797" s="778"/>
      <c r="AC797" s="778"/>
      <c r="AD797" s="778"/>
      <c r="AE797" s="778"/>
      <c r="AF797" s="778"/>
      <c r="AG797" s="778"/>
      <c r="AH797" s="778"/>
      <c r="AI797" s="778"/>
      <c r="AJ797" s="778"/>
      <c r="AK797" s="778"/>
      <c r="AL797" s="778"/>
      <c r="AM797" s="778"/>
      <c r="AN797" s="778"/>
      <c r="AO797" s="778"/>
      <c r="AP797" s="778"/>
      <c r="AQ797" s="778"/>
      <c r="AR797" s="778"/>
      <c r="AS797" s="778"/>
      <c r="AT797" s="778"/>
      <c r="AU797" s="778"/>
      <c r="AV797" s="778"/>
      <c r="AW797" s="778"/>
      <c r="AX797" s="778"/>
      <c r="AY797" s="778"/>
      <c r="AZ797" s="778"/>
      <c r="BA797" s="778"/>
      <c r="BB797" s="778"/>
      <c r="BC797" s="778"/>
      <c r="BD797" s="778"/>
      <c r="BE797" s="778"/>
      <c r="BF797" s="778"/>
      <c r="BG797" s="778"/>
      <c r="BH797" s="778"/>
      <c r="BI797" s="778"/>
      <c r="BJ797" s="778"/>
      <c r="BK797" s="778"/>
      <c r="BL797" s="778"/>
      <c r="BM797" s="778"/>
      <c r="BN797" s="778"/>
      <c r="BO797" s="778"/>
      <c r="BP797" s="778"/>
      <c r="BQ797" s="778"/>
      <c r="BR797" s="778"/>
      <c r="BS797" s="778"/>
      <c r="BT797" s="778"/>
      <c r="BU797" s="778"/>
      <c r="BV797" s="778"/>
      <c r="BW797" s="778"/>
      <c r="BX797" s="778"/>
      <c r="BY797" s="778"/>
      <c r="BZ797" s="778"/>
      <c r="CA797" s="778"/>
      <c r="CB797" s="778"/>
      <c r="CC797" s="778"/>
      <c r="CD797" s="778"/>
      <c r="CE797" s="778"/>
      <c r="CF797" s="778"/>
      <c r="CG797" s="778"/>
      <c r="CH797" s="778"/>
      <c r="CI797" s="778"/>
      <c r="CJ797" s="778"/>
      <c r="CK797" s="778"/>
      <c r="CL797" s="778"/>
      <c r="CM797" s="778"/>
      <c r="CN797" s="778"/>
      <c r="CO797" s="778"/>
      <c r="CP797" s="778"/>
      <c r="CQ797" s="778"/>
      <c r="CR797" s="778"/>
      <c r="CS797" s="778"/>
      <c r="CT797" s="778"/>
      <c r="CU797" s="778"/>
      <c r="CV797" s="778"/>
      <c r="CW797" s="778"/>
      <c r="CX797" s="778"/>
      <c r="CY797" s="778"/>
      <c r="CZ797" s="778"/>
      <c r="DA797" s="778"/>
      <c r="DB797" s="778"/>
      <c r="DC797" s="778"/>
      <c r="DD797" s="778"/>
      <c r="DE797" s="778"/>
      <c r="DF797" s="778"/>
      <c r="DG797" s="778"/>
      <c r="DH797" s="778"/>
      <c r="DI797" s="778"/>
      <c r="DJ797" s="778"/>
      <c r="DK797" s="778"/>
      <c r="DL797" s="778"/>
      <c r="DM797" s="778"/>
      <c r="DN797" s="778"/>
      <c r="DO797" s="778"/>
      <c r="DP797" s="778"/>
      <c r="DQ797" s="778"/>
      <c r="DR797" s="778"/>
      <c r="DS797" s="778"/>
      <c r="DT797" s="778"/>
      <c r="DU797" s="778"/>
      <c r="DV797" s="778"/>
      <c r="DW797" s="778"/>
      <c r="DX797" s="778"/>
      <c r="DY797" s="778"/>
      <c r="DZ797" s="778"/>
      <c r="EA797" s="778"/>
      <c r="EB797" s="778"/>
      <c r="EC797" s="778"/>
      <c r="ED797" s="778"/>
      <c r="EE797" s="778"/>
      <c r="EF797" s="778"/>
      <c r="EG797" s="778"/>
      <c r="EH797" s="778"/>
      <c r="EI797" s="778"/>
      <c r="EJ797" s="778"/>
      <c r="EK797" s="778"/>
      <c r="EL797" s="778"/>
      <c r="EM797" s="778"/>
      <c r="EN797" s="778"/>
      <c r="EO797" s="778"/>
      <c r="EP797" s="778"/>
      <c r="EQ797" s="778"/>
      <c r="ER797" s="778"/>
      <c r="ES797" s="778"/>
      <c r="ET797" s="778"/>
      <c r="EU797" s="778"/>
      <c r="EV797" s="778"/>
      <c r="EW797" s="778"/>
      <c r="EX797" s="778"/>
      <c r="EY797" s="778"/>
      <c r="EZ797" s="778"/>
      <c r="FA797" s="778"/>
      <c r="FB797" s="778"/>
      <c r="FC797" s="778"/>
      <c r="FD797" s="778"/>
      <c r="FE797" s="778"/>
      <c r="FF797" s="778"/>
      <c r="FG797" s="778"/>
      <c r="FH797" s="778"/>
      <c r="FI797" s="778"/>
      <c r="FJ797" s="778"/>
      <c r="FK797" s="778"/>
      <c r="FL797" s="778"/>
      <c r="FM797" s="778"/>
      <c r="FN797" s="778"/>
      <c r="FO797" s="778"/>
      <c r="FP797" s="778"/>
      <c r="FQ797" s="778"/>
      <c r="FR797" s="778"/>
      <c r="FS797" s="778"/>
      <c r="FT797" s="778"/>
      <c r="FU797" s="778"/>
      <c r="FV797" s="778"/>
      <c r="FW797" s="778"/>
      <c r="FX797" s="778"/>
      <c r="FY797" s="778"/>
      <c r="FZ797" s="778"/>
      <c r="GA797" s="778"/>
      <c r="GB797" s="778"/>
      <c r="GC797" s="778"/>
      <c r="GD797" s="778"/>
      <c r="GE797" s="778"/>
      <c r="GF797" s="778"/>
      <c r="GG797" s="778"/>
      <c r="GH797" s="778"/>
      <c r="GI797" s="778"/>
      <c r="GJ797" s="778"/>
      <c r="GK797" s="778"/>
      <c r="GL797" s="778"/>
      <c r="GM797" s="778"/>
      <c r="GN797" s="778"/>
      <c r="GO797" s="778"/>
      <c r="GP797" s="778"/>
      <c r="GQ797" s="778"/>
      <c r="GR797" s="778"/>
      <c r="GS797" s="778"/>
      <c r="GT797" s="778"/>
      <c r="GU797" s="778"/>
      <c r="GV797" s="778"/>
      <c r="GW797" s="778"/>
      <c r="GX797" s="778"/>
      <c r="GY797" s="778"/>
      <c r="GZ797" s="778"/>
      <c r="HA797" s="778"/>
      <c r="HB797" s="778"/>
      <c r="HC797" s="778"/>
      <c r="HD797" s="778"/>
      <c r="HE797" s="778"/>
      <c r="HF797" s="778"/>
      <c r="HG797" s="778"/>
      <c r="HH797" s="778"/>
    </row>
    <row r="798" spans="1:216" s="782" customFormat="1">
      <c r="A798" s="779"/>
      <c r="B798" s="780"/>
      <c r="C798" s="780"/>
      <c r="D798" s="780"/>
      <c r="E798" s="780"/>
      <c r="F798" s="780"/>
      <c r="G798" s="780"/>
      <c r="H798" s="780"/>
      <c r="I798" s="780"/>
      <c r="J798" s="780"/>
      <c r="K798" s="780"/>
      <c r="L798" s="780"/>
      <c r="M798" s="780"/>
      <c r="N798" s="780"/>
      <c r="O798" s="780"/>
      <c r="P798" s="780"/>
      <c r="Q798" s="781"/>
      <c r="R798" s="778"/>
      <c r="S798" s="778"/>
      <c r="T798" s="778"/>
      <c r="U798" s="778"/>
      <c r="V798" s="778"/>
      <c r="W798" s="778"/>
      <c r="X798" s="778"/>
      <c r="Y798" s="778"/>
      <c r="Z798" s="778"/>
      <c r="AA798" s="778"/>
      <c r="AB798" s="778"/>
      <c r="AC798" s="778"/>
      <c r="AD798" s="778"/>
      <c r="AE798" s="778"/>
      <c r="AF798" s="778"/>
      <c r="AG798" s="778"/>
      <c r="AH798" s="778"/>
      <c r="AI798" s="778"/>
      <c r="AJ798" s="778"/>
      <c r="AK798" s="778"/>
      <c r="AL798" s="778"/>
      <c r="AM798" s="778"/>
      <c r="AN798" s="778"/>
      <c r="AO798" s="778"/>
      <c r="AP798" s="778"/>
      <c r="AQ798" s="778"/>
      <c r="AR798" s="778"/>
      <c r="AS798" s="778"/>
      <c r="AT798" s="778"/>
      <c r="AU798" s="778"/>
      <c r="AV798" s="778"/>
      <c r="AW798" s="778"/>
      <c r="AX798" s="778"/>
      <c r="AY798" s="778"/>
      <c r="AZ798" s="778"/>
      <c r="BA798" s="778"/>
      <c r="BB798" s="778"/>
      <c r="BC798" s="778"/>
      <c r="BD798" s="778"/>
      <c r="BE798" s="778"/>
      <c r="BF798" s="778"/>
      <c r="BG798" s="778"/>
      <c r="BH798" s="778"/>
      <c r="BI798" s="778"/>
      <c r="BJ798" s="778"/>
      <c r="BK798" s="778"/>
      <c r="BL798" s="778"/>
      <c r="BM798" s="778"/>
      <c r="BN798" s="778"/>
      <c r="BO798" s="778"/>
      <c r="BP798" s="778"/>
      <c r="BQ798" s="778"/>
      <c r="BR798" s="778"/>
      <c r="BS798" s="778"/>
      <c r="BT798" s="778"/>
      <c r="BU798" s="778"/>
      <c r="BV798" s="778"/>
      <c r="BW798" s="778"/>
      <c r="BX798" s="778"/>
      <c r="BY798" s="778"/>
      <c r="BZ798" s="778"/>
      <c r="CA798" s="778"/>
      <c r="CB798" s="778"/>
      <c r="CC798" s="778"/>
      <c r="CD798" s="778"/>
      <c r="CE798" s="778"/>
      <c r="CF798" s="778"/>
      <c r="CG798" s="778"/>
      <c r="CH798" s="778"/>
      <c r="CI798" s="778"/>
      <c r="CJ798" s="778"/>
      <c r="CK798" s="778"/>
      <c r="CL798" s="778"/>
      <c r="CM798" s="778"/>
      <c r="CN798" s="778"/>
      <c r="CO798" s="778"/>
      <c r="CP798" s="778"/>
      <c r="CQ798" s="778"/>
      <c r="CR798" s="778"/>
      <c r="CS798" s="778"/>
      <c r="CT798" s="778"/>
      <c r="CU798" s="778"/>
      <c r="CV798" s="778"/>
      <c r="CW798" s="778"/>
      <c r="CX798" s="778"/>
      <c r="CY798" s="778"/>
      <c r="CZ798" s="778"/>
      <c r="DA798" s="778"/>
      <c r="DB798" s="778"/>
      <c r="DC798" s="778"/>
      <c r="DD798" s="778"/>
      <c r="DE798" s="778"/>
      <c r="DF798" s="778"/>
      <c r="DG798" s="778"/>
      <c r="DH798" s="778"/>
      <c r="DI798" s="778"/>
      <c r="DJ798" s="778"/>
      <c r="DK798" s="778"/>
      <c r="DL798" s="778"/>
      <c r="DM798" s="778"/>
      <c r="DN798" s="778"/>
      <c r="DO798" s="778"/>
      <c r="DP798" s="778"/>
      <c r="DQ798" s="778"/>
      <c r="DR798" s="778"/>
      <c r="DS798" s="778"/>
      <c r="DT798" s="778"/>
      <c r="DU798" s="778"/>
      <c r="DV798" s="778"/>
      <c r="DW798" s="778"/>
      <c r="DX798" s="778"/>
      <c r="DY798" s="778"/>
      <c r="DZ798" s="778"/>
      <c r="EA798" s="778"/>
      <c r="EB798" s="778"/>
      <c r="EC798" s="778"/>
      <c r="ED798" s="778"/>
      <c r="EE798" s="778"/>
      <c r="EF798" s="778"/>
      <c r="EG798" s="778"/>
      <c r="EH798" s="778"/>
      <c r="EI798" s="778"/>
      <c r="EJ798" s="778"/>
      <c r="EK798" s="778"/>
      <c r="EL798" s="778"/>
      <c r="EM798" s="778"/>
      <c r="EN798" s="778"/>
      <c r="EO798" s="778"/>
      <c r="EP798" s="778"/>
      <c r="EQ798" s="778"/>
      <c r="ER798" s="778"/>
      <c r="ES798" s="778"/>
      <c r="ET798" s="778"/>
      <c r="EU798" s="778"/>
      <c r="EV798" s="778"/>
      <c r="EW798" s="778"/>
      <c r="EX798" s="778"/>
      <c r="EY798" s="778"/>
      <c r="EZ798" s="778"/>
      <c r="FA798" s="778"/>
      <c r="FB798" s="778"/>
      <c r="FC798" s="778"/>
      <c r="FD798" s="778"/>
      <c r="FE798" s="778"/>
      <c r="FF798" s="778"/>
      <c r="FG798" s="778"/>
      <c r="FH798" s="778"/>
      <c r="FI798" s="778"/>
      <c r="FJ798" s="778"/>
      <c r="FK798" s="778"/>
      <c r="FL798" s="778"/>
      <c r="FM798" s="778"/>
      <c r="FN798" s="778"/>
      <c r="FO798" s="778"/>
      <c r="FP798" s="778"/>
      <c r="FQ798" s="778"/>
      <c r="FR798" s="778"/>
      <c r="FS798" s="778"/>
      <c r="FT798" s="778"/>
      <c r="FU798" s="778"/>
      <c r="FV798" s="778"/>
      <c r="FW798" s="778"/>
      <c r="FX798" s="778"/>
      <c r="FY798" s="778"/>
      <c r="FZ798" s="778"/>
      <c r="GA798" s="778"/>
      <c r="GB798" s="778"/>
      <c r="GC798" s="778"/>
      <c r="GD798" s="778"/>
      <c r="GE798" s="778"/>
      <c r="GF798" s="778"/>
      <c r="GG798" s="778"/>
      <c r="GH798" s="778"/>
      <c r="GI798" s="778"/>
      <c r="GJ798" s="778"/>
      <c r="GK798" s="778"/>
      <c r="GL798" s="778"/>
      <c r="GM798" s="778"/>
      <c r="GN798" s="778"/>
      <c r="GO798" s="778"/>
      <c r="GP798" s="778"/>
      <c r="GQ798" s="778"/>
      <c r="GR798" s="778"/>
      <c r="GS798" s="778"/>
      <c r="GT798" s="778"/>
      <c r="GU798" s="778"/>
      <c r="GV798" s="778"/>
      <c r="GW798" s="778"/>
      <c r="GX798" s="778"/>
      <c r="GY798" s="778"/>
      <c r="GZ798" s="778"/>
      <c r="HA798" s="778"/>
      <c r="HB798" s="778"/>
      <c r="HC798" s="778"/>
      <c r="HD798" s="778"/>
      <c r="HE798" s="778"/>
      <c r="HF798" s="778"/>
      <c r="HG798" s="778"/>
      <c r="HH798" s="778"/>
    </row>
    <row r="799" spans="1:216" s="782" customFormat="1">
      <c r="A799" s="779"/>
      <c r="B799" s="780"/>
      <c r="C799" s="780"/>
      <c r="D799" s="780"/>
      <c r="E799" s="780"/>
      <c r="F799" s="780"/>
      <c r="G799" s="780"/>
      <c r="H799" s="780"/>
      <c r="I799" s="780"/>
      <c r="J799" s="780"/>
      <c r="K799" s="780"/>
      <c r="L799" s="780"/>
      <c r="M799" s="780"/>
      <c r="N799" s="780"/>
      <c r="O799" s="780"/>
      <c r="P799" s="780"/>
      <c r="Q799" s="781"/>
      <c r="R799" s="778"/>
      <c r="S799" s="778"/>
      <c r="T799" s="778"/>
      <c r="U799" s="778"/>
      <c r="V799" s="778"/>
      <c r="W799" s="778"/>
      <c r="X799" s="778"/>
      <c r="Y799" s="778"/>
      <c r="Z799" s="778"/>
      <c r="AA799" s="778"/>
      <c r="AB799" s="778"/>
      <c r="AC799" s="778"/>
      <c r="AD799" s="778"/>
      <c r="AE799" s="778"/>
      <c r="AF799" s="778"/>
      <c r="AG799" s="778"/>
      <c r="AH799" s="778"/>
      <c r="AI799" s="778"/>
      <c r="AJ799" s="778"/>
      <c r="AK799" s="778"/>
      <c r="AL799" s="778"/>
      <c r="AM799" s="778"/>
      <c r="AN799" s="778"/>
      <c r="AO799" s="778"/>
      <c r="AP799" s="778"/>
      <c r="AQ799" s="778"/>
      <c r="AR799" s="778"/>
      <c r="AS799" s="778"/>
      <c r="AT799" s="778"/>
      <c r="AU799" s="778"/>
      <c r="AV799" s="778"/>
      <c r="AW799" s="778"/>
      <c r="AX799" s="778"/>
      <c r="AY799" s="778"/>
      <c r="AZ799" s="778"/>
      <c r="BA799" s="778"/>
      <c r="BB799" s="778"/>
      <c r="BC799" s="778"/>
      <c r="BD799" s="778"/>
      <c r="BE799" s="778"/>
      <c r="BF799" s="778"/>
      <c r="BG799" s="778"/>
      <c r="BH799" s="778"/>
      <c r="BI799" s="778"/>
      <c r="BJ799" s="778"/>
      <c r="BK799" s="778"/>
      <c r="BL799" s="778"/>
      <c r="BM799" s="778"/>
      <c r="BN799" s="778"/>
      <c r="BO799" s="778"/>
      <c r="BP799" s="778"/>
      <c r="BQ799" s="778"/>
      <c r="BR799" s="778"/>
      <c r="BS799" s="778"/>
      <c r="BT799" s="778"/>
      <c r="BU799" s="778"/>
      <c r="BV799" s="778"/>
      <c r="BW799" s="778"/>
      <c r="BX799" s="778"/>
      <c r="BY799" s="778"/>
      <c r="BZ799" s="778"/>
      <c r="CA799" s="778"/>
      <c r="CB799" s="778"/>
      <c r="CC799" s="778"/>
      <c r="CD799" s="778"/>
      <c r="CE799" s="778"/>
      <c r="CF799" s="778"/>
      <c r="CG799" s="778"/>
      <c r="CH799" s="778"/>
      <c r="CI799" s="778"/>
      <c r="CJ799" s="778"/>
      <c r="CK799" s="778"/>
      <c r="CL799" s="778"/>
      <c r="CM799" s="778"/>
      <c r="CN799" s="778"/>
      <c r="CO799" s="778"/>
      <c r="CP799" s="778"/>
      <c r="CQ799" s="778"/>
      <c r="CR799" s="778"/>
      <c r="CS799" s="778"/>
      <c r="CT799" s="778"/>
      <c r="CU799" s="778"/>
      <c r="CV799" s="778"/>
      <c r="CW799" s="778"/>
      <c r="CX799" s="778"/>
      <c r="CY799" s="778"/>
      <c r="CZ799" s="778"/>
      <c r="DA799" s="778"/>
      <c r="DB799" s="778"/>
      <c r="DC799" s="778"/>
      <c r="DD799" s="778"/>
      <c r="DE799" s="778"/>
      <c r="DF799" s="778"/>
      <c r="DG799" s="778"/>
      <c r="DH799" s="778"/>
      <c r="DI799" s="778"/>
      <c r="DJ799" s="778"/>
      <c r="DK799" s="778"/>
      <c r="DL799" s="778"/>
      <c r="DM799" s="778"/>
      <c r="DN799" s="778"/>
      <c r="DO799" s="778"/>
      <c r="DP799" s="778"/>
      <c r="DQ799" s="778"/>
      <c r="DR799" s="778"/>
      <c r="DS799" s="778"/>
      <c r="DT799" s="778"/>
      <c r="DU799" s="778"/>
      <c r="DV799" s="778"/>
      <c r="DW799" s="778"/>
      <c r="DX799" s="778"/>
      <c r="DY799" s="778"/>
      <c r="DZ799" s="778"/>
      <c r="EA799" s="778"/>
      <c r="EB799" s="778"/>
      <c r="EC799" s="778"/>
      <c r="ED799" s="778"/>
      <c r="EE799" s="778"/>
      <c r="EF799" s="778"/>
      <c r="EG799" s="778"/>
      <c r="EH799" s="778"/>
      <c r="EI799" s="778"/>
      <c r="EJ799" s="778"/>
      <c r="EK799" s="778"/>
      <c r="EL799" s="778"/>
      <c r="EM799" s="778"/>
      <c r="EN799" s="778"/>
      <c r="EO799" s="778"/>
      <c r="EP799" s="778"/>
      <c r="EQ799" s="778"/>
      <c r="ER799" s="778"/>
      <c r="ES799" s="778"/>
      <c r="ET799" s="778"/>
      <c r="EU799" s="778"/>
      <c r="EV799" s="778"/>
      <c r="EW799" s="778"/>
      <c r="EX799" s="778"/>
      <c r="EY799" s="778"/>
      <c r="EZ799" s="778"/>
      <c r="FA799" s="778"/>
      <c r="FB799" s="778"/>
      <c r="FC799" s="778"/>
      <c r="FD799" s="778"/>
      <c r="FE799" s="778"/>
      <c r="FF799" s="778"/>
      <c r="FG799" s="778"/>
      <c r="FH799" s="778"/>
      <c r="FI799" s="778"/>
      <c r="FJ799" s="778"/>
      <c r="FK799" s="778"/>
      <c r="FL799" s="778"/>
      <c r="FM799" s="778"/>
      <c r="FN799" s="778"/>
      <c r="FO799" s="778"/>
      <c r="FP799" s="778"/>
      <c r="FQ799" s="778"/>
      <c r="FR799" s="778"/>
      <c r="FS799" s="778"/>
      <c r="FT799" s="778"/>
      <c r="FU799" s="778"/>
      <c r="FV799" s="778"/>
      <c r="FW799" s="778"/>
      <c r="FX799" s="778"/>
      <c r="FY799" s="778"/>
      <c r="FZ799" s="778"/>
      <c r="GA799" s="778"/>
      <c r="GB799" s="778"/>
      <c r="GC799" s="778"/>
      <c r="GD799" s="778"/>
      <c r="GE799" s="778"/>
      <c r="GF799" s="778"/>
      <c r="GG799" s="778"/>
      <c r="GH799" s="778"/>
      <c r="GI799" s="778"/>
      <c r="GJ799" s="778"/>
      <c r="GK799" s="778"/>
      <c r="GL799" s="778"/>
      <c r="GM799" s="778"/>
      <c r="GN799" s="778"/>
      <c r="GO799" s="778"/>
      <c r="GP799" s="778"/>
      <c r="GQ799" s="778"/>
      <c r="GR799" s="778"/>
      <c r="GS799" s="778"/>
      <c r="GT799" s="778"/>
      <c r="GU799" s="778"/>
      <c r="GV799" s="778"/>
      <c r="GW799" s="778"/>
      <c r="GX799" s="778"/>
      <c r="GY799" s="778"/>
      <c r="GZ799" s="778"/>
      <c r="HA799" s="778"/>
      <c r="HB799" s="778"/>
      <c r="HC799" s="778"/>
      <c r="HD799" s="778"/>
      <c r="HE799" s="778"/>
      <c r="HF799" s="778"/>
      <c r="HG799" s="778"/>
      <c r="HH799" s="778"/>
    </row>
    <row r="800" spans="1:216" s="782" customFormat="1">
      <c r="A800" s="779"/>
      <c r="B800" s="780"/>
      <c r="C800" s="780"/>
      <c r="D800" s="780"/>
      <c r="E800" s="780"/>
      <c r="F800" s="780"/>
      <c r="G800" s="780"/>
      <c r="H800" s="780"/>
      <c r="I800" s="780"/>
      <c r="J800" s="780"/>
      <c r="K800" s="780"/>
      <c r="L800" s="780"/>
      <c r="M800" s="780"/>
      <c r="N800" s="780"/>
      <c r="O800" s="780"/>
      <c r="P800" s="780"/>
      <c r="Q800" s="781"/>
      <c r="R800" s="778"/>
      <c r="S800" s="778"/>
      <c r="T800" s="778"/>
      <c r="U800" s="778"/>
      <c r="V800" s="778"/>
      <c r="W800" s="778"/>
      <c r="X800" s="778"/>
      <c r="Y800" s="778"/>
      <c r="Z800" s="778"/>
      <c r="AA800" s="778"/>
      <c r="AB800" s="778"/>
      <c r="AC800" s="778"/>
      <c r="AD800" s="778"/>
      <c r="AE800" s="778"/>
      <c r="AF800" s="778"/>
      <c r="AG800" s="778"/>
      <c r="AH800" s="778"/>
      <c r="AI800" s="778"/>
      <c r="AJ800" s="778"/>
      <c r="AK800" s="778"/>
      <c r="AL800" s="778"/>
      <c r="AM800" s="778"/>
      <c r="AN800" s="778"/>
      <c r="AO800" s="778"/>
      <c r="AP800" s="778"/>
      <c r="AQ800" s="778"/>
      <c r="AR800" s="778"/>
      <c r="AS800" s="778"/>
      <c r="AT800" s="778"/>
      <c r="AU800" s="778"/>
      <c r="AV800" s="778"/>
      <c r="AW800" s="778"/>
      <c r="AX800" s="778"/>
      <c r="AY800" s="778"/>
      <c r="AZ800" s="778"/>
      <c r="BA800" s="778"/>
      <c r="BB800" s="778"/>
      <c r="BC800" s="778"/>
      <c r="BD800" s="778"/>
      <c r="BE800" s="778"/>
      <c r="BF800" s="778"/>
      <c r="BG800" s="778"/>
      <c r="BH800" s="778"/>
      <c r="BI800" s="778"/>
      <c r="BJ800" s="778"/>
      <c r="BK800" s="778"/>
      <c r="BL800" s="778"/>
      <c r="BM800" s="778"/>
      <c r="BN800" s="778"/>
      <c r="BO800" s="778"/>
      <c r="BP800" s="778"/>
      <c r="BQ800" s="778"/>
      <c r="BR800" s="778"/>
      <c r="BS800" s="778"/>
      <c r="BT800" s="778"/>
      <c r="BU800" s="778"/>
      <c r="BV800" s="778"/>
      <c r="BW800" s="778"/>
      <c r="BX800" s="778"/>
      <c r="BY800" s="778"/>
      <c r="BZ800" s="778"/>
      <c r="CA800" s="778"/>
      <c r="CB800" s="778"/>
      <c r="CC800" s="778"/>
      <c r="CD800" s="778"/>
      <c r="CE800" s="778"/>
      <c r="CF800" s="778"/>
      <c r="CG800" s="778"/>
      <c r="CH800" s="778"/>
      <c r="CI800" s="778"/>
      <c r="CJ800" s="778"/>
      <c r="CK800" s="778"/>
      <c r="CL800" s="778"/>
      <c r="CM800" s="778"/>
      <c r="CN800" s="778"/>
      <c r="CO800" s="778"/>
      <c r="CP800" s="778"/>
      <c r="CQ800" s="778"/>
      <c r="CR800" s="778"/>
      <c r="CS800" s="778"/>
      <c r="CT800" s="778"/>
      <c r="CU800" s="778"/>
      <c r="CV800" s="778"/>
      <c r="CW800" s="778"/>
      <c r="CX800" s="778"/>
      <c r="CY800" s="778"/>
      <c r="CZ800" s="778"/>
      <c r="DA800" s="778"/>
      <c r="DB800" s="778"/>
      <c r="DC800" s="778"/>
      <c r="DD800" s="778"/>
      <c r="DE800" s="778"/>
      <c r="DF800" s="778"/>
      <c r="DG800" s="778"/>
      <c r="DH800" s="778"/>
      <c r="DI800" s="778"/>
      <c r="DJ800" s="778"/>
      <c r="DK800" s="778"/>
      <c r="DL800" s="778"/>
      <c r="DM800" s="778"/>
      <c r="DN800" s="778"/>
      <c r="DO800" s="778"/>
      <c r="DP800" s="778"/>
      <c r="DQ800" s="778"/>
      <c r="DR800" s="778"/>
      <c r="DS800" s="778"/>
      <c r="DT800" s="778"/>
      <c r="DU800" s="778"/>
      <c r="DV800" s="778"/>
      <c r="DW800" s="778"/>
      <c r="DX800" s="778"/>
      <c r="DY800" s="778"/>
      <c r="DZ800" s="778"/>
      <c r="EA800" s="778"/>
      <c r="EB800" s="778"/>
      <c r="EC800" s="778"/>
      <c r="ED800" s="778"/>
      <c r="EE800" s="778"/>
      <c r="EF800" s="778"/>
      <c r="EG800" s="778"/>
      <c r="EH800" s="778"/>
      <c r="EI800" s="778"/>
      <c r="EJ800" s="778"/>
      <c r="EK800" s="778"/>
      <c r="EL800" s="778"/>
      <c r="EM800" s="778"/>
      <c r="EN800" s="778"/>
      <c r="EO800" s="778"/>
      <c r="EP800" s="778"/>
      <c r="EQ800" s="778"/>
      <c r="ER800" s="778"/>
      <c r="ES800" s="778"/>
      <c r="ET800" s="778"/>
      <c r="EU800" s="778"/>
      <c r="EV800" s="778"/>
      <c r="EW800" s="778"/>
      <c r="EX800" s="778"/>
      <c r="EY800" s="778"/>
      <c r="EZ800" s="778"/>
      <c r="FA800" s="778"/>
      <c r="FB800" s="778"/>
      <c r="FC800" s="778"/>
      <c r="FD800" s="778"/>
      <c r="FE800" s="778"/>
      <c r="FF800" s="778"/>
      <c r="FG800" s="778"/>
      <c r="FH800" s="778"/>
      <c r="FI800" s="778"/>
      <c r="FJ800" s="778"/>
      <c r="FK800" s="778"/>
      <c r="FL800" s="778"/>
      <c r="FM800" s="778"/>
      <c r="FN800" s="778"/>
      <c r="FO800" s="778"/>
      <c r="FP800" s="778"/>
      <c r="FQ800" s="778"/>
      <c r="FR800" s="778"/>
      <c r="FS800" s="778"/>
      <c r="FT800" s="778"/>
      <c r="FU800" s="778"/>
      <c r="FV800" s="778"/>
      <c r="FW800" s="778"/>
      <c r="FX800" s="778"/>
      <c r="FY800" s="778"/>
      <c r="FZ800" s="778"/>
      <c r="GA800" s="778"/>
      <c r="GB800" s="778"/>
      <c r="GC800" s="778"/>
      <c r="GD800" s="778"/>
      <c r="GE800" s="778"/>
      <c r="GF800" s="778"/>
      <c r="GG800" s="778"/>
      <c r="GH800" s="778"/>
      <c r="GI800" s="778"/>
      <c r="GJ800" s="778"/>
      <c r="GK800" s="778"/>
      <c r="GL800" s="778"/>
      <c r="GM800" s="778"/>
      <c r="GN800" s="778"/>
      <c r="GO800" s="778"/>
      <c r="GP800" s="778"/>
      <c r="GQ800" s="778"/>
      <c r="GR800" s="778"/>
      <c r="GS800" s="778"/>
      <c r="GT800" s="778"/>
      <c r="GU800" s="778"/>
      <c r="GV800" s="778"/>
      <c r="GW800" s="778"/>
      <c r="GX800" s="778"/>
      <c r="GY800" s="778"/>
      <c r="GZ800" s="778"/>
      <c r="HA800" s="778"/>
      <c r="HB800" s="778"/>
      <c r="HC800" s="778"/>
      <c r="HD800" s="778"/>
      <c r="HE800" s="778"/>
      <c r="HF800" s="778"/>
      <c r="HG800" s="778"/>
      <c r="HH800" s="778"/>
    </row>
    <row r="801" spans="1:216" s="782" customFormat="1">
      <c r="A801" s="779"/>
      <c r="B801" s="780"/>
      <c r="C801" s="780"/>
      <c r="D801" s="780"/>
      <c r="E801" s="780"/>
      <c r="F801" s="780"/>
      <c r="G801" s="780"/>
      <c r="H801" s="780"/>
      <c r="I801" s="780"/>
      <c r="J801" s="780"/>
      <c r="K801" s="780"/>
      <c r="L801" s="780"/>
      <c r="M801" s="780"/>
      <c r="N801" s="780"/>
      <c r="O801" s="780"/>
      <c r="P801" s="780"/>
      <c r="Q801" s="781"/>
      <c r="R801" s="778"/>
      <c r="S801" s="778"/>
      <c r="T801" s="778"/>
      <c r="U801" s="778"/>
      <c r="V801" s="778"/>
      <c r="W801" s="778"/>
      <c r="X801" s="778"/>
      <c r="Y801" s="778"/>
      <c r="Z801" s="778"/>
      <c r="AA801" s="778"/>
      <c r="AB801" s="778"/>
      <c r="AC801" s="778"/>
      <c r="AD801" s="778"/>
      <c r="AE801" s="778"/>
      <c r="AF801" s="778"/>
      <c r="AG801" s="778"/>
      <c r="AH801" s="778"/>
      <c r="AI801" s="778"/>
      <c r="AJ801" s="778"/>
      <c r="AK801" s="778"/>
      <c r="AL801" s="778"/>
      <c r="AM801" s="778"/>
      <c r="AN801" s="778"/>
      <c r="AO801" s="778"/>
      <c r="AP801" s="778"/>
      <c r="AQ801" s="778"/>
      <c r="AR801" s="778"/>
      <c r="AS801" s="778"/>
      <c r="AT801" s="778"/>
      <c r="AU801" s="778"/>
      <c r="AV801" s="778"/>
      <c r="AW801" s="778"/>
      <c r="AX801" s="778"/>
      <c r="AY801" s="778"/>
      <c r="AZ801" s="778"/>
      <c r="BA801" s="778"/>
      <c r="BB801" s="778"/>
      <c r="BC801" s="778"/>
      <c r="BD801" s="778"/>
      <c r="BE801" s="778"/>
      <c r="BF801" s="778"/>
      <c r="BG801" s="778"/>
      <c r="BH801" s="778"/>
      <c r="BI801" s="778"/>
      <c r="BJ801" s="778"/>
      <c r="BK801" s="778"/>
      <c r="BL801" s="778"/>
      <c r="BM801" s="778"/>
      <c r="BN801" s="778"/>
      <c r="BO801" s="778"/>
      <c r="BP801" s="778"/>
      <c r="BQ801" s="778"/>
      <c r="BR801" s="778"/>
      <c r="BS801" s="778"/>
      <c r="BT801" s="778"/>
      <c r="BU801" s="778"/>
      <c r="BV801" s="778"/>
      <c r="BW801" s="778"/>
      <c r="BX801" s="778"/>
      <c r="BY801" s="778"/>
      <c r="BZ801" s="778"/>
      <c r="CA801" s="778"/>
      <c r="CB801" s="778"/>
      <c r="CC801" s="778"/>
      <c r="CD801" s="778"/>
      <c r="CE801" s="778"/>
      <c r="CF801" s="778"/>
      <c r="CG801" s="778"/>
      <c r="CH801" s="778"/>
      <c r="CI801" s="778"/>
      <c r="CJ801" s="778"/>
      <c r="CK801" s="778"/>
      <c r="CL801" s="778"/>
      <c r="CM801" s="778"/>
      <c r="CN801" s="778"/>
      <c r="CO801" s="778"/>
      <c r="CP801" s="778"/>
      <c r="CQ801" s="778"/>
      <c r="CR801" s="778"/>
      <c r="CS801" s="778"/>
      <c r="CT801" s="778"/>
      <c r="CU801" s="778"/>
      <c r="CV801" s="778"/>
      <c r="CW801" s="778"/>
      <c r="CX801" s="778"/>
      <c r="CY801" s="778"/>
      <c r="CZ801" s="778"/>
      <c r="DA801" s="778"/>
      <c r="DB801" s="778"/>
      <c r="DC801" s="778"/>
      <c r="DD801" s="778"/>
      <c r="DE801" s="778"/>
      <c r="DF801" s="778"/>
      <c r="DG801" s="778"/>
      <c r="DH801" s="778"/>
      <c r="DI801" s="778"/>
      <c r="DJ801" s="778"/>
      <c r="DK801" s="778"/>
      <c r="DL801" s="778"/>
      <c r="DM801" s="778"/>
      <c r="DN801" s="778"/>
      <c r="DO801" s="778"/>
      <c r="DP801" s="778"/>
      <c r="DQ801" s="778"/>
      <c r="DR801" s="778"/>
      <c r="DS801" s="778"/>
      <c r="DT801" s="778"/>
      <c r="DU801" s="778"/>
      <c r="DV801" s="778"/>
      <c r="DW801" s="778"/>
      <c r="DX801" s="778"/>
      <c r="DY801" s="778"/>
      <c r="DZ801" s="778"/>
      <c r="EA801" s="778"/>
      <c r="EB801" s="778"/>
      <c r="EC801" s="778"/>
      <c r="ED801" s="778"/>
      <c r="EE801" s="778"/>
      <c r="EF801" s="778"/>
      <c r="EG801" s="778"/>
      <c r="EH801" s="778"/>
      <c r="EI801" s="778"/>
      <c r="EJ801" s="778"/>
      <c r="EK801" s="778"/>
      <c r="EL801" s="778"/>
      <c r="EM801" s="778"/>
      <c r="EN801" s="778"/>
      <c r="EO801" s="778"/>
      <c r="EP801" s="778"/>
      <c r="EQ801" s="778"/>
      <c r="ER801" s="778"/>
      <c r="ES801" s="778"/>
      <c r="ET801" s="778"/>
      <c r="EU801" s="778"/>
      <c r="EV801" s="778"/>
      <c r="EW801" s="778"/>
      <c r="EX801" s="778"/>
      <c r="EY801" s="778"/>
      <c r="EZ801" s="778"/>
      <c r="FA801" s="778"/>
      <c r="FB801" s="778"/>
      <c r="FC801" s="778"/>
      <c r="FD801" s="778"/>
      <c r="FE801" s="778"/>
      <c r="FF801" s="778"/>
      <c r="FG801" s="778"/>
      <c r="FH801" s="778"/>
      <c r="FI801" s="778"/>
      <c r="FJ801" s="778"/>
      <c r="FK801" s="778"/>
      <c r="FL801" s="778"/>
      <c r="FM801" s="778"/>
      <c r="FN801" s="778"/>
      <c r="FO801" s="778"/>
      <c r="FP801" s="778"/>
      <c r="FQ801" s="778"/>
      <c r="FR801" s="778"/>
      <c r="FS801" s="778"/>
      <c r="FT801" s="778"/>
      <c r="FU801" s="778"/>
      <c r="FV801" s="778"/>
      <c r="FW801" s="778"/>
      <c r="FX801" s="778"/>
      <c r="FY801" s="778"/>
      <c r="FZ801" s="778"/>
      <c r="GA801" s="778"/>
      <c r="GB801" s="778"/>
      <c r="GC801" s="778"/>
      <c r="GD801" s="778"/>
      <c r="GE801" s="778"/>
      <c r="GF801" s="778"/>
      <c r="GG801" s="778"/>
      <c r="GH801" s="778"/>
      <c r="GI801" s="778"/>
      <c r="GJ801" s="778"/>
      <c r="GK801" s="778"/>
      <c r="GL801" s="778"/>
      <c r="GM801" s="778"/>
      <c r="GN801" s="778"/>
      <c r="GO801" s="778"/>
      <c r="GP801" s="778"/>
      <c r="GQ801" s="778"/>
      <c r="GR801" s="778"/>
      <c r="GS801" s="778"/>
      <c r="GT801" s="778"/>
      <c r="GU801" s="778"/>
      <c r="GV801" s="778"/>
      <c r="GW801" s="778"/>
      <c r="GX801" s="778"/>
      <c r="GY801" s="778"/>
      <c r="GZ801" s="778"/>
      <c r="HA801" s="778"/>
      <c r="HB801" s="778"/>
      <c r="HC801" s="778"/>
      <c r="HD801" s="778"/>
      <c r="HE801" s="778"/>
      <c r="HF801" s="778"/>
      <c r="HG801" s="778"/>
      <c r="HH801" s="778"/>
    </row>
    <row r="802" spans="1:216" s="782" customFormat="1">
      <c r="A802" s="779"/>
      <c r="B802" s="780"/>
      <c r="C802" s="780"/>
      <c r="D802" s="780"/>
      <c r="E802" s="780"/>
      <c r="F802" s="780"/>
      <c r="G802" s="780"/>
      <c r="H802" s="780"/>
      <c r="I802" s="780"/>
      <c r="J802" s="780"/>
      <c r="K802" s="780"/>
      <c r="L802" s="780"/>
      <c r="M802" s="780"/>
      <c r="N802" s="780"/>
      <c r="O802" s="780"/>
      <c r="P802" s="780"/>
      <c r="Q802" s="781"/>
      <c r="R802" s="778"/>
      <c r="S802" s="778"/>
      <c r="T802" s="778"/>
      <c r="U802" s="778"/>
      <c r="V802" s="778"/>
      <c r="W802" s="778"/>
      <c r="X802" s="778"/>
      <c r="Y802" s="778"/>
      <c r="Z802" s="778"/>
      <c r="AA802" s="778"/>
      <c r="AB802" s="778"/>
      <c r="AC802" s="778"/>
      <c r="AD802" s="778"/>
      <c r="AE802" s="778"/>
      <c r="AF802" s="778"/>
      <c r="AG802" s="778"/>
      <c r="AH802" s="778"/>
      <c r="AI802" s="778"/>
      <c r="AJ802" s="778"/>
      <c r="AK802" s="778"/>
      <c r="AL802" s="778"/>
      <c r="AM802" s="778"/>
      <c r="AN802" s="778"/>
      <c r="AO802" s="778"/>
      <c r="AP802" s="778"/>
      <c r="AQ802" s="778"/>
      <c r="AR802" s="778"/>
      <c r="AS802" s="778"/>
      <c r="AT802" s="778"/>
      <c r="AU802" s="778"/>
      <c r="AV802" s="778"/>
      <c r="AW802" s="778"/>
      <c r="AX802" s="778"/>
      <c r="AY802" s="778"/>
      <c r="AZ802" s="778"/>
      <c r="BA802" s="778"/>
      <c r="BB802" s="778"/>
      <c r="BC802" s="778"/>
      <c r="BD802" s="778"/>
      <c r="BE802" s="778"/>
      <c r="BF802" s="778"/>
      <c r="BG802" s="778"/>
      <c r="BH802" s="778"/>
      <c r="BI802" s="778"/>
      <c r="BJ802" s="778"/>
      <c r="BK802" s="778"/>
      <c r="BL802" s="778"/>
      <c r="BM802" s="778"/>
      <c r="BN802" s="778"/>
      <c r="BO802" s="778"/>
      <c r="BP802" s="778"/>
      <c r="BQ802" s="778"/>
      <c r="BR802" s="778"/>
      <c r="BS802" s="778"/>
      <c r="BT802" s="778"/>
      <c r="BU802" s="778"/>
      <c r="BV802" s="778"/>
      <c r="BW802" s="778"/>
      <c r="BX802" s="778"/>
      <c r="BY802" s="778"/>
      <c r="BZ802" s="778"/>
      <c r="CA802" s="778"/>
      <c r="CB802" s="778"/>
      <c r="CC802" s="778"/>
      <c r="CD802" s="778"/>
      <c r="CE802" s="778"/>
      <c r="CF802" s="778"/>
      <c r="CG802" s="778"/>
      <c r="CH802" s="778"/>
      <c r="CI802" s="778"/>
      <c r="CJ802" s="778"/>
      <c r="CK802" s="778"/>
      <c r="CL802" s="778"/>
      <c r="CM802" s="778"/>
      <c r="CN802" s="778"/>
      <c r="CO802" s="778"/>
      <c r="CP802" s="778"/>
      <c r="CQ802" s="778"/>
      <c r="CR802" s="778"/>
      <c r="CS802" s="778"/>
      <c r="CT802" s="778"/>
      <c r="CU802" s="778"/>
      <c r="CV802" s="778"/>
      <c r="CW802" s="778"/>
      <c r="CX802" s="778"/>
      <c r="CY802" s="778"/>
      <c r="CZ802" s="778"/>
      <c r="DA802" s="778"/>
      <c r="DB802" s="778"/>
      <c r="DC802" s="778"/>
      <c r="DD802" s="778"/>
      <c r="DE802" s="778"/>
      <c r="DF802" s="778"/>
      <c r="DG802" s="778"/>
      <c r="DH802" s="778"/>
      <c r="DI802" s="778"/>
      <c r="DJ802" s="778"/>
      <c r="DK802" s="778"/>
      <c r="DL802" s="778"/>
      <c r="DM802" s="778"/>
      <c r="DN802" s="778"/>
      <c r="DO802" s="778"/>
      <c r="DP802" s="778"/>
      <c r="DQ802" s="778"/>
      <c r="DR802" s="778"/>
      <c r="DS802" s="778"/>
      <c r="DT802" s="778"/>
      <c r="DU802" s="778"/>
      <c r="DV802" s="778"/>
      <c r="DW802" s="778"/>
      <c r="DX802" s="778"/>
      <c r="DY802" s="778"/>
      <c r="DZ802" s="778"/>
      <c r="EA802" s="778"/>
      <c r="EB802" s="778"/>
      <c r="EC802" s="778"/>
      <c r="ED802" s="778"/>
      <c r="EE802" s="778"/>
      <c r="EF802" s="778"/>
      <c r="EG802" s="778"/>
      <c r="EH802" s="778"/>
      <c r="EI802" s="778"/>
      <c r="EJ802" s="778"/>
      <c r="EK802" s="778"/>
      <c r="EL802" s="778"/>
      <c r="EM802" s="778"/>
      <c r="EN802" s="778"/>
      <c r="EO802" s="778"/>
      <c r="EP802" s="778"/>
      <c r="EQ802" s="778"/>
      <c r="ER802" s="778"/>
      <c r="ES802" s="778"/>
      <c r="ET802" s="778"/>
      <c r="EU802" s="778"/>
      <c r="EV802" s="778"/>
      <c r="EW802" s="778"/>
      <c r="EX802" s="778"/>
      <c r="EY802" s="778"/>
      <c r="EZ802" s="778"/>
      <c r="FA802" s="778"/>
      <c r="FB802" s="778"/>
      <c r="FC802" s="778"/>
      <c r="FD802" s="778"/>
      <c r="FE802" s="778"/>
      <c r="FF802" s="778"/>
      <c r="FG802" s="778"/>
      <c r="FH802" s="778"/>
      <c r="FI802" s="778"/>
      <c r="FJ802" s="778"/>
      <c r="FK802" s="778"/>
      <c r="FL802" s="778"/>
      <c r="FM802" s="778"/>
      <c r="FN802" s="778"/>
      <c r="FO802" s="778"/>
      <c r="FP802" s="778"/>
      <c r="FQ802" s="778"/>
      <c r="FR802" s="778"/>
      <c r="FS802" s="778"/>
      <c r="FT802" s="778"/>
      <c r="FU802" s="778"/>
      <c r="FV802" s="778"/>
      <c r="FW802" s="778"/>
      <c r="FX802" s="778"/>
      <c r="FY802" s="778"/>
      <c r="FZ802" s="778"/>
      <c r="GA802" s="778"/>
      <c r="GB802" s="778"/>
      <c r="GC802" s="778"/>
      <c r="GD802" s="778"/>
      <c r="GE802" s="778"/>
      <c r="GF802" s="778"/>
      <c r="GG802" s="778"/>
      <c r="GH802" s="778"/>
      <c r="GI802" s="778"/>
      <c r="GJ802" s="778"/>
      <c r="GK802" s="778"/>
      <c r="GL802" s="778"/>
      <c r="GM802" s="778"/>
      <c r="GN802" s="778"/>
      <c r="GO802" s="778"/>
      <c r="GP802" s="778"/>
      <c r="GQ802" s="778"/>
      <c r="GR802" s="778"/>
      <c r="GS802" s="778"/>
      <c r="GT802" s="778"/>
      <c r="GU802" s="778"/>
      <c r="GV802" s="778"/>
      <c r="GW802" s="778"/>
      <c r="GX802" s="778"/>
      <c r="GY802" s="778"/>
      <c r="GZ802" s="778"/>
      <c r="HA802" s="778"/>
      <c r="HB802" s="778"/>
      <c r="HC802" s="778"/>
      <c r="HD802" s="778"/>
      <c r="HE802" s="778"/>
      <c r="HF802" s="778"/>
      <c r="HG802" s="778"/>
      <c r="HH802" s="778"/>
    </row>
    <row r="803" spans="1:216" s="782" customFormat="1">
      <c r="A803" s="779"/>
      <c r="B803" s="780"/>
      <c r="C803" s="780"/>
      <c r="D803" s="780"/>
      <c r="E803" s="780"/>
      <c r="F803" s="780"/>
      <c r="G803" s="780"/>
      <c r="H803" s="780"/>
      <c r="I803" s="780"/>
      <c r="J803" s="780"/>
      <c r="K803" s="780"/>
      <c r="L803" s="780"/>
      <c r="M803" s="780"/>
      <c r="N803" s="780"/>
      <c r="O803" s="780"/>
      <c r="P803" s="780"/>
      <c r="Q803" s="781"/>
      <c r="R803" s="778"/>
      <c r="S803" s="778"/>
      <c r="T803" s="778"/>
      <c r="U803" s="778"/>
      <c r="V803" s="778"/>
      <c r="W803" s="778"/>
      <c r="X803" s="778"/>
      <c r="Y803" s="778"/>
      <c r="Z803" s="778"/>
      <c r="AA803" s="778"/>
      <c r="AB803" s="778"/>
      <c r="AC803" s="778"/>
      <c r="AD803" s="778"/>
      <c r="AE803" s="778"/>
      <c r="AF803" s="778"/>
      <c r="AG803" s="778"/>
      <c r="AH803" s="778"/>
      <c r="AI803" s="778"/>
      <c r="AJ803" s="778"/>
      <c r="AK803" s="778"/>
      <c r="AL803" s="778"/>
      <c r="AM803" s="778"/>
      <c r="AN803" s="778"/>
      <c r="AO803" s="778"/>
      <c r="AP803" s="778"/>
      <c r="AQ803" s="778"/>
      <c r="AR803" s="778"/>
      <c r="AS803" s="778"/>
      <c r="AT803" s="778"/>
      <c r="AU803" s="778"/>
      <c r="AV803" s="778"/>
      <c r="AW803" s="778"/>
      <c r="AX803" s="778"/>
      <c r="AY803" s="778"/>
      <c r="AZ803" s="778"/>
      <c r="BA803" s="778"/>
      <c r="BB803" s="778"/>
      <c r="BC803" s="778"/>
      <c r="BD803" s="778"/>
      <c r="BE803" s="778"/>
      <c r="BF803" s="778"/>
      <c r="BG803" s="778"/>
      <c r="BH803" s="778"/>
      <c r="BI803" s="778"/>
      <c r="BJ803" s="778"/>
      <c r="BK803" s="778"/>
      <c r="BL803" s="778"/>
      <c r="BM803" s="778"/>
      <c r="BN803" s="778"/>
      <c r="BO803" s="778"/>
      <c r="BP803" s="778"/>
      <c r="BQ803" s="778"/>
      <c r="BR803" s="778"/>
      <c r="BS803" s="778"/>
      <c r="BT803" s="778"/>
      <c r="BU803" s="778"/>
      <c r="BV803" s="778"/>
      <c r="BW803" s="778"/>
      <c r="BX803" s="778"/>
      <c r="BY803" s="778"/>
      <c r="BZ803" s="778"/>
      <c r="CA803" s="778"/>
      <c r="CB803" s="778"/>
      <c r="CC803" s="778"/>
      <c r="CD803" s="778"/>
      <c r="CE803" s="778"/>
      <c r="CF803" s="778"/>
      <c r="CG803" s="778"/>
      <c r="CH803" s="778"/>
      <c r="CI803" s="778"/>
      <c r="CJ803" s="778"/>
      <c r="CK803" s="778"/>
      <c r="CL803" s="778"/>
      <c r="CM803" s="778"/>
      <c r="CN803" s="778"/>
      <c r="CO803" s="778"/>
      <c r="CP803" s="778"/>
      <c r="CQ803" s="778"/>
      <c r="CR803" s="778"/>
      <c r="CS803" s="778"/>
      <c r="CT803" s="778"/>
      <c r="CU803" s="778"/>
      <c r="CV803" s="778"/>
      <c r="CW803" s="778"/>
      <c r="CX803" s="778"/>
      <c r="CY803" s="778"/>
      <c r="CZ803" s="778"/>
      <c r="DA803" s="778"/>
      <c r="DB803" s="778"/>
      <c r="DC803" s="778"/>
      <c r="DD803" s="778"/>
      <c r="DE803" s="778"/>
      <c r="DF803" s="778"/>
      <c r="DG803" s="778"/>
      <c r="DH803" s="778"/>
      <c r="DI803" s="778"/>
      <c r="DJ803" s="778"/>
      <c r="DK803" s="778"/>
      <c r="DL803" s="778"/>
      <c r="DM803" s="778"/>
      <c r="DN803" s="778"/>
      <c r="DO803" s="778"/>
      <c r="DP803" s="778"/>
      <c r="DQ803" s="778"/>
      <c r="DR803" s="778"/>
      <c r="DS803" s="778"/>
      <c r="DT803" s="778"/>
      <c r="DU803" s="778"/>
      <c r="DV803" s="778"/>
      <c r="DW803" s="778"/>
      <c r="DX803" s="778"/>
      <c r="DY803" s="778"/>
      <c r="DZ803" s="778"/>
      <c r="EA803" s="778"/>
      <c r="EB803" s="778"/>
      <c r="EC803" s="778"/>
      <c r="ED803" s="778"/>
      <c r="EE803" s="778"/>
      <c r="EF803" s="778"/>
      <c r="EG803" s="778"/>
      <c r="EH803" s="778"/>
      <c r="EI803" s="778"/>
      <c r="EJ803" s="778"/>
      <c r="EK803" s="778"/>
      <c r="EL803" s="778"/>
      <c r="EM803" s="778"/>
      <c r="EN803" s="778"/>
      <c r="EO803" s="778"/>
      <c r="EP803" s="778"/>
      <c r="EQ803" s="778"/>
      <c r="ER803" s="778"/>
      <c r="ES803" s="778"/>
      <c r="ET803" s="778"/>
      <c r="EU803" s="778"/>
      <c r="EV803" s="778"/>
      <c r="EW803" s="778"/>
      <c r="EX803" s="778"/>
      <c r="EY803" s="778"/>
      <c r="EZ803" s="778"/>
      <c r="FA803" s="778"/>
      <c r="FB803" s="778"/>
      <c r="FC803" s="778"/>
      <c r="FD803" s="778"/>
      <c r="FE803" s="778"/>
      <c r="FF803" s="778"/>
      <c r="FG803" s="778"/>
      <c r="FH803" s="778"/>
      <c r="FI803" s="778"/>
      <c r="FJ803" s="778"/>
      <c r="FK803" s="778"/>
      <c r="FL803" s="778"/>
      <c r="FM803" s="778"/>
      <c r="FN803" s="778"/>
      <c r="FO803" s="778"/>
      <c r="FP803" s="778"/>
      <c r="FQ803" s="778"/>
      <c r="FR803" s="778"/>
      <c r="FS803" s="778"/>
      <c r="FT803" s="778"/>
      <c r="FU803" s="778"/>
      <c r="FV803" s="778"/>
      <c r="FW803" s="778"/>
      <c r="FX803" s="778"/>
      <c r="FY803" s="778"/>
      <c r="FZ803" s="778"/>
      <c r="GA803" s="778"/>
      <c r="GB803" s="778"/>
      <c r="GC803" s="778"/>
      <c r="GD803" s="778"/>
      <c r="GE803" s="778"/>
      <c r="GF803" s="778"/>
      <c r="GG803" s="778"/>
      <c r="GH803" s="778"/>
      <c r="GI803" s="778"/>
      <c r="GJ803" s="778"/>
      <c r="GK803" s="778"/>
      <c r="GL803" s="778"/>
      <c r="GM803" s="778"/>
      <c r="GN803" s="778"/>
      <c r="GO803" s="778"/>
      <c r="GP803" s="778"/>
      <c r="GQ803" s="778"/>
      <c r="GR803" s="778"/>
      <c r="GS803" s="778"/>
      <c r="GT803" s="778"/>
      <c r="GU803" s="778"/>
      <c r="GV803" s="778"/>
      <c r="GW803" s="778"/>
      <c r="GX803" s="778"/>
      <c r="GY803" s="778"/>
      <c r="GZ803" s="778"/>
      <c r="HA803" s="778"/>
      <c r="HB803" s="778"/>
      <c r="HC803" s="778"/>
      <c r="HD803" s="778"/>
      <c r="HE803" s="778"/>
      <c r="HF803" s="778"/>
      <c r="HG803" s="778"/>
      <c r="HH803" s="778"/>
    </row>
    <row r="804" spans="1:216" s="782" customFormat="1">
      <c r="A804" s="779"/>
      <c r="B804" s="780"/>
      <c r="C804" s="780"/>
      <c r="D804" s="780"/>
      <c r="E804" s="780"/>
      <c r="F804" s="780"/>
      <c r="G804" s="780"/>
      <c r="H804" s="780"/>
      <c r="I804" s="780"/>
      <c r="J804" s="780"/>
      <c r="K804" s="780"/>
      <c r="L804" s="780"/>
      <c r="M804" s="780"/>
      <c r="N804" s="780"/>
      <c r="O804" s="780"/>
      <c r="P804" s="780"/>
      <c r="Q804" s="781"/>
      <c r="R804" s="778"/>
      <c r="S804" s="778"/>
      <c r="T804" s="778"/>
      <c r="U804" s="778"/>
      <c r="V804" s="778"/>
      <c r="W804" s="778"/>
      <c r="X804" s="778"/>
      <c r="Y804" s="778"/>
      <c r="Z804" s="778"/>
      <c r="AA804" s="778"/>
      <c r="AB804" s="778"/>
      <c r="AC804" s="778"/>
      <c r="AD804" s="778"/>
      <c r="AE804" s="778"/>
      <c r="AF804" s="778"/>
      <c r="AG804" s="778"/>
      <c r="AH804" s="778"/>
      <c r="AI804" s="778"/>
      <c r="AJ804" s="778"/>
      <c r="AK804" s="778"/>
      <c r="AL804" s="778"/>
      <c r="AM804" s="778"/>
      <c r="AN804" s="778"/>
      <c r="AO804" s="778"/>
      <c r="AP804" s="778"/>
      <c r="AQ804" s="778"/>
      <c r="AR804" s="778"/>
      <c r="AS804" s="778"/>
      <c r="AT804" s="778"/>
      <c r="AU804" s="778"/>
      <c r="AV804" s="778"/>
      <c r="AW804" s="778"/>
      <c r="AX804" s="778"/>
      <c r="AY804" s="778"/>
      <c r="AZ804" s="778"/>
      <c r="BA804" s="778"/>
      <c r="BB804" s="778"/>
      <c r="BC804" s="778"/>
      <c r="BD804" s="778"/>
      <c r="BE804" s="778"/>
      <c r="BF804" s="778"/>
      <c r="BG804" s="778"/>
      <c r="BH804" s="778"/>
      <c r="BI804" s="778"/>
      <c r="BJ804" s="778"/>
      <c r="BK804" s="778"/>
      <c r="BL804" s="778"/>
      <c r="BM804" s="778"/>
      <c r="BN804" s="778"/>
      <c r="BO804" s="778"/>
      <c r="BP804" s="778"/>
      <c r="BQ804" s="778"/>
      <c r="BR804" s="778"/>
      <c r="BS804" s="778"/>
      <c r="BT804" s="778"/>
      <c r="BU804" s="778"/>
      <c r="BV804" s="778"/>
      <c r="BW804" s="778"/>
      <c r="BX804" s="778"/>
      <c r="BY804" s="778"/>
      <c r="BZ804" s="778"/>
      <c r="CA804" s="778"/>
      <c r="CB804" s="778"/>
      <c r="CC804" s="778"/>
      <c r="CD804" s="778"/>
      <c r="CE804" s="778"/>
      <c r="CF804" s="778"/>
      <c r="CG804" s="778"/>
      <c r="CH804" s="778"/>
      <c r="CI804" s="778"/>
      <c r="CJ804" s="778"/>
      <c r="CK804" s="778"/>
      <c r="CL804" s="778"/>
      <c r="CM804" s="778"/>
      <c r="CN804" s="778"/>
      <c r="CO804" s="778"/>
      <c r="CP804" s="778"/>
      <c r="CQ804" s="778"/>
      <c r="CR804" s="778"/>
      <c r="CS804" s="778"/>
      <c r="CT804" s="778"/>
      <c r="CU804" s="778"/>
      <c r="CV804" s="778"/>
      <c r="CW804" s="778"/>
      <c r="CX804" s="778"/>
      <c r="CY804" s="778"/>
      <c r="CZ804" s="778"/>
      <c r="DA804" s="778"/>
      <c r="DB804" s="778"/>
      <c r="DC804" s="778"/>
      <c r="DD804" s="778"/>
      <c r="DE804" s="778"/>
      <c r="DF804" s="778"/>
      <c r="DG804" s="778"/>
      <c r="DH804" s="778"/>
      <c r="DI804" s="778"/>
      <c r="DJ804" s="778"/>
      <c r="DK804" s="778"/>
      <c r="DL804" s="778"/>
      <c r="DM804" s="778"/>
      <c r="DN804" s="778"/>
      <c r="DO804" s="778"/>
      <c r="DP804" s="778"/>
      <c r="DQ804" s="778"/>
      <c r="DR804" s="778"/>
      <c r="DS804" s="778"/>
      <c r="DT804" s="778"/>
      <c r="DU804" s="778"/>
      <c r="DV804" s="778"/>
      <c r="DW804" s="778"/>
      <c r="DX804" s="778"/>
      <c r="DY804" s="778"/>
      <c r="DZ804" s="778"/>
      <c r="EA804" s="778"/>
      <c r="EB804" s="778"/>
      <c r="EC804" s="778"/>
      <c r="ED804" s="778"/>
      <c r="EE804" s="778"/>
      <c r="EF804" s="778"/>
      <c r="EG804" s="778"/>
      <c r="EH804" s="778"/>
      <c r="EI804" s="778"/>
      <c r="EJ804" s="778"/>
      <c r="EK804" s="778"/>
      <c r="EL804" s="778"/>
      <c r="EM804" s="778"/>
      <c r="EN804" s="778"/>
      <c r="EO804" s="778"/>
      <c r="EP804" s="778"/>
      <c r="EQ804" s="778"/>
      <c r="ER804" s="778"/>
      <c r="ES804" s="778"/>
      <c r="ET804" s="778"/>
      <c r="EU804" s="778"/>
      <c r="EV804" s="778"/>
      <c r="EW804" s="778"/>
      <c r="EX804" s="778"/>
      <c r="EY804" s="778"/>
      <c r="EZ804" s="778"/>
      <c r="FA804" s="778"/>
      <c r="FB804" s="778"/>
      <c r="FC804" s="778"/>
      <c r="FD804" s="778"/>
      <c r="FE804" s="778"/>
      <c r="FF804" s="778"/>
      <c r="FG804" s="778"/>
      <c r="FH804" s="778"/>
      <c r="FI804" s="778"/>
      <c r="FJ804" s="778"/>
      <c r="FK804" s="778"/>
      <c r="FL804" s="778"/>
      <c r="FM804" s="778"/>
      <c r="FN804" s="778"/>
      <c r="FO804" s="778"/>
      <c r="FP804" s="778"/>
      <c r="FQ804" s="778"/>
      <c r="FR804" s="778"/>
      <c r="FS804" s="778"/>
      <c r="FT804" s="778"/>
      <c r="FU804" s="778"/>
      <c r="FV804" s="778"/>
      <c r="FW804" s="778"/>
      <c r="FX804" s="778"/>
      <c r="FY804" s="778"/>
      <c r="FZ804" s="778"/>
      <c r="GA804" s="778"/>
      <c r="GB804" s="778"/>
      <c r="GC804" s="778"/>
      <c r="GD804" s="778"/>
      <c r="GE804" s="778"/>
      <c r="GF804" s="778"/>
      <c r="GG804" s="778"/>
      <c r="GH804" s="778"/>
      <c r="GI804" s="778"/>
      <c r="GJ804" s="778"/>
      <c r="GK804" s="778"/>
      <c r="GL804" s="778"/>
      <c r="GM804" s="778"/>
      <c r="GN804" s="778"/>
      <c r="GO804" s="778"/>
      <c r="GP804" s="778"/>
      <c r="GQ804" s="778"/>
      <c r="GR804" s="778"/>
      <c r="GS804" s="778"/>
      <c r="GT804" s="778"/>
      <c r="GU804" s="778"/>
      <c r="GV804" s="778"/>
      <c r="GW804" s="778"/>
      <c r="GX804" s="778"/>
      <c r="GY804" s="778"/>
      <c r="GZ804" s="778"/>
      <c r="HA804" s="778"/>
      <c r="HB804" s="778"/>
      <c r="HC804" s="778"/>
      <c r="HD804" s="778"/>
      <c r="HE804" s="778"/>
      <c r="HF804" s="778"/>
      <c r="HG804" s="778"/>
      <c r="HH804" s="778"/>
    </row>
    <row r="805" spans="1:216" s="782" customFormat="1">
      <c r="A805" s="779"/>
      <c r="B805" s="780"/>
      <c r="C805" s="780"/>
      <c r="D805" s="780"/>
      <c r="E805" s="780"/>
      <c r="F805" s="780"/>
      <c r="G805" s="780"/>
      <c r="H805" s="780"/>
      <c r="I805" s="780"/>
      <c r="J805" s="780"/>
      <c r="K805" s="780"/>
      <c r="L805" s="780"/>
      <c r="M805" s="780"/>
      <c r="N805" s="780"/>
      <c r="O805" s="780"/>
      <c r="P805" s="780"/>
      <c r="Q805" s="781"/>
      <c r="R805" s="778"/>
      <c r="S805" s="778"/>
      <c r="T805" s="778"/>
      <c r="U805" s="778"/>
      <c r="V805" s="778"/>
      <c r="W805" s="778"/>
      <c r="X805" s="778"/>
      <c r="Y805" s="778"/>
      <c r="Z805" s="778"/>
      <c r="AA805" s="778"/>
      <c r="AB805" s="778"/>
      <c r="AC805" s="778"/>
      <c r="AD805" s="778"/>
      <c r="AE805" s="778"/>
      <c r="AF805" s="778"/>
      <c r="AG805" s="778"/>
      <c r="AH805" s="778"/>
      <c r="AI805" s="778"/>
      <c r="AJ805" s="778"/>
      <c r="AK805" s="778"/>
      <c r="AL805" s="778"/>
      <c r="AM805" s="778"/>
      <c r="AN805" s="778"/>
      <c r="AO805" s="778"/>
      <c r="AP805" s="778"/>
      <c r="AQ805" s="778"/>
      <c r="AR805" s="778"/>
      <c r="AS805" s="778"/>
      <c r="AT805" s="778"/>
      <c r="AU805" s="778"/>
      <c r="AV805" s="778"/>
      <c r="AW805" s="778"/>
      <c r="AX805" s="778"/>
      <c r="AY805" s="778"/>
      <c r="AZ805" s="778"/>
      <c r="BA805" s="778"/>
      <c r="BB805" s="778"/>
      <c r="BC805" s="778"/>
      <c r="BD805" s="778"/>
      <c r="BE805" s="778"/>
      <c r="BF805" s="778"/>
      <c r="BG805" s="778"/>
      <c r="BH805" s="778"/>
      <c r="BI805" s="778"/>
      <c r="BJ805" s="778"/>
      <c r="BK805" s="778"/>
      <c r="BL805" s="778"/>
      <c r="BM805" s="778"/>
      <c r="BN805" s="778"/>
      <c r="BO805" s="778"/>
      <c r="BP805" s="778"/>
      <c r="BQ805" s="778"/>
      <c r="BR805" s="778"/>
      <c r="BS805" s="778"/>
      <c r="BT805" s="778"/>
      <c r="BU805" s="778"/>
      <c r="BV805" s="778"/>
      <c r="BW805" s="778"/>
      <c r="BX805" s="778"/>
      <c r="BY805" s="778"/>
      <c r="BZ805" s="778"/>
      <c r="CA805" s="778"/>
      <c r="CB805" s="778"/>
      <c r="CC805" s="778"/>
      <c r="CD805" s="778"/>
      <c r="CE805" s="778"/>
      <c r="CF805" s="778"/>
      <c r="CG805" s="778"/>
      <c r="CH805" s="778"/>
      <c r="CI805" s="778"/>
      <c r="CJ805" s="778"/>
      <c r="CK805" s="778"/>
      <c r="CL805" s="778"/>
      <c r="CM805" s="778"/>
      <c r="CN805" s="778"/>
      <c r="CO805" s="778"/>
      <c r="CP805" s="778"/>
      <c r="CQ805" s="778"/>
      <c r="CR805" s="778"/>
      <c r="CS805" s="778"/>
      <c r="CT805" s="778"/>
      <c r="CU805" s="778"/>
      <c r="CV805" s="778"/>
      <c r="CW805" s="778"/>
      <c r="CX805" s="778"/>
      <c r="CY805" s="778"/>
      <c r="CZ805" s="778"/>
      <c r="DA805" s="778"/>
      <c r="DB805" s="778"/>
      <c r="DC805" s="778"/>
      <c r="DD805" s="778"/>
      <c r="DE805" s="778"/>
      <c r="DF805" s="778"/>
      <c r="DG805" s="778"/>
      <c r="DH805" s="778"/>
      <c r="DI805" s="778"/>
      <c r="DJ805" s="778"/>
      <c r="DK805" s="778"/>
      <c r="DL805" s="778"/>
      <c r="DM805" s="778"/>
      <c r="DN805" s="778"/>
      <c r="DO805" s="778"/>
      <c r="DP805" s="778"/>
      <c r="DQ805" s="778"/>
      <c r="DR805" s="778"/>
      <c r="DS805" s="778"/>
      <c r="DT805" s="778"/>
      <c r="DU805" s="778"/>
      <c r="DV805" s="778"/>
      <c r="DW805" s="778"/>
      <c r="DX805" s="778"/>
      <c r="DY805" s="778"/>
      <c r="DZ805" s="778"/>
      <c r="EA805" s="778"/>
      <c r="EB805" s="778"/>
      <c r="EC805" s="778"/>
      <c r="ED805" s="778"/>
      <c r="EE805" s="778"/>
      <c r="EF805" s="778"/>
      <c r="EG805" s="778"/>
      <c r="EH805" s="778"/>
      <c r="EI805" s="778"/>
      <c r="EJ805" s="778"/>
      <c r="EK805" s="778"/>
      <c r="EL805" s="778"/>
      <c r="EM805" s="778"/>
      <c r="EN805" s="778"/>
      <c r="EO805" s="778"/>
      <c r="EP805" s="778"/>
      <c r="EQ805" s="778"/>
      <c r="ER805" s="778"/>
      <c r="ES805" s="778"/>
      <c r="ET805" s="778"/>
      <c r="EU805" s="778"/>
      <c r="EV805" s="778"/>
      <c r="EW805" s="778"/>
      <c r="EX805" s="778"/>
      <c r="EY805" s="778"/>
      <c r="EZ805" s="778"/>
      <c r="FA805" s="778"/>
      <c r="FB805" s="778"/>
      <c r="FC805" s="778"/>
      <c r="FD805" s="778"/>
      <c r="FE805" s="778"/>
      <c r="FF805" s="778"/>
      <c r="FG805" s="778"/>
      <c r="FH805" s="778"/>
      <c r="FI805" s="778"/>
      <c r="FJ805" s="778"/>
      <c r="FK805" s="778"/>
      <c r="FL805" s="778"/>
      <c r="FM805" s="778"/>
      <c r="FN805" s="778"/>
      <c r="FO805" s="778"/>
      <c r="FP805" s="778"/>
      <c r="FQ805" s="778"/>
      <c r="FR805" s="778"/>
      <c r="FS805" s="778"/>
      <c r="FT805" s="778"/>
      <c r="FU805" s="778"/>
      <c r="FV805" s="778"/>
      <c r="FW805" s="778"/>
      <c r="FX805" s="778"/>
      <c r="FY805" s="778"/>
      <c r="FZ805" s="778"/>
      <c r="GA805" s="778"/>
      <c r="GB805" s="778"/>
      <c r="GC805" s="778"/>
      <c r="GD805" s="778"/>
      <c r="GE805" s="778"/>
      <c r="GF805" s="778"/>
      <c r="GG805" s="778"/>
      <c r="GH805" s="778"/>
      <c r="GI805" s="778"/>
      <c r="GJ805" s="778"/>
      <c r="GK805" s="778"/>
      <c r="GL805" s="778"/>
      <c r="GM805" s="778"/>
      <c r="GN805" s="778"/>
      <c r="GO805" s="778"/>
      <c r="GP805" s="778"/>
      <c r="GQ805" s="778"/>
      <c r="GR805" s="778"/>
      <c r="GS805" s="778"/>
      <c r="GT805" s="778"/>
      <c r="GU805" s="778"/>
      <c r="GV805" s="778"/>
      <c r="GW805" s="778"/>
      <c r="GX805" s="778"/>
      <c r="GY805" s="778"/>
      <c r="GZ805" s="778"/>
      <c r="HA805" s="778"/>
      <c r="HB805" s="778"/>
      <c r="HC805" s="778"/>
      <c r="HD805" s="778"/>
      <c r="HE805" s="778"/>
      <c r="HF805" s="778"/>
      <c r="HG805" s="778"/>
      <c r="HH805" s="778"/>
    </row>
    <row r="806" spans="1:216" s="782" customFormat="1">
      <c r="A806" s="779"/>
      <c r="B806" s="780"/>
      <c r="C806" s="780"/>
      <c r="D806" s="780"/>
      <c r="E806" s="780"/>
      <c r="F806" s="780"/>
      <c r="G806" s="780"/>
      <c r="H806" s="780"/>
      <c r="I806" s="780"/>
      <c r="J806" s="780"/>
      <c r="K806" s="780"/>
      <c r="L806" s="780"/>
      <c r="M806" s="780"/>
      <c r="N806" s="780"/>
      <c r="O806" s="780"/>
      <c r="P806" s="780"/>
      <c r="Q806" s="781"/>
      <c r="R806" s="778"/>
      <c r="S806" s="778"/>
      <c r="T806" s="778"/>
      <c r="U806" s="778"/>
      <c r="V806" s="778"/>
      <c r="W806" s="778"/>
      <c r="X806" s="778"/>
      <c r="Y806" s="778"/>
      <c r="Z806" s="778"/>
      <c r="AA806" s="778"/>
      <c r="AB806" s="778"/>
      <c r="AC806" s="778"/>
      <c r="AD806" s="778"/>
      <c r="AE806" s="778"/>
      <c r="AF806" s="778"/>
      <c r="AG806" s="778"/>
      <c r="AH806" s="778"/>
      <c r="AI806" s="778"/>
      <c r="AJ806" s="778"/>
      <c r="AK806" s="778"/>
      <c r="AL806" s="778"/>
      <c r="AM806" s="778"/>
      <c r="AN806" s="778"/>
      <c r="AO806" s="778"/>
      <c r="AP806" s="778"/>
      <c r="AQ806" s="778"/>
      <c r="AR806" s="778"/>
      <c r="AS806" s="778"/>
      <c r="AT806" s="778"/>
      <c r="AU806" s="778"/>
      <c r="AV806" s="778"/>
      <c r="AW806" s="778"/>
      <c r="AX806" s="778"/>
      <c r="AY806" s="778"/>
      <c r="AZ806" s="778"/>
      <c r="BA806" s="778"/>
      <c r="BB806" s="778"/>
      <c r="BC806" s="778"/>
      <c r="BD806" s="778"/>
      <c r="BE806" s="778"/>
      <c r="BF806" s="778"/>
      <c r="BG806" s="778"/>
      <c r="BH806" s="778"/>
      <c r="BI806" s="778"/>
      <c r="BJ806" s="778"/>
      <c r="BK806" s="778"/>
      <c r="BL806" s="778"/>
      <c r="BM806" s="778"/>
      <c r="BN806" s="778"/>
      <c r="BO806" s="778"/>
      <c r="BP806" s="778"/>
      <c r="BQ806" s="778"/>
      <c r="BR806" s="778"/>
      <c r="BS806" s="778"/>
      <c r="BT806" s="778"/>
      <c r="BU806" s="778"/>
      <c r="BV806" s="778"/>
      <c r="BW806" s="778"/>
      <c r="BX806" s="778"/>
      <c r="BY806" s="778"/>
      <c r="BZ806" s="778"/>
      <c r="CA806" s="778"/>
      <c r="CB806" s="778"/>
      <c r="CC806" s="778"/>
      <c r="CD806" s="778"/>
      <c r="CE806" s="778"/>
      <c r="CF806" s="778"/>
      <c r="CG806" s="778"/>
      <c r="CH806" s="778"/>
      <c r="CI806" s="778"/>
      <c r="CJ806" s="778"/>
      <c r="CK806" s="778"/>
      <c r="CL806" s="778"/>
      <c r="CM806" s="778"/>
      <c r="CN806" s="778"/>
      <c r="CO806" s="778"/>
      <c r="CP806" s="778"/>
      <c r="CQ806" s="778"/>
      <c r="CR806" s="778"/>
      <c r="CS806" s="778"/>
      <c r="CT806" s="778"/>
      <c r="CU806" s="778"/>
      <c r="CV806" s="778"/>
      <c r="CW806" s="778"/>
      <c r="CX806" s="778"/>
      <c r="CY806" s="778"/>
      <c r="CZ806" s="778"/>
      <c r="DA806" s="778"/>
      <c r="DB806" s="778"/>
      <c r="DC806" s="778"/>
      <c r="DD806" s="778"/>
      <c r="DE806" s="778"/>
      <c r="DF806" s="778"/>
      <c r="DG806" s="778"/>
      <c r="DH806" s="778"/>
      <c r="DI806" s="778"/>
      <c r="DJ806" s="778"/>
      <c r="DK806" s="778"/>
      <c r="DL806" s="778"/>
      <c r="DM806" s="778"/>
      <c r="DN806" s="778"/>
      <c r="DO806" s="778"/>
      <c r="DP806" s="778"/>
      <c r="DQ806" s="778"/>
      <c r="DR806" s="778"/>
      <c r="DS806" s="778"/>
      <c r="DT806" s="778"/>
      <c r="DU806" s="778"/>
      <c r="DV806" s="778"/>
      <c r="DW806" s="778"/>
      <c r="DX806" s="778"/>
      <c r="DY806" s="778"/>
      <c r="DZ806" s="778"/>
      <c r="EA806" s="778"/>
      <c r="EB806" s="778"/>
      <c r="EC806" s="778"/>
      <c r="ED806" s="778"/>
      <c r="EE806" s="778"/>
      <c r="EF806" s="778"/>
      <c r="EG806" s="778"/>
      <c r="EH806" s="778"/>
      <c r="EI806" s="778"/>
      <c r="EJ806" s="778"/>
      <c r="EK806" s="778"/>
      <c r="EL806" s="778"/>
      <c r="EM806" s="778"/>
      <c r="EN806" s="778"/>
      <c r="EO806" s="778"/>
      <c r="EP806" s="778"/>
      <c r="EQ806" s="778"/>
      <c r="ER806" s="778"/>
      <c r="ES806" s="778"/>
      <c r="ET806" s="778"/>
      <c r="EU806" s="778"/>
      <c r="EV806" s="778"/>
      <c r="EW806" s="778"/>
      <c r="EX806" s="778"/>
      <c r="EY806" s="778"/>
      <c r="EZ806" s="778"/>
      <c r="FA806" s="778"/>
      <c r="FB806" s="778"/>
      <c r="FC806" s="778"/>
      <c r="FD806" s="778"/>
      <c r="FE806" s="778"/>
      <c r="FF806" s="778"/>
      <c r="FG806" s="778"/>
      <c r="FH806" s="778"/>
      <c r="FI806" s="778"/>
      <c r="FJ806" s="778"/>
      <c r="FK806" s="778"/>
      <c r="FL806" s="778"/>
      <c r="FM806" s="778"/>
      <c r="FN806" s="778"/>
      <c r="FO806" s="778"/>
      <c r="FP806" s="778"/>
      <c r="FQ806" s="778"/>
      <c r="FR806" s="778"/>
      <c r="FS806" s="778"/>
      <c r="FT806" s="778"/>
      <c r="FU806" s="778"/>
      <c r="FV806" s="778"/>
      <c r="FW806" s="778"/>
      <c r="FX806" s="778"/>
      <c r="FY806" s="778"/>
      <c r="FZ806" s="778"/>
      <c r="GA806" s="778"/>
      <c r="GB806" s="778"/>
      <c r="GC806" s="778"/>
      <c r="GD806" s="778"/>
      <c r="GE806" s="778"/>
      <c r="GF806" s="778"/>
      <c r="GG806" s="778"/>
      <c r="GH806" s="778"/>
      <c r="GI806" s="778"/>
      <c r="GJ806" s="778"/>
      <c r="GK806" s="778"/>
      <c r="GL806" s="778"/>
      <c r="GM806" s="778"/>
      <c r="GN806" s="778"/>
      <c r="GO806" s="778"/>
      <c r="GP806" s="778"/>
      <c r="GQ806" s="778"/>
      <c r="GR806" s="778"/>
      <c r="GS806" s="778"/>
      <c r="GT806" s="778"/>
      <c r="GU806" s="778"/>
      <c r="GV806" s="778"/>
      <c r="GW806" s="778"/>
      <c r="GX806" s="778"/>
      <c r="GY806" s="778"/>
      <c r="GZ806" s="778"/>
      <c r="HA806" s="778"/>
      <c r="HB806" s="778"/>
      <c r="HC806" s="778"/>
      <c r="HD806" s="778"/>
      <c r="HE806" s="778"/>
      <c r="HF806" s="778"/>
      <c r="HG806" s="778"/>
      <c r="HH806" s="778"/>
    </row>
    <row r="807" spans="1:216" s="782" customFormat="1">
      <c r="A807" s="779"/>
      <c r="B807" s="780"/>
      <c r="C807" s="780"/>
      <c r="D807" s="780"/>
      <c r="E807" s="780"/>
      <c r="F807" s="780"/>
      <c r="G807" s="780"/>
      <c r="H807" s="780"/>
      <c r="I807" s="780"/>
      <c r="J807" s="780"/>
      <c r="K807" s="780"/>
      <c r="L807" s="780"/>
      <c r="M807" s="780"/>
      <c r="N807" s="780"/>
      <c r="O807" s="780"/>
      <c r="P807" s="780"/>
      <c r="Q807" s="781"/>
      <c r="R807" s="778"/>
      <c r="S807" s="778"/>
      <c r="T807" s="778"/>
      <c r="U807" s="778"/>
      <c r="V807" s="778"/>
      <c r="W807" s="778"/>
      <c r="X807" s="778"/>
      <c r="Y807" s="778"/>
      <c r="Z807" s="778"/>
      <c r="AA807" s="778"/>
      <c r="AB807" s="778"/>
      <c r="AC807" s="778"/>
      <c r="AD807" s="778"/>
      <c r="AE807" s="778"/>
      <c r="AF807" s="778"/>
      <c r="AG807" s="778"/>
      <c r="AH807" s="778"/>
      <c r="AI807" s="778"/>
      <c r="AJ807" s="778"/>
      <c r="AK807" s="778"/>
      <c r="AL807" s="778"/>
      <c r="AM807" s="778"/>
      <c r="AN807" s="778"/>
      <c r="AO807" s="778"/>
      <c r="AP807" s="778"/>
      <c r="AQ807" s="778"/>
      <c r="AR807" s="778"/>
      <c r="AS807" s="778"/>
      <c r="AT807" s="778"/>
      <c r="AU807" s="778"/>
      <c r="AV807" s="778"/>
      <c r="AW807" s="778"/>
      <c r="AX807" s="778"/>
      <c r="AY807" s="778"/>
      <c r="AZ807" s="778"/>
      <c r="BA807" s="778"/>
      <c r="BB807" s="778"/>
      <c r="BC807" s="778"/>
      <c r="BD807" s="778"/>
      <c r="BE807" s="778"/>
      <c r="BF807" s="778"/>
      <c r="BG807" s="778"/>
      <c r="BH807" s="778"/>
      <c r="BI807" s="778"/>
      <c r="BJ807" s="778"/>
      <c r="BK807" s="778"/>
      <c r="BL807" s="778"/>
      <c r="BM807" s="778"/>
      <c r="BN807" s="778"/>
      <c r="BO807" s="778"/>
      <c r="BP807" s="778"/>
      <c r="BQ807" s="778"/>
      <c r="BR807" s="778"/>
      <c r="BS807" s="778"/>
      <c r="BT807" s="778"/>
      <c r="BU807" s="778"/>
      <c r="BV807" s="778"/>
      <c r="BW807" s="778"/>
      <c r="BX807" s="778"/>
      <c r="BY807" s="778"/>
      <c r="BZ807" s="778"/>
      <c r="CA807" s="778"/>
      <c r="CB807" s="778"/>
      <c r="CC807" s="778"/>
      <c r="CD807" s="778"/>
      <c r="CE807" s="778"/>
      <c r="CF807" s="778"/>
      <c r="CG807" s="778"/>
      <c r="CH807" s="778"/>
      <c r="CI807" s="778"/>
      <c r="CJ807" s="778"/>
      <c r="CK807" s="778"/>
      <c r="CL807" s="778"/>
      <c r="CM807" s="778"/>
      <c r="CN807" s="778"/>
      <c r="CO807" s="778"/>
      <c r="CP807" s="778"/>
      <c r="CQ807" s="778"/>
      <c r="CR807" s="778"/>
      <c r="CS807" s="778"/>
      <c r="CT807" s="778"/>
      <c r="CU807" s="778"/>
      <c r="CV807" s="778"/>
      <c r="CW807" s="778"/>
      <c r="CX807" s="778"/>
      <c r="CY807" s="778"/>
      <c r="CZ807" s="778"/>
      <c r="DA807" s="778"/>
      <c r="DB807" s="778"/>
      <c r="DC807" s="778"/>
      <c r="DD807" s="778"/>
      <c r="DE807" s="778"/>
      <c r="DF807" s="778"/>
      <c r="DG807" s="778"/>
      <c r="DH807" s="778"/>
      <c r="DI807" s="778"/>
      <c r="DJ807" s="778"/>
      <c r="DK807" s="778"/>
      <c r="DL807" s="778"/>
      <c r="DM807" s="778"/>
      <c r="DN807" s="778"/>
      <c r="DO807" s="778"/>
      <c r="DP807" s="778"/>
      <c r="DQ807" s="778"/>
      <c r="DR807" s="778"/>
      <c r="DS807" s="778"/>
      <c r="DT807" s="778"/>
      <c r="DU807" s="778"/>
      <c r="DV807" s="778"/>
      <c r="DW807" s="778"/>
      <c r="DX807" s="778"/>
      <c r="DY807" s="778"/>
      <c r="DZ807" s="778"/>
      <c r="EA807" s="778"/>
      <c r="EB807" s="778"/>
      <c r="EC807" s="778"/>
      <c r="ED807" s="778"/>
      <c r="EE807" s="778"/>
      <c r="EF807" s="778"/>
      <c r="EG807" s="778"/>
      <c r="EH807" s="778"/>
      <c r="EI807" s="778"/>
      <c r="EJ807" s="778"/>
      <c r="EK807" s="778"/>
      <c r="EL807" s="778"/>
      <c r="EM807" s="778"/>
      <c r="EN807" s="778"/>
      <c r="EO807" s="778"/>
      <c r="EP807" s="778"/>
      <c r="EQ807" s="778"/>
      <c r="ER807" s="778"/>
      <c r="ES807" s="778"/>
      <c r="ET807" s="778"/>
      <c r="EU807" s="778"/>
      <c r="EV807" s="778"/>
      <c r="EW807" s="778"/>
      <c r="EX807" s="778"/>
      <c r="EY807" s="778"/>
      <c r="EZ807" s="778"/>
      <c r="FA807" s="778"/>
      <c r="FB807" s="778"/>
      <c r="FC807" s="778"/>
      <c r="FD807" s="778"/>
      <c r="FE807" s="778"/>
      <c r="FF807" s="778"/>
      <c r="FG807" s="778"/>
      <c r="FH807" s="778"/>
      <c r="FI807" s="778"/>
      <c r="FJ807" s="778"/>
      <c r="FK807" s="778"/>
      <c r="FL807" s="778"/>
      <c r="FM807" s="778"/>
      <c r="FN807" s="778"/>
      <c r="FO807" s="778"/>
      <c r="FP807" s="778"/>
      <c r="FQ807" s="778"/>
      <c r="FR807" s="778"/>
      <c r="FS807" s="778"/>
      <c r="FT807" s="778"/>
      <c r="FU807" s="778"/>
      <c r="FV807" s="778"/>
      <c r="FW807" s="778"/>
      <c r="FX807" s="778"/>
      <c r="FY807" s="778"/>
      <c r="FZ807" s="778"/>
      <c r="GA807" s="778"/>
      <c r="GB807" s="778"/>
      <c r="GC807" s="778"/>
      <c r="GD807" s="778"/>
      <c r="GE807" s="778"/>
      <c r="GF807" s="778"/>
      <c r="GG807" s="778"/>
      <c r="GH807" s="778"/>
      <c r="GI807" s="778"/>
      <c r="GJ807" s="778"/>
      <c r="GK807" s="778"/>
      <c r="GL807" s="778"/>
      <c r="GM807" s="778"/>
      <c r="GN807" s="778"/>
      <c r="GO807" s="778"/>
      <c r="GP807" s="778"/>
      <c r="GQ807" s="778"/>
      <c r="GR807" s="778"/>
      <c r="GS807" s="778"/>
      <c r="GT807" s="778"/>
      <c r="GU807" s="778"/>
      <c r="GV807" s="778"/>
      <c r="GW807" s="778"/>
      <c r="GX807" s="778"/>
      <c r="GY807" s="778"/>
      <c r="GZ807" s="778"/>
      <c r="HA807" s="778"/>
      <c r="HB807" s="778"/>
      <c r="HC807" s="778"/>
      <c r="HD807" s="778"/>
      <c r="HE807" s="778"/>
      <c r="HF807" s="778"/>
      <c r="HG807" s="778"/>
      <c r="HH807" s="778"/>
    </row>
    <row r="808" spans="1:216" s="782" customFormat="1">
      <c r="A808" s="779"/>
      <c r="B808" s="780"/>
      <c r="C808" s="780"/>
      <c r="D808" s="780"/>
      <c r="E808" s="780"/>
      <c r="F808" s="780"/>
      <c r="G808" s="780"/>
      <c r="H808" s="780"/>
      <c r="I808" s="780"/>
      <c r="J808" s="780"/>
      <c r="K808" s="780"/>
      <c r="L808" s="780"/>
      <c r="M808" s="780"/>
      <c r="N808" s="780"/>
      <c r="O808" s="780"/>
      <c r="P808" s="780"/>
      <c r="Q808" s="781"/>
      <c r="R808" s="778"/>
      <c r="S808" s="778"/>
      <c r="T808" s="778"/>
      <c r="U808" s="778"/>
      <c r="V808" s="778"/>
      <c r="W808" s="778"/>
      <c r="X808" s="778"/>
      <c r="Y808" s="778"/>
      <c r="Z808" s="778"/>
      <c r="AA808" s="778"/>
      <c r="AB808" s="778"/>
      <c r="AC808" s="778"/>
      <c r="AD808" s="778"/>
      <c r="AE808" s="778"/>
      <c r="AF808" s="778"/>
      <c r="AG808" s="778"/>
      <c r="AH808" s="778"/>
      <c r="AI808" s="778"/>
      <c r="AJ808" s="778"/>
      <c r="AK808" s="778"/>
      <c r="AL808" s="778"/>
      <c r="AM808" s="778"/>
      <c r="AN808" s="778"/>
      <c r="AO808" s="778"/>
      <c r="AP808" s="778"/>
      <c r="AQ808" s="778"/>
      <c r="AR808" s="778"/>
      <c r="AS808" s="778"/>
      <c r="AT808" s="778"/>
      <c r="AU808" s="778"/>
      <c r="AV808" s="778"/>
      <c r="AW808" s="778"/>
      <c r="AX808" s="778"/>
      <c r="AY808" s="778"/>
      <c r="AZ808" s="778"/>
      <c r="BA808" s="778"/>
      <c r="BB808" s="778"/>
      <c r="BC808" s="778"/>
      <c r="BD808" s="778"/>
      <c r="BE808" s="778"/>
      <c r="BF808" s="778"/>
      <c r="BG808" s="778"/>
      <c r="BH808" s="778"/>
      <c r="BI808" s="778"/>
      <c r="BJ808" s="778"/>
      <c r="BK808" s="778"/>
      <c r="BL808" s="778"/>
      <c r="BM808" s="778"/>
      <c r="BN808" s="778"/>
      <c r="BO808" s="778"/>
      <c r="BP808" s="778"/>
      <c r="BQ808" s="778"/>
      <c r="BR808" s="778"/>
      <c r="BS808" s="778"/>
      <c r="BT808" s="778"/>
      <c r="BU808" s="778"/>
      <c r="BV808" s="778"/>
      <c r="BW808" s="778"/>
      <c r="BX808" s="778"/>
      <c r="BY808" s="778"/>
      <c r="BZ808" s="778"/>
      <c r="CA808" s="778"/>
      <c r="CB808" s="778"/>
      <c r="CC808" s="778"/>
      <c r="CD808" s="778"/>
      <c r="CE808" s="778"/>
      <c r="CF808" s="778"/>
      <c r="CG808" s="778"/>
      <c r="CH808" s="778"/>
      <c r="CI808" s="778"/>
      <c r="CJ808" s="778"/>
      <c r="CK808" s="778"/>
      <c r="CL808" s="778"/>
      <c r="CM808" s="778"/>
      <c r="CN808" s="778"/>
      <c r="CO808" s="778"/>
      <c r="CP808" s="778"/>
      <c r="CQ808" s="778"/>
      <c r="CR808" s="778"/>
      <c r="CS808" s="778"/>
      <c r="CT808" s="778"/>
      <c r="CU808" s="778"/>
      <c r="CV808" s="778"/>
      <c r="CW808" s="778"/>
      <c r="CX808" s="778"/>
      <c r="CY808" s="778"/>
      <c r="CZ808" s="778"/>
      <c r="DA808" s="778"/>
      <c r="DB808" s="778"/>
      <c r="DC808" s="778"/>
      <c r="DD808" s="778"/>
      <c r="DE808" s="778"/>
      <c r="DF808" s="778"/>
      <c r="DG808" s="778"/>
      <c r="DH808" s="778"/>
      <c r="DI808" s="778"/>
      <c r="DJ808" s="778"/>
      <c r="DK808" s="778"/>
      <c r="DL808" s="778"/>
      <c r="DM808" s="778"/>
      <c r="DN808" s="778"/>
      <c r="DO808" s="778"/>
      <c r="DP808" s="778"/>
      <c r="DQ808" s="778"/>
      <c r="DR808" s="778"/>
      <c r="DS808" s="778"/>
      <c r="DT808" s="778"/>
      <c r="DU808" s="778"/>
      <c r="DV808" s="778"/>
      <c r="DW808" s="778"/>
      <c r="DX808" s="778"/>
      <c r="DY808" s="778"/>
      <c r="DZ808" s="778"/>
      <c r="EA808" s="778"/>
      <c r="EB808" s="778"/>
      <c r="EC808" s="778"/>
      <c r="ED808" s="778"/>
      <c r="EE808" s="778"/>
      <c r="EF808" s="778"/>
      <c r="EG808" s="778"/>
      <c r="EH808" s="778"/>
      <c r="EI808" s="778"/>
      <c r="EJ808" s="778"/>
      <c r="EK808" s="778"/>
      <c r="EL808" s="778"/>
      <c r="EM808" s="778"/>
      <c r="EN808" s="778"/>
      <c r="EO808" s="778"/>
      <c r="EP808" s="778"/>
      <c r="EQ808" s="778"/>
      <c r="ER808" s="778"/>
      <c r="ES808" s="778"/>
      <c r="ET808" s="778"/>
      <c r="EU808" s="778"/>
      <c r="EV808" s="778"/>
      <c r="EW808" s="778"/>
      <c r="EX808" s="778"/>
      <c r="EY808" s="778"/>
      <c r="EZ808" s="778"/>
      <c r="FA808" s="778"/>
      <c r="FB808" s="778"/>
      <c r="FC808" s="778"/>
      <c r="FD808" s="778"/>
      <c r="FE808" s="778"/>
      <c r="FF808" s="778"/>
      <c r="FG808" s="778"/>
      <c r="FH808" s="778"/>
      <c r="FI808" s="778"/>
      <c r="FJ808" s="778"/>
      <c r="FK808" s="778"/>
      <c r="FL808" s="778"/>
      <c r="FM808" s="778"/>
      <c r="FN808" s="778"/>
      <c r="FO808" s="778"/>
      <c r="FP808" s="778"/>
      <c r="FQ808" s="778"/>
      <c r="FR808" s="778"/>
      <c r="FS808" s="778"/>
      <c r="FT808" s="778"/>
      <c r="FU808" s="778"/>
      <c r="FV808" s="778"/>
      <c r="FW808" s="778"/>
      <c r="FX808" s="778"/>
      <c r="FY808" s="778"/>
      <c r="FZ808" s="778"/>
      <c r="GA808" s="778"/>
      <c r="GB808" s="778"/>
      <c r="GC808" s="778"/>
      <c r="GD808" s="778"/>
      <c r="GE808" s="778"/>
      <c r="GF808" s="778"/>
      <c r="GG808" s="778"/>
      <c r="GH808" s="778"/>
      <c r="GI808" s="778"/>
      <c r="GJ808" s="778"/>
      <c r="GK808" s="778"/>
      <c r="GL808" s="778"/>
      <c r="GM808" s="778"/>
      <c r="GN808" s="778"/>
      <c r="GO808" s="778"/>
      <c r="GP808" s="778"/>
      <c r="GQ808" s="778"/>
      <c r="GR808" s="778"/>
      <c r="GS808" s="778"/>
      <c r="GT808" s="778"/>
      <c r="GU808" s="778"/>
      <c r="GV808" s="778"/>
      <c r="GW808" s="778"/>
      <c r="GX808" s="778"/>
      <c r="GY808" s="778"/>
      <c r="GZ808" s="778"/>
      <c r="HA808" s="778"/>
      <c r="HB808" s="778"/>
      <c r="HC808" s="778"/>
      <c r="HD808" s="778"/>
      <c r="HE808" s="778"/>
      <c r="HF808" s="778"/>
      <c r="HG808" s="778"/>
      <c r="HH808" s="778"/>
    </row>
    <row r="809" spans="1:216" s="782" customFormat="1">
      <c r="A809" s="779"/>
      <c r="B809" s="780"/>
      <c r="C809" s="780"/>
      <c r="D809" s="780"/>
      <c r="E809" s="780"/>
      <c r="F809" s="780"/>
      <c r="G809" s="780"/>
      <c r="H809" s="780"/>
      <c r="I809" s="780"/>
      <c r="J809" s="780"/>
      <c r="K809" s="780"/>
      <c r="L809" s="780"/>
      <c r="M809" s="780"/>
      <c r="N809" s="780"/>
      <c r="O809" s="780"/>
      <c r="P809" s="780"/>
      <c r="Q809" s="781"/>
      <c r="R809" s="778"/>
      <c r="S809" s="778"/>
      <c r="T809" s="778"/>
      <c r="U809" s="778"/>
      <c r="V809" s="778"/>
      <c r="W809" s="778"/>
      <c r="X809" s="778"/>
      <c r="Y809" s="778"/>
      <c r="Z809" s="778"/>
      <c r="AA809" s="778"/>
      <c r="AB809" s="778"/>
      <c r="AC809" s="778"/>
      <c r="AD809" s="778"/>
      <c r="AE809" s="778"/>
      <c r="AF809" s="778"/>
      <c r="AG809" s="778"/>
      <c r="AH809" s="778"/>
      <c r="AI809" s="778"/>
      <c r="AJ809" s="778"/>
      <c r="AK809" s="778"/>
      <c r="AL809" s="778"/>
      <c r="AM809" s="778"/>
      <c r="AN809" s="778"/>
      <c r="AO809" s="778"/>
      <c r="AP809" s="778"/>
      <c r="AQ809" s="778"/>
      <c r="AR809" s="778"/>
      <c r="AS809" s="778"/>
      <c r="AT809" s="778"/>
      <c r="AU809" s="778"/>
      <c r="AV809" s="778"/>
      <c r="AW809" s="778"/>
      <c r="AX809" s="778"/>
      <c r="AY809" s="778"/>
      <c r="AZ809" s="778"/>
      <c r="BA809" s="778"/>
      <c r="BB809" s="778"/>
      <c r="BC809" s="778"/>
      <c r="BD809" s="778"/>
      <c r="BE809" s="778"/>
      <c r="BF809" s="778"/>
      <c r="BG809" s="778"/>
      <c r="BH809" s="778"/>
      <c r="BI809" s="778"/>
      <c r="BJ809" s="778"/>
      <c r="BK809" s="778"/>
      <c r="BL809" s="778"/>
      <c r="BM809" s="778"/>
      <c r="BN809" s="778"/>
      <c r="BO809" s="778"/>
      <c r="BP809" s="778"/>
      <c r="BQ809" s="778"/>
      <c r="BR809" s="778"/>
      <c r="BS809" s="778"/>
      <c r="BT809" s="778"/>
      <c r="BU809" s="778"/>
      <c r="BV809" s="778"/>
      <c r="BW809" s="778"/>
      <c r="BX809" s="778"/>
      <c r="BY809" s="778"/>
      <c r="BZ809" s="778"/>
      <c r="CA809" s="778"/>
      <c r="CB809" s="778"/>
      <c r="CC809" s="778"/>
      <c r="CD809" s="778"/>
      <c r="CE809" s="778"/>
      <c r="CF809" s="778"/>
      <c r="CG809" s="778"/>
      <c r="CH809" s="778"/>
      <c r="CI809" s="778"/>
      <c r="CJ809" s="778"/>
      <c r="CK809" s="778"/>
      <c r="CL809" s="778"/>
      <c r="CM809" s="778"/>
      <c r="CN809" s="778"/>
      <c r="CO809" s="778"/>
      <c r="CP809" s="778"/>
      <c r="CQ809" s="778"/>
      <c r="CR809" s="778"/>
      <c r="CS809" s="778"/>
      <c r="CT809" s="778"/>
      <c r="CU809" s="778"/>
      <c r="CV809" s="778"/>
      <c r="CW809" s="778"/>
      <c r="CX809" s="778"/>
      <c r="CY809" s="778"/>
      <c r="CZ809" s="778"/>
      <c r="DA809" s="778"/>
      <c r="DB809" s="778"/>
      <c r="DC809" s="778"/>
      <c r="DD809" s="778"/>
      <c r="DE809" s="778"/>
      <c r="DF809" s="778"/>
      <c r="DG809" s="778"/>
      <c r="DH809" s="778"/>
      <c r="DI809" s="778"/>
      <c r="DJ809" s="778"/>
      <c r="DK809" s="778"/>
      <c r="DL809" s="778"/>
      <c r="DM809" s="778"/>
      <c r="DN809" s="778"/>
      <c r="DO809" s="778"/>
      <c r="DP809" s="778"/>
      <c r="DQ809" s="778"/>
      <c r="DR809" s="778"/>
      <c r="DS809" s="778"/>
      <c r="DT809" s="778"/>
      <c r="DU809" s="778"/>
      <c r="DV809" s="778"/>
      <c r="DW809" s="778"/>
      <c r="DX809" s="778"/>
      <c r="DY809" s="778"/>
      <c r="DZ809" s="778"/>
      <c r="EA809" s="778"/>
      <c r="EB809" s="778"/>
      <c r="EC809" s="778"/>
      <c r="ED809" s="778"/>
      <c r="EE809" s="778"/>
      <c r="EF809" s="778"/>
      <c r="EG809" s="778"/>
      <c r="EH809" s="778"/>
      <c r="EI809" s="778"/>
      <c r="EJ809" s="778"/>
      <c r="EK809" s="778"/>
      <c r="EL809" s="778"/>
      <c r="EM809" s="778"/>
      <c r="EN809" s="778"/>
      <c r="EO809" s="778"/>
      <c r="EP809" s="778"/>
      <c r="EQ809" s="778"/>
      <c r="ER809" s="778"/>
      <c r="ES809" s="778"/>
      <c r="ET809" s="778"/>
      <c r="EU809" s="778"/>
      <c r="EV809" s="778"/>
      <c r="EW809" s="778"/>
      <c r="EX809" s="778"/>
      <c r="EY809" s="778"/>
      <c r="EZ809" s="778"/>
      <c r="FA809" s="778"/>
      <c r="FB809" s="778"/>
      <c r="FC809" s="778"/>
      <c r="FD809" s="778"/>
      <c r="FE809" s="778"/>
      <c r="FF809" s="778"/>
      <c r="FG809" s="778"/>
      <c r="FH809" s="778"/>
      <c r="FI809" s="778"/>
      <c r="FJ809" s="778"/>
      <c r="FK809" s="778"/>
      <c r="FL809" s="778"/>
      <c r="FM809" s="778"/>
      <c r="FN809" s="778"/>
      <c r="FO809" s="778"/>
      <c r="FP809" s="778"/>
      <c r="FQ809" s="778"/>
      <c r="FR809" s="778"/>
      <c r="FS809" s="778"/>
      <c r="FT809" s="778"/>
      <c r="FU809" s="778"/>
      <c r="FV809" s="778"/>
      <c r="FW809" s="778"/>
      <c r="FX809" s="778"/>
      <c r="FY809" s="778"/>
      <c r="FZ809" s="778"/>
      <c r="GA809" s="778"/>
      <c r="GB809" s="778"/>
      <c r="GC809" s="778"/>
      <c r="GD809" s="778"/>
      <c r="GE809" s="778"/>
      <c r="GF809" s="778"/>
      <c r="GG809" s="778"/>
      <c r="GH809" s="778"/>
      <c r="GI809" s="778"/>
      <c r="GJ809" s="778"/>
      <c r="GK809" s="778"/>
      <c r="GL809" s="778"/>
      <c r="GM809" s="778"/>
      <c r="GN809" s="778"/>
      <c r="GO809" s="778"/>
      <c r="GP809" s="778"/>
      <c r="GQ809" s="778"/>
      <c r="GR809" s="778"/>
      <c r="GS809" s="778"/>
      <c r="GT809" s="778"/>
      <c r="GU809" s="778"/>
      <c r="GV809" s="778"/>
      <c r="GW809" s="778"/>
      <c r="GX809" s="778"/>
      <c r="GY809" s="778"/>
      <c r="GZ809" s="778"/>
      <c r="HA809" s="778"/>
      <c r="HB809" s="778"/>
      <c r="HC809" s="778"/>
      <c r="HD809" s="778"/>
      <c r="HE809" s="778"/>
      <c r="HF809" s="778"/>
      <c r="HG809" s="778"/>
      <c r="HH809" s="778"/>
    </row>
    <row r="810" spans="1:216" s="782" customFormat="1">
      <c r="A810" s="779"/>
      <c r="B810" s="780"/>
      <c r="C810" s="780"/>
      <c r="D810" s="780"/>
      <c r="E810" s="780"/>
      <c r="F810" s="780"/>
      <c r="G810" s="780"/>
      <c r="H810" s="780"/>
      <c r="I810" s="780"/>
      <c r="J810" s="780"/>
      <c r="K810" s="780"/>
      <c r="L810" s="780"/>
      <c r="M810" s="780"/>
      <c r="N810" s="780"/>
      <c r="O810" s="780"/>
      <c r="P810" s="780"/>
      <c r="Q810" s="781"/>
      <c r="R810" s="778"/>
      <c r="S810" s="778"/>
      <c r="T810" s="778"/>
      <c r="U810" s="778"/>
      <c r="V810" s="778"/>
      <c r="W810" s="778"/>
      <c r="X810" s="778"/>
      <c r="Y810" s="778"/>
      <c r="Z810" s="778"/>
      <c r="AA810" s="778"/>
      <c r="AB810" s="778"/>
      <c r="AC810" s="778"/>
      <c r="AD810" s="778"/>
      <c r="AE810" s="778"/>
      <c r="AF810" s="778"/>
      <c r="AG810" s="778"/>
      <c r="AH810" s="778"/>
      <c r="AI810" s="778"/>
      <c r="AJ810" s="778"/>
      <c r="AK810" s="778"/>
      <c r="AL810" s="778"/>
      <c r="AM810" s="778"/>
      <c r="AN810" s="778"/>
      <c r="AO810" s="778"/>
      <c r="AP810" s="778"/>
      <c r="AQ810" s="778"/>
      <c r="AR810" s="778"/>
      <c r="AS810" s="778"/>
      <c r="AT810" s="778"/>
      <c r="AU810" s="778"/>
      <c r="AV810" s="778"/>
      <c r="AW810" s="778"/>
      <c r="AX810" s="778"/>
      <c r="AY810" s="778"/>
      <c r="AZ810" s="778"/>
      <c r="BA810" s="778"/>
      <c r="BB810" s="778"/>
      <c r="BC810" s="778"/>
      <c r="BD810" s="778"/>
      <c r="BE810" s="778"/>
      <c r="BF810" s="778"/>
      <c r="BG810" s="778"/>
      <c r="BH810" s="778"/>
      <c r="BI810" s="778"/>
      <c r="BJ810" s="778"/>
      <c r="BK810" s="778"/>
      <c r="BL810" s="778"/>
      <c r="BM810" s="778"/>
      <c r="BN810" s="778"/>
      <c r="BO810" s="778"/>
      <c r="BP810" s="778"/>
      <c r="BQ810" s="778"/>
      <c r="BR810" s="778"/>
      <c r="BS810" s="778"/>
      <c r="BT810" s="778"/>
      <c r="BU810" s="778"/>
      <c r="BV810" s="778"/>
      <c r="BW810" s="778"/>
      <c r="BX810" s="778"/>
      <c r="BY810" s="778"/>
      <c r="BZ810" s="778"/>
      <c r="CA810" s="778"/>
      <c r="CB810" s="778"/>
      <c r="CC810" s="778"/>
      <c r="CD810" s="778"/>
      <c r="CE810" s="778"/>
      <c r="CF810" s="778"/>
      <c r="CG810" s="778"/>
      <c r="CH810" s="778"/>
      <c r="CI810" s="778"/>
      <c r="CJ810" s="778"/>
      <c r="CK810" s="778"/>
      <c r="CL810" s="778"/>
      <c r="CM810" s="778"/>
      <c r="CN810" s="778"/>
      <c r="CO810" s="778"/>
      <c r="CP810" s="778"/>
      <c r="CQ810" s="778"/>
      <c r="CR810" s="778"/>
      <c r="CS810" s="778"/>
      <c r="CT810" s="778"/>
      <c r="CU810" s="778"/>
      <c r="CV810" s="778"/>
      <c r="CW810" s="778"/>
      <c r="CX810" s="778"/>
      <c r="CY810" s="778"/>
      <c r="CZ810" s="778"/>
      <c r="DA810" s="778"/>
      <c r="DB810" s="778"/>
      <c r="DC810" s="778"/>
      <c r="DD810" s="778"/>
      <c r="DE810" s="778"/>
      <c r="DF810" s="778"/>
      <c r="DG810" s="778"/>
      <c r="DH810" s="778"/>
      <c r="DI810" s="778"/>
      <c r="DJ810" s="778"/>
      <c r="DK810" s="778"/>
      <c r="DL810" s="778"/>
      <c r="DM810" s="778"/>
      <c r="DN810" s="778"/>
      <c r="DO810" s="778"/>
      <c r="DP810" s="778"/>
      <c r="DQ810" s="778"/>
      <c r="DR810" s="778"/>
      <c r="DS810" s="778"/>
      <c r="DT810" s="778"/>
      <c r="DU810" s="778"/>
      <c r="DV810" s="778"/>
      <c r="DW810" s="778"/>
      <c r="DX810" s="778"/>
      <c r="DY810" s="778"/>
      <c r="DZ810" s="778"/>
      <c r="EA810" s="778"/>
      <c r="EB810" s="778"/>
      <c r="EC810" s="778"/>
      <c r="ED810" s="778"/>
      <c r="EE810" s="778"/>
      <c r="EF810" s="778"/>
      <c r="EG810" s="778"/>
      <c r="EH810" s="778"/>
      <c r="EI810" s="778"/>
      <c r="EJ810" s="778"/>
      <c r="EK810" s="778"/>
      <c r="EL810" s="778"/>
      <c r="EM810" s="778"/>
      <c r="EN810" s="778"/>
      <c r="EO810" s="778"/>
      <c r="EP810" s="778"/>
      <c r="EQ810" s="778"/>
      <c r="ER810" s="778"/>
      <c r="ES810" s="778"/>
      <c r="ET810" s="778"/>
      <c r="EU810" s="778"/>
      <c r="EV810" s="778"/>
      <c r="EW810" s="778"/>
      <c r="EX810" s="778"/>
      <c r="EY810" s="778"/>
      <c r="EZ810" s="778"/>
      <c r="FA810" s="778"/>
      <c r="FB810" s="778"/>
      <c r="FC810" s="778"/>
      <c r="FD810" s="778"/>
      <c r="FE810" s="778"/>
      <c r="FF810" s="778"/>
      <c r="FG810" s="778"/>
      <c r="FH810" s="778"/>
      <c r="FI810" s="778"/>
      <c r="FJ810" s="778"/>
      <c r="FK810" s="778"/>
      <c r="FL810" s="778"/>
      <c r="FM810" s="778"/>
      <c r="FN810" s="778"/>
      <c r="FO810" s="778"/>
      <c r="FP810" s="778"/>
      <c r="FQ810" s="778"/>
      <c r="FR810" s="778"/>
      <c r="FS810" s="778"/>
      <c r="FT810" s="778"/>
      <c r="FU810" s="778"/>
      <c r="FV810" s="778"/>
      <c r="FW810" s="778"/>
      <c r="FX810" s="778"/>
      <c r="FY810" s="778"/>
      <c r="FZ810" s="778"/>
      <c r="GA810" s="778"/>
      <c r="GB810" s="778"/>
      <c r="GC810" s="778"/>
      <c r="GD810" s="778"/>
      <c r="GE810" s="778"/>
      <c r="GF810" s="778"/>
      <c r="GG810" s="778"/>
      <c r="GH810" s="778"/>
      <c r="GI810" s="778"/>
      <c r="GJ810" s="778"/>
      <c r="GK810" s="778"/>
      <c r="GL810" s="778"/>
      <c r="GM810" s="778"/>
      <c r="GN810" s="778"/>
      <c r="GO810" s="778"/>
      <c r="GP810" s="778"/>
      <c r="GQ810" s="778"/>
      <c r="GR810" s="778"/>
      <c r="GS810" s="778"/>
      <c r="GT810" s="778"/>
      <c r="GU810" s="778"/>
      <c r="GV810" s="778"/>
      <c r="GW810" s="778"/>
      <c r="GX810" s="778"/>
      <c r="GY810" s="778"/>
      <c r="GZ810" s="778"/>
      <c r="HA810" s="778"/>
      <c r="HB810" s="778"/>
      <c r="HC810" s="778"/>
      <c r="HD810" s="778"/>
      <c r="HE810" s="778"/>
      <c r="HF810" s="778"/>
      <c r="HG810" s="778"/>
      <c r="HH810" s="778"/>
    </row>
    <row r="811" spans="1:216" s="782" customFormat="1">
      <c r="A811" s="779"/>
      <c r="B811" s="780"/>
      <c r="C811" s="780"/>
      <c r="D811" s="780"/>
      <c r="E811" s="780"/>
      <c r="F811" s="780"/>
      <c r="G811" s="780"/>
      <c r="H811" s="780"/>
      <c r="I811" s="780"/>
      <c r="J811" s="780"/>
      <c r="K811" s="780"/>
      <c r="L811" s="780"/>
      <c r="M811" s="780"/>
      <c r="N811" s="780"/>
      <c r="O811" s="780"/>
      <c r="P811" s="780"/>
      <c r="Q811" s="781"/>
      <c r="R811" s="778"/>
      <c r="S811" s="778"/>
      <c r="T811" s="778"/>
      <c r="U811" s="778"/>
      <c r="V811" s="778"/>
      <c r="W811" s="778"/>
      <c r="X811" s="778"/>
      <c r="Y811" s="778"/>
      <c r="Z811" s="778"/>
      <c r="AA811" s="778"/>
      <c r="AB811" s="778"/>
      <c r="AC811" s="778"/>
      <c r="AD811" s="778"/>
      <c r="AE811" s="778"/>
      <c r="AF811" s="778"/>
      <c r="AG811" s="778"/>
      <c r="AH811" s="778"/>
      <c r="AI811" s="778"/>
      <c r="AJ811" s="778"/>
      <c r="AK811" s="778"/>
      <c r="AL811" s="778"/>
      <c r="AM811" s="778"/>
      <c r="AN811" s="778"/>
      <c r="AO811" s="778"/>
      <c r="AP811" s="778"/>
      <c r="AQ811" s="778"/>
      <c r="AR811" s="778"/>
      <c r="AS811" s="778"/>
      <c r="AT811" s="778"/>
      <c r="AU811" s="778"/>
      <c r="AV811" s="778"/>
      <c r="AW811" s="778"/>
      <c r="AX811" s="778"/>
      <c r="AY811" s="778"/>
      <c r="AZ811" s="778"/>
      <c r="BA811" s="778"/>
      <c r="BB811" s="778"/>
      <c r="BC811" s="778"/>
      <c r="BD811" s="778"/>
      <c r="BE811" s="778"/>
      <c r="BF811" s="778"/>
      <c r="BG811" s="778"/>
      <c r="BH811" s="778"/>
      <c r="BI811" s="778"/>
      <c r="BJ811" s="778"/>
      <c r="BK811" s="778"/>
      <c r="BL811" s="778"/>
      <c r="BM811" s="778"/>
      <c r="BN811" s="778"/>
      <c r="BO811" s="778"/>
      <c r="BP811" s="778"/>
      <c r="BQ811" s="778"/>
      <c r="BR811" s="778"/>
      <c r="BS811" s="778"/>
      <c r="BT811" s="778"/>
      <c r="BU811" s="778"/>
      <c r="BV811" s="778"/>
      <c r="BW811" s="778"/>
      <c r="BX811" s="778"/>
      <c r="BY811" s="778"/>
      <c r="BZ811" s="778"/>
      <c r="CA811" s="778"/>
      <c r="CB811" s="778"/>
      <c r="CC811" s="778"/>
      <c r="CD811" s="778"/>
      <c r="CE811" s="778"/>
      <c r="CF811" s="778"/>
      <c r="CG811" s="778"/>
      <c r="CH811" s="778"/>
      <c r="CI811" s="778"/>
      <c r="CJ811" s="778"/>
      <c r="CK811" s="778"/>
      <c r="CL811" s="778"/>
      <c r="CM811" s="778"/>
      <c r="CN811" s="778"/>
      <c r="CO811" s="778"/>
      <c r="CP811" s="778"/>
      <c r="CQ811" s="778"/>
      <c r="CR811" s="778"/>
      <c r="CS811" s="778"/>
      <c r="CT811" s="778"/>
      <c r="CU811" s="778"/>
      <c r="CV811" s="778"/>
      <c r="CW811" s="778"/>
      <c r="CX811" s="778"/>
      <c r="CY811" s="778"/>
      <c r="CZ811" s="778"/>
      <c r="DA811" s="778"/>
      <c r="DB811" s="778"/>
      <c r="DC811" s="778"/>
      <c r="DD811" s="778"/>
      <c r="DE811" s="778"/>
      <c r="DF811" s="778"/>
      <c r="DG811" s="778"/>
      <c r="DH811" s="778"/>
      <c r="DI811" s="778"/>
      <c r="DJ811" s="778"/>
      <c r="DK811" s="778"/>
      <c r="DL811" s="778"/>
      <c r="DM811" s="778"/>
      <c r="DN811" s="778"/>
      <c r="DO811" s="778"/>
      <c r="DP811" s="778"/>
      <c r="DQ811" s="778"/>
      <c r="DR811" s="778"/>
      <c r="DS811" s="778"/>
      <c r="DT811" s="778"/>
      <c r="DU811" s="778"/>
      <c r="DV811" s="778"/>
      <c r="DW811" s="778"/>
      <c r="DX811" s="778"/>
      <c r="DY811" s="778"/>
      <c r="DZ811" s="778"/>
      <c r="EA811" s="778"/>
      <c r="EB811" s="778"/>
      <c r="EC811" s="778"/>
      <c r="ED811" s="778"/>
      <c r="EE811" s="778"/>
      <c r="EF811" s="778"/>
      <c r="EG811" s="778"/>
      <c r="EH811" s="778"/>
      <c r="EI811" s="778"/>
      <c r="EJ811" s="778"/>
      <c r="EK811" s="778"/>
      <c r="EL811" s="778"/>
      <c r="EM811" s="778"/>
      <c r="EN811" s="778"/>
      <c r="EO811" s="778"/>
      <c r="EP811" s="778"/>
      <c r="EQ811" s="778"/>
      <c r="ER811" s="778"/>
      <c r="ES811" s="778"/>
      <c r="ET811" s="778"/>
      <c r="EU811" s="778"/>
      <c r="EV811" s="778"/>
      <c r="EW811" s="778"/>
      <c r="EX811" s="778"/>
      <c r="EY811" s="778"/>
      <c r="EZ811" s="778"/>
      <c r="FA811" s="778"/>
      <c r="FB811" s="778"/>
      <c r="FC811" s="778"/>
      <c r="FD811" s="778"/>
      <c r="FE811" s="778"/>
      <c r="FF811" s="778"/>
      <c r="FG811" s="778"/>
      <c r="FH811" s="778"/>
      <c r="FI811" s="778"/>
      <c r="FJ811" s="778"/>
      <c r="FK811" s="778"/>
      <c r="FL811" s="778"/>
      <c r="FM811" s="778"/>
      <c r="FN811" s="778"/>
      <c r="FO811" s="778"/>
      <c r="FP811" s="778"/>
      <c r="FQ811" s="778"/>
      <c r="FR811" s="778"/>
      <c r="FS811" s="778"/>
      <c r="FT811" s="778"/>
      <c r="FU811" s="778"/>
      <c r="FV811" s="778"/>
      <c r="FW811" s="778"/>
      <c r="FX811" s="778"/>
      <c r="FY811" s="778"/>
      <c r="FZ811" s="778"/>
      <c r="GA811" s="778"/>
      <c r="GB811" s="778"/>
      <c r="GC811" s="778"/>
      <c r="GD811" s="778"/>
      <c r="GE811" s="778"/>
      <c r="GF811" s="778"/>
      <c r="GG811" s="778"/>
      <c r="GH811" s="778"/>
      <c r="GI811" s="778"/>
      <c r="GJ811" s="778"/>
      <c r="GK811" s="778"/>
      <c r="GL811" s="778"/>
      <c r="GM811" s="778"/>
      <c r="GN811" s="778"/>
      <c r="GO811" s="778"/>
      <c r="GP811" s="778"/>
      <c r="GQ811" s="778"/>
      <c r="GR811" s="778"/>
      <c r="GS811" s="778"/>
      <c r="GT811" s="778"/>
      <c r="GU811" s="778"/>
      <c r="GV811" s="778"/>
      <c r="GW811" s="778"/>
      <c r="GX811" s="778"/>
      <c r="GY811" s="778"/>
      <c r="GZ811" s="778"/>
      <c r="HA811" s="778"/>
      <c r="HB811" s="778"/>
      <c r="HC811" s="778"/>
      <c r="HD811" s="778"/>
      <c r="HE811" s="778"/>
      <c r="HF811" s="778"/>
      <c r="HG811" s="778"/>
      <c r="HH811" s="778"/>
    </row>
    <row r="812" spans="1:216" s="782" customFormat="1">
      <c r="A812" s="779"/>
      <c r="B812" s="780"/>
      <c r="C812" s="780"/>
      <c r="D812" s="780"/>
      <c r="E812" s="780"/>
      <c r="F812" s="780"/>
      <c r="G812" s="780"/>
      <c r="H812" s="780"/>
      <c r="I812" s="780"/>
      <c r="J812" s="780"/>
      <c r="K812" s="780"/>
      <c r="L812" s="780"/>
      <c r="M812" s="780"/>
      <c r="N812" s="780"/>
      <c r="O812" s="780"/>
      <c r="P812" s="780"/>
      <c r="Q812" s="781"/>
      <c r="R812" s="778"/>
      <c r="S812" s="778"/>
      <c r="T812" s="778"/>
      <c r="U812" s="778"/>
      <c r="V812" s="778"/>
      <c r="W812" s="778"/>
      <c r="X812" s="778"/>
      <c r="Y812" s="778"/>
      <c r="Z812" s="778"/>
      <c r="AA812" s="778"/>
      <c r="AB812" s="778"/>
      <c r="AC812" s="778"/>
      <c r="AD812" s="778"/>
      <c r="AE812" s="778"/>
      <c r="AF812" s="778"/>
      <c r="AG812" s="778"/>
      <c r="AH812" s="778"/>
      <c r="AI812" s="778"/>
      <c r="AJ812" s="778"/>
      <c r="AK812" s="778"/>
      <c r="AL812" s="778"/>
      <c r="AM812" s="778"/>
      <c r="AN812" s="778"/>
      <c r="AO812" s="778"/>
      <c r="AP812" s="778"/>
      <c r="AQ812" s="778"/>
      <c r="AR812" s="778"/>
      <c r="AS812" s="778"/>
      <c r="AT812" s="778"/>
      <c r="AU812" s="778"/>
      <c r="AV812" s="778"/>
      <c r="AW812" s="778"/>
      <c r="AX812" s="778"/>
      <c r="AY812" s="778"/>
      <c r="AZ812" s="778"/>
      <c r="BA812" s="778"/>
      <c r="BB812" s="778"/>
      <c r="BC812" s="778"/>
      <c r="BD812" s="778"/>
      <c r="BE812" s="778"/>
      <c r="BF812" s="778"/>
      <c r="BG812" s="778"/>
      <c r="BH812" s="778"/>
      <c r="BI812" s="778"/>
      <c r="BJ812" s="778"/>
      <c r="BK812" s="778"/>
      <c r="BL812" s="778"/>
      <c r="BM812" s="778"/>
      <c r="BN812" s="778"/>
      <c r="BO812" s="778"/>
      <c r="BP812" s="778"/>
      <c r="BQ812" s="778"/>
      <c r="BR812" s="778"/>
      <c r="BS812" s="778"/>
      <c r="BT812" s="778"/>
      <c r="BU812" s="778"/>
      <c r="BV812" s="778"/>
      <c r="BW812" s="778"/>
      <c r="BX812" s="778"/>
      <c r="BY812" s="778"/>
      <c r="BZ812" s="778"/>
      <c r="CA812" s="778"/>
      <c r="CB812" s="778"/>
      <c r="CC812" s="778"/>
      <c r="CD812" s="778"/>
      <c r="CE812" s="778"/>
      <c r="CF812" s="778"/>
      <c r="CG812" s="778"/>
      <c r="CH812" s="778"/>
      <c r="CI812" s="778"/>
      <c r="CJ812" s="778"/>
      <c r="CK812" s="778"/>
      <c r="CL812" s="778"/>
      <c r="CM812" s="778"/>
      <c r="CN812" s="778"/>
      <c r="CO812" s="778"/>
      <c r="CP812" s="778"/>
      <c r="CQ812" s="778"/>
      <c r="CR812" s="778"/>
      <c r="CS812" s="778"/>
      <c r="CT812" s="778"/>
      <c r="CU812" s="778"/>
      <c r="CV812" s="778"/>
      <c r="CW812" s="778"/>
      <c r="CX812" s="778"/>
      <c r="CY812" s="778"/>
      <c r="CZ812" s="778"/>
      <c r="DA812" s="778"/>
      <c r="DB812" s="778"/>
      <c r="DC812" s="778"/>
      <c r="DD812" s="778"/>
      <c r="DE812" s="778"/>
      <c r="DF812" s="778"/>
      <c r="DG812" s="778"/>
      <c r="DH812" s="778"/>
      <c r="DI812" s="778"/>
      <c r="DJ812" s="778"/>
      <c r="DK812" s="778"/>
      <c r="DL812" s="778"/>
      <c r="DM812" s="778"/>
      <c r="DN812" s="778"/>
      <c r="DO812" s="778"/>
      <c r="DP812" s="778"/>
      <c r="DQ812" s="778"/>
      <c r="DR812" s="778"/>
      <c r="DS812" s="778"/>
      <c r="DT812" s="778"/>
      <c r="DU812" s="778"/>
      <c r="DV812" s="778"/>
      <c r="DW812" s="778"/>
      <c r="DX812" s="778"/>
      <c r="DY812" s="778"/>
      <c r="DZ812" s="778"/>
      <c r="EA812" s="778"/>
      <c r="EB812" s="778"/>
      <c r="EC812" s="778"/>
      <c r="ED812" s="778"/>
      <c r="EE812" s="778"/>
      <c r="EF812" s="778"/>
      <c r="EG812" s="778"/>
      <c r="EH812" s="778"/>
      <c r="EI812" s="778"/>
      <c r="EJ812" s="778"/>
      <c r="EK812" s="778"/>
      <c r="EL812" s="778"/>
      <c r="EM812" s="778"/>
      <c r="EN812" s="778"/>
      <c r="EO812" s="778"/>
      <c r="EP812" s="778"/>
      <c r="EQ812" s="778"/>
      <c r="ER812" s="778"/>
      <c r="ES812" s="778"/>
      <c r="ET812" s="778"/>
      <c r="EU812" s="778"/>
      <c r="EV812" s="778"/>
      <c r="EW812" s="778"/>
      <c r="EX812" s="778"/>
      <c r="EY812" s="778"/>
      <c r="EZ812" s="778"/>
      <c r="FA812" s="778"/>
      <c r="FB812" s="778"/>
      <c r="FC812" s="778"/>
      <c r="FD812" s="778"/>
      <c r="FE812" s="778"/>
      <c r="FF812" s="778"/>
      <c r="FG812" s="778"/>
      <c r="FH812" s="778"/>
      <c r="FI812" s="778"/>
      <c r="FJ812" s="778"/>
      <c r="FK812" s="778"/>
      <c r="FL812" s="778"/>
      <c r="FM812" s="778"/>
      <c r="FN812" s="778"/>
      <c r="FO812" s="778"/>
      <c r="FP812" s="778"/>
      <c r="FQ812" s="778"/>
      <c r="FR812" s="778"/>
      <c r="FS812" s="778"/>
      <c r="FT812" s="778"/>
      <c r="FU812" s="778"/>
      <c r="FV812" s="778"/>
      <c r="FW812" s="778"/>
      <c r="FX812" s="778"/>
      <c r="FY812" s="778"/>
      <c r="FZ812" s="778"/>
      <c r="GA812" s="778"/>
      <c r="GB812" s="778"/>
      <c r="GC812" s="778"/>
      <c r="GD812" s="778"/>
      <c r="GE812" s="778"/>
      <c r="GF812" s="778"/>
      <c r="GG812" s="778"/>
      <c r="GH812" s="778"/>
      <c r="GI812" s="778"/>
      <c r="GJ812" s="778"/>
      <c r="GK812" s="778"/>
      <c r="GL812" s="778"/>
      <c r="GM812" s="778"/>
      <c r="GN812" s="778"/>
      <c r="GO812" s="778"/>
      <c r="GP812" s="778"/>
      <c r="GQ812" s="778"/>
      <c r="GR812" s="778"/>
      <c r="GS812" s="778"/>
      <c r="GT812" s="778"/>
      <c r="GU812" s="778"/>
      <c r="GV812" s="778"/>
      <c r="GW812" s="778"/>
      <c r="GX812" s="778"/>
      <c r="GY812" s="778"/>
      <c r="GZ812" s="778"/>
      <c r="HA812" s="778"/>
      <c r="HB812" s="778"/>
      <c r="HC812" s="778"/>
      <c r="HD812" s="778"/>
      <c r="HE812" s="778"/>
      <c r="HF812" s="778"/>
      <c r="HG812" s="778"/>
      <c r="HH812" s="778"/>
    </row>
    <row r="813" spans="1:216" s="782" customFormat="1">
      <c r="A813" s="779"/>
      <c r="B813" s="780"/>
      <c r="C813" s="780"/>
      <c r="D813" s="780"/>
      <c r="E813" s="780"/>
      <c r="F813" s="780"/>
      <c r="G813" s="780"/>
      <c r="H813" s="780"/>
      <c r="I813" s="780"/>
      <c r="J813" s="780"/>
      <c r="K813" s="780"/>
      <c r="L813" s="780"/>
      <c r="M813" s="780"/>
      <c r="N813" s="780"/>
      <c r="O813" s="780"/>
      <c r="P813" s="780"/>
      <c r="Q813" s="781"/>
      <c r="R813" s="778"/>
      <c r="S813" s="778"/>
      <c r="T813" s="778"/>
      <c r="U813" s="778"/>
      <c r="V813" s="778"/>
      <c r="W813" s="778"/>
      <c r="X813" s="778"/>
      <c r="Y813" s="778"/>
      <c r="Z813" s="778"/>
      <c r="AA813" s="778"/>
      <c r="AB813" s="778"/>
      <c r="AC813" s="778"/>
      <c r="AD813" s="778"/>
      <c r="AE813" s="778"/>
      <c r="AF813" s="778"/>
      <c r="AG813" s="778"/>
      <c r="AH813" s="778"/>
      <c r="AI813" s="778"/>
      <c r="AJ813" s="778"/>
      <c r="AK813" s="778"/>
      <c r="AL813" s="778"/>
      <c r="AM813" s="778"/>
      <c r="AN813" s="778"/>
      <c r="AO813" s="778"/>
      <c r="AP813" s="778"/>
      <c r="AQ813" s="778"/>
      <c r="AR813" s="778"/>
      <c r="AS813" s="778"/>
      <c r="AT813" s="778"/>
      <c r="AU813" s="778"/>
      <c r="AV813" s="778"/>
      <c r="AW813" s="778"/>
      <c r="AX813" s="778"/>
      <c r="AY813" s="778"/>
      <c r="AZ813" s="778"/>
      <c r="BA813" s="778"/>
      <c r="BB813" s="778"/>
      <c r="BC813" s="778"/>
      <c r="BD813" s="778"/>
      <c r="BE813" s="778"/>
      <c r="BF813" s="778"/>
      <c r="BG813" s="778"/>
      <c r="BH813" s="778"/>
      <c r="BI813" s="778"/>
      <c r="BJ813" s="778"/>
      <c r="BK813" s="778"/>
      <c r="BL813" s="778"/>
      <c r="BM813" s="778"/>
      <c r="BN813" s="778"/>
      <c r="BO813" s="778"/>
      <c r="BP813" s="778"/>
      <c r="BQ813" s="778"/>
      <c r="BR813" s="778"/>
      <c r="BS813" s="778"/>
      <c r="BT813" s="778"/>
      <c r="BU813" s="778"/>
      <c r="BV813" s="778"/>
      <c r="BW813" s="778"/>
      <c r="BX813" s="778"/>
      <c r="BY813" s="778"/>
      <c r="BZ813" s="778"/>
      <c r="CA813" s="778"/>
      <c r="CB813" s="778"/>
      <c r="CC813" s="778"/>
      <c r="CD813" s="778"/>
      <c r="CE813" s="778"/>
      <c r="CF813" s="778"/>
      <c r="CG813" s="778"/>
      <c r="CH813" s="778"/>
      <c r="CI813" s="778"/>
      <c r="CJ813" s="778"/>
      <c r="CK813" s="778"/>
      <c r="CL813" s="778"/>
      <c r="CM813" s="778"/>
      <c r="CN813" s="778"/>
      <c r="CO813" s="778"/>
      <c r="CP813" s="778"/>
      <c r="CQ813" s="778"/>
      <c r="CR813" s="778"/>
      <c r="CS813" s="778"/>
      <c r="CT813" s="778"/>
      <c r="CU813" s="778"/>
      <c r="CV813" s="778"/>
      <c r="CW813" s="778"/>
      <c r="CX813" s="778"/>
      <c r="CY813" s="778"/>
      <c r="CZ813" s="778"/>
      <c r="DA813" s="778"/>
      <c r="DB813" s="778"/>
      <c r="DC813" s="778"/>
      <c r="DD813" s="778"/>
      <c r="DE813" s="778"/>
      <c r="DF813" s="778"/>
      <c r="DG813" s="778"/>
      <c r="DH813" s="778"/>
      <c r="DI813" s="778"/>
      <c r="DJ813" s="778"/>
      <c r="DK813" s="778"/>
      <c r="DL813" s="778"/>
      <c r="DM813" s="778"/>
      <c r="DN813" s="778"/>
      <c r="DO813" s="778"/>
      <c r="DP813" s="778"/>
      <c r="DQ813" s="778"/>
      <c r="DR813" s="778"/>
      <c r="DS813" s="778"/>
      <c r="DT813" s="778"/>
      <c r="DU813" s="778"/>
      <c r="DV813" s="778"/>
      <c r="DW813" s="778"/>
      <c r="DX813" s="778"/>
      <c r="DY813" s="778"/>
      <c r="DZ813" s="778"/>
      <c r="EA813" s="778"/>
      <c r="EB813" s="778"/>
      <c r="EC813" s="778"/>
      <c r="ED813" s="778"/>
      <c r="EE813" s="778"/>
      <c r="EF813" s="778"/>
      <c r="EG813" s="778"/>
      <c r="EH813" s="778"/>
      <c r="EI813" s="778"/>
      <c r="EJ813" s="778"/>
      <c r="EK813" s="778"/>
      <c r="EL813" s="778"/>
      <c r="EM813" s="778"/>
      <c r="EN813" s="778"/>
      <c r="EO813" s="778"/>
      <c r="EP813" s="778"/>
      <c r="EQ813" s="778"/>
      <c r="ER813" s="778"/>
      <c r="ES813" s="778"/>
      <c r="ET813" s="778"/>
      <c r="EU813" s="778"/>
      <c r="EV813" s="778"/>
      <c r="EW813" s="778"/>
      <c r="EX813" s="778"/>
      <c r="EY813" s="778"/>
      <c r="EZ813" s="778"/>
      <c r="FA813" s="778"/>
      <c r="FB813" s="778"/>
      <c r="FC813" s="778"/>
      <c r="FD813" s="778"/>
      <c r="FE813" s="778"/>
      <c r="FF813" s="778"/>
      <c r="FG813" s="778"/>
      <c r="FH813" s="778"/>
      <c r="FI813" s="778"/>
      <c r="FJ813" s="778"/>
      <c r="FK813" s="778"/>
      <c r="FL813" s="778"/>
      <c r="FM813" s="778"/>
      <c r="FN813" s="778"/>
      <c r="FO813" s="778"/>
      <c r="FP813" s="778"/>
      <c r="FQ813" s="778"/>
      <c r="FR813" s="778"/>
      <c r="FS813" s="778"/>
      <c r="FT813" s="778"/>
      <c r="FU813" s="778"/>
      <c r="FV813" s="778"/>
      <c r="FW813" s="778"/>
      <c r="FX813" s="778"/>
      <c r="FY813" s="778"/>
      <c r="FZ813" s="778"/>
      <c r="GA813" s="778"/>
      <c r="GB813" s="778"/>
      <c r="GC813" s="778"/>
      <c r="GD813" s="778"/>
      <c r="GE813" s="778"/>
      <c r="GF813" s="778"/>
      <c r="GG813" s="778"/>
      <c r="GH813" s="778"/>
      <c r="GI813" s="778"/>
      <c r="GJ813" s="778"/>
      <c r="GK813" s="778"/>
      <c r="GL813" s="778"/>
      <c r="GM813" s="778"/>
      <c r="GN813" s="778"/>
      <c r="GO813" s="778"/>
      <c r="GP813" s="778"/>
      <c r="GQ813" s="778"/>
      <c r="GR813" s="778"/>
      <c r="GS813" s="778"/>
      <c r="GT813" s="778"/>
      <c r="GU813" s="778"/>
      <c r="GV813" s="778"/>
      <c r="GW813" s="778"/>
      <c r="GX813" s="778"/>
      <c r="GY813" s="778"/>
      <c r="GZ813" s="778"/>
      <c r="HA813" s="778"/>
      <c r="HB813" s="778"/>
      <c r="HC813" s="778"/>
      <c r="HD813" s="778"/>
      <c r="HE813" s="778"/>
      <c r="HF813" s="778"/>
      <c r="HG813" s="778"/>
      <c r="HH813" s="778"/>
    </row>
    <row r="814" spans="1:216" s="782" customFormat="1">
      <c r="A814" s="779"/>
      <c r="B814" s="780"/>
      <c r="C814" s="780"/>
      <c r="D814" s="780"/>
      <c r="E814" s="780"/>
      <c r="F814" s="780"/>
      <c r="G814" s="780"/>
      <c r="H814" s="780"/>
      <c r="I814" s="780"/>
      <c r="J814" s="780"/>
      <c r="K814" s="780"/>
      <c r="L814" s="780"/>
      <c r="M814" s="780"/>
      <c r="N814" s="780"/>
      <c r="O814" s="780"/>
      <c r="P814" s="780"/>
      <c r="Q814" s="781"/>
      <c r="R814" s="778"/>
      <c r="S814" s="778"/>
      <c r="T814" s="778"/>
      <c r="U814" s="778"/>
      <c r="V814" s="778"/>
      <c r="W814" s="778"/>
      <c r="X814" s="778"/>
      <c r="Y814" s="778"/>
      <c r="Z814" s="778"/>
      <c r="AA814" s="778"/>
      <c r="AB814" s="778"/>
      <c r="AC814" s="778"/>
      <c r="AD814" s="778"/>
      <c r="AE814" s="778"/>
      <c r="AF814" s="778"/>
      <c r="AG814" s="778"/>
      <c r="AH814" s="778"/>
      <c r="AI814" s="778"/>
      <c r="AJ814" s="778"/>
      <c r="AK814" s="778"/>
      <c r="AL814" s="778"/>
      <c r="AM814" s="778"/>
      <c r="AN814" s="778"/>
      <c r="AO814" s="778"/>
      <c r="AP814" s="778"/>
      <c r="AQ814" s="778"/>
      <c r="AR814" s="778"/>
      <c r="AS814" s="778"/>
      <c r="AT814" s="778"/>
      <c r="AU814" s="778"/>
      <c r="AV814" s="778"/>
      <c r="AW814" s="778"/>
      <c r="AX814" s="778"/>
      <c r="AY814" s="778"/>
      <c r="AZ814" s="778"/>
      <c r="BA814" s="778"/>
      <c r="BB814" s="778"/>
      <c r="BC814" s="778"/>
      <c r="BD814" s="778"/>
      <c r="BE814" s="778"/>
      <c r="BF814" s="778"/>
      <c r="BG814" s="778"/>
      <c r="BH814" s="778"/>
      <c r="BI814" s="778"/>
      <c r="BJ814" s="778"/>
      <c r="BK814" s="778"/>
      <c r="BL814" s="778"/>
      <c r="BM814" s="778"/>
      <c r="BN814" s="778"/>
      <c r="BO814" s="778"/>
      <c r="BP814" s="778"/>
      <c r="BQ814" s="778"/>
      <c r="BR814" s="778"/>
      <c r="BS814" s="778"/>
      <c r="BT814" s="778"/>
      <c r="BU814" s="778"/>
      <c r="BV814" s="778"/>
      <c r="BW814" s="778"/>
      <c r="BX814" s="778"/>
      <c r="BY814" s="778"/>
      <c r="BZ814" s="778"/>
      <c r="CA814" s="778"/>
      <c r="CB814" s="778"/>
      <c r="CC814" s="778"/>
      <c r="CD814" s="778"/>
      <c r="CE814" s="778"/>
      <c r="CF814" s="778"/>
      <c r="CG814" s="778"/>
      <c r="CH814" s="778"/>
      <c r="CI814" s="778"/>
      <c r="CJ814" s="778"/>
      <c r="CK814" s="778"/>
      <c r="CL814" s="778"/>
      <c r="CM814" s="778"/>
      <c r="CN814" s="778"/>
      <c r="CO814" s="778"/>
      <c r="CP814" s="778"/>
      <c r="CQ814" s="778"/>
      <c r="CR814" s="778"/>
      <c r="CS814" s="778"/>
      <c r="CT814" s="778"/>
      <c r="CU814" s="778"/>
      <c r="CV814" s="778"/>
      <c r="CW814" s="778"/>
      <c r="CX814" s="778"/>
      <c r="CY814" s="778"/>
      <c r="CZ814" s="778"/>
      <c r="DA814" s="778"/>
      <c r="DB814" s="778"/>
      <c r="DC814" s="778"/>
      <c r="DD814" s="778"/>
      <c r="DE814" s="778"/>
      <c r="DF814" s="778"/>
      <c r="DG814" s="778"/>
      <c r="DH814" s="778"/>
      <c r="DI814" s="778"/>
      <c r="DJ814" s="778"/>
      <c r="DK814" s="778"/>
      <c r="DL814" s="778"/>
      <c r="DM814" s="778"/>
      <c r="DN814" s="778"/>
      <c r="DO814" s="778"/>
      <c r="DP814" s="778"/>
      <c r="DQ814" s="778"/>
      <c r="DR814" s="778"/>
      <c r="DS814" s="778"/>
      <c r="DT814" s="778"/>
      <c r="DU814" s="778"/>
      <c r="DV814" s="778"/>
      <c r="DW814" s="778"/>
      <c r="DX814" s="778"/>
      <c r="DY814" s="778"/>
      <c r="DZ814" s="778"/>
      <c r="EA814" s="778"/>
      <c r="EB814" s="778"/>
      <c r="EC814" s="778"/>
      <c r="ED814" s="778"/>
      <c r="EE814" s="778"/>
      <c r="EF814" s="778"/>
      <c r="EG814" s="778"/>
      <c r="EH814" s="778"/>
      <c r="EI814" s="778"/>
      <c r="EJ814" s="778"/>
      <c r="EK814" s="778"/>
      <c r="EL814" s="778"/>
      <c r="EM814" s="778"/>
      <c r="EN814" s="778"/>
      <c r="EO814" s="778"/>
      <c r="EP814" s="778"/>
      <c r="EQ814" s="778"/>
      <c r="ER814" s="778"/>
      <c r="ES814" s="778"/>
      <c r="ET814" s="778"/>
      <c r="EU814" s="778"/>
      <c r="EV814" s="778"/>
      <c r="EW814" s="778"/>
      <c r="EX814" s="778"/>
      <c r="EY814" s="778"/>
      <c r="EZ814" s="778"/>
      <c r="FA814" s="778"/>
      <c r="FB814" s="778"/>
      <c r="FC814" s="778"/>
      <c r="FD814" s="778"/>
      <c r="FE814" s="778"/>
      <c r="FF814" s="778"/>
      <c r="FG814" s="778"/>
      <c r="FH814" s="778"/>
      <c r="FI814" s="778"/>
      <c r="FJ814" s="778"/>
      <c r="FK814" s="778"/>
      <c r="FL814" s="778"/>
      <c r="FM814" s="778"/>
      <c r="FN814" s="778"/>
      <c r="FO814" s="778"/>
      <c r="FP814" s="778"/>
      <c r="FQ814" s="778"/>
      <c r="FR814" s="778"/>
      <c r="FS814" s="778"/>
      <c r="FT814" s="778"/>
      <c r="FU814" s="778"/>
      <c r="FV814" s="778"/>
      <c r="FW814" s="778"/>
      <c r="FX814" s="778"/>
      <c r="FY814" s="778"/>
      <c r="FZ814" s="778"/>
      <c r="GA814" s="778"/>
      <c r="GB814" s="778"/>
      <c r="GC814" s="778"/>
      <c r="GD814" s="778"/>
      <c r="GE814" s="778"/>
      <c r="GF814" s="778"/>
      <c r="GG814" s="778"/>
      <c r="GH814" s="778"/>
      <c r="GI814" s="778"/>
      <c r="GJ814" s="778"/>
      <c r="GK814" s="778"/>
      <c r="GL814" s="778"/>
      <c r="GM814" s="778"/>
      <c r="GN814" s="778"/>
      <c r="GO814" s="778"/>
      <c r="GP814" s="778"/>
      <c r="GQ814" s="778"/>
      <c r="GR814" s="778"/>
      <c r="GS814" s="778"/>
      <c r="GT814" s="778"/>
      <c r="GU814" s="778"/>
      <c r="GV814" s="778"/>
      <c r="GW814" s="778"/>
      <c r="GX814" s="778"/>
      <c r="GY814" s="778"/>
      <c r="GZ814" s="778"/>
      <c r="HA814" s="778"/>
      <c r="HB814" s="778"/>
      <c r="HC814" s="778"/>
      <c r="HD814" s="778"/>
      <c r="HE814" s="778"/>
      <c r="HF814" s="778"/>
      <c r="HG814" s="778"/>
      <c r="HH814" s="778"/>
    </row>
    <row r="815" spans="1:216" s="782" customFormat="1">
      <c r="A815" s="779"/>
      <c r="B815" s="780"/>
      <c r="C815" s="780"/>
      <c r="D815" s="780"/>
      <c r="E815" s="780"/>
      <c r="F815" s="780"/>
      <c r="G815" s="780"/>
      <c r="H815" s="780"/>
      <c r="I815" s="780"/>
      <c r="J815" s="780"/>
      <c r="K815" s="780"/>
      <c r="L815" s="780"/>
      <c r="M815" s="780"/>
      <c r="N815" s="780"/>
      <c r="O815" s="780"/>
      <c r="P815" s="780"/>
      <c r="Q815" s="781"/>
      <c r="R815" s="778"/>
      <c r="S815" s="778"/>
      <c r="T815" s="778"/>
      <c r="U815" s="778"/>
      <c r="V815" s="778"/>
      <c r="W815" s="778"/>
      <c r="X815" s="778"/>
      <c r="Y815" s="778"/>
      <c r="Z815" s="778"/>
      <c r="AA815" s="778"/>
      <c r="AB815" s="778"/>
      <c r="AC815" s="778"/>
      <c r="AD815" s="778"/>
      <c r="AE815" s="778"/>
      <c r="AF815" s="778"/>
      <c r="AG815" s="778"/>
      <c r="AH815" s="778"/>
      <c r="AI815" s="778"/>
      <c r="AJ815" s="778"/>
      <c r="AK815" s="778"/>
      <c r="AL815" s="778"/>
      <c r="AM815" s="778"/>
      <c r="AN815" s="778"/>
      <c r="AO815" s="778"/>
      <c r="AP815" s="778"/>
      <c r="AQ815" s="778"/>
      <c r="AR815" s="778"/>
      <c r="AS815" s="778"/>
      <c r="AT815" s="778"/>
      <c r="AU815" s="778"/>
      <c r="AV815" s="778"/>
      <c r="AW815" s="778"/>
      <c r="AX815" s="778"/>
      <c r="AY815" s="778"/>
      <c r="AZ815" s="778"/>
      <c r="BA815" s="778"/>
      <c r="BB815" s="778"/>
      <c r="BC815" s="778"/>
      <c r="BD815" s="778"/>
      <c r="BE815" s="778"/>
      <c r="BF815" s="778"/>
      <c r="BG815" s="778"/>
      <c r="BH815" s="778"/>
      <c r="BI815" s="778"/>
      <c r="BJ815" s="778"/>
      <c r="BK815" s="778"/>
      <c r="BL815" s="778"/>
      <c r="BM815" s="778"/>
      <c r="BN815" s="778"/>
      <c r="BO815" s="778"/>
      <c r="BP815" s="778"/>
      <c r="BQ815" s="778"/>
      <c r="BR815" s="778"/>
      <c r="BS815" s="778"/>
      <c r="BT815" s="778"/>
      <c r="BU815" s="778"/>
      <c r="BV815" s="778"/>
      <c r="BW815" s="778"/>
      <c r="BX815" s="778"/>
      <c r="BY815" s="778"/>
      <c r="BZ815" s="778"/>
      <c r="CA815" s="778"/>
      <c r="CB815" s="778"/>
      <c r="CC815" s="778"/>
      <c r="CD815" s="778"/>
      <c r="CE815" s="778"/>
      <c r="CF815" s="778"/>
      <c r="CG815" s="778"/>
      <c r="CH815" s="778"/>
      <c r="CI815" s="778"/>
      <c r="CJ815" s="778"/>
      <c r="CK815" s="778"/>
      <c r="CL815" s="778"/>
      <c r="CM815" s="778"/>
      <c r="CN815" s="778"/>
      <c r="CO815" s="778"/>
      <c r="CP815" s="778"/>
      <c r="CQ815" s="778"/>
      <c r="CR815" s="778"/>
      <c r="CS815" s="778"/>
      <c r="CT815" s="778"/>
      <c r="CU815" s="778"/>
      <c r="CV815" s="778"/>
      <c r="CW815" s="778"/>
      <c r="CX815" s="778"/>
      <c r="CY815" s="778"/>
      <c r="CZ815" s="778"/>
      <c r="DA815" s="778"/>
      <c r="DB815" s="778"/>
      <c r="DC815" s="778"/>
      <c r="DD815" s="778"/>
      <c r="DE815" s="778"/>
      <c r="DF815" s="778"/>
      <c r="DG815" s="778"/>
      <c r="DH815" s="778"/>
      <c r="DI815" s="778"/>
      <c r="DJ815" s="778"/>
      <c r="DK815" s="778"/>
      <c r="DL815" s="778"/>
      <c r="DM815" s="778"/>
      <c r="DN815" s="778"/>
      <c r="DO815" s="778"/>
      <c r="DP815" s="778"/>
      <c r="DQ815" s="778"/>
      <c r="DR815" s="778"/>
      <c r="DS815" s="778"/>
      <c r="DT815" s="778"/>
      <c r="DU815" s="778"/>
      <c r="DV815" s="778"/>
      <c r="DW815" s="778"/>
      <c r="DX815" s="778"/>
      <c r="DY815" s="778"/>
      <c r="DZ815" s="778"/>
      <c r="EA815" s="778"/>
      <c r="EB815" s="778"/>
      <c r="EC815" s="778"/>
      <c r="ED815" s="778"/>
      <c r="EE815" s="778"/>
      <c r="EF815" s="778"/>
      <c r="EG815" s="778"/>
      <c r="EH815" s="778"/>
      <c r="EI815" s="778"/>
      <c r="EJ815" s="778"/>
      <c r="EK815" s="778"/>
      <c r="EL815" s="778"/>
      <c r="EM815" s="778"/>
      <c r="EN815" s="778"/>
      <c r="EO815" s="778"/>
      <c r="EP815" s="778"/>
      <c r="EQ815" s="778"/>
      <c r="ER815" s="778"/>
      <c r="ES815" s="778"/>
      <c r="ET815" s="778"/>
      <c r="EU815" s="778"/>
      <c r="EV815" s="778"/>
      <c r="EW815" s="778"/>
      <c r="EX815" s="778"/>
      <c r="EY815" s="778"/>
      <c r="EZ815" s="778"/>
      <c r="FA815" s="778"/>
      <c r="FB815" s="778"/>
      <c r="FC815" s="778"/>
      <c r="FD815" s="778"/>
      <c r="FE815" s="778"/>
      <c r="FF815" s="778"/>
      <c r="FG815" s="778"/>
      <c r="FH815" s="778"/>
      <c r="FI815" s="778"/>
      <c r="FJ815" s="778"/>
      <c r="FK815" s="778"/>
      <c r="FL815" s="778"/>
      <c r="FM815" s="778"/>
      <c r="FN815" s="778"/>
      <c r="FO815" s="778"/>
      <c r="FP815" s="778"/>
      <c r="FQ815" s="778"/>
      <c r="FR815" s="778"/>
      <c r="FS815" s="778"/>
      <c r="FT815" s="778"/>
      <c r="FU815" s="778"/>
      <c r="FV815" s="778"/>
      <c r="FW815" s="778"/>
      <c r="FX815" s="778"/>
      <c r="FY815" s="778"/>
      <c r="FZ815" s="778"/>
      <c r="GA815" s="778"/>
      <c r="GB815" s="778"/>
      <c r="GC815" s="778"/>
      <c r="GD815" s="778"/>
      <c r="GE815" s="778"/>
      <c r="GF815" s="778"/>
      <c r="GG815" s="778"/>
      <c r="GH815" s="778"/>
      <c r="GI815" s="778"/>
      <c r="GJ815" s="778"/>
      <c r="GK815" s="778"/>
      <c r="GL815" s="778"/>
      <c r="GM815" s="778"/>
      <c r="GN815" s="778"/>
      <c r="GO815" s="778"/>
      <c r="GP815" s="778"/>
      <c r="GQ815" s="778"/>
      <c r="GR815" s="778"/>
      <c r="GS815" s="778"/>
      <c r="GT815" s="778"/>
      <c r="GU815" s="778"/>
      <c r="GV815" s="778"/>
      <c r="GW815" s="778"/>
      <c r="GX815" s="778"/>
      <c r="GY815" s="778"/>
      <c r="GZ815" s="778"/>
      <c r="HA815" s="778"/>
      <c r="HB815" s="778"/>
      <c r="HC815" s="778"/>
      <c r="HD815" s="778"/>
      <c r="HE815" s="778"/>
      <c r="HF815" s="778"/>
      <c r="HG815" s="778"/>
      <c r="HH815" s="778"/>
    </row>
    <row r="816" spans="1:216" s="782" customFormat="1">
      <c r="A816" s="779"/>
      <c r="B816" s="780"/>
      <c r="C816" s="780"/>
      <c r="D816" s="780"/>
      <c r="E816" s="780"/>
      <c r="F816" s="780"/>
      <c r="G816" s="780"/>
      <c r="H816" s="780"/>
      <c r="I816" s="780"/>
      <c r="J816" s="780"/>
      <c r="K816" s="780"/>
      <c r="L816" s="780"/>
      <c r="M816" s="780"/>
      <c r="N816" s="780"/>
      <c r="O816" s="780"/>
      <c r="P816" s="780"/>
      <c r="Q816" s="781"/>
      <c r="R816" s="778"/>
      <c r="S816" s="778"/>
      <c r="T816" s="778"/>
      <c r="U816" s="778"/>
      <c r="V816" s="778"/>
      <c r="W816" s="778"/>
      <c r="X816" s="778"/>
      <c r="Y816" s="778"/>
      <c r="Z816" s="778"/>
      <c r="AA816" s="778"/>
      <c r="AB816" s="778"/>
      <c r="AC816" s="778"/>
      <c r="AD816" s="778"/>
      <c r="AE816" s="778"/>
      <c r="AF816" s="778"/>
      <c r="AG816" s="778"/>
      <c r="AH816" s="778"/>
      <c r="AI816" s="778"/>
      <c r="AJ816" s="778"/>
      <c r="AK816" s="778"/>
      <c r="AL816" s="778"/>
      <c r="AM816" s="778"/>
      <c r="AN816" s="778"/>
      <c r="AO816" s="778"/>
      <c r="AP816" s="778"/>
      <c r="AQ816" s="778"/>
      <c r="AR816" s="778"/>
      <c r="AS816" s="778"/>
      <c r="AT816" s="778"/>
      <c r="AU816" s="778"/>
      <c r="AV816" s="778"/>
      <c r="AW816" s="778"/>
      <c r="AX816" s="778"/>
      <c r="AY816" s="778"/>
      <c r="AZ816" s="778"/>
      <c r="BA816" s="778"/>
      <c r="BB816" s="778"/>
      <c r="BC816" s="778"/>
      <c r="BD816" s="778"/>
      <c r="BE816" s="778"/>
      <c r="BF816" s="778"/>
      <c r="BG816" s="778"/>
      <c r="BH816" s="778"/>
      <c r="BI816" s="778"/>
      <c r="BJ816" s="778"/>
      <c r="BK816" s="778"/>
      <c r="BL816" s="778"/>
      <c r="BM816" s="778"/>
      <c r="BN816" s="778"/>
      <c r="BO816" s="778"/>
      <c r="BP816" s="778"/>
      <c r="BQ816" s="778"/>
      <c r="BR816" s="778"/>
      <c r="BS816" s="778"/>
      <c r="BT816" s="778"/>
      <c r="BU816" s="778"/>
      <c r="BV816" s="778"/>
      <c r="BW816" s="778"/>
      <c r="BX816" s="778"/>
      <c r="BY816" s="778"/>
      <c r="BZ816" s="778"/>
      <c r="CA816" s="778"/>
      <c r="CB816" s="778"/>
      <c r="CC816" s="778"/>
      <c r="CD816" s="778"/>
      <c r="CE816" s="778"/>
      <c r="CF816" s="778"/>
      <c r="CG816" s="778"/>
      <c r="CH816" s="778"/>
      <c r="CI816" s="778"/>
      <c r="CJ816" s="778"/>
      <c r="CK816" s="778"/>
      <c r="CL816" s="778"/>
      <c r="CM816" s="778"/>
      <c r="CN816" s="778"/>
      <c r="CO816" s="778"/>
      <c r="CP816" s="778"/>
      <c r="CQ816" s="778"/>
      <c r="CR816" s="778"/>
      <c r="CS816" s="778"/>
      <c r="CT816" s="778"/>
      <c r="CU816" s="778"/>
      <c r="CV816" s="778"/>
      <c r="CW816" s="778"/>
      <c r="CX816" s="778"/>
      <c r="CY816" s="778"/>
      <c r="CZ816" s="778"/>
      <c r="DA816" s="778"/>
      <c r="DB816" s="778"/>
      <c r="DC816" s="778"/>
      <c r="DD816" s="778"/>
      <c r="DE816" s="778"/>
      <c r="DF816" s="778"/>
      <c r="DG816" s="778"/>
      <c r="DH816" s="778"/>
      <c r="DI816" s="778"/>
      <c r="DJ816" s="778"/>
      <c r="DK816" s="778"/>
      <c r="DL816" s="778"/>
      <c r="DM816" s="778"/>
      <c r="DN816" s="778"/>
      <c r="DO816" s="778"/>
      <c r="DP816" s="778"/>
      <c r="DQ816" s="778"/>
      <c r="DR816" s="778"/>
      <c r="DS816" s="778"/>
      <c r="DT816" s="778"/>
      <c r="DU816" s="778"/>
      <c r="DV816" s="778"/>
      <c r="DW816" s="778"/>
      <c r="DX816" s="778"/>
      <c r="DY816" s="778"/>
      <c r="DZ816" s="778"/>
      <c r="EA816" s="778"/>
      <c r="EB816" s="778"/>
      <c r="EC816" s="778"/>
      <c r="ED816" s="778"/>
      <c r="EE816" s="778"/>
      <c r="EF816" s="778"/>
      <c r="EG816" s="778"/>
      <c r="EH816" s="778"/>
      <c r="EI816" s="778"/>
      <c r="EJ816" s="778"/>
      <c r="EK816" s="778"/>
      <c r="EL816" s="778"/>
      <c r="EM816" s="778"/>
      <c r="EN816" s="778"/>
      <c r="EO816" s="778"/>
      <c r="EP816" s="778"/>
      <c r="EQ816" s="778"/>
      <c r="ER816" s="778"/>
      <c r="ES816" s="778"/>
      <c r="ET816" s="778"/>
      <c r="EU816" s="778"/>
      <c r="EV816" s="778"/>
      <c r="EW816" s="778"/>
      <c r="EX816" s="778"/>
      <c r="EY816" s="778"/>
      <c r="EZ816" s="778"/>
      <c r="FA816" s="778"/>
      <c r="FB816" s="778"/>
      <c r="FC816" s="778"/>
      <c r="FD816" s="778"/>
      <c r="FE816" s="778"/>
      <c r="FF816" s="778"/>
      <c r="FG816" s="778"/>
      <c r="FH816" s="778"/>
      <c r="FI816" s="778"/>
      <c r="FJ816" s="778"/>
      <c r="FK816" s="778"/>
      <c r="FL816" s="778"/>
      <c r="FM816" s="778"/>
      <c r="FN816" s="778"/>
      <c r="FO816" s="778"/>
      <c r="FP816" s="778"/>
      <c r="FQ816" s="778"/>
      <c r="FR816" s="778"/>
      <c r="FS816" s="778"/>
      <c r="FT816" s="778"/>
      <c r="FU816" s="778"/>
      <c r="FV816" s="778"/>
      <c r="FW816" s="778"/>
      <c r="FX816" s="778"/>
      <c r="FY816" s="778"/>
      <c r="FZ816" s="778"/>
      <c r="GA816" s="778"/>
      <c r="GB816" s="778"/>
      <c r="GC816" s="778"/>
      <c r="GD816" s="778"/>
      <c r="GE816" s="778"/>
      <c r="GF816" s="778"/>
      <c r="GG816" s="778"/>
      <c r="GH816" s="778"/>
      <c r="GI816" s="778"/>
      <c r="GJ816" s="778"/>
      <c r="GK816" s="778"/>
      <c r="GL816" s="778"/>
      <c r="GM816" s="778"/>
      <c r="GN816" s="778"/>
      <c r="GO816" s="778"/>
      <c r="GP816" s="778"/>
      <c r="GQ816" s="778"/>
      <c r="GR816" s="778"/>
      <c r="GS816" s="778"/>
      <c r="GT816" s="778"/>
      <c r="GU816" s="778"/>
      <c r="GV816" s="778"/>
      <c r="GW816" s="778"/>
      <c r="GX816" s="778"/>
      <c r="GY816" s="778"/>
      <c r="GZ816" s="778"/>
      <c r="HA816" s="778"/>
      <c r="HB816" s="778"/>
      <c r="HC816" s="778"/>
      <c r="HD816" s="778"/>
      <c r="HE816" s="778"/>
      <c r="HF816" s="778"/>
      <c r="HG816" s="778"/>
      <c r="HH816" s="778"/>
    </row>
    <row r="817" spans="1:216" s="782" customFormat="1">
      <c r="A817" s="779"/>
      <c r="B817" s="780"/>
      <c r="C817" s="780"/>
      <c r="D817" s="780"/>
      <c r="E817" s="780"/>
      <c r="F817" s="780"/>
      <c r="G817" s="780"/>
      <c r="H817" s="780"/>
      <c r="I817" s="780"/>
      <c r="J817" s="780"/>
      <c r="K817" s="780"/>
      <c r="L817" s="780"/>
      <c r="M817" s="780"/>
      <c r="N817" s="780"/>
      <c r="O817" s="780"/>
      <c r="P817" s="780"/>
      <c r="Q817" s="781"/>
      <c r="R817" s="778"/>
      <c r="S817" s="778"/>
      <c r="T817" s="778"/>
      <c r="U817" s="778"/>
      <c r="V817" s="778"/>
      <c r="W817" s="778"/>
      <c r="X817" s="778"/>
      <c r="Y817" s="778"/>
      <c r="Z817" s="778"/>
      <c r="AA817" s="778"/>
      <c r="AB817" s="778"/>
      <c r="AC817" s="778"/>
      <c r="AD817" s="778"/>
      <c r="AE817" s="778"/>
      <c r="AF817" s="778"/>
      <c r="AG817" s="778"/>
      <c r="AH817" s="778"/>
      <c r="AI817" s="778"/>
      <c r="AJ817" s="778"/>
      <c r="AK817" s="778"/>
      <c r="AL817" s="778"/>
      <c r="AM817" s="778"/>
      <c r="AN817" s="778"/>
      <c r="AO817" s="778"/>
      <c r="AP817" s="778"/>
      <c r="AQ817" s="778"/>
      <c r="AR817" s="778"/>
      <c r="AS817" s="778"/>
      <c r="AT817" s="778"/>
      <c r="AU817" s="778"/>
      <c r="AV817" s="778"/>
      <c r="AW817" s="778"/>
      <c r="AX817" s="778"/>
      <c r="AY817" s="778"/>
      <c r="AZ817" s="778"/>
      <c r="BA817" s="778"/>
      <c r="BB817" s="778"/>
      <c r="BC817" s="778"/>
      <c r="BD817" s="778"/>
      <c r="BE817" s="778"/>
      <c r="BF817" s="778"/>
      <c r="BG817" s="778"/>
      <c r="BH817" s="778"/>
      <c r="BI817" s="778"/>
      <c r="BJ817" s="778"/>
      <c r="BK817" s="778"/>
      <c r="BL817" s="778"/>
      <c r="BM817" s="778"/>
      <c r="BN817" s="778"/>
      <c r="BO817" s="778"/>
      <c r="BP817" s="778"/>
      <c r="BQ817" s="778"/>
      <c r="BR817" s="778"/>
      <c r="BS817" s="778"/>
      <c r="BT817" s="778"/>
      <c r="BU817" s="778"/>
      <c r="BV817" s="778"/>
      <c r="BW817" s="778"/>
      <c r="BX817" s="778"/>
      <c r="BY817" s="778"/>
      <c r="BZ817" s="778"/>
      <c r="CA817" s="778"/>
      <c r="CB817" s="778"/>
      <c r="CC817" s="778"/>
      <c r="CD817" s="778"/>
      <c r="CE817" s="778"/>
      <c r="CF817" s="778"/>
      <c r="CG817" s="778"/>
      <c r="CH817" s="778"/>
      <c r="CI817" s="778"/>
      <c r="CJ817" s="778"/>
      <c r="CK817" s="778"/>
      <c r="CL817" s="778"/>
      <c r="CM817" s="778"/>
      <c r="CN817" s="778"/>
      <c r="CO817" s="778"/>
      <c r="CP817" s="778"/>
      <c r="CQ817" s="778"/>
      <c r="CR817" s="778"/>
      <c r="CS817" s="778"/>
      <c r="CT817" s="778"/>
      <c r="CU817" s="778"/>
      <c r="CV817" s="778"/>
      <c r="CW817" s="778"/>
      <c r="CX817" s="778"/>
      <c r="CY817" s="778"/>
      <c r="CZ817" s="778"/>
      <c r="DA817" s="778"/>
      <c r="DB817" s="778"/>
      <c r="DC817" s="778"/>
      <c r="DD817" s="778"/>
      <c r="DE817" s="778"/>
      <c r="DF817" s="778"/>
      <c r="DG817" s="778"/>
      <c r="DH817" s="778"/>
      <c r="DI817" s="778"/>
      <c r="DJ817" s="778"/>
      <c r="DK817" s="778"/>
      <c r="DL817" s="778"/>
      <c r="DM817" s="778"/>
      <c r="DN817" s="778"/>
      <c r="DO817" s="778"/>
      <c r="DP817" s="778"/>
      <c r="DQ817" s="778"/>
      <c r="DR817" s="778"/>
      <c r="DS817" s="778"/>
      <c r="DT817" s="778"/>
      <c r="DU817" s="778"/>
      <c r="DV817" s="778"/>
      <c r="DW817" s="778"/>
      <c r="DX817" s="778"/>
      <c r="DY817" s="778"/>
      <c r="DZ817" s="778"/>
      <c r="EA817" s="778"/>
      <c r="EB817" s="778"/>
      <c r="EC817" s="778"/>
      <c r="ED817" s="778"/>
      <c r="EE817" s="778"/>
      <c r="EF817" s="778"/>
      <c r="EG817" s="778"/>
      <c r="EH817" s="778"/>
      <c r="EI817" s="778"/>
      <c r="EJ817" s="778"/>
      <c r="EK817" s="778"/>
      <c r="EL817" s="778"/>
      <c r="EM817" s="778"/>
      <c r="EN817" s="778"/>
      <c r="EO817" s="778"/>
      <c r="EP817" s="778"/>
      <c r="EQ817" s="778"/>
      <c r="ER817" s="778"/>
      <c r="ES817" s="778"/>
      <c r="ET817" s="778"/>
      <c r="EU817" s="778"/>
      <c r="EV817" s="778"/>
      <c r="EW817" s="778"/>
      <c r="EX817" s="778"/>
      <c r="EY817" s="778"/>
      <c r="EZ817" s="778"/>
      <c r="FA817" s="778"/>
      <c r="FB817" s="778"/>
      <c r="FC817" s="778"/>
      <c r="FD817" s="778"/>
      <c r="FE817" s="778"/>
      <c r="FF817" s="778"/>
      <c r="FG817" s="778"/>
      <c r="FH817" s="778"/>
      <c r="FI817" s="778"/>
      <c r="FJ817" s="778"/>
      <c r="FK817" s="778"/>
      <c r="FL817" s="778"/>
      <c r="FM817" s="778"/>
      <c r="FN817" s="778"/>
      <c r="FO817" s="778"/>
      <c r="FP817" s="778"/>
      <c r="FQ817" s="778"/>
      <c r="FR817" s="778"/>
      <c r="FS817" s="778"/>
      <c r="FT817" s="778"/>
      <c r="FU817" s="778"/>
      <c r="FV817" s="778"/>
      <c r="FW817" s="778"/>
      <c r="FX817" s="778"/>
      <c r="FY817" s="778"/>
      <c r="FZ817" s="778"/>
      <c r="GA817" s="778"/>
      <c r="GB817" s="778"/>
      <c r="GC817" s="778"/>
      <c r="GD817" s="778"/>
      <c r="GE817" s="778"/>
      <c r="GF817" s="778"/>
      <c r="GG817" s="778"/>
      <c r="GH817" s="778"/>
      <c r="GI817" s="778"/>
      <c r="GJ817" s="778"/>
      <c r="GK817" s="778"/>
      <c r="GL817" s="778"/>
      <c r="GM817" s="778"/>
      <c r="GN817" s="778"/>
      <c r="GO817" s="778"/>
      <c r="GP817" s="778"/>
      <c r="GQ817" s="778"/>
      <c r="GR817" s="778"/>
      <c r="GS817" s="778"/>
      <c r="GT817" s="778"/>
      <c r="GU817" s="778"/>
      <c r="GV817" s="778"/>
      <c r="GW817" s="778"/>
      <c r="GX817" s="778"/>
      <c r="GY817" s="778"/>
      <c r="GZ817" s="778"/>
      <c r="HA817" s="778"/>
      <c r="HB817" s="778"/>
      <c r="HC817" s="778"/>
      <c r="HD817" s="778"/>
      <c r="HE817" s="778"/>
      <c r="HF817" s="778"/>
      <c r="HG817" s="778"/>
      <c r="HH817" s="778"/>
    </row>
    <row r="818" spans="1:216" s="782" customFormat="1">
      <c r="A818" s="779"/>
      <c r="B818" s="780"/>
      <c r="C818" s="780"/>
      <c r="D818" s="780"/>
      <c r="E818" s="780"/>
      <c r="F818" s="780"/>
      <c r="G818" s="780"/>
      <c r="H818" s="780"/>
      <c r="I818" s="780"/>
      <c r="J818" s="780"/>
      <c r="K818" s="780"/>
      <c r="L818" s="780"/>
      <c r="M818" s="780"/>
      <c r="N818" s="780"/>
      <c r="O818" s="780"/>
      <c r="P818" s="780"/>
      <c r="Q818" s="781"/>
      <c r="R818" s="778"/>
      <c r="S818" s="778"/>
      <c r="T818" s="778"/>
      <c r="U818" s="778"/>
      <c r="V818" s="778"/>
      <c r="W818" s="778"/>
      <c r="X818" s="778"/>
      <c r="Y818" s="778"/>
      <c r="Z818" s="778"/>
      <c r="AA818" s="778"/>
      <c r="AB818" s="778"/>
      <c r="AC818" s="778"/>
      <c r="AD818" s="778"/>
      <c r="AE818" s="778"/>
      <c r="AF818" s="778"/>
      <c r="AG818" s="778"/>
      <c r="AH818" s="778"/>
      <c r="AI818" s="778"/>
      <c r="AJ818" s="778"/>
      <c r="AK818" s="778"/>
      <c r="AL818" s="778"/>
      <c r="AM818" s="778"/>
      <c r="AN818" s="778"/>
      <c r="AO818" s="778"/>
      <c r="AP818" s="778"/>
      <c r="AQ818" s="778"/>
      <c r="AR818" s="778"/>
      <c r="AS818" s="778"/>
      <c r="AT818" s="778"/>
      <c r="AU818" s="778"/>
      <c r="AV818" s="778"/>
      <c r="AW818" s="778"/>
      <c r="AX818" s="778"/>
      <c r="AY818" s="778"/>
      <c r="AZ818" s="778"/>
      <c r="BA818" s="778"/>
      <c r="BB818" s="778"/>
      <c r="BC818" s="778"/>
      <c r="BD818" s="778"/>
      <c r="BE818" s="778"/>
      <c r="BF818" s="778"/>
      <c r="BG818" s="778"/>
      <c r="BH818" s="778"/>
      <c r="BI818" s="778"/>
      <c r="BJ818" s="778"/>
      <c r="BK818" s="778"/>
      <c r="BL818" s="778"/>
      <c r="BM818" s="778"/>
      <c r="BN818" s="778"/>
      <c r="BO818" s="778"/>
      <c r="BP818" s="778"/>
      <c r="BQ818" s="778"/>
      <c r="BR818" s="778"/>
      <c r="BS818" s="778"/>
      <c r="BT818" s="778"/>
      <c r="BU818" s="778"/>
      <c r="BV818" s="778"/>
      <c r="BW818" s="778"/>
      <c r="BX818" s="778"/>
      <c r="BY818" s="778"/>
      <c r="BZ818" s="778"/>
      <c r="CA818" s="778"/>
      <c r="CB818" s="778"/>
      <c r="CC818" s="778"/>
      <c r="CD818" s="778"/>
      <c r="CE818" s="778"/>
      <c r="CF818" s="778"/>
      <c r="CG818" s="778"/>
      <c r="CH818" s="778"/>
      <c r="CI818" s="778"/>
      <c r="CJ818" s="778"/>
      <c r="CK818" s="778"/>
      <c r="CL818" s="778"/>
      <c r="CM818" s="778"/>
      <c r="CN818" s="778"/>
      <c r="CO818" s="778"/>
      <c r="CP818" s="778"/>
      <c r="CQ818" s="778"/>
      <c r="CR818" s="778"/>
      <c r="CS818" s="778"/>
      <c r="CT818" s="778"/>
      <c r="CU818" s="778"/>
      <c r="CV818" s="778"/>
      <c r="CW818" s="778"/>
      <c r="CX818" s="778"/>
      <c r="CY818" s="778"/>
      <c r="CZ818" s="778"/>
      <c r="DA818" s="778"/>
      <c r="DB818" s="778"/>
      <c r="DC818" s="778"/>
      <c r="DD818" s="778"/>
      <c r="DE818" s="778"/>
      <c r="DF818" s="778"/>
      <c r="DG818" s="778"/>
      <c r="DH818" s="778"/>
      <c r="DI818" s="778"/>
      <c r="DJ818" s="778"/>
      <c r="DK818" s="778"/>
      <c r="DL818" s="778"/>
      <c r="DM818" s="778"/>
      <c r="DN818" s="778"/>
      <c r="DO818" s="778"/>
      <c r="DP818" s="778"/>
      <c r="DQ818" s="778"/>
      <c r="DR818" s="778"/>
      <c r="DS818" s="778"/>
      <c r="DT818" s="778"/>
      <c r="DU818" s="778"/>
      <c r="DV818" s="778"/>
      <c r="DW818" s="778"/>
      <c r="DX818" s="778"/>
      <c r="DY818" s="778"/>
      <c r="DZ818" s="778"/>
      <c r="EA818" s="778"/>
      <c r="EB818" s="778"/>
      <c r="EC818" s="778"/>
      <c r="ED818" s="778"/>
      <c r="EE818" s="778"/>
      <c r="EF818" s="778"/>
      <c r="EG818" s="778"/>
      <c r="EH818" s="778"/>
      <c r="EI818" s="778"/>
      <c r="EJ818" s="778"/>
      <c r="EK818" s="778"/>
      <c r="EL818" s="778"/>
      <c r="EM818" s="778"/>
      <c r="EN818" s="778"/>
      <c r="EO818" s="778"/>
      <c r="EP818" s="778"/>
      <c r="EQ818" s="778"/>
      <c r="ER818" s="778"/>
      <c r="ES818" s="778"/>
      <c r="ET818" s="778"/>
      <c r="EU818" s="778"/>
      <c r="EV818" s="778"/>
      <c r="EW818" s="778"/>
      <c r="EX818" s="778"/>
      <c r="EY818" s="778"/>
      <c r="EZ818" s="778"/>
      <c r="FA818" s="778"/>
      <c r="FB818" s="778"/>
      <c r="FC818" s="778"/>
      <c r="FD818" s="778"/>
      <c r="FE818" s="778"/>
      <c r="FF818" s="778"/>
      <c r="FG818" s="778"/>
      <c r="FH818" s="778"/>
      <c r="FI818" s="778"/>
      <c r="FJ818" s="778"/>
      <c r="FK818" s="778"/>
      <c r="FL818" s="778"/>
      <c r="FM818" s="778"/>
      <c r="FN818" s="778"/>
      <c r="FO818" s="778"/>
      <c r="FP818" s="778"/>
      <c r="FQ818" s="778"/>
      <c r="FR818" s="778"/>
      <c r="FS818" s="778"/>
      <c r="FT818" s="778"/>
      <c r="FU818" s="778"/>
      <c r="FV818" s="778"/>
      <c r="FW818" s="778"/>
      <c r="FX818" s="778"/>
      <c r="FY818" s="778"/>
      <c r="FZ818" s="778"/>
      <c r="GA818" s="778"/>
      <c r="GB818" s="778"/>
      <c r="GC818" s="778"/>
      <c r="GD818" s="778"/>
      <c r="GE818" s="778"/>
      <c r="GF818" s="778"/>
      <c r="GG818" s="778"/>
      <c r="GH818" s="778"/>
      <c r="GI818" s="778"/>
      <c r="GJ818" s="778"/>
      <c r="GK818" s="778"/>
      <c r="GL818" s="778"/>
      <c r="GM818" s="778"/>
      <c r="GN818" s="778"/>
      <c r="GO818" s="778"/>
      <c r="GP818" s="778"/>
      <c r="GQ818" s="778"/>
      <c r="GR818" s="778"/>
      <c r="GS818" s="778"/>
      <c r="GT818" s="778"/>
      <c r="GU818" s="778"/>
      <c r="GV818" s="778"/>
      <c r="GW818" s="778"/>
      <c r="GX818" s="778"/>
      <c r="GY818" s="778"/>
      <c r="GZ818" s="778"/>
      <c r="HA818" s="778"/>
      <c r="HB818" s="778"/>
      <c r="HC818" s="778"/>
      <c r="HD818" s="778"/>
      <c r="HE818" s="778"/>
      <c r="HF818" s="778"/>
      <c r="HG818" s="778"/>
      <c r="HH818" s="778"/>
    </row>
    <row r="819" spans="1:216" s="782" customFormat="1">
      <c r="A819" s="779"/>
      <c r="B819" s="780"/>
      <c r="C819" s="780"/>
      <c r="D819" s="780"/>
      <c r="E819" s="780"/>
      <c r="F819" s="780"/>
      <c r="G819" s="780"/>
      <c r="H819" s="780"/>
      <c r="I819" s="780"/>
      <c r="J819" s="780"/>
      <c r="K819" s="780"/>
      <c r="L819" s="780"/>
      <c r="M819" s="780"/>
      <c r="N819" s="780"/>
      <c r="O819" s="780"/>
      <c r="P819" s="780"/>
      <c r="Q819" s="781"/>
      <c r="R819" s="778"/>
      <c r="S819" s="778"/>
      <c r="T819" s="778"/>
      <c r="U819" s="778"/>
      <c r="V819" s="778"/>
      <c r="W819" s="778"/>
      <c r="X819" s="778"/>
      <c r="Y819" s="778"/>
      <c r="Z819" s="778"/>
      <c r="AA819" s="778"/>
      <c r="AB819" s="778"/>
      <c r="AC819" s="778"/>
      <c r="AD819" s="778"/>
      <c r="AE819" s="778"/>
      <c r="AF819" s="778"/>
      <c r="AG819" s="778"/>
      <c r="AH819" s="778"/>
      <c r="AI819" s="778"/>
      <c r="AJ819" s="778"/>
      <c r="AK819" s="778"/>
      <c r="AL819" s="778"/>
      <c r="AM819" s="778"/>
      <c r="AN819" s="778"/>
      <c r="AO819" s="778"/>
      <c r="AP819" s="778"/>
      <c r="AQ819" s="778"/>
      <c r="AR819" s="778"/>
      <c r="AS819" s="778"/>
      <c r="AT819" s="778"/>
      <c r="AU819" s="778"/>
      <c r="AV819" s="778"/>
      <c r="AW819" s="778"/>
      <c r="AX819" s="778"/>
      <c r="AY819" s="778"/>
      <c r="AZ819" s="778"/>
      <c r="BA819" s="778"/>
      <c r="BB819" s="778"/>
      <c r="BC819" s="778"/>
      <c r="BD819" s="778"/>
      <c r="BE819" s="778"/>
      <c r="BF819" s="778"/>
      <c r="BG819" s="778"/>
      <c r="BH819" s="778"/>
      <c r="BI819" s="778"/>
      <c r="BJ819" s="778"/>
      <c r="BK819" s="778"/>
      <c r="BL819" s="778"/>
      <c r="BM819" s="778"/>
      <c r="BN819" s="778"/>
      <c r="BO819" s="778"/>
      <c r="BP819" s="778"/>
      <c r="BQ819" s="778"/>
      <c r="BR819" s="778"/>
      <c r="BS819" s="778"/>
      <c r="BT819" s="778"/>
      <c r="BU819" s="778"/>
      <c r="BV819" s="778"/>
      <c r="BW819" s="778"/>
      <c r="BX819" s="778"/>
      <c r="BY819" s="778"/>
      <c r="BZ819" s="778"/>
      <c r="CA819" s="778"/>
      <c r="CB819" s="778"/>
      <c r="CC819" s="778"/>
      <c r="CD819" s="778"/>
      <c r="CE819" s="778"/>
      <c r="CF819" s="778"/>
      <c r="CG819" s="778"/>
      <c r="CH819" s="778"/>
      <c r="CI819" s="778"/>
      <c r="CJ819" s="778"/>
      <c r="CK819" s="778"/>
      <c r="CL819" s="778"/>
      <c r="CM819" s="778"/>
      <c r="CN819" s="778"/>
      <c r="CO819" s="778"/>
      <c r="CP819" s="778"/>
      <c r="CQ819" s="778"/>
      <c r="CR819" s="778"/>
      <c r="CS819" s="778"/>
      <c r="CT819" s="778"/>
      <c r="CU819" s="778"/>
      <c r="CV819" s="778"/>
      <c r="CW819" s="778"/>
      <c r="CX819" s="778"/>
      <c r="CY819" s="778"/>
      <c r="CZ819" s="778"/>
      <c r="DA819" s="778"/>
      <c r="DB819" s="778"/>
      <c r="DC819" s="778"/>
      <c r="DD819" s="778"/>
      <c r="DE819" s="778"/>
      <c r="DF819" s="778"/>
      <c r="DG819" s="778"/>
      <c r="DH819" s="778"/>
      <c r="DI819" s="778"/>
      <c r="DJ819" s="778"/>
      <c r="DK819" s="778"/>
      <c r="DL819" s="778"/>
      <c r="DM819" s="778"/>
      <c r="DN819" s="778"/>
      <c r="DO819" s="778"/>
      <c r="DP819" s="778"/>
      <c r="DQ819" s="778"/>
      <c r="DR819" s="778"/>
      <c r="DS819" s="778"/>
      <c r="DT819" s="778"/>
      <c r="DU819" s="778"/>
      <c r="DV819" s="778"/>
      <c r="DW819" s="778"/>
      <c r="DX819" s="778"/>
      <c r="DY819" s="778"/>
      <c r="DZ819" s="778"/>
      <c r="EA819" s="778"/>
      <c r="EB819" s="778"/>
      <c r="EC819" s="778"/>
      <c r="ED819" s="778"/>
      <c r="EE819" s="778"/>
      <c r="EF819" s="778"/>
      <c r="EG819" s="778"/>
      <c r="EH819" s="778"/>
      <c r="EI819" s="778"/>
      <c r="EJ819" s="778"/>
      <c r="EK819" s="778"/>
      <c r="EL819" s="778"/>
      <c r="EM819" s="778"/>
      <c r="EN819" s="778"/>
      <c r="EO819" s="778"/>
      <c r="EP819" s="778"/>
      <c r="EQ819" s="778"/>
      <c r="ER819" s="778"/>
      <c r="ES819" s="778"/>
      <c r="ET819" s="778"/>
      <c r="EU819" s="778"/>
      <c r="EV819" s="778"/>
      <c r="EW819" s="778"/>
      <c r="EX819" s="778"/>
      <c r="EY819" s="778"/>
      <c r="EZ819" s="778"/>
      <c r="FA819" s="778"/>
      <c r="FB819" s="778"/>
      <c r="FC819" s="778"/>
      <c r="FD819" s="778"/>
      <c r="FE819" s="778"/>
      <c r="FF819" s="778"/>
      <c r="FG819" s="778"/>
      <c r="FH819" s="778"/>
      <c r="FI819" s="778"/>
      <c r="FJ819" s="778"/>
      <c r="FK819" s="778"/>
      <c r="FL819" s="778"/>
      <c r="FM819" s="778"/>
      <c r="FN819" s="778"/>
      <c r="FO819" s="778"/>
      <c r="FP819" s="778"/>
      <c r="FQ819" s="778"/>
      <c r="FR819" s="778"/>
      <c r="FS819" s="778"/>
      <c r="FT819" s="778"/>
      <c r="FU819" s="778"/>
      <c r="FV819" s="778"/>
      <c r="FW819" s="778"/>
      <c r="FX819" s="778"/>
      <c r="FY819" s="778"/>
      <c r="FZ819" s="778"/>
      <c r="GA819" s="778"/>
      <c r="GB819" s="778"/>
      <c r="GC819" s="778"/>
      <c r="GD819" s="778"/>
      <c r="GE819" s="778"/>
      <c r="GF819" s="778"/>
      <c r="GG819" s="778"/>
      <c r="GH819" s="778"/>
      <c r="GI819" s="778"/>
      <c r="GJ819" s="778"/>
      <c r="GK819" s="778"/>
      <c r="GL819" s="778"/>
      <c r="GM819" s="778"/>
      <c r="GN819" s="778"/>
      <c r="GO819" s="778"/>
      <c r="GP819" s="778"/>
      <c r="GQ819" s="778"/>
      <c r="GR819" s="778"/>
      <c r="GS819" s="778"/>
      <c r="GT819" s="778"/>
      <c r="GU819" s="778"/>
      <c r="GV819" s="778"/>
      <c r="GW819" s="778"/>
      <c r="GX819" s="778"/>
      <c r="GY819" s="778"/>
      <c r="GZ819" s="778"/>
      <c r="HA819" s="778"/>
      <c r="HB819" s="778"/>
      <c r="HC819" s="778"/>
      <c r="HD819" s="778"/>
      <c r="HE819" s="778"/>
      <c r="HF819" s="778"/>
      <c r="HG819" s="778"/>
      <c r="HH819" s="778"/>
    </row>
    <row r="820" spans="1:216" s="782" customFormat="1">
      <c r="A820" s="779"/>
      <c r="B820" s="780"/>
      <c r="C820" s="780"/>
      <c r="D820" s="780"/>
      <c r="E820" s="780"/>
      <c r="F820" s="780"/>
      <c r="G820" s="780"/>
      <c r="H820" s="780"/>
      <c r="I820" s="780"/>
      <c r="J820" s="780"/>
      <c r="K820" s="780"/>
      <c r="L820" s="780"/>
      <c r="M820" s="780"/>
      <c r="N820" s="780"/>
      <c r="O820" s="780"/>
      <c r="P820" s="780"/>
      <c r="Q820" s="781"/>
      <c r="R820" s="778"/>
      <c r="S820" s="778"/>
      <c r="T820" s="778"/>
      <c r="U820" s="778"/>
      <c r="V820" s="778"/>
      <c r="W820" s="778"/>
      <c r="X820" s="778"/>
      <c r="Y820" s="778"/>
      <c r="Z820" s="778"/>
      <c r="AA820" s="778"/>
      <c r="AB820" s="778"/>
      <c r="AC820" s="778"/>
      <c r="AD820" s="778"/>
      <c r="AE820" s="778"/>
      <c r="AF820" s="778"/>
      <c r="AG820" s="778"/>
      <c r="AH820" s="778"/>
      <c r="AI820" s="778"/>
      <c r="AJ820" s="778"/>
      <c r="AK820" s="778"/>
      <c r="AL820" s="778"/>
      <c r="AM820" s="778"/>
      <c r="AN820" s="778"/>
      <c r="AO820" s="778"/>
      <c r="AP820" s="778"/>
      <c r="AQ820" s="778"/>
      <c r="AR820" s="778"/>
      <c r="AS820" s="778"/>
      <c r="AT820" s="778"/>
      <c r="AU820" s="778"/>
      <c r="AV820" s="778"/>
      <c r="AW820" s="778"/>
      <c r="AX820" s="778"/>
      <c r="AY820" s="778"/>
      <c r="AZ820" s="778"/>
      <c r="BA820" s="778"/>
      <c r="BB820" s="778"/>
      <c r="BC820" s="778"/>
      <c r="BD820" s="778"/>
      <c r="BE820" s="778"/>
      <c r="BF820" s="778"/>
      <c r="BG820" s="778"/>
      <c r="BH820" s="778"/>
      <c r="BI820" s="778"/>
      <c r="BJ820" s="778"/>
      <c r="BK820" s="778"/>
      <c r="BL820" s="778"/>
      <c r="BM820" s="778"/>
      <c r="BN820" s="778"/>
      <c r="BO820" s="778"/>
      <c r="BP820" s="778"/>
      <c r="BQ820" s="778"/>
      <c r="BR820" s="778"/>
      <c r="BS820" s="778"/>
      <c r="BT820" s="778"/>
      <c r="BU820" s="778"/>
      <c r="BV820" s="778"/>
      <c r="BW820" s="778"/>
      <c r="BX820" s="778"/>
      <c r="BY820" s="778"/>
      <c r="BZ820" s="778"/>
      <c r="CA820" s="778"/>
      <c r="CB820" s="778"/>
      <c r="CC820" s="778"/>
      <c r="CD820" s="778"/>
      <c r="CE820" s="778"/>
      <c r="CF820" s="778"/>
      <c r="CG820" s="778"/>
      <c r="CH820" s="778"/>
      <c r="CI820" s="778"/>
      <c r="CJ820" s="778"/>
      <c r="CK820" s="778"/>
      <c r="CL820" s="778"/>
      <c r="CM820" s="778"/>
      <c r="CN820" s="778"/>
      <c r="CO820" s="778"/>
      <c r="CP820" s="778"/>
      <c r="CQ820" s="778"/>
      <c r="CR820" s="778"/>
      <c r="CS820" s="778"/>
      <c r="CT820" s="778"/>
      <c r="CU820" s="778"/>
      <c r="CV820" s="778"/>
      <c r="CW820" s="778"/>
      <c r="CX820" s="778"/>
      <c r="CY820" s="778"/>
      <c r="CZ820" s="778"/>
      <c r="DA820" s="778"/>
      <c r="DB820" s="778"/>
      <c r="DC820" s="778"/>
      <c r="DD820" s="778"/>
      <c r="DE820" s="778"/>
      <c r="DF820" s="778"/>
      <c r="DG820" s="778"/>
      <c r="DH820" s="778"/>
      <c r="DI820" s="778"/>
      <c r="DJ820" s="778"/>
      <c r="DK820" s="778"/>
      <c r="DL820" s="778"/>
      <c r="DM820" s="778"/>
      <c r="DN820" s="778"/>
      <c r="DO820" s="778"/>
      <c r="DP820" s="778"/>
      <c r="DQ820" s="778"/>
      <c r="DR820" s="778"/>
      <c r="DS820" s="778"/>
      <c r="DT820" s="778"/>
      <c r="DU820" s="778"/>
      <c r="DV820" s="778"/>
      <c r="DW820" s="778"/>
      <c r="DX820" s="778"/>
      <c r="DY820" s="778"/>
      <c r="DZ820" s="778"/>
      <c r="EA820" s="778"/>
      <c r="EB820" s="778"/>
      <c r="EC820" s="778"/>
      <c r="ED820" s="778"/>
      <c r="EE820" s="778"/>
      <c r="EF820" s="778"/>
      <c r="EG820" s="778"/>
      <c r="EH820" s="778"/>
      <c r="EI820" s="778"/>
      <c r="EJ820" s="778"/>
      <c r="EK820" s="778"/>
      <c r="EL820" s="778"/>
      <c r="EM820" s="778"/>
      <c r="EN820" s="778"/>
      <c r="EO820" s="778"/>
      <c r="EP820" s="778"/>
      <c r="EQ820" s="778"/>
      <c r="ER820" s="778"/>
      <c r="ES820" s="778"/>
      <c r="ET820" s="778"/>
      <c r="EU820" s="778"/>
      <c r="EV820" s="778"/>
      <c r="EW820" s="778"/>
      <c r="EX820" s="778"/>
      <c r="EY820" s="778"/>
      <c r="EZ820" s="778"/>
      <c r="FA820" s="778"/>
      <c r="FB820" s="778"/>
      <c r="FC820" s="778"/>
      <c r="FD820" s="778"/>
      <c r="FE820" s="778"/>
      <c r="FF820" s="778"/>
      <c r="FG820" s="778"/>
      <c r="FH820" s="778"/>
      <c r="FI820" s="778"/>
      <c r="FJ820" s="778"/>
      <c r="FK820" s="778"/>
      <c r="FL820" s="778"/>
      <c r="FM820" s="778"/>
      <c r="FN820" s="778"/>
      <c r="FO820" s="778"/>
      <c r="FP820" s="778"/>
      <c r="FQ820" s="778"/>
      <c r="FR820" s="778"/>
      <c r="FS820" s="778"/>
      <c r="FT820" s="778"/>
      <c r="FU820" s="778"/>
      <c r="FV820" s="778"/>
      <c r="FW820" s="778"/>
      <c r="FX820" s="778"/>
      <c r="FY820" s="778"/>
      <c r="FZ820" s="778"/>
      <c r="GA820" s="778"/>
      <c r="GB820" s="778"/>
      <c r="GC820" s="778"/>
      <c r="GD820" s="778"/>
      <c r="GE820" s="778"/>
      <c r="GF820" s="778"/>
      <c r="GG820" s="778"/>
      <c r="GH820" s="778"/>
      <c r="GI820" s="778"/>
      <c r="GJ820" s="778"/>
      <c r="GK820" s="778"/>
      <c r="GL820" s="778"/>
      <c r="GM820" s="778"/>
      <c r="GN820" s="778"/>
      <c r="GO820" s="778"/>
      <c r="GP820" s="778"/>
      <c r="GQ820" s="778"/>
      <c r="GR820" s="778"/>
      <c r="GS820" s="778"/>
      <c r="GT820" s="778"/>
      <c r="GU820" s="778"/>
      <c r="GV820" s="778"/>
      <c r="GW820" s="778"/>
      <c r="GX820" s="778"/>
      <c r="GY820" s="778"/>
      <c r="GZ820" s="778"/>
      <c r="HA820" s="778"/>
      <c r="HB820" s="778"/>
      <c r="HC820" s="778"/>
      <c r="HD820" s="778"/>
      <c r="HE820" s="778"/>
      <c r="HF820" s="778"/>
      <c r="HG820" s="778"/>
      <c r="HH820" s="778"/>
    </row>
    <row r="821" spans="1:216" s="782" customFormat="1">
      <c r="A821" s="779"/>
      <c r="B821" s="780"/>
      <c r="C821" s="780"/>
      <c r="D821" s="780"/>
      <c r="E821" s="780"/>
      <c r="F821" s="780"/>
      <c r="G821" s="780"/>
      <c r="H821" s="780"/>
      <c r="I821" s="780"/>
      <c r="J821" s="780"/>
      <c r="K821" s="780"/>
      <c r="L821" s="780"/>
      <c r="M821" s="780"/>
      <c r="N821" s="780"/>
      <c r="O821" s="780"/>
      <c r="P821" s="780"/>
      <c r="Q821" s="781"/>
      <c r="R821" s="778"/>
      <c r="S821" s="778"/>
      <c r="T821" s="778"/>
      <c r="U821" s="778"/>
      <c r="V821" s="778"/>
      <c r="W821" s="778"/>
      <c r="X821" s="778"/>
      <c r="Y821" s="778"/>
      <c r="Z821" s="778"/>
      <c r="AA821" s="778"/>
      <c r="AB821" s="778"/>
      <c r="AC821" s="778"/>
      <c r="AD821" s="778"/>
      <c r="AE821" s="778"/>
      <c r="AF821" s="778"/>
      <c r="AG821" s="778"/>
      <c r="AH821" s="778"/>
      <c r="AI821" s="778"/>
      <c r="AJ821" s="778"/>
      <c r="AK821" s="778"/>
      <c r="AL821" s="778"/>
      <c r="AM821" s="778"/>
      <c r="AN821" s="778"/>
      <c r="AO821" s="778"/>
      <c r="AP821" s="778"/>
      <c r="AQ821" s="778"/>
      <c r="AR821" s="778"/>
      <c r="AS821" s="778"/>
      <c r="AT821" s="778"/>
      <c r="AU821" s="778"/>
      <c r="AV821" s="778"/>
      <c r="AW821" s="778"/>
      <c r="AX821" s="778"/>
      <c r="AY821" s="778"/>
      <c r="AZ821" s="778"/>
      <c r="BA821" s="778"/>
      <c r="BB821" s="778"/>
      <c r="BC821" s="778"/>
      <c r="BD821" s="778"/>
      <c r="BE821" s="778"/>
      <c r="BF821" s="778"/>
      <c r="BG821" s="778"/>
      <c r="BH821" s="778"/>
      <c r="BI821" s="778"/>
      <c r="BJ821" s="778"/>
      <c r="BK821" s="778"/>
      <c r="BL821" s="778"/>
      <c r="BM821" s="778"/>
      <c r="BN821" s="778"/>
      <c r="BO821" s="778"/>
      <c r="BP821" s="778"/>
      <c r="BQ821" s="778"/>
      <c r="BR821" s="778"/>
      <c r="BS821" s="778"/>
      <c r="BT821" s="778"/>
      <c r="BU821" s="778"/>
      <c r="BV821" s="778"/>
      <c r="BW821" s="778"/>
      <c r="BX821" s="778"/>
      <c r="BY821" s="778"/>
      <c r="BZ821" s="778"/>
      <c r="CA821" s="778"/>
      <c r="CB821" s="778"/>
      <c r="CC821" s="778"/>
      <c r="CD821" s="778"/>
      <c r="CE821" s="778"/>
      <c r="CF821" s="778"/>
      <c r="CG821" s="778"/>
      <c r="CH821" s="778"/>
      <c r="CI821" s="778"/>
      <c r="CJ821" s="778"/>
      <c r="CK821" s="778"/>
      <c r="CL821" s="778"/>
      <c r="CM821" s="778"/>
      <c r="CN821" s="778"/>
      <c r="CO821" s="778"/>
      <c r="CP821" s="778"/>
      <c r="CQ821" s="778"/>
      <c r="CR821" s="778"/>
      <c r="CS821" s="778"/>
      <c r="CT821" s="778"/>
      <c r="CU821" s="778"/>
      <c r="CV821" s="778"/>
      <c r="CW821" s="778"/>
      <c r="CX821" s="778"/>
      <c r="CY821" s="778"/>
      <c r="CZ821" s="778"/>
      <c r="DA821" s="778"/>
      <c r="DB821" s="778"/>
      <c r="DC821" s="778"/>
      <c r="DD821" s="778"/>
      <c r="DE821" s="778"/>
      <c r="DF821" s="778"/>
      <c r="DG821" s="778"/>
      <c r="DH821" s="778"/>
      <c r="DI821" s="778"/>
      <c r="DJ821" s="778"/>
      <c r="DK821" s="778"/>
      <c r="DL821" s="778"/>
      <c r="DM821" s="778"/>
      <c r="DN821" s="778"/>
      <c r="DO821" s="778"/>
      <c r="DP821" s="778"/>
      <c r="DQ821" s="778"/>
      <c r="DR821" s="778"/>
      <c r="DS821" s="778"/>
      <c r="DT821" s="778"/>
      <c r="DU821" s="778"/>
      <c r="DV821" s="778"/>
      <c r="DW821" s="778"/>
      <c r="DX821" s="778"/>
      <c r="DY821" s="778"/>
      <c r="DZ821" s="778"/>
      <c r="EA821" s="778"/>
      <c r="EB821" s="778"/>
      <c r="EC821" s="778"/>
      <c r="ED821" s="778"/>
      <c r="EE821" s="778"/>
      <c r="EF821" s="778"/>
      <c r="EG821" s="778"/>
      <c r="EH821" s="778"/>
      <c r="EI821" s="778"/>
      <c r="EJ821" s="778"/>
      <c r="EK821" s="778"/>
      <c r="EL821" s="778"/>
      <c r="EM821" s="778"/>
      <c r="EN821" s="778"/>
      <c r="EO821" s="778"/>
      <c r="EP821" s="778"/>
      <c r="EQ821" s="778"/>
      <c r="ER821" s="778"/>
      <c r="ES821" s="778"/>
      <c r="ET821" s="778"/>
      <c r="EU821" s="778"/>
      <c r="EV821" s="778"/>
      <c r="EW821" s="778"/>
      <c r="EX821" s="778"/>
      <c r="EY821" s="778"/>
      <c r="EZ821" s="778"/>
      <c r="FA821" s="778"/>
      <c r="FB821" s="778"/>
      <c r="FC821" s="778"/>
      <c r="FD821" s="778"/>
      <c r="FE821" s="778"/>
      <c r="FF821" s="778"/>
      <c r="FG821" s="778"/>
      <c r="FH821" s="778"/>
      <c r="FI821" s="778"/>
      <c r="FJ821" s="778"/>
      <c r="FK821" s="778"/>
      <c r="FL821" s="778"/>
      <c r="FM821" s="778"/>
      <c r="FN821" s="778"/>
      <c r="FO821" s="778"/>
      <c r="FP821" s="778"/>
      <c r="FQ821" s="778"/>
      <c r="FR821" s="778"/>
      <c r="FS821" s="778"/>
      <c r="FT821" s="778"/>
      <c r="FU821" s="778"/>
      <c r="FV821" s="778"/>
      <c r="FW821" s="778"/>
      <c r="FX821" s="778"/>
      <c r="FY821" s="778"/>
      <c r="FZ821" s="778"/>
      <c r="GA821" s="778"/>
      <c r="GB821" s="778"/>
      <c r="GC821" s="778"/>
      <c r="GD821" s="778"/>
      <c r="GE821" s="778"/>
      <c r="GF821" s="778"/>
      <c r="GG821" s="778"/>
      <c r="GH821" s="778"/>
      <c r="GI821" s="778"/>
      <c r="GJ821" s="778"/>
      <c r="GK821" s="778"/>
      <c r="GL821" s="778"/>
      <c r="GM821" s="778"/>
      <c r="GN821" s="778"/>
      <c r="GO821" s="778"/>
      <c r="GP821" s="778"/>
      <c r="GQ821" s="778"/>
      <c r="GR821" s="778"/>
      <c r="GS821" s="778"/>
      <c r="GT821" s="778"/>
      <c r="GU821" s="778"/>
      <c r="GV821" s="778"/>
      <c r="GW821" s="778"/>
      <c r="GX821" s="778"/>
      <c r="GY821" s="778"/>
      <c r="GZ821" s="778"/>
      <c r="HA821" s="778"/>
      <c r="HB821" s="778"/>
      <c r="HC821" s="778"/>
      <c r="HD821" s="778"/>
      <c r="HE821" s="778"/>
      <c r="HF821" s="778"/>
      <c r="HG821" s="778"/>
      <c r="HH821" s="778"/>
    </row>
    <row r="822" spans="1:216" s="782" customFormat="1">
      <c r="A822" s="779"/>
      <c r="B822" s="780"/>
      <c r="C822" s="780"/>
      <c r="D822" s="780"/>
      <c r="E822" s="780"/>
      <c r="F822" s="780"/>
      <c r="G822" s="780"/>
      <c r="H822" s="780"/>
      <c r="I822" s="780"/>
      <c r="J822" s="780"/>
      <c r="K822" s="780"/>
      <c r="L822" s="780"/>
      <c r="M822" s="780"/>
      <c r="N822" s="780"/>
      <c r="O822" s="780"/>
      <c r="P822" s="780"/>
      <c r="Q822" s="781"/>
      <c r="R822" s="778"/>
      <c r="S822" s="778"/>
      <c r="T822" s="778"/>
      <c r="U822" s="778"/>
      <c r="V822" s="778"/>
      <c r="W822" s="778"/>
      <c r="X822" s="778"/>
      <c r="Y822" s="778"/>
      <c r="Z822" s="778"/>
      <c r="AA822" s="778"/>
      <c r="AB822" s="778"/>
      <c r="AC822" s="778"/>
      <c r="AD822" s="778"/>
      <c r="AE822" s="778"/>
      <c r="AF822" s="778"/>
      <c r="AG822" s="778"/>
      <c r="AH822" s="778"/>
      <c r="AI822" s="778"/>
      <c r="AJ822" s="778"/>
      <c r="AK822" s="778"/>
      <c r="AL822" s="778"/>
      <c r="AM822" s="778"/>
      <c r="AN822" s="778"/>
      <c r="AO822" s="778"/>
      <c r="AP822" s="778"/>
      <c r="AQ822" s="778"/>
      <c r="AR822" s="778"/>
      <c r="AS822" s="778"/>
      <c r="AT822" s="778"/>
      <c r="AU822" s="778"/>
      <c r="AV822" s="778"/>
      <c r="AW822" s="778"/>
      <c r="AX822" s="778"/>
      <c r="AY822" s="778"/>
      <c r="AZ822" s="778"/>
      <c r="BA822" s="778"/>
      <c r="BB822" s="778"/>
      <c r="BC822" s="778"/>
      <c r="BD822" s="778"/>
      <c r="BE822" s="778"/>
      <c r="BF822" s="778"/>
      <c r="BG822" s="778"/>
      <c r="BH822" s="778"/>
      <c r="BI822" s="778"/>
      <c r="BJ822" s="778"/>
      <c r="BK822" s="778"/>
      <c r="BL822" s="778"/>
      <c r="BM822" s="778"/>
      <c r="BN822" s="778"/>
      <c r="BO822" s="778"/>
      <c r="BP822" s="778"/>
      <c r="BQ822" s="778"/>
      <c r="BR822" s="778"/>
      <c r="BS822" s="778"/>
      <c r="BT822" s="778"/>
      <c r="BU822" s="778"/>
      <c r="BV822" s="778"/>
      <c r="BW822" s="778"/>
      <c r="BX822" s="778"/>
      <c r="BY822" s="778"/>
      <c r="BZ822" s="778"/>
      <c r="CA822" s="778"/>
      <c r="CB822" s="778"/>
      <c r="CC822" s="778"/>
      <c r="CD822" s="778"/>
      <c r="CE822" s="778"/>
      <c r="CF822" s="778"/>
      <c r="CG822" s="778"/>
      <c r="CH822" s="778"/>
      <c r="CI822" s="778"/>
      <c r="CJ822" s="778"/>
      <c r="CK822" s="778"/>
      <c r="CL822" s="778"/>
      <c r="CM822" s="778"/>
      <c r="CN822" s="778"/>
      <c r="CO822" s="778"/>
      <c r="CP822" s="778"/>
      <c r="CQ822" s="778"/>
      <c r="CR822" s="778"/>
      <c r="CS822" s="778"/>
      <c r="CT822" s="778"/>
      <c r="CU822" s="778"/>
      <c r="CV822" s="778"/>
      <c r="CW822" s="778"/>
      <c r="CX822" s="778"/>
      <c r="CY822" s="778"/>
      <c r="CZ822" s="778"/>
      <c r="DA822" s="778"/>
      <c r="DB822" s="778"/>
      <c r="DC822" s="778"/>
      <c r="DD822" s="778"/>
      <c r="DE822" s="778"/>
      <c r="DF822" s="778"/>
      <c r="DG822" s="778"/>
      <c r="DH822" s="778"/>
      <c r="DI822" s="778"/>
      <c r="DJ822" s="778"/>
      <c r="DK822" s="778"/>
      <c r="DL822" s="778"/>
      <c r="DM822" s="778"/>
      <c r="DN822" s="778"/>
      <c r="DO822" s="778"/>
      <c r="DP822" s="778"/>
      <c r="DQ822" s="778"/>
      <c r="DR822" s="778"/>
      <c r="DS822" s="778"/>
      <c r="DT822" s="778"/>
      <c r="DU822" s="778"/>
      <c r="DV822" s="778"/>
      <c r="DW822" s="778"/>
      <c r="DX822" s="778"/>
      <c r="DY822" s="778"/>
      <c r="DZ822" s="778"/>
      <c r="EA822" s="778"/>
      <c r="EB822" s="778"/>
      <c r="EC822" s="778"/>
      <c r="ED822" s="778"/>
      <c r="EE822" s="778"/>
      <c r="EF822" s="778"/>
      <c r="EG822" s="778"/>
      <c r="EH822" s="778"/>
      <c r="EI822" s="778"/>
      <c r="EJ822" s="778"/>
      <c r="EK822" s="778"/>
      <c r="EL822" s="778"/>
      <c r="EM822" s="778"/>
      <c r="EN822" s="778"/>
      <c r="EO822" s="778"/>
      <c r="EP822" s="778"/>
      <c r="EQ822" s="778"/>
      <c r="ER822" s="778"/>
      <c r="ES822" s="778"/>
      <c r="ET822" s="778"/>
      <c r="EU822" s="778"/>
      <c r="EV822" s="778"/>
      <c r="EW822" s="778"/>
      <c r="EX822" s="778"/>
      <c r="EY822" s="778"/>
      <c r="EZ822" s="778"/>
      <c r="FA822" s="778"/>
      <c r="FB822" s="778"/>
      <c r="FC822" s="778"/>
      <c r="FD822" s="778"/>
      <c r="FE822" s="778"/>
      <c r="FF822" s="778"/>
      <c r="FG822" s="778"/>
      <c r="FH822" s="778"/>
      <c r="FI822" s="778"/>
      <c r="FJ822" s="778"/>
      <c r="FK822" s="778"/>
      <c r="FL822" s="778"/>
      <c r="FM822" s="778"/>
      <c r="FN822" s="778"/>
      <c r="FO822" s="778"/>
      <c r="FP822" s="778"/>
      <c r="FQ822" s="778"/>
      <c r="FR822" s="778"/>
      <c r="FS822" s="778"/>
      <c r="FT822" s="778"/>
      <c r="FU822" s="778"/>
      <c r="FV822" s="778"/>
      <c r="FW822" s="778"/>
      <c r="FX822" s="778"/>
      <c r="FY822" s="778"/>
      <c r="FZ822" s="778"/>
      <c r="GA822" s="778"/>
      <c r="GB822" s="778"/>
      <c r="GC822" s="778"/>
      <c r="GD822" s="778"/>
      <c r="GE822" s="778"/>
      <c r="GF822" s="778"/>
      <c r="GG822" s="778"/>
      <c r="GH822" s="778"/>
      <c r="GI822" s="778"/>
      <c r="GJ822" s="778"/>
      <c r="GK822" s="778"/>
      <c r="GL822" s="778"/>
      <c r="GM822" s="778"/>
      <c r="GN822" s="778"/>
      <c r="GO822" s="778"/>
      <c r="GP822" s="778"/>
      <c r="GQ822" s="778"/>
      <c r="GR822" s="778"/>
      <c r="GS822" s="778"/>
      <c r="GT822" s="778"/>
      <c r="GU822" s="778"/>
      <c r="GV822" s="778"/>
      <c r="GW822" s="778"/>
      <c r="GX822" s="778"/>
      <c r="GY822" s="778"/>
      <c r="GZ822" s="778"/>
      <c r="HA822" s="778"/>
      <c r="HB822" s="778"/>
      <c r="HC822" s="778"/>
      <c r="HD822" s="778"/>
      <c r="HE822" s="778"/>
      <c r="HF822" s="778"/>
      <c r="HG822" s="778"/>
      <c r="HH822" s="778"/>
    </row>
    <row r="823" spans="1:216" s="782" customFormat="1">
      <c r="A823" s="779"/>
      <c r="B823" s="780"/>
      <c r="C823" s="780"/>
      <c r="D823" s="780"/>
      <c r="E823" s="780"/>
      <c r="F823" s="780"/>
      <c r="G823" s="780"/>
      <c r="H823" s="780"/>
      <c r="I823" s="780"/>
      <c r="J823" s="780"/>
      <c r="K823" s="780"/>
      <c r="L823" s="780"/>
      <c r="M823" s="780"/>
      <c r="N823" s="780"/>
      <c r="O823" s="780"/>
      <c r="P823" s="780"/>
      <c r="Q823" s="781"/>
      <c r="R823" s="778"/>
      <c r="S823" s="778"/>
      <c r="T823" s="778"/>
      <c r="U823" s="778"/>
      <c r="V823" s="778"/>
      <c r="W823" s="778"/>
      <c r="X823" s="778"/>
      <c r="Y823" s="778"/>
      <c r="Z823" s="778"/>
      <c r="AA823" s="778"/>
      <c r="AB823" s="778"/>
      <c r="AC823" s="778"/>
      <c r="AD823" s="778"/>
      <c r="AE823" s="778"/>
      <c r="AF823" s="778"/>
      <c r="AG823" s="778"/>
      <c r="AH823" s="778"/>
      <c r="AI823" s="778"/>
      <c r="AJ823" s="778"/>
      <c r="AK823" s="778"/>
      <c r="AL823" s="778"/>
      <c r="AM823" s="778"/>
      <c r="AN823" s="778"/>
      <c r="AO823" s="778"/>
      <c r="AP823" s="778"/>
      <c r="AQ823" s="778"/>
      <c r="AR823" s="778"/>
      <c r="AS823" s="778"/>
      <c r="AT823" s="778"/>
      <c r="AU823" s="778"/>
      <c r="AV823" s="778"/>
      <c r="AW823" s="778"/>
      <c r="AX823" s="778"/>
      <c r="AY823" s="778"/>
      <c r="AZ823" s="778"/>
      <c r="BA823" s="778"/>
      <c r="BB823" s="778"/>
      <c r="BC823" s="778"/>
      <c r="BD823" s="778"/>
      <c r="BE823" s="778"/>
      <c r="BF823" s="778"/>
      <c r="BG823" s="778"/>
      <c r="BH823" s="778"/>
      <c r="BI823" s="778"/>
      <c r="BJ823" s="778"/>
      <c r="BK823" s="778"/>
      <c r="BL823" s="778"/>
      <c r="BM823" s="778"/>
      <c r="BN823" s="778"/>
      <c r="BO823" s="778"/>
      <c r="BP823" s="778"/>
      <c r="BQ823" s="778"/>
      <c r="BR823" s="778"/>
      <c r="BS823" s="778"/>
      <c r="BT823" s="778"/>
      <c r="BU823" s="778"/>
      <c r="BV823" s="778"/>
      <c r="BW823" s="778"/>
      <c r="BX823" s="778"/>
      <c r="BY823" s="778"/>
      <c r="BZ823" s="778"/>
      <c r="CA823" s="778"/>
      <c r="CB823" s="778"/>
      <c r="CC823" s="778"/>
      <c r="CD823" s="778"/>
      <c r="CE823" s="778"/>
      <c r="CF823" s="778"/>
      <c r="CG823" s="778"/>
      <c r="CH823" s="778"/>
      <c r="CI823" s="778"/>
      <c r="CJ823" s="778"/>
      <c r="CK823" s="778"/>
      <c r="CL823" s="778"/>
      <c r="CM823" s="778"/>
      <c r="CN823" s="778"/>
      <c r="CO823" s="778"/>
      <c r="CP823" s="778"/>
      <c r="CQ823" s="778"/>
      <c r="CR823" s="778"/>
      <c r="CS823" s="778"/>
      <c r="CT823" s="778"/>
      <c r="CU823" s="778"/>
      <c r="CV823" s="778"/>
      <c r="CW823" s="778"/>
      <c r="CX823" s="778"/>
      <c r="CY823" s="778"/>
      <c r="CZ823" s="778"/>
      <c r="DA823" s="778"/>
      <c r="DB823" s="778"/>
      <c r="DC823" s="778"/>
      <c r="DD823" s="778"/>
      <c r="DE823" s="778"/>
      <c r="DF823" s="778"/>
      <c r="DG823" s="778"/>
      <c r="DH823" s="778"/>
      <c r="DI823" s="778"/>
      <c r="DJ823" s="778"/>
      <c r="DK823" s="778"/>
      <c r="DL823" s="778"/>
      <c r="DM823" s="778"/>
      <c r="DN823" s="778"/>
      <c r="DO823" s="778"/>
      <c r="DP823" s="778"/>
      <c r="DQ823" s="778"/>
      <c r="DR823" s="778"/>
      <c r="DS823" s="778"/>
      <c r="DT823" s="778"/>
      <c r="DU823" s="778"/>
      <c r="DV823" s="778"/>
      <c r="DW823" s="778"/>
      <c r="DX823" s="778"/>
      <c r="DY823" s="778"/>
      <c r="DZ823" s="778"/>
      <c r="EA823" s="778"/>
      <c r="EB823" s="778"/>
      <c r="EC823" s="778"/>
      <c r="ED823" s="778"/>
      <c r="EE823" s="778"/>
      <c r="EF823" s="778"/>
      <c r="EG823" s="778"/>
      <c r="EH823" s="778"/>
      <c r="EI823" s="778"/>
      <c r="EJ823" s="778"/>
      <c r="EK823" s="778"/>
      <c r="EL823" s="778"/>
      <c r="EM823" s="778"/>
      <c r="EN823" s="778"/>
      <c r="EO823" s="778"/>
      <c r="EP823" s="778"/>
      <c r="EQ823" s="778"/>
      <c r="ER823" s="778"/>
      <c r="ES823" s="778"/>
      <c r="ET823" s="778"/>
      <c r="EU823" s="778"/>
      <c r="EV823" s="778"/>
      <c r="EW823" s="778"/>
      <c r="EX823" s="778"/>
      <c r="EY823" s="778"/>
      <c r="EZ823" s="778"/>
      <c r="FA823" s="778"/>
      <c r="FB823" s="778"/>
      <c r="FC823" s="778"/>
      <c r="FD823" s="778"/>
      <c r="FE823" s="778"/>
      <c r="FF823" s="778"/>
      <c r="FG823" s="778"/>
      <c r="FH823" s="778"/>
      <c r="FI823" s="778"/>
      <c r="FJ823" s="778"/>
      <c r="FK823" s="778"/>
      <c r="FL823" s="778"/>
      <c r="FM823" s="778"/>
      <c r="FN823" s="778"/>
      <c r="FO823" s="778"/>
      <c r="FP823" s="778"/>
      <c r="FQ823" s="778"/>
      <c r="FR823" s="778"/>
      <c r="FS823" s="778"/>
      <c r="FT823" s="778"/>
      <c r="FU823" s="778"/>
      <c r="FV823" s="778"/>
      <c r="FW823" s="778"/>
      <c r="FX823" s="778"/>
      <c r="FY823" s="778"/>
      <c r="FZ823" s="778"/>
      <c r="GA823" s="778"/>
      <c r="GB823" s="778"/>
      <c r="GC823" s="778"/>
      <c r="GD823" s="778"/>
      <c r="GE823" s="778"/>
      <c r="GF823" s="778"/>
      <c r="GG823" s="778"/>
      <c r="GH823" s="778"/>
      <c r="GI823" s="778"/>
      <c r="GJ823" s="778"/>
      <c r="GK823" s="778"/>
      <c r="GL823" s="778"/>
      <c r="GM823" s="778"/>
      <c r="GN823" s="778"/>
      <c r="GO823" s="778"/>
      <c r="GP823" s="778"/>
      <c r="GQ823" s="778"/>
      <c r="GR823" s="778"/>
      <c r="GS823" s="778"/>
      <c r="GT823" s="778"/>
      <c r="GU823" s="778"/>
      <c r="GV823" s="778"/>
      <c r="GW823" s="778"/>
      <c r="GX823" s="778"/>
      <c r="GY823" s="778"/>
      <c r="GZ823" s="778"/>
      <c r="HA823" s="778"/>
      <c r="HB823" s="778"/>
      <c r="HC823" s="778"/>
      <c r="HD823" s="778"/>
      <c r="HE823" s="778"/>
      <c r="HF823" s="778"/>
      <c r="HG823" s="778"/>
      <c r="HH823" s="778"/>
    </row>
    <row r="824" spans="1:216" s="782" customFormat="1">
      <c r="A824" s="779"/>
      <c r="B824" s="780"/>
      <c r="C824" s="780"/>
      <c r="D824" s="780"/>
      <c r="E824" s="780"/>
      <c r="F824" s="780"/>
      <c r="G824" s="780"/>
      <c r="H824" s="780"/>
      <c r="I824" s="780"/>
      <c r="J824" s="780"/>
      <c r="K824" s="780"/>
      <c r="L824" s="780"/>
      <c r="M824" s="780"/>
      <c r="N824" s="780"/>
      <c r="O824" s="780"/>
      <c r="P824" s="780"/>
      <c r="Q824" s="781"/>
      <c r="R824" s="778"/>
      <c r="S824" s="778"/>
      <c r="T824" s="778"/>
      <c r="U824" s="778"/>
      <c r="V824" s="778"/>
      <c r="W824" s="778"/>
      <c r="X824" s="778"/>
      <c r="Y824" s="778"/>
      <c r="Z824" s="778"/>
      <c r="AA824" s="778"/>
      <c r="AB824" s="778"/>
      <c r="AC824" s="778"/>
      <c r="AD824" s="778"/>
      <c r="AE824" s="778"/>
      <c r="AF824" s="778"/>
      <c r="AG824" s="778"/>
      <c r="AH824" s="778"/>
      <c r="AI824" s="778"/>
      <c r="AJ824" s="778"/>
      <c r="AK824" s="778"/>
      <c r="AL824" s="778"/>
      <c r="AM824" s="778"/>
      <c r="AN824" s="778"/>
      <c r="AO824" s="778"/>
      <c r="AP824" s="778"/>
      <c r="AQ824" s="778"/>
      <c r="AR824" s="778"/>
      <c r="AS824" s="778"/>
      <c r="AT824" s="778"/>
      <c r="AU824" s="778"/>
      <c r="AV824" s="778"/>
      <c r="AW824" s="778"/>
      <c r="AX824" s="778"/>
      <c r="AY824" s="778"/>
      <c r="AZ824" s="778"/>
      <c r="BA824" s="778"/>
      <c r="BB824" s="778"/>
      <c r="BC824" s="778"/>
      <c r="BD824" s="778"/>
      <c r="BE824" s="778"/>
      <c r="BF824" s="778"/>
      <c r="BG824" s="778"/>
      <c r="BH824" s="778"/>
      <c r="BI824" s="778"/>
      <c r="BJ824" s="778"/>
      <c r="BK824" s="778"/>
      <c r="BL824" s="778"/>
      <c r="BM824" s="778"/>
      <c r="BN824" s="778"/>
      <c r="BO824" s="778"/>
      <c r="BP824" s="778"/>
      <c r="BQ824" s="778"/>
      <c r="BR824" s="778"/>
      <c r="BS824" s="778"/>
      <c r="BT824" s="778"/>
      <c r="BU824" s="778"/>
      <c r="BV824" s="778"/>
      <c r="BW824" s="778"/>
      <c r="BX824" s="778"/>
      <c r="BY824" s="778"/>
      <c r="BZ824" s="778"/>
      <c r="CA824" s="778"/>
      <c r="CB824" s="778"/>
      <c r="CC824" s="778"/>
      <c r="CD824" s="778"/>
      <c r="CE824" s="778"/>
      <c r="CF824" s="778"/>
      <c r="CG824" s="778"/>
      <c r="CH824" s="778"/>
      <c r="CI824" s="778"/>
      <c r="CJ824" s="778"/>
      <c r="CK824" s="778"/>
      <c r="CL824" s="778"/>
      <c r="CM824" s="778"/>
      <c r="CN824" s="778"/>
      <c r="CO824" s="778"/>
      <c r="CP824" s="778"/>
      <c r="CQ824" s="778"/>
      <c r="CR824" s="778"/>
      <c r="CS824" s="778"/>
      <c r="CT824" s="778"/>
      <c r="CU824" s="778"/>
      <c r="CV824" s="778"/>
      <c r="CW824" s="778"/>
      <c r="CX824" s="778"/>
      <c r="CY824" s="778"/>
      <c r="CZ824" s="778"/>
      <c r="DA824" s="778"/>
      <c r="DB824" s="778"/>
      <c r="DC824" s="778"/>
      <c r="DD824" s="778"/>
      <c r="DE824" s="778"/>
      <c r="DF824" s="778"/>
      <c r="DG824" s="778"/>
      <c r="DH824" s="778"/>
      <c r="DI824" s="778"/>
      <c r="DJ824" s="778"/>
      <c r="DK824" s="778"/>
      <c r="DL824" s="778"/>
      <c r="DM824" s="778"/>
      <c r="DN824" s="778"/>
      <c r="DO824" s="778"/>
      <c r="DP824" s="778"/>
      <c r="DQ824" s="778"/>
      <c r="DR824" s="778"/>
      <c r="DS824" s="778"/>
      <c r="DT824" s="778"/>
      <c r="DU824" s="778"/>
      <c r="DV824" s="778"/>
      <c r="DW824" s="778"/>
      <c r="DX824" s="778"/>
      <c r="DY824" s="778"/>
      <c r="DZ824" s="778"/>
      <c r="EA824" s="778"/>
      <c r="EB824" s="778"/>
      <c r="EC824" s="778"/>
      <c r="ED824" s="778"/>
      <c r="EE824" s="778"/>
      <c r="EF824" s="778"/>
      <c r="EG824" s="778"/>
      <c r="EH824" s="778"/>
      <c r="EI824" s="778"/>
      <c r="EJ824" s="778"/>
      <c r="EK824" s="778"/>
      <c r="EL824" s="778"/>
      <c r="EM824" s="778"/>
      <c r="EN824" s="778"/>
      <c r="EO824" s="778"/>
      <c r="EP824" s="778"/>
      <c r="EQ824" s="778"/>
      <c r="ER824" s="778"/>
      <c r="ES824" s="778"/>
      <c r="ET824" s="778"/>
      <c r="EU824" s="778"/>
      <c r="EV824" s="778"/>
      <c r="EW824" s="778"/>
      <c r="EX824" s="778"/>
      <c r="EY824" s="778"/>
      <c r="EZ824" s="778"/>
      <c r="FA824" s="778"/>
      <c r="FB824" s="778"/>
      <c r="FC824" s="778"/>
      <c r="FD824" s="778"/>
      <c r="FE824" s="778"/>
      <c r="FF824" s="778"/>
      <c r="FG824" s="778"/>
      <c r="FH824" s="778"/>
      <c r="FI824" s="778"/>
      <c r="FJ824" s="778"/>
      <c r="FK824" s="778"/>
      <c r="FL824" s="778"/>
      <c r="FM824" s="778"/>
      <c r="FN824" s="778"/>
      <c r="FO824" s="778"/>
      <c r="FP824" s="778"/>
      <c r="FQ824" s="778"/>
      <c r="FR824" s="778"/>
      <c r="FS824" s="778"/>
      <c r="FT824" s="778"/>
      <c r="FU824" s="778"/>
      <c r="FV824" s="778"/>
      <c r="FW824" s="778"/>
      <c r="FX824" s="778"/>
      <c r="FY824" s="778"/>
      <c r="FZ824" s="778"/>
      <c r="GA824" s="778"/>
      <c r="GB824" s="778"/>
      <c r="GC824" s="778"/>
      <c r="GD824" s="778"/>
      <c r="GE824" s="778"/>
      <c r="GF824" s="778"/>
      <c r="GG824" s="778"/>
      <c r="GH824" s="778"/>
      <c r="GI824" s="778"/>
      <c r="GJ824" s="778"/>
      <c r="GK824" s="778"/>
      <c r="GL824" s="778"/>
      <c r="GM824" s="778"/>
      <c r="GN824" s="778"/>
      <c r="GO824" s="778"/>
      <c r="GP824" s="778"/>
      <c r="GQ824" s="778"/>
      <c r="GR824" s="778"/>
      <c r="GS824" s="778"/>
      <c r="GT824" s="778"/>
      <c r="GU824" s="778"/>
      <c r="GV824" s="778"/>
      <c r="GW824" s="778"/>
      <c r="GX824" s="778"/>
      <c r="GY824" s="778"/>
      <c r="GZ824" s="778"/>
      <c r="HA824" s="778"/>
      <c r="HB824" s="778"/>
      <c r="HC824" s="778"/>
      <c r="HD824" s="778"/>
      <c r="HE824" s="778"/>
      <c r="HF824" s="778"/>
      <c r="HG824" s="778"/>
      <c r="HH824" s="778"/>
    </row>
    <row r="825" spans="1:216" s="782" customFormat="1">
      <c r="A825" s="779"/>
      <c r="B825" s="780"/>
      <c r="C825" s="780"/>
      <c r="D825" s="780"/>
      <c r="E825" s="780"/>
      <c r="F825" s="780"/>
      <c r="G825" s="780"/>
      <c r="H825" s="780"/>
      <c r="I825" s="780"/>
      <c r="J825" s="780"/>
      <c r="K825" s="780"/>
      <c r="L825" s="780"/>
      <c r="M825" s="780"/>
      <c r="N825" s="780"/>
      <c r="O825" s="780"/>
      <c r="P825" s="780"/>
      <c r="Q825" s="781"/>
      <c r="R825" s="778"/>
      <c r="S825" s="778"/>
      <c r="T825" s="778"/>
      <c r="U825" s="778"/>
      <c r="V825" s="778"/>
      <c r="W825" s="778"/>
      <c r="X825" s="778"/>
      <c r="Y825" s="778"/>
      <c r="Z825" s="778"/>
      <c r="AA825" s="778"/>
      <c r="AB825" s="778"/>
      <c r="AC825" s="778"/>
      <c r="AD825" s="778"/>
      <c r="AE825" s="778"/>
      <c r="AF825" s="778"/>
      <c r="AG825" s="778"/>
      <c r="AH825" s="778"/>
      <c r="AI825" s="778"/>
      <c r="AJ825" s="778"/>
      <c r="AK825" s="778"/>
      <c r="AL825" s="778"/>
      <c r="AM825" s="778"/>
      <c r="AN825" s="778"/>
      <c r="AO825" s="778"/>
      <c r="AP825" s="778"/>
      <c r="AQ825" s="778"/>
      <c r="AR825" s="778"/>
      <c r="AS825" s="778"/>
      <c r="AT825" s="778"/>
      <c r="AU825" s="778"/>
      <c r="AV825" s="778"/>
      <c r="AW825" s="778"/>
      <c r="AX825" s="778"/>
      <c r="AY825" s="778"/>
      <c r="AZ825" s="778"/>
      <c r="BA825" s="778"/>
      <c r="BB825" s="778"/>
      <c r="BC825" s="778"/>
      <c r="BD825" s="778"/>
      <c r="BE825" s="778"/>
      <c r="BF825" s="778"/>
      <c r="BG825" s="778"/>
      <c r="BH825" s="778"/>
      <c r="BI825" s="778"/>
      <c r="BJ825" s="778"/>
      <c r="BK825" s="778"/>
      <c r="BL825" s="778"/>
      <c r="BM825" s="778"/>
      <c r="BN825" s="778"/>
      <c r="BO825" s="778"/>
      <c r="BP825" s="778"/>
      <c r="BQ825" s="778"/>
      <c r="BR825" s="778"/>
      <c r="BS825" s="778"/>
      <c r="BT825" s="778"/>
      <c r="BU825" s="778"/>
      <c r="BV825" s="778"/>
      <c r="BW825" s="778"/>
      <c r="BX825" s="778"/>
      <c r="BY825" s="778"/>
      <c r="BZ825" s="778"/>
      <c r="CA825" s="778"/>
      <c r="CB825" s="778"/>
      <c r="CC825" s="778"/>
      <c r="CD825" s="778"/>
      <c r="CE825" s="778"/>
      <c r="CF825" s="778"/>
      <c r="CG825" s="778"/>
      <c r="CH825" s="778"/>
      <c r="CI825" s="778"/>
      <c r="CJ825" s="778"/>
      <c r="CK825" s="778"/>
      <c r="CL825" s="778"/>
      <c r="CM825" s="778"/>
      <c r="CN825" s="778"/>
      <c r="CO825" s="778"/>
      <c r="CP825" s="778"/>
      <c r="CQ825" s="778"/>
      <c r="CR825" s="778"/>
      <c r="CS825" s="778"/>
      <c r="CT825" s="778"/>
      <c r="CU825" s="778"/>
      <c r="CV825" s="778"/>
      <c r="CW825" s="778"/>
      <c r="CX825" s="778"/>
      <c r="CY825" s="778"/>
      <c r="CZ825" s="778"/>
      <c r="DA825" s="778"/>
      <c r="DB825" s="778"/>
      <c r="DC825" s="778"/>
      <c r="DD825" s="778"/>
      <c r="DE825" s="778"/>
      <c r="DF825" s="778"/>
      <c r="DG825" s="778"/>
      <c r="DH825" s="778"/>
      <c r="DI825" s="778"/>
      <c r="DJ825" s="778"/>
      <c r="DK825" s="778"/>
      <c r="DL825" s="778"/>
      <c r="DM825" s="778"/>
      <c r="DN825" s="778"/>
      <c r="DO825" s="778"/>
      <c r="DP825" s="778"/>
      <c r="DQ825" s="778"/>
      <c r="DR825" s="778"/>
      <c r="DS825" s="778"/>
      <c r="DT825" s="778"/>
      <c r="DU825" s="778"/>
      <c r="DV825" s="778"/>
      <c r="DW825" s="778"/>
      <c r="DX825" s="778"/>
      <c r="DY825" s="778"/>
      <c r="DZ825" s="778"/>
      <c r="EA825" s="778"/>
      <c r="EB825" s="778"/>
      <c r="EC825" s="778"/>
      <c r="ED825" s="778"/>
      <c r="EE825" s="778"/>
      <c r="EF825" s="778"/>
      <c r="EG825" s="778"/>
      <c r="EH825" s="778"/>
      <c r="EI825" s="778"/>
      <c r="EJ825" s="778"/>
      <c r="EK825" s="778"/>
      <c r="EL825" s="778"/>
      <c r="EM825" s="778"/>
      <c r="EN825" s="778"/>
      <c r="EO825" s="778"/>
      <c r="EP825" s="778"/>
      <c r="EQ825" s="778"/>
      <c r="ER825" s="778"/>
      <c r="ES825" s="778"/>
      <c r="ET825" s="778"/>
      <c r="EU825" s="778"/>
      <c r="EV825" s="778"/>
      <c r="EW825" s="778"/>
      <c r="EX825" s="778"/>
      <c r="EY825" s="778"/>
      <c r="EZ825" s="778"/>
      <c r="FA825" s="778"/>
      <c r="FB825" s="778"/>
      <c r="FC825" s="778"/>
      <c r="FD825" s="778"/>
      <c r="FE825" s="778"/>
      <c r="FF825" s="778"/>
      <c r="FG825" s="778"/>
      <c r="FH825" s="778"/>
      <c r="FI825" s="778"/>
      <c r="FJ825" s="778"/>
      <c r="FK825" s="778"/>
      <c r="FL825" s="778"/>
      <c r="FM825" s="778"/>
      <c r="FN825" s="778"/>
      <c r="FO825" s="778"/>
      <c r="FP825" s="778"/>
      <c r="FQ825" s="778"/>
      <c r="FR825" s="778"/>
      <c r="FS825" s="778"/>
      <c r="FT825" s="778"/>
      <c r="FU825" s="778"/>
      <c r="FV825" s="778"/>
      <c r="FW825" s="778"/>
      <c r="FX825" s="778"/>
      <c r="FY825" s="778"/>
      <c r="FZ825" s="778"/>
      <c r="GA825" s="778"/>
      <c r="GB825" s="778"/>
      <c r="GC825" s="778"/>
      <c r="GD825" s="778"/>
      <c r="GE825" s="778"/>
      <c r="GF825" s="778"/>
      <c r="GG825" s="778"/>
      <c r="GH825" s="778"/>
      <c r="GI825" s="778"/>
      <c r="GJ825" s="778"/>
      <c r="GK825" s="778"/>
      <c r="GL825" s="778"/>
      <c r="GM825" s="778"/>
      <c r="GN825" s="778"/>
      <c r="GO825" s="778"/>
      <c r="GP825" s="778"/>
      <c r="GQ825" s="778"/>
      <c r="GR825" s="778"/>
      <c r="GS825" s="778"/>
      <c r="GT825" s="778"/>
      <c r="GU825" s="778"/>
      <c r="GV825" s="778"/>
      <c r="GW825" s="778"/>
      <c r="GX825" s="778"/>
      <c r="GY825" s="778"/>
      <c r="GZ825" s="778"/>
      <c r="HA825" s="778"/>
      <c r="HB825" s="778"/>
      <c r="HC825" s="778"/>
      <c r="HD825" s="778"/>
      <c r="HE825" s="778"/>
      <c r="HF825" s="778"/>
      <c r="HG825" s="778"/>
      <c r="HH825" s="778"/>
    </row>
    <row r="826" spans="1:216" s="782" customFormat="1">
      <c r="A826" s="779"/>
      <c r="B826" s="780"/>
      <c r="C826" s="780"/>
      <c r="D826" s="780"/>
      <c r="E826" s="780"/>
      <c r="F826" s="780"/>
      <c r="G826" s="780"/>
      <c r="H826" s="780"/>
      <c r="I826" s="780"/>
      <c r="J826" s="780"/>
      <c r="K826" s="780"/>
      <c r="L826" s="780"/>
      <c r="M826" s="780"/>
      <c r="N826" s="780"/>
      <c r="O826" s="780"/>
      <c r="P826" s="780"/>
      <c r="Q826" s="781"/>
      <c r="R826" s="778"/>
      <c r="S826" s="778"/>
      <c r="T826" s="778"/>
      <c r="U826" s="778"/>
      <c r="V826" s="778"/>
      <c r="W826" s="778"/>
      <c r="X826" s="778"/>
      <c r="Y826" s="778"/>
      <c r="Z826" s="778"/>
      <c r="AA826" s="778"/>
      <c r="AB826" s="778"/>
      <c r="AC826" s="778"/>
      <c r="AD826" s="778"/>
      <c r="AE826" s="778"/>
      <c r="AF826" s="778"/>
      <c r="AG826" s="778"/>
      <c r="AH826" s="778"/>
      <c r="AI826" s="778"/>
      <c r="AJ826" s="778"/>
      <c r="AK826" s="778"/>
      <c r="AL826" s="778"/>
      <c r="AM826" s="778"/>
      <c r="AN826" s="778"/>
      <c r="AO826" s="778"/>
      <c r="AP826" s="778"/>
      <c r="AQ826" s="778"/>
      <c r="AR826" s="778"/>
      <c r="AS826" s="778"/>
      <c r="AT826" s="778"/>
      <c r="AU826" s="778"/>
      <c r="AV826" s="778"/>
      <c r="AW826" s="778"/>
      <c r="AX826" s="778"/>
      <c r="AY826" s="778"/>
      <c r="AZ826" s="778"/>
      <c r="BA826" s="778"/>
      <c r="BB826" s="778"/>
      <c r="BC826" s="778"/>
      <c r="BD826" s="778"/>
      <c r="BE826" s="778"/>
      <c r="BF826" s="778"/>
      <c r="BG826" s="778"/>
      <c r="BH826" s="778"/>
      <c r="BI826" s="778"/>
      <c r="BJ826" s="778"/>
      <c r="BK826" s="778"/>
      <c r="BL826" s="778"/>
      <c r="BM826" s="778"/>
      <c r="BN826" s="778"/>
      <c r="BO826" s="778"/>
      <c r="BP826" s="778"/>
      <c r="BQ826" s="778"/>
      <c r="BR826" s="778"/>
      <c r="BS826" s="778"/>
      <c r="BT826" s="778"/>
      <c r="BU826" s="778"/>
      <c r="BV826" s="778"/>
      <c r="BW826" s="778"/>
      <c r="BX826" s="778"/>
      <c r="BY826" s="778"/>
      <c r="BZ826" s="778"/>
      <c r="CA826" s="778"/>
      <c r="CB826" s="778"/>
      <c r="CC826" s="778"/>
      <c r="CD826" s="778"/>
      <c r="CE826" s="778"/>
      <c r="CF826" s="778"/>
      <c r="CG826" s="778"/>
      <c r="CH826" s="778"/>
      <c r="CI826" s="778"/>
      <c r="CJ826" s="778"/>
      <c r="CK826" s="778"/>
      <c r="CL826" s="778"/>
      <c r="CM826" s="778"/>
      <c r="CN826" s="778"/>
      <c r="CO826" s="778"/>
      <c r="CP826" s="778"/>
      <c r="CQ826" s="778"/>
      <c r="CR826" s="778"/>
      <c r="CS826" s="778"/>
      <c r="CT826" s="778"/>
      <c r="CU826" s="778"/>
      <c r="CV826" s="778"/>
      <c r="CW826" s="778"/>
      <c r="CX826" s="778"/>
      <c r="CY826" s="778"/>
      <c r="CZ826" s="778"/>
      <c r="DA826" s="778"/>
      <c r="DB826" s="778"/>
      <c r="DC826" s="778"/>
      <c r="DD826" s="778"/>
      <c r="DE826" s="778"/>
      <c r="DF826" s="778"/>
      <c r="DG826" s="778"/>
      <c r="DH826" s="778"/>
      <c r="DI826" s="778"/>
      <c r="DJ826" s="778"/>
      <c r="DK826" s="778"/>
      <c r="DL826" s="778"/>
      <c r="DM826" s="778"/>
      <c r="DN826" s="778"/>
      <c r="DO826" s="778"/>
      <c r="DP826" s="778"/>
      <c r="DQ826" s="778"/>
      <c r="DR826" s="778"/>
      <c r="DS826" s="778"/>
      <c r="DT826" s="778"/>
      <c r="DU826" s="778"/>
      <c r="DV826" s="778"/>
      <c r="DW826" s="778"/>
      <c r="DX826" s="778"/>
      <c r="DY826" s="778"/>
      <c r="DZ826" s="778"/>
      <c r="EA826" s="778"/>
      <c r="EB826" s="778"/>
      <c r="EC826" s="778"/>
      <c r="ED826" s="778"/>
      <c r="EE826" s="778"/>
      <c r="EF826" s="778"/>
      <c r="EG826" s="778"/>
      <c r="EH826" s="778"/>
      <c r="EI826" s="778"/>
      <c r="EJ826" s="778"/>
      <c r="EK826" s="778"/>
      <c r="EL826" s="778"/>
      <c r="EM826" s="778"/>
      <c r="EN826" s="778"/>
      <c r="EO826" s="778"/>
      <c r="EP826" s="778"/>
      <c r="EQ826" s="778"/>
      <c r="ER826" s="778"/>
      <c r="ES826" s="778"/>
      <c r="ET826" s="778"/>
      <c r="EU826" s="778"/>
      <c r="EV826" s="778"/>
      <c r="EW826" s="778"/>
      <c r="EX826" s="778"/>
      <c r="EY826" s="778"/>
      <c r="EZ826" s="778"/>
      <c r="FA826" s="778"/>
      <c r="FB826" s="778"/>
      <c r="FC826" s="778"/>
      <c r="FD826" s="778"/>
      <c r="FE826" s="778"/>
      <c r="FF826" s="778"/>
      <c r="FG826" s="778"/>
      <c r="FH826" s="778"/>
      <c r="FI826" s="778"/>
      <c r="FJ826" s="778"/>
      <c r="FK826" s="778"/>
      <c r="FL826" s="778"/>
      <c r="FM826" s="778"/>
      <c r="FN826" s="778"/>
      <c r="FO826" s="778"/>
      <c r="FP826" s="778"/>
      <c r="FQ826" s="778"/>
      <c r="FR826" s="778"/>
      <c r="FS826" s="778"/>
      <c r="FT826" s="778"/>
      <c r="FU826" s="778"/>
      <c r="FV826" s="778"/>
      <c r="FW826" s="778"/>
      <c r="FX826" s="778"/>
      <c r="FY826" s="778"/>
      <c r="FZ826" s="778"/>
      <c r="GA826" s="778"/>
      <c r="GB826" s="778"/>
      <c r="GC826" s="778"/>
      <c r="GD826" s="778"/>
      <c r="GE826" s="778"/>
      <c r="GF826" s="778"/>
      <c r="GG826" s="778"/>
      <c r="GH826" s="778"/>
      <c r="GI826" s="778"/>
      <c r="GJ826" s="778"/>
      <c r="GK826" s="778"/>
      <c r="GL826" s="778"/>
      <c r="GM826" s="778"/>
      <c r="GN826" s="778"/>
      <c r="GO826" s="778"/>
      <c r="GP826" s="778"/>
      <c r="GQ826" s="778"/>
      <c r="GR826" s="778"/>
      <c r="GS826" s="778"/>
      <c r="GT826" s="778"/>
      <c r="GU826" s="778"/>
      <c r="GV826" s="778"/>
      <c r="GW826" s="778"/>
      <c r="GX826" s="778"/>
      <c r="GY826" s="778"/>
      <c r="GZ826" s="778"/>
      <c r="HA826" s="778"/>
      <c r="HB826" s="778"/>
      <c r="HC826" s="778"/>
      <c r="HD826" s="778"/>
      <c r="HE826" s="778"/>
      <c r="HF826" s="778"/>
      <c r="HG826" s="778"/>
      <c r="HH826" s="778"/>
    </row>
    <row r="827" spans="1:216" s="782" customFormat="1">
      <c r="A827" s="779"/>
      <c r="B827" s="780"/>
      <c r="C827" s="780"/>
      <c r="D827" s="780"/>
      <c r="E827" s="780"/>
      <c r="F827" s="780"/>
      <c r="G827" s="780"/>
      <c r="H827" s="780"/>
      <c r="I827" s="780"/>
      <c r="J827" s="780"/>
      <c r="K827" s="780"/>
      <c r="L827" s="780"/>
      <c r="M827" s="780"/>
      <c r="N827" s="780"/>
      <c r="O827" s="780"/>
      <c r="P827" s="780"/>
      <c r="Q827" s="781"/>
      <c r="R827" s="778"/>
      <c r="S827" s="778"/>
      <c r="T827" s="778"/>
      <c r="U827" s="778"/>
      <c r="V827" s="778"/>
      <c r="W827" s="778"/>
      <c r="X827" s="778"/>
      <c r="Y827" s="778"/>
      <c r="Z827" s="778"/>
      <c r="AA827" s="778"/>
      <c r="AB827" s="778"/>
      <c r="AC827" s="778"/>
      <c r="AD827" s="778"/>
      <c r="AE827" s="778"/>
      <c r="AF827" s="778"/>
      <c r="AG827" s="778"/>
      <c r="AH827" s="778"/>
      <c r="AI827" s="778"/>
      <c r="AJ827" s="778"/>
      <c r="AK827" s="778"/>
      <c r="AL827" s="778"/>
      <c r="AM827" s="778"/>
      <c r="AN827" s="778"/>
      <c r="AO827" s="778"/>
      <c r="AP827" s="778"/>
      <c r="AQ827" s="778"/>
      <c r="AR827" s="778"/>
      <c r="AS827" s="778"/>
      <c r="AT827" s="778"/>
      <c r="AU827" s="778"/>
      <c r="AV827" s="778"/>
      <c r="AW827" s="778"/>
      <c r="AX827" s="778"/>
      <c r="AY827" s="778"/>
      <c r="AZ827" s="778"/>
      <c r="BA827" s="778"/>
      <c r="BB827" s="778"/>
      <c r="BC827" s="778"/>
      <c r="BD827" s="778"/>
      <c r="BE827" s="778"/>
      <c r="BF827" s="778"/>
      <c r="BG827" s="778"/>
      <c r="BH827" s="778"/>
      <c r="BI827" s="778"/>
      <c r="BJ827" s="778"/>
      <c r="BK827" s="778"/>
      <c r="BL827" s="778"/>
      <c r="BM827" s="778"/>
      <c r="BN827" s="778"/>
      <c r="BO827" s="778"/>
      <c r="BP827" s="778"/>
      <c r="BQ827" s="778"/>
      <c r="BR827" s="778"/>
      <c r="BS827" s="778"/>
      <c r="BT827" s="778"/>
      <c r="BU827" s="778"/>
      <c r="BV827" s="778"/>
      <c r="BW827" s="778"/>
      <c r="BX827" s="778"/>
      <c r="BY827" s="778"/>
      <c r="BZ827" s="778"/>
      <c r="CA827" s="778"/>
      <c r="CB827" s="778"/>
      <c r="CC827" s="778"/>
      <c r="CD827" s="778"/>
      <c r="CE827" s="778"/>
      <c r="CF827" s="778"/>
      <c r="CG827" s="778"/>
      <c r="CH827" s="778"/>
      <c r="CI827" s="778"/>
      <c r="CJ827" s="778"/>
      <c r="CK827" s="778"/>
      <c r="CL827" s="778"/>
      <c r="CM827" s="778"/>
      <c r="CN827" s="778"/>
      <c r="CO827" s="778"/>
      <c r="CP827" s="778"/>
      <c r="CQ827" s="778"/>
      <c r="CR827" s="778"/>
      <c r="CS827" s="778"/>
      <c r="CT827" s="778"/>
      <c r="CU827" s="778"/>
      <c r="CV827" s="778"/>
      <c r="CW827" s="778"/>
      <c r="CX827" s="778"/>
      <c r="CY827" s="778"/>
      <c r="CZ827" s="778"/>
      <c r="DA827" s="778"/>
      <c r="DB827" s="778"/>
      <c r="DC827" s="778"/>
      <c r="DD827" s="778"/>
      <c r="DE827" s="778"/>
      <c r="DF827" s="778"/>
      <c r="DG827" s="778"/>
      <c r="DH827" s="778"/>
      <c r="DI827" s="778"/>
      <c r="DJ827" s="778"/>
      <c r="DK827" s="778"/>
      <c r="DL827" s="778"/>
      <c r="DM827" s="778"/>
      <c r="DN827" s="778"/>
      <c r="DO827" s="778"/>
      <c r="DP827" s="778"/>
      <c r="DQ827" s="778"/>
      <c r="DR827" s="778"/>
      <c r="DS827" s="778"/>
      <c r="DT827" s="778"/>
      <c r="DU827" s="778"/>
      <c r="DV827" s="778"/>
      <c r="DW827" s="778"/>
      <c r="DX827" s="778"/>
      <c r="DY827" s="778"/>
      <c r="DZ827" s="778"/>
      <c r="EA827" s="778"/>
      <c r="EB827" s="778"/>
      <c r="EC827" s="778"/>
      <c r="ED827" s="778"/>
      <c r="EE827" s="778"/>
      <c r="EF827" s="778"/>
      <c r="EG827" s="778"/>
      <c r="EH827" s="778"/>
      <c r="EI827" s="778"/>
      <c r="EJ827" s="778"/>
      <c r="EK827" s="778"/>
      <c r="EL827" s="778"/>
      <c r="EM827" s="778"/>
      <c r="EN827" s="778"/>
      <c r="EO827" s="778"/>
      <c r="EP827" s="778"/>
      <c r="EQ827" s="778"/>
      <c r="ER827" s="778"/>
      <c r="ES827" s="778"/>
      <c r="ET827" s="778"/>
      <c r="EU827" s="778"/>
      <c r="EV827" s="778"/>
      <c r="EW827" s="778"/>
      <c r="EX827" s="778"/>
      <c r="EY827" s="778"/>
      <c r="EZ827" s="778"/>
      <c r="FA827" s="778"/>
      <c r="FB827" s="778"/>
      <c r="FC827" s="778"/>
      <c r="FD827" s="778"/>
      <c r="FE827" s="778"/>
      <c r="FF827" s="778"/>
      <c r="FG827" s="778"/>
      <c r="FH827" s="778"/>
      <c r="FI827" s="778"/>
      <c r="FJ827" s="778"/>
      <c r="FK827" s="778"/>
      <c r="FL827" s="778"/>
      <c r="FM827" s="778"/>
      <c r="FN827" s="778"/>
      <c r="FO827" s="778"/>
      <c r="FP827" s="778"/>
      <c r="FQ827" s="778"/>
      <c r="FR827" s="778"/>
      <c r="FS827" s="778"/>
      <c r="FT827" s="778"/>
      <c r="FU827" s="778"/>
      <c r="FV827" s="778"/>
      <c r="FW827" s="778"/>
      <c r="FX827" s="778"/>
      <c r="FY827" s="778"/>
      <c r="FZ827" s="778"/>
      <c r="GA827" s="778"/>
      <c r="GB827" s="778"/>
      <c r="GC827" s="778"/>
      <c r="GD827" s="778"/>
      <c r="GE827" s="778"/>
      <c r="GF827" s="778"/>
      <c r="GG827" s="778"/>
      <c r="GH827" s="778"/>
      <c r="GI827" s="778"/>
      <c r="GJ827" s="778"/>
      <c r="GK827" s="778"/>
      <c r="GL827" s="778"/>
      <c r="GM827" s="778"/>
      <c r="GN827" s="778"/>
      <c r="GO827" s="778"/>
      <c r="GP827" s="778"/>
      <c r="GQ827" s="778"/>
      <c r="GR827" s="778"/>
      <c r="GS827" s="778"/>
      <c r="GT827" s="778"/>
      <c r="GU827" s="778"/>
      <c r="GV827" s="778"/>
      <c r="GW827" s="778"/>
      <c r="GX827" s="778"/>
      <c r="GY827" s="778"/>
      <c r="GZ827" s="778"/>
      <c r="HA827" s="778"/>
      <c r="HB827" s="778"/>
      <c r="HC827" s="778"/>
      <c r="HD827" s="778"/>
      <c r="HE827" s="778"/>
      <c r="HF827" s="778"/>
      <c r="HG827" s="778"/>
      <c r="HH827" s="778"/>
    </row>
    <row r="828" spans="1:216" s="782" customFormat="1">
      <c r="A828" s="779"/>
      <c r="B828" s="780"/>
      <c r="C828" s="780"/>
      <c r="D828" s="780"/>
      <c r="E828" s="780"/>
      <c r="F828" s="780"/>
      <c r="G828" s="780"/>
      <c r="H828" s="780"/>
      <c r="I828" s="780"/>
      <c r="J828" s="780"/>
      <c r="K828" s="780"/>
      <c r="L828" s="780"/>
      <c r="M828" s="780"/>
      <c r="N828" s="780"/>
      <c r="O828" s="780"/>
      <c r="P828" s="780"/>
      <c r="Q828" s="781"/>
      <c r="R828" s="778"/>
      <c r="S828" s="778"/>
      <c r="T828" s="778"/>
      <c r="U828" s="778"/>
      <c r="V828" s="778"/>
      <c r="W828" s="778"/>
      <c r="X828" s="778"/>
      <c r="Y828" s="778"/>
      <c r="Z828" s="778"/>
      <c r="AA828" s="778"/>
      <c r="AB828" s="778"/>
      <c r="AC828" s="778"/>
      <c r="AD828" s="778"/>
      <c r="AE828" s="778"/>
      <c r="AF828" s="778"/>
      <c r="AG828" s="778"/>
      <c r="AH828" s="778"/>
      <c r="AI828" s="778"/>
      <c r="AJ828" s="778"/>
      <c r="AK828" s="778"/>
      <c r="AL828" s="778"/>
      <c r="AM828" s="778"/>
      <c r="AN828" s="778"/>
      <c r="AO828" s="778"/>
      <c r="AP828" s="778"/>
      <c r="AQ828" s="778"/>
      <c r="AR828" s="778"/>
      <c r="AS828" s="778"/>
      <c r="AT828" s="778"/>
      <c r="AU828" s="778"/>
      <c r="AV828" s="778"/>
      <c r="AW828" s="778"/>
      <c r="AX828" s="778"/>
      <c r="AY828" s="778"/>
      <c r="AZ828" s="778"/>
      <c r="BA828" s="778"/>
      <c r="BB828" s="778"/>
      <c r="BC828" s="778"/>
      <c r="BD828" s="778"/>
      <c r="BE828" s="778"/>
      <c r="BF828" s="778"/>
      <c r="BG828" s="778"/>
      <c r="BH828" s="778"/>
      <c r="BI828" s="778"/>
      <c r="BJ828" s="778"/>
      <c r="BK828" s="778"/>
      <c r="BL828" s="778"/>
      <c r="BM828" s="778"/>
      <c r="BN828" s="778"/>
      <c r="BO828" s="778"/>
      <c r="BP828" s="778"/>
      <c r="BQ828" s="778"/>
      <c r="BR828" s="778"/>
      <c r="BS828" s="778"/>
      <c r="BT828" s="778"/>
      <c r="BU828" s="778"/>
      <c r="BV828" s="778"/>
      <c r="BW828" s="778"/>
      <c r="BX828" s="778"/>
      <c r="BY828" s="778"/>
      <c r="BZ828" s="778"/>
      <c r="CA828" s="778"/>
      <c r="CB828" s="778"/>
      <c r="CC828" s="778"/>
      <c r="CD828" s="778"/>
      <c r="CE828" s="778"/>
      <c r="CF828" s="778"/>
      <c r="CG828" s="778"/>
      <c r="CH828" s="778"/>
      <c r="CI828" s="778"/>
      <c r="CJ828" s="778"/>
      <c r="CK828" s="778"/>
      <c r="CL828" s="778"/>
      <c r="CM828" s="778"/>
      <c r="CN828" s="778"/>
      <c r="CO828" s="778"/>
      <c r="CP828" s="778"/>
      <c r="CQ828" s="778"/>
      <c r="CR828" s="778"/>
      <c r="CS828" s="778"/>
      <c r="CT828" s="778"/>
      <c r="CU828" s="778"/>
      <c r="CV828" s="778"/>
      <c r="CW828" s="778"/>
      <c r="CX828" s="778"/>
      <c r="CY828" s="778"/>
      <c r="CZ828" s="778"/>
      <c r="DA828" s="778"/>
      <c r="DB828" s="778"/>
      <c r="DC828" s="778"/>
      <c r="DD828" s="778"/>
      <c r="DE828" s="778"/>
      <c r="DF828" s="778"/>
      <c r="DG828" s="778"/>
      <c r="DH828" s="778"/>
      <c r="DI828" s="778"/>
      <c r="DJ828" s="778"/>
      <c r="DK828" s="778"/>
      <c r="DL828" s="778"/>
      <c r="DM828" s="778"/>
      <c r="DN828" s="778"/>
      <c r="DO828" s="778"/>
      <c r="DP828" s="778"/>
      <c r="DQ828" s="778"/>
      <c r="DR828" s="778"/>
      <c r="DS828" s="778"/>
      <c r="DT828" s="778"/>
      <c r="DU828" s="778"/>
      <c r="DV828" s="778"/>
      <c r="DW828" s="778"/>
      <c r="DX828" s="778"/>
      <c r="DY828" s="778"/>
      <c r="DZ828" s="778"/>
      <c r="EA828" s="778"/>
      <c r="EB828" s="778"/>
      <c r="EC828" s="778"/>
      <c r="ED828" s="778"/>
      <c r="EE828" s="778"/>
      <c r="EF828" s="778"/>
      <c r="EG828" s="778"/>
      <c r="EH828" s="778"/>
      <c r="EI828" s="778"/>
      <c r="EJ828" s="778"/>
      <c r="EK828" s="778"/>
      <c r="EL828" s="778"/>
      <c r="EM828" s="778"/>
      <c r="EN828" s="778"/>
      <c r="EO828" s="778"/>
      <c r="EP828" s="778"/>
      <c r="EQ828" s="778"/>
      <c r="ER828" s="778"/>
      <c r="ES828" s="778"/>
      <c r="ET828" s="778"/>
      <c r="EU828" s="778"/>
      <c r="EV828" s="778"/>
      <c r="EW828" s="778"/>
      <c r="EX828" s="778"/>
      <c r="EY828" s="778"/>
      <c r="EZ828" s="778"/>
      <c r="FA828" s="778"/>
      <c r="FB828" s="778"/>
      <c r="FC828" s="778"/>
      <c r="FD828" s="778"/>
      <c r="FE828" s="778"/>
      <c r="FF828" s="778"/>
      <c r="FG828" s="778"/>
      <c r="FH828" s="778"/>
      <c r="FI828" s="778"/>
      <c r="FJ828" s="778"/>
      <c r="FK828" s="778"/>
      <c r="FL828" s="778"/>
      <c r="FM828" s="778"/>
      <c r="FN828" s="778"/>
      <c r="FO828" s="778"/>
      <c r="FP828" s="778"/>
      <c r="FQ828" s="778"/>
      <c r="FR828" s="778"/>
      <c r="FS828" s="778"/>
      <c r="FT828" s="778"/>
      <c r="FU828" s="778"/>
      <c r="FV828" s="778"/>
      <c r="FW828" s="778"/>
      <c r="FX828" s="778"/>
      <c r="FY828" s="778"/>
      <c r="FZ828" s="778"/>
      <c r="GA828" s="778"/>
      <c r="GB828" s="778"/>
      <c r="GC828" s="778"/>
      <c r="GD828" s="778"/>
      <c r="GE828" s="778"/>
      <c r="GF828" s="778"/>
      <c r="GG828" s="778"/>
      <c r="GH828" s="778"/>
      <c r="GI828" s="778"/>
      <c r="GJ828" s="778"/>
      <c r="GK828" s="778"/>
      <c r="GL828" s="778"/>
      <c r="GM828" s="778"/>
      <c r="GN828" s="778"/>
      <c r="GO828" s="778"/>
      <c r="GP828" s="778"/>
      <c r="GQ828" s="778"/>
      <c r="GR828" s="778"/>
      <c r="GS828" s="778"/>
      <c r="GT828" s="778"/>
      <c r="GU828" s="778"/>
      <c r="GV828" s="778"/>
      <c r="GW828" s="778"/>
      <c r="GX828" s="778"/>
      <c r="GY828" s="778"/>
      <c r="GZ828" s="778"/>
      <c r="HA828" s="778"/>
      <c r="HB828" s="778"/>
      <c r="HC828" s="778"/>
      <c r="HD828" s="778"/>
      <c r="HE828" s="778"/>
      <c r="HF828" s="778"/>
      <c r="HG828" s="778"/>
      <c r="HH828" s="778"/>
    </row>
    <row r="829" spans="1:216" s="782" customFormat="1">
      <c r="A829" s="779"/>
      <c r="B829" s="780"/>
      <c r="C829" s="780"/>
      <c r="D829" s="780"/>
      <c r="E829" s="780"/>
      <c r="F829" s="780"/>
      <c r="G829" s="780"/>
      <c r="H829" s="780"/>
      <c r="I829" s="780"/>
      <c r="J829" s="780"/>
      <c r="K829" s="780"/>
      <c r="L829" s="780"/>
      <c r="M829" s="780"/>
      <c r="N829" s="780"/>
      <c r="O829" s="780"/>
      <c r="P829" s="780"/>
      <c r="Q829" s="781"/>
      <c r="R829" s="778"/>
      <c r="S829" s="778"/>
      <c r="T829" s="778"/>
      <c r="U829" s="778"/>
      <c r="V829" s="778"/>
      <c r="W829" s="778"/>
      <c r="X829" s="778"/>
      <c r="Y829" s="778"/>
      <c r="Z829" s="778"/>
      <c r="AA829" s="778"/>
      <c r="AB829" s="778"/>
      <c r="AC829" s="778"/>
      <c r="AD829" s="778"/>
      <c r="AE829" s="778"/>
      <c r="AF829" s="778"/>
      <c r="AG829" s="778"/>
      <c r="AH829" s="778"/>
      <c r="AI829" s="778"/>
      <c r="AJ829" s="778"/>
      <c r="AK829" s="778"/>
      <c r="AL829" s="778"/>
      <c r="AM829" s="778"/>
      <c r="AN829" s="778"/>
      <c r="AO829" s="778"/>
      <c r="AP829" s="778"/>
      <c r="AQ829" s="778"/>
      <c r="AR829" s="778"/>
      <c r="AS829" s="778"/>
      <c r="AT829" s="778"/>
      <c r="AU829" s="778"/>
      <c r="AV829" s="778"/>
      <c r="AW829" s="778"/>
      <c r="AX829" s="778"/>
      <c r="AY829" s="778"/>
      <c r="AZ829" s="778"/>
      <c r="BA829" s="778"/>
      <c r="BB829" s="778"/>
      <c r="BC829" s="778"/>
      <c r="BD829" s="778"/>
      <c r="BE829" s="778"/>
      <c r="BF829" s="778"/>
      <c r="BG829" s="778"/>
      <c r="BH829" s="778"/>
      <c r="BI829" s="778"/>
      <c r="BJ829" s="778"/>
      <c r="BK829" s="778"/>
      <c r="BL829" s="778"/>
      <c r="BM829" s="778"/>
      <c r="BN829" s="778"/>
      <c r="BO829" s="778"/>
      <c r="BP829" s="778"/>
      <c r="BQ829" s="778"/>
      <c r="BR829" s="778"/>
      <c r="BS829" s="778"/>
      <c r="BT829" s="778"/>
      <c r="BU829" s="778"/>
      <c r="BV829" s="778"/>
      <c r="BW829" s="778"/>
      <c r="BX829" s="778"/>
      <c r="BY829" s="778"/>
      <c r="BZ829" s="778"/>
      <c r="CA829" s="778"/>
      <c r="CB829" s="778"/>
      <c r="CC829" s="778"/>
      <c r="CD829" s="778"/>
      <c r="CE829" s="778"/>
      <c r="CF829" s="778"/>
      <c r="CG829" s="778"/>
      <c r="CH829" s="778"/>
      <c r="CI829" s="778"/>
      <c r="CJ829" s="778"/>
      <c r="CK829" s="778"/>
      <c r="CL829" s="778"/>
      <c r="CM829" s="778"/>
      <c r="CN829" s="778"/>
      <c r="CO829" s="778"/>
      <c r="CP829" s="778"/>
      <c r="CQ829" s="778"/>
      <c r="CR829" s="778"/>
      <c r="CS829" s="778"/>
      <c r="CT829" s="778"/>
      <c r="CU829" s="778"/>
      <c r="CV829" s="778"/>
      <c r="CW829" s="778"/>
      <c r="CX829" s="778"/>
      <c r="CY829" s="778"/>
      <c r="CZ829" s="778"/>
      <c r="DA829" s="778"/>
      <c r="DB829" s="778"/>
      <c r="DC829" s="778"/>
      <c r="DD829" s="778"/>
      <c r="DE829" s="778"/>
      <c r="DF829" s="778"/>
      <c r="DG829" s="778"/>
      <c r="DH829" s="778"/>
      <c r="DI829" s="778"/>
      <c r="DJ829" s="778"/>
      <c r="DK829" s="778"/>
      <c r="DL829" s="778"/>
      <c r="DM829" s="778"/>
      <c r="DN829" s="778"/>
      <c r="DO829" s="778"/>
      <c r="DP829" s="778"/>
      <c r="DQ829" s="778"/>
      <c r="DR829" s="778"/>
      <c r="DS829" s="778"/>
      <c r="DT829" s="778"/>
      <c r="DU829" s="778"/>
      <c r="DV829" s="778"/>
      <c r="DW829" s="778"/>
      <c r="DX829" s="778"/>
      <c r="DY829" s="778"/>
      <c r="DZ829" s="778"/>
      <c r="EA829" s="778"/>
      <c r="EB829" s="778"/>
      <c r="EC829" s="778"/>
      <c r="ED829" s="778"/>
      <c r="EE829" s="778"/>
      <c r="EF829" s="778"/>
      <c r="EG829" s="778"/>
      <c r="EH829" s="778"/>
      <c r="EI829" s="778"/>
      <c r="EJ829" s="778"/>
      <c r="EK829" s="778"/>
      <c r="EL829" s="778"/>
      <c r="EM829" s="778"/>
      <c r="EN829" s="778"/>
      <c r="EO829" s="778"/>
      <c r="EP829" s="778"/>
      <c r="EQ829" s="778"/>
      <c r="ER829" s="778"/>
      <c r="ES829" s="778"/>
      <c r="ET829" s="778"/>
      <c r="EU829" s="778"/>
      <c r="EV829" s="778"/>
      <c r="EW829" s="778"/>
      <c r="EX829" s="778"/>
      <c r="EY829" s="778"/>
      <c r="EZ829" s="778"/>
      <c r="FA829" s="778"/>
      <c r="FB829" s="778"/>
      <c r="FC829" s="778"/>
      <c r="FD829" s="778"/>
      <c r="FE829" s="778"/>
      <c r="FF829" s="778"/>
      <c r="FG829" s="778"/>
      <c r="FH829" s="778"/>
      <c r="FI829" s="778"/>
      <c r="FJ829" s="778"/>
      <c r="FK829" s="778"/>
      <c r="FL829" s="778"/>
      <c r="FM829" s="778"/>
      <c r="FN829" s="778"/>
      <c r="FO829" s="778"/>
      <c r="FP829" s="778"/>
      <c r="FQ829" s="778"/>
      <c r="FR829" s="778"/>
      <c r="FS829" s="778"/>
      <c r="FT829" s="778"/>
      <c r="FU829" s="778"/>
      <c r="FV829" s="778"/>
      <c r="FW829" s="778"/>
      <c r="FX829" s="778"/>
      <c r="FY829" s="778"/>
      <c r="FZ829" s="778"/>
      <c r="GA829" s="778"/>
      <c r="GB829" s="778"/>
      <c r="GC829" s="778"/>
      <c r="GD829" s="778"/>
      <c r="GE829" s="778"/>
      <c r="GF829" s="778"/>
      <c r="GG829" s="778"/>
      <c r="GH829" s="778"/>
      <c r="GI829" s="778"/>
      <c r="GJ829" s="778"/>
      <c r="GK829" s="778"/>
      <c r="GL829" s="778"/>
      <c r="GM829" s="778"/>
      <c r="GN829" s="778"/>
      <c r="GO829" s="778"/>
      <c r="GP829" s="778"/>
      <c r="GQ829" s="778"/>
      <c r="GR829" s="778"/>
      <c r="GS829" s="778"/>
      <c r="GT829" s="778"/>
      <c r="GU829" s="778"/>
      <c r="GV829" s="778"/>
      <c r="GW829" s="778"/>
      <c r="GX829" s="778"/>
      <c r="GY829" s="778"/>
      <c r="GZ829" s="778"/>
      <c r="HA829" s="778"/>
      <c r="HB829" s="778"/>
      <c r="HC829" s="778"/>
      <c r="HD829" s="778"/>
      <c r="HE829" s="778"/>
      <c r="HF829" s="778"/>
      <c r="HG829" s="778"/>
      <c r="HH829" s="778"/>
    </row>
    <row r="830" spans="1:216" s="782" customFormat="1">
      <c r="A830" s="779"/>
      <c r="B830" s="780"/>
      <c r="C830" s="780"/>
      <c r="D830" s="780"/>
      <c r="E830" s="780"/>
      <c r="F830" s="780"/>
      <c r="G830" s="780"/>
      <c r="H830" s="780"/>
      <c r="I830" s="780"/>
      <c r="J830" s="780"/>
      <c r="K830" s="780"/>
      <c r="L830" s="780"/>
      <c r="M830" s="780"/>
      <c r="N830" s="780"/>
      <c r="O830" s="780"/>
      <c r="P830" s="780"/>
      <c r="Q830" s="781"/>
      <c r="R830" s="778"/>
      <c r="S830" s="778"/>
      <c r="T830" s="778"/>
      <c r="U830" s="778"/>
      <c r="V830" s="778"/>
      <c r="W830" s="778"/>
      <c r="X830" s="778"/>
      <c r="Y830" s="778"/>
      <c r="Z830" s="778"/>
      <c r="AA830" s="778"/>
      <c r="AB830" s="778"/>
      <c r="AC830" s="778"/>
      <c r="AD830" s="778"/>
      <c r="AE830" s="778"/>
      <c r="AF830" s="778"/>
      <c r="AG830" s="778"/>
      <c r="AH830" s="778"/>
      <c r="AI830" s="778"/>
      <c r="AJ830" s="778"/>
      <c r="AK830" s="778"/>
      <c r="AL830" s="778"/>
      <c r="AM830" s="778"/>
      <c r="AN830" s="778"/>
      <c r="AO830" s="778"/>
      <c r="AP830" s="778"/>
      <c r="AQ830" s="778"/>
      <c r="AR830" s="778"/>
      <c r="AS830" s="778"/>
      <c r="AT830" s="778"/>
      <c r="AU830" s="778"/>
      <c r="AV830" s="778"/>
      <c r="AW830" s="778"/>
      <c r="AX830" s="778"/>
      <c r="AY830" s="778"/>
      <c r="AZ830" s="778"/>
      <c r="BA830" s="778"/>
      <c r="BB830" s="778"/>
      <c r="BC830" s="778"/>
      <c r="BD830" s="778"/>
      <c r="BE830" s="778"/>
      <c r="BF830" s="778"/>
      <c r="BG830" s="778"/>
      <c r="BH830" s="778"/>
      <c r="BI830" s="778"/>
      <c r="BJ830" s="778"/>
      <c r="BK830" s="778"/>
      <c r="BL830" s="778"/>
      <c r="BM830" s="778"/>
      <c r="BN830" s="778"/>
      <c r="BO830" s="778"/>
      <c r="BP830" s="778"/>
      <c r="BQ830" s="778"/>
      <c r="BR830" s="778"/>
      <c r="BS830" s="778"/>
      <c r="BT830" s="778"/>
      <c r="BU830" s="778"/>
      <c r="BV830" s="778"/>
      <c r="BW830" s="778"/>
      <c r="BX830" s="778"/>
      <c r="BY830" s="778"/>
      <c r="BZ830" s="778"/>
      <c r="CA830" s="778"/>
      <c r="CB830" s="778"/>
      <c r="CC830" s="778"/>
      <c r="CD830" s="778"/>
      <c r="CE830" s="778"/>
      <c r="CF830" s="778"/>
      <c r="CG830" s="778"/>
      <c r="CH830" s="778"/>
      <c r="CI830" s="778"/>
      <c r="CJ830" s="778"/>
      <c r="CK830" s="778"/>
      <c r="CL830" s="778"/>
      <c r="CM830" s="778"/>
      <c r="CN830" s="778"/>
      <c r="CO830" s="778"/>
      <c r="CP830" s="778"/>
      <c r="CQ830" s="778"/>
      <c r="CR830" s="778"/>
      <c r="CS830" s="778"/>
      <c r="CT830" s="778"/>
      <c r="CU830" s="778"/>
      <c r="CV830" s="778"/>
      <c r="CW830" s="778"/>
      <c r="CX830" s="778"/>
      <c r="CY830" s="778"/>
      <c r="CZ830" s="778"/>
      <c r="DA830" s="778"/>
      <c r="DB830" s="778"/>
      <c r="DC830" s="778"/>
      <c r="DD830" s="778"/>
      <c r="DE830" s="778"/>
      <c r="DF830" s="778"/>
      <c r="DG830" s="778"/>
      <c r="DH830" s="778"/>
      <c r="DI830" s="778"/>
      <c r="DJ830" s="778"/>
      <c r="DK830" s="778"/>
      <c r="DL830" s="778"/>
      <c r="DM830" s="778"/>
      <c r="DN830" s="778"/>
      <c r="DO830" s="778"/>
      <c r="DP830" s="778"/>
      <c r="DQ830" s="778"/>
      <c r="DR830" s="778"/>
      <c r="DS830" s="778"/>
      <c r="DT830" s="778"/>
      <c r="DU830" s="778"/>
      <c r="DV830" s="778"/>
      <c r="DW830" s="778"/>
      <c r="DX830" s="778"/>
      <c r="DY830" s="778"/>
      <c r="DZ830" s="778"/>
      <c r="EA830" s="778"/>
      <c r="EB830" s="778"/>
      <c r="EC830" s="778"/>
      <c r="ED830" s="778"/>
      <c r="EE830" s="778"/>
      <c r="EF830" s="778"/>
      <c r="EG830" s="778"/>
      <c r="EH830" s="778"/>
      <c r="EI830" s="778"/>
      <c r="EJ830" s="778"/>
      <c r="EK830" s="778"/>
      <c r="EL830" s="778"/>
      <c r="EM830" s="778"/>
      <c r="EN830" s="778"/>
      <c r="EO830" s="778"/>
      <c r="EP830" s="778"/>
      <c r="EQ830" s="778"/>
      <c r="ER830" s="778"/>
      <c r="ES830" s="778"/>
      <c r="ET830" s="778"/>
      <c r="EU830" s="778"/>
      <c r="EV830" s="778"/>
      <c r="EW830" s="778"/>
      <c r="EX830" s="778"/>
      <c r="EY830" s="778"/>
      <c r="EZ830" s="778"/>
      <c r="FA830" s="778"/>
      <c r="FB830" s="778"/>
      <c r="FC830" s="778"/>
      <c r="FD830" s="778"/>
      <c r="FE830" s="778"/>
      <c r="FF830" s="778"/>
      <c r="FG830" s="778"/>
      <c r="FH830" s="778"/>
      <c r="FI830" s="778"/>
      <c r="FJ830" s="778"/>
      <c r="FK830" s="778"/>
      <c r="FL830" s="778"/>
      <c r="FM830" s="778"/>
      <c r="FN830" s="778"/>
      <c r="FO830" s="778"/>
      <c r="FP830" s="778"/>
      <c r="FQ830" s="778"/>
      <c r="FR830" s="778"/>
      <c r="FS830" s="778"/>
      <c r="FT830" s="778"/>
      <c r="FU830" s="778"/>
      <c r="FV830" s="778"/>
      <c r="FW830" s="778"/>
      <c r="FX830" s="778"/>
      <c r="FY830" s="778"/>
      <c r="FZ830" s="778"/>
      <c r="GA830" s="778"/>
      <c r="GB830" s="778"/>
      <c r="GC830" s="778"/>
      <c r="GD830" s="778"/>
      <c r="GE830" s="778"/>
      <c r="GF830" s="778"/>
      <c r="GG830" s="778"/>
      <c r="GH830" s="778"/>
      <c r="GI830" s="778"/>
      <c r="GJ830" s="778"/>
      <c r="GK830" s="778"/>
      <c r="GL830" s="778"/>
      <c r="GM830" s="778"/>
      <c r="GN830" s="778"/>
      <c r="GO830" s="778"/>
      <c r="GP830" s="778"/>
      <c r="GQ830" s="778"/>
      <c r="GR830" s="778"/>
      <c r="GS830" s="778"/>
      <c r="GT830" s="778"/>
      <c r="GU830" s="778"/>
      <c r="GV830" s="778"/>
      <c r="GW830" s="778"/>
      <c r="GX830" s="778"/>
      <c r="GY830" s="778"/>
      <c r="GZ830" s="778"/>
      <c r="HA830" s="778"/>
      <c r="HB830" s="778"/>
      <c r="HC830" s="778"/>
      <c r="HD830" s="778"/>
      <c r="HE830" s="778"/>
      <c r="HF830" s="778"/>
      <c r="HG830" s="778"/>
      <c r="HH830" s="778"/>
    </row>
    <row r="831" spans="1:216" s="782" customFormat="1">
      <c r="A831" s="779"/>
      <c r="B831" s="780"/>
      <c r="C831" s="780"/>
      <c r="D831" s="780"/>
      <c r="E831" s="780"/>
      <c r="F831" s="780"/>
      <c r="G831" s="780"/>
      <c r="H831" s="780"/>
      <c r="I831" s="780"/>
      <c r="J831" s="780"/>
      <c r="K831" s="780"/>
      <c r="L831" s="780"/>
      <c r="M831" s="780"/>
      <c r="N831" s="780"/>
      <c r="O831" s="780"/>
      <c r="P831" s="780"/>
      <c r="Q831" s="781"/>
      <c r="R831" s="778"/>
      <c r="S831" s="778"/>
      <c r="T831" s="778"/>
      <c r="U831" s="778"/>
      <c r="V831" s="778"/>
      <c r="W831" s="778"/>
      <c r="X831" s="778"/>
      <c r="Y831" s="778"/>
      <c r="Z831" s="778"/>
      <c r="AA831" s="778"/>
      <c r="AB831" s="778"/>
      <c r="AC831" s="778"/>
      <c r="AD831" s="778"/>
      <c r="AE831" s="778"/>
      <c r="AF831" s="778"/>
      <c r="AG831" s="778"/>
      <c r="AH831" s="778"/>
      <c r="AI831" s="778"/>
      <c r="AJ831" s="778"/>
      <c r="AK831" s="778"/>
      <c r="AL831" s="778"/>
      <c r="AM831" s="778"/>
      <c r="AN831" s="778"/>
      <c r="AO831" s="778"/>
      <c r="AP831" s="778"/>
      <c r="AQ831" s="778"/>
      <c r="AR831" s="778"/>
      <c r="AS831" s="778"/>
      <c r="AT831" s="778"/>
      <c r="AU831" s="778"/>
      <c r="AV831" s="778"/>
      <c r="AW831" s="778"/>
      <c r="AX831" s="778"/>
      <c r="AY831" s="778"/>
      <c r="AZ831" s="778"/>
      <c r="BA831" s="778"/>
      <c r="BB831" s="778"/>
      <c r="BC831" s="778"/>
      <c r="BD831" s="778"/>
      <c r="BE831" s="778"/>
      <c r="BF831" s="778"/>
      <c r="BG831" s="778"/>
      <c r="BH831" s="778"/>
      <c r="BI831" s="778"/>
      <c r="BJ831" s="778"/>
      <c r="BK831" s="778"/>
      <c r="BL831" s="778"/>
      <c r="BM831" s="778"/>
      <c r="BN831" s="778"/>
      <c r="BO831" s="778"/>
      <c r="BP831" s="778"/>
      <c r="BQ831" s="778"/>
      <c r="BR831" s="778"/>
      <c r="BS831" s="778"/>
      <c r="BT831" s="778"/>
      <c r="BU831" s="778"/>
      <c r="BV831" s="778"/>
      <c r="BW831" s="778"/>
      <c r="BX831" s="778"/>
      <c r="BY831" s="778"/>
      <c r="BZ831" s="778"/>
      <c r="CA831" s="778"/>
      <c r="CB831" s="778"/>
      <c r="CC831" s="778"/>
      <c r="CD831" s="778"/>
      <c r="CE831" s="778"/>
      <c r="CF831" s="778"/>
      <c r="CG831" s="778"/>
      <c r="CH831" s="778"/>
      <c r="CI831" s="778"/>
      <c r="CJ831" s="778"/>
      <c r="CK831" s="778"/>
      <c r="CL831" s="778"/>
      <c r="CM831" s="778"/>
      <c r="CN831" s="778"/>
      <c r="CO831" s="778"/>
      <c r="CP831" s="778"/>
      <c r="CQ831" s="778"/>
      <c r="CR831" s="778"/>
      <c r="CS831" s="778"/>
      <c r="CT831" s="778"/>
      <c r="CU831" s="778"/>
      <c r="CV831" s="778"/>
      <c r="CW831" s="778"/>
      <c r="CX831" s="778"/>
      <c r="CY831" s="778"/>
      <c r="CZ831" s="778"/>
      <c r="DA831" s="778"/>
      <c r="DB831" s="778"/>
      <c r="DC831" s="778"/>
      <c r="DD831" s="778"/>
      <c r="DE831" s="778"/>
      <c r="DF831" s="778"/>
      <c r="DG831" s="778"/>
      <c r="DH831" s="778"/>
      <c r="DI831" s="778"/>
      <c r="DJ831" s="778"/>
      <c r="DK831" s="778"/>
      <c r="DL831" s="778"/>
      <c r="DM831" s="778"/>
      <c r="DN831" s="778"/>
      <c r="DO831" s="778"/>
      <c r="DP831" s="778"/>
      <c r="DQ831" s="778"/>
      <c r="DR831" s="778"/>
      <c r="DS831" s="778"/>
      <c r="DT831" s="778"/>
      <c r="DU831" s="778"/>
      <c r="DV831" s="778"/>
      <c r="DW831" s="778"/>
      <c r="DX831" s="778"/>
      <c r="DY831" s="778"/>
      <c r="DZ831" s="778"/>
      <c r="EA831" s="778"/>
      <c r="EB831" s="778"/>
      <c r="EC831" s="778"/>
      <c r="ED831" s="778"/>
      <c r="EE831" s="778"/>
      <c r="EF831" s="778"/>
      <c r="EG831" s="778"/>
      <c r="EH831" s="778"/>
      <c r="EI831" s="778"/>
      <c r="EJ831" s="778"/>
      <c r="EK831" s="778"/>
      <c r="EL831" s="778"/>
      <c r="EM831" s="778"/>
      <c r="EN831" s="778"/>
      <c r="EO831" s="778"/>
      <c r="EP831" s="778"/>
      <c r="EQ831" s="778"/>
      <c r="ER831" s="778"/>
      <c r="ES831" s="778"/>
      <c r="ET831" s="778"/>
      <c r="EU831" s="778"/>
      <c r="EV831" s="778"/>
      <c r="EW831" s="778"/>
      <c r="EX831" s="778"/>
      <c r="EY831" s="778"/>
      <c r="EZ831" s="778"/>
      <c r="FA831" s="778"/>
      <c r="FB831" s="778"/>
      <c r="FC831" s="778"/>
      <c r="FD831" s="778"/>
      <c r="FE831" s="778"/>
      <c r="FF831" s="778"/>
      <c r="FG831" s="778"/>
      <c r="FH831" s="778"/>
      <c r="FI831" s="778"/>
      <c r="FJ831" s="778"/>
      <c r="FK831" s="778"/>
      <c r="FL831" s="778"/>
      <c r="FM831" s="778"/>
      <c r="FN831" s="778"/>
      <c r="FO831" s="778"/>
      <c r="FP831" s="778"/>
      <c r="FQ831" s="778"/>
      <c r="FR831" s="778"/>
      <c r="FS831" s="778"/>
      <c r="FT831" s="778"/>
      <c r="FU831" s="778"/>
      <c r="FV831" s="778"/>
      <c r="FW831" s="778"/>
      <c r="FX831" s="778"/>
      <c r="FY831" s="778"/>
      <c r="FZ831" s="778"/>
      <c r="GA831" s="778"/>
      <c r="GB831" s="778"/>
      <c r="GC831" s="778"/>
      <c r="GD831" s="778"/>
      <c r="GE831" s="778"/>
      <c r="GF831" s="778"/>
      <c r="GG831" s="778"/>
      <c r="GH831" s="778"/>
      <c r="GI831" s="778"/>
      <c r="GJ831" s="778"/>
      <c r="GK831" s="778"/>
      <c r="GL831" s="778"/>
      <c r="GM831" s="778"/>
      <c r="GN831" s="778"/>
      <c r="GO831" s="778"/>
      <c r="GP831" s="778"/>
      <c r="GQ831" s="778"/>
      <c r="GR831" s="778"/>
      <c r="GS831" s="778"/>
      <c r="GT831" s="778"/>
      <c r="GU831" s="778"/>
      <c r="GV831" s="778"/>
      <c r="GW831" s="778"/>
      <c r="GX831" s="778"/>
      <c r="GY831" s="778"/>
      <c r="GZ831" s="778"/>
      <c r="HA831" s="778"/>
      <c r="HB831" s="778"/>
      <c r="HC831" s="778"/>
      <c r="HD831" s="778"/>
      <c r="HE831" s="778"/>
      <c r="HF831" s="778"/>
      <c r="HG831" s="778"/>
      <c r="HH831" s="778"/>
    </row>
    <row r="832" spans="1:216" s="782" customFormat="1">
      <c r="A832" s="779"/>
      <c r="B832" s="780"/>
      <c r="C832" s="780"/>
      <c r="D832" s="780"/>
      <c r="E832" s="780"/>
      <c r="F832" s="780"/>
      <c r="G832" s="780"/>
      <c r="H832" s="780"/>
      <c r="I832" s="780"/>
      <c r="J832" s="780"/>
      <c r="K832" s="780"/>
      <c r="L832" s="780"/>
      <c r="M832" s="780"/>
      <c r="N832" s="780"/>
      <c r="O832" s="780"/>
      <c r="P832" s="780"/>
      <c r="Q832" s="781"/>
      <c r="R832" s="778"/>
      <c r="S832" s="778"/>
      <c r="T832" s="778"/>
      <c r="U832" s="778"/>
      <c r="V832" s="778"/>
      <c r="W832" s="778"/>
      <c r="X832" s="778"/>
      <c r="Y832" s="778"/>
      <c r="Z832" s="778"/>
      <c r="AA832" s="778"/>
      <c r="AB832" s="778"/>
      <c r="AC832" s="778"/>
      <c r="AD832" s="778"/>
      <c r="AE832" s="778"/>
      <c r="AF832" s="778"/>
      <c r="AG832" s="778"/>
      <c r="AH832" s="778"/>
      <c r="AI832" s="778"/>
      <c r="AJ832" s="778"/>
      <c r="AK832" s="778"/>
      <c r="AL832" s="778"/>
      <c r="AM832" s="778"/>
      <c r="AN832" s="778"/>
      <c r="AO832" s="778"/>
      <c r="AP832" s="778"/>
      <c r="AQ832" s="778"/>
      <c r="AR832" s="778"/>
      <c r="AS832" s="778"/>
      <c r="AT832" s="778"/>
      <c r="AU832" s="778"/>
      <c r="AV832" s="778"/>
      <c r="AW832" s="778"/>
      <c r="AX832" s="778"/>
      <c r="AY832" s="778"/>
      <c r="AZ832" s="778"/>
      <c r="BA832" s="778"/>
      <c r="BB832" s="778"/>
      <c r="BC832" s="778"/>
      <c r="BD832" s="778"/>
      <c r="BE832" s="778"/>
      <c r="BF832" s="778"/>
      <c r="BG832" s="778"/>
      <c r="BH832" s="778"/>
      <c r="BI832" s="778"/>
      <c r="BJ832" s="778"/>
      <c r="BK832" s="778"/>
      <c r="BL832" s="778"/>
      <c r="BM832" s="778"/>
      <c r="BN832" s="778"/>
      <c r="BO832" s="778"/>
      <c r="BP832" s="778"/>
      <c r="BQ832" s="778"/>
      <c r="BR832" s="778"/>
      <c r="BS832" s="778"/>
      <c r="BT832" s="778"/>
      <c r="BU832" s="778"/>
      <c r="BV832" s="778"/>
      <c r="BW832" s="778"/>
      <c r="BX832" s="778"/>
      <c r="BY832" s="778"/>
      <c r="BZ832" s="778"/>
      <c r="CA832" s="778"/>
      <c r="CB832" s="778"/>
      <c r="CC832" s="778"/>
      <c r="CD832" s="778"/>
      <c r="CE832" s="778"/>
      <c r="CF832" s="778"/>
      <c r="CG832" s="778"/>
      <c r="CH832" s="778"/>
      <c r="CI832" s="778"/>
      <c r="CJ832" s="778"/>
      <c r="CK832" s="778"/>
      <c r="CL832" s="778"/>
      <c r="CM832" s="778"/>
      <c r="CN832" s="778"/>
      <c r="CO832" s="778"/>
      <c r="CP832" s="778"/>
      <c r="CQ832" s="778"/>
      <c r="CR832" s="778"/>
      <c r="CS832" s="778"/>
      <c r="CT832" s="778"/>
      <c r="CU832" s="778"/>
      <c r="CV832" s="778"/>
      <c r="CW832" s="778"/>
      <c r="CX832" s="778"/>
      <c r="CY832" s="778"/>
      <c r="CZ832" s="778"/>
      <c r="DA832" s="778"/>
      <c r="DB832" s="778"/>
      <c r="DC832" s="778"/>
      <c r="DD832" s="778"/>
      <c r="DE832" s="778"/>
      <c r="DF832" s="778"/>
      <c r="DG832" s="778"/>
      <c r="DH832" s="778"/>
      <c r="DI832" s="778"/>
      <c r="DJ832" s="778"/>
      <c r="DK832" s="778"/>
      <c r="DL832" s="778"/>
      <c r="DM832" s="778"/>
      <c r="DN832" s="778"/>
      <c r="DO832" s="778"/>
      <c r="DP832" s="778"/>
      <c r="DQ832" s="778"/>
      <c r="DR832" s="778"/>
      <c r="DS832" s="778"/>
      <c r="DT832" s="778"/>
      <c r="DU832" s="778"/>
      <c r="DV832" s="778"/>
      <c r="DW832" s="778"/>
      <c r="DX832" s="778"/>
      <c r="DY832" s="778"/>
      <c r="DZ832" s="778"/>
      <c r="EA832" s="778"/>
      <c r="EB832" s="778"/>
      <c r="EC832" s="778"/>
      <c r="ED832" s="778"/>
      <c r="EE832" s="778"/>
      <c r="EF832" s="778"/>
      <c r="EG832" s="778"/>
      <c r="EH832" s="778"/>
      <c r="EI832" s="778"/>
      <c r="EJ832" s="778"/>
      <c r="EK832" s="778"/>
      <c r="EL832" s="778"/>
      <c r="EM832" s="778"/>
      <c r="EN832" s="778"/>
      <c r="EO832" s="778"/>
      <c r="EP832" s="778"/>
      <c r="EQ832" s="778"/>
      <c r="ER832" s="778"/>
      <c r="ES832" s="778"/>
      <c r="ET832" s="778"/>
      <c r="EU832" s="778"/>
      <c r="EV832" s="778"/>
      <c r="EW832" s="778"/>
      <c r="EX832" s="778"/>
      <c r="EY832" s="778"/>
      <c r="EZ832" s="778"/>
      <c r="FA832" s="778"/>
      <c r="FB832" s="778"/>
      <c r="FC832" s="778"/>
      <c r="FD832" s="778"/>
      <c r="FE832" s="778"/>
      <c r="FF832" s="778"/>
      <c r="FG832" s="778"/>
      <c r="FH832" s="778"/>
      <c r="FI832" s="778"/>
      <c r="FJ832" s="778"/>
      <c r="FK832" s="778"/>
      <c r="FL832" s="778"/>
      <c r="FM832" s="778"/>
      <c r="FN832" s="778"/>
      <c r="FO832" s="778"/>
      <c r="FP832" s="778"/>
      <c r="FQ832" s="778"/>
      <c r="FR832" s="778"/>
      <c r="FS832" s="778"/>
      <c r="FT832" s="778"/>
      <c r="FU832" s="778"/>
      <c r="FV832" s="778"/>
      <c r="FW832" s="778"/>
      <c r="FX832" s="778"/>
      <c r="FY832" s="778"/>
      <c r="FZ832" s="778"/>
      <c r="GA832" s="778"/>
      <c r="GB832" s="778"/>
      <c r="GC832" s="778"/>
      <c r="GD832" s="778"/>
      <c r="GE832" s="778"/>
      <c r="GF832" s="778"/>
      <c r="GG832" s="778"/>
      <c r="GH832" s="778"/>
      <c r="GI832" s="778"/>
      <c r="GJ832" s="778"/>
      <c r="GK832" s="778"/>
      <c r="GL832" s="778"/>
      <c r="GM832" s="778"/>
      <c r="GN832" s="778"/>
      <c r="GO832" s="778"/>
      <c r="GP832" s="778"/>
      <c r="GQ832" s="778"/>
      <c r="GR832" s="778"/>
      <c r="GS832" s="778"/>
      <c r="GT832" s="778"/>
      <c r="GU832" s="778"/>
      <c r="GV832" s="778"/>
      <c r="GW832" s="778"/>
      <c r="GX832" s="778"/>
      <c r="GY832" s="778"/>
      <c r="GZ832" s="778"/>
      <c r="HA832" s="778"/>
      <c r="HB832" s="778"/>
      <c r="HC832" s="778"/>
      <c r="HD832" s="778"/>
      <c r="HE832" s="778"/>
      <c r="HF832" s="778"/>
      <c r="HG832" s="778"/>
      <c r="HH832" s="778"/>
    </row>
    <row r="833" spans="1:216" s="782" customFormat="1">
      <c r="A833" s="779"/>
      <c r="B833" s="780"/>
      <c r="C833" s="780"/>
      <c r="D833" s="780"/>
      <c r="E833" s="780"/>
      <c r="F833" s="780"/>
      <c r="G833" s="780"/>
      <c r="H833" s="780"/>
      <c r="I833" s="780"/>
      <c r="J833" s="780"/>
      <c r="K833" s="780"/>
      <c r="L833" s="780"/>
      <c r="M833" s="780"/>
      <c r="N833" s="780"/>
      <c r="O833" s="780"/>
      <c r="P833" s="780"/>
      <c r="Q833" s="781"/>
      <c r="R833" s="778"/>
      <c r="S833" s="778"/>
      <c r="T833" s="778"/>
      <c r="U833" s="778"/>
      <c r="V833" s="778"/>
      <c r="W833" s="778"/>
      <c r="X833" s="778"/>
      <c r="Y833" s="778"/>
      <c r="Z833" s="778"/>
      <c r="AA833" s="778"/>
      <c r="AB833" s="778"/>
      <c r="AC833" s="778"/>
      <c r="AD833" s="778"/>
      <c r="AE833" s="778"/>
      <c r="AF833" s="778"/>
      <c r="AG833" s="778"/>
      <c r="AH833" s="778"/>
      <c r="AI833" s="778"/>
      <c r="AJ833" s="778"/>
      <c r="AK833" s="778"/>
      <c r="AL833" s="778"/>
      <c r="AM833" s="778"/>
      <c r="AN833" s="778"/>
      <c r="AO833" s="778"/>
      <c r="AP833" s="778"/>
      <c r="AQ833" s="778"/>
      <c r="AR833" s="778"/>
      <c r="AS833" s="778"/>
      <c r="AT833" s="778"/>
      <c r="AU833" s="778"/>
      <c r="AV833" s="778"/>
      <c r="AW833" s="778"/>
      <c r="AX833" s="778"/>
      <c r="AY833" s="778"/>
      <c r="AZ833" s="778"/>
      <c r="BA833" s="778"/>
      <c r="BB833" s="778"/>
      <c r="BC833" s="778"/>
      <c r="BD833" s="778"/>
      <c r="BE833" s="778"/>
      <c r="BF833" s="778"/>
      <c r="BG833" s="778"/>
      <c r="BH833" s="778"/>
      <c r="BI833" s="778"/>
      <c r="BJ833" s="778"/>
      <c r="BK833" s="778"/>
      <c r="BL833" s="778"/>
      <c r="BM833" s="778"/>
      <c r="BN833" s="778"/>
      <c r="BO833" s="778"/>
      <c r="BP833" s="778"/>
      <c r="BQ833" s="778"/>
      <c r="BR833" s="778"/>
      <c r="BS833" s="778"/>
      <c r="BT833" s="778"/>
      <c r="BU833" s="778"/>
      <c r="BV833" s="778"/>
      <c r="BW833" s="778"/>
      <c r="BX833" s="778"/>
      <c r="BY833" s="778"/>
      <c r="BZ833" s="778"/>
      <c r="CA833" s="778"/>
      <c r="CB833" s="778"/>
      <c r="CC833" s="778"/>
      <c r="CD833" s="778"/>
      <c r="CE833" s="778"/>
      <c r="CF833" s="778"/>
      <c r="CG833" s="778"/>
      <c r="CH833" s="778"/>
      <c r="CI833" s="778"/>
      <c r="CJ833" s="778"/>
      <c r="CK833" s="778"/>
      <c r="CL833" s="778"/>
      <c r="CM833" s="778"/>
      <c r="CN833" s="778"/>
      <c r="CO833" s="778"/>
      <c r="CP833" s="778"/>
      <c r="CQ833" s="778"/>
      <c r="CR833" s="778"/>
      <c r="CS833" s="778"/>
      <c r="CT833" s="778"/>
      <c r="CU833" s="778"/>
      <c r="CV833" s="778"/>
      <c r="CW833" s="778"/>
      <c r="CX833" s="778"/>
      <c r="CY833" s="778"/>
      <c r="CZ833" s="778"/>
      <c r="DA833" s="778"/>
      <c r="DB833" s="778"/>
      <c r="DC833" s="778"/>
      <c r="DD833" s="778"/>
      <c r="DE833" s="778"/>
      <c r="DF833" s="778"/>
      <c r="DG833" s="778"/>
      <c r="DH833" s="778"/>
      <c r="DI833" s="778"/>
      <c r="DJ833" s="778"/>
      <c r="DK833" s="778"/>
      <c r="DL833" s="778"/>
      <c r="DM833" s="778"/>
      <c r="DN833" s="778"/>
      <c r="DO833" s="778"/>
      <c r="DP833" s="778"/>
      <c r="DQ833" s="778"/>
      <c r="DR833" s="778"/>
      <c r="DS833" s="778"/>
      <c r="DT833" s="778"/>
      <c r="DU833" s="778"/>
      <c r="DV833" s="778"/>
      <c r="DW833" s="778"/>
      <c r="DX833" s="778"/>
      <c r="DY833" s="778"/>
      <c r="DZ833" s="778"/>
      <c r="EA833" s="778"/>
      <c r="EB833" s="778"/>
      <c r="EC833" s="778"/>
      <c r="ED833" s="778"/>
      <c r="EE833" s="778"/>
      <c r="EF833" s="778"/>
      <c r="EG833" s="778"/>
      <c r="EH833" s="778"/>
      <c r="EI833" s="778"/>
      <c r="EJ833" s="778"/>
      <c r="EK833" s="778"/>
      <c r="EL833" s="778"/>
      <c r="EM833" s="778"/>
      <c r="EN833" s="778"/>
      <c r="EO833" s="778"/>
      <c r="EP833" s="778"/>
      <c r="EQ833" s="778"/>
      <c r="ER833" s="778"/>
      <c r="ES833" s="778"/>
      <c r="ET833" s="778"/>
      <c r="EU833" s="778"/>
      <c r="EV833" s="778"/>
      <c r="EW833" s="778"/>
      <c r="EX833" s="778"/>
      <c r="EY833" s="778"/>
      <c r="EZ833" s="778"/>
      <c r="FA833" s="778"/>
      <c r="FB833" s="778"/>
      <c r="FC833" s="778"/>
      <c r="FD833" s="778"/>
      <c r="FE833" s="778"/>
      <c r="FF833" s="778"/>
      <c r="FG833" s="778"/>
      <c r="FH833" s="778"/>
      <c r="FI833" s="778"/>
      <c r="FJ833" s="778"/>
      <c r="FK833" s="778"/>
      <c r="FL833" s="778"/>
      <c r="FM833" s="778"/>
      <c r="FN833" s="778"/>
      <c r="FO833" s="778"/>
      <c r="FP833" s="778"/>
      <c r="FQ833" s="778"/>
      <c r="FR833" s="778"/>
      <c r="FS833" s="778"/>
      <c r="FT833" s="778"/>
      <c r="FU833" s="778"/>
      <c r="FV833" s="778"/>
      <c r="FW833" s="778"/>
      <c r="FX833" s="778"/>
      <c r="FY833" s="778"/>
      <c r="FZ833" s="778"/>
      <c r="GA833" s="778"/>
      <c r="GB833" s="778"/>
      <c r="GC833" s="778"/>
      <c r="GD833" s="778"/>
      <c r="GE833" s="778"/>
      <c r="GF833" s="778"/>
      <c r="GG833" s="778"/>
      <c r="GH833" s="778"/>
      <c r="GI833" s="778"/>
      <c r="GJ833" s="778"/>
      <c r="GK833" s="778"/>
      <c r="GL833" s="778"/>
      <c r="GM833" s="778"/>
      <c r="GN833" s="778"/>
      <c r="GO833" s="778"/>
      <c r="GP833" s="778"/>
      <c r="GQ833" s="778"/>
      <c r="GR833" s="778"/>
      <c r="GS833" s="778"/>
      <c r="GT833" s="778"/>
      <c r="GU833" s="778"/>
      <c r="GV833" s="778"/>
      <c r="GW833" s="778"/>
      <c r="GX833" s="778"/>
      <c r="GY833" s="778"/>
      <c r="GZ833" s="778"/>
      <c r="HA833" s="778"/>
      <c r="HB833" s="778"/>
      <c r="HC833" s="778"/>
      <c r="HD833" s="778"/>
      <c r="HE833" s="778"/>
      <c r="HF833" s="778"/>
      <c r="HG833" s="778"/>
      <c r="HH833" s="778"/>
    </row>
    <row r="834" spans="1:216" s="782" customFormat="1">
      <c r="A834" s="779"/>
      <c r="B834" s="780"/>
      <c r="C834" s="780"/>
      <c r="D834" s="780"/>
      <c r="E834" s="780"/>
      <c r="F834" s="780"/>
      <c r="G834" s="780"/>
      <c r="H834" s="780"/>
      <c r="I834" s="780"/>
      <c r="J834" s="780"/>
      <c r="K834" s="780"/>
      <c r="L834" s="780"/>
      <c r="M834" s="780"/>
      <c r="N834" s="780"/>
      <c r="O834" s="780"/>
      <c r="P834" s="780"/>
      <c r="Q834" s="781"/>
      <c r="R834" s="778"/>
      <c r="S834" s="778"/>
      <c r="T834" s="778"/>
      <c r="U834" s="778"/>
      <c r="V834" s="778"/>
      <c r="W834" s="778"/>
      <c r="X834" s="778"/>
      <c r="Y834" s="778"/>
      <c r="Z834" s="778"/>
      <c r="AA834" s="778"/>
      <c r="AB834" s="778"/>
      <c r="AC834" s="778"/>
      <c r="AD834" s="778"/>
      <c r="AE834" s="778"/>
      <c r="AF834" s="778"/>
      <c r="AG834" s="778"/>
      <c r="AH834" s="778"/>
      <c r="AI834" s="778"/>
      <c r="AJ834" s="778"/>
      <c r="AK834" s="778"/>
      <c r="AL834" s="778"/>
      <c r="AM834" s="778"/>
      <c r="AN834" s="778"/>
      <c r="AO834" s="778"/>
      <c r="AP834" s="778"/>
      <c r="AQ834" s="778"/>
      <c r="AR834" s="778"/>
      <c r="AS834" s="778"/>
      <c r="AT834" s="778"/>
      <c r="AU834" s="778"/>
      <c r="AV834" s="778"/>
      <c r="AW834" s="778"/>
      <c r="AX834" s="778"/>
      <c r="AY834" s="778"/>
      <c r="AZ834" s="778"/>
      <c r="BA834" s="778"/>
      <c r="BB834" s="778"/>
      <c r="BC834" s="778"/>
      <c r="BD834" s="778"/>
      <c r="BE834" s="778"/>
      <c r="BF834" s="778"/>
      <c r="BG834" s="778"/>
      <c r="BH834" s="778"/>
      <c r="BI834" s="778"/>
      <c r="BJ834" s="778"/>
      <c r="BK834" s="778"/>
      <c r="BL834" s="778"/>
      <c r="BM834" s="778"/>
      <c r="BN834" s="778"/>
      <c r="BO834" s="778"/>
      <c r="BP834" s="778"/>
      <c r="BQ834" s="778"/>
      <c r="BR834" s="778"/>
      <c r="BS834" s="778"/>
      <c r="BT834" s="778"/>
      <c r="BU834" s="778"/>
      <c r="BV834" s="778"/>
      <c r="BW834" s="778"/>
      <c r="BX834" s="778"/>
      <c r="BY834" s="778"/>
      <c r="BZ834" s="778"/>
      <c r="CA834" s="778"/>
      <c r="CB834" s="778"/>
      <c r="CC834" s="778"/>
      <c r="CD834" s="778"/>
      <c r="CE834" s="778"/>
      <c r="CF834" s="778"/>
      <c r="CG834" s="778"/>
      <c r="CH834" s="778"/>
      <c r="CI834" s="778"/>
      <c r="CJ834" s="778"/>
      <c r="CK834" s="778"/>
      <c r="CL834" s="778"/>
      <c r="CM834" s="778"/>
      <c r="CN834" s="778"/>
      <c r="CO834" s="778"/>
      <c r="CP834" s="778"/>
      <c r="CQ834" s="778"/>
      <c r="CR834" s="778"/>
      <c r="CS834" s="778"/>
      <c r="CT834" s="778"/>
      <c r="CU834" s="778"/>
      <c r="CV834" s="778"/>
      <c r="CW834" s="778"/>
      <c r="CX834" s="778"/>
      <c r="CY834" s="778"/>
      <c r="CZ834" s="778"/>
      <c r="DA834" s="778"/>
      <c r="DB834" s="778"/>
      <c r="DC834" s="778"/>
      <c r="DD834" s="778"/>
      <c r="DE834" s="778"/>
      <c r="DF834" s="778"/>
      <c r="DG834" s="778"/>
      <c r="DH834" s="778"/>
      <c r="DI834" s="778"/>
      <c r="DJ834" s="778"/>
      <c r="DK834" s="778"/>
      <c r="DL834" s="778"/>
      <c r="DM834" s="778"/>
      <c r="DN834" s="778"/>
      <c r="DO834" s="778"/>
      <c r="DP834" s="778"/>
      <c r="DQ834" s="778"/>
      <c r="DR834" s="778"/>
      <c r="DS834" s="778"/>
      <c r="DT834" s="778"/>
      <c r="DU834" s="778"/>
      <c r="DV834" s="778"/>
      <c r="DW834" s="778"/>
      <c r="DX834" s="778"/>
      <c r="DY834" s="778"/>
      <c r="DZ834" s="778"/>
      <c r="EA834" s="778"/>
      <c r="EB834" s="778"/>
      <c r="EC834" s="778"/>
      <c r="ED834" s="778"/>
      <c r="EE834" s="778"/>
      <c r="EF834" s="778"/>
      <c r="EG834" s="778"/>
      <c r="EH834" s="778"/>
      <c r="EI834" s="778"/>
      <c r="EJ834" s="778"/>
      <c r="EK834" s="778"/>
      <c r="EL834" s="778"/>
      <c r="EM834" s="778"/>
      <c r="EN834" s="778"/>
      <c r="EO834" s="778"/>
      <c r="EP834" s="778"/>
      <c r="EQ834" s="778"/>
      <c r="ER834" s="778"/>
      <c r="ES834" s="778"/>
      <c r="ET834" s="778"/>
      <c r="EU834" s="778"/>
      <c r="EV834" s="778"/>
      <c r="EW834" s="778"/>
      <c r="EX834" s="778"/>
      <c r="EY834" s="778"/>
      <c r="EZ834" s="778"/>
      <c r="FA834" s="778"/>
      <c r="FB834" s="778"/>
      <c r="FC834" s="778"/>
      <c r="FD834" s="778"/>
      <c r="FE834" s="778"/>
      <c r="FF834" s="778"/>
      <c r="FG834" s="778"/>
      <c r="FH834" s="778"/>
      <c r="FI834" s="778"/>
      <c r="FJ834" s="778"/>
      <c r="FK834" s="778"/>
      <c r="FL834" s="778"/>
      <c r="FM834" s="778"/>
      <c r="FN834" s="778"/>
      <c r="FO834" s="778"/>
      <c r="FP834" s="778"/>
      <c r="FQ834" s="778"/>
      <c r="FR834" s="778"/>
      <c r="FS834" s="778"/>
      <c r="FT834" s="778"/>
      <c r="FU834" s="778"/>
      <c r="FV834" s="778"/>
      <c r="FW834" s="778"/>
      <c r="FX834" s="778"/>
      <c r="FY834" s="778"/>
      <c r="FZ834" s="778"/>
      <c r="GA834" s="778"/>
      <c r="GB834" s="778"/>
      <c r="GC834" s="778"/>
      <c r="GD834" s="778"/>
      <c r="GE834" s="778"/>
      <c r="GF834" s="778"/>
      <c r="GG834" s="778"/>
      <c r="GH834" s="778"/>
      <c r="GI834" s="778"/>
      <c r="GJ834" s="778"/>
      <c r="GK834" s="778"/>
      <c r="GL834" s="778"/>
      <c r="GM834" s="778"/>
      <c r="GN834" s="778"/>
      <c r="GO834" s="778"/>
      <c r="GP834" s="778"/>
      <c r="GQ834" s="778"/>
      <c r="GR834" s="778"/>
      <c r="GS834" s="778"/>
      <c r="GT834" s="778"/>
      <c r="GU834" s="778"/>
      <c r="GV834" s="778"/>
      <c r="GW834" s="778"/>
      <c r="GX834" s="778"/>
      <c r="GY834" s="778"/>
      <c r="GZ834" s="778"/>
      <c r="HA834" s="778"/>
      <c r="HB834" s="778"/>
      <c r="HC834" s="778"/>
      <c r="HD834" s="778"/>
      <c r="HE834" s="778"/>
      <c r="HF834" s="778"/>
      <c r="HG834" s="778"/>
      <c r="HH834" s="778"/>
    </row>
    <row r="835" spans="1:216" s="782" customFormat="1">
      <c r="A835" s="779"/>
      <c r="B835" s="780"/>
      <c r="C835" s="780"/>
      <c r="D835" s="780"/>
      <c r="E835" s="780"/>
      <c r="F835" s="780"/>
      <c r="G835" s="780"/>
      <c r="H835" s="780"/>
      <c r="I835" s="780"/>
      <c r="J835" s="780"/>
      <c r="K835" s="780"/>
      <c r="L835" s="780"/>
      <c r="M835" s="780"/>
      <c r="N835" s="780"/>
      <c r="O835" s="780"/>
      <c r="P835" s="780"/>
      <c r="Q835" s="781"/>
      <c r="R835" s="778"/>
      <c r="S835" s="778"/>
      <c r="T835" s="778"/>
      <c r="U835" s="778"/>
      <c r="V835" s="778"/>
      <c r="W835" s="778"/>
      <c r="X835" s="778"/>
      <c r="Y835" s="778"/>
      <c r="Z835" s="778"/>
      <c r="AA835" s="778"/>
      <c r="AB835" s="778"/>
      <c r="AC835" s="778"/>
      <c r="AD835" s="778"/>
      <c r="AE835" s="778"/>
      <c r="AF835" s="778"/>
      <c r="AG835" s="778"/>
      <c r="AH835" s="778"/>
      <c r="AI835" s="778"/>
      <c r="AJ835" s="778"/>
      <c r="AK835" s="778"/>
      <c r="AL835" s="778"/>
      <c r="AM835" s="778"/>
      <c r="AN835" s="778"/>
      <c r="AO835" s="778"/>
      <c r="AP835" s="778"/>
      <c r="AQ835" s="778"/>
      <c r="AR835" s="778"/>
      <c r="AS835" s="778"/>
      <c r="AT835" s="778"/>
      <c r="AU835" s="778"/>
      <c r="AV835" s="778"/>
      <c r="AW835" s="778"/>
      <c r="AX835" s="778"/>
      <c r="AY835" s="778"/>
      <c r="AZ835" s="778"/>
      <c r="BA835" s="778"/>
      <c r="BB835" s="778"/>
      <c r="BC835" s="778"/>
      <c r="BD835" s="778"/>
      <c r="BE835" s="778"/>
      <c r="BF835" s="778"/>
      <c r="BG835" s="778"/>
      <c r="BH835" s="778"/>
      <c r="BI835" s="778"/>
      <c r="BJ835" s="778"/>
      <c r="BK835" s="778"/>
      <c r="BL835" s="778"/>
      <c r="BM835" s="778"/>
      <c r="BN835" s="778"/>
      <c r="BO835" s="778"/>
      <c r="BP835" s="778"/>
      <c r="BQ835" s="778"/>
      <c r="BR835" s="778"/>
      <c r="BS835" s="778"/>
      <c r="BT835" s="778"/>
      <c r="BU835" s="778"/>
      <c r="BV835" s="778"/>
      <c r="BW835" s="778"/>
      <c r="BX835" s="778"/>
      <c r="BY835" s="778"/>
      <c r="BZ835" s="778"/>
      <c r="CA835" s="778"/>
      <c r="CB835" s="778"/>
      <c r="CC835" s="778"/>
      <c r="CD835" s="778"/>
      <c r="CE835" s="778"/>
      <c r="CF835" s="778"/>
      <c r="CG835" s="778"/>
      <c r="CH835" s="778"/>
      <c r="CI835" s="778"/>
      <c r="CJ835" s="778"/>
      <c r="CK835" s="778"/>
      <c r="CL835" s="778"/>
      <c r="CM835" s="778"/>
      <c r="CN835" s="778"/>
      <c r="CO835" s="778"/>
      <c r="CP835" s="778"/>
      <c r="CQ835" s="778"/>
      <c r="CR835" s="778"/>
      <c r="CS835" s="778"/>
      <c r="CT835" s="778"/>
      <c r="CU835" s="778"/>
      <c r="CV835" s="778"/>
      <c r="CW835" s="778"/>
      <c r="CX835" s="778"/>
      <c r="CY835" s="778"/>
      <c r="CZ835" s="778"/>
      <c r="DA835" s="778"/>
      <c r="DB835" s="778"/>
      <c r="DC835" s="778"/>
      <c r="DD835" s="778"/>
      <c r="DE835" s="778"/>
      <c r="DF835" s="778"/>
      <c r="DG835" s="778"/>
      <c r="DH835" s="778"/>
      <c r="DI835" s="778"/>
      <c r="DJ835" s="778"/>
      <c r="DK835" s="778"/>
      <c r="DL835" s="778"/>
      <c r="DM835" s="778"/>
      <c r="DN835" s="778"/>
      <c r="DO835" s="778"/>
      <c r="DP835" s="778"/>
      <c r="DQ835" s="778"/>
      <c r="DR835" s="778"/>
      <c r="DS835" s="778"/>
      <c r="DT835" s="778"/>
      <c r="DU835" s="778"/>
      <c r="DV835" s="778"/>
      <c r="DW835" s="778"/>
      <c r="DX835" s="778"/>
      <c r="DY835" s="778"/>
      <c r="DZ835" s="778"/>
      <c r="EA835" s="778"/>
      <c r="EB835" s="778"/>
      <c r="EC835" s="778"/>
      <c r="ED835" s="778"/>
      <c r="EE835" s="778"/>
      <c r="EF835" s="778"/>
      <c r="EG835" s="778"/>
      <c r="EH835" s="778"/>
      <c r="EI835" s="778"/>
      <c r="EJ835" s="778"/>
      <c r="EK835" s="778"/>
      <c r="EL835" s="778"/>
      <c r="EM835" s="778"/>
      <c r="EN835" s="778"/>
      <c r="EO835" s="778"/>
      <c r="EP835" s="778"/>
      <c r="EQ835" s="778"/>
      <c r="ER835" s="778"/>
      <c r="ES835" s="778"/>
      <c r="ET835" s="778"/>
      <c r="EU835" s="778"/>
      <c r="EV835" s="778"/>
      <c r="EW835" s="778"/>
      <c r="EX835" s="778"/>
      <c r="EY835" s="778"/>
      <c r="EZ835" s="778"/>
      <c r="FA835" s="778"/>
      <c r="FB835" s="778"/>
      <c r="FC835" s="778"/>
      <c r="FD835" s="778"/>
      <c r="FE835" s="778"/>
      <c r="FF835" s="778"/>
      <c r="FG835" s="778"/>
      <c r="FH835" s="778"/>
      <c r="FI835" s="778"/>
      <c r="FJ835" s="778"/>
      <c r="FK835" s="778"/>
      <c r="FL835" s="778"/>
      <c r="FM835" s="778"/>
      <c r="FN835" s="778"/>
      <c r="FO835" s="778"/>
      <c r="FP835" s="778"/>
      <c r="FQ835" s="778"/>
      <c r="FR835" s="778"/>
      <c r="FS835" s="778"/>
      <c r="FT835" s="778"/>
      <c r="FU835" s="778"/>
      <c r="FV835" s="778"/>
      <c r="FW835" s="778"/>
      <c r="FX835" s="778"/>
      <c r="FY835" s="778"/>
      <c r="FZ835" s="778"/>
      <c r="GA835" s="778"/>
      <c r="GB835" s="778"/>
      <c r="GC835" s="778"/>
      <c r="GD835" s="778"/>
      <c r="GE835" s="778"/>
      <c r="GF835" s="778"/>
      <c r="GG835" s="778"/>
      <c r="GH835" s="778"/>
      <c r="GI835" s="778"/>
      <c r="GJ835" s="778"/>
      <c r="GK835" s="778"/>
      <c r="GL835" s="778"/>
      <c r="GM835" s="778"/>
      <c r="GN835" s="778"/>
      <c r="GO835" s="778"/>
      <c r="GP835" s="778"/>
      <c r="GQ835" s="778"/>
      <c r="GR835" s="778"/>
      <c r="GS835" s="778"/>
      <c r="GT835" s="778"/>
      <c r="GU835" s="778"/>
      <c r="GV835" s="778"/>
      <c r="GW835" s="778"/>
      <c r="GX835" s="778"/>
      <c r="GY835" s="778"/>
      <c r="GZ835" s="778"/>
      <c r="HA835" s="778"/>
      <c r="HB835" s="778"/>
      <c r="HC835" s="778"/>
      <c r="HD835" s="778"/>
      <c r="HE835" s="778"/>
      <c r="HF835" s="778"/>
      <c r="HG835" s="778"/>
      <c r="HH835" s="778"/>
    </row>
    <row r="836" spans="1:216" s="782" customFormat="1">
      <c r="A836" s="779"/>
      <c r="B836" s="780"/>
      <c r="C836" s="780"/>
      <c r="D836" s="780"/>
      <c r="E836" s="780"/>
      <c r="F836" s="780"/>
      <c r="G836" s="780"/>
      <c r="H836" s="780"/>
      <c r="I836" s="780"/>
      <c r="J836" s="780"/>
      <c r="K836" s="780"/>
      <c r="L836" s="780"/>
      <c r="M836" s="780"/>
      <c r="N836" s="780"/>
      <c r="O836" s="780"/>
      <c r="P836" s="780"/>
      <c r="Q836" s="781"/>
      <c r="R836" s="778"/>
      <c r="S836" s="778"/>
      <c r="T836" s="778"/>
      <c r="U836" s="778"/>
      <c r="V836" s="778"/>
      <c r="W836" s="778"/>
      <c r="X836" s="778"/>
      <c r="Y836" s="778"/>
      <c r="Z836" s="778"/>
      <c r="AA836" s="778"/>
      <c r="AB836" s="778"/>
      <c r="AC836" s="778"/>
      <c r="AD836" s="778"/>
      <c r="AE836" s="778"/>
      <c r="AF836" s="778"/>
      <c r="AG836" s="778"/>
      <c r="AH836" s="778"/>
      <c r="AI836" s="778"/>
      <c r="AJ836" s="778"/>
      <c r="AK836" s="778"/>
      <c r="AL836" s="778"/>
      <c r="AM836" s="778"/>
      <c r="AN836" s="778"/>
      <c r="AO836" s="778"/>
      <c r="AP836" s="778"/>
      <c r="AQ836" s="778"/>
      <c r="AR836" s="778"/>
      <c r="AS836" s="778"/>
      <c r="AT836" s="778"/>
      <c r="AU836" s="778"/>
      <c r="AV836" s="778"/>
      <c r="AW836" s="778"/>
      <c r="AX836" s="778"/>
      <c r="AY836" s="778"/>
      <c r="AZ836" s="778"/>
      <c r="BA836" s="778"/>
      <c r="BB836" s="778"/>
      <c r="BC836" s="778"/>
      <c r="BD836" s="778"/>
      <c r="BE836" s="778"/>
      <c r="BF836" s="778"/>
      <c r="BG836" s="778"/>
      <c r="BH836" s="778"/>
      <c r="BI836" s="778"/>
      <c r="BJ836" s="778"/>
      <c r="BK836" s="778"/>
      <c r="BL836" s="778"/>
      <c r="BM836" s="778"/>
      <c r="BN836" s="778"/>
      <c r="BO836" s="778"/>
      <c r="BP836" s="778"/>
      <c r="BQ836" s="778"/>
      <c r="BR836" s="778"/>
      <c r="BS836" s="778"/>
      <c r="BT836" s="778"/>
      <c r="BU836" s="778"/>
      <c r="BV836" s="778"/>
      <c r="BW836" s="778"/>
      <c r="BX836" s="778"/>
      <c r="BY836" s="778"/>
      <c r="BZ836" s="778"/>
      <c r="CA836" s="778"/>
      <c r="CB836" s="778"/>
      <c r="CC836" s="778"/>
      <c r="CD836" s="778"/>
      <c r="CE836" s="778"/>
      <c r="CF836" s="778"/>
      <c r="CG836" s="778"/>
      <c r="CH836" s="778"/>
      <c r="CI836" s="778"/>
      <c r="CJ836" s="778"/>
      <c r="CK836" s="778"/>
      <c r="CL836" s="778"/>
      <c r="CM836" s="778"/>
      <c r="CN836" s="778"/>
      <c r="CO836" s="778"/>
      <c r="CP836" s="778"/>
      <c r="CQ836" s="778"/>
      <c r="CR836" s="778"/>
      <c r="CS836" s="778"/>
      <c r="CT836" s="778"/>
      <c r="CU836" s="778"/>
      <c r="CV836" s="778"/>
      <c r="CW836" s="778"/>
      <c r="CX836" s="778"/>
      <c r="CY836" s="778"/>
      <c r="CZ836" s="778"/>
      <c r="DA836" s="778"/>
      <c r="DB836" s="778"/>
      <c r="DC836" s="778"/>
      <c r="DD836" s="778"/>
      <c r="DE836" s="778"/>
      <c r="DF836" s="778"/>
      <c r="DG836" s="778"/>
      <c r="DH836" s="778"/>
      <c r="DI836" s="778"/>
      <c r="DJ836" s="778"/>
      <c r="DK836" s="778"/>
      <c r="DL836" s="778"/>
      <c r="DM836" s="778"/>
      <c r="DN836" s="778"/>
      <c r="DO836" s="778"/>
      <c r="DP836" s="778"/>
      <c r="DQ836" s="778"/>
      <c r="DR836" s="778"/>
      <c r="DS836" s="778"/>
      <c r="DT836" s="778"/>
      <c r="DU836" s="778"/>
      <c r="DV836" s="778"/>
      <c r="DW836" s="778"/>
      <c r="DX836" s="778"/>
      <c r="DY836" s="778"/>
      <c r="DZ836" s="778"/>
      <c r="EA836" s="778"/>
      <c r="EB836" s="778"/>
      <c r="EC836" s="778"/>
      <c r="ED836" s="778"/>
      <c r="EE836" s="778"/>
      <c r="EF836" s="778"/>
      <c r="EG836" s="778"/>
      <c r="EH836" s="778"/>
      <c r="EI836" s="778"/>
      <c r="EJ836" s="778"/>
      <c r="EK836" s="778"/>
      <c r="EL836" s="778"/>
      <c r="EM836" s="778"/>
      <c r="EN836" s="778"/>
      <c r="EO836" s="778"/>
      <c r="EP836" s="778"/>
      <c r="EQ836" s="778"/>
      <c r="ER836" s="778"/>
      <c r="ES836" s="778"/>
      <c r="ET836" s="778"/>
      <c r="EU836" s="778"/>
      <c r="EV836" s="778"/>
      <c r="EW836" s="778"/>
      <c r="EX836" s="778"/>
      <c r="EY836" s="778"/>
      <c r="EZ836" s="778"/>
      <c r="FA836" s="778"/>
      <c r="FB836" s="778"/>
      <c r="FC836" s="778"/>
      <c r="FD836" s="778"/>
      <c r="FE836" s="778"/>
      <c r="FF836" s="778"/>
      <c r="FG836" s="778"/>
      <c r="FH836" s="778"/>
      <c r="FI836" s="778"/>
      <c r="FJ836" s="778"/>
      <c r="FK836" s="778"/>
      <c r="FL836" s="778"/>
      <c r="FM836" s="778"/>
      <c r="FN836" s="778"/>
      <c r="FO836" s="778"/>
      <c r="FP836" s="778"/>
      <c r="FQ836" s="778"/>
      <c r="FR836" s="778"/>
      <c r="FS836" s="778"/>
      <c r="FT836" s="778"/>
      <c r="FU836" s="778"/>
      <c r="FV836" s="778"/>
      <c r="FW836" s="778"/>
      <c r="FX836" s="778"/>
      <c r="FY836" s="778"/>
      <c r="FZ836" s="778"/>
      <c r="GA836" s="778"/>
      <c r="GB836" s="778"/>
      <c r="GC836" s="778"/>
      <c r="GD836" s="778"/>
      <c r="GE836" s="778"/>
      <c r="GF836" s="778"/>
      <c r="GG836" s="778"/>
      <c r="GH836" s="778"/>
      <c r="GI836" s="778"/>
      <c r="GJ836" s="778"/>
      <c r="GK836" s="778"/>
      <c r="GL836" s="778"/>
      <c r="GM836" s="778"/>
      <c r="GN836" s="778"/>
      <c r="GO836" s="778"/>
      <c r="GP836" s="778"/>
      <c r="GQ836" s="778"/>
      <c r="GR836" s="778"/>
      <c r="GS836" s="778"/>
      <c r="GT836" s="778"/>
      <c r="GU836" s="778"/>
      <c r="GV836" s="778"/>
      <c r="GW836" s="778"/>
      <c r="GX836" s="778"/>
      <c r="GY836" s="778"/>
      <c r="GZ836" s="778"/>
      <c r="HA836" s="778"/>
      <c r="HB836" s="778"/>
      <c r="HC836" s="778"/>
      <c r="HD836" s="778"/>
      <c r="HE836" s="778"/>
      <c r="HF836" s="778"/>
      <c r="HG836" s="778"/>
      <c r="HH836" s="778"/>
    </row>
    <row r="837" spans="1:216" s="782" customFormat="1">
      <c r="A837" s="779"/>
      <c r="B837" s="780"/>
      <c r="C837" s="780"/>
      <c r="D837" s="780"/>
      <c r="E837" s="780"/>
      <c r="F837" s="780"/>
      <c r="G837" s="780"/>
      <c r="H837" s="780"/>
      <c r="I837" s="780"/>
      <c r="J837" s="780"/>
      <c r="K837" s="780"/>
      <c r="L837" s="780"/>
      <c r="M837" s="780"/>
      <c r="N837" s="780"/>
      <c r="O837" s="780"/>
      <c r="P837" s="780"/>
      <c r="Q837" s="781"/>
      <c r="R837" s="778"/>
      <c r="S837" s="778"/>
      <c r="T837" s="778"/>
      <c r="U837" s="778"/>
      <c r="V837" s="778"/>
      <c r="W837" s="778"/>
      <c r="X837" s="778"/>
      <c r="Y837" s="778"/>
      <c r="Z837" s="778"/>
      <c r="AA837" s="778"/>
      <c r="AB837" s="778"/>
      <c r="AC837" s="778"/>
      <c r="AD837" s="778"/>
      <c r="AE837" s="778"/>
      <c r="AF837" s="778"/>
      <c r="AG837" s="778"/>
      <c r="AH837" s="778"/>
      <c r="AI837" s="778"/>
      <c r="AJ837" s="778"/>
      <c r="AK837" s="778"/>
      <c r="AL837" s="778"/>
      <c r="AM837" s="778"/>
      <c r="AN837" s="778"/>
      <c r="AO837" s="778"/>
      <c r="AP837" s="778"/>
      <c r="AQ837" s="778"/>
      <c r="AR837" s="778"/>
      <c r="AS837" s="778"/>
      <c r="AT837" s="778"/>
      <c r="AU837" s="778"/>
      <c r="AV837" s="778"/>
      <c r="AW837" s="778"/>
      <c r="AX837" s="778"/>
      <c r="AY837" s="778"/>
      <c r="AZ837" s="778"/>
      <c r="BA837" s="778"/>
      <c r="BB837" s="778"/>
      <c r="BC837" s="778"/>
      <c r="BD837" s="778"/>
      <c r="BE837" s="778"/>
      <c r="BF837" s="778"/>
      <c r="BG837" s="778"/>
      <c r="BH837" s="778"/>
      <c r="BI837" s="778"/>
      <c r="BJ837" s="778"/>
      <c r="BK837" s="778"/>
      <c r="BL837" s="778"/>
      <c r="BM837" s="778"/>
      <c r="BN837" s="778"/>
      <c r="BO837" s="778"/>
      <c r="BP837" s="778"/>
      <c r="BQ837" s="778"/>
      <c r="BR837" s="778"/>
      <c r="BS837" s="778"/>
      <c r="BT837" s="778"/>
      <c r="BU837" s="778"/>
      <c r="BV837" s="778"/>
      <c r="BW837" s="778"/>
      <c r="BX837" s="778"/>
      <c r="BY837" s="778"/>
      <c r="BZ837" s="778"/>
      <c r="CA837" s="778"/>
      <c r="CB837" s="778"/>
      <c r="CC837" s="778"/>
      <c r="CD837" s="778"/>
      <c r="CE837" s="778"/>
      <c r="CF837" s="778"/>
      <c r="CG837" s="778"/>
      <c r="CH837" s="778"/>
      <c r="CI837" s="778"/>
      <c r="CJ837" s="778"/>
      <c r="CK837" s="778"/>
      <c r="CL837" s="778"/>
      <c r="CM837" s="778"/>
      <c r="CN837" s="778"/>
      <c r="CO837" s="778"/>
      <c r="CP837" s="778"/>
      <c r="CQ837" s="778"/>
      <c r="CR837" s="778"/>
      <c r="CS837" s="778"/>
      <c r="CT837" s="778"/>
      <c r="CU837" s="778"/>
      <c r="CV837" s="778"/>
      <c r="CW837" s="778"/>
      <c r="CX837" s="778"/>
      <c r="CY837" s="778"/>
      <c r="CZ837" s="778"/>
      <c r="DA837" s="778"/>
      <c r="DB837" s="778"/>
      <c r="DC837" s="778"/>
      <c r="DD837" s="778"/>
      <c r="DE837" s="778"/>
      <c r="DF837" s="778"/>
      <c r="DG837" s="778"/>
      <c r="DH837" s="778"/>
      <c r="DI837" s="778"/>
      <c r="DJ837" s="778"/>
      <c r="DK837" s="778"/>
      <c r="DL837" s="778"/>
      <c r="DM837" s="778"/>
      <c r="DN837" s="778"/>
      <c r="DO837" s="778"/>
      <c r="DP837" s="778"/>
      <c r="DQ837" s="778"/>
      <c r="DR837" s="778"/>
      <c r="DS837" s="778"/>
      <c r="DT837" s="778"/>
      <c r="DU837" s="778"/>
      <c r="DV837" s="778"/>
      <c r="DW837" s="778"/>
      <c r="DX837" s="778"/>
      <c r="DY837" s="778"/>
      <c r="DZ837" s="778"/>
      <c r="EA837" s="778"/>
      <c r="EB837" s="778"/>
      <c r="EC837" s="778"/>
      <c r="ED837" s="778"/>
      <c r="EE837" s="778"/>
      <c r="EF837" s="778"/>
      <c r="EG837" s="778"/>
      <c r="EH837" s="778"/>
      <c r="EI837" s="778"/>
      <c r="EJ837" s="778"/>
      <c r="EK837" s="778"/>
      <c r="EL837" s="778"/>
      <c r="EM837" s="778"/>
      <c r="EN837" s="778"/>
      <c r="EO837" s="778"/>
      <c r="EP837" s="778"/>
      <c r="EQ837" s="778"/>
      <c r="ER837" s="778"/>
      <c r="ES837" s="778"/>
      <c r="ET837" s="778"/>
      <c r="EU837" s="778"/>
      <c r="EV837" s="778"/>
      <c r="EW837" s="778"/>
      <c r="EX837" s="778"/>
      <c r="EY837" s="778"/>
      <c r="EZ837" s="778"/>
      <c r="FA837" s="778"/>
      <c r="FB837" s="778"/>
      <c r="FC837" s="778"/>
      <c r="FD837" s="778"/>
      <c r="FE837" s="778"/>
      <c r="FF837" s="778"/>
      <c r="FG837" s="778"/>
      <c r="FH837" s="778"/>
      <c r="FI837" s="778"/>
      <c r="FJ837" s="778"/>
      <c r="FK837" s="778"/>
      <c r="FL837" s="778"/>
      <c r="FM837" s="778"/>
      <c r="FN837" s="778"/>
      <c r="FO837" s="778"/>
      <c r="FP837" s="778"/>
      <c r="FQ837" s="778"/>
      <c r="FR837" s="778"/>
      <c r="FS837" s="778"/>
      <c r="FT837" s="778"/>
      <c r="FU837" s="778"/>
      <c r="FV837" s="778"/>
      <c r="FW837" s="778"/>
      <c r="FX837" s="778"/>
      <c r="FY837" s="778"/>
      <c r="FZ837" s="778"/>
      <c r="GA837" s="778"/>
      <c r="GB837" s="778"/>
      <c r="GC837" s="778"/>
      <c r="GD837" s="778"/>
      <c r="GE837" s="778"/>
      <c r="GF837" s="778"/>
      <c r="GG837" s="778"/>
      <c r="GH837" s="778"/>
      <c r="GI837" s="778"/>
      <c r="GJ837" s="778"/>
      <c r="GK837" s="778"/>
      <c r="GL837" s="778"/>
      <c r="GM837" s="778"/>
      <c r="GN837" s="778"/>
      <c r="GO837" s="778"/>
      <c r="GP837" s="778"/>
      <c r="GQ837" s="778"/>
      <c r="GR837" s="778"/>
      <c r="GS837" s="778"/>
      <c r="GT837" s="778"/>
      <c r="GU837" s="778"/>
      <c r="GV837" s="778"/>
      <c r="GW837" s="778"/>
      <c r="GX837" s="778"/>
      <c r="GY837" s="778"/>
      <c r="GZ837" s="778"/>
      <c r="HA837" s="778"/>
      <c r="HB837" s="778"/>
      <c r="HC837" s="778"/>
      <c r="HD837" s="778"/>
      <c r="HE837" s="778"/>
      <c r="HF837" s="778"/>
      <c r="HG837" s="778"/>
      <c r="HH837" s="778"/>
    </row>
    <row r="838" spans="1:216" s="782" customFormat="1">
      <c r="A838" s="779"/>
      <c r="B838" s="780"/>
      <c r="C838" s="780"/>
      <c r="D838" s="780"/>
      <c r="E838" s="780"/>
      <c r="F838" s="780"/>
      <c r="G838" s="780"/>
      <c r="H838" s="780"/>
      <c r="I838" s="780"/>
      <c r="J838" s="780"/>
      <c r="K838" s="780"/>
      <c r="L838" s="780"/>
      <c r="M838" s="780"/>
      <c r="N838" s="780"/>
      <c r="O838" s="780"/>
      <c r="P838" s="780"/>
      <c r="Q838" s="781"/>
      <c r="R838" s="778"/>
      <c r="S838" s="778"/>
      <c r="T838" s="778"/>
      <c r="U838" s="778"/>
      <c r="V838" s="778"/>
      <c r="W838" s="778"/>
      <c r="X838" s="778"/>
      <c r="Y838" s="778"/>
      <c r="Z838" s="778"/>
      <c r="AA838" s="778"/>
      <c r="AB838" s="778"/>
      <c r="AC838" s="778"/>
      <c r="AD838" s="778"/>
      <c r="AE838" s="778"/>
      <c r="AF838" s="778"/>
      <c r="AG838" s="778"/>
      <c r="AH838" s="778"/>
      <c r="AI838" s="778"/>
      <c r="AJ838" s="778"/>
      <c r="AK838" s="778"/>
      <c r="AL838" s="778"/>
      <c r="AM838" s="778"/>
      <c r="AN838" s="778"/>
      <c r="AO838" s="778"/>
      <c r="AP838" s="778"/>
      <c r="AQ838" s="778"/>
      <c r="AR838" s="778"/>
      <c r="AS838" s="778"/>
      <c r="AT838" s="778"/>
      <c r="AU838" s="778"/>
      <c r="AV838" s="778"/>
      <c r="AW838" s="778"/>
      <c r="AX838" s="778"/>
      <c r="AY838" s="778"/>
      <c r="AZ838" s="778"/>
      <c r="BA838" s="778"/>
      <c r="BB838" s="778"/>
      <c r="BC838" s="778"/>
      <c r="BD838" s="778"/>
      <c r="BE838" s="778"/>
      <c r="BF838" s="778"/>
      <c r="BG838" s="778"/>
      <c r="BH838" s="778"/>
      <c r="BI838" s="778"/>
      <c r="BJ838" s="778"/>
      <c r="BK838" s="778"/>
      <c r="BL838" s="778"/>
      <c r="BM838" s="778"/>
      <c r="BN838" s="778"/>
      <c r="BO838" s="778"/>
      <c r="BP838" s="778"/>
      <c r="BQ838" s="778"/>
      <c r="BR838" s="778"/>
      <c r="BS838" s="778"/>
      <c r="BT838" s="778"/>
      <c r="BU838" s="778"/>
      <c r="BV838" s="778"/>
      <c r="BW838" s="778"/>
      <c r="BX838" s="778"/>
      <c r="BY838" s="778"/>
      <c r="BZ838" s="778"/>
      <c r="CA838" s="778"/>
      <c r="CB838" s="778"/>
      <c r="CC838" s="778"/>
      <c r="CD838" s="778"/>
      <c r="CE838" s="778"/>
      <c r="CF838" s="778"/>
      <c r="CG838" s="778"/>
      <c r="CH838" s="778"/>
      <c r="CI838" s="778"/>
      <c r="CJ838" s="778"/>
      <c r="CK838" s="778"/>
      <c r="CL838" s="778"/>
      <c r="CM838" s="778"/>
      <c r="CN838" s="778"/>
      <c r="CO838" s="778"/>
      <c r="CP838" s="778"/>
      <c r="CQ838" s="778"/>
      <c r="CR838" s="778"/>
      <c r="CS838" s="778"/>
      <c r="CT838" s="778"/>
      <c r="CU838" s="778"/>
      <c r="CV838" s="778"/>
      <c r="CW838" s="778"/>
      <c r="CX838" s="778"/>
      <c r="CY838" s="778"/>
      <c r="CZ838" s="778"/>
      <c r="DA838" s="778"/>
      <c r="DB838" s="778"/>
      <c r="DC838" s="778"/>
      <c r="DD838" s="778"/>
      <c r="DE838" s="778"/>
      <c r="DF838" s="778"/>
      <c r="DG838" s="778"/>
      <c r="DH838" s="778"/>
      <c r="DI838" s="778"/>
      <c r="DJ838" s="778"/>
      <c r="DK838" s="778"/>
      <c r="DL838" s="778"/>
      <c r="DM838" s="778"/>
      <c r="DN838" s="778"/>
      <c r="DO838" s="778"/>
      <c r="DP838" s="778"/>
      <c r="DQ838" s="778"/>
      <c r="DR838" s="778"/>
      <c r="DS838" s="778"/>
      <c r="DT838" s="778"/>
      <c r="DU838" s="778"/>
      <c r="DV838" s="778"/>
      <c r="DW838" s="778"/>
      <c r="DX838" s="778"/>
      <c r="DY838" s="778"/>
      <c r="DZ838" s="778"/>
      <c r="EA838" s="778"/>
      <c r="EB838" s="778"/>
      <c r="EC838" s="778"/>
      <c r="ED838" s="778"/>
      <c r="EE838" s="778"/>
      <c r="EF838" s="778"/>
      <c r="EG838" s="778"/>
      <c r="EH838" s="778"/>
      <c r="EI838" s="778"/>
      <c r="EJ838" s="778"/>
      <c r="EK838" s="778"/>
      <c r="EL838" s="778"/>
      <c r="EM838" s="778"/>
      <c r="EN838" s="778"/>
      <c r="EO838" s="778"/>
      <c r="EP838" s="778"/>
      <c r="EQ838" s="778"/>
      <c r="ER838" s="778"/>
      <c r="ES838" s="778"/>
      <c r="ET838" s="778"/>
      <c r="EU838" s="778"/>
      <c r="EV838" s="778"/>
      <c r="EW838" s="778"/>
      <c r="EX838" s="778"/>
      <c r="EY838" s="778"/>
      <c r="EZ838" s="778"/>
      <c r="FA838" s="778"/>
      <c r="FB838" s="778"/>
      <c r="FC838" s="778"/>
      <c r="FD838" s="778"/>
      <c r="FE838" s="778"/>
      <c r="FF838" s="778"/>
      <c r="FG838" s="778"/>
      <c r="FH838" s="778"/>
      <c r="FI838" s="778"/>
      <c r="FJ838" s="778"/>
      <c r="FK838" s="778"/>
      <c r="FL838" s="778"/>
      <c r="FM838" s="778"/>
      <c r="FN838" s="778"/>
      <c r="FO838" s="778"/>
      <c r="FP838" s="778"/>
      <c r="FQ838" s="778"/>
      <c r="FR838" s="778"/>
      <c r="FS838" s="778"/>
      <c r="FT838" s="778"/>
      <c r="FU838" s="778"/>
      <c r="FV838" s="778"/>
      <c r="FW838" s="778"/>
      <c r="FX838" s="778"/>
      <c r="FY838" s="778"/>
      <c r="FZ838" s="778"/>
      <c r="GA838" s="778"/>
      <c r="GB838" s="778"/>
      <c r="GC838" s="778"/>
      <c r="GD838" s="778"/>
      <c r="GE838" s="778"/>
      <c r="GF838" s="778"/>
      <c r="GG838" s="778"/>
      <c r="GH838" s="778"/>
      <c r="GI838" s="778"/>
      <c r="GJ838" s="778"/>
      <c r="GK838" s="778"/>
      <c r="GL838" s="778"/>
      <c r="GM838" s="778"/>
      <c r="GN838" s="778"/>
      <c r="GO838" s="778"/>
      <c r="GP838" s="778"/>
      <c r="GQ838" s="778"/>
      <c r="GR838" s="778"/>
      <c r="GS838" s="778"/>
      <c r="GT838" s="778"/>
      <c r="GU838" s="778"/>
      <c r="GV838" s="778"/>
      <c r="GW838" s="778"/>
      <c r="GX838" s="778"/>
      <c r="GY838" s="778"/>
      <c r="GZ838" s="778"/>
      <c r="HA838" s="778"/>
      <c r="HB838" s="778"/>
      <c r="HC838" s="778"/>
      <c r="HD838" s="778"/>
      <c r="HE838" s="778"/>
      <c r="HF838" s="778"/>
      <c r="HG838" s="778"/>
      <c r="HH838" s="778"/>
    </row>
    <row r="839" spans="1:216" s="782" customFormat="1">
      <c r="A839" s="779"/>
      <c r="B839" s="780"/>
      <c r="C839" s="780"/>
      <c r="D839" s="780"/>
      <c r="E839" s="780"/>
      <c r="F839" s="780"/>
      <c r="G839" s="780"/>
      <c r="H839" s="780"/>
      <c r="I839" s="780"/>
      <c r="J839" s="780"/>
      <c r="K839" s="780"/>
      <c r="L839" s="780"/>
      <c r="M839" s="780"/>
      <c r="N839" s="780"/>
      <c r="O839" s="780"/>
      <c r="P839" s="780"/>
      <c r="Q839" s="781"/>
      <c r="R839" s="778"/>
      <c r="S839" s="778"/>
      <c r="T839" s="778"/>
      <c r="U839" s="778"/>
      <c r="V839" s="778"/>
      <c r="W839" s="778"/>
      <c r="X839" s="778"/>
      <c r="Y839" s="778"/>
      <c r="Z839" s="778"/>
      <c r="AA839" s="778"/>
      <c r="AB839" s="778"/>
      <c r="AC839" s="778"/>
      <c r="AD839" s="778"/>
      <c r="AE839" s="778"/>
      <c r="AF839" s="778"/>
      <c r="AG839" s="778"/>
      <c r="AH839" s="778"/>
      <c r="AI839" s="778"/>
      <c r="AJ839" s="778"/>
      <c r="AK839" s="778"/>
      <c r="AL839" s="778"/>
      <c r="AM839" s="778"/>
      <c r="AN839" s="778"/>
      <c r="AO839" s="778"/>
      <c r="AP839" s="778"/>
      <c r="AQ839" s="778"/>
      <c r="AR839" s="778"/>
      <c r="AS839" s="778"/>
      <c r="AT839" s="778"/>
      <c r="AU839" s="778"/>
      <c r="AV839" s="778"/>
      <c r="AW839" s="778"/>
      <c r="AX839" s="778"/>
      <c r="AY839" s="778"/>
      <c r="AZ839" s="778"/>
      <c r="BA839" s="778"/>
      <c r="BB839" s="778"/>
      <c r="BC839" s="778"/>
      <c r="BD839" s="778"/>
      <c r="BE839" s="778"/>
      <c r="BF839" s="778"/>
      <c r="BG839" s="778"/>
      <c r="BH839" s="778"/>
      <c r="BI839" s="778"/>
      <c r="BJ839" s="778"/>
      <c r="BK839" s="778"/>
      <c r="BL839" s="778"/>
      <c r="BM839" s="778"/>
      <c r="BN839" s="778"/>
      <c r="BO839" s="778"/>
      <c r="BP839" s="778"/>
      <c r="BQ839" s="778"/>
      <c r="BR839" s="778"/>
      <c r="BS839" s="778"/>
      <c r="BT839" s="778"/>
      <c r="BU839" s="778"/>
      <c r="BV839" s="778"/>
      <c r="BW839" s="778"/>
      <c r="BX839" s="778"/>
      <c r="BY839" s="778"/>
      <c r="BZ839" s="778"/>
      <c r="CA839" s="778"/>
      <c r="CB839" s="778"/>
      <c r="CC839" s="778"/>
      <c r="CD839" s="778"/>
      <c r="CE839" s="778"/>
      <c r="CF839" s="778"/>
      <c r="CG839" s="778"/>
      <c r="CH839" s="778"/>
      <c r="CI839" s="778"/>
      <c r="CJ839" s="778"/>
      <c r="CK839" s="778"/>
      <c r="CL839" s="778"/>
      <c r="CM839" s="778"/>
      <c r="CN839" s="778"/>
      <c r="CO839" s="778"/>
      <c r="CP839" s="778"/>
      <c r="CQ839" s="778"/>
      <c r="CR839" s="778"/>
      <c r="CS839" s="778"/>
      <c r="CT839" s="778"/>
      <c r="CU839" s="778"/>
      <c r="CV839" s="778"/>
      <c r="CW839" s="778"/>
      <c r="CX839" s="778"/>
      <c r="CY839" s="778"/>
      <c r="CZ839" s="778"/>
      <c r="DA839" s="778"/>
      <c r="DB839" s="778"/>
      <c r="DC839" s="778"/>
      <c r="DD839" s="778"/>
      <c r="DE839" s="778"/>
      <c r="DF839" s="778"/>
      <c r="DG839" s="778"/>
      <c r="DH839" s="778"/>
      <c r="DI839" s="778"/>
      <c r="DJ839" s="778"/>
      <c r="DK839" s="778"/>
      <c r="DL839" s="778"/>
      <c r="DM839" s="778"/>
      <c r="DN839" s="778"/>
      <c r="DO839" s="778"/>
      <c r="DP839" s="778"/>
      <c r="DQ839" s="778"/>
      <c r="DR839" s="778"/>
      <c r="DS839" s="778"/>
      <c r="DT839" s="778"/>
      <c r="DU839" s="778"/>
      <c r="DV839" s="778"/>
      <c r="DW839" s="778"/>
      <c r="DX839" s="778"/>
      <c r="DY839" s="778"/>
      <c r="DZ839" s="778"/>
      <c r="EA839" s="778"/>
      <c r="EB839" s="778"/>
      <c r="EC839" s="778"/>
      <c r="ED839" s="778"/>
      <c r="EE839" s="778"/>
      <c r="EF839" s="778"/>
      <c r="EG839" s="778"/>
      <c r="EH839" s="778"/>
      <c r="EI839" s="778"/>
      <c r="EJ839" s="778"/>
      <c r="EK839" s="778"/>
      <c r="EL839" s="778"/>
      <c r="EM839" s="778"/>
      <c r="EN839" s="778"/>
      <c r="EO839" s="778"/>
      <c r="EP839" s="778"/>
      <c r="EQ839" s="778"/>
      <c r="ER839" s="778"/>
      <c r="ES839" s="778"/>
      <c r="ET839" s="778"/>
      <c r="EU839" s="778"/>
      <c r="EV839" s="778"/>
      <c r="EW839" s="778"/>
      <c r="EX839" s="778"/>
      <c r="EY839" s="778"/>
      <c r="EZ839" s="778"/>
      <c r="FA839" s="778"/>
      <c r="FB839" s="778"/>
      <c r="FC839" s="778"/>
      <c r="FD839" s="778"/>
      <c r="FE839" s="778"/>
      <c r="FF839" s="778"/>
      <c r="FG839" s="778"/>
      <c r="FH839" s="778"/>
      <c r="FI839" s="778"/>
      <c r="FJ839" s="778"/>
      <c r="FK839" s="778"/>
      <c r="FL839" s="778"/>
      <c r="FM839" s="778"/>
      <c r="FN839" s="778"/>
      <c r="FO839" s="778"/>
      <c r="FP839" s="778"/>
      <c r="FQ839" s="778"/>
      <c r="FR839" s="778"/>
      <c r="FS839" s="778"/>
      <c r="FT839" s="778"/>
      <c r="FU839" s="778"/>
      <c r="FV839" s="778"/>
      <c r="FW839" s="778"/>
      <c r="FX839" s="778"/>
      <c r="FY839" s="778"/>
      <c r="FZ839" s="778"/>
      <c r="GA839" s="778"/>
      <c r="GB839" s="778"/>
      <c r="GC839" s="778"/>
      <c r="GD839" s="778"/>
      <c r="GE839" s="778"/>
      <c r="GF839" s="778"/>
      <c r="GG839" s="778"/>
      <c r="GH839" s="778"/>
      <c r="GI839" s="778"/>
      <c r="GJ839" s="778"/>
      <c r="GK839" s="778"/>
      <c r="GL839" s="778"/>
      <c r="GM839" s="778"/>
      <c r="GN839" s="778"/>
      <c r="GO839" s="778"/>
      <c r="GP839" s="778"/>
      <c r="GQ839" s="778"/>
      <c r="GR839" s="778"/>
      <c r="GS839" s="778"/>
      <c r="GT839" s="778"/>
      <c r="GU839" s="778"/>
      <c r="GV839" s="778"/>
      <c r="GW839" s="778"/>
      <c r="GX839" s="778"/>
      <c r="GY839" s="778"/>
      <c r="GZ839" s="778"/>
      <c r="HA839" s="778"/>
      <c r="HB839" s="778"/>
      <c r="HC839" s="778"/>
      <c r="HD839" s="778"/>
      <c r="HE839" s="778"/>
      <c r="HF839" s="778"/>
      <c r="HG839" s="778"/>
      <c r="HH839" s="778"/>
    </row>
    <row r="840" spans="1:216" s="782" customFormat="1">
      <c r="A840" s="779"/>
      <c r="B840" s="780"/>
      <c r="C840" s="780"/>
      <c r="D840" s="780"/>
      <c r="E840" s="780"/>
      <c r="F840" s="780"/>
      <c r="G840" s="780"/>
      <c r="H840" s="780"/>
      <c r="I840" s="780"/>
      <c r="J840" s="780"/>
      <c r="K840" s="780"/>
      <c r="L840" s="780"/>
      <c r="M840" s="780"/>
      <c r="N840" s="780"/>
      <c r="O840" s="780"/>
      <c r="P840" s="780"/>
      <c r="Q840" s="781"/>
      <c r="R840" s="778"/>
      <c r="S840" s="778"/>
      <c r="T840" s="778"/>
      <c r="U840" s="778"/>
      <c r="V840" s="778"/>
      <c r="W840" s="778"/>
      <c r="X840" s="778"/>
      <c r="Y840" s="778"/>
      <c r="Z840" s="778"/>
      <c r="AA840" s="778"/>
      <c r="AB840" s="778"/>
      <c r="AC840" s="778"/>
      <c r="AD840" s="778"/>
      <c r="AE840" s="778"/>
      <c r="AF840" s="778"/>
      <c r="AG840" s="778"/>
      <c r="AH840" s="778"/>
      <c r="AI840" s="778"/>
      <c r="AJ840" s="778"/>
      <c r="AK840" s="778"/>
      <c r="AL840" s="778"/>
      <c r="AM840" s="778"/>
      <c r="AN840" s="778"/>
      <c r="AO840" s="778"/>
      <c r="AP840" s="778"/>
      <c r="AQ840" s="778"/>
      <c r="AR840" s="778"/>
      <c r="AS840" s="778"/>
      <c r="AT840" s="778"/>
      <c r="AU840" s="778"/>
      <c r="AV840" s="778"/>
      <c r="AW840" s="778"/>
      <c r="AX840" s="778"/>
      <c r="AY840" s="778"/>
      <c r="AZ840" s="778"/>
      <c r="BA840" s="778"/>
      <c r="BB840" s="778"/>
      <c r="BC840" s="778"/>
      <c r="BD840" s="778"/>
      <c r="BE840" s="778"/>
      <c r="BF840" s="778"/>
      <c r="BG840" s="778"/>
      <c r="BH840" s="778"/>
      <c r="BI840" s="778"/>
      <c r="BJ840" s="778"/>
      <c r="BK840" s="778"/>
      <c r="BL840" s="778"/>
      <c r="BM840" s="778"/>
      <c r="BN840" s="778"/>
      <c r="BO840" s="778"/>
      <c r="BP840" s="778"/>
      <c r="BQ840" s="778"/>
      <c r="BR840" s="778"/>
      <c r="BS840" s="778"/>
      <c r="BT840" s="778"/>
      <c r="BU840" s="778"/>
      <c r="BV840" s="778"/>
      <c r="BW840" s="778"/>
      <c r="BX840" s="778"/>
      <c r="BY840" s="778"/>
      <c r="BZ840" s="778"/>
      <c r="CA840" s="778"/>
      <c r="CB840" s="778"/>
      <c r="CC840" s="778"/>
      <c r="CD840" s="778"/>
      <c r="CE840" s="778"/>
      <c r="CF840" s="778"/>
      <c r="CG840" s="778"/>
      <c r="CH840" s="778"/>
      <c r="CI840" s="778"/>
      <c r="CJ840" s="778"/>
      <c r="CK840" s="778"/>
      <c r="CL840" s="778"/>
      <c r="CM840" s="778"/>
      <c r="CN840" s="778"/>
      <c r="CO840" s="778"/>
      <c r="CP840" s="778"/>
      <c r="CQ840" s="778"/>
      <c r="CR840" s="778"/>
      <c r="CS840" s="778"/>
      <c r="CT840" s="778"/>
      <c r="CU840" s="778"/>
      <c r="CV840" s="778"/>
      <c r="CW840" s="778"/>
      <c r="CX840" s="778"/>
      <c r="CY840" s="778"/>
      <c r="CZ840" s="778"/>
      <c r="DA840" s="778"/>
      <c r="DB840" s="778"/>
      <c r="DC840" s="778"/>
      <c r="DD840" s="778"/>
      <c r="DE840" s="778"/>
      <c r="DF840" s="778"/>
      <c r="DG840" s="778"/>
      <c r="DH840" s="778"/>
      <c r="DI840" s="778"/>
      <c r="DJ840" s="778"/>
      <c r="DK840" s="778"/>
      <c r="DL840" s="778"/>
      <c r="DM840" s="778"/>
      <c r="DN840" s="778"/>
      <c r="DO840" s="778"/>
      <c r="DP840" s="778"/>
      <c r="DQ840" s="778"/>
      <c r="DR840" s="778"/>
      <c r="DS840" s="778"/>
      <c r="DT840" s="778"/>
      <c r="DU840" s="778"/>
      <c r="DV840" s="778"/>
      <c r="DW840" s="778"/>
      <c r="DX840" s="778"/>
      <c r="DY840" s="778"/>
      <c r="DZ840" s="778"/>
      <c r="EA840" s="778"/>
      <c r="EB840" s="778"/>
      <c r="EC840" s="778"/>
      <c r="ED840" s="778"/>
      <c r="EE840" s="778"/>
      <c r="EF840" s="778"/>
      <c r="EG840" s="778"/>
      <c r="EH840" s="778"/>
      <c r="EI840" s="778"/>
      <c r="EJ840" s="778"/>
      <c r="EK840" s="778"/>
      <c r="EL840" s="778"/>
      <c r="EM840" s="778"/>
      <c r="EN840" s="778"/>
      <c r="EO840" s="778"/>
      <c r="EP840" s="778"/>
      <c r="EQ840" s="778"/>
      <c r="ER840" s="778"/>
      <c r="ES840" s="778"/>
      <c r="ET840" s="778"/>
      <c r="EU840" s="778"/>
      <c r="EV840" s="778"/>
      <c r="EW840" s="778"/>
      <c r="EX840" s="778"/>
      <c r="EY840" s="778"/>
      <c r="EZ840" s="778"/>
      <c r="FA840" s="778"/>
      <c r="FB840" s="778"/>
      <c r="FC840" s="778"/>
      <c r="FD840" s="778"/>
      <c r="FE840" s="778"/>
      <c r="FF840" s="778"/>
      <c r="FG840" s="778"/>
      <c r="FH840" s="778"/>
      <c r="FI840" s="778"/>
      <c r="FJ840" s="778"/>
      <c r="FK840" s="778"/>
      <c r="FL840" s="778"/>
      <c r="FM840" s="778"/>
      <c r="FN840" s="778"/>
      <c r="FO840" s="778"/>
      <c r="FP840" s="778"/>
      <c r="FQ840" s="778"/>
      <c r="FR840" s="778"/>
      <c r="FS840" s="778"/>
      <c r="FT840" s="778"/>
      <c r="FU840" s="778"/>
      <c r="FV840" s="778"/>
      <c r="FW840" s="778"/>
      <c r="FX840" s="778"/>
      <c r="FY840" s="778"/>
      <c r="FZ840" s="778"/>
      <c r="GA840" s="778"/>
      <c r="GB840" s="778"/>
      <c r="GC840" s="778"/>
      <c r="GD840" s="778"/>
      <c r="GE840" s="778"/>
      <c r="GF840" s="778"/>
      <c r="GG840" s="778"/>
      <c r="GH840" s="778"/>
      <c r="GI840" s="778"/>
      <c r="GJ840" s="778"/>
      <c r="GK840" s="778"/>
      <c r="GL840" s="778"/>
      <c r="GM840" s="778"/>
      <c r="GN840" s="778"/>
      <c r="GO840" s="778"/>
      <c r="GP840" s="778"/>
      <c r="GQ840" s="778"/>
      <c r="GR840" s="778"/>
      <c r="GS840" s="778"/>
      <c r="GT840" s="778"/>
      <c r="GU840" s="778"/>
      <c r="GV840" s="778"/>
      <c r="GW840" s="778"/>
      <c r="GX840" s="778"/>
      <c r="GY840" s="778"/>
      <c r="GZ840" s="778"/>
      <c r="HA840" s="778"/>
      <c r="HB840" s="778"/>
      <c r="HC840" s="778"/>
      <c r="HD840" s="778"/>
      <c r="HE840" s="778"/>
      <c r="HF840" s="778"/>
      <c r="HG840" s="778"/>
      <c r="HH840" s="778"/>
    </row>
    <row r="841" spans="1:216" s="782" customFormat="1">
      <c r="A841" s="779"/>
      <c r="B841" s="780"/>
      <c r="C841" s="780"/>
      <c r="D841" s="780"/>
      <c r="E841" s="780"/>
      <c r="F841" s="780"/>
      <c r="G841" s="780"/>
      <c r="H841" s="780"/>
      <c r="I841" s="780"/>
      <c r="J841" s="780"/>
      <c r="K841" s="780"/>
      <c r="L841" s="780"/>
      <c r="M841" s="780"/>
      <c r="N841" s="780"/>
      <c r="O841" s="780"/>
      <c r="P841" s="780"/>
      <c r="Q841" s="781"/>
      <c r="R841" s="778"/>
      <c r="S841" s="778"/>
      <c r="T841" s="778"/>
      <c r="U841" s="778"/>
      <c r="V841" s="778"/>
      <c r="W841" s="778"/>
      <c r="X841" s="778"/>
      <c r="Y841" s="778"/>
      <c r="Z841" s="778"/>
      <c r="AA841" s="778"/>
      <c r="AB841" s="778"/>
      <c r="AC841" s="778"/>
      <c r="AD841" s="778"/>
      <c r="AE841" s="778"/>
      <c r="AF841" s="778"/>
      <c r="AG841" s="778"/>
      <c r="AH841" s="778"/>
      <c r="AI841" s="778"/>
      <c r="AJ841" s="778"/>
      <c r="AK841" s="778"/>
      <c r="AL841" s="778"/>
      <c r="AM841" s="778"/>
      <c r="AN841" s="778"/>
      <c r="AO841" s="778"/>
      <c r="AP841" s="778"/>
      <c r="AQ841" s="778"/>
      <c r="AR841" s="778"/>
      <c r="AS841" s="778"/>
      <c r="AT841" s="778"/>
      <c r="AU841" s="778"/>
      <c r="AV841" s="778"/>
      <c r="AW841" s="778"/>
      <c r="AX841" s="778"/>
      <c r="AY841" s="778"/>
      <c r="AZ841" s="778"/>
      <c r="BA841" s="778"/>
      <c r="BB841" s="778"/>
      <c r="BC841" s="778"/>
      <c r="BD841" s="778"/>
      <c r="BE841" s="778"/>
      <c r="BF841" s="778"/>
      <c r="BG841" s="778"/>
      <c r="BH841" s="778"/>
      <c r="BI841" s="778"/>
      <c r="BJ841" s="778"/>
      <c r="BK841" s="778"/>
      <c r="BL841" s="778"/>
      <c r="BM841" s="778"/>
      <c r="BN841" s="778"/>
      <c r="BO841" s="778"/>
      <c r="BP841" s="778"/>
      <c r="BQ841" s="778"/>
      <c r="BR841" s="778"/>
      <c r="BS841" s="778"/>
      <c r="BT841" s="778"/>
      <c r="BU841" s="778"/>
      <c r="BV841" s="778"/>
      <c r="BW841" s="778"/>
      <c r="BX841" s="778"/>
      <c r="BY841" s="778"/>
      <c r="BZ841" s="778"/>
      <c r="CA841" s="778"/>
      <c r="CB841" s="778"/>
      <c r="CC841" s="778"/>
      <c r="CD841" s="778"/>
      <c r="CE841" s="778"/>
      <c r="CF841" s="778"/>
      <c r="CG841" s="778"/>
      <c r="CH841" s="778"/>
      <c r="CI841" s="778"/>
      <c r="CJ841" s="778"/>
      <c r="CK841" s="778"/>
      <c r="CL841" s="778"/>
      <c r="CM841" s="778"/>
      <c r="CN841" s="778"/>
      <c r="CO841" s="778"/>
      <c r="CP841" s="778"/>
      <c r="CQ841" s="778"/>
      <c r="CR841" s="778"/>
      <c r="CS841" s="778"/>
      <c r="CT841" s="778"/>
      <c r="CU841" s="778"/>
      <c r="CV841" s="778"/>
      <c r="CW841" s="778"/>
      <c r="CX841" s="778"/>
      <c r="CY841" s="778"/>
      <c r="CZ841" s="778"/>
      <c r="DA841" s="778"/>
      <c r="DB841" s="778"/>
      <c r="DC841" s="778"/>
      <c r="DD841" s="778"/>
      <c r="DE841" s="778"/>
      <c r="DF841" s="778"/>
      <c r="DG841" s="778"/>
      <c r="DH841" s="778"/>
      <c r="DI841" s="778"/>
      <c r="DJ841" s="778"/>
      <c r="DK841" s="778"/>
      <c r="DL841" s="778"/>
      <c r="DM841" s="778"/>
      <c r="DN841" s="778"/>
      <c r="DO841" s="778"/>
      <c r="DP841" s="778"/>
      <c r="DQ841" s="778"/>
      <c r="DR841" s="778"/>
      <c r="DS841" s="778"/>
      <c r="DT841" s="778"/>
      <c r="DU841" s="778"/>
      <c r="DV841" s="778"/>
      <c r="DW841" s="778"/>
      <c r="DX841" s="778"/>
      <c r="DY841" s="778"/>
      <c r="DZ841" s="778"/>
      <c r="EA841" s="778"/>
      <c r="EB841" s="778"/>
      <c r="EC841" s="778"/>
      <c r="ED841" s="778"/>
      <c r="EE841" s="778"/>
      <c r="EF841" s="778"/>
      <c r="EG841" s="778"/>
      <c r="EH841" s="778"/>
      <c r="EI841" s="778"/>
      <c r="EJ841" s="778"/>
      <c r="EK841" s="778"/>
      <c r="EL841" s="778"/>
      <c r="EM841" s="778"/>
      <c r="EN841" s="778"/>
      <c r="EO841" s="778"/>
      <c r="EP841" s="778"/>
      <c r="EQ841" s="778"/>
      <c r="ER841" s="778"/>
      <c r="ES841" s="778"/>
      <c r="ET841" s="778"/>
      <c r="EU841" s="778"/>
      <c r="EV841" s="778"/>
      <c r="EW841" s="778"/>
      <c r="EX841" s="778"/>
      <c r="EY841" s="778"/>
      <c r="EZ841" s="778"/>
      <c r="FA841" s="778"/>
      <c r="FB841" s="778"/>
      <c r="FC841" s="778"/>
      <c r="FD841" s="778"/>
      <c r="FE841" s="778"/>
      <c r="FF841" s="778"/>
      <c r="FG841" s="778"/>
      <c r="FH841" s="778"/>
      <c r="FI841" s="778"/>
      <c r="FJ841" s="778"/>
      <c r="FK841" s="778"/>
      <c r="FL841" s="778"/>
      <c r="FM841" s="778"/>
      <c r="FN841" s="778"/>
      <c r="FO841" s="778"/>
      <c r="FP841" s="778"/>
      <c r="FQ841" s="778"/>
      <c r="FR841" s="778"/>
      <c r="FS841" s="778"/>
      <c r="FT841" s="778"/>
      <c r="FU841" s="778"/>
      <c r="FV841" s="778"/>
      <c r="FW841" s="778"/>
      <c r="FX841" s="778"/>
      <c r="FY841" s="778"/>
      <c r="FZ841" s="778"/>
      <c r="GA841" s="778"/>
      <c r="GB841" s="778"/>
      <c r="GC841" s="778"/>
      <c r="GD841" s="778"/>
      <c r="GE841" s="778"/>
      <c r="GF841" s="778"/>
      <c r="GG841" s="778"/>
      <c r="GH841" s="778"/>
      <c r="GI841" s="778"/>
      <c r="GJ841" s="778"/>
      <c r="GK841" s="778"/>
      <c r="GL841" s="778"/>
      <c r="GM841" s="778"/>
      <c r="GN841" s="778"/>
      <c r="GO841" s="778"/>
      <c r="GP841" s="778"/>
      <c r="GQ841" s="778"/>
      <c r="GR841" s="778"/>
      <c r="GS841" s="778"/>
      <c r="GT841" s="778"/>
      <c r="GU841" s="778"/>
      <c r="GV841" s="778"/>
      <c r="GW841" s="778"/>
      <c r="GX841" s="778"/>
      <c r="GY841" s="778"/>
      <c r="GZ841" s="778"/>
      <c r="HA841" s="778"/>
      <c r="HB841" s="778"/>
      <c r="HC841" s="778"/>
      <c r="HD841" s="778"/>
      <c r="HE841" s="778"/>
      <c r="HF841" s="778"/>
      <c r="HG841" s="778"/>
      <c r="HH841" s="778"/>
    </row>
    <row r="842" spans="1:216" s="782" customFormat="1">
      <c r="A842" s="779"/>
      <c r="B842" s="780"/>
      <c r="C842" s="780"/>
      <c r="D842" s="780"/>
      <c r="E842" s="780"/>
      <c r="F842" s="780"/>
      <c r="G842" s="780"/>
      <c r="H842" s="780"/>
      <c r="I842" s="780"/>
      <c r="J842" s="780"/>
      <c r="K842" s="780"/>
      <c r="L842" s="780"/>
      <c r="M842" s="780"/>
      <c r="N842" s="780"/>
      <c r="O842" s="780"/>
      <c r="P842" s="780"/>
      <c r="Q842" s="781"/>
      <c r="R842" s="778"/>
      <c r="S842" s="778"/>
      <c r="T842" s="778"/>
      <c r="U842" s="778"/>
      <c r="V842" s="778"/>
      <c r="W842" s="778"/>
      <c r="X842" s="778"/>
      <c r="Y842" s="778"/>
      <c r="Z842" s="778"/>
      <c r="AA842" s="778"/>
      <c r="AB842" s="778"/>
      <c r="AC842" s="778"/>
      <c r="AD842" s="778"/>
      <c r="AE842" s="778"/>
      <c r="AF842" s="778"/>
      <c r="AG842" s="778"/>
      <c r="AH842" s="778"/>
      <c r="AI842" s="778"/>
      <c r="AJ842" s="778"/>
      <c r="AK842" s="778"/>
      <c r="AL842" s="778"/>
      <c r="AM842" s="778"/>
      <c r="AN842" s="778"/>
      <c r="AO842" s="778"/>
      <c r="AP842" s="778"/>
      <c r="AQ842" s="778"/>
      <c r="AR842" s="778"/>
      <c r="AS842" s="778"/>
      <c r="AT842" s="778"/>
      <c r="AU842" s="778"/>
      <c r="AV842" s="778"/>
      <c r="AW842" s="778"/>
      <c r="AX842" s="778"/>
      <c r="AY842" s="778"/>
      <c r="AZ842" s="778"/>
      <c r="BA842" s="778"/>
      <c r="BB842" s="778"/>
      <c r="BC842" s="778"/>
      <c r="BD842" s="778"/>
      <c r="BE842" s="778"/>
      <c r="BF842" s="778"/>
      <c r="BG842" s="778"/>
      <c r="BH842" s="778"/>
      <c r="BI842" s="778"/>
      <c r="BJ842" s="778"/>
      <c r="BK842" s="778"/>
      <c r="BL842" s="778"/>
      <c r="BM842" s="778"/>
      <c r="BN842" s="778"/>
      <c r="BO842" s="778"/>
      <c r="BP842" s="778"/>
      <c r="BQ842" s="778"/>
      <c r="BR842" s="778"/>
      <c r="BS842" s="778"/>
      <c r="BT842" s="778"/>
      <c r="BU842" s="778"/>
      <c r="BV842" s="778"/>
      <c r="BW842" s="778"/>
      <c r="BX842" s="778"/>
      <c r="BY842" s="778"/>
      <c r="BZ842" s="778"/>
      <c r="CA842" s="778"/>
      <c r="CB842" s="778"/>
      <c r="CC842" s="778"/>
      <c r="CD842" s="778"/>
      <c r="CE842" s="778"/>
      <c r="CF842" s="778"/>
      <c r="CG842" s="778"/>
      <c r="CH842" s="778"/>
      <c r="CI842" s="778"/>
      <c r="CJ842" s="778"/>
      <c r="CK842" s="778"/>
      <c r="CL842" s="778"/>
      <c r="CM842" s="778"/>
      <c r="CN842" s="778"/>
      <c r="CO842" s="778"/>
      <c r="CP842" s="778"/>
      <c r="CQ842" s="778"/>
      <c r="CR842" s="778"/>
      <c r="CS842" s="778"/>
      <c r="CT842" s="778"/>
      <c r="CU842" s="778"/>
      <c r="CV842" s="778"/>
      <c r="CW842" s="778"/>
      <c r="CX842" s="778"/>
      <c r="CY842" s="778"/>
      <c r="CZ842" s="778"/>
      <c r="DA842" s="778"/>
      <c r="DB842" s="778"/>
      <c r="DC842" s="778"/>
      <c r="DD842" s="778"/>
      <c r="DE842" s="778"/>
      <c r="DF842" s="778"/>
      <c r="DG842" s="778"/>
      <c r="DH842" s="778"/>
      <c r="DI842" s="778"/>
      <c r="DJ842" s="778"/>
      <c r="DK842" s="778"/>
      <c r="DL842" s="778"/>
      <c r="DM842" s="778"/>
      <c r="DN842" s="778"/>
      <c r="DO842" s="778"/>
      <c r="DP842" s="778"/>
      <c r="DQ842" s="778"/>
      <c r="DR842" s="778"/>
      <c r="DS842" s="778"/>
      <c r="DT842" s="778"/>
      <c r="DU842" s="778"/>
      <c r="DV842" s="778"/>
      <c r="DW842" s="778"/>
      <c r="DX842" s="778"/>
      <c r="DY842" s="778"/>
      <c r="DZ842" s="778"/>
      <c r="EA842" s="778"/>
      <c r="EB842" s="778"/>
      <c r="EC842" s="778"/>
      <c r="ED842" s="778"/>
      <c r="EE842" s="778"/>
      <c r="EF842" s="778"/>
      <c r="EG842" s="778"/>
      <c r="EH842" s="778"/>
      <c r="EI842" s="778"/>
      <c r="EJ842" s="778"/>
      <c r="EK842" s="778"/>
      <c r="EL842" s="778"/>
      <c r="EM842" s="778"/>
      <c r="EN842" s="778"/>
      <c r="EO842" s="778"/>
      <c r="EP842" s="778"/>
      <c r="EQ842" s="778"/>
      <c r="ER842" s="778"/>
      <c r="ES842" s="778"/>
      <c r="ET842" s="778"/>
      <c r="EU842" s="778"/>
      <c r="EV842" s="778"/>
      <c r="EW842" s="778"/>
      <c r="EX842" s="778"/>
      <c r="EY842" s="778"/>
      <c r="EZ842" s="778"/>
      <c r="FA842" s="778"/>
      <c r="FB842" s="778"/>
      <c r="FC842" s="778"/>
      <c r="FD842" s="778"/>
      <c r="FE842" s="778"/>
      <c r="FF842" s="778"/>
      <c r="FG842" s="778"/>
      <c r="FH842" s="778"/>
      <c r="FI842" s="778"/>
      <c r="FJ842" s="778"/>
      <c r="FK842" s="778"/>
      <c r="FL842" s="778"/>
      <c r="FM842" s="778"/>
      <c r="FN842" s="778"/>
      <c r="FO842" s="778"/>
      <c r="FP842" s="778"/>
      <c r="FQ842" s="778"/>
      <c r="FR842" s="778"/>
      <c r="FS842" s="778"/>
      <c r="FT842" s="778"/>
      <c r="FU842" s="778"/>
      <c r="FV842" s="778"/>
      <c r="FW842" s="778"/>
      <c r="FX842" s="778"/>
      <c r="FY842" s="778"/>
      <c r="FZ842" s="778"/>
      <c r="GA842" s="778"/>
      <c r="GB842" s="778"/>
      <c r="GC842" s="778"/>
      <c r="GD842" s="778"/>
      <c r="GE842" s="778"/>
      <c r="GF842" s="778"/>
      <c r="GG842" s="778"/>
      <c r="GH842" s="778"/>
      <c r="GI842" s="778"/>
      <c r="GJ842" s="778"/>
      <c r="GK842" s="778"/>
      <c r="GL842" s="778"/>
      <c r="GM842" s="778"/>
      <c r="GN842" s="778"/>
      <c r="GO842" s="778"/>
      <c r="GP842" s="778"/>
      <c r="GQ842" s="778"/>
      <c r="GR842" s="778"/>
      <c r="GS842" s="778"/>
      <c r="GT842" s="778"/>
      <c r="GU842" s="778"/>
      <c r="GV842" s="778"/>
      <c r="GW842" s="778"/>
      <c r="GX842" s="778"/>
      <c r="GY842" s="778"/>
      <c r="GZ842" s="778"/>
      <c r="HA842" s="778"/>
      <c r="HB842" s="778"/>
      <c r="HC842" s="778"/>
      <c r="HD842" s="778"/>
      <c r="HE842" s="778"/>
      <c r="HF842" s="778"/>
      <c r="HG842" s="778"/>
      <c r="HH842" s="778"/>
    </row>
    <row r="843" spans="1:216" s="782" customFormat="1">
      <c r="A843" s="779"/>
      <c r="B843" s="780"/>
      <c r="C843" s="780"/>
      <c r="D843" s="780"/>
      <c r="E843" s="780"/>
      <c r="F843" s="780"/>
      <c r="G843" s="780"/>
      <c r="H843" s="780"/>
      <c r="I843" s="780"/>
      <c r="J843" s="780"/>
      <c r="K843" s="780"/>
      <c r="L843" s="780"/>
      <c r="M843" s="780"/>
      <c r="N843" s="780"/>
      <c r="O843" s="780"/>
      <c r="P843" s="780"/>
      <c r="Q843" s="781"/>
      <c r="R843" s="778"/>
      <c r="S843" s="778"/>
      <c r="T843" s="778"/>
      <c r="U843" s="778"/>
      <c r="V843" s="778"/>
      <c r="W843" s="778"/>
      <c r="X843" s="778"/>
      <c r="Y843" s="778"/>
      <c r="Z843" s="778"/>
      <c r="AA843" s="778"/>
      <c r="AB843" s="778"/>
      <c r="AC843" s="778"/>
      <c r="AD843" s="778"/>
      <c r="AE843" s="778"/>
      <c r="AF843" s="778"/>
      <c r="AG843" s="778"/>
      <c r="AH843" s="778"/>
      <c r="AI843" s="778"/>
      <c r="AJ843" s="778"/>
      <c r="AK843" s="778"/>
      <c r="AL843" s="778"/>
      <c r="AM843" s="778"/>
      <c r="AN843" s="778"/>
      <c r="AO843" s="778"/>
      <c r="AP843" s="778"/>
      <c r="AQ843" s="778"/>
      <c r="AR843" s="778"/>
      <c r="AS843" s="778"/>
      <c r="AT843" s="778"/>
      <c r="AU843" s="778"/>
      <c r="AV843" s="778"/>
      <c r="AW843" s="778"/>
      <c r="AX843" s="778"/>
      <c r="AY843" s="778"/>
      <c r="AZ843" s="778"/>
      <c r="BA843" s="778"/>
      <c r="BB843" s="778"/>
      <c r="BC843" s="778"/>
      <c r="BD843" s="778"/>
      <c r="BE843" s="778"/>
      <c r="BF843" s="778"/>
      <c r="BG843" s="778"/>
      <c r="BH843" s="778"/>
      <c r="BI843" s="778"/>
      <c r="BJ843" s="778"/>
      <c r="BK843" s="778"/>
      <c r="BL843" s="778"/>
      <c r="BM843" s="778"/>
      <c r="BN843" s="778"/>
      <c r="BO843" s="778"/>
      <c r="BP843" s="778"/>
      <c r="BQ843" s="778"/>
      <c r="BR843" s="778"/>
      <c r="BS843" s="778"/>
      <c r="BT843" s="778"/>
      <c r="BU843" s="778"/>
      <c r="BV843" s="778"/>
      <c r="BW843" s="778"/>
      <c r="BX843" s="778"/>
      <c r="BY843" s="778"/>
      <c r="BZ843" s="778"/>
      <c r="CA843" s="778"/>
      <c r="CB843" s="778"/>
      <c r="CC843" s="778"/>
      <c r="CD843" s="778"/>
      <c r="CE843" s="778"/>
      <c r="CF843" s="778"/>
      <c r="CG843" s="778"/>
      <c r="CH843" s="778"/>
      <c r="CI843" s="778"/>
      <c r="CJ843" s="778"/>
      <c r="CK843" s="778"/>
      <c r="CL843" s="778"/>
      <c r="CM843" s="778"/>
      <c r="CN843" s="778"/>
      <c r="CO843" s="778"/>
      <c r="CP843" s="778"/>
      <c r="CQ843" s="778"/>
      <c r="CR843" s="778"/>
      <c r="CS843" s="778"/>
      <c r="CT843" s="778"/>
      <c r="CU843" s="778"/>
      <c r="CV843" s="778"/>
      <c r="CW843" s="778"/>
      <c r="CX843" s="778"/>
      <c r="CY843" s="778"/>
      <c r="CZ843" s="778"/>
      <c r="DA843" s="778"/>
      <c r="DB843" s="778"/>
      <c r="DC843" s="778"/>
      <c r="DD843" s="778"/>
      <c r="DE843" s="778"/>
      <c r="DF843" s="778"/>
      <c r="DG843" s="778"/>
      <c r="DH843" s="778"/>
      <c r="DI843" s="778"/>
      <c r="DJ843" s="778"/>
      <c r="DK843" s="778"/>
      <c r="DL843" s="778"/>
      <c r="DM843" s="778"/>
      <c r="DN843" s="778"/>
      <c r="DO843" s="778"/>
      <c r="DP843" s="778"/>
      <c r="DQ843" s="778"/>
      <c r="DR843" s="778"/>
      <c r="DS843" s="778"/>
      <c r="DT843" s="778"/>
      <c r="DU843" s="778"/>
      <c r="DV843" s="778"/>
      <c r="DW843" s="778"/>
      <c r="DX843" s="778"/>
      <c r="DY843" s="778"/>
      <c r="DZ843" s="778"/>
      <c r="EA843" s="778"/>
      <c r="EB843" s="778"/>
      <c r="EC843" s="778"/>
      <c r="ED843" s="778"/>
      <c r="EE843" s="778"/>
      <c r="EF843" s="778"/>
      <c r="EG843" s="778"/>
      <c r="EH843" s="778"/>
      <c r="EI843" s="778"/>
      <c r="EJ843" s="778"/>
      <c r="EK843" s="778"/>
      <c r="EL843" s="778"/>
      <c r="EM843" s="778"/>
      <c r="EN843" s="778"/>
      <c r="EO843" s="778"/>
      <c r="EP843" s="778"/>
      <c r="EQ843" s="778"/>
      <c r="ER843" s="778"/>
      <c r="ES843" s="778"/>
      <c r="ET843" s="778"/>
      <c r="EU843" s="778"/>
      <c r="EV843" s="778"/>
      <c r="EW843" s="778"/>
      <c r="EX843" s="778"/>
      <c r="EY843" s="778"/>
      <c r="EZ843" s="778"/>
      <c r="FA843" s="778"/>
      <c r="FB843" s="778"/>
      <c r="FC843" s="778"/>
      <c r="FD843" s="778"/>
      <c r="FE843" s="778"/>
      <c r="FF843" s="778"/>
      <c r="FG843" s="778"/>
      <c r="FH843" s="778"/>
      <c r="FI843" s="778"/>
      <c r="FJ843" s="778"/>
      <c r="FK843" s="778"/>
      <c r="FL843" s="778"/>
      <c r="FM843" s="778"/>
      <c r="FN843" s="778"/>
      <c r="FO843" s="778"/>
      <c r="FP843" s="778"/>
      <c r="FQ843" s="778"/>
      <c r="FR843" s="778"/>
      <c r="FS843" s="778"/>
      <c r="FT843" s="778"/>
      <c r="FU843" s="778"/>
      <c r="FV843" s="778"/>
      <c r="FW843" s="778"/>
      <c r="FX843" s="778"/>
      <c r="FY843" s="778"/>
      <c r="FZ843" s="778"/>
      <c r="GA843" s="778"/>
      <c r="GB843" s="778"/>
      <c r="GC843" s="778"/>
      <c r="GD843" s="778"/>
      <c r="GE843" s="778"/>
      <c r="GF843" s="778"/>
      <c r="GG843" s="778"/>
      <c r="GH843" s="778"/>
      <c r="GI843" s="778"/>
      <c r="GJ843" s="778"/>
      <c r="GK843" s="778"/>
      <c r="GL843" s="778"/>
      <c r="GM843" s="778"/>
      <c r="GN843" s="778"/>
      <c r="GO843" s="778"/>
      <c r="GP843" s="778"/>
      <c r="GQ843" s="778"/>
      <c r="GR843" s="778"/>
      <c r="GS843" s="778"/>
      <c r="GT843" s="778"/>
      <c r="GU843" s="778"/>
      <c r="GV843" s="778"/>
      <c r="GW843" s="778"/>
      <c r="GX843" s="778"/>
      <c r="GY843" s="778"/>
      <c r="GZ843" s="778"/>
      <c r="HA843" s="778"/>
      <c r="HB843" s="778"/>
      <c r="HC843" s="778"/>
      <c r="HD843" s="778"/>
      <c r="HE843" s="778"/>
      <c r="HF843" s="778"/>
      <c r="HG843" s="778"/>
      <c r="HH843" s="778"/>
    </row>
    <row r="844" spans="1:216" s="782" customFormat="1">
      <c r="A844" s="779"/>
      <c r="B844" s="780"/>
      <c r="C844" s="780"/>
      <c r="D844" s="780"/>
      <c r="E844" s="780"/>
      <c r="F844" s="780"/>
      <c r="G844" s="780"/>
      <c r="H844" s="780"/>
      <c r="I844" s="780"/>
      <c r="J844" s="780"/>
      <c r="K844" s="780"/>
      <c r="L844" s="780"/>
      <c r="M844" s="780"/>
      <c r="N844" s="780"/>
      <c r="O844" s="780"/>
      <c r="P844" s="780"/>
      <c r="Q844" s="781"/>
      <c r="R844" s="778"/>
      <c r="S844" s="778"/>
      <c r="T844" s="778"/>
      <c r="U844" s="778"/>
      <c r="V844" s="778"/>
      <c r="W844" s="778"/>
      <c r="X844" s="778"/>
      <c r="Y844" s="778"/>
      <c r="Z844" s="778"/>
      <c r="AA844" s="778"/>
      <c r="AB844" s="778"/>
      <c r="AC844" s="778"/>
      <c r="AD844" s="778"/>
      <c r="AE844" s="778"/>
      <c r="AF844" s="778"/>
      <c r="AG844" s="778"/>
      <c r="AH844" s="778"/>
      <c r="AI844" s="778"/>
      <c r="AJ844" s="778"/>
      <c r="AK844" s="778"/>
      <c r="AL844" s="778"/>
      <c r="AM844" s="778"/>
      <c r="AN844" s="778"/>
      <c r="AO844" s="778"/>
      <c r="AP844" s="778"/>
      <c r="AQ844" s="778"/>
      <c r="AR844" s="778"/>
      <c r="AS844" s="778"/>
      <c r="AT844" s="778"/>
      <c r="AU844" s="778"/>
      <c r="AV844" s="778"/>
      <c r="AW844" s="778"/>
      <c r="AX844" s="778"/>
      <c r="AY844" s="778"/>
      <c r="AZ844" s="778"/>
      <c r="BA844" s="778"/>
      <c r="BB844" s="778"/>
      <c r="BC844" s="778"/>
      <c r="BD844" s="778"/>
      <c r="BE844" s="778"/>
      <c r="BF844" s="778"/>
      <c r="BG844" s="778"/>
      <c r="BH844" s="778"/>
      <c r="BI844" s="778"/>
      <c r="BJ844" s="778"/>
      <c r="BK844" s="778"/>
      <c r="BL844" s="778"/>
      <c r="BM844" s="778"/>
      <c r="BN844" s="778"/>
      <c r="BO844" s="778"/>
      <c r="BP844" s="778"/>
      <c r="BQ844" s="778"/>
      <c r="BR844" s="778"/>
      <c r="BS844" s="778"/>
      <c r="BT844" s="778"/>
      <c r="BU844" s="778"/>
      <c r="BV844" s="778"/>
      <c r="BW844" s="778"/>
      <c r="BX844" s="778"/>
      <c r="BY844" s="778"/>
      <c r="BZ844" s="778"/>
      <c r="CA844" s="778"/>
      <c r="CB844" s="778"/>
      <c r="CC844" s="778"/>
      <c r="CD844" s="778"/>
      <c r="CE844" s="778"/>
      <c r="CF844" s="778"/>
      <c r="CG844" s="778"/>
      <c r="CH844" s="778"/>
      <c r="CI844" s="778"/>
      <c r="CJ844" s="778"/>
      <c r="CK844" s="778"/>
      <c r="CL844" s="778"/>
      <c r="CM844" s="778"/>
      <c r="CN844" s="778"/>
      <c r="CO844" s="778"/>
      <c r="CP844" s="778"/>
      <c r="CQ844" s="778"/>
      <c r="CR844" s="778"/>
      <c r="CS844" s="778"/>
      <c r="CT844" s="778"/>
      <c r="CU844" s="778"/>
      <c r="CV844" s="778"/>
      <c r="CW844" s="778"/>
      <c r="CX844" s="778"/>
      <c r="CY844" s="778"/>
      <c r="CZ844" s="778"/>
      <c r="DA844" s="778"/>
      <c r="DB844" s="778"/>
      <c r="DC844" s="778"/>
      <c r="DD844" s="778"/>
      <c r="DE844" s="778"/>
      <c r="DF844" s="778"/>
      <c r="DG844" s="778"/>
      <c r="DH844" s="778"/>
      <c r="DI844" s="778"/>
      <c r="DJ844" s="778"/>
      <c r="DK844" s="778"/>
      <c r="DL844" s="778"/>
      <c r="DM844" s="778"/>
      <c r="DN844" s="778"/>
      <c r="DO844" s="778"/>
      <c r="DP844" s="778"/>
      <c r="DQ844" s="778"/>
      <c r="DR844" s="778"/>
      <c r="DS844" s="778"/>
      <c r="DT844" s="778"/>
      <c r="DU844" s="778"/>
      <c r="DV844" s="778"/>
      <c r="DW844" s="778"/>
      <c r="DX844" s="778"/>
      <c r="DY844" s="778"/>
      <c r="DZ844" s="778"/>
      <c r="EA844" s="778"/>
      <c r="EB844" s="778"/>
      <c r="EC844" s="778"/>
      <c r="ED844" s="778"/>
      <c r="EE844" s="778"/>
      <c r="EF844" s="778"/>
      <c r="EG844" s="778"/>
      <c r="EH844" s="778"/>
      <c r="EI844" s="778"/>
      <c r="EJ844" s="778"/>
      <c r="EK844" s="778"/>
      <c r="EL844" s="778"/>
      <c r="EM844" s="778"/>
      <c r="EN844" s="778"/>
      <c r="EO844" s="778"/>
      <c r="EP844" s="778"/>
      <c r="EQ844" s="778"/>
      <c r="ER844" s="778"/>
      <c r="ES844" s="778"/>
      <c r="ET844" s="778"/>
      <c r="EU844" s="778"/>
      <c r="EV844" s="778"/>
      <c r="EW844" s="778"/>
      <c r="EX844" s="778"/>
      <c r="EY844" s="778"/>
      <c r="EZ844" s="778"/>
      <c r="FA844" s="778"/>
      <c r="FB844" s="778"/>
      <c r="FC844" s="778"/>
      <c r="FD844" s="778"/>
      <c r="FE844" s="778"/>
      <c r="FF844" s="778"/>
      <c r="FG844" s="778"/>
      <c r="FH844" s="778"/>
      <c r="FI844" s="778"/>
      <c r="FJ844" s="778"/>
      <c r="FK844" s="778"/>
      <c r="FL844" s="778"/>
      <c r="FM844" s="778"/>
      <c r="FN844" s="778"/>
      <c r="FO844" s="778"/>
      <c r="FP844" s="778"/>
      <c r="FQ844" s="778"/>
      <c r="FR844" s="778"/>
      <c r="FS844" s="778"/>
      <c r="FT844" s="778"/>
      <c r="FU844" s="778"/>
      <c r="FV844" s="778"/>
      <c r="FW844" s="778"/>
      <c r="FX844" s="778"/>
      <c r="FY844" s="778"/>
      <c r="FZ844" s="778"/>
      <c r="GA844" s="778"/>
      <c r="GB844" s="778"/>
      <c r="GC844" s="778"/>
      <c r="GD844" s="778"/>
      <c r="GE844" s="778"/>
      <c r="GF844" s="778"/>
      <c r="GG844" s="778"/>
      <c r="GH844" s="778"/>
      <c r="GI844" s="778"/>
      <c r="GJ844" s="778"/>
      <c r="GK844" s="778"/>
      <c r="GL844" s="778"/>
      <c r="GM844" s="778"/>
      <c r="GN844" s="778"/>
      <c r="GO844" s="778"/>
      <c r="GP844" s="778"/>
      <c r="GQ844" s="778"/>
      <c r="GR844" s="778"/>
      <c r="GS844" s="778"/>
      <c r="GT844" s="778"/>
      <c r="GU844" s="778"/>
      <c r="GV844" s="778"/>
      <c r="GW844" s="778"/>
      <c r="GX844" s="778"/>
      <c r="GY844" s="778"/>
      <c r="GZ844" s="778"/>
      <c r="HA844" s="778"/>
      <c r="HB844" s="778"/>
      <c r="HC844" s="778"/>
      <c r="HD844" s="778"/>
      <c r="HE844" s="778"/>
      <c r="HF844" s="778"/>
      <c r="HG844" s="778"/>
      <c r="HH844" s="778"/>
    </row>
    <row r="845" spans="1:216" s="782" customFormat="1">
      <c r="A845" s="779"/>
      <c r="B845" s="780"/>
      <c r="C845" s="780"/>
      <c r="D845" s="780"/>
      <c r="E845" s="780"/>
      <c r="F845" s="780"/>
      <c r="G845" s="780"/>
      <c r="H845" s="780"/>
      <c r="I845" s="780"/>
      <c r="J845" s="780"/>
      <c r="K845" s="780"/>
      <c r="L845" s="780"/>
      <c r="M845" s="780"/>
      <c r="N845" s="780"/>
      <c r="O845" s="780"/>
      <c r="P845" s="780"/>
      <c r="Q845" s="781"/>
      <c r="R845" s="778"/>
      <c r="S845" s="778"/>
      <c r="T845" s="778"/>
      <c r="U845" s="778"/>
      <c r="V845" s="778"/>
      <c r="W845" s="778"/>
      <c r="X845" s="778"/>
      <c r="Y845" s="778"/>
      <c r="Z845" s="778"/>
      <c r="AA845" s="778"/>
      <c r="AB845" s="778"/>
      <c r="AC845" s="778"/>
      <c r="AD845" s="778"/>
      <c r="AE845" s="778"/>
      <c r="AF845" s="778"/>
      <c r="AG845" s="778"/>
      <c r="AH845" s="778"/>
      <c r="AI845" s="778"/>
      <c r="AJ845" s="778"/>
      <c r="AK845" s="778"/>
      <c r="AL845" s="778"/>
      <c r="AM845" s="778"/>
      <c r="AN845" s="778"/>
      <c r="AO845" s="778"/>
      <c r="AP845" s="778"/>
      <c r="AQ845" s="778"/>
      <c r="AR845" s="778"/>
      <c r="AS845" s="778"/>
      <c r="AT845" s="778"/>
      <c r="AU845" s="778"/>
      <c r="AV845" s="778"/>
      <c r="AW845" s="778"/>
      <c r="AX845" s="778"/>
      <c r="AY845" s="778"/>
      <c r="AZ845" s="778"/>
      <c r="BA845" s="778"/>
      <c r="BB845" s="778"/>
      <c r="BC845" s="778"/>
      <c r="BD845" s="778"/>
      <c r="BE845" s="778"/>
      <c r="BF845" s="778"/>
      <c r="BG845" s="778"/>
      <c r="BH845" s="778"/>
      <c r="BI845" s="778"/>
      <c r="BJ845" s="778"/>
      <c r="BK845" s="778"/>
      <c r="BL845" s="778"/>
      <c r="BM845" s="778"/>
      <c r="BN845" s="778"/>
      <c r="BO845" s="778"/>
      <c r="BP845" s="778"/>
      <c r="BQ845" s="778"/>
      <c r="BR845" s="778"/>
      <c r="BS845" s="778"/>
      <c r="BT845" s="778"/>
      <c r="BU845" s="778"/>
      <c r="BV845" s="778"/>
      <c r="BW845" s="778"/>
      <c r="BX845" s="778"/>
      <c r="BY845" s="778"/>
      <c r="BZ845" s="778"/>
      <c r="CA845" s="778"/>
      <c r="CB845" s="778"/>
      <c r="CC845" s="778"/>
      <c r="CD845" s="778"/>
      <c r="CE845" s="778"/>
      <c r="CF845" s="778"/>
      <c r="CG845" s="778"/>
      <c r="CH845" s="778"/>
      <c r="CI845" s="778"/>
      <c r="CJ845" s="778"/>
      <c r="CK845" s="778"/>
      <c r="CL845" s="778"/>
      <c r="CM845" s="778"/>
      <c r="CN845" s="778"/>
      <c r="CO845" s="778"/>
      <c r="CP845" s="778"/>
      <c r="CQ845" s="778"/>
      <c r="CR845" s="778"/>
      <c r="CS845" s="778"/>
      <c r="CT845" s="778"/>
      <c r="CU845" s="778"/>
      <c r="CV845" s="778"/>
      <c r="CW845" s="778"/>
      <c r="CX845" s="778"/>
      <c r="CY845" s="778"/>
      <c r="CZ845" s="778"/>
      <c r="DA845" s="778"/>
      <c r="DB845" s="778"/>
      <c r="DC845" s="778"/>
      <c r="DD845" s="778"/>
      <c r="DE845" s="778"/>
      <c r="DF845" s="778"/>
      <c r="DG845" s="778"/>
      <c r="DH845" s="778"/>
      <c r="DI845" s="778"/>
      <c r="DJ845" s="778"/>
      <c r="DK845" s="778"/>
      <c r="DL845" s="778"/>
      <c r="DM845" s="778"/>
      <c r="DN845" s="778"/>
      <c r="DO845" s="778"/>
      <c r="DP845" s="778"/>
      <c r="DQ845" s="778"/>
      <c r="DR845" s="778"/>
      <c r="DS845" s="778"/>
      <c r="DT845" s="778"/>
      <c r="DU845" s="778"/>
      <c r="DV845" s="778"/>
      <c r="DW845" s="778"/>
      <c r="DX845" s="778"/>
      <c r="DY845" s="778"/>
      <c r="DZ845" s="778"/>
      <c r="EA845" s="778"/>
      <c r="EB845" s="778"/>
      <c r="EC845" s="778"/>
      <c r="ED845" s="778"/>
      <c r="EE845" s="778"/>
      <c r="EF845" s="778"/>
      <c r="EG845" s="778"/>
      <c r="EH845" s="778"/>
      <c r="EI845" s="778"/>
      <c r="EJ845" s="778"/>
      <c r="EK845" s="778"/>
      <c r="EL845" s="778"/>
      <c r="EM845" s="778"/>
      <c r="EN845" s="778"/>
      <c r="EO845" s="778"/>
      <c r="EP845" s="778"/>
      <c r="EQ845" s="778"/>
      <c r="ER845" s="778"/>
      <c r="ES845" s="778"/>
      <c r="ET845" s="778"/>
      <c r="EU845" s="778"/>
      <c r="EV845" s="778"/>
      <c r="EW845" s="778"/>
      <c r="EX845" s="778"/>
      <c r="EY845" s="778"/>
      <c r="EZ845" s="778"/>
      <c r="FA845" s="778"/>
      <c r="FB845" s="778"/>
      <c r="FC845" s="778"/>
      <c r="FD845" s="778"/>
      <c r="FE845" s="778"/>
      <c r="FF845" s="778"/>
      <c r="FG845" s="778"/>
      <c r="FH845" s="778"/>
      <c r="FI845" s="778"/>
      <c r="FJ845" s="778"/>
      <c r="FK845" s="778"/>
      <c r="FL845" s="778"/>
      <c r="FM845" s="778"/>
      <c r="FN845" s="778"/>
      <c r="FO845" s="778"/>
      <c r="FP845" s="778"/>
      <c r="FQ845" s="778"/>
      <c r="FR845" s="778"/>
      <c r="FS845" s="778"/>
      <c r="FT845" s="778"/>
      <c r="FU845" s="778"/>
      <c r="FV845" s="778"/>
      <c r="FW845" s="778"/>
      <c r="FX845" s="778"/>
      <c r="FY845" s="778"/>
      <c r="FZ845" s="778"/>
      <c r="GA845" s="778"/>
      <c r="GB845" s="778"/>
      <c r="GC845" s="778"/>
      <c r="GD845" s="778"/>
      <c r="GE845" s="778"/>
      <c r="GF845" s="778"/>
      <c r="GG845" s="778"/>
      <c r="GH845" s="778"/>
      <c r="GI845" s="778"/>
      <c r="GJ845" s="778"/>
      <c r="GK845" s="778"/>
      <c r="GL845" s="778"/>
      <c r="GM845" s="778"/>
      <c r="GN845" s="778"/>
      <c r="GO845" s="778"/>
      <c r="GP845" s="778"/>
      <c r="GQ845" s="778"/>
      <c r="GR845" s="778"/>
      <c r="GS845" s="778"/>
      <c r="GT845" s="778"/>
      <c r="GU845" s="778"/>
      <c r="GV845" s="778"/>
      <c r="GW845" s="778"/>
      <c r="GX845" s="778"/>
      <c r="GY845" s="778"/>
      <c r="GZ845" s="778"/>
      <c r="HA845" s="778"/>
      <c r="HB845" s="778"/>
      <c r="HC845" s="778"/>
      <c r="HD845" s="778"/>
      <c r="HE845" s="778"/>
      <c r="HF845" s="778"/>
      <c r="HG845" s="778"/>
      <c r="HH845" s="778"/>
    </row>
    <row r="846" spans="1:216" s="782" customFormat="1">
      <c r="A846" s="779"/>
      <c r="B846" s="780"/>
      <c r="C846" s="780"/>
      <c r="D846" s="780"/>
      <c r="E846" s="780"/>
      <c r="F846" s="780"/>
      <c r="G846" s="780"/>
      <c r="H846" s="780"/>
      <c r="I846" s="780"/>
      <c r="J846" s="780"/>
      <c r="K846" s="780"/>
      <c r="L846" s="780"/>
      <c r="M846" s="780"/>
      <c r="N846" s="780"/>
      <c r="O846" s="780"/>
      <c r="P846" s="780"/>
      <c r="Q846" s="781"/>
      <c r="R846" s="778"/>
      <c r="S846" s="778"/>
      <c r="T846" s="778"/>
      <c r="U846" s="778"/>
      <c r="V846" s="778"/>
      <c r="W846" s="778"/>
      <c r="X846" s="778"/>
      <c r="Y846" s="778"/>
      <c r="Z846" s="778"/>
      <c r="AA846" s="778"/>
      <c r="AB846" s="778"/>
      <c r="AC846" s="778"/>
      <c r="AD846" s="778"/>
      <c r="AE846" s="778"/>
      <c r="AF846" s="778"/>
      <c r="AG846" s="778"/>
      <c r="AH846" s="778"/>
      <c r="AI846" s="778"/>
      <c r="AJ846" s="778"/>
      <c r="AK846" s="778"/>
      <c r="AL846" s="778"/>
      <c r="AM846" s="778"/>
      <c r="AN846" s="778"/>
      <c r="AO846" s="778"/>
      <c r="AP846" s="778"/>
      <c r="AQ846" s="778"/>
      <c r="AR846" s="778"/>
      <c r="AS846" s="778"/>
      <c r="AT846" s="778"/>
      <c r="AU846" s="778"/>
      <c r="AV846" s="778"/>
      <c r="AW846" s="778"/>
      <c r="AX846" s="778"/>
      <c r="AY846" s="778"/>
      <c r="AZ846" s="778"/>
      <c r="BA846" s="778"/>
      <c r="BB846" s="778"/>
      <c r="BC846" s="778"/>
      <c r="BD846" s="778"/>
      <c r="BE846" s="778"/>
      <c r="BF846" s="778"/>
      <c r="BG846" s="778"/>
      <c r="BH846" s="778"/>
      <c r="BI846" s="778"/>
      <c r="BJ846" s="778"/>
      <c r="BK846" s="778"/>
      <c r="BL846" s="778"/>
      <c r="BM846" s="778"/>
      <c r="BN846" s="778"/>
      <c r="BO846" s="778"/>
      <c r="BP846" s="778"/>
      <c r="BQ846" s="778"/>
      <c r="BR846" s="778"/>
      <c r="BS846" s="778"/>
      <c r="BT846" s="778"/>
      <c r="BU846" s="778"/>
      <c r="BV846" s="778"/>
      <c r="BW846" s="778"/>
      <c r="BX846" s="778"/>
      <c r="BY846" s="778"/>
      <c r="BZ846" s="778"/>
      <c r="CA846" s="778"/>
      <c r="CB846" s="778"/>
      <c r="CC846" s="778"/>
      <c r="CD846" s="778"/>
      <c r="CE846" s="778"/>
      <c r="CF846" s="778"/>
      <c r="CG846" s="778"/>
      <c r="CH846" s="778"/>
      <c r="CI846" s="778"/>
      <c r="CJ846" s="778"/>
      <c r="CK846" s="778"/>
      <c r="CL846" s="778"/>
      <c r="CM846" s="778"/>
      <c r="CN846" s="778"/>
      <c r="CO846" s="778"/>
      <c r="CP846" s="778"/>
      <c r="CQ846" s="778"/>
      <c r="CR846" s="778"/>
      <c r="CS846" s="778"/>
      <c r="CT846" s="778"/>
      <c r="CU846" s="778"/>
      <c r="CV846" s="778"/>
      <c r="CW846" s="778"/>
      <c r="CX846" s="778"/>
      <c r="CY846" s="778"/>
      <c r="CZ846" s="778"/>
      <c r="DA846" s="778"/>
      <c r="DB846" s="778"/>
      <c r="DC846" s="778"/>
      <c r="DD846" s="778"/>
      <c r="DE846" s="778"/>
      <c r="DF846" s="778"/>
      <c r="DG846" s="778"/>
      <c r="DH846" s="778"/>
      <c r="DI846" s="778"/>
      <c r="DJ846" s="778"/>
      <c r="DK846" s="778"/>
      <c r="DL846" s="778"/>
      <c r="DM846" s="778"/>
      <c r="DN846" s="778"/>
      <c r="DO846" s="778"/>
      <c r="DP846" s="778"/>
      <c r="DQ846" s="778"/>
      <c r="DR846" s="778"/>
      <c r="DS846" s="778"/>
      <c r="DT846" s="778"/>
      <c r="DU846" s="778"/>
      <c r="DV846" s="778"/>
      <c r="DW846" s="778"/>
      <c r="DX846" s="778"/>
      <c r="DY846" s="778"/>
      <c r="DZ846" s="778"/>
      <c r="EA846" s="778"/>
      <c r="EB846" s="778"/>
      <c r="EC846" s="778"/>
      <c r="ED846" s="778"/>
      <c r="EE846" s="778"/>
      <c r="EF846" s="778"/>
      <c r="EG846" s="778"/>
      <c r="EH846" s="778"/>
      <c r="EI846" s="778"/>
      <c r="EJ846" s="778"/>
      <c r="EK846" s="778"/>
      <c r="EL846" s="778"/>
      <c r="EM846" s="778"/>
      <c r="EN846" s="778"/>
      <c r="EO846" s="778"/>
      <c r="EP846" s="778"/>
      <c r="EQ846" s="778"/>
      <c r="ER846" s="778"/>
      <c r="ES846" s="778"/>
      <c r="ET846" s="778"/>
      <c r="EU846" s="778"/>
      <c r="EV846" s="778"/>
      <c r="EW846" s="778"/>
      <c r="EX846" s="778"/>
      <c r="EY846" s="778"/>
      <c r="EZ846" s="778"/>
      <c r="FA846" s="778"/>
      <c r="FB846" s="778"/>
      <c r="FC846" s="778"/>
      <c r="FD846" s="778"/>
      <c r="FE846" s="778"/>
      <c r="FF846" s="778"/>
      <c r="FG846" s="778"/>
      <c r="FH846" s="778"/>
      <c r="FI846" s="778"/>
      <c r="FJ846" s="778"/>
      <c r="FK846" s="778"/>
      <c r="FL846" s="778"/>
      <c r="FM846" s="778"/>
      <c r="FN846" s="778"/>
      <c r="FO846" s="778"/>
      <c r="FP846" s="778"/>
      <c r="FQ846" s="778"/>
      <c r="FR846" s="778"/>
      <c r="FS846" s="778"/>
      <c r="FT846" s="778"/>
      <c r="FU846" s="778"/>
      <c r="FV846" s="778"/>
      <c r="FW846" s="778"/>
      <c r="FX846" s="778"/>
      <c r="FY846" s="778"/>
      <c r="FZ846" s="778"/>
      <c r="GA846" s="778"/>
      <c r="GB846" s="778"/>
      <c r="GC846" s="778"/>
      <c r="GD846" s="778"/>
      <c r="GE846" s="778"/>
      <c r="GF846" s="778"/>
      <c r="GG846" s="778"/>
      <c r="GH846" s="778"/>
      <c r="GI846" s="778"/>
      <c r="GJ846" s="778"/>
      <c r="GK846" s="778"/>
      <c r="GL846" s="778"/>
      <c r="GM846" s="778"/>
      <c r="GN846" s="778"/>
      <c r="GO846" s="778"/>
      <c r="GP846" s="778"/>
      <c r="GQ846" s="778"/>
      <c r="GR846" s="778"/>
      <c r="GS846" s="778"/>
      <c r="GT846" s="778"/>
      <c r="GU846" s="778"/>
      <c r="GV846" s="778"/>
      <c r="GW846" s="778"/>
      <c r="GX846" s="778"/>
      <c r="GY846" s="778"/>
      <c r="GZ846" s="778"/>
      <c r="HA846" s="778"/>
      <c r="HB846" s="778"/>
      <c r="HC846" s="778"/>
      <c r="HD846" s="778"/>
      <c r="HE846" s="778"/>
      <c r="HF846" s="778"/>
      <c r="HG846" s="778"/>
      <c r="HH846" s="778"/>
    </row>
    <row r="847" spans="1:216" s="782" customFormat="1">
      <c r="A847" s="779"/>
      <c r="B847" s="780"/>
      <c r="C847" s="780"/>
      <c r="D847" s="780"/>
      <c r="E847" s="780"/>
      <c r="F847" s="780"/>
      <c r="G847" s="780"/>
      <c r="H847" s="780"/>
      <c r="I847" s="780"/>
      <c r="J847" s="780"/>
      <c r="K847" s="780"/>
      <c r="L847" s="780"/>
      <c r="M847" s="780"/>
      <c r="N847" s="780"/>
      <c r="O847" s="780"/>
      <c r="P847" s="780"/>
      <c r="Q847" s="781"/>
      <c r="R847" s="778"/>
      <c r="S847" s="778"/>
      <c r="T847" s="778"/>
      <c r="U847" s="778"/>
      <c r="V847" s="778"/>
      <c r="W847" s="778"/>
      <c r="X847" s="778"/>
      <c r="Y847" s="778"/>
      <c r="Z847" s="778"/>
      <c r="AA847" s="778"/>
      <c r="AB847" s="778"/>
      <c r="AC847" s="778"/>
      <c r="AD847" s="778"/>
      <c r="AE847" s="778"/>
      <c r="AF847" s="778"/>
      <c r="AG847" s="778"/>
      <c r="AH847" s="778"/>
      <c r="AI847" s="778"/>
      <c r="AJ847" s="778"/>
      <c r="AK847" s="778"/>
      <c r="AL847" s="778"/>
      <c r="AM847" s="778"/>
      <c r="AN847" s="778"/>
      <c r="AO847" s="778"/>
      <c r="AP847" s="778"/>
      <c r="AQ847" s="778"/>
      <c r="AR847" s="778"/>
      <c r="AS847" s="778"/>
      <c r="AT847" s="778"/>
      <c r="AU847" s="778"/>
      <c r="AV847" s="778"/>
      <c r="AW847" s="778"/>
      <c r="AX847" s="778"/>
      <c r="AY847" s="778"/>
      <c r="AZ847" s="778"/>
      <c r="BA847" s="778"/>
      <c r="BB847" s="778"/>
      <c r="BC847" s="778"/>
      <c r="BD847" s="778"/>
      <c r="BE847" s="778"/>
      <c r="BF847" s="778"/>
      <c r="BG847" s="778"/>
      <c r="BH847" s="778"/>
      <c r="BI847" s="778"/>
      <c r="BJ847" s="778"/>
      <c r="BK847" s="778"/>
      <c r="BL847" s="778"/>
      <c r="BM847" s="778"/>
      <c r="BN847" s="778"/>
      <c r="BO847" s="778"/>
      <c r="BP847" s="778"/>
      <c r="BQ847" s="778"/>
      <c r="BR847" s="778"/>
      <c r="BS847" s="778"/>
      <c r="BT847" s="778"/>
      <c r="BU847" s="778"/>
      <c r="BV847" s="778"/>
      <c r="BW847" s="778"/>
      <c r="BX847" s="778"/>
      <c r="BY847" s="778"/>
      <c r="BZ847" s="778"/>
      <c r="CA847" s="778"/>
      <c r="CB847" s="778"/>
      <c r="CC847" s="778"/>
      <c r="CD847" s="778"/>
      <c r="CE847" s="778"/>
      <c r="CF847" s="778"/>
      <c r="CG847" s="778"/>
      <c r="CH847" s="778"/>
      <c r="CI847" s="778"/>
      <c r="CJ847" s="778"/>
      <c r="CK847" s="778"/>
      <c r="CL847" s="778"/>
      <c r="CM847" s="778"/>
      <c r="CN847" s="778"/>
      <c r="CO847" s="778"/>
      <c r="CP847" s="778"/>
      <c r="CQ847" s="778"/>
      <c r="CR847" s="778"/>
      <c r="CS847" s="778"/>
      <c r="CT847" s="778"/>
      <c r="CU847" s="778"/>
      <c r="CV847" s="778"/>
      <c r="CW847" s="778"/>
      <c r="CX847" s="778"/>
      <c r="CY847" s="778"/>
      <c r="CZ847" s="778"/>
      <c r="DA847" s="778"/>
      <c r="DB847" s="778"/>
      <c r="DC847" s="778"/>
      <c r="DD847" s="778"/>
      <c r="DE847" s="778"/>
      <c r="DF847" s="778"/>
      <c r="DG847" s="778"/>
      <c r="DH847" s="778"/>
      <c r="DI847" s="778"/>
      <c r="DJ847" s="778"/>
      <c r="DK847" s="778"/>
      <c r="DL847" s="778"/>
      <c r="DM847" s="778"/>
      <c r="DN847" s="778"/>
      <c r="DO847" s="778"/>
      <c r="DP847" s="778"/>
      <c r="DQ847" s="778"/>
      <c r="DR847" s="778"/>
      <c r="DS847" s="778"/>
      <c r="DT847" s="778"/>
      <c r="DU847" s="778"/>
      <c r="DV847" s="778"/>
      <c r="DW847" s="778"/>
      <c r="DX847" s="778"/>
      <c r="DY847" s="778"/>
      <c r="DZ847" s="778"/>
      <c r="EA847" s="778"/>
      <c r="EB847" s="778"/>
      <c r="EC847" s="778"/>
      <c r="ED847" s="778"/>
      <c r="EE847" s="778"/>
      <c r="EF847" s="778"/>
      <c r="EG847" s="778"/>
      <c r="EH847" s="778"/>
      <c r="EI847" s="778"/>
      <c r="EJ847" s="778"/>
      <c r="EK847" s="778"/>
      <c r="EL847" s="778"/>
      <c r="EM847" s="778"/>
      <c r="EN847" s="778"/>
      <c r="EO847" s="778"/>
      <c r="EP847" s="778"/>
      <c r="EQ847" s="778"/>
      <c r="ER847" s="778"/>
      <c r="ES847" s="778"/>
      <c r="ET847" s="778"/>
      <c r="EU847" s="778"/>
      <c r="EV847" s="778"/>
      <c r="EW847" s="778"/>
      <c r="EX847" s="778"/>
      <c r="EY847" s="778"/>
      <c r="EZ847" s="778"/>
      <c r="FA847" s="778"/>
      <c r="FB847" s="778"/>
      <c r="FC847" s="778"/>
      <c r="FD847" s="778"/>
      <c r="FE847" s="778"/>
      <c r="FF847" s="778"/>
      <c r="FG847" s="778"/>
      <c r="FH847" s="778"/>
      <c r="FI847" s="778"/>
      <c r="FJ847" s="778"/>
      <c r="FK847" s="778"/>
      <c r="FL847" s="778"/>
      <c r="FM847" s="778"/>
      <c r="FN847" s="778"/>
      <c r="FO847" s="778"/>
      <c r="FP847" s="778"/>
      <c r="FQ847" s="778"/>
      <c r="FR847" s="778"/>
      <c r="FS847" s="778"/>
      <c r="FT847" s="778"/>
      <c r="FU847" s="778"/>
      <c r="FV847" s="778"/>
      <c r="FW847" s="778"/>
      <c r="FX847" s="778"/>
      <c r="FY847" s="778"/>
      <c r="FZ847" s="778"/>
      <c r="GA847" s="778"/>
      <c r="GB847" s="778"/>
      <c r="GC847" s="778"/>
      <c r="GD847" s="778"/>
      <c r="GE847" s="778"/>
      <c r="GF847" s="778"/>
      <c r="GG847" s="778"/>
      <c r="GH847" s="778"/>
      <c r="GI847" s="778"/>
      <c r="GJ847" s="778"/>
      <c r="GK847" s="778"/>
      <c r="GL847" s="778"/>
      <c r="GM847" s="778"/>
      <c r="GN847" s="778"/>
      <c r="GO847" s="778"/>
      <c r="GP847" s="778"/>
      <c r="GQ847" s="778"/>
      <c r="GR847" s="778"/>
      <c r="GS847" s="778"/>
      <c r="GT847" s="778"/>
      <c r="GU847" s="778"/>
      <c r="GV847" s="778"/>
      <c r="GW847" s="778"/>
      <c r="GX847" s="778"/>
      <c r="GY847" s="778"/>
      <c r="GZ847" s="778"/>
      <c r="HA847" s="778"/>
      <c r="HB847" s="778"/>
      <c r="HC847" s="778"/>
      <c r="HD847" s="778"/>
      <c r="HE847" s="778"/>
      <c r="HF847" s="778"/>
      <c r="HG847" s="778"/>
      <c r="HH847" s="778"/>
    </row>
    <row r="848" spans="1:216" s="782" customFormat="1">
      <c r="A848" s="779"/>
      <c r="B848" s="780"/>
      <c r="C848" s="780"/>
      <c r="D848" s="780"/>
      <c r="E848" s="780"/>
      <c r="F848" s="780"/>
      <c r="G848" s="780"/>
      <c r="H848" s="780"/>
      <c r="I848" s="780"/>
      <c r="J848" s="780"/>
      <c r="K848" s="780"/>
      <c r="L848" s="780"/>
      <c r="M848" s="780"/>
      <c r="N848" s="780"/>
      <c r="O848" s="780"/>
      <c r="P848" s="780"/>
      <c r="Q848" s="781"/>
      <c r="R848" s="778"/>
      <c r="S848" s="778"/>
      <c r="T848" s="778"/>
      <c r="U848" s="778"/>
      <c r="V848" s="778"/>
      <c r="W848" s="778"/>
      <c r="X848" s="778"/>
      <c r="Y848" s="778"/>
      <c r="Z848" s="778"/>
      <c r="AA848" s="778"/>
      <c r="AB848" s="778"/>
      <c r="AC848" s="778"/>
      <c r="AD848" s="778"/>
      <c r="AE848" s="778"/>
      <c r="AF848" s="778"/>
      <c r="AG848" s="778"/>
      <c r="AH848" s="778"/>
      <c r="AI848" s="778"/>
      <c r="AJ848" s="778"/>
      <c r="AK848" s="778"/>
      <c r="AL848" s="778"/>
      <c r="AM848" s="778"/>
      <c r="AN848" s="778"/>
      <c r="AO848" s="778"/>
      <c r="AP848" s="778"/>
      <c r="AQ848" s="778"/>
      <c r="AR848" s="778"/>
      <c r="AS848" s="778"/>
      <c r="AT848" s="778"/>
      <c r="AU848" s="778"/>
      <c r="AV848" s="778"/>
      <c r="AW848" s="778"/>
      <c r="AX848" s="778"/>
      <c r="AY848" s="778"/>
      <c r="AZ848" s="778"/>
      <c r="BA848" s="778"/>
      <c r="BB848" s="778"/>
      <c r="BC848" s="778"/>
      <c r="BD848" s="778"/>
      <c r="BE848" s="778"/>
      <c r="BF848" s="778"/>
      <c r="BG848" s="778"/>
      <c r="BH848" s="778"/>
      <c r="BI848" s="778"/>
      <c r="BJ848" s="778"/>
      <c r="BK848" s="778"/>
      <c r="BL848" s="778"/>
      <c r="BM848" s="778"/>
      <c r="BN848" s="778"/>
      <c r="BO848" s="778"/>
      <c r="BP848" s="778"/>
      <c r="BQ848" s="778"/>
      <c r="BR848" s="778"/>
      <c r="BS848" s="778"/>
      <c r="BT848" s="778"/>
      <c r="BU848" s="778"/>
      <c r="BV848" s="778"/>
      <c r="BW848" s="778"/>
      <c r="BX848" s="778"/>
      <c r="BY848" s="778"/>
      <c r="BZ848" s="778"/>
      <c r="CA848" s="778"/>
      <c r="CB848" s="778"/>
      <c r="CC848" s="778"/>
      <c r="CD848" s="778"/>
      <c r="CE848" s="778"/>
      <c r="CF848" s="778"/>
      <c r="CG848" s="778"/>
      <c r="CH848" s="778"/>
      <c r="CI848" s="778"/>
      <c r="CJ848" s="778"/>
      <c r="CK848" s="778"/>
      <c r="CL848" s="778"/>
      <c r="CM848" s="778"/>
      <c r="CN848" s="778"/>
      <c r="CO848" s="778"/>
      <c r="CP848" s="778"/>
      <c r="CQ848" s="778"/>
      <c r="CR848" s="778"/>
      <c r="CS848" s="778"/>
      <c r="CT848" s="778"/>
      <c r="CU848" s="778"/>
      <c r="CV848" s="778"/>
      <c r="CW848" s="778"/>
      <c r="CX848" s="778"/>
      <c r="CY848" s="778"/>
      <c r="CZ848" s="778"/>
      <c r="DA848" s="778"/>
      <c r="DB848" s="778"/>
      <c r="DC848" s="778"/>
      <c r="DD848" s="778"/>
      <c r="DE848" s="778"/>
      <c r="DF848" s="778"/>
      <c r="DG848" s="778"/>
      <c r="DH848" s="778"/>
      <c r="DI848" s="778"/>
      <c r="DJ848" s="778"/>
      <c r="DK848" s="778"/>
      <c r="DL848" s="778"/>
      <c r="DM848" s="778"/>
      <c r="DN848" s="778"/>
      <c r="DO848" s="778"/>
      <c r="DP848" s="778"/>
      <c r="DQ848" s="778"/>
      <c r="DR848" s="778"/>
      <c r="DS848" s="778"/>
      <c r="DT848" s="778"/>
      <c r="DU848" s="778"/>
      <c r="DV848" s="778"/>
      <c r="DW848" s="778"/>
      <c r="DX848" s="778"/>
      <c r="DY848" s="778"/>
      <c r="DZ848" s="778"/>
      <c r="EA848" s="778"/>
      <c r="EB848" s="778"/>
      <c r="EC848" s="778"/>
      <c r="ED848" s="778"/>
      <c r="EE848" s="778"/>
      <c r="EF848" s="778"/>
      <c r="EG848" s="778"/>
      <c r="EH848" s="778"/>
      <c r="EI848" s="778"/>
      <c r="EJ848" s="778"/>
      <c r="EK848" s="778"/>
      <c r="EL848" s="778"/>
      <c r="EM848" s="778"/>
      <c r="EN848" s="778"/>
      <c r="EO848" s="778"/>
      <c r="EP848" s="778"/>
      <c r="EQ848" s="778"/>
      <c r="ER848" s="778"/>
      <c r="ES848" s="778"/>
      <c r="ET848" s="778"/>
      <c r="EU848" s="778"/>
      <c r="EV848" s="778"/>
      <c r="EW848" s="778"/>
      <c r="EX848" s="778"/>
      <c r="EY848" s="778"/>
      <c r="EZ848" s="778"/>
      <c r="FA848" s="778"/>
      <c r="FB848" s="778"/>
      <c r="FC848" s="778"/>
      <c r="FD848" s="778"/>
      <c r="FE848" s="778"/>
      <c r="FF848" s="778"/>
      <c r="FG848" s="778"/>
      <c r="FH848" s="778"/>
      <c r="FI848" s="778"/>
      <c r="FJ848" s="778"/>
      <c r="FK848" s="778"/>
      <c r="FL848" s="778"/>
      <c r="FM848" s="778"/>
      <c r="FN848" s="778"/>
      <c r="FO848" s="778"/>
      <c r="FP848" s="778"/>
      <c r="FQ848" s="778"/>
      <c r="FR848" s="778"/>
      <c r="FS848" s="778"/>
      <c r="FT848" s="778"/>
      <c r="FU848" s="778"/>
      <c r="FV848" s="778"/>
      <c r="FW848" s="778"/>
      <c r="FX848" s="778"/>
      <c r="FY848" s="778"/>
      <c r="FZ848" s="778"/>
      <c r="GA848" s="778"/>
      <c r="GB848" s="778"/>
      <c r="GC848" s="778"/>
      <c r="GD848" s="778"/>
      <c r="GE848" s="778"/>
      <c r="GF848" s="778"/>
      <c r="GG848" s="778"/>
      <c r="GH848" s="778"/>
      <c r="GI848" s="778"/>
      <c r="GJ848" s="778"/>
      <c r="GK848" s="778"/>
      <c r="GL848" s="778"/>
      <c r="GM848" s="778"/>
      <c r="GN848" s="778"/>
      <c r="GO848" s="778"/>
      <c r="GP848" s="778"/>
      <c r="GQ848" s="778"/>
      <c r="GR848" s="778"/>
      <c r="GS848" s="778"/>
      <c r="GT848" s="778"/>
      <c r="GU848" s="778"/>
      <c r="GV848" s="778"/>
      <c r="GW848" s="778"/>
      <c r="GX848" s="778"/>
      <c r="GY848" s="778"/>
      <c r="GZ848" s="778"/>
      <c r="HA848" s="778"/>
      <c r="HB848" s="778"/>
      <c r="HC848" s="778"/>
      <c r="HD848" s="778"/>
      <c r="HE848" s="778"/>
      <c r="HF848" s="778"/>
      <c r="HG848" s="778"/>
      <c r="HH848" s="778"/>
    </row>
    <row r="849" spans="1:216" s="782" customFormat="1">
      <c r="A849" s="779"/>
      <c r="B849" s="780"/>
      <c r="C849" s="780"/>
      <c r="D849" s="780"/>
      <c r="E849" s="780"/>
      <c r="F849" s="780"/>
      <c r="G849" s="780"/>
      <c r="H849" s="780"/>
      <c r="I849" s="780"/>
      <c r="J849" s="780"/>
      <c r="K849" s="780"/>
      <c r="L849" s="780"/>
      <c r="M849" s="780"/>
      <c r="N849" s="780"/>
      <c r="O849" s="780"/>
      <c r="P849" s="780"/>
      <c r="Q849" s="781"/>
      <c r="R849" s="778"/>
      <c r="S849" s="778"/>
      <c r="T849" s="778"/>
      <c r="U849" s="778"/>
      <c r="V849" s="778"/>
      <c r="W849" s="778"/>
      <c r="X849" s="778"/>
      <c r="Y849" s="778"/>
      <c r="Z849" s="778"/>
      <c r="AA849" s="778"/>
      <c r="AB849" s="778"/>
      <c r="AC849" s="778"/>
      <c r="AD849" s="778"/>
      <c r="AE849" s="778"/>
      <c r="AF849" s="778"/>
      <c r="AG849" s="778"/>
      <c r="AH849" s="778"/>
      <c r="AI849" s="778"/>
      <c r="AJ849" s="778"/>
      <c r="AK849" s="778"/>
      <c r="AL849" s="778"/>
      <c r="AM849" s="778"/>
      <c r="AN849" s="778"/>
      <c r="AO849" s="778"/>
      <c r="AP849" s="778"/>
      <c r="AQ849" s="778"/>
      <c r="AR849" s="778"/>
      <c r="AS849" s="778"/>
      <c r="AT849" s="778"/>
      <c r="AU849" s="778"/>
      <c r="AV849" s="778"/>
      <c r="AW849" s="778"/>
      <c r="AX849" s="778"/>
      <c r="AY849" s="778"/>
      <c r="AZ849" s="778"/>
      <c r="BA849" s="778"/>
      <c r="BB849" s="778"/>
      <c r="BC849" s="778"/>
      <c r="BD849" s="778"/>
      <c r="BE849" s="778"/>
      <c r="BF849" s="778"/>
      <c r="BG849" s="778"/>
      <c r="BH849" s="778"/>
      <c r="BI849" s="778"/>
      <c r="BJ849" s="778"/>
      <c r="BK849" s="778"/>
      <c r="BL849" s="778"/>
      <c r="BM849" s="778"/>
      <c r="BN849" s="778"/>
      <c r="BO849" s="778"/>
      <c r="BP849" s="778"/>
      <c r="BQ849" s="778"/>
      <c r="BR849" s="778"/>
      <c r="BS849" s="778"/>
      <c r="BT849" s="778"/>
      <c r="BU849" s="778"/>
      <c r="BV849" s="778"/>
      <c r="BW849" s="778"/>
      <c r="BX849" s="778"/>
      <c r="BY849" s="778"/>
      <c r="BZ849" s="778"/>
      <c r="CA849" s="778"/>
      <c r="CB849" s="778"/>
      <c r="CC849" s="778"/>
      <c r="CD849" s="778"/>
      <c r="CE849" s="778"/>
      <c r="CF849" s="778"/>
      <c r="CG849" s="778"/>
      <c r="CH849" s="778"/>
      <c r="CI849" s="778"/>
      <c r="CJ849" s="778"/>
      <c r="CK849" s="778"/>
      <c r="CL849" s="778"/>
      <c r="CM849" s="778"/>
      <c r="CN849" s="778"/>
      <c r="CO849" s="778"/>
      <c r="CP849" s="778"/>
      <c r="CQ849" s="778"/>
      <c r="CR849" s="778"/>
      <c r="CS849" s="778"/>
      <c r="CT849" s="778"/>
      <c r="CU849" s="778"/>
      <c r="CV849" s="778"/>
      <c r="CW849" s="778"/>
      <c r="CX849" s="778"/>
      <c r="CY849" s="778"/>
      <c r="CZ849" s="778"/>
      <c r="DA849" s="778"/>
      <c r="DB849" s="778"/>
      <c r="DC849" s="778"/>
      <c r="DD849" s="778"/>
      <c r="DE849" s="778"/>
      <c r="DF849" s="778"/>
      <c r="DG849" s="778"/>
      <c r="DH849" s="778"/>
      <c r="DI849" s="778"/>
      <c r="DJ849" s="778"/>
      <c r="DK849" s="778"/>
      <c r="DL849" s="778"/>
      <c r="DM849" s="778"/>
      <c r="DN849" s="778"/>
      <c r="DO849" s="778"/>
      <c r="DP849" s="778"/>
      <c r="DQ849" s="778"/>
      <c r="DR849" s="778"/>
      <c r="DS849" s="778"/>
      <c r="DT849" s="778"/>
      <c r="DU849" s="778"/>
      <c r="DV849" s="778"/>
      <c r="DW849" s="778"/>
      <c r="DX849" s="778"/>
      <c r="DY849" s="778"/>
      <c r="DZ849" s="778"/>
      <c r="EA849" s="778"/>
      <c r="EB849" s="778"/>
      <c r="EC849" s="778"/>
      <c r="ED849" s="778"/>
      <c r="EE849" s="778"/>
      <c r="EF849" s="778"/>
      <c r="EG849" s="778"/>
      <c r="EH849" s="778"/>
      <c r="EI849" s="778"/>
      <c r="EJ849" s="778"/>
      <c r="EK849" s="778"/>
      <c r="EL849" s="778"/>
      <c r="EM849" s="778"/>
      <c r="EN849" s="778"/>
      <c r="EO849" s="778"/>
      <c r="EP849" s="778"/>
      <c r="EQ849" s="778"/>
      <c r="ER849" s="778"/>
      <c r="ES849" s="778"/>
      <c r="ET849" s="778"/>
      <c r="EU849" s="778"/>
      <c r="EV849" s="778"/>
      <c r="EW849" s="778"/>
      <c r="EX849" s="778"/>
      <c r="EY849" s="778"/>
      <c r="EZ849" s="778"/>
      <c r="FA849" s="778"/>
      <c r="FB849" s="778"/>
      <c r="FC849" s="778"/>
      <c r="FD849" s="778"/>
      <c r="FE849" s="778"/>
      <c r="FF849" s="778"/>
      <c r="FG849" s="778"/>
      <c r="FH849" s="778"/>
      <c r="FI849" s="778"/>
      <c r="FJ849" s="778"/>
      <c r="FK849" s="778"/>
      <c r="FL849" s="778"/>
      <c r="FM849" s="778"/>
      <c r="FN849" s="778"/>
      <c r="FO849" s="778"/>
      <c r="FP849" s="778"/>
      <c r="FQ849" s="778"/>
      <c r="FR849" s="778"/>
      <c r="FS849" s="778"/>
      <c r="FT849" s="778"/>
      <c r="FU849" s="778"/>
      <c r="FV849" s="778"/>
      <c r="FW849" s="778"/>
      <c r="FX849" s="778"/>
      <c r="FY849" s="778"/>
      <c r="FZ849" s="778"/>
      <c r="GA849" s="778"/>
      <c r="GB849" s="778"/>
      <c r="GC849" s="778"/>
      <c r="GD849" s="778"/>
      <c r="GE849" s="778"/>
      <c r="GF849" s="778"/>
      <c r="GG849" s="778"/>
      <c r="GH849" s="778"/>
      <c r="GI849" s="778"/>
      <c r="GJ849" s="778"/>
      <c r="GK849" s="778"/>
      <c r="GL849" s="778"/>
      <c r="GM849" s="778"/>
      <c r="GN849" s="778"/>
      <c r="GO849" s="778"/>
      <c r="GP849" s="778"/>
      <c r="GQ849" s="778"/>
      <c r="GR849" s="778"/>
      <c r="GS849" s="778"/>
      <c r="GT849" s="778"/>
      <c r="GU849" s="778"/>
      <c r="GV849" s="778"/>
      <c r="GW849" s="778"/>
      <c r="GX849" s="778"/>
      <c r="GY849" s="778"/>
      <c r="GZ849" s="778"/>
      <c r="HA849" s="778"/>
      <c r="HB849" s="778"/>
      <c r="HC849" s="778"/>
      <c r="HD849" s="778"/>
      <c r="HE849" s="778"/>
      <c r="HF849" s="778"/>
      <c r="HG849" s="778"/>
      <c r="HH849" s="778"/>
    </row>
    <row r="850" spans="1:216" s="782" customFormat="1">
      <c r="A850" s="779"/>
      <c r="B850" s="780"/>
      <c r="C850" s="780"/>
      <c r="D850" s="780"/>
      <c r="E850" s="780"/>
      <c r="F850" s="780"/>
      <c r="G850" s="780"/>
      <c r="H850" s="780"/>
      <c r="I850" s="780"/>
      <c r="J850" s="780"/>
      <c r="K850" s="780"/>
      <c r="L850" s="780"/>
      <c r="M850" s="780"/>
      <c r="N850" s="780"/>
      <c r="O850" s="780"/>
      <c r="P850" s="780"/>
      <c r="Q850" s="781"/>
      <c r="R850" s="778"/>
      <c r="S850" s="778"/>
      <c r="T850" s="778"/>
      <c r="U850" s="778"/>
      <c r="V850" s="778"/>
      <c r="W850" s="778"/>
      <c r="X850" s="778"/>
      <c r="Y850" s="778"/>
      <c r="Z850" s="778"/>
      <c r="AA850" s="778"/>
      <c r="AB850" s="778"/>
      <c r="AC850" s="778"/>
      <c r="AD850" s="778"/>
      <c r="AE850" s="778"/>
      <c r="AF850" s="778"/>
      <c r="AG850" s="778"/>
      <c r="AH850" s="778"/>
      <c r="AI850" s="778"/>
      <c r="AJ850" s="778"/>
      <c r="AK850" s="778"/>
      <c r="AL850" s="778"/>
      <c r="AM850" s="778"/>
      <c r="AN850" s="778"/>
      <c r="AO850" s="778"/>
      <c r="AP850" s="778"/>
      <c r="AQ850" s="778"/>
      <c r="AR850" s="778"/>
      <c r="AS850" s="778"/>
      <c r="AT850" s="778"/>
      <c r="AU850" s="778"/>
      <c r="AV850" s="778"/>
      <c r="AW850" s="778"/>
      <c r="AX850" s="778"/>
      <c r="AY850" s="778"/>
      <c r="AZ850" s="778"/>
      <c r="BA850" s="778"/>
      <c r="BB850" s="778"/>
      <c r="BC850" s="778"/>
      <c r="BD850" s="778"/>
      <c r="BE850" s="778"/>
      <c r="BF850" s="778"/>
      <c r="BG850" s="778"/>
      <c r="BH850" s="778"/>
      <c r="BI850" s="778"/>
      <c r="BJ850" s="778"/>
      <c r="BK850" s="778"/>
      <c r="BL850" s="778"/>
      <c r="BM850" s="778"/>
      <c r="BN850" s="778"/>
      <c r="BO850" s="778"/>
      <c r="BP850" s="778"/>
      <c r="BQ850" s="778"/>
      <c r="BR850" s="778"/>
      <c r="BS850" s="778"/>
      <c r="BT850" s="778"/>
      <c r="BU850" s="778"/>
      <c r="BV850" s="778"/>
      <c r="BW850" s="778"/>
      <c r="BX850" s="778"/>
      <c r="BY850" s="778"/>
      <c r="BZ850" s="778"/>
      <c r="CA850" s="778"/>
      <c r="CB850" s="778"/>
      <c r="CC850" s="778"/>
      <c r="CD850" s="778"/>
      <c r="CE850" s="778"/>
      <c r="CF850" s="778"/>
      <c r="CG850" s="778"/>
      <c r="CH850" s="778"/>
      <c r="CI850" s="778"/>
      <c r="CJ850" s="778"/>
      <c r="CK850" s="778"/>
      <c r="CL850" s="778"/>
      <c r="CM850" s="778"/>
      <c r="CN850" s="778"/>
      <c r="CO850" s="778"/>
      <c r="CP850" s="778"/>
      <c r="CQ850" s="778"/>
      <c r="CR850" s="778"/>
      <c r="CS850" s="778"/>
      <c r="CT850" s="778"/>
      <c r="CU850" s="778"/>
      <c r="CV850" s="778"/>
      <c r="CW850" s="778"/>
      <c r="CX850" s="778"/>
      <c r="CY850" s="778"/>
      <c r="CZ850" s="778"/>
      <c r="DA850" s="778"/>
      <c r="DB850" s="778"/>
      <c r="DC850" s="778"/>
      <c r="DD850" s="778"/>
      <c r="DE850" s="778"/>
      <c r="DF850" s="778"/>
      <c r="DG850" s="778"/>
      <c r="DH850" s="778"/>
      <c r="DI850" s="778"/>
      <c r="DJ850" s="778"/>
      <c r="DK850" s="778"/>
      <c r="DL850" s="778"/>
      <c r="DM850" s="778"/>
      <c r="DN850" s="778"/>
      <c r="DO850" s="778"/>
      <c r="DP850" s="778"/>
      <c r="DQ850" s="778"/>
      <c r="DR850" s="778"/>
      <c r="DS850" s="778"/>
      <c r="DT850" s="778"/>
      <c r="DU850" s="778"/>
      <c r="DV850" s="778"/>
      <c r="DW850" s="778"/>
      <c r="DX850" s="778"/>
      <c r="DY850" s="778"/>
      <c r="DZ850" s="778"/>
      <c r="EA850" s="778"/>
      <c r="EB850" s="778"/>
      <c r="EC850" s="778"/>
      <c r="ED850" s="778"/>
      <c r="EE850" s="778"/>
      <c r="EF850" s="778"/>
      <c r="EG850" s="778"/>
      <c r="EH850" s="778"/>
      <c r="EI850" s="778"/>
      <c r="EJ850" s="778"/>
      <c r="EK850" s="778"/>
      <c r="EL850" s="778"/>
      <c r="EM850" s="778"/>
      <c r="EN850" s="778"/>
      <c r="EO850" s="778"/>
      <c r="EP850" s="778"/>
      <c r="EQ850" s="778"/>
      <c r="ER850" s="778"/>
      <c r="ES850" s="778"/>
      <c r="ET850" s="778"/>
      <c r="EU850" s="778"/>
      <c r="EV850" s="778"/>
      <c r="EW850" s="778"/>
      <c r="EX850" s="778"/>
      <c r="EY850" s="778"/>
      <c r="EZ850" s="778"/>
      <c r="FA850" s="778"/>
      <c r="FB850" s="778"/>
      <c r="FC850" s="778"/>
      <c r="FD850" s="778"/>
      <c r="FE850" s="778"/>
      <c r="FF850" s="778"/>
      <c r="FG850" s="778"/>
      <c r="FH850" s="778"/>
      <c r="FI850" s="778"/>
      <c r="FJ850" s="778"/>
      <c r="FK850" s="778"/>
      <c r="FL850" s="778"/>
      <c r="FM850" s="778"/>
      <c r="FN850" s="778"/>
      <c r="FO850" s="778"/>
      <c r="FP850" s="778"/>
      <c r="FQ850" s="778"/>
      <c r="FR850" s="778"/>
      <c r="FS850" s="778"/>
      <c r="FT850" s="778"/>
      <c r="FU850" s="778"/>
      <c r="FV850" s="778"/>
      <c r="FW850" s="778"/>
      <c r="FX850" s="778"/>
      <c r="FY850" s="778"/>
      <c r="FZ850" s="778"/>
      <c r="GA850" s="778"/>
      <c r="GB850" s="778"/>
      <c r="GC850" s="778"/>
      <c r="GD850" s="778"/>
      <c r="GE850" s="778"/>
      <c r="GF850" s="778"/>
      <c r="GG850" s="778"/>
      <c r="GH850" s="778"/>
      <c r="GI850" s="778"/>
      <c r="GJ850" s="778"/>
      <c r="GK850" s="778"/>
      <c r="GL850" s="778"/>
      <c r="GM850" s="778"/>
      <c r="GN850" s="778"/>
      <c r="GO850" s="778"/>
      <c r="GP850" s="778"/>
      <c r="GQ850" s="778"/>
      <c r="GR850" s="778"/>
      <c r="GS850" s="778"/>
      <c r="GT850" s="778"/>
      <c r="GU850" s="778"/>
      <c r="GV850" s="778"/>
      <c r="GW850" s="778"/>
      <c r="GX850" s="778"/>
      <c r="GY850" s="778"/>
      <c r="GZ850" s="778"/>
      <c r="HA850" s="778"/>
      <c r="HB850" s="778"/>
      <c r="HC850" s="778"/>
      <c r="HD850" s="778"/>
      <c r="HE850" s="778"/>
      <c r="HF850" s="778"/>
      <c r="HG850" s="778"/>
      <c r="HH850" s="778"/>
    </row>
    <row r="851" spans="1:216" s="782" customFormat="1">
      <c r="A851" s="779"/>
      <c r="B851" s="780"/>
      <c r="C851" s="780"/>
      <c r="D851" s="780"/>
      <c r="E851" s="780"/>
      <c r="F851" s="780"/>
      <c r="G851" s="780"/>
      <c r="H851" s="780"/>
      <c r="I851" s="780"/>
      <c r="J851" s="780"/>
      <c r="K851" s="780"/>
      <c r="L851" s="780"/>
      <c r="M851" s="780"/>
      <c r="N851" s="780"/>
      <c r="O851" s="780"/>
      <c r="P851" s="780"/>
      <c r="Q851" s="781"/>
      <c r="R851" s="778"/>
      <c r="S851" s="778"/>
      <c r="T851" s="778"/>
      <c r="U851" s="778"/>
      <c r="V851" s="778"/>
      <c r="W851" s="778"/>
      <c r="X851" s="778"/>
      <c r="Y851" s="778"/>
      <c r="Z851" s="778"/>
      <c r="AA851" s="778"/>
      <c r="AB851" s="778"/>
      <c r="AC851" s="778"/>
      <c r="AD851" s="778"/>
      <c r="AE851" s="778"/>
      <c r="AF851" s="778"/>
      <c r="AG851" s="778"/>
      <c r="AH851" s="778"/>
      <c r="AI851" s="778"/>
      <c r="AJ851" s="778"/>
      <c r="AK851" s="778"/>
      <c r="AL851" s="778"/>
      <c r="AM851" s="778"/>
      <c r="AN851" s="778"/>
      <c r="AO851" s="778"/>
      <c r="AP851" s="778"/>
      <c r="AQ851" s="778"/>
      <c r="AR851" s="778"/>
      <c r="AS851" s="778"/>
      <c r="AT851" s="778"/>
      <c r="AU851" s="778"/>
      <c r="AV851" s="778"/>
      <c r="AW851" s="778"/>
      <c r="AX851" s="778"/>
      <c r="AY851" s="778"/>
      <c r="AZ851" s="778"/>
      <c r="BA851" s="778"/>
      <c r="BB851" s="778"/>
      <c r="BC851" s="778"/>
      <c r="BD851" s="778"/>
      <c r="BE851" s="778"/>
      <c r="BF851" s="778"/>
      <c r="BG851" s="778"/>
      <c r="BH851" s="778"/>
      <c r="BI851" s="778"/>
      <c r="BJ851" s="778"/>
      <c r="BK851" s="778"/>
      <c r="BL851" s="778"/>
      <c r="BM851" s="778"/>
      <c r="BN851" s="778"/>
      <c r="BO851" s="778"/>
      <c r="BP851" s="778"/>
      <c r="BQ851" s="778"/>
      <c r="BR851" s="778"/>
      <c r="BS851" s="778"/>
      <c r="BT851" s="778"/>
      <c r="BU851" s="778"/>
      <c r="BV851" s="778"/>
      <c r="BW851" s="778"/>
      <c r="BX851" s="778"/>
      <c r="BY851" s="778"/>
      <c r="BZ851" s="778"/>
      <c r="CA851" s="778"/>
      <c r="CB851" s="778"/>
      <c r="CC851" s="778"/>
      <c r="CD851" s="778"/>
      <c r="CE851" s="778"/>
      <c r="CF851" s="778"/>
      <c r="CG851" s="778"/>
      <c r="CH851" s="778"/>
      <c r="CI851" s="778"/>
      <c r="CJ851" s="778"/>
      <c r="CK851" s="778"/>
      <c r="CL851" s="778"/>
      <c r="CM851" s="778"/>
      <c r="CN851" s="778"/>
      <c r="CO851" s="778"/>
      <c r="CP851" s="778"/>
      <c r="CQ851" s="778"/>
      <c r="CR851" s="778"/>
      <c r="CS851" s="778"/>
      <c r="CT851" s="778"/>
      <c r="CU851" s="778"/>
      <c r="CV851" s="778"/>
      <c r="CW851" s="778"/>
      <c r="CX851" s="778"/>
      <c r="CY851" s="778"/>
      <c r="CZ851" s="778"/>
      <c r="DA851" s="778"/>
      <c r="DB851" s="778"/>
      <c r="DC851" s="778"/>
      <c r="DD851" s="778"/>
      <c r="DE851" s="778"/>
      <c r="DF851" s="778"/>
      <c r="DG851" s="778"/>
      <c r="DH851" s="778"/>
      <c r="DI851" s="778"/>
      <c r="DJ851" s="778"/>
      <c r="DK851" s="778"/>
      <c r="DL851" s="778"/>
      <c r="DM851" s="778"/>
      <c r="DN851" s="778"/>
      <c r="DO851" s="778"/>
      <c r="DP851" s="778"/>
      <c r="DQ851" s="778"/>
      <c r="DR851" s="778"/>
      <c r="DS851" s="778"/>
      <c r="DT851" s="778"/>
      <c r="DU851" s="778"/>
      <c r="DV851" s="778"/>
      <c r="DW851" s="778"/>
      <c r="DX851" s="778"/>
      <c r="DY851" s="778"/>
      <c r="DZ851" s="778"/>
      <c r="EA851" s="778"/>
      <c r="EB851" s="778"/>
      <c r="EC851" s="778"/>
      <c r="ED851" s="778"/>
      <c r="EE851" s="778"/>
      <c r="EF851" s="778"/>
      <c r="EG851" s="778"/>
      <c r="EH851" s="778"/>
      <c r="EI851" s="778"/>
      <c r="EJ851" s="778"/>
      <c r="EK851" s="778"/>
      <c r="EL851" s="778"/>
      <c r="EM851" s="778"/>
      <c r="EN851" s="778"/>
      <c r="EO851" s="778"/>
      <c r="EP851" s="778"/>
      <c r="EQ851" s="778"/>
      <c r="ER851" s="778"/>
      <c r="ES851" s="778"/>
      <c r="ET851" s="778"/>
      <c r="EU851" s="778"/>
      <c r="EV851" s="778"/>
      <c r="EW851" s="778"/>
      <c r="EX851" s="778"/>
      <c r="EY851" s="778"/>
      <c r="EZ851" s="778"/>
      <c r="FA851" s="778"/>
      <c r="FB851" s="778"/>
      <c r="FC851" s="778"/>
      <c r="FD851" s="778"/>
      <c r="FE851" s="778"/>
      <c r="FF851" s="778"/>
      <c r="FG851" s="778"/>
      <c r="FH851" s="778"/>
      <c r="FI851" s="778"/>
      <c r="FJ851" s="778"/>
      <c r="FK851" s="778"/>
      <c r="FL851" s="778"/>
      <c r="FM851" s="778"/>
      <c r="FN851" s="778"/>
      <c r="FO851" s="778"/>
      <c r="FP851" s="778"/>
      <c r="FQ851" s="778"/>
      <c r="FR851" s="778"/>
      <c r="FS851" s="778"/>
      <c r="FT851" s="778"/>
      <c r="FU851" s="778"/>
      <c r="FV851" s="778"/>
      <c r="FW851" s="778"/>
      <c r="FX851" s="778"/>
      <c r="FY851" s="778"/>
      <c r="FZ851" s="778"/>
      <c r="GA851" s="778"/>
      <c r="GB851" s="778"/>
      <c r="GC851" s="778"/>
      <c r="GD851" s="778"/>
      <c r="GE851" s="778"/>
      <c r="GF851" s="778"/>
      <c r="GG851" s="778"/>
      <c r="GH851" s="778"/>
      <c r="GI851" s="778"/>
      <c r="GJ851" s="778"/>
      <c r="GK851" s="778"/>
      <c r="GL851" s="778"/>
      <c r="GM851" s="778"/>
      <c r="GN851" s="778"/>
      <c r="GO851" s="778"/>
      <c r="GP851" s="778"/>
      <c r="GQ851" s="778"/>
      <c r="GR851" s="778"/>
      <c r="GS851" s="778"/>
      <c r="GT851" s="778"/>
      <c r="GU851" s="778"/>
      <c r="GV851" s="778"/>
      <c r="GW851" s="778"/>
      <c r="GX851" s="778"/>
      <c r="GY851" s="778"/>
      <c r="GZ851" s="778"/>
      <c r="HA851" s="778"/>
      <c r="HB851" s="778"/>
      <c r="HC851" s="778"/>
      <c r="HD851" s="778"/>
      <c r="HE851" s="778"/>
      <c r="HF851" s="778"/>
      <c r="HG851" s="778"/>
      <c r="HH851" s="778"/>
    </row>
    <row r="852" spans="1:216" s="782" customFormat="1">
      <c r="A852" s="779"/>
      <c r="B852" s="780"/>
      <c r="C852" s="780"/>
      <c r="D852" s="780"/>
      <c r="E852" s="780"/>
      <c r="F852" s="780"/>
      <c r="G852" s="780"/>
      <c r="H852" s="780"/>
      <c r="I852" s="780"/>
      <c r="J852" s="780"/>
      <c r="K852" s="780"/>
      <c r="L852" s="780"/>
      <c r="M852" s="780"/>
      <c r="N852" s="780"/>
      <c r="O852" s="780"/>
      <c r="P852" s="780"/>
      <c r="Q852" s="781"/>
      <c r="R852" s="778"/>
      <c r="S852" s="778"/>
      <c r="T852" s="778"/>
      <c r="U852" s="778"/>
      <c r="V852" s="778"/>
      <c r="W852" s="778"/>
      <c r="X852" s="778"/>
      <c r="Y852" s="778"/>
      <c r="Z852" s="778"/>
      <c r="AA852" s="778"/>
      <c r="AB852" s="778"/>
      <c r="AC852" s="778"/>
      <c r="AD852" s="778"/>
      <c r="AE852" s="778"/>
      <c r="AF852" s="778"/>
      <c r="AG852" s="778"/>
      <c r="AH852" s="778"/>
      <c r="AI852" s="778"/>
      <c r="AJ852" s="778"/>
      <c r="AK852" s="778"/>
      <c r="AL852" s="778"/>
      <c r="AM852" s="778"/>
      <c r="AN852" s="778"/>
      <c r="AO852" s="778"/>
      <c r="AP852" s="778"/>
      <c r="AQ852" s="778"/>
      <c r="AR852" s="778"/>
      <c r="AS852" s="778"/>
      <c r="AT852" s="778"/>
      <c r="AU852" s="778"/>
      <c r="AV852" s="778"/>
      <c r="AW852" s="778"/>
      <c r="AX852" s="778"/>
      <c r="AY852" s="778"/>
      <c r="AZ852" s="778"/>
      <c r="BA852" s="778"/>
      <c r="BB852" s="778"/>
      <c r="BC852" s="778"/>
      <c r="BD852" s="778"/>
      <c r="BE852" s="778"/>
      <c r="BF852" s="778"/>
      <c r="BG852" s="778"/>
      <c r="BH852" s="778"/>
      <c r="BI852" s="778"/>
      <c r="BJ852" s="778"/>
      <c r="BK852" s="778"/>
      <c r="BL852" s="778"/>
      <c r="BM852" s="778"/>
      <c r="BN852" s="778"/>
      <c r="BO852" s="778"/>
      <c r="BP852" s="778"/>
      <c r="BQ852" s="778"/>
      <c r="BR852" s="778"/>
      <c r="BS852" s="778"/>
      <c r="BT852" s="778"/>
      <c r="BU852" s="778"/>
      <c r="BV852" s="778"/>
      <c r="BW852" s="778"/>
      <c r="BX852" s="778"/>
      <c r="BY852" s="778"/>
      <c r="BZ852" s="778"/>
      <c r="CA852" s="778"/>
      <c r="CB852" s="778"/>
      <c r="CC852" s="778"/>
      <c r="CD852" s="778"/>
      <c r="CE852" s="778"/>
      <c r="CF852" s="778"/>
      <c r="CG852" s="778"/>
      <c r="CH852" s="778"/>
      <c r="CI852" s="778"/>
      <c r="CJ852" s="778"/>
      <c r="CK852" s="778"/>
      <c r="CL852" s="778"/>
      <c r="CM852" s="778"/>
      <c r="CN852" s="778"/>
      <c r="CO852" s="778"/>
      <c r="CP852" s="778"/>
      <c r="CQ852" s="778"/>
      <c r="CR852" s="778"/>
      <c r="CS852" s="778"/>
      <c r="CT852" s="778"/>
      <c r="CU852" s="778"/>
      <c r="CV852" s="778"/>
      <c r="CW852" s="778"/>
      <c r="CX852" s="778"/>
      <c r="CY852" s="778"/>
      <c r="CZ852" s="778"/>
      <c r="DA852" s="778"/>
      <c r="DB852" s="778"/>
      <c r="DC852" s="778"/>
      <c r="DD852" s="778"/>
      <c r="DE852" s="778"/>
      <c r="DF852" s="778"/>
      <c r="DG852" s="778"/>
      <c r="DH852" s="778"/>
      <c r="DI852" s="778"/>
      <c r="DJ852" s="778"/>
      <c r="DK852" s="778"/>
      <c r="DL852" s="778"/>
      <c r="DM852" s="778"/>
      <c r="DN852" s="778"/>
      <c r="DO852" s="778"/>
      <c r="DP852" s="778"/>
      <c r="DQ852" s="778"/>
      <c r="DR852" s="778"/>
      <c r="DS852" s="778"/>
      <c r="DT852" s="778"/>
      <c r="DU852" s="778"/>
      <c r="DV852" s="778"/>
      <c r="DW852" s="778"/>
      <c r="DX852" s="778"/>
      <c r="DY852" s="778"/>
      <c r="DZ852" s="778"/>
      <c r="EA852" s="778"/>
      <c r="EB852" s="778"/>
      <c r="EC852" s="778"/>
      <c r="ED852" s="778"/>
      <c r="EE852" s="778"/>
      <c r="EF852" s="778"/>
      <c r="EG852" s="778"/>
      <c r="EH852" s="778"/>
      <c r="EI852" s="778"/>
      <c r="EJ852" s="778"/>
      <c r="EK852" s="778"/>
      <c r="EL852" s="778"/>
      <c r="EM852" s="778"/>
      <c r="EN852" s="778"/>
      <c r="EO852" s="778"/>
      <c r="EP852" s="778"/>
      <c r="EQ852" s="778"/>
      <c r="ER852" s="778"/>
      <c r="ES852" s="778"/>
      <c r="ET852" s="778"/>
      <c r="EU852" s="778"/>
      <c r="EV852" s="778"/>
      <c r="EW852" s="778"/>
      <c r="EX852" s="778"/>
      <c r="EY852" s="778"/>
      <c r="EZ852" s="778"/>
      <c r="FA852" s="778"/>
      <c r="FB852" s="778"/>
      <c r="FC852" s="778"/>
      <c r="FD852" s="778"/>
      <c r="FE852" s="778"/>
      <c r="FF852" s="778"/>
      <c r="FG852" s="778"/>
      <c r="FH852" s="778"/>
      <c r="FI852" s="778"/>
      <c r="FJ852" s="778"/>
      <c r="FK852" s="778"/>
      <c r="FL852" s="778"/>
      <c r="FM852" s="778"/>
      <c r="FN852" s="778"/>
      <c r="FO852" s="778"/>
      <c r="FP852" s="778"/>
      <c r="FQ852" s="778"/>
      <c r="FR852" s="778"/>
      <c r="FS852" s="778"/>
      <c r="FT852" s="778"/>
      <c r="FU852" s="778"/>
      <c r="FV852" s="778"/>
      <c r="FW852" s="778"/>
      <c r="FX852" s="778"/>
      <c r="FY852" s="778"/>
      <c r="FZ852" s="778"/>
      <c r="GA852" s="778"/>
      <c r="GB852" s="778"/>
      <c r="GC852" s="778"/>
      <c r="GD852" s="778"/>
      <c r="GE852" s="778"/>
      <c r="GF852" s="778"/>
      <c r="GG852" s="778"/>
      <c r="GH852" s="778"/>
      <c r="GI852" s="778"/>
      <c r="GJ852" s="778"/>
      <c r="GK852" s="778"/>
      <c r="GL852" s="778"/>
      <c r="GM852" s="778"/>
      <c r="GN852" s="778"/>
      <c r="GO852" s="778"/>
      <c r="GP852" s="778"/>
      <c r="GQ852" s="778"/>
      <c r="GR852" s="778"/>
      <c r="GS852" s="778"/>
      <c r="GT852" s="778"/>
      <c r="GU852" s="778"/>
      <c r="GV852" s="778"/>
      <c r="GW852" s="778"/>
      <c r="GX852" s="778"/>
      <c r="GY852" s="778"/>
      <c r="GZ852" s="778"/>
      <c r="HA852" s="778"/>
      <c r="HB852" s="778"/>
      <c r="HC852" s="778"/>
      <c r="HD852" s="778"/>
      <c r="HE852" s="778"/>
      <c r="HF852" s="778"/>
      <c r="HG852" s="778"/>
      <c r="HH852" s="778"/>
    </row>
    <row r="853" spans="1:216" s="782" customFormat="1">
      <c r="A853" s="779"/>
      <c r="B853" s="780"/>
      <c r="C853" s="780"/>
      <c r="D853" s="780"/>
      <c r="E853" s="780"/>
      <c r="F853" s="780"/>
      <c r="G853" s="780"/>
      <c r="H853" s="780"/>
      <c r="I853" s="780"/>
      <c r="J853" s="780"/>
      <c r="K853" s="780"/>
      <c r="L853" s="780"/>
      <c r="M853" s="780"/>
      <c r="N853" s="780"/>
      <c r="O853" s="780"/>
      <c r="P853" s="780"/>
      <c r="Q853" s="781"/>
      <c r="R853" s="778"/>
      <c r="S853" s="778"/>
      <c r="T853" s="778"/>
      <c r="U853" s="778"/>
      <c r="V853" s="778"/>
      <c r="W853" s="778"/>
      <c r="X853" s="778"/>
      <c r="Y853" s="778"/>
      <c r="Z853" s="778"/>
      <c r="AA853" s="778"/>
      <c r="AB853" s="778"/>
      <c r="AC853" s="778"/>
      <c r="AD853" s="778"/>
      <c r="AE853" s="778"/>
      <c r="AF853" s="778"/>
      <c r="AG853" s="778"/>
      <c r="AH853" s="778"/>
      <c r="AI853" s="778"/>
      <c r="AJ853" s="778"/>
      <c r="AK853" s="778"/>
      <c r="AL853" s="778"/>
      <c r="AM853" s="778"/>
      <c r="AN853" s="778"/>
      <c r="AO853" s="778"/>
      <c r="AP853" s="778"/>
      <c r="AQ853" s="778"/>
      <c r="AR853" s="778"/>
      <c r="AS853" s="778"/>
      <c r="AT853" s="778"/>
      <c r="AU853" s="778"/>
      <c r="AV853" s="778"/>
      <c r="AW853" s="778"/>
      <c r="AX853" s="778"/>
      <c r="AY853" s="778"/>
      <c r="AZ853" s="778"/>
      <c r="BA853" s="778"/>
      <c r="BB853" s="778"/>
      <c r="BC853" s="778"/>
      <c r="BD853" s="778"/>
      <c r="BE853" s="778"/>
      <c r="BF853" s="778"/>
      <c r="BG853" s="778"/>
      <c r="BH853" s="778"/>
      <c r="BI853" s="778"/>
      <c r="BJ853" s="778"/>
      <c r="BK853" s="778"/>
      <c r="BL853" s="778"/>
      <c r="BM853" s="778"/>
      <c r="BN853" s="778"/>
      <c r="BO853" s="778"/>
      <c r="BP853" s="778"/>
      <c r="BQ853" s="778"/>
      <c r="BR853" s="778"/>
      <c r="BS853" s="778"/>
      <c r="BT853" s="778"/>
      <c r="BU853" s="778"/>
      <c r="BV853" s="778"/>
      <c r="BW853" s="778"/>
      <c r="BX853" s="778"/>
      <c r="BY853" s="778"/>
      <c r="BZ853" s="778"/>
      <c r="CA853" s="778"/>
      <c r="CB853" s="778"/>
      <c r="CC853" s="778"/>
      <c r="CD853" s="778"/>
      <c r="CE853" s="778"/>
      <c r="CF853" s="778"/>
      <c r="CG853" s="778"/>
      <c r="CH853" s="778"/>
      <c r="CI853" s="778"/>
      <c r="CJ853" s="778"/>
      <c r="CK853" s="778"/>
      <c r="CL853" s="778"/>
      <c r="CM853" s="778"/>
      <c r="CN853" s="778"/>
      <c r="CO853" s="778"/>
      <c r="CP853" s="778"/>
      <c r="CQ853" s="778"/>
      <c r="CR853" s="778"/>
      <c r="CS853" s="778"/>
      <c r="CT853" s="778"/>
      <c r="CU853" s="778"/>
      <c r="CV853" s="778"/>
      <c r="CW853" s="778"/>
      <c r="CX853" s="778"/>
      <c r="CY853" s="778"/>
      <c r="CZ853" s="778"/>
      <c r="DA853" s="778"/>
      <c r="DB853" s="778"/>
      <c r="DC853" s="778"/>
      <c r="DD853" s="778"/>
      <c r="DE853" s="778"/>
      <c r="DF853" s="778"/>
      <c r="DG853" s="778"/>
      <c r="DH853" s="778"/>
      <c r="DI853" s="778"/>
      <c r="DJ853" s="778"/>
      <c r="DK853" s="778"/>
      <c r="DL853" s="778"/>
      <c r="DM853" s="778"/>
      <c r="DN853" s="778"/>
      <c r="DO853" s="778"/>
      <c r="DP853" s="778"/>
      <c r="DQ853" s="778"/>
      <c r="DR853" s="778"/>
      <c r="DS853" s="778"/>
      <c r="DT853" s="778"/>
      <c r="DU853" s="778"/>
      <c r="DV853" s="778"/>
      <c r="DW853" s="778"/>
      <c r="DX853" s="778"/>
      <c r="DY853" s="778"/>
      <c r="DZ853" s="778"/>
      <c r="EA853" s="778"/>
      <c r="EB853" s="778"/>
      <c r="EC853" s="778"/>
      <c r="ED853" s="778"/>
      <c r="EE853" s="778"/>
      <c r="EF853" s="778"/>
      <c r="EG853" s="778"/>
      <c r="EH853" s="778"/>
      <c r="EI853" s="778"/>
      <c r="EJ853" s="778"/>
      <c r="EK853" s="778"/>
      <c r="EL853" s="778"/>
      <c r="EM853" s="778"/>
      <c r="EN853" s="778"/>
      <c r="EO853" s="778"/>
      <c r="EP853" s="778"/>
      <c r="EQ853" s="778"/>
      <c r="ER853" s="778"/>
      <c r="ES853" s="778"/>
      <c r="ET853" s="778"/>
      <c r="EU853" s="778"/>
      <c r="EV853" s="778"/>
      <c r="EW853" s="778"/>
      <c r="EX853" s="778"/>
      <c r="EY853" s="778"/>
      <c r="EZ853" s="778"/>
      <c r="FA853" s="778"/>
      <c r="FB853" s="778"/>
      <c r="FC853" s="778"/>
      <c r="FD853" s="778"/>
      <c r="FE853" s="778"/>
      <c r="FF853" s="778"/>
      <c r="FG853" s="778"/>
      <c r="FH853" s="778"/>
      <c r="FI853" s="778"/>
      <c r="FJ853" s="778"/>
      <c r="FK853" s="778"/>
      <c r="FL853" s="778"/>
      <c r="FM853" s="778"/>
      <c r="FN853" s="778"/>
      <c r="FO853" s="778"/>
      <c r="FP853" s="778"/>
      <c r="FQ853" s="778"/>
      <c r="FR853" s="778"/>
      <c r="FS853" s="778"/>
      <c r="FT853" s="778"/>
      <c r="FU853" s="778"/>
      <c r="FV853" s="778"/>
      <c r="FW853" s="778"/>
      <c r="FX853" s="778"/>
      <c r="FY853" s="778"/>
      <c r="FZ853" s="778"/>
      <c r="GA853" s="778"/>
      <c r="GB853" s="778"/>
      <c r="GC853" s="778"/>
      <c r="GD853" s="778"/>
      <c r="GE853" s="778"/>
      <c r="GF853" s="778"/>
      <c r="GG853" s="778"/>
      <c r="GH853" s="778"/>
      <c r="GI853" s="778"/>
      <c r="GJ853" s="778"/>
      <c r="GK853" s="778"/>
      <c r="GL853" s="778"/>
      <c r="GM853" s="778"/>
      <c r="GN853" s="778"/>
      <c r="GO853" s="778"/>
      <c r="GP853" s="778"/>
      <c r="GQ853" s="778"/>
      <c r="GR853" s="778"/>
      <c r="GS853" s="778"/>
      <c r="GT853" s="778"/>
      <c r="GU853" s="778"/>
      <c r="GV853" s="778"/>
      <c r="GW853" s="778"/>
      <c r="GX853" s="778"/>
      <c r="GY853" s="778"/>
      <c r="GZ853" s="778"/>
      <c r="HA853" s="778"/>
      <c r="HB853" s="778"/>
      <c r="HC853" s="778"/>
      <c r="HD853" s="778"/>
      <c r="HE853" s="778"/>
      <c r="HF853" s="778"/>
      <c r="HG853" s="778"/>
      <c r="HH853" s="778"/>
    </row>
    <row r="854" spans="1:216" s="782" customFormat="1">
      <c r="A854" s="779"/>
      <c r="B854" s="780"/>
      <c r="C854" s="780"/>
      <c r="D854" s="780"/>
      <c r="E854" s="780"/>
      <c r="F854" s="780"/>
      <c r="G854" s="780"/>
      <c r="H854" s="780"/>
      <c r="I854" s="780"/>
      <c r="J854" s="780"/>
      <c r="K854" s="780"/>
      <c r="L854" s="780"/>
      <c r="M854" s="780"/>
      <c r="N854" s="780"/>
      <c r="O854" s="780"/>
      <c r="P854" s="780"/>
      <c r="Q854" s="781"/>
      <c r="R854" s="778"/>
      <c r="S854" s="778"/>
      <c r="T854" s="778"/>
      <c r="U854" s="778"/>
      <c r="V854" s="778"/>
      <c r="W854" s="778"/>
      <c r="X854" s="778"/>
      <c r="Y854" s="778"/>
      <c r="Z854" s="778"/>
      <c r="AA854" s="778"/>
      <c r="AB854" s="778"/>
      <c r="AC854" s="778"/>
      <c r="AD854" s="778"/>
      <c r="AE854" s="778"/>
      <c r="AF854" s="778"/>
      <c r="AG854" s="778"/>
      <c r="AH854" s="778"/>
      <c r="AI854" s="778"/>
      <c r="AJ854" s="778"/>
      <c r="AK854" s="778"/>
      <c r="AL854" s="778"/>
      <c r="AM854" s="778"/>
      <c r="AN854" s="778"/>
      <c r="AO854" s="778"/>
      <c r="AP854" s="778"/>
      <c r="AQ854" s="778"/>
      <c r="AR854" s="778"/>
      <c r="AS854" s="778"/>
      <c r="AT854" s="778"/>
      <c r="AU854" s="778"/>
      <c r="AV854" s="778"/>
      <c r="AW854" s="778"/>
      <c r="AX854" s="778"/>
      <c r="AY854" s="778"/>
      <c r="AZ854" s="778"/>
      <c r="BA854" s="778"/>
      <c r="BB854" s="778"/>
      <c r="BC854" s="778"/>
      <c r="BD854" s="778"/>
      <c r="BE854" s="778"/>
      <c r="BF854" s="778"/>
      <c r="BG854" s="778"/>
      <c r="BH854" s="778"/>
      <c r="BI854" s="778"/>
      <c r="BJ854" s="778"/>
      <c r="BK854" s="778"/>
      <c r="BL854" s="778"/>
      <c r="BM854" s="778"/>
      <c r="BN854" s="778"/>
      <c r="BO854" s="778"/>
      <c r="BP854" s="778"/>
      <c r="BQ854" s="778"/>
      <c r="BR854" s="778"/>
      <c r="BS854" s="778"/>
      <c r="BT854" s="778"/>
      <c r="BU854" s="778"/>
      <c r="BV854" s="778"/>
      <c r="BW854" s="778"/>
      <c r="BX854" s="778"/>
      <c r="BY854" s="778"/>
      <c r="BZ854" s="778"/>
      <c r="CA854" s="778"/>
      <c r="CB854" s="778"/>
      <c r="CC854" s="778"/>
      <c r="CD854" s="778"/>
      <c r="CE854" s="778"/>
      <c r="CF854" s="778"/>
      <c r="CG854" s="778"/>
      <c r="CH854" s="778"/>
      <c r="CI854" s="778"/>
      <c r="CJ854" s="778"/>
      <c r="CK854" s="778"/>
      <c r="CL854" s="778"/>
      <c r="CM854" s="778"/>
      <c r="CN854" s="778"/>
      <c r="CO854" s="778"/>
      <c r="CP854" s="778"/>
      <c r="CQ854" s="778"/>
      <c r="CR854" s="778"/>
      <c r="CS854" s="778"/>
      <c r="CT854" s="778"/>
      <c r="CU854" s="778"/>
      <c r="CV854" s="778"/>
      <c r="CW854" s="778"/>
      <c r="CX854" s="778"/>
      <c r="CY854" s="778"/>
      <c r="CZ854" s="778"/>
      <c r="DA854" s="778"/>
      <c r="DB854" s="778"/>
      <c r="DC854" s="778"/>
      <c r="DD854" s="778"/>
      <c r="DE854" s="778"/>
      <c r="DF854" s="778"/>
      <c r="DG854" s="778"/>
      <c r="DH854" s="778"/>
      <c r="DI854" s="778"/>
      <c r="DJ854" s="778"/>
      <c r="DK854" s="778"/>
      <c r="DL854" s="778"/>
      <c r="DM854" s="778"/>
      <c r="DN854" s="778"/>
      <c r="DO854" s="778"/>
      <c r="DP854" s="778"/>
      <c r="DQ854" s="778"/>
      <c r="DR854" s="778"/>
      <c r="DS854" s="778"/>
      <c r="DT854" s="778"/>
      <c r="DU854" s="778"/>
      <c r="DV854" s="778"/>
      <c r="DW854" s="778"/>
      <c r="DX854" s="778"/>
      <c r="DY854" s="778"/>
      <c r="DZ854" s="778"/>
      <c r="EA854" s="778"/>
      <c r="EB854" s="778"/>
      <c r="EC854" s="778"/>
      <c r="ED854" s="778"/>
      <c r="EE854" s="778"/>
      <c r="EF854" s="778"/>
      <c r="EG854" s="778"/>
      <c r="EH854" s="778"/>
      <c r="EI854" s="778"/>
      <c r="EJ854" s="778"/>
      <c r="EK854" s="778"/>
      <c r="EL854" s="778"/>
      <c r="EM854" s="778"/>
      <c r="EN854" s="778"/>
      <c r="EO854" s="778"/>
      <c r="EP854" s="778"/>
      <c r="EQ854" s="778"/>
      <c r="ER854" s="778"/>
      <c r="ES854" s="778"/>
      <c r="ET854" s="778"/>
      <c r="EU854" s="778"/>
      <c r="EV854" s="778"/>
      <c r="EW854" s="778"/>
      <c r="EX854" s="778"/>
      <c r="EY854" s="778"/>
      <c r="EZ854" s="778"/>
      <c r="FA854" s="778"/>
      <c r="FB854" s="778"/>
      <c r="FC854" s="778"/>
      <c r="FD854" s="778"/>
      <c r="FE854" s="778"/>
      <c r="FF854" s="778"/>
      <c r="FG854" s="778"/>
      <c r="FH854" s="778"/>
      <c r="FI854" s="778"/>
      <c r="FJ854" s="778"/>
      <c r="FK854" s="778"/>
      <c r="FL854" s="778"/>
      <c r="FM854" s="778"/>
      <c r="FN854" s="778"/>
      <c r="FO854" s="778"/>
      <c r="FP854" s="778"/>
      <c r="FQ854" s="778"/>
      <c r="FR854" s="778"/>
      <c r="FS854" s="778"/>
      <c r="FT854" s="778"/>
      <c r="FU854" s="778"/>
      <c r="FV854" s="778"/>
      <c r="FW854" s="778"/>
      <c r="FX854" s="778"/>
      <c r="FY854" s="778"/>
      <c r="FZ854" s="778"/>
      <c r="GA854" s="778"/>
      <c r="GB854" s="778"/>
      <c r="GC854" s="778"/>
      <c r="GD854" s="778"/>
      <c r="GE854" s="778"/>
      <c r="GF854" s="778"/>
      <c r="GG854" s="778"/>
      <c r="GH854" s="778"/>
      <c r="GI854" s="778"/>
      <c r="GJ854" s="778"/>
      <c r="GK854" s="778"/>
      <c r="GL854" s="778"/>
      <c r="GM854" s="778"/>
      <c r="GN854" s="778"/>
      <c r="GO854" s="778"/>
      <c r="GP854" s="778"/>
      <c r="GQ854" s="778"/>
      <c r="GR854" s="778"/>
      <c r="GS854" s="778"/>
      <c r="GT854" s="778"/>
      <c r="GU854" s="778"/>
      <c r="GV854" s="778"/>
      <c r="GW854" s="778"/>
      <c r="GX854" s="778"/>
      <c r="GY854" s="778"/>
      <c r="GZ854" s="778"/>
      <c r="HA854" s="778"/>
      <c r="HB854" s="778"/>
      <c r="HC854" s="778"/>
      <c r="HD854" s="778"/>
      <c r="HE854" s="778"/>
      <c r="HF854" s="778"/>
      <c r="HG854" s="778"/>
      <c r="HH854" s="778"/>
    </row>
    <row r="855" spans="1:216" s="782" customFormat="1">
      <c r="A855" s="779"/>
      <c r="B855" s="780"/>
      <c r="C855" s="780"/>
      <c r="D855" s="780"/>
      <c r="E855" s="780"/>
      <c r="F855" s="780"/>
      <c r="G855" s="780"/>
      <c r="H855" s="780"/>
      <c r="I855" s="780"/>
      <c r="J855" s="780"/>
      <c r="K855" s="780"/>
      <c r="L855" s="780"/>
      <c r="M855" s="780"/>
      <c r="N855" s="780"/>
      <c r="O855" s="780"/>
      <c r="P855" s="780"/>
      <c r="Q855" s="781"/>
      <c r="R855" s="778"/>
      <c r="S855" s="778"/>
      <c r="T855" s="778"/>
      <c r="U855" s="778"/>
      <c r="V855" s="778"/>
      <c r="W855" s="778"/>
      <c r="X855" s="778"/>
      <c r="Y855" s="778"/>
      <c r="Z855" s="778"/>
      <c r="AA855" s="778"/>
      <c r="AB855" s="778"/>
      <c r="AC855" s="778"/>
      <c r="AD855" s="778"/>
      <c r="AE855" s="778"/>
      <c r="AF855" s="778"/>
      <c r="AG855" s="778"/>
      <c r="AH855" s="778"/>
      <c r="AI855" s="778"/>
      <c r="AJ855" s="778"/>
      <c r="AK855" s="778"/>
      <c r="AL855" s="778"/>
      <c r="AM855" s="778"/>
      <c r="AN855" s="778"/>
      <c r="AO855" s="778"/>
      <c r="AP855" s="778"/>
      <c r="AQ855" s="778"/>
      <c r="AR855" s="778"/>
      <c r="AS855" s="778"/>
      <c r="AT855" s="778"/>
      <c r="AU855" s="778"/>
      <c r="AV855" s="778"/>
      <c r="AW855" s="778"/>
      <c r="AX855" s="778"/>
      <c r="AY855" s="778"/>
      <c r="AZ855" s="778"/>
      <c r="BA855" s="778"/>
      <c r="BB855" s="778"/>
      <c r="BC855" s="778"/>
      <c r="BD855" s="778"/>
      <c r="BE855" s="778"/>
      <c r="BF855" s="778"/>
      <c r="BG855" s="778"/>
      <c r="BH855" s="778"/>
      <c r="BI855" s="778"/>
      <c r="BJ855" s="778"/>
      <c r="BK855" s="778"/>
      <c r="BL855" s="778"/>
      <c r="BM855" s="778"/>
      <c r="BN855" s="778"/>
      <c r="BO855" s="778"/>
      <c r="BP855" s="778"/>
      <c r="BQ855" s="778"/>
      <c r="BR855" s="778"/>
      <c r="BS855" s="778"/>
      <c r="BT855" s="778"/>
      <c r="BU855" s="778"/>
      <c r="BV855" s="778"/>
      <c r="BW855" s="778"/>
      <c r="BX855" s="778"/>
      <c r="BY855" s="778"/>
      <c r="BZ855" s="778"/>
      <c r="CA855" s="778"/>
      <c r="CB855" s="778"/>
      <c r="CC855" s="778"/>
      <c r="CD855" s="778"/>
      <c r="CE855" s="778"/>
      <c r="CF855" s="778"/>
      <c r="CG855" s="778"/>
      <c r="CH855" s="778"/>
      <c r="CI855" s="778"/>
      <c r="CJ855" s="778"/>
      <c r="CK855" s="778"/>
      <c r="CL855" s="778"/>
      <c r="CM855" s="778"/>
      <c r="CN855" s="778"/>
      <c r="CO855" s="778"/>
      <c r="CP855" s="778"/>
      <c r="CQ855" s="778"/>
      <c r="CR855" s="778"/>
      <c r="CS855" s="778"/>
      <c r="CT855" s="778"/>
      <c r="CU855" s="778"/>
      <c r="CV855" s="778"/>
      <c r="CW855" s="778"/>
      <c r="CX855" s="778"/>
      <c r="CY855" s="778"/>
      <c r="CZ855" s="778"/>
      <c r="DA855" s="778"/>
      <c r="DB855" s="778"/>
      <c r="DC855" s="778"/>
      <c r="DD855" s="778"/>
      <c r="DE855" s="778"/>
      <c r="DF855" s="778"/>
      <c r="DG855" s="778"/>
      <c r="DH855" s="778"/>
      <c r="DI855" s="778"/>
      <c r="DJ855" s="778"/>
      <c r="DK855" s="778"/>
      <c r="DL855" s="778"/>
      <c r="DM855" s="778"/>
      <c r="DN855" s="778"/>
      <c r="DO855" s="778"/>
      <c r="DP855" s="778"/>
      <c r="DQ855" s="778"/>
      <c r="DR855" s="778"/>
      <c r="DS855" s="778"/>
      <c r="DT855" s="778"/>
      <c r="DU855" s="778"/>
      <c r="DV855" s="778"/>
      <c r="DW855" s="778"/>
      <c r="DX855" s="778"/>
      <c r="DY855" s="778"/>
      <c r="DZ855" s="778"/>
      <c r="EA855" s="778"/>
      <c r="EB855" s="778"/>
      <c r="EC855" s="778"/>
      <c r="ED855" s="778"/>
      <c r="EE855" s="778"/>
      <c r="EF855" s="778"/>
      <c r="EG855" s="778"/>
      <c r="EH855" s="778"/>
      <c r="EI855" s="778"/>
      <c r="EJ855" s="778"/>
      <c r="EK855" s="778"/>
      <c r="EL855" s="778"/>
      <c r="EM855" s="778"/>
      <c r="EN855" s="778"/>
      <c r="EO855" s="778"/>
      <c r="EP855" s="778"/>
      <c r="EQ855" s="778"/>
      <c r="ER855" s="778"/>
      <c r="ES855" s="778"/>
      <c r="ET855" s="778"/>
      <c r="EU855" s="778"/>
      <c r="EV855" s="778"/>
      <c r="EW855" s="778"/>
      <c r="EX855" s="778"/>
      <c r="EY855" s="778"/>
      <c r="EZ855" s="778"/>
      <c r="FA855" s="778"/>
      <c r="FB855" s="778"/>
      <c r="FC855" s="778"/>
      <c r="FD855" s="778"/>
      <c r="FE855" s="778"/>
      <c r="FF855" s="778"/>
      <c r="FG855" s="778"/>
      <c r="FH855" s="778"/>
      <c r="FI855" s="778"/>
      <c r="FJ855" s="778"/>
      <c r="FK855" s="778"/>
      <c r="FL855" s="778"/>
      <c r="FM855" s="778"/>
      <c r="FN855" s="778"/>
      <c r="FO855" s="778"/>
      <c r="FP855" s="778"/>
      <c r="FQ855" s="778"/>
      <c r="FR855" s="778"/>
      <c r="FS855" s="778"/>
      <c r="FT855" s="778"/>
      <c r="FU855" s="778"/>
      <c r="FV855" s="778"/>
      <c r="FW855" s="778"/>
      <c r="FX855" s="778"/>
      <c r="FY855" s="778"/>
      <c r="FZ855" s="778"/>
      <c r="GA855" s="778"/>
      <c r="GB855" s="778"/>
      <c r="GC855" s="778"/>
      <c r="GD855" s="778"/>
      <c r="GE855" s="778"/>
      <c r="GF855" s="778"/>
      <c r="GG855" s="778"/>
      <c r="GH855" s="778"/>
      <c r="GI855" s="778"/>
      <c r="GJ855" s="778"/>
      <c r="GK855" s="778"/>
      <c r="GL855" s="778"/>
      <c r="GM855" s="778"/>
      <c r="GN855" s="778"/>
      <c r="GO855" s="778"/>
      <c r="GP855" s="778"/>
      <c r="GQ855" s="778"/>
      <c r="GR855" s="778"/>
      <c r="GS855" s="778"/>
      <c r="GT855" s="778"/>
      <c r="GU855" s="778"/>
      <c r="GV855" s="778"/>
      <c r="GW855" s="778"/>
      <c r="GX855" s="778"/>
      <c r="GY855" s="778"/>
      <c r="GZ855" s="778"/>
      <c r="HA855" s="778"/>
      <c r="HB855" s="778"/>
      <c r="HC855" s="778"/>
      <c r="HD855" s="778"/>
      <c r="HE855" s="778"/>
      <c r="HF855" s="778"/>
      <c r="HG855" s="778"/>
      <c r="HH855" s="778"/>
    </row>
    <row r="856" spans="1:216" s="782" customFormat="1">
      <c r="A856" s="779"/>
      <c r="B856" s="780"/>
      <c r="C856" s="780"/>
      <c r="D856" s="780"/>
      <c r="E856" s="780"/>
      <c r="F856" s="780"/>
      <c r="G856" s="780"/>
      <c r="H856" s="780"/>
      <c r="I856" s="780"/>
      <c r="J856" s="780"/>
      <c r="K856" s="780"/>
      <c r="L856" s="780"/>
      <c r="M856" s="780"/>
      <c r="N856" s="780"/>
      <c r="O856" s="780"/>
      <c r="P856" s="780"/>
      <c r="Q856" s="781"/>
      <c r="R856" s="778"/>
      <c r="S856" s="778"/>
      <c r="T856" s="778"/>
      <c r="U856" s="778"/>
      <c r="V856" s="778"/>
      <c r="W856" s="778"/>
      <c r="X856" s="778"/>
      <c r="Y856" s="778"/>
      <c r="Z856" s="778"/>
      <c r="AA856" s="778"/>
      <c r="AB856" s="778"/>
      <c r="AC856" s="778"/>
      <c r="AD856" s="778"/>
      <c r="AE856" s="778"/>
      <c r="AF856" s="778"/>
      <c r="AG856" s="778"/>
      <c r="AH856" s="778"/>
      <c r="AI856" s="778"/>
      <c r="AJ856" s="778"/>
      <c r="AK856" s="778"/>
      <c r="AL856" s="778"/>
      <c r="AM856" s="778"/>
      <c r="AN856" s="778"/>
      <c r="AO856" s="778"/>
      <c r="AP856" s="778"/>
      <c r="AQ856" s="778"/>
      <c r="AR856" s="778"/>
      <c r="AS856" s="778"/>
      <c r="AT856" s="778"/>
      <c r="AU856" s="778"/>
      <c r="AV856" s="778"/>
      <c r="AW856" s="778"/>
      <c r="AX856" s="778"/>
      <c r="AY856" s="778"/>
      <c r="AZ856" s="778"/>
      <c r="BA856" s="778"/>
      <c r="BB856" s="778"/>
      <c r="BC856" s="778"/>
      <c r="BD856" s="778"/>
      <c r="BE856" s="778"/>
      <c r="BF856" s="778"/>
      <c r="BG856" s="778"/>
      <c r="BH856" s="778"/>
      <c r="BI856" s="778"/>
      <c r="BJ856" s="778"/>
      <c r="BK856" s="778"/>
      <c r="BL856" s="778"/>
      <c r="BM856" s="778"/>
      <c r="BN856" s="778"/>
      <c r="BO856" s="778"/>
      <c r="BP856" s="778"/>
      <c r="BQ856" s="778"/>
      <c r="BR856" s="778"/>
      <c r="BS856" s="778"/>
      <c r="BT856" s="778"/>
      <c r="BU856" s="778"/>
      <c r="BV856" s="778"/>
      <c r="BW856" s="778"/>
      <c r="BX856" s="778"/>
      <c r="BY856" s="778"/>
      <c r="BZ856" s="778"/>
      <c r="CA856" s="778"/>
      <c r="CB856" s="778"/>
      <c r="CC856" s="778"/>
      <c r="CD856" s="778"/>
      <c r="CE856" s="778"/>
      <c r="CF856" s="778"/>
      <c r="CG856" s="778"/>
      <c r="CH856" s="778"/>
      <c r="CI856" s="778"/>
      <c r="CJ856" s="778"/>
      <c r="CK856" s="778"/>
      <c r="CL856" s="778"/>
      <c r="CM856" s="778"/>
      <c r="CN856" s="778"/>
      <c r="CO856" s="778"/>
      <c r="CP856" s="778"/>
      <c r="CQ856" s="778"/>
      <c r="CR856" s="778"/>
      <c r="CS856" s="778"/>
      <c r="CT856" s="778"/>
      <c r="CU856" s="778"/>
      <c r="CV856" s="778"/>
      <c r="CW856" s="778"/>
      <c r="CX856" s="778"/>
      <c r="CY856" s="778"/>
      <c r="CZ856" s="778"/>
      <c r="DA856" s="778"/>
      <c r="DB856" s="778"/>
      <c r="DC856" s="778"/>
      <c r="DD856" s="778"/>
      <c r="DE856" s="778"/>
      <c r="DF856" s="778"/>
      <c r="DG856" s="778"/>
      <c r="DH856" s="778"/>
      <c r="DI856" s="778"/>
      <c r="DJ856" s="778"/>
      <c r="DK856" s="778"/>
      <c r="DL856" s="778"/>
      <c r="DM856" s="778"/>
      <c r="DN856" s="778"/>
      <c r="DO856" s="778"/>
      <c r="DP856" s="778"/>
      <c r="DQ856" s="778"/>
      <c r="DR856" s="778"/>
      <c r="DS856" s="778"/>
      <c r="DT856" s="778"/>
      <c r="DU856" s="778"/>
      <c r="DV856" s="778"/>
      <c r="DW856" s="778"/>
      <c r="DX856" s="778"/>
      <c r="DY856" s="778"/>
      <c r="DZ856" s="778"/>
      <c r="EA856" s="778"/>
      <c r="EB856" s="778"/>
      <c r="EC856" s="778"/>
      <c r="ED856" s="778"/>
      <c r="EE856" s="778"/>
      <c r="EF856" s="778"/>
      <c r="EG856" s="778"/>
      <c r="EH856" s="778"/>
      <c r="EI856" s="778"/>
      <c r="EJ856" s="778"/>
      <c r="EK856" s="778"/>
      <c r="EL856" s="778"/>
      <c r="EM856" s="778"/>
      <c r="EN856" s="778"/>
      <c r="EO856" s="778"/>
      <c r="EP856" s="778"/>
      <c r="EQ856" s="778"/>
      <c r="ER856" s="778"/>
      <c r="ES856" s="778"/>
      <c r="ET856" s="778"/>
      <c r="EU856" s="778"/>
      <c r="EV856" s="778"/>
      <c r="EW856" s="778"/>
      <c r="EX856" s="778"/>
      <c r="EY856" s="778"/>
      <c r="EZ856" s="778"/>
      <c r="FA856" s="778"/>
      <c r="FB856" s="778"/>
      <c r="FC856" s="778"/>
      <c r="FD856" s="778"/>
      <c r="FE856" s="778"/>
      <c r="FF856" s="778"/>
      <c r="FG856" s="778"/>
      <c r="FH856" s="778"/>
      <c r="FI856" s="778"/>
      <c r="FJ856" s="778"/>
      <c r="FK856" s="778"/>
      <c r="FL856" s="778"/>
      <c r="FM856" s="778"/>
      <c r="FN856" s="778"/>
      <c r="FO856" s="778"/>
      <c r="FP856" s="778"/>
      <c r="FQ856" s="778"/>
      <c r="FR856" s="778"/>
      <c r="FS856" s="778"/>
      <c r="FT856" s="778"/>
      <c r="FU856" s="778"/>
      <c r="FV856" s="778"/>
      <c r="FW856" s="778"/>
      <c r="FX856" s="778"/>
      <c r="FY856" s="778"/>
      <c r="FZ856" s="778"/>
      <c r="GA856" s="778"/>
      <c r="GB856" s="778"/>
      <c r="GC856" s="778"/>
      <c r="GD856" s="778"/>
      <c r="GE856" s="778"/>
      <c r="GF856" s="778"/>
      <c r="GG856" s="778"/>
      <c r="GH856" s="778"/>
      <c r="GI856" s="778"/>
      <c r="GJ856" s="778"/>
      <c r="GK856" s="778"/>
      <c r="GL856" s="778"/>
      <c r="GM856" s="778"/>
      <c r="GN856" s="778"/>
      <c r="GO856" s="778"/>
      <c r="GP856" s="778"/>
      <c r="GQ856" s="778"/>
      <c r="GR856" s="778"/>
      <c r="GS856" s="778"/>
      <c r="GT856" s="778"/>
      <c r="GU856" s="778"/>
      <c r="GV856" s="778"/>
      <c r="GW856" s="778"/>
      <c r="GX856" s="778"/>
      <c r="GY856" s="778"/>
      <c r="GZ856" s="778"/>
      <c r="HA856" s="778"/>
      <c r="HB856" s="778"/>
      <c r="HC856" s="778"/>
      <c r="HD856" s="778"/>
      <c r="HE856" s="778"/>
      <c r="HF856" s="778"/>
      <c r="HG856" s="778"/>
      <c r="HH856" s="778"/>
    </row>
    <row r="857" spans="1:216" s="782" customFormat="1">
      <c r="A857" s="779"/>
      <c r="B857" s="780"/>
      <c r="C857" s="780"/>
      <c r="D857" s="780"/>
      <c r="E857" s="780"/>
      <c r="F857" s="780"/>
      <c r="G857" s="780"/>
      <c r="H857" s="780"/>
      <c r="I857" s="780"/>
      <c r="J857" s="780"/>
      <c r="K857" s="780"/>
      <c r="L857" s="780"/>
      <c r="M857" s="780"/>
      <c r="N857" s="780"/>
      <c r="O857" s="780"/>
      <c r="P857" s="780"/>
      <c r="Q857" s="781"/>
      <c r="R857" s="778"/>
      <c r="S857" s="778"/>
      <c r="T857" s="778"/>
      <c r="U857" s="778"/>
      <c r="V857" s="778"/>
      <c r="W857" s="778"/>
      <c r="X857" s="778"/>
      <c r="Y857" s="778"/>
      <c r="Z857" s="778"/>
      <c r="AA857" s="778"/>
      <c r="AB857" s="778"/>
      <c r="AC857" s="778"/>
      <c r="AD857" s="778"/>
      <c r="AE857" s="778"/>
      <c r="AF857" s="778"/>
      <c r="AG857" s="778"/>
      <c r="AH857" s="778"/>
      <c r="AI857" s="778"/>
      <c r="AJ857" s="778"/>
      <c r="AK857" s="778"/>
      <c r="AL857" s="778"/>
      <c r="AM857" s="778"/>
      <c r="AN857" s="778"/>
      <c r="AO857" s="778"/>
      <c r="AP857" s="778"/>
      <c r="AQ857" s="778"/>
      <c r="AR857" s="778"/>
      <c r="AS857" s="778"/>
      <c r="AT857" s="778"/>
      <c r="AU857" s="778"/>
      <c r="AV857" s="778"/>
      <c r="AW857" s="778"/>
      <c r="AX857" s="778"/>
      <c r="AY857" s="778"/>
      <c r="AZ857" s="778"/>
      <c r="BA857" s="778"/>
      <c r="BB857" s="778"/>
      <c r="BC857" s="778"/>
      <c r="BD857" s="778"/>
      <c r="BE857" s="778"/>
      <c r="BF857" s="778"/>
      <c r="BG857" s="778"/>
      <c r="BH857" s="778"/>
      <c r="BI857" s="778"/>
      <c r="BJ857" s="778"/>
      <c r="BK857" s="778"/>
      <c r="BL857" s="778"/>
      <c r="BM857" s="778"/>
      <c r="BN857" s="778"/>
      <c r="BO857" s="778"/>
      <c r="BP857" s="778"/>
      <c r="BQ857" s="778"/>
      <c r="BR857" s="778"/>
      <c r="BS857" s="778"/>
      <c r="BT857" s="778"/>
      <c r="BU857" s="778"/>
      <c r="BV857" s="778"/>
      <c r="BW857" s="778"/>
      <c r="BX857" s="778"/>
      <c r="BY857" s="778"/>
      <c r="BZ857" s="778"/>
      <c r="CA857" s="778"/>
      <c r="CB857" s="778"/>
      <c r="CC857" s="778"/>
      <c r="CD857" s="778"/>
      <c r="CE857" s="778"/>
      <c r="CF857" s="778"/>
      <c r="CG857" s="778"/>
      <c r="CH857" s="778"/>
      <c r="CI857" s="778"/>
      <c r="CJ857" s="778"/>
      <c r="CK857" s="778"/>
      <c r="CL857" s="778"/>
      <c r="CM857" s="778"/>
      <c r="CN857" s="778"/>
      <c r="CO857" s="778"/>
      <c r="CP857" s="778"/>
      <c r="CQ857" s="778"/>
      <c r="CR857" s="778"/>
      <c r="CS857" s="778"/>
      <c r="CT857" s="778"/>
      <c r="CU857" s="778"/>
      <c r="CV857" s="778"/>
      <c r="CW857" s="778"/>
      <c r="CX857" s="778"/>
      <c r="CY857" s="778"/>
      <c r="CZ857" s="778"/>
      <c r="DA857" s="778"/>
      <c r="DB857" s="778"/>
      <c r="DC857" s="778"/>
      <c r="DD857" s="778"/>
      <c r="DE857" s="778"/>
      <c r="DF857" s="778"/>
      <c r="DG857" s="778"/>
      <c r="DH857" s="778"/>
      <c r="DI857" s="778"/>
      <c r="DJ857" s="778"/>
      <c r="DK857" s="778"/>
      <c r="DL857" s="778"/>
      <c r="DM857" s="778"/>
      <c r="DN857" s="778"/>
      <c r="DO857" s="778"/>
      <c r="DP857" s="778"/>
      <c r="DQ857" s="778"/>
      <c r="DR857" s="778"/>
      <c r="DS857" s="778"/>
      <c r="DT857" s="778"/>
      <c r="DU857" s="778"/>
      <c r="DV857" s="778"/>
      <c r="DW857" s="778"/>
      <c r="DX857" s="778"/>
      <c r="DY857" s="778"/>
      <c r="DZ857" s="778"/>
      <c r="EA857" s="778"/>
      <c r="EB857" s="778"/>
      <c r="EC857" s="778"/>
      <c r="ED857" s="778"/>
      <c r="EE857" s="778"/>
      <c r="EF857" s="778"/>
      <c r="EG857" s="778"/>
      <c r="EH857" s="778"/>
      <c r="EI857" s="778"/>
      <c r="EJ857" s="778"/>
      <c r="EK857" s="778"/>
      <c r="EL857" s="778"/>
      <c r="EM857" s="778"/>
      <c r="EN857" s="778"/>
      <c r="EO857" s="778"/>
      <c r="EP857" s="778"/>
      <c r="EQ857" s="778"/>
      <c r="ER857" s="778"/>
      <c r="ES857" s="778"/>
      <c r="ET857" s="778"/>
      <c r="EU857" s="778"/>
      <c r="EV857" s="778"/>
      <c r="EW857" s="778"/>
      <c r="EX857" s="778"/>
      <c r="EY857" s="778"/>
      <c r="EZ857" s="778"/>
      <c r="FA857" s="778"/>
      <c r="FB857" s="778"/>
      <c r="FC857" s="778"/>
      <c r="FD857" s="778"/>
      <c r="FE857" s="778"/>
      <c r="FF857" s="778"/>
      <c r="FG857" s="778"/>
      <c r="FH857" s="778"/>
      <c r="FI857" s="778"/>
      <c r="FJ857" s="778"/>
      <c r="FK857" s="778"/>
      <c r="FL857" s="778"/>
      <c r="FM857" s="778"/>
      <c r="FN857" s="778"/>
      <c r="FO857" s="778"/>
      <c r="FP857" s="778"/>
      <c r="FQ857" s="778"/>
      <c r="FR857" s="778"/>
      <c r="FS857" s="778"/>
      <c r="FT857" s="778"/>
      <c r="FU857" s="778"/>
      <c r="FV857" s="778"/>
      <c r="FW857" s="778"/>
      <c r="FX857" s="778"/>
      <c r="FY857" s="778"/>
      <c r="FZ857" s="778"/>
      <c r="GA857" s="778"/>
      <c r="GB857" s="778"/>
      <c r="GC857" s="778"/>
      <c r="GD857" s="778"/>
      <c r="GE857" s="778"/>
      <c r="GF857" s="778"/>
      <c r="GG857" s="778"/>
      <c r="GH857" s="778"/>
      <c r="GI857" s="778"/>
      <c r="GJ857" s="778"/>
      <c r="GK857" s="778"/>
      <c r="GL857" s="778"/>
      <c r="GM857" s="778"/>
      <c r="GN857" s="778"/>
      <c r="GO857" s="778"/>
      <c r="GP857" s="778"/>
      <c r="GQ857" s="778"/>
      <c r="GR857" s="778"/>
      <c r="GS857" s="778"/>
      <c r="GT857" s="778"/>
      <c r="GU857" s="778"/>
      <c r="GV857" s="778"/>
      <c r="GW857" s="778"/>
      <c r="GX857" s="778"/>
      <c r="GY857" s="778"/>
      <c r="GZ857" s="778"/>
      <c r="HA857" s="778"/>
      <c r="HB857" s="778"/>
      <c r="HC857" s="778"/>
      <c r="HD857" s="778"/>
      <c r="HE857" s="778"/>
      <c r="HF857" s="778"/>
      <c r="HG857" s="778"/>
      <c r="HH857" s="778"/>
    </row>
    <row r="858" spans="1:216" s="782" customFormat="1">
      <c r="A858" s="779"/>
      <c r="B858" s="780"/>
      <c r="C858" s="780"/>
      <c r="D858" s="780"/>
      <c r="E858" s="780"/>
      <c r="F858" s="780"/>
      <c r="G858" s="780"/>
      <c r="H858" s="780"/>
      <c r="I858" s="780"/>
      <c r="J858" s="780"/>
      <c r="K858" s="780"/>
      <c r="L858" s="780"/>
      <c r="M858" s="780"/>
      <c r="N858" s="780"/>
      <c r="O858" s="780"/>
      <c r="P858" s="780"/>
      <c r="Q858" s="781"/>
      <c r="R858" s="778"/>
      <c r="S858" s="778"/>
      <c r="T858" s="778"/>
      <c r="U858" s="778"/>
      <c r="V858" s="778"/>
      <c r="W858" s="778"/>
      <c r="X858" s="778"/>
      <c r="Y858" s="778"/>
      <c r="Z858" s="778"/>
      <c r="AA858" s="778"/>
      <c r="AB858" s="778"/>
      <c r="AC858" s="778"/>
      <c r="AD858" s="778"/>
      <c r="AE858" s="778"/>
      <c r="AF858" s="778"/>
      <c r="AG858" s="778"/>
      <c r="AH858" s="778"/>
      <c r="AI858" s="778"/>
      <c r="AJ858" s="778"/>
      <c r="AK858" s="778"/>
      <c r="AL858" s="778"/>
      <c r="AM858" s="778"/>
      <c r="AN858" s="778"/>
      <c r="AO858" s="778"/>
      <c r="AP858" s="778"/>
      <c r="AQ858" s="778"/>
      <c r="AR858" s="778"/>
      <c r="AS858" s="778"/>
      <c r="AT858" s="778"/>
      <c r="AU858" s="778"/>
      <c r="AV858" s="778"/>
      <c r="AW858" s="778"/>
      <c r="AX858" s="778"/>
      <c r="AY858" s="778"/>
      <c r="AZ858" s="778"/>
      <c r="BA858" s="778"/>
      <c r="BB858" s="778"/>
      <c r="BC858" s="778"/>
      <c r="BD858" s="778"/>
      <c r="BE858" s="778"/>
      <c r="BF858" s="778"/>
      <c r="BG858" s="778"/>
      <c r="BH858" s="778"/>
      <c r="BI858" s="778"/>
      <c r="BJ858" s="778"/>
      <c r="BK858" s="778"/>
      <c r="BL858" s="778"/>
      <c r="BM858" s="778"/>
      <c r="BN858" s="778"/>
      <c r="BO858" s="778"/>
      <c r="BP858" s="778"/>
      <c r="BQ858" s="778"/>
      <c r="BR858" s="778"/>
      <c r="BS858" s="778"/>
      <c r="BT858" s="778"/>
      <c r="BU858" s="778"/>
      <c r="BV858" s="778"/>
      <c r="BW858" s="778"/>
      <c r="BX858" s="778"/>
      <c r="BY858" s="778"/>
      <c r="BZ858" s="778"/>
      <c r="CA858" s="778"/>
      <c r="CB858" s="778"/>
      <c r="CC858" s="778"/>
      <c r="CD858" s="778"/>
      <c r="CE858" s="778"/>
      <c r="CF858" s="778"/>
      <c r="CG858" s="778"/>
      <c r="CH858" s="778"/>
      <c r="CI858" s="778"/>
      <c r="CJ858" s="778"/>
      <c r="CK858" s="778"/>
      <c r="CL858" s="778"/>
      <c r="CM858" s="778"/>
      <c r="CN858" s="778"/>
      <c r="CO858" s="778"/>
      <c r="CP858" s="778"/>
      <c r="CQ858" s="778"/>
      <c r="CR858" s="778"/>
      <c r="CS858" s="778"/>
      <c r="CT858" s="778"/>
      <c r="CU858" s="778"/>
      <c r="CV858" s="778"/>
      <c r="CW858" s="778"/>
      <c r="CX858" s="778"/>
      <c r="CY858" s="778"/>
      <c r="CZ858" s="778"/>
      <c r="DA858" s="778"/>
      <c r="DB858" s="778"/>
      <c r="DC858" s="778"/>
      <c r="DD858" s="778"/>
      <c r="DE858" s="778"/>
      <c r="DF858" s="778"/>
      <c r="DG858" s="778"/>
      <c r="DH858" s="778"/>
      <c r="DI858" s="778"/>
      <c r="DJ858" s="778"/>
      <c r="DK858" s="778"/>
      <c r="DL858" s="778"/>
      <c r="DM858" s="778"/>
      <c r="DN858" s="778"/>
      <c r="DO858" s="778"/>
      <c r="DP858" s="778"/>
      <c r="DQ858" s="778"/>
      <c r="DR858" s="778"/>
      <c r="DS858" s="778"/>
      <c r="DT858" s="778"/>
      <c r="DU858" s="778"/>
      <c r="DV858" s="778"/>
      <c r="DW858" s="778"/>
      <c r="DX858" s="778"/>
      <c r="DY858" s="778"/>
      <c r="DZ858" s="778"/>
      <c r="EA858" s="778"/>
      <c r="EB858" s="778"/>
      <c r="EC858" s="778"/>
      <c r="ED858" s="778"/>
      <c r="EE858" s="778"/>
      <c r="EF858" s="778"/>
      <c r="EG858" s="778"/>
      <c r="EH858" s="778"/>
      <c r="EI858" s="778"/>
      <c r="EJ858" s="778"/>
      <c r="EK858" s="778"/>
      <c r="EL858" s="778"/>
      <c r="EM858" s="778"/>
      <c r="EN858" s="778"/>
      <c r="EO858" s="778"/>
      <c r="EP858" s="778"/>
      <c r="EQ858" s="778"/>
      <c r="ER858" s="778"/>
      <c r="ES858" s="778"/>
      <c r="ET858" s="778"/>
      <c r="EU858" s="778"/>
      <c r="EV858" s="778"/>
      <c r="EW858" s="778"/>
      <c r="EX858" s="778"/>
      <c r="EY858" s="778"/>
      <c r="EZ858" s="778"/>
      <c r="FA858" s="778"/>
      <c r="FB858" s="778"/>
      <c r="FC858" s="778"/>
      <c r="FD858" s="778"/>
      <c r="FE858" s="778"/>
      <c r="FF858" s="778"/>
      <c r="FG858" s="778"/>
      <c r="FH858" s="778"/>
      <c r="FI858" s="778"/>
      <c r="FJ858" s="778"/>
      <c r="FK858" s="778"/>
      <c r="FL858" s="778"/>
      <c r="FM858" s="778"/>
      <c r="FN858" s="778"/>
      <c r="FO858" s="778"/>
      <c r="FP858" s="778"/>
      <c r="FQ858" s="778"/>
      <c r="FR858" s="778"/>
      <c r="FS858" s="778"/>
      <c r="FT858" s="778"/>
      <c r="FU858" s="778"/>
      <c r="FV858" s="778"/>
      <c r="FW858" s="778"/>
      <c r="FX858" s="778"/>
      <c r="FY858" s="778"/>
      <c r="FZ858" s="778"/>
      <c r="GA858" s="778"/>
      <c r="GB858" s="778"/>
      <c r="GC858" s="778"/>
      <c r="GD858" s="778"/>
      <c r="GE858" s="778"/>
      <c r="GF858" s="778"/>
      <c r="GG858" s="778"/>
      <c r="GH858" s="778"/>
      <c r="GI858" s="778"/>
      <c r="GJ858" s="778"/>
      <c r="GK858" s="778"/>
      <c r="GL858" s="778"/>
      <c r="GM858" s="778"/>
      <c r="GN858" s="778"/>
      <c r="GO858" s="778"/>
      <c r="GP858" s="778"/>
      <c r="GQ858" s="778"/>
      <c r="GR858" s="778"/>
      <c r="GS858" s="778"/>
      <c r="GT858" s="778"/>
      <c r="GU858" s="778"/>
      <c r="GV858" s="778"/>
      <c r="GW858" s="778"/>
      <c r="GX858" s="778"/>
      <c r="GY858" s="778"/>
      <c r="GZ858" s="778"/>
      <c r="HA858" s="778"/>
      <c r="HB858" s="778"/>
      <c r="HC858" s="778"/>
      <c r="HD858" s="778"/>
      <c r="HE858" s="778"/>
      <c r="HF858" s="778"/>
      <c r="HG858" s="778"/>
      <c r="HH858" s="778"/>
    </row>
    <row r="859" spans="1:216" s="782" customFormat="1">
      <c r="A859" s="779"/>
      <c r="B859" s="780"/>
      <c r="C859" s="780"/>
      <c r="D859" s="780"/>
      <c r="E859" s="780"/>
      <c r="F859" s="780"/>
      <c r="G859" s="780"/>
      <c r="H859" s="780"/>
      <c r="I859" s="780"/>
      <c r="J859" s="780"/>
      <c r="K859" s="780"/>
      <c r="L859" s="780"/>
      <c r="M859" s="780"/>
      <c r="N859" s="780"/>
      <c r="O859" s="780"/>
      <c r="P859" s="780"/>
      <c r="Q859" s="781"/>
      <c r="R859" s="778"/>
      <c r="S859" s="778"/>
      <c r="T859" s="778"/>
      <c r="U859" s="778"/>
      <c r="V859" s="778"/>
      <c r="W859" s="778"/>
      <c r="X859" s="778"/>
      <c r="Y859" s="778"/>
      <c r="Z859" s="778"/>
      <c r="AA859" s="778"/>
      <c r="AB859" s="778"/>
      <c r="AC859" s="778"/>
      <c r="AD859" s="778"/>
      <c r="AE859" s="778"/>
      <c r="AF859" s="778"/>
      <c r="AG859" s="778"/>
      <c r="AH859" s="778"/>
      <c r="AI859" s="778"/>
      <c r="AJ859" s="778"/>
      <c r="AK859" s="778"/>
      <c r="AL859" s="778"/>
      <c r="AM859" s="778"/>
      <c r="AN859" s="778"/>
      <c r="AO859" s="778"/>
      <c r="AP859" s="778"/>
      <c r="AQ859" s="778"/>
      <c r="AR859" s="778"/>
      <c r="AS859" s="778"/>
      <c r="AT859" s="778"/>
      <c r="AU859" s="778"/>
      <c r="AV859" s="778"/>
      <c r="AW859" s="778"/>
      <c r="AX859" s="778"/>
      <c r="AY859" s="778"/>
      <c r="AZ859" s="778"/>
      <c r="BA859" s="778"/>
      <c r="BB859" s="778"/>
      <c r="BC859" s="778"/>
      <c r="BD859" s="778"/>
      <c r="BE859" s="778"/>
      <c r="BF859" s="778"/>
      <c r="BG859" s="778"/>
      <c r="BH859" s="778"/>
      <c r="BI859" s="778"/>
      <c r="BJ859" s="778"/>
      <c r="BK859" s="778"/>
      <c r="BL859" s="778"/>
      <c r="BM859" s="778"/>
      <c r="BN859" s="778"/>
      <c r="BO859" s="778"/>
      <c r="BP859" s="778"/>
      <c r="BQ859" s="778"/>
      <c r="BR859" s="778"/>
      <c r="BS859" s="778"/>
      <c r="BT859" s="778"/>
      <c r="BU859" s="778"/>
      <c r="BV859" s="778"/>
      <c r="BW859" s="778"/>
      <c r="BX859" s="778"/>
      <c r="BY859" s="778"/>
      <c r="BZ859" s="778"/>
      <c r="CA859" s="778"/>
      <c r="CB859" s="778"/>
      <c r="CC859" s="778"/>
      <c r="CD859" s="778"/>
      <c r="CE859" s="778"/>
      <c r="CF859" s="778"/>
      <c r="CG859" s="778"/>
      <c r="CH859" s="778"/>
      <c r="CI859" s="778"/>
      <c r="CJ859" s="778"/>
      <c r="CK859" s="778"/>
      <c r="CL859" s="778"/>
      <c r="CM859" s="778"/>
      <c r="CN859" s="778"/>
      <c r="CO859" s="778"/>
      <c r="CP859" s="778"/>
      <c r="CQ859" s="778"/>
      <c r="CR859" s="778"/>
      <c r="CS859" s="778"/>
      <c r="CT859" s="778"/>
      <c r="CU859" s="778"/>
      <c r="CV859" s="778"/>
      <c r="CW859" s="778"/>
      <c r="CX859" s="778"/>
      <c r="CY859" s="778"/>
      <c r="CZ859" s="778"/>
      <c r="DA859" s="778"/>
      <c r="DB859" s="778"/>
      <c r="DC859" s="778"/>
      <c r="DD859" s="778"/>
      <c r="DE859" s="778"/>
      <c r="DF859" s="778"/>
      <c r="DG859" s="778"/>
      <c r="DH859" s="778"/>
      <c r="DI859" s="778"/>
      <c r="DJ859" s="778"/>
      <c r="DK859" s="778"/>
      <c r="DL859" s="778"/>
      <c r="DM859" s="778"/>
      <c r="DN859" s="778"/>
      <c r="DO859" s="778"/>
      <c r="DP859" s="778"/>
      <c r="DQ859" s="778"/>
      <c r="DR859" s="778"/>
      <c r="DS859" s="778"/>
      <c r="DT859" s="778"/>
      <c r="DU859" s="778"/>
      <c r="DV859" s="778"/>
      <c r="DW859" s="778"/>
      <c r="DX859" s="778"/>
      <c r="DY859" s="778"/>
      <c r="DZ859" s="778"/>
      <c r="EA859" s="778"/>
      <c r="EB859" s="778"/>
      <c r="EC859" s="778"/>
      <c r="ED859" s="778"/>
      <c r="EE859" s="778"/>
      <c r="EF859" s="778"/>
      <c r="EG859" s="778"/>
      <c r="EH859" s="778"/>
      <c r="EI859" s="778"/>
      <c r="EJ859" s="778"/>
      <c r="EK859" s="778"/>
      <c r="EL859" s="778"/>
      <c r="EM859" s="778"/>
      <c r="EN859" s="778"/>
      <c r="EO859" s="778"/>
      <c r="EP859" s="778"/>
      <c r="EQ859" s="778"/>
      <c r="ER859" s="778"/>
      <c r="ES859" s="778"/>
      <c r="ET859" s="778"/>
      <c r="EU859" s="778"/>
      <c r="EV859" s="778"/>
      <c r="EW859" s="778"/>
      <c r="EX859" s="778"/>
      <c r="EY859" s="778"/>
      <c r="EZ859" s="778"/>
      <c r="FA859" s="778"/>
      <c r="FB859" s="778"/>
      <c r="FC859" s="778"/>
      <c r="FD859" s="778"/>
      <c r="FE859" s="778"/>
      <c r="FF859" s="778"/>
      <c r="FG859" s="778"/>
      <c r="FH859" s="778"/>
      <c r="FI859" s="778"/>
      <c r="FJ859" s="778"/>
      <c r="FK859" s="778"/>
      <c r="FL859" s="778"/>
      <c r="FM859" s="778"/>
      <c r="FN859" s="778"/>
      <c r="FO859" s="778"/>
      <c r="FP859" s="778"/>
      <c r="FQ859" s="778"/>
      <c r="FR859" s="778"/>
      <c r="FS859" s="778"/>
      <c r="FT859" s="778"/>
      <c r="FU859" s="778"/>
      <c r="FV859" s="778"/>
      <c r="FW859" s="778"/>
      <c r="FX859" s="778"/>
      <c r="FY859" s="778"/>
      <c r="FZ859" s="778"/>
      <c r="GA859" s="778"/>
      <c r="GB859" s="778"/>
      <c r="GC859" s="778"/>
      <c r="GD859" s="778"/>
      <c r="GE859" s="778"/>
      <c r="GF859" s="778"/>
      <c r="GG859" s="778"/>
      <c r="GH859" s="778"/>
      <c r="GI859" s="778"/>
      <c r="GJ859" s="778"/>
      <c r="GK859" s="778"/>
      <c r="GL859" s="778"/>
      <c r="GM859" s="778"/>
      <c r="GN859" s="778"/>
      <c r="GO859" s="778"/>
      <c r="GP859" s="778"/>
      <c r="GQ859" s="778"/>
      <c r="GR859" s="778"/>
      <c r="GS859" s="778"/>
      <c r="GT859" s="778"/>
      <c r="GU859" s="778"/>
      <c r="GV859" s="778"/>
      <c r="GW859" s="778"/>
      <c r="GX859" s="778"/>
      <c r="GY859" s="778"/>
      <c r="GZ859" s="778"/>
      <c r="HA859" s="778"/>
      <c r="HB859" s="778"/>
      <c r="HC859" s="778"/>
      <c r="HD859" s="778"/>
      <c r="HE859" s="778"/>
      <c r="HF859" s="778"/>
      <c r="HG859" s="778"/>
      <c r="HH859" s="778"/>
    </row>
    <row r="860" spans="1:216" s="782" customFormat="1">
      <c r="A860" s="779"/>
      <c r="B860" s="780"/>
      <c r="C860" s="780"/>
      <c r="D860" s="780"/>
      <c r="E860" s="780"/>
      <c r="F860" s="780"/>
      <c r="G860" s="780"/>
      <c r="H860" s="780"/>
      <c r="I860" s="780"/>
      <c r="J860" s="780"/>
      <c r="K860" s="780"/>
      <c r="L860" s="780"/>
      <c r="M860" s="780"/>
      <c r="N860" s="780"/>
      <c r="O860" s="780"/>
      <c r="P860" s="780"/>
      <c r="Q860" s="781"/>
      <c r="R860" s="778"/>
      <c r="S860" s="778"/>
      <c r="T860" s="778"/>
      <c r="U860" s="778"/>
      <c r="V860" s="778"/>
      <c r="W860" s="778"/>
      <c r="X860" s="778"/>
      <c r="Y860" s="778"/>
      <c r="Z860" s="778"/>
      <c r="AA860" s="778"/>
      <c r="AB860" s="778"/>
      <c r="AC860" s="778"/>
      <c r="AD860" s="778"/>
      <c r="AE860" s="778"/>
      <c r="AF860" s="778"/>
      <c r="AG860" s="778"/>
      <c r="AH860" s="778"/>
      <c r="AI860" s="778"/>
      <c r="AJ860" s="778"/>
      <c r="AK860" s="778"/>
      <c r="AL860" s="778"/>
      <c r="AM860" s="778"/>
      <c r="AN860" s="778"/>
      <c r="AO860" s="778"/>
      <c r="AP860" s="778"/>
      <c r="AQ860" s="778"/>
      <c r="AR860" s="778"/>
      <c r="AS860" s="778"/>
      <c r="AT860" s="778"/>
      <c r="AU860" s="778"/>
      <c r="AV860" s="778"/>
      <c r="AW860" s="778"/>
      <c r="AX860" s="778"/>
      <c r="AY860" s="778"/>
      <c r="AZ860" s="778"/>
      <c r="BA860" s="778"/>
      <c r="BB860" s="778"/>
      <c r="BC860" s="778"/>
      <c r="BD860" s="778"/>
      <c r="BE860" s="778"/>
      <c r="BF860" s="778"/>
      <c r="BG860" s="778"/>
      <c r="BH860" s="778"/>
      <c r="BI860" s="778"/>
      <c r="BJ860" s="778"/>
      <c r="BK860" s="778"/>
      <c r="BL860" s="778"/>
      <c r="BM860" s="778"/>
      <c r="BN860" s="778"/>
      <c r="BO860" s="778"/>
      <c r="BP860" s="778"/>
      <c r="BQ860" s="778"/>
      <c r="BR860" s="778"/>
      <c r="BS860" s="778"/>
      <c r="BT860" s="778"/>
      <c r="BU860" s="778"/>
      <c r="BV860" s="778"/>
      <c r="BW860" s="778"/>
      <c r="BX860" s="778"/>
      <c r="BY860" s="778"/>
      <c r="BZ860" s="778"/>
      <c r="CA860" s="778"/>
      <c r="CB860" s="778"/>
      <c r="CC860" s="778"/>
      <c r="CD860" s="778"/>
      <c r="CE860" s="778"/>
      <c r="CF860" s="778"/>
      <c r="CG860" s="778"/>
      <c r="CH860" s="778"/>
      <c r="CI860" s="778"/>
      <c r="CJ860" s="778"/>
      <c r="CK860" s="778"/>
      <c r="CL860" s="778"/>
      <c r="CM860" s="778"/>
      <c r="CN860" s="778"/>
      <c r="CO860" s="778"/>
      <c r="CP860" s="778"/>
      <c r="CQ860" s="778"/>
      <c r="CR860" s="778"/>
      <c r="CS860" s="778"/>
      <c r="CT860" s="778"/>
      <c r="CU860" s="778"/>
      <c r="CV860" s="778"/>
      <c r="CW860" s="778"/>
      <c r="CX860" s="778"/>
      <c r="CY860" s="778"/>
      <c r="CZ860" s="778"/>
      <c r="DA860" s="778"/>
      <c r="DB860" s="778"/>
      <c r="DC860" s="778"/>
      <c r="DD860" s="778"/>
      <c r="DE860" s="778"/>
      <c r="DF860" s="778"/>
      <c r="DG860" s="778"/>
      <c r="DH860" s="778"/>
      <c r="DI860" s="778"/>
      <c r="DJ860" s="778"/>
      <c r="DK860" s="778"/>
      <c r="DL860" s="778"/>
      <c r="DM860" s="778"/>
      <c r="DN860" s="778"/>
      <c r="DO860" s="778"/>
      <c r="DP860" s="778"/>
      <c r="DQ860" s="778"/>
      <c r="DR860" s="778"/>
      <c r="DS860" s="778"/>
      <c r="DT860" s="778"/>
      <c r="DU860" s="778"/>
      <c r="DV860" s="778"/>
      <c r="DW860" s="778"/>
      <c r="DX860" s="778"/>
      <c r="DY860" s="778"/>
      <c r="DZ860" s="778"/>
      <c r="EA860" s="778"/>
      <c r="EB860" s="778"/>
      <c r="EC860" s="778"/>
      <c r="ED860" s="778"/>
      <c r="EE860" s="778"/>
      <c r="EF860" s="778"/>
      <c r="EG860" s="778"/>
      <c r="EH860" s="778"/>
      <c r="EI860" s="778"/>
      <c r="EJ860" s="778"/>
      <c r="EK860" s="778"/>
      <c r="EL860" s="778"/>
      <c r="EM860" s="778"/>
      <c r="EN860" s="778"/>
      <c r="EO860" s="778"/>
      <c r="EP860" s="778"/>
      <c r="EQ860" s="778"/>
      <c r="ER860" s="778"/>
      <c r="ES860" s="778"/>
      <c r="ET860" s="778"/>
      <c r="EU860" s="778"/>
      <c r="EV860" s="778"/>
      <c r="EW860" s="778"/>
      <c r="EX860" s="778"/>
      <c r="EY860" s="778"/>
      <c r="EZ860" s="778"/>
      <c r="FA860" s="778"/>
      <c r="FB860" s="778"/>
      <c r="FC860" s="778"/>
      <c r="FD860" s="778"/>
      <c r="FE860" s="778"/>
      <c r="FF860" s="778"/>
      <c r="FG860" s="778"/>
      <c r="FH860" s="778"/>
      <c r="FI860" s="778"/>
      <c r="FJ860" s="778"/>
      <c r="FK860" s="778"/>
      <c r="FL860" s="778"/>
      <c r="FM860" s="778"/>
      <c r="FN860" s="778"/>
      <c r="FO860" s="778"/>
      <c r="FP860" s="778"/>
      <c r="FQ860" s="778"/>
      <c r="FR860" s="778"/>
      <c r="FS860" s="778"/>
      <c r="FT860" s="778"/>
      <c r="FU860" s="778"/>
      <c r="FV860" s="778"/>
      <c r="FW860" s="778"/>
      <c r="FX860" s="778"/>
      <c r="FY860" s="778"/>
      <c r="FZ860" s="778"/>
      <c r="GA860" s="778"/>
      <c r="GB860" s="778"/>
      <c r="GC860" s="778"/>
      <c r="GD860" s="778"/>
      <c r="GE860" s="778"/>
      <c r="GF860" s="778"/>
      <c r="GG860" s="778"/>
      <c r="GH860" s="778"/>
      <c r="GI860" s="778"/>
      <c r="GJ860" s="778"/>
      <c r="GK860" s="778"/>
      <c r="GL860" s="778"/>
      <c r="GM860" s="778"/>
      <c r="GN860" s="778"/>
      <c r="GO860" s="778"/>
      <c r="GP860" s="778"/>
      <c r="GQ860" s="778"/>
      <c r="GR860" s="778"/>
      <c r="GS860" s="778"/>
      <c r="GT860" s="778"/>
      <c r="GU860" s="778"/>
      <c r="GV860" s="778"/>
      <c r="GW860" s="778"/>
      <c r="GX860" s="778"/>
      <c r="GY860" s="778"/>
      <c r="GZ860" s="778"/>
      <c r="HA860" s="778"/>
      <c r="HB860" s="778"/>
      <c r="HC860" s="778"/>
      <c r="HD860" s="778"/>
      <c r="HE860" s="778"/>
      <c r="HF860" s="778"/>
      <c r="HG860" s="778"/>
      <c r="HH860" s="778"/>
    </row>
    <row r="861" spans="1:216" s="782" customFormat="1">
      <c r="A861" s="779"/>
      <c r="B861" s="780"/>
      <c r="C861" s="780"/>
      <c r="D861" s="780"/>
      <c r="E861" s="780"/>
      <c r="F861" s="780"/>
      <c r="G861" s="780"/>
      <c r="H861" s="780"/>
      <c r="I861" s="780"/>
      <c r="J861" s="780"/>
      <c r="K861" s="780"/>
      <c r="L861" s="780"/>
      <c r="M861" s="780"/>
      <c r="N861" s="780"/>
      <c r="O861" s="780"/>
      <c r="P861" s="780"/>
      <c r="Q861" s="781"/>
      <c r="R861" s="778"/>
      <c r="S861" s="778"/>
      <c r="T861" s="778"/>
      <c r="U861" s="778"/>
      <c r="V861" s="778"/>
      <c r="W861" s="778"/>
      <c r="X861" s="778"/>
      <c r="Y861" s="778"/>
      <c r="Z861" s="778"/>
      <c r="AA861" s="778"/>
      <c r="AB861" s="778"/>
      <c r="AC861" s="778"/>
      <c r="AD861" s="778"/>
      <c r="AE861" s="778"/>
      <c r="AF861" s="778"/>
      <c r="AG861" s="778"/>
      <c r="AH861" s="778"/>
      <c r="AI861" s="778"/>
      <c r="AJ861" s="778"/>
      <c r="AK861" s="778"/>
      <c r="AL861" s="778"/>
      <c r="AM861" s="778"/>
      <c r="AN861" s="778"/>
      <c r="AO861" s="778"/>
      <c r="AP861" s="778"/>
      <c r="AQ861" s="778"/>
      <c r="AR861" s="778"/>
      <c r="AS861" s="778"/>
      <c r="AT861" s="778"/>
      <c r="AU861" s="778"/>
      <c r="AV861" s="778"/>
      <c r="AW861" s="778"/>
      <c r="AX861" s="778"/>
      <c r="AY861" s="778"/>
      <c r="AZ861" s="778"/>
      <c r="BA861" s="778"/>
      <c r="BB861" s="778"/>
      <c r="BC861" s="778"/>
      <c r="BD861" s="778"/>
      <c r="BE861" s="778"/>
      <c r="BF861" s="778"/>
      <c r="BG861" s="778"/>
      <c r="BH861" s="778"/>
      <c r="BI861" s="778"/>
      <c r="BJ861" s="778"/>
      <c r="BK861" s="778"/>
      <c r="BL861" s="778"/>
      <c r="BM861" s="778"/>
      <c r="BN861" s="778"/>
      <c r="BO861" s="778"/>
      <c r="BP861" s="778"/>
      <c r="BQ861" s="778"/>
      <c r="BR861" s="778"/>
      <c r="BS861" s="778"/>
      <c r="BT861" s="778"/>
      <c r="BU861" s="778"/>
      <c r="BV861" s="778"/>
      <c r="BW861" s="778"/>
      <c r="BX861" s="778"/>
      <c r="BY861" s="778"/>
      <c r="BZ861" s="778"/>
      <c r="CA861" s="778"/>
      <c r="CB861" s="778"/>
      <c r="CC861" s="778"/>
      <c r="CD861" s="778"/>
      <c r="CE861" s="778"/>
      <c r="CF861" s="778"/>
      <c r="CG861" s="778"/>
      <c r="CH861" s="778"/>
      <c r="CI861" s="778"/>
      <c r="CJ861" s="778"/>
      <c r="CK861" s="778"/>
      <c r="CL861" s="778"/>
      <c r="CM861" s="778"/>
      <c r="CN861" s="778"/>
      <c r="CO861" s="778"/>
      <c r="CP861" s="778"/>
      <c r="CQ861" s="778"/>
      <c r="CR861" s="778"/>
      <c r="CS861" s="778"/>
      <c r="CT861" s="778"/>
      <c r="CU861" s="778"/>
      <c r="CV861" s="778"/>
      <c r="CW861" s="778"/>
      <c r="CX861" s="778"/>
      <c r="CY861" s="778"/>
      <c r="CZ861" s="778"/>
      <c r="DA861" s="778"/>
      <c r="DB861" s="778"/>
      <c r="DC861" s="778"/>
      <c r="DD861" s="778"/>
      <c r="DE861" s="778"/>
      <c r="DF861" s="778"/>
      <c r="DG861" s="778"/>
      <c r="DH861" s="778"/>
      <c r="DI861" s="778"/>
      <c r="DJ861" s="778"/>
      <c r="DK861" s="778"/>
      <c r="DL861" s="778"/>
      <c r="DM861" s="778"/>
      <c r="DN861" s="778"/>
      <c r="DO861" s="778"/>
      <c r="DP861" s="778"/>
      <c r="DQ861" s="778"/>
      <c r="DR861" s="778"/>
      <c r="DS861" s="778"/>
      <c r="DT861" s="778"/>
      <c r="DU861" s="778"/>
      <c r="DV861" s="778"/>
      <c r="DW861" s="778"/>
      <c r="DX861" s="778"/>
      <c r="DY861" s="778"/>
      <c r="DZ861" s="778"/>
      <c r="EA861" s="778"/>
      <c r="EB861" s="778"/>
      <c r="EC861" s="778"/>
      <c r="ED861" s="778"/>
      <c r="EE861" s="778"/>
      <c r="EF861" s="778"/>
      <c r="EG861" s="778"/>
      <c r="EH861" s="778"/>
      <c r="EI861" s="778"/>
      <c r="EJ861" s="778"/>
      <c r="EK861" s="778"/>
      <c r="EL861" s="778"/>
      <c r="EM861" s="778"/>
      <c r="EN861" s="778"/>
      <c r="EO861" s="778"/>
      <c r="EP861" s="778"/>
      <c r="EQ861" s="778"/>
      <c r="ER861" s="778"/>
      <c r="ES861" s="778"/>
      <c r="ET861" s="778"/>
      <c r="EU861" s="778"/>
      <c r="EV861" s="778"/>
      <c r="EW861" s="778"/>
      <c r="EX861" s="778"/>
      <c r="EY861" s="778"/>
      <c r="EZ861" s="778"/>
      <c r="FA861" s="778"/>
      <c r="FB861" s="778"/>
      <c r="FC861" s="778"/>
      <c r="FD861" s="778"/>
      <c r="FE861" s="778"/>
      <c r="FF861" s="778"/>
      <c r="FG861" s="778"/>
      <c r="FH861" s="778"/>
      <c r="FI861" s="778"/>
      <c r="FJ861" s="778"/>
      <c r="FK861" s="778"/>
      <c r="FL861" s="778"/>
      <c r="FM861" s="778"/>
      <c r="FN861" s="778"/>
      <c r="FO861" s="778"/>
      <c r="FP861" s="778"/>
      <c r="FQ861" s="778"/>
      <c r="FR861" s="778"/>
      <c r="FS861" s="778"/>
      <c r="FT861" s="778"/>
      <c r="FU861" s="778"/>
      <c r="FV861" s="778"/>
      <c r="FW861" s="778"/>
      <c r="FX861" s="778"/>
      <c r="FY861" s="778"/>
      <c r="FZ861" s="778"/>
      <c r="GA861" s="778"/>
      <c r="GB861" s="778"/>
      <c r="GC861" s="778"/>
      <c r="GD861" s="778"/>
      <c r="GE861" s="778"/>
      <c r="GF861" s="778"/>
      <c r="GG861" s="778"/>
      <c r="GH861" s="778"/>
      <c r="GI861" s="778"/>
      <c r="GJ861" s="778"/>
      <c r="GK861" s="778"/>
      <c r="GL861" s="778"/>
      <c r="GM861" s="778"/>
      <c r="GN861" s="778"/>
      <c r="GO861" s="778"/>
      <c r="GP861" s="778"/>
      <c r="GQ861" s="778"/>
      <c r="GR861" s="778"/>
      <c r="GS861" s="778"/>
      <c r="GT861" s="778"/>
      <c r="GU861" s="778"/>
      <c r="GV861" s="778"/>
      <c r="GW861" s="778"/>
      <c r="GX861" s="778"/>
      <c r="GY861" s="778"/>
      <c r="GZ861" s="778"/>
      <c r="HA861" s="778"/>
      <c r="HB861" s="778"/>
      <c r="HC861" s="778"/>
      <c r="HD861" s="778"/>
      <c r="HE861" s="778"/>
      <c r="HF861" s="778"/>
      <c r="HG861" s="778"/>
      <c r="HH861" s="778"/>
    </row>
    <row r="862" spans="1:216" s="782" customFormat="1">
      <c r="A862" s="779"/>
      <c r="B862" s="780"/>
      <c r="C862" s="780"/>
      <c r="D862" s="780"/>
      <c r="E862" s="780"/>
      <c r="F862" s="780"/>
      <c r="G862" s="780"/>
      <c r="H862" s="780"/>
      <c r="I862" s="780"/>
      <c r="J862" s="780"/>
      <c r="K862" s="780"/>
      <c r="L862" s="780"/>
      <c r="M862" s="780"/>
      <c r="N862" s="780"/>
      <c r="O862" s="780"/>
      <c r="P862" s="780"/>
      <c r="Q862" s="781"/>
      <c r="R862" s="778"/>
      <c r="S862" s="778"/>
      <c r="T862" s="778"/>
      <c r="U862" s="778"/>
      <c r="V862" s="778"/>
      <c r="W862" s="778"/>
      <c r="X862" s="778"/>
      <c r="Y862" s="778"/>
      <c r="Z862" s="778"/>
      <c r="AA862" s="778"/>
      <c r="AB862" s="778"/>
      <c r="AC862" s="778"/>
      <c r="AD862" s="778"/>
      <c r="AE862" s="778"/>
      <c r="AF862" s="778"/>
      <c r="AG862" s="778"/>
      <c r="AH862" s="778"/>
      <c r="AI862" s="778"/>
      <c r="AJ862" s="778"/>
      <c r="AK862" s="778"/>
      <c r="AL862" s="778"/>
      <c r="AM862" s="778"/>
      <c r="AN862" s="778"/>
      <c r="AO862" s="778"/>
      <c r="AP862" s="778"/>
      <c r="AQ862" s="778"/>
      <c r="AR862" s="778"/>
      <c r="AS862" s="778"/>
      <c r="AT862" s="778"/>
      <c r="AU862" s="778"/>
      <c r="AV862" s="778"/>
      <c r="AW862" s="778"/>
      <c r="AX862" s="778"/>
      <c r="AY862" s="778"/>
      <c r="AZ862" s="778"/>
      <c r="BA862" s="778"/>
      <c r="BB862" s="778"/>
      <c r="BC862" s="778"/>
      <c r="BD862" s="778"/>
      <c r="BE862" s="778"/>
      <c r="BF862" s="778"/>
      <c r="BG862" s="778"/>
      <c r="BH862" s="778"/>
      <c r="BI862" s="778"/>
      <c r="BJ862" s="778"/>
      <c r="BK862" s="778"/>
      <c r="BL862" s="778"/>
      <c r="BM862" s="778"/>
      <c r="BN862" s="778"/>
      <c r="BO862" s="778"/>
      <c r="BP862" s="778"/>
      <c r="BQ862" s="778"/>
      <c r="BR862" s="778"/>
      <c r="BS862" s="778"/>
      <c r="BT862" s="778"/>
      <c r="BU862" s="778"/>
      <c r="BV862" s="778"/>
      <c r="BW862" s="778"/>
      <c r="BX862" s="778"/>
      <c r="BY862" s="778"/>
      <c r="BZ862" s="778"/>
      <c r="CA862" s="778"/>
      <c r="CB862" s="778"/>
      <c r="CC862" s="778"/>
      <c r="CD862" s="778"/>
      <c r="CE862" s="778"/>
      <c r="CF862" s="778"/>
      <c r="CG862" s="778"/>
      <c r="CH862" s="778"/>
      <c r="CI862" s="778"/>
      <c r="CJ862" s="778"/>
      <c r="CK862" s="778"/>
      <c r="CL862" s="778"/>
      <c r="CM862" s="778"/>
      <c r="CN862" s="778"/>
      <c r="CO862" s="778"/>
      <c r="CP862" s="778"/>
      <c r="CQ862" s="778"/>
      <c r="CR862" s="778"/>
      <c r="CS862" s="778"/>
      <c r="CT862" s="778"/>
      <c r="CU862" s="778"/>
      <c r="CV862" s="778"/>
      <c r="CW862" s="778"/>
      <c r="CX862" s="778"/>
      <c r="CY862" s="778"/>
      <c r="CZ862" s="778"/>
      <c r="DA862" s="778"/>
      <c r="DB862" s="778"/>
      <c r="DC862" s="778"/>
      <c r="DD862" s="778"/>
      <c r="DE862" s="778"/>
      <c r="DF862" s="778"/>
      <c r="DG862" s="778"/>
      <c r="DH862" s="778"/>
      <c r="DI862" s="778"/>
      <c r="DJ862" s="778"/>
      <c r="DK862" s="778"/>
      <c r="DL862" s="778"/>
      <c r="DM862" s="778"/>
      <c r="DN862" s="778"/>
      <c r="DO862" s="778"/>
      <c r="DP862" s="778"/>
      <c r="DQ862" s="778"/>
      <c r="DR862" s="778"/>
      <c r="DS862" s="778"/>
      <c r="DT862" s="778"/>
      <c r="DU862" s="778"/>
      <c r="DV862" s="778"/>
      <c r="DW862" s="778"/>
      <c r="DX862" s="778"/>
      <c r="DY862" s="778"/>
      <c r="DZ862" s="778"/>
      <c r="EA862" s="778"/>
      <c r="EB862" s="778"/>
      <c r="EC862" s="778"/>
      <c r="ED862" s="778"/>
      <c r="EE862" s="778"/>
      <c r="EF862" s="778"/>
      <c r="EG862" s="778"/>
      <c r="EH862" s="778"/>
      <c r="EI862" s="778"/>
      <c r="EJ862" s="778"/>
      <c r="EK862" s="778"/>
      <c r="EL862" s="778"/>
      <c r="EM862" s="778"/>
      <c r="EN862" s="778"/>
      <c r="EO862" s="778"/>
      <c r="EP862" s="778"/>
      <c r="EQ862" s="778"/>
      <c r="ER862" s="778"/>
      <c r="ES862" s="778"/>
      <c r="ET862" s="778"/>
      <c r="EU862" s="778"/>
      <c r="EV862" s="778"/>
      <c r="EW862" s="778"/>
      <c r="EX862" s="778"/>
      <c r="EY862" s="778"/>
      <c r="EZ862" s="778"/>
      <c r="FA862" s="778"/>
      <c r="FB862" s="778"/>
      <c r="FC862" s="778"/>
      <c r="FD862" s="778"/>
      <c r="FE862" s="778"/>
      <c r="FF862" s="778"/>
      <c r="FG862" s="778"/>
      <c r="FH862" s="778"/>
      <c r="FI862" s="778"/>
      <c r="FJ862" s="778"/>
      <c r="FK862" s="778"/>
      <c r="FL862" s="778"/>
      <c r="FM862" s="778"/>
      <c r="FN862" s="778"/>
      <c r="FO862" s="778"/>
      <c r="FP862" s="778"/>
      <c r="FQ862" s="778"/>
      <c r="FR862" s="778"/>
      <c r="FS862" s="778"/>
      <c r="FT862" s="778"/>
      <c r="FU862" s="778"/>
      <c r="FV862" s="778"/>
      <c r="FW862" s="778"/>
      <c r="FX862" s="778"/>
      <c r="FY862" s="778"/>
      <c r="FZ862" s="778"/>
      <c r="GA862" s="778"/>
      <c r="GB862" s="778"/>
      <c r="GC862" s="778"/>
      <c r="GD862" s="778"/>
      <c r="GE862" s="778"/>
      <c r="GF862" s="778"/>
      <c r="GG862" s="778"/>
      <c r="GH862" s="778"/>
      <c r="GI862" s="778"/>
      <c r="GJ862" s="778"/>
      <c r="GK862" s="778"/>
      <c r="GL862" s="778"/>
      <c r="GM862" s="778"/>
      <c r="GN862" s="778"/>
      <c r="GO862" s="778"/>
      <c r="GP862" s="778"/>
      <c r="GQ862" s="778"/>
      <c r="GR862" s="778"/>
      <c r="GS862" s="778"/>
      <c r="GT862" s="778"/>
      <c r="GU862" s="778"/>
      <c r="GV862" s="778"/>
      <c r="GW862" s="778"/>
      <c r="GX862" s="778"/>
      <c r="GY862" s="778"/>
      <c r="GZ862" s="778"/>
      <c r="HA862" s="778"/>
      <c r="HB862" s="778"/>
      <c r="HC862" s="778"/>
      <c r="HD862" s="778"/>
      <c r="HE862" s="778"/>
      <c r="HF862" s="778"/>
      <c r="HG862" s="778"/>
      <c r="HH862" s="778"/>
    </row>
    <row r="863" spans="1:216" s="782" customFormat="1">
      <c r="A863" s="779"/>
      <c r="B863" s="780"/>
      <c r="C863" s="780"/>
      <c r="D863" s="780"/>
      <c r="E863" s="780"/>
      <c r="F863" s="780"/>
      <c r="G863" s="780"/>
      <c r="H863" s="780"/>
      <c r="I863" s="780"/>
      <c r="J863" s="780"/>
      <c r="K863" s="780"/>
      <c r="L863" s="780"/>
      <c r="M863" s="780"/>
      <c r="N863" s="780"/>
      <c r="O863" s="780"/>
      <c r="P863" s="780"/>
      <c r="Q863" s="781"/>
      <c r="R863" s="778"/>
      <c r="S863" s="778"/>
      <c r="T863" s="778"/>
      <c r="U863" s="778"/>
      <c r="V863" s="778"/>
      <c r="W863" s="778"/>
      <c r="X863" s="778"/>
      <c r="Y863" s="778"/>
      <c r="Z863" s="778"/>
      <c r="AA863" s="778"/>
      <c r="AB863" s="778"/>
      <c r="AC863" s="778"/>
      <c r="AD863" s="778"/>
      <c r="AE863" s="778"/>
      <c r="AF863" s="778"/>
      <c r="AG863" s="778"/>
      <c r="AH863" s="778"/>
      <c r="AI863" s="778"/>
      <c r="AJ863" s="778"/>
      <c r="AK863" s="778"/>
      <c r="AL863" s="778"/>
      <c r="AM863" s="778"/>
      <c r="AN863" s="778"/>
      <c r="AO863" s="778"/>
      <c r="AP863" s="778"/>
      <c r="AQ863" s="778"/>
      <c r="AR863" s="778"/>
      <c r="AS863" s="778"/>
      <c r="AT863" s="778"/>
      <c r="AU863" s="778"/>
      <c r="AV863" s="778"/>
      <c r="AW863" s="778"/>
      <c r="AX863" s="778"/>
      <c r="AY863" s="778"/>
      <c r="AZ863" s="778"/>
      <c r="BA863" s="778"/>
      <c r="BB863" s="778"/>
      <c r="BC863" s="778"/>
      <c r="BD863" s="778"/>
      <c r="BE863" s="778"/>
      <c r="BF863" s="778"/>
      <c r="BG863" s="778"/>
      <c r="BH863" s="778"/>
      <c r="BI863" s="778"/>
      <c r="BJ863" s="778"/>
      <c r="BK863" s="778"/>
      <c r="BL863" s="778"/>
      <c r="BM863" s="778"/>
      <c r="BN863" s="778"/>
      <c r="BO863" s="778"/>
      <c r="BP863" s="778"/>
      <c r="BQ863" s="778"/>
      <c r="BR863" s="778"/>
      <c r="BS863" s="778"/>
      <c r="BT863" s="778"/>
      <c r="BU863" s="778"/>
      <c r="BV863" s="778"/>
      <c r="BW863" s="778"/>
      <c r="BX863" s="778"/>
      <c r="BY863" s="778"/>
      <c r="BZ863" s="778"/>
      <c r="CA863" s="778"/>
      <c r="CB863" s="778"/>
      <c r="CC863" s="778"/>
      <c r="CD863" s="778"/>
      <c r="CE863" s="778"/>
      <c r="CF863" s="778"/>
      <c r="CG863" s="778"/>
      <c r="CH863" s="778"/>
      <c r="CI863" s="778"/>
      <c r="CJ863" s="778"/>
      <c r="CK863" s="778"/>
      <c r="CL863" s="778"/>
      <c r="CM863" s="778"/>
      <c r="CN863" s="778"/>
      <c r="CO863" s="778"/>
      <c r="CP863" s="778"/>
      <c r="CQ863" s="778"/>
      <c r="CR863" s="778"/>
      <c r="CS863" s="778"/>
      <c r="CT863" s="778"/>
      <c r="CU863" s="778"/>
      <c r="CV863" s="778"/>
      <c r="CW863" s="778"/>
      <c r="CX863" s="778"/>
      <c r="CY863" s="778"/>
      <c r="CZ863" s="778"/>
      <c r="DA863" s="778"/>
      <c r="DB863" s="778"/>
      <c r="DC863" s="778"/>
      <c r="DD863" s="778"/>
      <c r="DE863" s="778"/>
      <c r="DF863" s="778"/>
      <c r="DG863" s="778"/>
      <c r="DH863" s="778"/>
      <c r="DI863" s="778"/>
      <c r="DJ863" s="778"/>
      <c r="DK863" s="778"/>
      <c r="DL863" s="778"/>
      <c r="DM863" s="778"/>
      <c r="DN863" s="778"/>
      <c r="DO863" s="778"/>
      <c r="DP863" s="778"/>
      <c r="DQ863" s="778"/>
      <c r="DR863" s="778"/>
      <c r="DS863" s="778"/>
      <c r="DT863" s="778"/>
      <c r="DU863" s="778"/>
      <c r="DV863" s="778"/>
      <c r="DW863" s="778"/>
      <c r="DX863" s="778"/>
      <c r="DY863" s="778"/>
      <c r="DZ863" s="778"/>
      <c r="EA863" s="778"/>
      <c r="EB863" s="778"/>
      <c r="EC863" s="778"/>
      <c r="ED863" s="778"/>
      <c r="EE863" s="778"/>
      <c r="EF863" s="778"/>
      <c r="EG863" s="778"/>
      <c r="EH863" s="778"/>
      <c r="EI863" s="778"/>
      <c r="EJ863" s="778"/>
      <c r="EK863" s="778"/>
      <c r="EL863" s="778"/>
      <c r="EM863" s="778"/>
      <c r="EN863" s="778"/>
      <c r="EO863" s="778"/>
      <c r="EP863" s="778"/>
      <c r="EQ863" s="778"/>
      <c r="ER863" s="778"/>
      <c r="ES863" s="778"/>
      <c r="ET863" s="778"/>
      <c r="EU863" s="778"/>
      <c r="EV863" s="778"/>
      <c r="EW863" s="778"/>
      <c r="EX863" s="778"/>
      <c r="EY863" s="778"/>
      <c r="EZ863" s="778"/>
      <c r="FA863" s="778"/>
      <c r="FB863" s="778"/>
      <c r="FC863" s="778"/>
      <c r="FD863" s="778"/>
      <c r="FE863" s="778"/>
      <c r="FF863" s="778"/>
      <c r="FG863" s="778"/>
      <c r="FH863" s="778"/>
      <c r="FI863" s="778"/>
      <c r="FJ863" s="778"/>
      <c r="FK863" s="778"/>
      <c r="FL863" s="778"/>
      <c r="FM863" s="778"/>
      <c r="FN863" s="778"/>
      <c r="FO863" s="778"/>
      <c r="FP863" s="778"/>
      <c r="FQ863" s="778"/>
      <c r="FR863" s="778"/>
      <c r="FS863" s="778"/>
      <c r="FT863" s="778"/>
      <c r="FU863" s="778"/>
      <c r="FV863" s="778"/>
      <c r="FW863" s="778"/>
      <c r="FX863" s="778"/>
      <c r="FY863" s="778"/>
      <c r="FZ863" s="778"/>
      <c r="GA863" s="778"/>
      <c r="GB863" s="778"/>
      <c r="GC863" s="778"/>
      <c r="GD863" s="778"/>
      <c r="GE863" s="778"/>
      <c r="GF863" s="778"/>
      <c r="GG863" s="778"/>
      <c r="GH863" s="778"/>
      <c r="GI863" s="778"/>
      <c r="GJ863" s="778"/>
      <c r="GK863" s="778"/>
      <c r="GL863" s="778"/>
      <c r="GM863" s="778"/>
      <c r="GN863" s="778"/>
      <c r="GO863" s="778"/>
      <c r="GP863" s="778"/>
      <c r="GQ863" s="778"/>
      <c r="GR863" s="778"/>
      <c r="GS863" s="778"/>
      <c r="GT863" s="778"/>
      <c r="GU863" s="778"/>
      <c r="GV863" s="778"/>
      <c r="GW863" s="778"/>
      <c r="GX863" s="778"/>
      <c r="GY863" s="778"/>
      <c r="GZ863" s="778"/>
      <c r="HA863" s="778"/>
      <c r="HB863" s="778"/>
      <c r="HC863" s="778"/>
      <c r="HD863" s="778"/>
      <c r="HE863" s="778"/>
      <c r="HF863" s="778"/>
      <c r="HG863" s="778"/>
      <c r="HH863" s="778"/>
    </row>
    <row r="864" spans="1:216" s="782" customFormat="1">
      <c r="A864" s="779"/>
      <c r="B864" s="780"/>
      <c r="C864" s="780"/>
      <c r="D864" s="780"/>
      <c r="E864" s="780"/>
      <c r="F864" s="780"/>
      <c r="G864" s="780"/>
      <c r="H864" s="780"/>
      <c r="I864" s="780"/>
      <c r="J864" s="780"/>
      <c r="K864" s="780"/>
      <c r="L864" s="780"/>
      <c r="M864" s="780"/>
      <c r="N864" s="780"/>
      <c r="O864" s="780"/>
      <c r="P864" s="780"/>
      <c r="Q864" s="781"/>
      <c r="R864" s="778"/>
      <c r="S864" s="778"/>
      <c r="T864" s="778"/>
      <c r="U864" s="778"/>
      <c r="V864" s="778"/>
      <c r="W864" s="778"/>
      <c r="X864" s="778"/>
      <c r="Y864" s="778"/>
      <c r="Z864" s="778"/>
      <c r="AA864" s="778"/>
      <c r="AB864" s="778"/>
      <c r="AC864" s="778"/>
      <c r="AD864" s="778"/>
      <c r="AE864" s="778"/>
      <c r="AF864" s="778"/>
      <c r="AG864" s="778"/>
      <c r="AH864" s="778"/>
      <c r="AI864" s="778"/>
      <c r="AJ864" s="778"/>
      <c r="AK864" s="778"/>
      <c r="AL864" s="778"/>
      <c r="AM864" s="778"/>
      <c r="AN864" s="778"/>
      <c r="AO864" s="778"/>
      <c r="AP864" s="778"/>
      <c r="AQ864" s="778"/>
      <c r="AR864" s="778"/>
      <c r="AS864" s="778"/>
      <c r="AT864" s="778"/>
      <c r="AU864" s="778"/>
      <c r="AV864" s="778"/>
      <c r="AW864" s="778"/>
      <c r="AX864" s="778"/>
      <c r="AY864" s="778"/>
      <c r="AZ864" s="778"/>
      <c r="BA864" s="778"/>
      <c r="BB864" s="778"/>
      <c r="BC864" s="778"/>
      <c r="BD864" s="778"/>
      <c r="BE864" s="778"/>
      <c r="BF864" s="778"/>
      <c r="BG864" s="778"/>
      <c r="BH864" s="778"/>
      <c r="BI864" s="778"/>
      <c r="BJ864" s="778"/>
      <c r="BK864" s="778"/>
      <c r="BL864" s="778"/>
      <c r="BM864" s="778"/>
      <c r="BN864" s="778"/>
      <c r="BO864" s="778"/>
      <c r="BP864" s="778"/>
      <c r="BQ864" s="778"/>
      <c r="BR864" s="778"/>
      <c r="BS864" s="778"/>
      <c r="BT864" s="778"/>
      <c r="BU864" s="778"/>
      <c r="BV864" s="778"/>
      <c r="BW864" s="778"/>
      <c r="BX864" s="778"/>
      <c r="BY864" s="778"/>
      <c r="BZ864" s="778"/>
      <c r="CA864" s="778"/>
      <c r="CB864" s="778"/>
      <c r="CC864" s="778"/>
      <c r="CD864" s="778"/>
      <c r="CE864" s="778"/>
      <c r="CF864" s="778"/>
      <c r="CG864" s="778"/>
      <c r="CH864" s="778"/>
      <c r="CI864" s="778"/>
      <c r="CJ864" s="778"/>
      <c r="CK864" s="778"/>
      <c r="CL864" s="778"/>
      <c r="CM864" s="778"/>
      <c r="CN864" s="778"/>
      <c r="CO864" s="778"/>
      <c r="CP864" s="778"/>
      <c r="CQ864" s="778"/>
      <c r="CR864" s="778"/>
      <c r="CS864" s="778"/>
      <c r="CT864" s="778"/>
      <c r="CU864" s="778"/>
      <c r="CV864" s="778"/>
      <c r="CW864" s="778"/>
      <c r="CX864" s="778"/>
      <c r="CY864" s="778"/>
      <c r="CZ864" s="778"/>
      <c r="DA864" s="778"/>
      <c r="DB864" s="778"/>
      <c r="DC864" s="778"/>
      <c r="DD864" s="778"/>
      <c r="DE864" s="778"/>
      <c r="DF864" s="778"/>
      <c r="DG864" s="778"/>
      <c r="DH864" s="778"/>
      <c r="DI864" s="778"/>
      <c r="DJ864" s="778"/>
      <c r="DK864" s="778"/>
      <c r="DL864" s="778"/>
      <c r="DM864" s="778"/>
      <c r="DN864" s="778"/>
      <c r="DO864" s="778"/>
      <c r="DP864" s="778"/>
      <c r="DQ864" s="778"/>
      <c r="DR864" s="778"/>
      <c r="DS864" s="778"/>
      <c r="DT864" s="778"/>
      <c r="DU864" s="778"/>
      <c r="DV864" s="778"/>
      <c r="DW864" s="778"/>
      <c r="DX864" s="778"/>
      <c r="DY864" s="778"/>
      <c r="DZ864" s="778"/>
      <c r="EA864" s="778"/>
      <c r="EB864" s="778"/>
      <c r="EC864" s="778"/>
      <c r="ED864" s="778"/>
      <c r="EE864" s="778"/>
      <c r="EF864" s="778"/>
      <c r="EG864" s="778"/>
      <c r="EH864" s="778"/>
      <c r="EI864" s="778"/>
      <c r="EJ864" s="778"/>
      <c r="EK864" s="778"/>
      <c r="EL864" s="778"/>
      <c r="EM864" s="778"/>
      <c r="EN864" s="778"/>
      <c r="EO864" s="778"/>
      <c r="EP864" s="778"/>
      <c r="EQ864" s="778"/>
      <c r="ER864" s="778"/>
      <c r="ES864" s="778"/>
      <c r="ET864" s="778"/>
      <c r="EU864" s="778"/>
      <c r="EV864" s="778"/>
      <c r="EW864" s="778"/>
      <c r="EX864" s="778"/>
      <c r="EY864" s="778"/>
      <c r="EZ864" s="778"/>
      <c r="FA864" s="778"/>
      <c r="FB864" s="778"/>
      <c r="FC864" s="778"/>
      <c r="FD864" s="778"/>
      <c r="FE864" s="778"/>
      <c r="FF864" s="778"/>
      <c r="FG864" s="778"/>
      <c r="FH864" s="778"/>
      <c r="FI864" s="778"/>
      <c r="FJ864" s="778"/>
      <c r="FK864" s="778"/>
      <c r="FL864" s="778"/>
      <c r="FM864" s="778"/>
      <c r="FN864" s="778"/>
      <c r="FO864" s="778"/>
      <c r="FP864" s="778"/>
      <c r="FQ864" s="778"/>
      <c r="FR864" s="778"/>
      <c r="FS864" s="778"/>
      <c r="FT864" s="778"/>
      <c r="FU864" s="778"/>
      <c r="FV864" s="778"/>
      <c r="FW864" s="778"/>
      <c r="FX864" s="778"/>
      <c r="FY864" s="778"/>
      <c r="FZ864" s="778"/>
      <c r="GA864" s="778"/>
      <c r="GB864" s="778"/>
      <c r="GC864" s="778"/>
      <c r="GD864" s="778"/>
      <c r="GE864" s="778"/>
      <c r="GF864" s="778"/>
      <c r="GG864" s="778"/>
      <c r="GH864" s="778"/>
      <c r="GI864" s="778"/>
      <c r="GJ864" s="778"/>
      <c r="GK864" s="778"/>
      <c r="GL864" s="778"/>
      <c r="GM864" s="778"/>
      <c r="GN864" s="778"/>
      <c r="GO864" s="778"/>
      <c r="GP864" s="778"/>
      <c r="GQ864" s="778"/>
      <c r="GR864" s="778"/>
      <c r="GS864" s="778"/>
      <c r="GT864" s="778"/>
      <c r="GU864" s="778"/>
      <c r="GV864" s="778"/>
      <c r="GW864" s="778"/>
      <c r="GX864" s="778"/>
      <c r="GY864" s="778"/>
      <c r="GZ864" s="778"/>
      <c r="HA864" s="778"/>
      <c r="HB864" s="778"/>
      <c r="HC864" s="778"/>
      <c r="HD864" s="778"/>
      <c r="HE864" s="778"/>
      <c r="HF864" s="778"/>
      <c r="HG864" s="778"/>
      <c r="HH864" s="778"/>
    </row>
    <row r="865" spans="1:216" s="782" customFormat="1">
      <c r="A865" s="779"/>
      <c r="B865" s="780"/>
      <c r="C865" s="780"/>
      <c r="D865" s="780"/>
      <c r="E865" s="780"/>
      <c r="F865" s="780"/>
      <c r="G865" s="780"/>
      <c r="H865" s="780"/>
      <c r="I865" s="780"/>
      <c r="J865" s="780"/>
      <c r="K865" s="780"/>
      <c r="L865" s="780"/>
      <c r="M865" s="780"/>
      <c r="N865" s="780"/>
      <c r="O865" s="780"/>
      <c r="P865" s="780"/>
      <c r="Q865" s="781"/>
      <c r="R865" s="778"/>
      <c r="S865" s="778"/>
      <c r="T865" s="778"/>
      <c r="U865" s="778"/>
      <c r="V865" s="778"/>
      <c r="W865" s="778"/>
      <c r="X865" s="778"/>
      <c r="Y865" s="778"/>
      <c r="Z865" s="778"/>
      <c r="AA865" s="778"/>
      <c r="AB865" s="778"/>
      <c r="AC865" s="778"/>
      <c r="AD865" s="778"/>
      <c r="AE865" s="778"/>
      <c r="AF865" s="778"/>
      <c r="AG865" s="778"/>
      <c r="AH865" s="778"/>
      <c r="AI865" s="778"/>
      <c r="AJ865" s="778"/>
      <c r="AK865" s="778"/>
      <c r="AL865" s="778"/>
      <c r="AM865" s="778"/>
      <c r="AN865" s="778"/>
      <c r="AO865" s="778"/>
      <c r="AP865" s="778"/>
      <c r="AQ865" s="778"/>
      <c r="AR865" s="778"/>
      <c r="AS865" s="778"/>
      <c r="AT865" s="778"/>
      <c r="AU865" s="778"/>
      <c r="AV865" s="778"/>
      <c r="AW865" s="778"/>
      <c r="AX865" s="778"/>
      <c r="AY865" s="778"/>
      <c r="AZ865" s="778"/>
      <c r="BA865" s="778"/>
      <c r="BB865" s="778"/>
      <c r="BC865" s="778"/>
      <c r="BD865" s="778"/>
      <c r="BE865" s="778"/>
      <c r="BF865" s="778"/>
      <c r="BG865" s="778"/>
      <c r="BH865" s="778"/>
      <c r="BI865" s="778"/>
      <c r="BJ865" s="778"/>
      <c r="BK865" s="778"/>
      <c r="BL865" s="778"/>
      <c r="BM865" s="778"/>
      <c r="BN865" s="778"/>
      <c r="BO865" s="778"/>
      <c r="BP865" s="778"/>
      <c r="BQ865" s="778"/>
      <c r="BR865" s="778"/>
      <c r="BS865" s="778"/>
      <c r="BT865" s="778"/>
      <c r="BU865" s="778"/>
      <c r="BV865" s="778"/>
      <c r="BW865" s="778"/>
      <c r="BX865" s="778"/>
      <c r="BY865" s="778"/>
      <c r="BZ865" s="778"/>
      <c r="CA865" s="778"/>
      <c r="CB865" s="778"/>
      <c r="CC865" s="778"/>
      <c r="CD865" s="778"/>
      <c r="CE865" s="778"/>
      <c r="CF865" s="778"/>
      <c r="CG865" s="778"/>
      <c r="CH865" s="778"/>
      <c r="CI865" s="778"/>
      <c r="CJ865" s="778"/>
      <c r="CK865" s="778"/>
      <c r="CL865" s="778"/>
      <c r="CM865" s="778"/>
      <c r="CN865" s="778"/>
      <c r="CO865" s="778"/>
      <c r="CP865" s="778"/>
      <c r="CQ865" s="778"/>
      <c r="CR865" s="778"/>
      <c r="CS865" s="778"/>
      <c r="CT865" s="778"/>
      <c r="CU865" s="778"/>
      <c r="CV865" s="778"/>
      <c r="CW865" s="778"/>
      <c r="CX865" s="778"/>
      <c r="CY865" s="778"/>
      <c r="CZ865" s="778"/>
      <c r="DA865" s="778"/>
      <c r="DB865" s="778"/>
      <c r="DC865" s="778"/>
      <c r="DD865" s="778"/>
      <c r="DE865" s="778"/>
      <c r="DF865" s="778"/>
      <c r="DG865" s="778"/>
      <c r="DH865" s="778"/>
      <c r="DI865" s="778"/>
      <c r="DJ865" s="778"/>
      <c r="DK865" s="778"/>
      <c r="DL865" s="778"/>
      <c r="DM865" s="778"/>
      <c r="DN865" s="778"/>
      <c r="DO865" s="778"/>
      <c r="DP865" s="778"/>
      <c r="DQ865" s="778"/>
      <c r="DR865" s="778"/>
      <c r="DS865" s="778"/>
      <c r="DT865" s="778"/>
      <c r="DU865" s="778"/>
      <c r="DV865" s="778"/>
      <c r="DW865" s="778"/>
      <c r="DX865" s="778"/>
      <c r="DY865" s="778"/>
      <c r="DZ865" s="778"/>
      <c r="EA865" s="778"/>
      <c r="EB865" s="778"/>
      <c r="EC865" s="778"/>
      <c r="ED865" s="778"/>
      <c r="EE865" s="778"/>
      <c r="EF865" s="778"/>
      <c r="EG865" s="778"/>
      <c r="EH865" s="778"/>
      <c r="EI865" s="778"/>
      <c r="EJ865" s="778"/>
      <c r="EK865" s="778"/>
      <c r="EL865" s="778"/>
      <c r="EM865" s="778"/>
      <c r="EN865" s="778"/>
      <c r="EO865" s="778"/>
      <c r="EP865" s="778"/>
      <c r="EQ865" s="778"/>
      <c r="ER865" s="778"/>
      <c r="ES865" s="778"/>
      <c r="ET865" s="778"/>
      <c r="EU865" s="778"/>
      <c r="EV865" s="778"/>
      <c r="EW865" s="778"/>
      <c r="EX865" s="778"/>
      <c r="EY865" s="778"/>
      <c r="EZ865" s="778"/>
      <c r="FA865" s="778"/>
      <c r="FB865" s="778"/>
      <c r="FC865" s="778"/>
      <c r="FD865" s="778"/>
      <c r="FE865" s="778"/>
      <c r="FF865" s="778"/>
      <c r="FG865" s="778"/>
      <c r="FH865" s="778"/>
      <c r="FI865" s="778"/>
      <c r="FJ865" s="778"/>
      <c r="FK865" s="778"/>
      <c r="FL865" s="778"/>
      <c r="FM865" s="778"/>
      <c r="FN865" s="778"/>
      <c r="FO865" s="778"/>
      <c r="FP865" s="778"/>
      <c r="FQ865" s="778"/>
      <c r="FR865" s="778"/>
      <c r="FS865" s="778"/>
      <c r="FT865" s="778"/>
      <c r="FU865" s="778"/>
      <c r="FV865" s="778"/>
      <c r="FW865" s="778"/>
      <c r="FX865" s="778"/>
      <c r="FY865" s="778"/>
      <c r="FZ865" s="778"/>
      <c r="GA865" s="778"/>
      <c r="GB865" s="778"/>
      <c r="GC865" s="778"/>
      <c r="GD865" s="778"/>
      <c r="GE865" s="778"/>
      <c r="GF865" s="778"/>
      <c r="GG865" s="778"/>
      <c r="GH865" s="778"/>
      <c r="GI865" s="778"/>
      <c r="GJ865" s="778"/>
      <c r="GK865" s="778"/>
      <c r="GL865" s="778"/>
      <c r="GM865" s="778"/>
      <c r="GN865" s="778"/>
      <c r="GO865" s="778"/>
      <c r="GP865" s="778"/>
      <c r="GQ865" s="778"/>
      <c r="GR865" s="778"/>
      <c r="GS865" s="778"/>
      <c r="GT865" s="778"/>
      <c r="GU865" s="778"/>
      <c r="GV865" s="778"/>
      <c r="GW865" s="778"/>
      <c r="GX865" s="778"/>
      <c r="GY865" s="778"/>
      <c r="GZ865" s="778"/>
      <c r="HA865" s="778"/>
      <c r="HB865" s="778"/>
      <c r="HC865" s="778"/>
      <c r="HD865" s="778"/>
      <c r="HE865" s="778"/>
      <c r="HF865" s="778"/>
      <c r="HG865" s="778"/>
      <c r="HH865" s="778"/>
    </row>
    <row r="866" spans="1:216" s="782" customFormat="1">
      <c r="A866" s="779"/>
      <c r="B866" s="780"/>
      <c r="C866" s="780"/>
      <c r="D866" s="780"/>
      <c r="E866" s="780"/>
      <c r="F866" s="780"/>
      <c r="G866" s="780"/>
      <c r="H866" s="780"/>
      <c r="I866" s="780"/>
      <c r="J866" s="780"/>
      <c r="K866" s="780"/>
      <c r="L866" s="780"/>
      <c r="M866" s="780"/>
      <c r="N866" s="780"/>
      <c r="O866" s="780"/>
      <c r="P866" s="780"/>
      <c r="Q866" s="781"/>
      <c r="R866" s="778"/>
      <c r="S866" s="778"/>
      <c r="T866" s="778"/>
      <c r="U866" s="778"/>
      <c r="V866" s="778"/>
      <c r="W866" s="778"/>
      <c r="X866" s="778"/>
      <c r="Y866" s="778"/>
      <c r="Z866" s="778"/>
      <c r="AA866" s="778"/>
      <c r="AB866" s="778"/>
      <c r="AC866" s="778"/>
      <c r="AD866" s="778"/>
      <c r="AE866" s="778"/>
      <c r="AF866" s="778"/>
      <c r="AG866" s="778"/>
      <c r="AH866" s="778"/>
      <c r="AI866" s="778"/>
      <c r="AJ866" s="778"/>
      <c r="AK866" s="778"/>
      <c r="AL866" s="778"/>
      <c r="AM866" s="778"/>
      <c r="AN866" s="778"/>
      <c r="AO866" s="778"/>
      <c r="AP866" s="778"/>
      <c r="AQ866" s="778"/>
      <c r="AR866" s="778"/>
      <c r="AS866" s="778"/>
      <c r="AT866" s="778"/>
      <c r="AU866" s="778"/>
      <c r="AV866" s="778"/>
      <c r="AW866" s="778"/>
      <c r="AX866" s="778"/>
      <c r="AY866" s="778"/>
      <c r="AZ866" s="778"/>
      <c r="BA866" s="778"/>
      <c r="BB866" s="778"/>
      <c r="BC866" s="778"/>
      <c r="BD866" s="778"/>
      <c r="BE866" s="778"/>
      <c r="BF866" s="778"/>
      <c r="BG866" s="778"/>
      <c r="BH866" s="778"/>
      <c r="BI866" s="778"/>
      <c r="BJ866" s="778"/>
      <c r="BK866" s="778"/>
      <c r="BL866" s="778"/>
      <c r="BM866" s="778"/>
      <c r="BN866" s="778"/>
      <c r="BO866" s="778"/>
      <c r="BP866" s="778"/>
      <c r="BQ866" s="778"/>
      <c r="BR866" s="778"/>
      <c r="BS866" s="778"/>
      <c r="BT866" s="778"/>
      <c r="BU866" s="778"/>
      <c r="BV866" s="778"/>
      <c r="BW866" s="778"/>
      <c r="BX866" s="778"/>
      <c r="BY866" s="778"/>
      <c r="BZ866" s="778"/>
      <c r="CA866" s="778"/>
      <c r="CB866" s="778"/>
      <c r="CC866" s="778"/>
      <c r="CD866" s="778"/>
      <c r="CE866" s="778"/>
      <c r="CF866" s="778"/>
      <c r="CG866" s="778"/>
      <c r="CH866" s="778"/>
      <c r="CI866" s="778"/>
      <c r="CJ866" s="778"/>
      <c r="CK866" s="778"/>
      <c r="CL866" s="778"/>
      <c r="CM866" s="778"/>
      <c r="CN866" s="778"/>
      <c r="CO866" s="778"/>
      <c r="CP866" s="778"/>
      <c r="CQ866" s="778"/>
      <c r="CR866" s="778"/>
      <c r="CS866" s="778"/>
      <c r="CT866" s="778"/>
      <c r="CU866" s="778"/>
      <c r="CV866" s="778"/>
      <c r="CW866" s="778"/>
      <c r="CX866" s="778"/>
      <c r="CY866" s="778"/>
      <c r="CZ866" s="778"/>
      <c r="DA866" s="778"/>
      <c r="DB866" s="778"/>
      <c r="DC866" s="778"/>
      <c r="DD866" s="778"/>
      <c r="DE866" s="778"/>
      <c r="DF866" s="778"/>
      <c r="DG866" s="778"/>
      <c r="DH866" s="778"/>
      <c r="DI866" s="778"/>
      <c r="DJ866" s="778"/>
      <c r="DK866" s="778"/>
      <c r="DL866" s="778"/>
      <c r="DM866" s="778"/>
      <c r="DN866" s="778"/>
      <c r="DO866" s="778"/>
      <c r="DP866" s="778"/>
      <c r="DQ866" s="778"/>
      <c r="DR866" s="778"/>
      <c r="DS866" s="778"/>
      <c r="DT866" s="778"/>
      <c r="DU866" s="778"/>
      <c r="DV866" s="778"/>
      <c r="DW866" s="778"/>
      <c r="DX866" s="778"/>
      <c r="DY866" s="778"/>
      <c r="DZ866" s="778"/>
      <c r="EA866" s="778"/>
      <c r="EB866" s="778"/>
      <c r="EC866" s="778"/>
      <c r="ED866" s="778"/>
      <c r="EE866" s="778"/>
      <c r="EF866" s="778"/>
      <c r="EG866" s="778"/>
      <c r="EH866" s="778"/>
      <c r="EI866" s="778"/>
      <c r="EJ866" s="778"/>
      <c r="EK866" s="778"/>
      <c r="EL866" s="778"/>
      <c r="EM866" s="778"/>
      <c r="EN866" s="778"/>
      <c r="EO866" s="778"/>
      <c r="EP866" s="778"/>
      <c r="EQ866" s="778"/>
      <c r="ER866" s="778"/>
      <c r="ES866" s="778"/>
      <c r="ET866" s="778"/>
      <c r="EU866" s="778"/>
      <c r="EV866" s="778"/>
      <c r="EW866" s="778"/>
      <c r="EX866" s="778"/>
      <c r="EY866" s="778"/>
      <c r="EZ866" s="778"/>
      <c r="FA866" s="778"/>
      <c r="FB866" s="778"/>
      <c r="FC866" s="778"/>
      <c r="FD866" s="778"/>
      <c r="FE866" s="778"/>
      <c r="FF866" s="778"/>
      <c r="FG866" s="778"/>
      <c r="FH866" s="778"/>
      <c r="FI866" s="778"/>
      <c r="FJ866" s="778"/>
      <c r="FK866" s="778"/>
      <c r="FL866" s="778"/>
      <c r="FM866" s="778"/>
      <c r="FN866" s="778"/>
      <c r="FO866" s="778"/>
      <c r="FP866" s="778"/>
      <c r="FQ866" s="778"/>
      <c r="FR866" s="778"/>
      <c r="FS866" s="778"/>
      <c r="FT866" s="778"/>
      <c r="FU866" s="778"/>
      <c r="FV866" s="778"/>
      <c r="FW866" s="778"/>
      <c r="FX866" s="778"/>
      <c r="FY866" s="778"/>
      <c r="FZ866" s="778"/>
      <c r="GA866" s="778"/>
      <c r="GB866" s="778"/>
      <c r="GC866" s="778"/>
      <c r="GD866" s="778"/>
      <c r="GE866" s="778"/>
      <c r="GF866" s="778"/>
      <c r="GG866" s="778"/>
      <c r="GH866" s="778"/>
      <c r="GI866" s="778"/>
      <c r="GJ866" s="778"/>
      <c r="GK866" s="778"/>
      <c r="GL866" s="778"/>
      <c r="GM866" s="778"/>
      <c r="GN866" s="778"/>
      <c r="GO866" s="778"/>
      <c r="GP866" s="778"/>
      <c r="GQ866" s="778"/>
      <c r="GR866" s="778"/>
      <c r="GS866" s="778"/>
      <c r="GT866" s="778"/>
      <c r="GU866" s="778"/>
      <c r="GV866" s="778"/>
      <c r="GW866" s="778"/>
      <c r="GX866" s="778"/>
      <c r="GY866" s="778"/>
      <c r="GZ866" s="778"/>
      <c r="HA866" s="778"/>
      <c r="HB866" s="778"/>
      <c r="HC866" s="778"/>
      <c r="HD866" s="778"/>
      <c r="HE866" s="778"/>
      <c r="HF866" s="778"/>
      <c r="HG866" s="778"/>
      <c r="HH866" s="778"/>
    </row>
    <row r="867" spans="1:216" s="782" customFormat="1">
      <c r="A867" s="779"/>
      <c r="B867" s="780"/>
      <c r="C867" s="780"/>
      <c r="D867" s="780"/>
      <c r="E867" s="780"/>
      <c r="F867" s="780"/>
      <c r="G867" s="780"/>
      <c r="H867" s="780"/>
      <c r="I867" s="780"/>
      <c r="J867" s="780"/>
      <c r="K867" s="780"/>
      <c r="L867" s="780"/>
      <c r="M867" s="780"/>
      <c r="N867" s="780"/>
      <c r="O867" s="780"/>
      <c r="P867" s="780"/>
      <c r="Q867" s="781"/>
      <c r="R867" s="778"/>
      <c r="S867" s="778"/>
      <c r="T867" s="778"/>
      <c r="U867" s="778"/>
      <c r="V867" s="778"/>
      <c r="W867" s="778"/>
      <c r="X867" s="778"/>
      <c r="Y867" s="778"/>
      <c r="Z867" s="778"/>
      <c r="AA867" s="778"/>
      <c r="AB867" s="778"/>
      <c r="AC867" s="778"/>
      <c r="AD867" s="778"/>
      <c r="AE867" s="778"/>
      <c r="AF867" s="778"/>
      <c r="AG867" s="778"/>
      <c r="AH867" s="778"/>
      <c r="AI867" s="778"/>
      <c r="AJ867" s="778"/>
      <c r="AK867" s="778"/>
      <c r="AL867" s="778"/>
      <c r="AM867" s="778"/>
      <c r="AN867" s="778"/>
      <c r="AO867" s="778"/>
      <c r="AP867" s="778"/>
      <c r="AQ867" s="778"/>
      <c r="AR867" s="778"/>
      <c r="AS867" s="778"/>
      <c r="AT867" s="778"/>
      <c r="AU867" s="778"/>
      <c r="AV867" s="778"/>
      <c r="AW867" s="778"/>
      <c r="AX867" s="778"/>
      <c r="AY867" s="778"/>
      <c r="AZ867" s="778"/>
      <c r="BA867" s="778"/>
      <c r="BB867" s="778"/>
      <c r="BC867" s="778"/>
      <c r="BD867" s="778"/>
      <c r="BE867" s="778"/>
      <c r="BF867" s="778"/>
      <c r="BG867" s="778"/>
      <c r="BH867" s="778"/>
      <c r="BI867" s="778"/>
      <c r="BJ867" s="778"/>
      <c r="BK867" s="778"/>
      <c r="BL867" s="778"/>
      <c r="BM867" s="778"/>
      <c r="BN867" s="778"/>
      <c r="BO867" s="778"/>
      <c r="BP867" s="778"/>
      <c r="BQ867" s="778"/>
      <c r="BR867" s="778"/>
      <c r="BS867" s="778"/>
      <c r="BT867" s="778"/>
      <c r="BU867" s="778"/>
      <c r="BV867" s="778"/>
      <c r="BW867" s="778"/>
      <c r="BX867" s="778"/>
      <c r="BY867" s="778"/>
      <c r="BZ867" s="778"/>
      <c r="CA867" s="778"/>
      <c r="CB867" s="778"/>
      <c r="CC867" s="778"/>
      <c r="CD867" s="778"/>
      <c r="CE867" s="778"/>
      <c r="CF867" s="778"/>
      <c r="CG867" s="778"/>
      <c r="CH867" s="778"/>
      <c r="CI867" s="778"/>
      <c r="CJ867" s="778"/>
      <c r="CK867" s="778"/>
      <c r="CL867" s="778"/>
      <c r="CM867" s="778"/>
      <c r="CN867" s="778"/>
      <c r="CO867" s="778"/>
      <c r="CP867" s="778"/>
      <c r="CQ867" s="778"/>
      <c r="CR867" s="778"/>
      <c r="CS867" s="778"/>
      <c r="CT867" s="778"/>
      <c r="CU867" s="778"/>
      <c r="CV867" s="778"/>
      <c r="CW867" s="778"/>
      <c r="CX867" s="778"/>
      <c r="CY867" s="778"/>
      <c r="CZ867" s="778"/>
      <c r="DA867" s="778"/>
      <c r="DB867" s="778"/>
      <c r="DC867" s="778"/>
      <c r="DD867" s="778"/>
      <c r="DE867" s="778"/>
      <c r="DF867" s="778"/>
      <c r="DG867" s="778"/>
      <c r="DH867" s="778"/>
      <c r="DI867" s="778"/>
      <c r="DJ867" s="778"/>
      <c r="DK867" s="778"/>
      <c r="DL867" s="778"/>
      <c r="DM867" s="778"/>
      <c r="DN867" s="778"/>
      <c r="DO867" s="778"/>
      <c r="DP867" s="778"/>
      <c r="DQ867" s="778"/>
      <c r="DR867" s="778"/>
      <c r="DS867" s="778"/>
      <c r="DT867" s="778"/>
      <c r="DU867" s="778"/>
      <c r="DV867" s="778"/>
      <c r="DW867" s="778"/>
      <c r="DX867" s="778"/>
      <c r="DY867" s="778"/>
      <c r="DZ867" s="778"/>
      <c r="EA867" s="778"/>
      <c r="EB867" s="778"/>
      <c r="EC867" s="778"/>
      <c r="ED867" s="778"/>
      <c r="EE867" s="778"/>
      <c r="EF867" s="778"/>
      <c r="EG867" s="778"/>
      <c r="EH867" s="778"/>
      <c r="EI867" s="778"/>
      <c r="EJ867" s="778"/>
      <c r="EK867" s="778"/>
      <c r="EL867" s="778"/>
      <c r="EM867" s="778"/>
      <c r="EN867" s="778"/>
      <c r="EO867" s="778"/>
      <c r="EP867" s="778"/>
      <c r="EQ867" s="778"/>
      <c r="ER867" s="778"/>
      <c r="ES867" s="778"/>
      <c r="ET867" s="778"/>
      <c r="EU867" s="778"/>
      <c r="EV867" s="778"/>
      <c r="EW867" s="778"/>
      <c r="EX867" s="778"/>
      <c r="EY867" s="778"/>
      <c r="EZ867" s="778"/>
      <c r="FA867" s="778"/>
      <c r="FB867" s="778"/>
      <c r="FC867" s="778"/>
      <c r="FD867" s="778"/>
      <c r="FE867" s="778"/>
      <c r="FF867" s="778"/>
      <c r="FG867" s="778"/>
      <c r="FH867" s="778"/>
      <c r="FI867" s="778"/>
      <c r="FJ867" s="778"/>
      <c r="FK867" s="778"/>
      <c r="FL867" s="778"/>
      <c r="FM867" s="778"/>
      <c r="FN867" s="778"/>
      <c r="FO867" s="778"/>
      <c r="FP867" s="778"/>
      <c r="FQ867" s="778"/>
      <c r="FR867" s="778"/>
      <c r="FS867" s="778"/>
      <c r="FT867" s="778"/>
      <c r="FU867" s="778"/>
      <c r="FV867" s="778"/>
      <c r="FW867" s="778"/>
      <c r="FX867" s="778"/>
      <c r="FY867" s="778"/>
      <c r="FZ867" s="778"/>
      <c r="GA867" s="778"/>
      <c r="GB867" s="778"/>
      <c r="GC867" s="778"/>
      <c r="GD867" s="778"/>
      <c r="GE867" s="778"/>
      <c r="GF867" s="778"/>
      <c r="GG867" s="778"/>
      <c r="GH867" s="778"/>
      <c r="GI867" s="778"/>
      <c r="GJ867" s="778"/>
      <c r="GK867" s="778"/>
      <c r="GL867" s="778"/>
      <c r="GM867" s="778"/>
      <c r="GN867" s="778"/>
      <c r="GO867" s="778"/>
      <c r="GP867" s="778"/>
      <c r="GQ867" s="778"/>
      <c r="GR867" s="778"/>
      <c r="GS867" s="778"/>
      <c r="GT867" s="778"/>
      <c r="GU867" s="778"/>
      <c r="GV867" s="778"/>
      <c r="GW867" s="778"/>
      <c r="GX867" s="778"/>
      <c r="GY867" s="778"/>
      <c r="GZ867" s="778"/>
      <c r="HA867" s="778"/>
      <c r="HB867" s="778"/>
      <c r="HC867" s="778"/>
      <c r="HD867" s="778"/>
      <c r="HE867" s="778"/>
      <c r="HF867" s="778"/>
      <c r="HG867" s="778"/>
      <c r="HH867" s="778"/>
    </row>
    <row r="868" spans="1:216" s="782" customFormat="1">
      <c r="A868" s="779"/>
      <c r="B868" s="780"/>
      <c r="C868" s="780"/>
      <c r="D868" s="780"/>
      <c r="E868" s="780"/>
      <c r="F868" s="780"/>
      <c r="G868" s="780"/>
      <c r="H868" s="780"/>
      <c r="I868" s="780"/>
      <c r="J868" s="780"/>
      <c r="K868" s="780"/>
      <c r="L868" s="780"/>
      <c r="M868" s="780"/>
      <c r="N868" s="780"/>
      <c r="O868" s="780"/>
      <c r="P868" s="780"/>
      <c r="Q868" s="781"/>
      <c r="R868" s="778"/>
      <c r="S868" s="778"/>
      <c r="T868" s="778"/>
      <c r="U868" s="778"/>
      <c r="V868" s="778"/>
      <c r="W868" s="778"/>
      <c r="X868" s="778"/>
      <c r="Y868" s="778"/>
      <c r="Z868" s="778"/>
      <c r="AA868" s="778"/>
      <c r="AB868" s="778"/>
      <c r="AC868" s="778"/>
      <c r="AD868" s="778"/>
      <c r="AE868" s="778"/>
      <c r="AF868" s="778"/>
      <c r="AG868" s="778"/>
      <c r="AH868" s="778"/>
      <c r="AI868" s="778"/>
      <c r="AJ868" s="778"/>
      <c r="AK868" s="778"/>
      <c r="AL868" s="778"/>
      <c r="AM868" s="778"/>
      <c r="AN868" s="778"/>
      <c r="AO868" s="778"/>
      <c r="AP868" s="778"/>
      <c r="AQ868" s="778"/>
      <c r="AR868" s="778"/>
      <c r="AS868" s="778"/>
      <c r="AT868" s="778"/>
      <c r="AU868" s="778"/>
      <c r="AV868" s="778"/>
      <c r="AW868" s="778"/>
      <c r="AX868" s="778"/>
      <c r="AY868" s="778"/>
      <c r="AZ868" s="778"/>
      <c r="BA868" s="778"/>
      <c r="BB868" s="778"/>
      <c r="BC868" s="778"/>
      <c r="BD868" s="778"/>
      <c r="BE868" s="778"/>
      <c r="BF868" s="778"/>
      <c r="BG868" s="778"/>
      <c r="BH868" s="778"/>
      <c r="BI868" s="778"/>
      <c r="BJ868" s="778"/>
      <c r="BK868" s="778"/>
      <c r="BL868" s="778"/>
      <c r="BM868" s="778"/>
      <c r="BN868" s="778"/>
      <c r="BO868" s="778"/>
      <c r="BP868" s="778"/>
      <c r="BQ868" s="778"/>
      <c r="BR868" s="778"/>
      <c r="BS868" s="778"/>
      <c r="BT868" s="778"/>
      <c r="BU868" s="778"/>
      <c r="BV868" s="778"/>
      <c r="BW868" s="778"/>
      <c r="BX868" s="778"/>
      <c r="BY868" s="778"/>
      <c r="BZ868" s="778"/>
      <c r="CA868" s="778"/>
      <c r="CB868" s="778"/>
      <c r="CC868" s="778"/>
      <c r="CD868" s="778"/>
      <c r="CE868" s="778"/>
      <c r="CF868" s="778"/>
      <c r="CG868" s="778"/>
      <c r="CH868" s="778"/>
      <c r="CI868" s="778"/>
      <c r="CJ868" s="778"/>
      <c r="CK868" s="778"/>
      <c r="CL868" s="778"/>
      <c r="CM868" s="778"/>
      <c r="CN868" s="778"/>
      <c r="CO868" s="778"/>
      <c r="CP868" s="778"/>
      <c r="CQ868" s="778"/>
      <c r="CR868" s="778"/>
      <c r="CS868" s="778"/>
      <c r="CT868" s="778"/>
      <c r="CU868" s="778"/>
      <c r="CV868" s="778"/>
      <c r="CW868" s="778"/>
      <c r="CX868" s="778"/>
      <c r="CY868" s="778"/>
      <c r="CZ868" s="778"/>
      <c r="DA868" s="778"/>
      <c r="DB868" s="778"/>
      <c r="DC868" s="778"/>
      <c r="DD868" s="778"/>
      <c r="DE868" s="778"/>
      <c r="DF868" s="778"/>
      <c r="DG868" s="778"/>
      <c r="DH868" s="778"/>
      <c r="DI868" s="778"/>
      <c r="DJ868" s="778"/>
      <c r="DK868" s="778"/>
      <c r="DL868" s="778"/>
      <c r="DM868" s="778"/>
      <c r="DN868" s="778"/>
      <c r="DO868" s="778"/>
      <c r="DP868" s="778"/>
      <c r="DQ868" s="778"/>
      <c r="DR868" s="778"/>
      <c r="DS868" s="778"/>
      <c r="DT868" s="778"/>
      <c r="DU868" s="778"/>
      <c r="DV868" s="778"/>
      <c r="DW868" s="778"/>
      <c r="DX868" s="778"/>
      <c r="DY868" s="778"/>
      <c r="DZ868" s="778"/>
      <c r="EA868" s="778"/>
      <c r="EB868" s="778"/>
      <c r="EC868" s="778"/>
      <c r="ED868" s="778"/>
      <c r="EE868" s="778"/>
      <c r="EF868" s="778"/>
      <c r="EG868" s="778"/>
      <c r="EH868" s="778"/>
      <c r="EI868" s="778"/>
      <c r="EJ868" s="778"/>
      <c r="EK868" s="778"/>
      <c r="EL868" s="778"/>
      <c r="EM868" s="778"/>
      <c r="EN868" s="778"/>
      <c r="EO868" s="778"/>
      <c r="EP868" s="778"/>
      <c r="EQ868" s="778"/>
      <c r="ER868" s="778"/>
      <c r="ES868" s="778"/>
      <c r="ET868" s="778"/>
      <c r="EU868" s="778"/>
      <c r="EV868" s="778"/>
      <c r="EW868" s="778"/>
      <c r="EX868" s="778"/>
      <c r="EY868" s="778"/>
      <c r="EZ868" s="778"/>
      <c r="FA868" s="778"/>
      <c r="FB868" s="778"/>
      <c r="FC868" s="778"/>
      <c r="FD868" s="778"/>
      <c r="FE868" s="778"/>
      <c r="FF868" s="778"/>
      <c r="FG868" s="778"/>
      <c r="FH868" s="778"/>
      <c r="FI868" s="778"/>
      <c r="FJ868" s="778"/>
      <c r="FK868" s="778"/>
      <c r="FL868" s="778"/>
      <c r="FM868" s="778"/>
      <c r="FN868" s="778"/>
      <c r="FO868" s="778"/>
      <c r="FP868" s="778"/>
      <c r="FQ868" s="778"/>
      <c r="FR868" s="778"/>
      <c r="FS868" s="778"/>
      <c r="FT868" s="778"/>
      <c r="FU868" s="778"/>
      <c r="FV868" s="778"/>
      <c r="FW868" s="778"/>
      <c r="FX868" s="778"/>
      <c r="FY868" s="778"/>
      <c r="FZ868" s="778"/>
      <c r="GA868" s="778"/>
      <c r="GB868" s="778"/>
      <c r="GC868" s="778"/>
      <c r="GD868" s="778"/>
      <c r="GE868" s="778"/>
      <c r="GF868" s="778"/>
      <c r="GG868" s="778"/>
      <c r="GH868" s="778"/>
      <c r="GI868" s="778"/>
      <c r="GJ868" s="778"/>
      <c r="GK868" s="778"/>
      <c r="GL868" s="778"/>
      <c r="GM868" s="778"/>
      <c r="GN868" s="778"/>
      <c r="GO868" s="778"/>
      <c r="GP868" s="778"/>
      <c r="GQ868" s="778"/>
      <c r="GR868" s="778"/>
      <c r="GS868" s="778"/>
      <c r="GT868" s="778"/>
      <c r="GU868" s="778"/>
      <c r="GV868" s="778"/>
      <c r="GW868" s="778"/>
      <c r="GX868" s="778"/>
      <c r="GY868" s="778"/>
      <c r="GZ868" s="778"/>
      <c r="HA868" s="778"/>
      <c r="HB868" s="778"/>
      <c r="HC868" s="778"/>
      <c r="HD868" s="778"/>
      <c r="HE868" s="778"/>
      <c r="HF868" s="778"/>
      <c r="HG868" s="778"/>
      <c r="HH868" s="778"/>
    </row>
    <row r="869" spans="1:216" s="782" customFormat="1">
      <c r="A869" s="779"/>
      <c r="B869" s="780"/>
      <c r="C869" s="780"/>
      <c r="D869" s="780"/>
      <c r="E869" s="780"/>
      <c r="F869" s="780"/>
      <c r="G869" s="780"/>
      <c r="H869" s="780"/>
      <c r="I869" s="780"/>
      <c r="J869" s="780"/>
      <c r="K869" s="780"/>
      <c r="L869" s="780"/>
      <c r="M869" s="780"/>
      <c r="N869" s="780"/>
      <c r="O869" s="780"/>
      <c r="P869" s="780"/>
      <c r="Q869" s="781"/>
      <c r="R869" s="778"/>
      <c r="S869" s="778"/>
      <c r="T869" s="778"/>
      <c r="U869" s="778"/>
      <c r="V869" s="778"/>
      <c r="W869" s="778"/>
      <c r="X869" s="778"/>
      <c r="Y869" s="778"/>
      <c r="Z869" s="778"/>
      <c r="AA869" s="778"/>
      <c r="AB869" s="778"/>
      <c r="AC869" s="778"/>
      <c r="AD869" s="778"/>
      <c r="AE869" s="778"/>
      <c r="AF869" s="778"/>
      <c r="AG869" s="778"/>
      <c r="AH869" s="778"/>
      <c r="AI869" s="778"/>
      <c r="AJ869" s="778"/>
      <c r="AK869" s="778"/>
      <c r="AL869" s="778"/>
      <c r="AM869" s="778"/>
      <c r="AN869" s="778"/>
      <c r="AO869" s="778"/>
      <c r="AP869" s="778"/>
      <c r="AQ869" s="778"/>
      <c r="AR869" s="778"/>
      <c r="AS869" s="778"/>
      <c r="AT869" s="778"/>
      <c r="AU869" s="778"/>
      <c r="AV869" s="778"/>
      <c r="AW869" s="778"/>
      <c r="AX869" s="778"/>
      <c r="AY869" s="778"/>
      <c r="AZ869" s="778"/>
      <c r="BA869" s="778"/>
      <c r="BB869" s="778"/>
      <c r="BC869" s="778"/>
      <c r="BD869" s="778"/>
      <c r="BE869" s="778"/>
      <c r="BF869" s="778"/>
      <c r="BG869" s="778"/>
      <c r="BH869" s="778"/>
      <c r="BI869" s="778"/>
      <c r="BJ869" s="778"/>
      <c r="BK869" s="778"/>
      <c r="BL869" s="778"/>
      <c r="BM869" s="778"/>
      <c r="BN869" s="778"/>
      <c r="BO869" s="778"/>
      <c r="BP869" s="778"/>
      <c r="BQ869" s="778"/>
      <c r="BR869" s="778"/>
      <c r="BS869" s="778"/>
      <c r="BT869" s="778"/>
      <c r="BU869" s="778"/>
      <c r="BV869" s="778"/>
      <c r="BW869" s="778"/>
      <c r="BX869" s="778"/>
      <c r="BY869" s="778"/>
      <c r="BZ869" s="778"/>
      <c r="CA869" s="778"/>
      <c r="CB869" s="778"/>
      <c r="CC869" s="778"/>
      <c r="CD869" s="778"/>
      <c r="CE869" s="778"/>
      <c r="CF869" s="778"/>
      <c r="CG869" s="778"/>
      <c r="CH869" s="778"/>
      <c r="CI869" s="778"/>
      <c r="CJ869" s="778"/>
      <c r="CK869" s="778"/>
      <c r="CL869" s="778"/>
      <c r="CM869" s="778"/>
      <c r="CN869" s="778"/>
      <c r="CO869" s="778"/>
      <c r="CP869" s="778"/>
      <c r="CQ869" s="778"/>
      <c r="CR869" s="778"/>
      <c r="CS869" s="778"/>
      <c r="CT869" s="778"/>
      <c r="CU869" s="778"/>
      <c r="CV869" s="778"/>
      <c r="CW869" s="778"/>
      <c r="CX869" s="778"/>
      <c r="CY869" s="778"/>
      <c r="CZ869" s="778"/>
      <c r="DA869" s="778"/>
      <c r="DB869" s="778"/>
      <c r="DC869" s="778"/>
      <c r="DD869" s="778"/>
      <c r="DE869" s="778"/>
      <c r="DF869" s="778"/>
      <c r="DG869" s="778"/>
      <c r="DH869" s="778"/>
      <c r="DI869" s="778"/>
      <c r="DJ869" s="778"/>
      <c r="DK869" s="778"/>
      <c r="DL869" s="778"/>
      <c r="DM869" s="778"/>
      <c r="DN869" s="778"/>
      <c r="DO869" s="778"/>
      <c r="DP869" s="778"/>
      <c r="DQ869" s="778"/>
      <c r="DR869" s="778"/>
      <c r="DS869" s="778"/>
      <c r="DT869" s="778"/>
      <c r="DU869" s="778"/>
      <c r="DV869" s="778"/>
      <c r="DW869" s="778"/>
      <c r="DX869" s="778"/>
      <c r="DY869" s="778"/>
      <c r="DZ869" s="778"/>
      <c r="EA869" s="778"/>
      <c r="EB869" s="778"/>
      <c r="EC869" s="778"/>
      <c r="ED869" s="778"/>
      <c r="EE869" s="778"/>
      <c r="EF869" s="778"/>
      <c r="EG869" s="778"/>
      <c r="EH869" s="778"/>
      <c r="EI869" s="778"/>
      <c r="EJ869" s="778"/>
      <c r="EK869" s="778"/>
      <c r="EL869" s="778"/>
      <c r="EM869" s="778"/>
      <c r="EN869" s="778"/>
      <c r="EO869" s="778"/>
      <c r="EP869" s="778"/>
      <c r="EQ869" s="778"/>
      <c r="ER869" s="778"/>
      <c r="ES869" s="778"/>
      <c r="ET869" s="778"/>
      <c r="EU869" s="778"/>
      <c r="EV869" s="778"/>
      <c r="EW869" s="778"/>
      <c r="EX869" s="778"/>
      <c r="EY869" s="778"/>
      <c r="EZ869" s="778"/>
      <c r="FA869" s="778"/>
      <c r="FB869" s="778"/>
      <c r="FC869" s="778"/>
      <c r="FD869" s="778"/>
      <c r="FE869" s="778"/>
      <c r="FF869" s="778"/>
      <c r="FG869" s="778"/>
      <c r="FH869" s="778"/>
      <c r="FI869" s="778"/>
      <c r="FJ869" s="778"/>
      <c r="FK869" s="778"/>
      <c r="FL869" s="778"/>
      <c r="FM869" s="778"/>
      <c r="FN869" s="778"/>
      <c r="FO869" s="778"/>
      <c r="FP869" s="778"/>
      <c r="FQ869" s="778"/>
      <c r="FR869" s="778"/>
      <c r="FS869" s="778"/>
      <c r="FT869" s="778"/>
      <c r="FU869" s="778"/>
      <c r="FV869" s="778"/>
      <c r="FW869" s="778"/>
      <c r="FX869" s="778"/>
      <c r="FY869" s="778"/>
      <c r="FZ869" s="778"/>
      <c r="GA869" s="778"/>
      <c r="GB869" s="778"/>
      <c r="GC869" s="778"/>
      <c r="GD869" s="778"/>
      <c r="GE869" s="778"/>
      <c r="GF869" s="778"/>
      <c r="GG869" s="778"/>
      <c r="GH869" s="778"/>
      <c r="GI869" s="778"/>
      <c r="GJ869" s="778"/>
      <c r="GK869" s="778"/>
      <c r="GL869" s="778"/>
      <c r="GM869" s="778"/>
      <c r="GN869" s="778"/>
      <c r="GO869" s="778"/>
      <c r="GP869" s="778"/>
      <c r="GQ869" s="778"/>
      <c r="GR869" s="778"/>
      <c r="GS869" s="778"/>
      <c r="GT869" s="778"/>
      <c r="GU869" s="778"/>
      <c r="GV869" s="778"/>
      <c r="GW869" s="778"/>
      <c r="GX869" s="778"/>
      <c r="GY869" s="778"/>
      <c r="GZ869" s="778"/>
      <c r="HA869" s="778"/>
      <c r="HB869" s="778"/>
      <c r="HC869" s="778"/>
      <c r="HD869" s="778"/>
      <c r="HE869" s="778"/>
      <c r="HF869" s="778"/>
      <c r="HG869" s="778"/>
      <c r="HH869" s="778"/>
    </row>
    <row r="870" spans="1:216" s="782" customFormat="1">
      <c r="A870" s="779"/>
      <c r="B870" s="780"/>
      <c r="C870" s="780"/>
      <c r="D870" s="780"/>
      <c r="E870" s="780"/>
      <c r="F870" s="780"/>
      <c r="G870" s="780"/>
      <c r="H870" s="780"/>
      <c r="I870" s="780"/>
      <c r="J870" s="780"/>
      <c r="K870" s="780"/>
      <c r="L870" s="780"/>
      <c r="M870" s="780"/>
      <c r="N870" s="780"/>
      <c r="O870" s="780"/>
      <c r="P870" s="780"/>
      <c r="Q870" s="781"/>
      <c r="R870" s="778"/>
      <c r="S870" s="778"/>
      <c r="T870" s="778"/>
      <c r="U870" s="778"/>
      <c r="V870" s="778"/>
      <c r="W870" s="778"/>
      <c r="X870" s="778"/>
      <c r="Y870" s="778"/>
      <c r="Z870" s="778"/>
      <c r="AA870" s="778"/>
      <c r="AB870" s="778"/>
      <c r="AC870" s="778"/>
      <c r="AD870" s="778"/>
      <c r="AE870" s="778"/>
      <c r="AF870" s="778"/>
      <c r="AG870" s="778"/>
      <c r="AH870" s="778"/>
      <c r="AI870" s="778"/>
      <c r="AJ870" s="778"/>
      <c r="AK870" s="778"/>
      <c r="AL870" s="778"/>
      <c r="AM870" s="778"/>
      <c r="AN870" s="778"/>
      <c r="AO870" s="778"/>
      <c r="AP870" s="778"/>
      <c r="AQ870" s="778"/>
      <c r="AR870" s="778"/>
      <c r="AS870" s="778"/>
      <c r="AT870" s="778"/>
      <c r="AU870" s="778"/>
      <c r="AV870" s="778"/>
      <c r="AW870" s="778"/>
      <c r="AX870" s="778"/>
      <c r="AY870" s="778"/>
      <c r="AZ870" s="778"/>
      <c r="BA870" s="778"/>
      <c r="BB870" s="778"/>
      <c r="BC870" s="778"/>
      <c r="BD870" s="778"/>
      <c r="BE870" s="778"/>
      <c r="BF870" s="778"/>
      <c r="BG870" s="778"/>
      <c r="BH870" s="778"/>
      <c r="BI870" s="778"/>
      <c r="BJ870" s="778"/>
      <c r="BK870" s="778"/>
      <c r="BL870" s="778"/>
      <c r="BM870" s="778"/>
      <c r="BN870" s="778"/>
      <c r="BO870" s="778"/>
      <c r="BP870" s="778"/>
      <c r="BQ870" s="778"/>
      <c r="BR870" s="778"/>
      <c r="BS870" s="778"/>
      <c r="BT870" s="778"/>
      <c r="BU870" s="778"/>
      <c r="BV870" s="778"/>
      <c r="BW870" s="778"/>
      <c r="BX870" s="778"/>
      <c r="BY870" s="778"/>
      <c r="BZ870" s="778"/>
      <c r="CA870" s="778"/>
      <c r="CB870" s="778"/>
      <c r="CC870" s="778"/>
      <c r="CD870" s="778"/>
      <c r="CE870" s="778"/>
      <c r="CF870" s="778"/>
      <c r="CG870" s="778"/>
      <c r="CH870" s="778"/>
      <c r="CI870" s="778"/>
      <c r="CJ870" s="778"/>
      <c r="CK870" s="778"/>
      <c r="CL870" s="778"/>
      <c r="CM870" s="778"/>
      <c r="CN870" s="778"/>
      <c r="CO870" s="778"/>
      <c r="CP870" s="778"/>
      <c r="CQ870" s="778"/>
      <c r="CR870" s="778"/>
      <c r="CS870" s="778"/>
      <c r="CT870" s="778"/>
      <c r="CU870" s="778"/>
      <c r="CV870" s="778"/>
      <c r="CW870" s="778"/>
      <c r="CX870" s="778"/>
      <c r="CY870" s="778"/>
      <c r="CZ870" s="778"/>
      <c r="DA870" s="778"/>
      <c r="DB870" s="778"/>
      <c r="DC870" s="778"/>
      <c r="DD870" s="778"/>
      <c r="DE870" s="778"/>
      <c r="DF870" s="778"/>
      <c r="DG870" s="778"/>
      <c r="DH870" s="778"/>
      <c r="DI870" s="778"/>
      <c r="DJ870" s="778"/>
      <c r="DK870" s="778"/>
      <c r="DL870" s="778"/>
      <c r="DM870" s="778"/>
      <c r="DN870" s="778"/>
      <c r="DO870" s="778"/>
      <c r="DP870" s="778"/>
      <c r="DQ870" s="778"/>
      <c r="DR870" s="778"/>
      <c r="DS870" s="778"/>
      <c r="DT870" s="778"/>
      <c r="DU870" s="778"/>
      <c r="DV870" s="778"/>
      <c r="DW870" s="778"/>
      <c r="DX870" s="778"/>
      <c r="DY870" s="778"/>
      <c r="DZ870" s="778"/>
      <c r="EA870" s="778"/>
      <c r="EB870" s="778"/>
      <c r="EC870" s="778"/>
      <c r="ED870" s="778"/>
      <c r="EE870" s="778"/>
      <c r="EF870" s="778"/>
      <c r="EG870" s="778"/>
      <c r="EH870" s="778"/>
      <c r="EI870" s="778"/>
      <c r="EJ870" s="778"/>
      <c r="EK870" s="778"/>
      <c r="EL870" s="778"/>
      <c r="EM870" s="778"/>
      <c r="EN870" s="778"/>
      <c r="EO870" s="778"/>
      <c r="EP870" s="778"/>
      <c r="EQ870" s="778"/>
      <c r="ER870" s="778"/>
      <c r="ES870" s="778"/>
      <c r="ET870" s="778"/>
      <c r="EU870" s="778"/>
      <c r="EV870" s="778"/>
      <c r="EW870" s="778"/>
      <c r="EX870" s="778"/>
      <c r="EY870" s="778"/>
      <c r="EZ870" s="778"/>
      <c r="FA870" s="778"/>
      <c r="FB870" s="778"/>
      <c r="FC870" s="778"/>
      <c r="FD870" s="778"/>
      <c r="FE870" s="778"/>
      <c r="FF870" s="778"/>
      <c r="FG870" s="778"/>
      <c r="FH870" s="778"/>
      <c r="FI870" s="778"/>
      <c r="FJ870" s="778"/>
      <c r="FK870" s="778"/>
      <c r="FL870" s="778"/>
      <c r="FM870" s="778"/>
      <c r="FN870" s="778"/>
      <c r="FO870" s="778"/>
      <c r="FP870" s="778"/>
      <c r="FQ870" s="778"/>
      <c r="FR870" s="778"/>
      <c r="FS870" s="778"/>
      <c r="FT870" s="778"/>
      <c r="FU870" s="778"/>
      <c r="FV870" s="778"/>
      <c r="FW870" s="778"/>
      <c r="FX870" s="778"/>
      <c r="FY870" s="778"/>
      <c r="FZ870" s="778"/>
      <c r="GA870" s="778"/>
      <c r="GB870" s="778"/>
      <c r="GC870" s="778"/>
      <c r="GD870" s="778"/>
      <c r="GE870" s="778"/>
      <c r="GF870" s="778"/>
      <c r="GG870" s="778"/>
      <c r="GH870" s="778"/>
      <c r="GI870" s="778"/>
      <c r="GJ870" s="778"/>
      <c r="GK870" s="778"/>
      <c r="GL870" s="778"/>
      <c r="GM870" s="778"/>
      <c r="GN870" s="778"/>
      <c r="GO870" s="778"/>
      <c r="GP870" s="778"/>
      <c r="GQ870" s="778"/>
      <c r="GR870" s="778"/>
      <c r="GS870" s="778"/>
      <c r="GT870" s="778"/>
      <c r="GU870" s="778"/>
      <c r="GV870" s="778"/>
      <c r="GW870" s="778"/>
      <c r="GX870" s="778"/>
      <c r="GY870" s="778"/>
      <c r="GZ870" s="778"/>
      <c r="HA870" s="778"/>
      <c r="HB870" s="778"/>
      <c r="HC870" s="778"/>
      <c r="HD870" s="778"/>
      <c r="HE870" s="778"/>
      <c r="HF870" s="778"/>
      <c r="HG870" s="778"/>
      <c r="HH870" s="778"/>
    </row>
    <row r="871" spans="1:216" s="782" customFormat="1">
      <c r="A871" s="779"/>
      <c r="B871" s="780"/>
      <c r="C871" s="780"/>
      <c r="D871" s="780"/>
      <c r="E871" s="780"/>
      <c r="F871" s="780"/>
      <c r="G871" s="780"/>
      <c r="H871" s="780"/>
      <c r="I871" s="780"/>
      <c r="J871" s="780"/>
      <c r="K871" s="780"/>
      <c r="L871" s="780"/>
      <c r="M871" s="780"/>
      <c r="N871" s="780"/>
      <c r="O871" s="780"/>
      <c r="P871" s="780"/>
      <c r="Q871" s="781"/>
      <c r="R871" s="778"/>
      <c r="S871" s="778"/>
      <c r="T871" s="778"/>
      <c r="U871" s="778"/>
      <c r="V871" s="778"/>
      <c r="W871" s="778"/>
      <c r="X871" s="778"/>
      <c r="Y871" s="778"/>
      <c r="Z871" s="778"/>
      <c r="AA871" s="778"/>
      <c r="AB871" s="778"/>
      <c r="AC871" s="778"/>
      <c r="AD871" s="778"/>
      <c r="AE871" s="778"/>
      <c r="AF871" s="778"/>
      <c r="AG871" s="778"/>
      <c r="AH871" s="778"/>
      <c r="AI871" s="778"/>
      <c r="AJ871" s="778"/>
      <c r="AK871" s="778"/>
      <c r="AL871" s="778"/>
      <c r="AM871" s="778"/>
      <c r="AN871" s="778"/>
      <c r="AO871" s="778"/>
      <c r="AP871" s="778"/>
      <c r="AQ871" s="778"/>
      <c r="AR871" s="778"/>
      <c r="AS871" s="778"/>
      <c r="AT871" s="778"/>
      <c r="AU871" s="778"/>
      <c r="AV871" s="778"/>
      <c r="AW871" s="778"/>
      <c r="AX871" s="778"/>
      <c r="AY871" s="778"/>
      <c r="AZ871" s="778"/>
      <c r="BA871" s="778"/>
      <c r="BB871" s="778"/>
      <c r="BC871" s="778"/>
      <c r="BD871" s="778"/>
      <c r="BE871" s="778"/>
      <c r="BF871" s="778"/>
      <c r="BG871" s="778"/>
      <c r="BH871" s="778"/>
      <c r="BI871" s="778"/>
      <c r="BJ871" s="778"/>
      <c r="BK871" s="778"/>
      <c r="BL871" s="778"/>
      <c r="BM871" s="778"/>
      <c r="BN871" s="778"/>
      <c r="BO871" s="778"/>
      <c r="BP871" s="778"/>
      <c r="BQ871" s="778"/>
      <c r="BR871" s="778"/>
      <c r="BS871" s="778"/>
      <c r="BT871" s="778"/>
      <c r="BU871" s="778"/>
      <c r="BV871" s="778"/>
      <c r="BW871" s="778"/>
      <c r="BX871" s="778"/>
      <c r="BY871" s="778"/>
      <c r="BZ871" s="778"/>
      <c r="CA871" s="778"/>
      <c r="CB871" s="778"/>
      <c r="CC871" s="778"/>
      <c r="CD871" s="778"/>
      <c r="CE871" s="778"/>
      <c r="CF871" s="778"/>
      <c r="CG871" s="778"/>
      <c r="CH871" s="778"/>
      <c r="CI871" s="778"/>
      <c r="CJ871" s="778"/>
      <c r="CK871" s="778"/>
      <c r="CL871" s="778"/>
      <c r="CM871" s="778"/>
      <c r="CN871" s="778"/>
      <c r="CO871" s="778"/>
      <c r="CP871" s="778"/>
      <c r="CQ871" s="778"/>
      <c r="CR871" s="778"/>
      <c r="CS871" s="778"/>
      <c r="CT871" s="778"/>
      <c r="CU871" s="778"/>
      <c r="CV871" s="778"/>
      <c r="CW871" s="778"/>
      <c r="CX871" s="778"/>
      <c r="CY871" s="778"/>
      <c r="CZ871" s="778"/>
      <c r="DA871" s="778"/>
      <c r="DB871" s="778"/>
      <c r="DC871" s="778"/>
      <c r="DD871" s="778"/>
      <c r="DE871" s="778"/>
      <c r="DF871" s="778"/>
      <c r="DG871" s="778"/>
      <c r="DH871" s="778"/>
      <c r="DI871" s="778"/>
      <c r="DJ871" s="778"/>
      <c r="DK871" s="778"/>
      <c r="DL871" s="778"/>
      <c r="DM871" s="778"/>
      <c r="DN871" s="778"/>
      <c r="DO871" s="778"/>
      <c r="DP871" s="778"/>
      <c r="DQ871" s="778"/>
      <c r="DR871" s="778"/>
      <c r="DS871" s="778"/>
      <c r="DT871" s="778"/>
      <c r="DU871" s="778"/>
      <c r="DV871" s="778"/>
      <c r="DW871" s="778"/>
      <c r="DX871" s="778"/>
      <c r="DY871" s="778"/>
      <c r="DZ871" s="778"/>
      <c r="EA871" s="778"/>
      <c r="EB871" s="778"/>
      <c r="EC871" s="778"/>
      <c r="ED871" s="778"/>
      <c r="EE871" s="778"/>
      <c r="EF871" s="778"/>
      <c r="EG871" s="778"/>
      <c r="EH871" s="778"/>
      <c r="EI871" s="778"/>
      <c r="EJ871" s="778"/>
      <c r="EK871" s="778"/>
      <c r="EL871" s="778"/>
      <c r="EM871" s="778"/>
      <c r="EN871" s="778"/>
      <c r="EO871" s="778"/>
      <c r="EP871" s="778"/>
      <c r="EQ871" s="778"/>
      <c r="ER871" s="778"/>
      <c r="ES871" s="778"/>
      <c r="ET871" s="778"/>
      <c r="EU871" s="778"/>
      <c r="EV871" s="778"/>
      <c r="EW871" s="778"/>
      <c r="EX871" s="778"/>
      <c r="EY871" s="778"/>
      <c r="EZ871" s="778"/>
      <c r="FA871" s="778"/>
      <c r="FB871" s="778"/>
      <c r="FC871" s="778"/>
      <c r="FD871" s="778"/>
      <c r="FE871" s="778"/>
      <c r="FF871" s="778"/>
      <c r="FG871" s="778"/>
      <c r="FH871" s="778"/>
      <c r="FI871" s="778"/>
      <c r="FJ871" s="778"/>
      <c r="FK871" s="778"/>
      <c r="FL871" s="778"/>
      <c r="FM871" s="778"/>
      <c r="FN871" s="778"/>
      <c r="FO871" s="778"/>
      <c r="FP871" s="778"/>
      <c r="FQ871" s="778"/>
      <c r="FR871" s="778"/>
      <c r="FS871" s="778"/>
      <c r="FT871" s="778"/>
      <c r="FU871" s="778"/>
      <c r="FV871" s="778"/>
      <c r="FW871" s="778"/>
      <c r="FX871" s="778"/>
      <c r="FY871" s="778"/>
      <c r="FZ871" s="778"/>
      <c r="GA871" s="778"/>
      <c r="GB871" s="778"/>
      <c r="GC871" s="778"/>
      <c r="GD871" s="778"/>
      <c r="GE871" s="778"/>
      <c r="GF871" s="778"/>
      <c r="GG871" s="778"/>
      <c r="GH871" s="778"/>
      <c r="GI871" s="778"/>
      <c r="GJ871" s="778"/>
      <c r="GK871" s="778"/>
      <c r="GL871" s="778"/>
      <c r="GM871" s="778"/>
      <c r="GN871" s="778"/>
      <c r="GO871" s="778"/>
      <c r="GP871" s="778"/>
      <c r="GQ871" s="778"/>
      <c r="GR871" s="778"/>
      <c r="GS871" s="778"/>
      <c r="GT871" s="778"/>
      <c r="GU871" s="778"/>
      <c r="GV871" s="778"/>
      <c r="GW871" s="778"/>
      <c r="GX871" s="778"/>
      <c r="GY871" s="778"/>
      <c r="GZ871" s="778"/>
      <c r="HA871" s="778"/>
      <c r="HB871" s="778"/>
      <c r="HC871" s="778"/>
      <c r="HD871" s="778"/>
      <c r="HE871" s="778"/>
      <c r="HF871" s="778"/>
      <c r="HG871" s="778"/>
      <c r="HH871" s="778"/>
    </row>
    <row r="872" spans="1:216" s="782" customFormat="1">
      <c r="A872" s="779"/>
      <c r="B872" s="780"/>
      <c r="C872" s="780"/>
      <c r="D872" s="780"/>
      <c r="E872" s="780"/>
      <c r="F872" s="780"/>
      <c r="G872" s="780"/>
      <c r="H872" s="780"/>
      <c r="I872" s="780"/>
      <c r="J872" s="780"/>
      <c r="K872" s="780"/>
      <c r="L872" s="780"/>
      <c r="M872" s="780"/>
      <c r="N872" s="780"/>
      <c r="O872" s="780"/>
      <c r="P872" s="780"/>
      <c r="Q872" s="781"/>
      <c r="R872" s="778"/>
      <c r="S872" s="778"/>
      <c r="T872" s="778"/>
      <c r="U872" s="778"/>
      <c r="V872" s="778"/>
      <c r="W872" s="778"/>
      <c r="X872" s="778"/>
      <c r="Y872" s="778"/>
      <c r="Z872" s="778"/>
      <c r="AA872" s="778"/>
      <c r="AB872" s="778"/>
      <c r="AC872" s="778"/>
      <c r="AD872" s="778"/>
      <c r="AE872" s="778"/>
      <c r="AF872" s="778"/>
      <c r="AG872" s="778"/>
      <c r="AH872" s="778"/>
      <c r="AI872" s="778"/>
      <c r="AJ872" s="778"/>
      <c r="AK872" s="778"/>
      <c r="AL872" s="778"/>
      <c r="AM872" s="778"/>
      <c r="AN872" s="778"/>
      <c r="AO872" s="778"/>
      <c r="AP872" s="778"/>
      <c r="AQ872" s="778"/>
      <c r="AR872" s="778"/>
      <c r="AS872" s="778"/>
      <c r="AT872" s="778"/>
      <c r="AU872" s="778"/>
      <c r="AV872" s="778"/>
      <c r="AW872" s="778"/>
      <c r="AX872" s="778"/>
      <c r="AY872" s="778"/>
      <c r="AZ872" s="778"/>
      <c r="BA872" s="778"/>
      <c r="BB872" s="778"/>
      <c r="BC872" s="778"/>
      <c r="BD872" s="778"/>
      <c r="BE872" s="778"/>
      <c r="BF872" s="778"/>
      <c r="BG872" s="778"/>
      <c r="BH872" s="778"/>
      <c r="BI872" s="778"/>
      <c r="BJ872" s="778"/>
      <c r="BK872" s="778"/>
      <c r="BL872" s="778"/>
      <c r="BM872" s="778"/>
      <c r="BN872" s="778"/>
      <c r="BO872" s="778"/>
      <c r="BP872" s="778"/>
      <c r="BQ872" s="778"/>
      <c r="BR872" s="778"/>
      <c r="BS872" s="778"/>
      <c r="BT872" s="778"/>
      <c r="BU872" s="778"/>
      <c r="BV872" s="778"/>
      <c r="BW872" s="778"/>
      <c r="BX872" s="778"/>
      <c r="BY872" s="778"/>
      <c r="BZ872" s="778"/>
      <c r="CA872" s="778"/>
      <c r="CB872" s="778"/>
      <c r="CC872" s="778"/>
      <c r="CD872" s="778"/>
      <c r="CE872" s="778"/>
      <c r="CF872" s="778"/>
      <c r="CG872" s="778"/>
      <c r="CH872" s="778"/>
      <c r="CI872" s="778"/>
      <c r="CJ872" s="778"/>
      <c r="CK872" s="778"/>
      <c r="CL872" s="778"/>
      <c r="CM872" s="778"/>
      <c r="CN872" s="778"/>
      <c r="CO872" s="778"/>
      <c r="CP872" s="778"/>
      <c r="CQ872" s="778"/>
      <c r="CR872" s="778"/>
      <c r="CS872" s="778"/>
      <c r="CT872" s="778"/>
      <c r="CU872" s="778"/>
      <c r="CV872" s="778"/>
      <c r="CW872" s="778"/>
      <c r="CX872" s="778"/>
      <c r="CY872" s="778"/>
      <c r="CZ872" s="778"/>
      <c r="DA872" s="778"/>
      <c r="DB872" s="778"/>
      <c r="DC872" s="778"/>
      <c r="DD872" s="778"/>
      <c r="DE872" s="778"/>
      <c r="DF872" s="778"/>
      <c r="DG872" s="778"/>
      <c r="DH872" s="778"/>
      <c r="DI872" s="778"/>
      <c r="DJ872" s="778"/>
      <c r="DK872" s="778"/>
      <c r="DL872" s="778"/>
      <c r="DM872" s="778"/>
      <c r="DN872" s="778"/>
      <c r="DO872" s="778"/>
      <c r="DP872" s="778"/>
      <c r="DQ872" s="778"/>
      <c r="DR872" s="778"/>
      <c r="DS872" s="778"/>
      <c r="DT872" s="778"/>
      <c r="DU872" s="778"/>
      <c r="DV872" s="778"/>
      <c r="DW872" s="778"/>
      <c r="DX872" s="778"/>
      <c r="DY872" s="778"/>
      <c r="DZ872" s="778"/>
      <c r="EA872" s="778"/>
      <c r="EB872" s="778"/>
      <c r="EC872" s="778"/>
      <c r="ED872" s="778"/>
      <c r="EE872" s="778"/>
      <c r="EF872" s="778"/>
      <c r="EG872" s="778"/>
      <c r="EH872" s="778"/>
      <c r="EI872" s="778"/>
      <c r="EJ872" s="778"/>
      <c r="EK872" s="778"/>
      <c r="EL872" s="778"/>
      <c r="EM872" s="778"/>
      <c r="EN872" s="778"/>
      <c r="EO872" s="778"/>
      <c r="EP872" s="778"/>
      <c r="EQ872" s="778"/>
      <c r="ER872" s="778"/>
      <c r="ES872" s="778"/>
      <c r="ET872" s="778"/>
      <c r="EU872" s="778"/>
      <c r="EV872" s="778"/>
      <c r="EW872" s="778"/>
      <c r="EX872" s="778"/>
      <c r="EY872" s="778"/>
      <c r="EZ872" s="778"/>
      <c r="FA872" s="778"/>
      <c r="FB872" s="778"/>
      <c r="FC872" s="778"/>
      <c r="FD872" s="778"/>
      <c r="FE872" s="778"/>
      <c r="FF872" s="778"/>
      <c r="FG872" s="778"/>
      <c r="FH872" s="778"/>
      <c r="FI872" s="778"/>
      <c r="FJ872" s="778"/>
      <c r="FK872" s="778"/>
      <c r="FL872" s="778"/>
      <c r="FM872" s="778"/>
      <c r="FN872" s="778"/>
      <c r="FO872" s="778"/>
      <c r="FP872" s="778"/>
      <c r="FQ872" s="778"/>
      <c r="FR872" s="778"/>
      <c r="FS872" s="778"/>
      <c r="FT872" s="778"/>
      <c r="FU872" s="778"/>
      <c r="FV872" s="778"/>
      <c r="FW872" s="778"/>
      <c r="FX872" s="778"/>
      <c r="FY872" s="778"/>
      <c r="FZ872" s="778"/>
      <c r="GA872" s="778"/>
      <c r="GB872" s="778"/>
      <c r="GC872" s="778"/>
      <c r="GD872" s="778"/>
      <c r="GE872" s="778"/>
      <c r="GF872" s="778"/>
      <c r="GG872" s="778"/>
      <c r="GH872" s="778"/>
      <c r="GI872" s="778"/>
      <c r="GJ872" s="778"/>
      <c r="GK872" s="778"/>
      <c r="GL872" s="778"/>
      <c r="GM872" s="778"/>
      <c r="GN872" s="778"/>
      <c r="GO872" s="778"/>
      <c r="GP872" s="778"/>
      <c r="GQ872" s="778"/>
      <c r="GR872" s="778"/>
      <c r="GS872" s="778"/>
      <c r="GT872" s="778"/>
      <c r="GU872" s="778"/>
      <c r="GV872" s="778"/>
      <c r="GW872" s="778"/>
      <c r="GX872" s="778"/>
      <c r="GY872" s="778"/>
      <c r="GZ872" s="778"/>
      <c r="HA872" s="778"/>
      <c r="HB872" s="778"/>
      <c r="HC872" s="778"/>
      <c r="HD872" s="778"/>
      <c r="HE872" s="778"/>
      <c r="HF872" s="778"/>
      <c r="HG872" s="778"/>
      <c r="HH872" s="778"/>
    </row>
    <row r="873" spans="1:216" s="782" customFormat="1">
      <c r="A873" s="779"/>
      <c r="B873" s="780"/>
      <c r="C873" s="780"/>
      <c r="D873" s="780"/>
      <c r="E873" s="780"/>
      <c r="F873" s="780"/>
      <c r="G873" s="780"/>
      <c r="H873" s="780"/>
      <c r="I873" s="780"/>
      <c r="J873" s="780"/>
      <c r="K873" s="780"/>
      <c r="L873" s="780"/>
      <c r="M873" s="780"/>
      <c r="N873" s="780"/>
      <c r="O873" s="780"/>
      <c r="P873" s="780"/>
      <c r="Q873" s="781"/>
      <c r="R873" s="778"/>
      <c r="S873" s="778"/>
      <c r="T873" s="778"/>
      <c r="U873" s="778"/>
      <c r="V873" s="778"/>
      <c r="W873" s="778"/>
      <c r="X873" s="778"/>
      <c r="Y873" s="778"/>
      <c r="Z873" s="778"/>
      <c r="AA873" s="778"/>
      <c r="AB873" s="778"/>
      <c r="AC873" s="778"/>
      <c r="AD873" s="778"/>
      <c r="AE873" s="778"/>
      <c r="AF873" s="778"/>
      <c r="AG873" s="778"/>
      <c r="AH873" s="778"/>
      <c r="AI873" s="778"/>
      <c r="AJ873" s="778"/>
      <c r="AK873" s="778"/>
      <c r="AL873" s="778"/>
      <c r="AM873" s="778"/>
      <c r="AN873" s="778"/>
      <c r="AO873" s="778"/>
      <c r="AP873" s="778"/>
      <c r="AQ873" s="778"/>
      <c r="AR873" s="778"/>
      <c r="AS873" s="778"/>
      <c r="AT873" s="778"/>
      <c r="AU873" s="778"/>
      <c r="AV873" s="778"/>
      <c r="AW873" s="778"/>
      <c r="AX873" s="778"/>
      <c r="AY873" s="778"/>
      <c r="AZ873" s="778"/>
      <c r="BA873" s="778"/>
      <c r="BB873" s="778"/>
      <c r="BC873" s="778"/>
      <c r="BD873" s="778"/>
      <c r="BE873" s="778"/>
      <c r="BF873" s="778"/>
      <c r="BG873" s="778"/>
      <c r="BH873" s="778"/>
      <c r="BI873" s="778"/>
      <c r="BJ873" s="778"/>
      <c r="BK873" s="778"/>
      <c r="BL873" s="778"/>
      <c r="BM873" s="778"/>
      <c r="BN873" s="778"/>
      <c r="BO873" s="778"/>
      <c r="BP873" s="778"/>
      <c r="BQ873" s="778"/>
      <c r="BR873" s="778"/>
      <c r="BS873" s="778"/>
      <c r="BT873" s="778"/>
      <c r="BU873" s="778"/>
      <c r="BV873" s="778"/>
      <c r="BW873" s="778"/>
      <c r="BX873" s="778"/>
      <c r="BY873" s="778"/>
      <c r="BZ873" s="778"/>
      <c r="CA873" s="778"/>
      <c r="CB873" s="778"/>
      <c r="CC873" s="778"/>
      <c r="CD873" s="778"/>
      <c r="CE873" s="778"/>
      <c r="CF873" s="778"/>
      <c r="CG873" s="778"/>
      <c r="CH873" s="778"/>
      <c r="CI873" s="778"/>
      <c r="CJ873" s="778"/>
      <c r="CK873" s="778"/>
      <c r="CL873" s="778"/>
      <c r="CM873" s="778"/>
      <c r="CN873" s="778"/>
      <c r="CO873" s="778"/>
      <c r="CP873" s="778"/>
      <c r="CQ873" s="778"/>
      <c r="CR873" s="778"/>
      <c r="CS873" s="778"/>
      <c r="CT873" s="778"/>
      <c r="CU873" s="778"/>
      <c r="CV873" s="778"/>
      <c r="CW873" s="778"/>
      <c r="CX873" s="778"/>
      <c r="CY873" s="778"/>
      <c r="CZ873" s="778"/>
      <c r="DA873" s="778"/>
      <c r="DB873" s="778"/>
      <c r="DC873" s="778"/>
      <c r="DD873" s="778"/>
      <c r="DE873" s="778"/>
      <c r="DF873" s="778"/>
      <c r="DG873" s="778"/>
      <c r="DH873" s="778"/>
      <c r="DI873" s="778"/>
      <c r="DJ873" s="778"/>
      <c r="DK873" s="778"/>
      <c r="DL873" s="778"/>
      <c r="DM873" s="778"/>
      <c r="DN873" s="778"/>
      <c r="DO873" s="778"/>
      <c r="DP873" s="778"/>
      <c r="DQ873" s="778"/>
      <c r="DR873" s="778"/>
      <c r="DS873" s="778"/>
      <c r="DT873" s="778"/>
      <c r="DU873" s="778"/>
      <c r="DV873" s="778"/>
      <c r="DW873" s="778"/>
      <c r="DX873" s="778"/>
      <c r="DY873" s="778"/>
      <c r="DZ873" s="778"/>
      <c r="EA873" s="778"/>
      <c r="EB873" s="778"/>
      <c r="EC873" s="778"/>
      <c r="ED873" s="778"/>
      <c r="EE873" s="778"/>
      <c r="EF873" s="778"/>
      <c r="EG873" s="778"/>
      <c r="EH873" s="778"/>
      <c r="EI873" s="778"/>
      <c r="EJ873" s="778"/>
      <c r="EK873" s="778"/>
      <c r="EL873" s="778"/>
      <c r="EM873" s="778"/>
      <c r="EN873" s="778"/>
      <c r="EO873" s="778"/>
      <c r="EP873" s="778"/>
      <c r="EQ873" s="778"/>
      <c r="ER873" s="778"/>
      <c r="ES873" s="778"/>
      <c r="ET873" s="778"/>
      <c r="EU873" s="778"/>
      <c r="EV873" s="778"/>
      <c r="EW873" s="778"/>
      <c r="EX873" s="778"/>
      <c r="EY873" s="778"/>
      <c r="EZ873" s="778"/>
      <c r="FA873" s="778"/>
      <c r="FB873" s="778"/>
      <c r="FC873" s="778"/>
      <c r="FD873" s="778"/>
      <c r="FE873" s="778"/>
      <c r="FF873" s="778"/>
      <c r="FG873" s="778"/>
      <c r="FH873" s="778"/>
      <c r="FI873" s="778"/>
      <c r="FJ873" s="778"/>
      <c r="FK873" s="778"/>
      <c r="FL873" s="778"/>
      <c r="FM873" s="778"/>
      <c r="FN873" s="778"/>
      <c r="FO873" s="778"/>
      <c r="FP873" s="778"/>
      <c r="FQ873" s="778"/>
      <c r="FR873" s="778"/>
      <c r="FS873" s="778"/>
      <c r="FT873" s="778"/>
      <c r="FU873" s="778"/>
      <c r="FV873" s="778"/>
      <c r="FW873" s="778"/>
      <c r="FX873" s="778"/>
      <c r="FY873" s="778"/>
      <c r="FZ873" s="778"/>
      <c r="GA873" s="778"/>
      <c r="GB873" s="778"/>
      <c r="GC873" s="778"/>
      <c r="GD873" s="778"/>
      <c r="GE873" s="778"/>
      <c r="GF873" s="778"/>
      <c r="GG873" s="778"/>
      <c r="GH873" s="778"/>
      <c r="GI873" s="778"/>
      <c r="GJ873" s="778"/>
      <c r="GK873" s="778"/>
      <c r="GL873" s="778"/>
      <c r="GM873" s="778"/>
      <c r="GN873" s="778"/>
      <c r="GO873" s="778"/>
      <c r="GP873" s="778"/>
      <c r="GQ873" s="778"/>
      <c r="GR873" s="778"/>
      <c r="GS873" s="778"/>
      <c r="GT873" s="778"/>
      <c r="GU873" s="778"/>
      <c r="GV873" s="778"/>
      <c r="GW873" s="778"/>
      <c r="GX873" s="778"/>
      <c r="GY873" s="778"/>
      <c r="GZ873" s="778"/>
      <c r="HA873" s="778"/>
      <c r="HB873" s="778"/>
      <c r="HC873" s="778"/>
      <c r="HD873" s="778"/>
      <c r="HE873" s="778"/>
      <c r="HF873" s="778"/>
      <c r="HG873" s="778"/>
      <c r="HH873" s="778"/>
    </row>
    <row r="874" spans="1:216" s="782" customFormat="1">
      <c r="A874" s="779"/>
      <c r="B874" s="780"/>
      <c r="C874" s="780"/>
      <c r="D874" s="780"/>
      <c r="E874" s="780"/>
      <c r="F874" s="780"/>
      <c r="G874" s="780"/>
      <c r="H874" s="780"/>
      <c r="I874" s="780"/>
      <c r="J874" s="780"/>
      <c r="K874" s="780"/>
      <c r="L874" s="780"/>
      <c r="M874" s="780"/>
      <c r="N874" s="780"/>
      <c r="O874" s="780"/>
      <c r="P874" s="780"/>
      <c r="Q874" s="781"/>
      <c r="R874" s="778"/>
      <c r="S874" s="778"/>
      <c r="T874" s="778"/>
      <c r="U874" s="778"/>
      <c r="V874" s="778"/>
      <c r="W874" s="778"/>
      <c r="X874" s="778"/>
      <c r="Y874" s="778"/>
      <c r="Z874" s="778"/>
      <c r="AA874" s="778"/>
      <c r="AB874" s="778"/>
      <c r="AC874" s="778"/>
      <c r="AD874" s="778"/>
      <c r="AE874" s="778"/>
      <c r="AF874" s="778"/>
      <c r="AG874" s="778"/>
      <c r="AH874" s="778"/>
      <c r="AI874" s="778"/>
      <c r="AJ874" s="778"/>
      <c r="AK874" s="778"/>
      <c r="AL874" s="778"/>
      <c r="AM874" s="778"/>
      <c r="AN874" s="778"/>
      <c r="AO874" s="778"/>
      <c r="AP874" s="778"/>
      <c r="AQ874" s="778"/>
      <c r="AR874" s="778"/>
      <c r="AS874" s="778"/>
      <c r="AT874" s="778"/>
      <c r="AU874" s="778"/>
      <c r="AV874" s="778"/>
      <c r="AW874" s="778"/>
      <c r="AX874" s="778"/>
      <c r="AY874" s="778"/>
      <c r="AZ874" s="778"/>
      <c r="BA874" s="778"/>
      <c r="BB874" s="778"/>
      <c r="BC874" s="778"/>
      <c r="BD874" s="778"/>
      <c r="BE874" s="778"/>
      <c r="BF874" s="778"/>
      <c r="BG874" s="778"/>
      <c r="BH874" s="778"/>
      <c r="BI874" s="778"/>
      <c r="BJ874" s="778"/>
      <c r="BK874" s="778"/>
      <c r="BL874" s="778"/>
      <c r="BM874" s="778"/>
      <c r="BN874" s="778"/>
      <c r="BO874" s="778"/>
      <c r="BP874" s="778"/>
      <c r="BQ874" s="778"/>
      <c r="BR874" s="778"/>
      <c r="BS874" s="778"/>
      <c r="BT874" s="778"/>
      <c r="BU874" s="778"/>
      <c r="BV874" s="778"/>
      <c r="BW874" s="778"/>
      <c r="BX874" s="778"/>
      <c r="BY874" s="778"/>
      <c r="BZ874" s="778"/>
      <c r="CA874" s="778"/>
      <c r="CB874" s="778"/>
      <c r="CC874" s="778"/>
      <c r="CD874" s="778"/>
      <c r="CE874" s="778"/>
      <c r="CF874" s="778"/>
      <c r="CG874" s="778"/>
      <c r="CH874" s="778"/>
      <c r="CI874" s="778"/>
      <c r="CJ874" s="778"/>
      <c r="CK874" s="778"/>
      <c r="CL874" s="778"/>
      <c r="CM874" s="778"/>
      <c r="CN874" s="778"/>
      <c r="CO874" s="778"/>
      <c r="CP874" s="778"/>
      <c r="CQ874" s="778"/>
      <c r="CR874" s="778"/>
      <c r="CS874" s="778"/>
      <c r="CT874" s="778"/>
      <c r="CU874" s="778"/>
      <c r="CV874" s="778"/>
      <c r="CW874" s="778"/>
      <c r="CX874" s="778"/>
      <c r="CY874" s="778"/>
      <c r="CZ874" s="778"/>
      <c r="DA874" s="778"/>
      <c r="DB874" s="778"/>
      <c r="DC874" s="778"/>
      <c r="DD874" s="778"/>
      <c r="DE874" s="778"/>
      <c r="DF874" s="778"/>
      <c r="DG874" s="778"/>
      <c r="DH874" s="778"/>
      <c r="DI874" s="778"/>
      <c r="DJ874" s="778"/>
      <c r="DK874" s="778"/>
      <c r="DL874" s="778"/>
      <c r="DM874" s="778"/>
      <c r="DN874" s="778"/>
      <c r="DO874" s="778"/>
      <c r="DP874" s="778"/>
      <c r="DQ874" s="778"/>
      <c r="DR874" s="778"/>
      <c r="DS874" s="778"/>
      <c r="DT874" s="778"/>
      <c r="DU874" s="778"/>
      <c r="DV874" s="778"/>
      <c r="DW874" s="778"/>
      <c r="DX874" s="778"/>
      <c r="DY874" s="778"/>
      <c r="DZ874" s="778"/>
      <c r="EA874" s="778"/>
      <c r="EB874" s="778"/>
      <c r="EC874" s="778"/>
      <c r="ED874" s="778"/>
      <c r="EE874" s="778"/>
      <c r="EF874" s="778"/>
      <c r="EG874" s="778"/>
      <c r="EH874" s="778"/>
      <c r="EI874" s="778"/>
      <c r="EJ874" s="778"/>
      <c r="EK874" s="778"/>
      <c r="EL874" s="778"/>
      <c r="EM874" s="778"/>
      <c r="EN874" s="778"/>
      <c r="EO874" s="778"/>
      <c r="EP874" s="778"/>
      <c r="EQ874" s="778"/>
      <c r="ER874" s="778"/>
      <c r="ES874" s="778"/>
      <c r="ET874" s="778"/>
      <c r="EU874" s="778"/>
      <c r="EV874" s="778"/>
      <c r="EW874" s="778"/>
      <c r="EX874" s="778"/>
      <c r="EY874" s="778"/>
      <c r="EZ874" s="778"/>
      <c r="FA874" s="778"/>
      <c r="FB874" s="778"/>
      <c r="FC874" s="778"/>
      <c r="FD874" s="778"/>
      <c r="FE874" s="778"/>
      <c r="FF874" s="778"/>
      <c r="FG874" s="778"/>
      <c r="FH874" s="778"/>
      <c r="FI874" s="778"/>
      <c r="FJ874" s="778"/>
      <c r="FK874" s="778"/>
      <c r="FL874" s="778"/>
      <c r="FM874" s="778"/>
      <c r="FN874" s="778"/>
      <c r="FO874" s="778"/>
      <c r="FP874" s="778"/>
      <c r="FQ874" s="778"/>
      <c r="FR874" s="778"/>
      <c r="FS874" s="778"/>
      <c r="FT874" s="778"/>
      <c r="FU874" s="778"/>
      <c r="FV874" s="778"/>
      <c r="FW874" s="778"/>
      <c r="FX874" s="778"/>
      <c r="FY874" s="778"/>
      <c r="FZ874" s="778"/>
      <c r="GA874" s="778"/>
      <c r="GB874" s="778"/>
      <c r="GC874" s="778"/>
      <c r="GD874" s="778"/>
      <c r="GE874" s="778"/>
      <c r="GF874" s="778"/>
      <c r="GG874" s="778"/>
      <c r="GH874" s="778"/>
      <c r="GI874" s="778"/>
      <c r="GJ874" s="778"/>
      <c r="GK874" s="778"/>
      <c r="GL874" s="778"/>
      <c r="GM874" s="778"/>
      <c r="GN874" s="778"/>
      <c r="GO874" s="778"/>
      <c r="GP874" s="778"/>
      <c r="GQ874" s="778"/>
      <c r="GR874" s="778"/>
      <c r="GS874" s="778"/>
      <c r="GT874" s="778"/>
      <c r="GU874" s="778"/>
      <c r="GV874" s="778"/>
      <c r="GW874" s="778"/>
      <c r="GX874" s="778"/>
      <c r="GY874" s="778"/>
      <c r="GZ874" s="778"/>
      <c r="HA874" s="778"/>
      <c r="HB874" s="778"/>
      <c r="HC874" s="778"/>
      <c r="HD874" s="778"/>
      <c r="HE874" s="778"/>
      <c r="HF874" s="778"/>
      <c r="HG874" s="778"/>
      <c r="HH874" s="778"/>
    </row>
    <row r="875" spans="1:216" s="782" customFormat="1">
      <c r="A875" s="779"/>
      <c r="B875" s="780"/>
      <c r="C875" s="780"/>
      <c r="D875" s="780"/>
      <c r="E875" s="780"/>
      <c r="F875" s="780"/>
      <c r="G875" s="780"/>
      <c r="H875" s="780"/>
      <c r="I875" s="780"/>
      <c r="J875" s="780"/>
      <c r="K875" s="780"/>
      <c r="L875" s="780"/>
      <c r="M875" s="780"/>
      <c r="N875" s="780"/>
      <c r="O875" s="780"/>
      <c r="P875" s="780"/>
      <c r="Q875" s="781"/>
      <c r="R875" s="778"/>
      <c r="S875" s="778"/>
      <c r="T875" s="778"/>
      <c r="U875" s="778"/>
      <c r="V875" s="778"/>
      <c r="W875" s="778"/>
      <c r="X875" s="778"/>
      <c r="Y875" s="778"/>
      <c r="Z875" s="778"/>
      <c r="AA875" s="778"/>
      <c r="AB875" s="778"/>
      <c r="AC875" s="778"/>
      <c r="AD875" s="778"/>
      <c r="AE875" s="778"/>
      <c r="AF875" s="778"/>
      <c r="AG875" s="778"/>
      <c r="AH875" s="778"/>
      <c r="AI875" s="778"/>
      <c r="AJ875" s="778"/>
      <c r="AK875" s="778"/>
      <c r="AL875" s="778"/>
      <c r="AM875" s="778"/>
      <c r="AN875" s="778"/>
      <c r="AO875" s="778"/>
      <c r="AP875" s="778"/>
      <c r="AQ875" s="778"/>
      <c r="AR875" s="778"/>
      <c r="AS875" s="778"/>
      <c r="AT875" s="778"/>
      <c r="AU875" s="778"/>
      <c r="AV875" s="778"/>
      <c r="AW875" s="778"/>
      <c r="AX875" s="778"/>
      <c r="AY875" s="778"/>
      <c r="AZ875" s="778"/>
      <c r="BA875" s="778"/>
      <c r="BB875" s="778"/>
      <c r="BC875" s="778"/>
      <c r="BD875" s="778"/>
      <c r="BE875" s="778"/>
      <c r="BF875" s="778"/>
      <c r="BG875" s="778"/>
      <c r="BH875" s="778"/>
      <c r="BI875" s="778"/>
      <c r="BJ875" s="778"/>
      <c r="BK875" s="778"/>
      <c r="BL875" s="778"/>
      <c r="BM875" s="778"/>
      <c r="BN875" s="778"/>
      <c r="BO875" s="778"/>
      <c r="BP875" s="778"/>
      <c r="BQ875" s="778"/>
      <c r="BR875" s="778"/>
      <c r="BS875" s="778"/>
      <c r="BT875" s="778"/>
      <c r="BU875" s="778"/>
      <c r="BV875" s="778"/>
      <c r="BW875" s="778"/>
      <c r="BX875" s="778"/>
      <c r="BY875" s="778"/>
      <c r="BZ875" s="778"/>
      <c r="CA875" s="778"/>
      <c r="CB875" s="778"/>
      <c r="CC875" s="778"/>
      <c r="CD875" s="778"/>
      <c r="CE875" s="778"/>
      <c r="CF875" s="778"/>
      <c r="CG875" s="778"/>
      <c r="CH875" s="778"/>
      <c r="CI875" s="778"/>
      <c r="CJ875" s="778"/>
      <c r="CK875" s="778"/>
      <c r="CL875" s="778"/>
      <c r="CM875" s="778"/>
      <c r="CN875" s="778"/>
      <c r="CO875" s="778"/>
      <c r="CP875" s="778"/>
      <c r="CQ875" s="778"/>
      <c r="CR875" s="778"/>
      <c r="CS875" s="778"/>
      <c r="CT875" s="778"/>
      <c r="CU875" s="778"/>
      <c r="CV875" s="778"/>
      <c r="CW875" s="778"/>
      <c r="CX875" s="778"/>
      <c r="CY875" s="778"/>
      <c r="CZ875" s="778"/>
      <c r="DA875" s="778"/>
      <c r="DB875" s="778"/>
      <c r="DC875" s="778"/>
      <c r="DD875" s="778"/>
      <c r="DE875" s="778"/>
      <c r="DF875" s="778"/>
      <c r="DG875" s="778"/>
      <c r="DH875" s="778"/>
      <c r="DI875" s="778"/>
      <c r="DJ875" s="778"/>
      <c r="DK875" s="778"/>
      <c r="DL875" s="778"/>
      <c r="DM875" s="778"/>
      <c r="DN875" s="778"/>
      <c r="DO875" s="778"/>
      <c r="DP875" s="778"/>
      <c r="DQ875" s="778"/>
      <c r="DR875" s="778"/>
      <c r="DS875" s="778"/>
      <c r="DT875" s="778"/>
      <c r="DU875" s="778"/>
      <c r="DV875" s="778"/>
      <c r="DW875" s="778"/>
      <c r="DX875" s="778"/>
      <c r="DY875" s="778"/>
      <c r="DZ875" s="778"/>
      <c r="EA875" s="778"/>
      <c r="EB875" s="778"/>
      <c r="EC875" s="778"/>
      <c r="ED875" s="778"/>
      <c r="EE875" s="778"/>
      <c r="EF875" s="778"/>
      <c r="EG875" s="778"/>
      <c r="EH875" s="778"/>
      <c r="EI875" s="778"/>
      <c r="EJ875" s="778"/>
      <c r="EK875" s="778"/>
      <c r="EL875" s="778"/>
      <c r="EM875" s="778"/>
      <c r="EN875" s="778"/>
      <c r="EO875" s="778"/>
      <c r="EP875" s="778"/>
      <c r="EQ875" s="778"/>
      <c r="ER875" s="778"/>
      <c r="ES875" s="778"/>
      <c r="ET875" s="778"/>
      <c r="EU875" s="778"/>
      <c r="EV875" s="778"/>
      <c r="EW875" s="778"/>
      <c r="EX875" s="778"/>
      <c r="EY875" s="778"/>
      <c r="EZ875" s="778"/>
      <c r="FA875" s="778"/>
      <c r="FB875" s="778"/>
      <c r="FC875" s="778"/>
      <c r="FD875" s="778"/>
      <c r="FE875" s="778"/>
      <c r="FF875" s="778"/>
      <c r="FG875" s="778"/>
      <c r="FH875" s="778"/>
      <c r="FI875" s="778"/>
      <c r="FJ875" s="778"/>
      <c r="FK875" s="778"/>
      <c r="FL875" s="778"/>
      <c r="FM875" s="778"/>
      <c r="FN875" s="778"/>
      <c r="FO875" s="778"/>
      <c r="FP875" s="778"/>
      <c r="FQ875" s="778"/>
      <c r="FR875" s="778"/>
      <c r="FS875" s="778"/>
      <c r="FT875" s="778"/>
      <c r="FU875" s="778"/>
      <c r="FV875" s="778"/>
      <c r="FW875" s="778"/>
      <c r="FX875" s="778"/>
      <c r="FY875" s="778"/>
      <c r="FZ875" s="778"/>
      <c r="GA875" s="778"/>
      <c r="GB875" s="778"/>
      <c r="GC875" s="778"/>
      <c r="GD875" s="778"/>
      <c r="GE875" s="778"/>
      <c r="GF875" s="778"/>
      <c r="GG875" s="778"/>
      <c r="GH875" s="778"/>
      <c r="GI875" s="778"/>
      <c r="GJ875" s="778"/>
      <c r="GK875" s="778"/>
      <c r="GL875" s="778"/>
      <c r="GM875" s="778"/>
      <c r="GN875" s="778"/>
      <c r="GO875" s="778"/>
      <c r="GP875" s="778"/>
      <c r="GQ875" s="778"/>
      <c r="GR875" s="778"/>
      <c r="GS875" s="778"/>
      <c r="GT875" s="778"/>
      <c r="GU875" s="778"/>
      <c r="GV875" s="778"/>
      <c r="GW875" s="778"/>
      <c r="GX875" s="778"/>
      <c r="GY875" s="778"/>
      <c r="GZ875" s="778"/>
      <c r="HA875" s="778"/>
      <c r="HB875" s="778"/>
      <c r="HC875" s="778"/>
      <c r="HD875" s="778"/>
      <c r="HE875" s="778"/>
      <c r="HF875" s="778"/>
      <c r="HG875" s="778"/>
      <c r="HH875" s="778"/>
    </row>
    <row r="876" spans="1:216" s="782" customFormat="1">
      <c r="A876" s="779"/>
      <c r="B876" s="780"/>
      <c r="C876" s="780"/>
      <c r="D876" s="780"/>
      <c r="E876" s="780"/>
      <c r="F876" s="780"/>
      <c r="G876" s="780"/>
      <c r="H876" s="780"/>
      <c r="I876" s="780"/>
      <c r="J876" s="780"/>
      <c r="K876" s="780"/>
      <c r="L876" s="780"/>
      <c r="M876" s="780"/>
      <c r="N876" s="780"/>
      <c r="O876" s="780"/>
      <c r="P876" s="780"/>
      <c r="Q876" s="781"/>
      <c r="R876" s="778"/>
      <c r="S876" s="778"/>
      <c r="T876" s="778"/>
      <c r="U876" s="778"/>
      <c r="V876" s="778"/>
      <c r="W876" s="778"/>
      <c r="X876" s="778"/>
      <c r="Y876" s="778"/>
      <c r="Z876" s="778"/>
      <c r="AA876" s="778"/>
      <c r="AB876" s="778"/>
      <c r="AC876" s="778"/>
      <c r="AD876" s="778"/>
      <c r="AE876" s="778"/>
      <c r="AF876" s="778"/>
      <c r="AG876" s="778"/>
      <c r="AH876" s="778"/>
      <c r="AI876" s="778"/>
      <c r="AJ876" s="778"/>
      <c r="AK876" s="778"/>
      <c r="AL876" s="778"/>
      <c r="AM876" s="778"/>
      <c r="AN876" s="778"/>
      <c r="AO876" s="778"/>
      <c r="AP876" s="778"/>
      <c r="AQ876" s="778"/>
      <c r="AR876" s="778"/>
      <c r="AS876" s="778"/>
      <c r="AT876" s="778"/>
      <c r="AU876" s="778"/>
      <c r="AV876" s="778"/>
      <c r="AW876" s="778"/>
      <c r="AX876" s="778"/>
      <c r="AY876" s="778"/>
      <c r="AZ876" s="778"/>
      <c r="BA876" s="778"/>
      <c r="BB876" s="778"/>
      <c r="BC876" s="778"/>
      <c r="BD876" s="778"/>
      <c r="BE876" s="778"/>
      <c r="BF876" s="778"/>
      <c r="BG876" s="778"/>
      <c r="BH876" s="778"/>
      <c r="BI876" s="778"/>
      <c r="BJ876" s="778"/>
      <c r="BK876" s="778"/>
      <c r="BL876" s="778"/>
      <c r="BM876" s="778"/>
      <c r="BN876" s="778"/>
      <c r="BO876" s="778"/>
      <c r="BP876" s="778"/>
      <c r="BQ876" s="778"/>
      <c r="BR876" s="778"/>
      <c r="BS876" s="778"/>
      <c r="BT876" s="778"/>
      <c r="BU876" s="778"/>
      <c r="BV876" s="778"/>
      <c r="BW876" s="778"/>
      <c r="BX876" s="778"/>
      <c r="BY876" s="778"/>
      <c r="BZ876" s="778"/>
      <c r="CA876" s="778"/>
      <c r="CB876" s="778"/>
      <c r="CC876" s="778"/>
      <c r="CD876" s="778"/>
      <c r="CE876" s="778"/>
      <c r="CF876" s="778"/>
      <c r="CG876" s="778"/>
      <c r="CH876" s="778"/>
      <c r="CI876" s="778"/>
      <c r="CJ876" s="778"/>
      <c r="CK876" s="778"/>
      <c r="CL876" s="778"/>
      <c r="CM876" s="778"/>
      <c r="CN876" s="778"/>
      <c r="CO876" s="778"/>
      <c r="CP876" s="778"/>
      <c r="CQ876" s="778"/>
      <c r="CR876" s="778"/>
      <c r="CS876" s="778"/>
      <c r="CT876" s="778"/>
      <c r="CU876" s="778"/>
      <c r="CV876" s="778"/>
      <c r="CW876" s="778"/>
      <c r="CX876" s="778"/>
      <c r="CY876" s="778"/>
      <c r="CZ876" s="778"/>
      <c r="DA876" s="778"/>
      <c r="DB876" s="778"/>
      <c r="DC876" s="778"/>
      <c r="DD876" s="778"/>
      <c r="DE876" s="778"/>
      <c r="DF876" s="778"/>
      <c r="DG876" s="778"/>
      <c r="DH876" s="778"/>
      <c r="DI876" s="778"/>
      <c r="DJ876" s="778"/>
      <c r="DK876" s="778"/>
      <c r="DL876" s="778"/>
      <c r="DM876" s="778"/>
      <c r="DN876" s="778"/>
      <c r="DO876" s="778"/>
      <c r="DP876" s="778"/>
      <c r="DQ876" s="778"/>
      <c r="DR876" s="778"/>
      <c r="DS876" s="778"/>
      <c r="DT876" s="778"/>
      <c r="DU876" s="778"/>
      <c r="DV876" s="778"/>
      <c r="DW876" s="778"/>
      <c r="DX876" s="778"/>
      <c r="DY876" s="778"/>
      <c r="DZ876" s="778"/>
      <c r="EA876" s="778"/>
      <c r="EB876" s="778"/>
      <c r="EC876" s="778"/>
      <c r="ED876" s="778"/>
      <c r="EE876" s="778"/>
      <c r="EF876" s="778"/>
      <c r="EG876" s="778"/>
      <c r="EH876" s="778"/>
      <c r="EI876" s="778"/>
      <c r="EJ876" s="778"/>
      <c r="EK876" s="778"/>
      <c r="EL876" s="778"/>
      <c r="EM876" s="778"/>
      <c r="EN876" s="778"/>
      <c r="EO876" s="778"/>
      <c r="EP876" s="778"/>
      <c r="EQ876" s="778"/>
      <c r="ER876" s="778"/>
      <c r="ES876" s="778"/>
      <c r="ET876" s="778"/>
      <c r="EU876" s="778"/>
      <c r="EV876" s="778"/>
      <c r="EW876" s="778"/>
      <c r="EX876" s="778"/>
      <c r="EY876" s="778"/>
      <c r="EZ876" s="778"/>
      <c r="FA876" s="778"/>
      <c r="FB876" s="778"/>
      <c r="FC876" s="778"/>
      <c r="FD876" s="778"/>
      <c r="FE876" s="778"/>
      <c r="FF876" s="778"/>
      <c r="FG876" s="778"/>
      <c r="FH876" s="778"/>
      <c r="FI876" s="778"/>
      <c r="FJ876" s="778"/>
      <c r="FK876" s="778"/>
      <c r="FL876" s="778"/>
      <c r="FM876" s="778"/>
      <c r="FN876" s="778"/>
      <c r="FO876" s="778"/>
      <c r="FP876" s="778"/>
      <c r="FQ876" s="778"/>
      <c r="FR876" s="778"/>
      <c r="FS876" s="778"/>
      <c r="FT876" s="778"/>
      <c r="FU876" s="778"/>
      <c r="FV876" s="778"/>
      <c r="FW876" s="778"/>
      <c r="FX876" s="778"/>
      <c r="FY876" s="778"/>
      <c r="FZ876" s="778"/>
      <c r="GA876" s="778"/>
      <c r="GB876" s="778"/>
      <c r="GC876" s="778"/>
      <c r="GD876" s="778"/>
      <c r="GE876" s="778"/>
      <c r="GF876" s="778"/>
      <c r="GG876" s="778"/>
      <c r="GH876" s="778"/>
      <c r="GI876" s="778"/>
      <c r="GJ876" s="778"/>
      <c r="GK876" s="778"/>
      <c r="GL876" s="778"/>
      <c r="GM876" s="778"/>
      <c r="GN876" s="778"/>
      <c r="GO876" s="778"/>
      <c r="GP876" s="778"/>
      <c r="GQ876" s="778"/>
      <c r="GR876" s="778"/>
      <c r="GS876" s="778"/>
      <c r="GT876" s="778"/>
      <c r="GU876" s="778"/>
      <c r="GV876" s="778"/>
      <c r="GW876" s="778"/>
      <c r="GX876" s="778"/>
      <c r="GY876" s="778"/>
      <c r="GZ876" s="778"/>
      <c r="HA876" s="778"/>
      <c r="HB876" s="778"/>
      <c r="HC876" s="778"/>
      <c r="HD876" s="778"/>
      <c r="HE876" s="778"/>
      <c r="HF876" s="778"/>
      <c r="HG876" s="778"/>
      <c r="HH876" s="778"/>
    </row>
    <row r="877" spans="1:216" s="782" customFormat="1">
      <c r="A877" s="779"/>
      <c r="B877" s="780"/>
      <c r="C877" s="780"/>
      <c r="D877" s="780"/>
      <c r="E877" s="780"/>
      <c r="F877" s="780"/>
      <c r="G877" s="780"/>
      <c r="H877" s="780"/>
      <c r="I877" s="780"/>
      <c r="J877" s="780"/>
      <c r="K877" s="780"/>
      <c r="L877" s="780"/>
      <c r="M877" s="780"/>
      <c r="N877" s="780"/>
      <c r="O877" s="780"/>
      <c r="P877" s="780"/>
      <c r="Q877" s="781"/>
      <c r="R877" s="778"/>
      <c r="S877" s="778"/>
      <c r="T877" s="778"/>
      <c r="U877" s="778"/>
      <c r="V877" s="778"/>
      <c r="W877" s="778"/>
      <c r="X877" s="778"/>
      <c r="Y877" s="778"/>
      <c r="Z877" s="778"/>
      <c r="AA877" s="778"/>
      <c r="AB877" s="778"/>
      <c r="AC877" s="778"/>
      <c r="AD877" s="778"/>
      <c r="AE877" s="778"/>
      <c r="AF877" s="778"/>
      <c r="AG877" s="778"/>
      <c r="AH877" s="778"/>
      <c r="AI877" s="778"/>
      <c r="AJ877" s="778"/>
      <c r="AK877" s="778"/>
      <c r="AL877" s="778"/>
      <c r="AM877" s="778"/>
      <c r="AN877" s="778"/>
      <c r="AO877" s="778"/>
      <c r="AP877" s="778"/>
      <c r="AQ877" s="778"/>
      <c r="AR877" s="778"/>
      <c r="AS877" s="778"/>
      <c r="AT877" s="778"/>
      <c r="AU877" s="778"/>
      <c r="AV877" s="778"/>
      <c r="AW877" s="778"/>
      <c r="AX877" s="778"/>
      <c r="AY877" s="778"/>
      <c r="AZ877" s="778"/>
      <c r="BA877" s="778"/>
      <c r="BB877" s="778"/>
      <c r="BC877" s="778"/>
      <c r="BD877" s="778"/>
      <c r="BE877" s="778"/>
      <c r="BF877" s="778"/>
      <c r="BG877" s="778"/>
      <c r="BH877" s="778"/>
      <c r="BI877" s="778"/>
      <c r="BJ877" s="778"/>
      <c r="BK877" s="778"/>
      <c r="BL877" s="778"/>
      <c r="BM877" s="778"/>
      <c r="BN877" s="778"/>
      <c r="BO877" s="778"/>
      <c r="BP877" s="778"/>
      <c r="BQ877" s="778"/>
      <c r="BR877" s="778"/>
      <c r="BS877" s="778"/>
      <c r="BT877" s="778"/>
      <c r="BU877" s="778"/>
      <c r="BV877" s="778"/>
      <c r="BW877" s="778"/>
      <c r="BX877" s="778"/>
      <c r="BY877" s="778"/>
      <c r="BZ877" s="778"/>
      <c r="CA877" s="778"/>
      <c r="CB877" s="778"/>
      <c r="CC877" s="778"/>
      <c r="CD877" s="778"/>
      <c r="CE877" s="778"/>
      <c r="CF877" s="778"/>
      <c r="CG877" s="778"/>
      <c r="CH877" s="778"/>
      <c r="CI877" s="778"/>
      <c r="CJ877" s="778"/>
      <c r="CK877" s="778"/>
      <c r="CL877" s="778"/>
      <c r="CM877" s="778"/>
      <c r="CN877" s="778"/>
      <c r="CO877" s="778"/>
      <c r="CP877" s="778"/>
      <c r="CQ877" s="778"/>
      <c r="CR877" s="778"/>
      <c r="CS877" s="778"/>
      <c r="CT877" s="778"/>
      <c r="CU877" s="778"/>
      <c r="CV877" s="778"/>
      <c r="CW877" s="778"/>
      <c r="CX877" s="778"/>
      <c r="CY877" s="778"/>
      <c r="CZ877" s="778"/>
      <c r="DA877" s="778"/>
      <c r="DB877" s="778"/>
      <c r="DC877" s="778"/>
      <c r="DD877" s="778"/>
      <c r="DE877" s="778"/>
      <c r="DF877" s="778"/>
      <c r="DG877" s="778"/>
      <c r="DH877" s="778"/>
      <c r="DI877" s="778"/>
      <c r="DJ877" s="778"/>
      <c r="DK877" s="778"/>
      <c r="DL877" s="778"/>
      <c r="DM877" s="778"/>
      <c r="DN877" s="778"/>
      <c r="DO877" s="778"/>
      <c r="DP877" s="778"/>
      <c r="DQ877" s="778"/>
      <c r="DR877" s="778"/>
      <c r="DS877" s="778"/>
      <c r="DT877" s="778"/>
      <c r="DU877" s="778"/>
      <c r="DV877" s="778"/>
      <c r="DW877" s="778"/>
      <c r="DX877" s="778"/>
      <c r="DY877" s="778"/>
      <c r="DZ877" s="778"/>
      <c r="EA877" s="778"/>
      <c r="EB877" s="778"/>
      <c r="EC877" s="778"/>
      <c r="ED877" s="778"/>
      <c r="EE877" s="778"/>
      <c r="EF877" s="778"/>
      <c r="EG877" s="778"/>
      <c r="EH877" s="778"/>
      <c r="EI877" s="778"/>
      <c r="EJ877" s="778"/>
      <c r="EK877" s="778"/>
      <c r="EL877" s="778"/>
      <c r="EM877" s="778"/>
      <c r="EN877" s="778"/>
      <c r="EO877" s="778"/>
      <c r="EP877" s="778"/>
      <c r="EQ877" s="778"/>
      <c r="ER877" s="778"/>
      <c r="ES877" s="778"/>
      <c r="ET877" s="778"/>
      <c r="EU877" s="778"/>
      <c r="EV877" s="778"/>
      <c r="EW877" s="778"/>
      <c r="EX877" s="778"/>
      <c r="EY877" s="778"/>
      <c r="EZ877" s="778"/>
      <c r="FA877" s="778"/>
      <c r="FB877" s="778"/>
      <c r="FC877" s="778"/>
      <c r="FD877" s="778"/>
      <c r="FE877" s="778"/>
      <c r="FF877" s="778"/>
      <c r="FG877" s="778"/>
      <c r="FH877" s="778"/>
      <c r="FI877" s="778"/>
      <c r="FJ877" s="778"/>
      <c r="FK877" s="778"/>
      <c r="FL877" s="778"/>
      <c r="FM877" s="778"/>
      <c r="FN877" s="778"/>
      <c r="FO877" s="778"/>
      <c r="FP877" s="778"/>
      <c r="FQ877" s="778"/>
      <c r="FR877" s="778"/>
      <c r="FS877" s="778"/>
      <c r="FT877" s="778"/>
      <c r="FU877" s="778"/>
      <c r="FV877" s="778"/>
      <c r="FW877" s="778"/>
      <c r="FX877" s="778"/>
      <c r="FY877" s="778"/>
      <c r="FZ877" s="778"/>
      <c r="GA877" s="778"/>
      <c r="GB877" s="778"/>
      <c r="GC877" s="778"/>
      <c r="GD877" s="778"/>
      <c r="GE877" s="778"/>
      <c r="GF877" s="778"/>
      <c r="GG877" s="778"/>
      <c r="GH877" s="778"/>
      <c r="GI877" s="778"/>
      <c r="GJ877" s="778"/>
      <c r="GK877" s="778"/>
      <c r="GL877" s="778"/>
      <c r="GM877" s="778"/>
      <c r="GN877" s="778"/>
      <c r="GO877" s="778"/>
      <c r="GP877" s="778"/>
      <c r="GQ877" s="778"/>
      <c r="GR877" s="778"/>
      <c r="GS877" s="778"/>
      <c r="GT877" s="778"/>
      <c r="GU877" s="778"/>
      <c r="GV877" s="778"/>
      <c r="GW877" s="778"/>
      <c r="GX877" s="778"/>
      <c r="GY877" s="778"/>
      <c r="GZ877" s="778"/>
      <c r="HA877" s="778"/>
      <c r="HB877" s="778"/>
      <c r="HC877" s="778"/>
      <c r="HD877" s="778"/>
      <c r="HE877" s="778"/>
      <c r="HF877" s="778"/>
      <c r="HG877" s="778"/>
      <c r="HH877" s="778"/>
    </row>
    <row r="878" spans="1:216" s="782" customFormat="1">
      <c r="A878" s="779"/>
      <c r="B878" s="780"/>
      <c r="C878" s="780"/>
      <c r="D878" s="780"/>
      <c r="E878" s="780"/>
      <c r="F878" s="780"/>
      <c r="G878" s="780"/>
      <c r="H878" s="780"/>
      <c r="I878" s="780"/>
      <c r="J878" s="780"/>
      <c r="K878" s="780"/>
      <c r="L878" s="780"/>
      <c r="M878" s="780"/>
      <c r="N878" s="780"/>
      <c r="O878" s="780"/>
      <c r="P878" s="780"/>
      <c r="Q878" s="781"/>
      <c r="R878" s="778"/>
      <c r="S878" s="778"/>
      <c r="T878" s="778"/>
      <c r="U878" s="778"/>
      <c r="V878" s="778"/>
      <c r="W878" s="778"/>
      <c r="X878" s="778"/>
      <c r="Y878" s="778"/>
      <c r="Z878" s="778"/>
      <c r="AA878" s="778"/>
      <c r="AB878" s="778"/>
      <c r="AC878" s="778"/>
      <c r="AD878" s="778"/>
      <c r="AE878" s="778"/>
      <c r="AF878" s="778"/>
      <c r="AG878" s="778"/>
      <c r="AH878" s="778"/>
      <c r="AI878" s="778"/>
      <c r="AJ878" s="778"/>
      <c r="AK878" s="778"/>
      <c r="AL878" s="778"/>
      <c r="AM878" s="778"/>
      <c r="AN878" s="778"/>
      <c r="AO878" s="778"/>
      <c r="AP878" s="778"/>
      <c r="AQ878" s="778"/>
      <c r="AR878" s="778"/>
      <c r="AS878" s="778"/>
      <c r="AT878" s="778"/>
      <c r="AU878" s="778"/>
      <c r="AV878" s="778"/>
      <c r="AW878" s="778"/>
      <c r="AX878" s="778"/>
      <c r="AY878" s="778"/>
      <c r="AZ878" s="778"/>
      <c r="BA878" s="778"/>
      <c r="BB878" s="778"/>
      <c r="BC878" s="778"/>
      <c r="BD878" s="778"/>
      <c r="BE878" s="778"/>
      <c r="BF878" s="778"/>
      <c r="BG878" s="778"/>
      <c r="BH878" s="778"/>
      <c r="BI878" s="778"/>
      <c r="BJ878" s="778"/>
      <c r="BK878" s="778"/>
      <c r="BL878" s="778"/>
      <c r="BM878" s="778"/>
      <c r="BN878" s="778"/>
      <c r="BO878" s="778"/>
      <c r="BP878" s="778"/>
      <c r="BQ878" s="778"/>
      <c r="BR878" s="778"/>
      <c r="BS878" s="778"/>
      <c r="BT878" s="778"/>
      <c r="BU878" s="778"/>
      <c r="BV878" s="778"/>
      <c r="BW878" s="778"/>
      <c r="BX878" s="778"/>
      <c r="BY878" s="778"/>
      <c r="BZ878" s="778"/>
      <c r="CA878" s="778"/>
      <c r="CB878" s="778"/>
      <c r="CC878" s="778"/>
      <c r="CD878" s="778"/>
      <c r="CE878" s="778"/>
      <c r="CF878" s="778"/>
      <c r="CG878" s="778"/>
      <c r="CH878" s="778"/>
      <c r="CI878" s="778"/>
      <c r="CJ878" s="778"/>
      <c r="CK878" s="778"/>
      <c r="CL878" s="778"/>
      <c r="CM878" s="778"/>
      <c r="CN878" s="778"/>
      <c r="CO878" s="778"/>
      <c r="CP878" s="778"/>
      <c r="CQ878" s="778"/>
      <c r="CR878" s="778"/>
      <c r="CS878" s="778"/>
      <c r="CT878" s="778"/>
      <c r="CU878" s="778"/>
      <c r="CV878" s="778"/>
      <c r="CW878" s="778"/>
      <c r="CX878" s="778"/>
      <c r="CY878" s="778"/>
      <c r="CZ878" s="778"/>
      <c r="DA878" s="778"/>
      <c r="DB878" s="778"/>
      <c r="DC878" s="778"/>
      <c r="DD878" s="778"/>
      <c r="DE878" s="778"/>
      <c r="DF878" s="778"/>
      <c r="DG878" s="778"/>
      <c r="DH878" s="778"/>
      <c r="DI878" s="778"/>
      <c r="DJ878" s="778"/>
      <c r="DK878" s="778"/>
      <c r="DL878" s="778"/>
      <c r="DM878" s="778"/>
      <c r="DN878" s="778"/>
      <c r="DO878" s="778"/>
      <c r="DP878" s="778"/>
      <c r="DQ878" s="778"/>
      <c r="DR878" s="778"/>
      <c r="DS878" s="778"/>
      <c r="DT878" s="778"/>
      <c r="DU878" s="778"/>
      <c r="DV878" s="778"/>
      <c r="DW878" s="778"/>
      <c r="DX878" s="778"/>
      <c r="DY878" s="778"/>
      <c r="DZ878" s="778"/>
      <c r="EA878" s="778"/>
      <c r="EB878" s="778"/>
      <c r="EC878" s="778"/>
      <c r="ED878" s="778"/>
      <c r="EE878" s="778"/>
      <c r="EF878" s="778"/>
      <c r="EG878" s="778"/>
      <c r="EH878" s="778"/>
      <c r="EI878" s="778"/>
      <c r="EJ878" s="778"/>
      <c r="EK878" s="778"/>
      <c r="EL878" s="778"/>
      <c r="EM878" s="778"/>
      <c r="EN878" s="778"/>
      <c r="EO878" s="778"/>
      <c r="EP878" s="778"/>
      <c r="EQ878" s="778"/>
      <c r="ER878" s="778"/>
      <c r="ES878" s="778"/>
      <c r="ET878" s="778"/>
      <c r="EU878" s="778"/>
      <c r="EV878" s="778"/>
      <c r="EW878" s="778"/>
      <c r="EX878" s="778"/>
      <c r="EY878" s="778"/>
      <c r="EZ878" s="778"/>
      <c r="FA878" s="778"/>
      <c r="FB878" s="778"/>
      <c r="FC878" s="778"/>
      <c r="FD878" s="778"/>
      <c r="FE878" s="778"/>
      <c r="FF878" s="778"/>
      <c r="FG878" s="778"/>
      <c r="FH878" s="778"/>
      <c r="FI878" s="778"/>
      <c r="FJ878" s="778"/>
      <c r="FK878" s="778"/>
      <c r="FL878" s="778"/>
      <c r="FM878" s="778"/>
      <c r="FN878" s="778"/>
      <c r="FO878" s="778"/>
      <c r="FP878" s="778"/>
      <c r="FQ878" s="778"/>
      <c r="FR878" s="778"/>
      <c r="FS878" s="778"/>
      <c r="FT878" s="778"/>
      <c r="FU878" s="778"/>
      <c r="FV878" s="778"/>
      <c r="FW878" s="778"/>
      <c r="FX878" s="778"/>
      <c r="FY878" s="778"/>
      <c r="FZ878" s="778"/>
      <c r="GA878" s="778"/>
      <c r="GB878" s="778"/>
      <c r="GC878" s="778"/>
      <c r="GD878" s="778"/>
      <c r="GE878" s="778"/>
      <c r="GF878" s="778"/>
      <c r="GG878" s="778"/>
      <c r="GH878" s="778"/>
      <c r="GI878" s="778"/>
      <c r="GJ878" s="778"/>
      <c r="GK878" s="778"/>
      <c r="GL878" s="778"/>
      <c r="GM878" s="778"/>
      <c r="GN878" s="778"/>
      <c r="GO878" s="778"/>
      <c r="GP878" s="778"/>
      <c r="GQ878" s="778"/>
      <c r="GR878" s="778"/>
      <c r="GS878" s="778"/>
      <c r="GT878" s="778"/>
      <c r="GU878" s="778"/>
      <c r="GV878" s="778"/>
      <c r="GW878" s="778"/>
      <c r="GX878" s="778"/>
      <c r="GY878" s="778"/>
      <c r="GZ878" s="778"/>
      <c r="HA878" s="778"/>
      <c r="HB878" s="778"/>
      <c r="HC878" s="778"/>
      <c r="HD878" s="778"/>
      <c r="HE878" s="778"/>
      <c r="HF878" s="778"/>
      <c r="HG878" s="778"/>
      <c r="HH878" s="778"/>
    </row>
    <row r="879" spans="1:216" s="782" customFormat="1">
      <c r="A879" s="779"/>
      <c r="B879" s="780"/>
      <c r="C879" s="780"/>
      <c r="D879" s="780"/>
      <c r="E879" s="780"/>
      <c r="F879" s="780"/>
      <c r="G879" s="780"/>
      <c r="H879" s="780"/>
      <c r="I879" s="780"/>
      <c r="J879" s="780"/>
      <c r="K879" s="780"/>
      <c r="L879" s="780"/>
      <c r="M879" s="780"/>
      <c r="N879" s="780"/>
      <c r="O879" s="780"/>
      <c r="P879" s="780"/>
      <c r="Q879" s="781"/>
      <c r="R879" s="778"/>
      <c r="S879" s="778"/>
      <c r="T879" s="778"/>
      <c r="U879" s="778"/>
      <c r="V879" s="778"/>
      <c r="W879" s="778"/>
      <c r="X879" s="778"/>
      <c r="Y879" s="778"/>
      <c r="Z879" s="778"/>
      <c r="AA879" s="778"/>
      <c r="AB879" s="778"/>
      <c r="AC879" s="778"/>
      <c r="AD879" s="778"/>
      <c r="AE879" s="778"/>
      <c r="AF879" s="778"/>
      <c r="AG879" s="778"/>
      <c r="AH879" s="778"/>
      <c r="AI879" s="778"/>
      <c r="AJ879" s="778"/>
      <c r="AK879" s="778"/>
      <c r="AL879" s="778"/>
      <c r="AM879" s="778"/>
      <c r="AN879" s="778"/>
      <c r="AO879" s="778"/>
      <c r="AP879" s="778"/>
      <c r="AQ879" s="778"/>
      <c r="AR879" s="778"/>
      <c r="AS879" s="778"/>
      <c r="AT879" s="778"/>
      <c r="AU879" s="778"/>
      <c r="AV879" s="778"/>
      <c r="AW879" s="778"/>
      <c r="AX879" s="778"/>
      <c r="AY879" s="778"/>
      <c r="AZ879" s="778"/>
      <c r="BA879" s="778"/>
      <c r="BB879" s="778"/>
      <c r="BC879" s="778"/>
      <c r="BD879" s="778"/>
      <c r="BE879" s="778"/>
      <c r="BF879" s="778"/>
      <c r="BG879" s="778"/>
      <c r="BH879" s="778"/>
      <c r="BI879" s="778"/>
      <c r="BJ879" s="778"/>
      <c r="BK879" s="778"/>
      <c r="BL879" s="778"/>
      <c r="BM879" s="778"/>
      <c r="BN879" s="778"/>
      <c r="BO879" s="778"/>
      <c r="BP879" s="778"/>
      <c r="BQ879" s="778"/>
      <c r="BR879" s="778"/>
      <c r="BS879" s="778"/>
      <c r="BT879" s="778"/>
      <c r="BU879" s="778"/>
      <c r="BV879" s="778"/>
      <c r="BW879" s="778"/>
      <c r="BX879" s="778"/>
      <c r="BY879" s="778"/>
      <c r="BZ879" s="778"/>
      <c r="CA879" s="778"/>
      <c r="CB879" s="778"/>
      <c r="CC879" s="778"/>
      <c r="CD879" s="778"/>
      <c r="CE879" s="778"/>
      <c r="CF879" s="778"/>
      <c r="CG879" s="778"/>
      <c r="CH879" s="778"/>
      <c r="CI879" s="778"/>
      <c r="CJ879" s="778"/>
      <c r="CK879" s="778"/>
      <c r="CL879" s="778"/>
      <c r="CM879" s="778"/>
      <c r="CN879" s="778"/>
      <c r="CO879" s="778"/>
      <c r="CP879" s="778"/>
      <c r="CQ879" s="778"/>
      <c r="CR879" s="778"/>
      <c r="CS879" s="778"/>
      <c r="CT879" s="778"/>
      <c r="CU879" s="778"/>
      <c r="CV879" s="778"/>
      <c r="CW879" s="778"/>
      <c r="CX879" s="778"/>
      <c r="CY879" s="778"/>
      <c r="CZ879" s="778"/>
      <c r="DA879" s="778"/>
      <c r="DB879" s="778"/>
      <c r="DC879" s="778"/>
      <c r="DD879" s="778"/>
      <c r="DE879" s="778"/>
      <c r="DF879" s="778"/>
      <c r="DG879" s="778"/>
      <c r="DH879" s="778"/>
      <c r="DI879" s="778"/>
      <c r="DJ879" s="778"/>
      <c r="DK879" s="778"/>
      <c r="DL879" s="778"/>
      <c r="DM879" s="778"/>
      <c r="DN879" s="778"/>
      <c r="DO879" s="778"/>
      <c r="DP879" s="778"/>
      <c r="DQ879" s="778"/>
      <c r="DR879" s="778"/>
      <c r="DS879" s="778"/>
      <c r="DT879" s="778"/>
      <c r="DU879" s="778"/>
      <c r="DV879" s="778"/>
      <c r="DW879" s="778"/>
      <c r="DX879" s="778"/>
      <c r="DY879" s="778"/>
      <c r="DZ879" s="778"/>
      <c r="EA879" s="778"/>
      <c r="EB879" s="778"/>
      <c r="EC879" s="778"/>
      <c r="ED879" s="778"/>
      <c r="EE879" s="778"/>
      <c r="EF879" s="778"/>
      <c r="EG879" s="778"/>
      <c r="EH879" s="778"/>
      <c r="EI879" s="778"/>
      <c r="EJ879" s="778"/>
      <c r="EK879" s="778"/>
      <c r="EL879" s="778"/>
      <c r="EM879" s="778"/>
      <c r="EN879" s="778"/>
      <c r="EO879" s="778"/>
      <c r="EP879" s="778"/>
      <c r="EQ879" s="778"/>
      <c r="ER879" s="778"/>
      <c r="ES879" s="778"/>
      <c r="ET879" s="778"/>
      <c r="EU879" s="778"/>
      <c r="EV879" s="778"/>
      <c r="EW879" s="778"/>
      <c r="EX879" s="778"/>
      <c r="EY879" s="778"/>
      <c r="EZ879" s="778"/>
      <c r="FA879" s="778"/>
      <c r="FB879" s="778"/>
      <c r="FC879" s="778"/>
      <c r="FD879" s="778"/>
      <c r="FE879" s="778"/>
      <c r="FF879" s="778"/>
      <c r="FG879" s="778"/>
      <c r="FH879" s="778"/>
      <c r="FI879" s="778"/>
      <c r="FJ879" s="778"/>
      <c r="FK879" s="778"/>
      <c r="FL879" s="778"/>
      <c r="FM879" s="778"/>
      <c r="FN879" s="778"/>
      <c r="FO879" s="778"/>
      <c r="FP879" s="778"/>
      <c r="FQ879" s="778"/>
      <c r="FR879" s="778"/>
      <c r="FS879" s="778"/>
      <c r="FT879" s="778"/>
      <c r="FU879" s="778"/>
      <c r="FV879" s="778"/>
      <c r="FW879" s="778"/>
      <c r="FX879" s="778"/>
      <c r="FY879" s="778"/>
      <c r="FZ879" s="778"/>
      <c r="GA879" s="778"/>
      <c r="GB879" s="778"/>
      <c r="GC879" s="778"/>
      <c r="GD879" s="778"/>
      <c r="GE879" s="778"/>
      <c r="GF879" s="778"/>
      <c r="GG879" s="778"/>
      <c r="GH879" s="778"/>
      <c r="GI879" s="778"/>
      <c r="GJ879" s="778"/>
      <c r="GK879" s="778"/>
      <c r="GL879" s="778"/>
      <c r="GM879" s="778"/>
      <c r="GN879" s="778"/>
      <c r="GO879" s="778"/>
      <c r="GP879" s="778"/>
      <c r="GQ879" s="778"/>
      <c r="GR879" s="778"/>
      <c r="GS879" s="778"/>
      <c r="GT879" s="778"/>
      <c r="GU879" s="778"/>
      <c r="GV879" s="778"/>
      <c r="GW879" s="778"/>
      <c r="GX879" s="778"/>
      <c r="GY879" s="778"/>
      <c r="GZ879" s="778"/>
      <c r="HA879" s="778"/>
      <c r="HB879" s="778"/>
      <c r="HC879" s="778"/>
      <c r="HD879" s="778"/>
      <c r="HE879" s="778"/>
      <c r="HF879" s="778"/>
      <c r="HG879" s="778"/>
      <c r="HH879" s="778"/>
    </row>
    <row r="880" spans="1:216" s="782" customFormat="1">
      <c r="A880" s="779"/>
      <c r="B880" s="780"/>
      <c r="C880" s="780"/>
      <c r="D880" s="780"/>
      <c r="E880" s="780"/>
      <c r="F880" s="780"/>
      <c r="G880" s="780"/>
      <c r="H880" s="780"/>
      <c r="I880" s="780"/>
      <c r="J880" s="780"/>
      <c r="K880" s="780"/>
      <c r="L880" s="780"/>
      <c r="M880" s="780"/>
      <c r="N880" s="780"/>
      <c r="O880" s="780"/>
      <c r="P880" s="780"/>
      <c r="Q880" s="781"/>
      <c r="R880" s="778"/>
      <c r="S880" s="778"/>
      <c r="T880" s="778"/>
      <c r="U880" s="778"/>
      <c r="V880" s="778"/>
      <c r="W880" s="778"/>
      <c r="X880" s="778"/>
      <c r="Y880" s="778"/>
      <c r="Z880" s="778"/>
      <c r="AA880" s="778"/>
      <c r="AB880" s="778"/>
      <c r="AC880" s="778"/>
      <c r="AD880" s="778"/>
      <c r="AE880" s="778"/>
      <c r="AF880" s="778"/>
      <c r="AG880" s="778"/>
      <c r="AH880" s="778"/>
      <c r="AI880" s="778"/>
      <c r="AJ880" s="778"/>
      <c r="AK880" s="778"/>
      <c r="AL880" s="778"/>
      <c r="AM880" s="778"/>
      <c r="AN880" s="778"/>
      <c r="AO880" s="778"/>
      <c r="AP880" s="778"/>
      <c r="AQ880" s="778"/>
      <c r="AR880" s="778"/>
      <c r="AS880" s="778"/>
      <c r="AT880" s="778"/>
      <c r="AU880" s="778"/>
      <c r="AV880" s="778"/>
      <c r="AW880" s="778"/>
      <c r="AX880" s="778"/>
      <c r="AY880" s="778"/>
      <c r="AZ880" s="778"/>
      <c r="BA880" s="778"/>
      <c r="BB880" s="778"/>
      <c r="BC880" s="778"/>
      <c r="BD880" s="778"/>
      <c r="BE880" s="778"/>
      <c r="BF880" s="778"/>
      <c r="BG880" s="778"/>
      <c r="BH880" s="778"/>
      <c r="BI880" s="778"/>
      <c r="BJ880" s="778"/>
      <c r="BK880" s="778"/>
      <c r="BL880" s="778"/>
      <c r="BM880" s="778"/>
      <c r="BN880" s="778"/>
      <c r="BO880" s="778"/>
      <c r="BP880" s="778"/>
      <c r="BQ880" s="778"/>
      <c r="BR880" s="778"/>
      <c r="BS880" s="778"/>
      <c r="BT880" s="778"/>
      <c r="BU880" s="778"/>
      <c r="BV880" s="778"/>
      <c r="BW880" s="778"/>
      <c r="BX880" s="778"/>
      <c r="BY880" s="778"/>
      <c r="BZ880" s="778"/>
      <c r="CA880" s="778"/>
      <c r="CB880" s="778"/>
      <c r="CC880" s="778"/>
      <c r="CD880" s="778"/>
      <c r="CE880" s="778"/>
      <c r="CF880" s="778"/>
      <c r="CG880" s="778"/>
      <c r="CH880" s="778"/>
      <c r="CI880" s="778"/>
      <c r="CJ880" s="778"/>
      <c r="CK880" s="778"/>
      <c r="CL880" s="778"/>
      <c r="CM880" s="778"/>
      <c r="CN880" s="778"/>
      <c r="CO880" s="778"/>
      <c r="CP880" s="778"/>
      <c r="CQ880" s="778"/>
      <c r="CR880" s="778"/>
      <c r="CS880" s="778"/>
      <c r="CT880" s="778"/>
      <c r="CU880" s="778"/>
      <c r="CV880" s="778"/>
      <c r="CW880" s="778"/>
      <c r="CX880" s="778"/>
      <c r="CY880" s="778"/>
      <c r="CZ880" s="778"/>
      <c r="DA880" s="778"/>
      <c r="DB880" s="778"/>
      <c r="DC880" s="778"/>
      <c r="DD880" s="778"/>
      <c r="DE880" s="778"/>
      <c r="DF880" s="778"/>
      <c r="DG880" s="778"/>
      <c r="DH880" s="778"/>
      <c r="DI880" s="778"/>
      <c r="DJ880" s="778"/>
      <c r="DK880" s="778"/>
      <c r="DL880" s="778"/>
      <c r="DM880" s="778"/>
      <c r="DN880" s="778"/>
      <c r="DO880" s="778"/>
      <c r="DP880" s="778"/>
      <c r="DQ880" s="778"/>
      <c r="DR880" s="778"/>
      <c r="DS880" s="778"/>
      <c r="DT880" s="778"/>
      <c r="DU880" s="778"/>
      <c r="DV880" s="778"/>
      <c r="DW880" s="778"/>
      <c r="DX880" s="778"/>
      <c r="DY880" s="778"/>
      <c r="DZ880" s="778"/>
      <c r="EA880" s="778"/>
      <c r="EB880" s="778"/>
      <c r="EC880" s="778"/>
      <c r="ED880" s="778"/>
      <c r="EE880" s="778"/>
      <c r="EF880" s="778"/>
      <c r="EG880" s="778"/>
      <c r="EH880" s="778"/>
      <c r="EI880" s="778"/>
      <c r="EJ880" s="778"/>
      <c r="EK880" s="778"/>
      <c r="EL880" s="778"/>
      <c r="EM880" s="778"/>
      <c r="EN880" s="778"/>
      <c r="EO880" s="778"/>
      <c r="EP880" s="778"/>
      <c r="EQ880" s="778"/>
      <c r="ER880" s="778"/>
      <c r="ES880" s="778"/>
      <c r="ET880" s="778"/>
      <c r="EU880" s="778"/>
      <c r="EV880" s="778"/>
      <c r="EW880" s="778"/>
      <c r="EX880" s="778"/>
      <c r="EY880" s="778"/>
      <c r="EZ880" s="778"/>
      <c r="FA880" s="778"/>
      <c r="FB880" s="778"/>
      <c r="FC880" s="778"/>
      <c r="FD880" s="778"/>
      <c r="FE880" s="778"/>
      <c r="FF880" s="778"/>
      <c r="FG880" s="778"/>
      <c r="FH880" s="778"/>
      <c r="FI880" s="778"/>
      <c r="FJ880" s="778"/>
      <c r="FK880" s="778"/>
      <c r="FL880" s="778"/>
      <c r="FM880" s="778"/>
      <c r="FN880" s="778"/>
      <c r="FO880" s="778"/>
      <c r="FP880" s="778"/>
      <c r="FQ880" s="778"/>
      <c r="FR880" s="778"/>
      <c r="FS880" s="778"/>
      <c r="FT880" s="778"/>
      <c r="FU880" s="778"/>
      <c r="FV880" s="778"/>
      <c r="FW880" s="778"/>
      <c r="FX880" s="778"/>
      <c r="FY880" s="778"/>
      <c r="FZ880" s="778"/>
      <c r="GA880" s="778"/>
      <c r="GB880" s="778"/>
      <c r="GC880" s="778"/>
      <c r="GD880" s="778"/>
      <c r="GE880" s="778"/>
      <c r="GF880" s="778"/>
      <c r="GG880" s="778"/>
      <c r="GH880" s="778"/>
      <c r="GI880" s="778"/>
      <c r="GJ880" s="778"/>
      <c r="GK880" s="778"/>
      <c r="GL880" s="778"/>
      <c r="GM880" s="778"/>
      <c r="GN880" s="778"/>
      <c r="GO880" s="778"/>
      <c r="GP880" s="778"/>
      <c r="GQ880" s="778"/>
      <c r="GR880" s="778"/>
      <c r="GS880" s="778"/>
      <c r="GT880" s="778"/>
      <c r="GU880" s="778"/>
      <c r="GV880" s="778"/>
      <c r="GW880" s="778"/>
      <c r="GX880" s="778"/>
      <c r="GY880" s="778"/>
      <c r="GZ880" s="778"/>
      <c r="HA880" s="778"/>
      <c r="HB880" s="778"/>
      <c r="HC880" s="778"/>
      <c r="HD880" s="778"/>
      <c r="HE880" s="778"/>
      <c r="HF880" s="778"/>
      <c r="HG880" s="778"/>
      <c r="HH880" s="778"/>
    </row>
    <row r="881" spans="1:216" s="782" customFormat="1">
      <c r="A881" s="779"/>
      <c r="B881" s="780"/>
      <c r="C881" s="780"/>
      <c r="D881" s="780"/>
      <c r="E881" s="780"/>
      <c r="F881" s="780"/>
      <c r="G881" s="780"/>
      <c r="H881" s="780"/>
      <c r="I881" s="780"/>
      <c r="J881" s="780"/>
      <c r="K881" s="780"/>
      <c r="L881" s="780"/>
      <c r="M881" s="780"/>
      <c r="N881" s="780"/>
      <c r="O881" s="780"/>
      <c r="P881" s="780"/>
      <c r="Q881" s="781"/>
      <c r="R881" s="778"/>
      <c r="S881" s="778"/>
      <c r="T881" s="778"/>
      <c r="U881" s="778"/>
      <c r="V881" s="778"/>
      <c r="W881" s="778"/>
      <c r="X881" s="778"/>
      <c r="Y881" s="778"/>
      <c r="Z881" s="778"/>
      <c r="AA881" s="778"/>
      <c r="AB881" s="778"/>
      <c r="AC881" s="778"/>
      <c r="AD881" s="778"/>
      <c r="AE881" s="778"/>
      <c r="AF881" s="778"/>
      <c r="AG881" s="778"/>
      <c r="AH881" s="778"/>
      <c r="AI881" s="778"/>
      <c r="AJ881" s="778"/>
      <c r="AK881" s="778"/>
      <c r="AL881" s="778"/>
      <c r="AM881" s="778"/>
      <c r="AN881" s="778"/>
      <c r="AO881" s="778"/>
      <c r="AP881" s="778"/>
      <c r="AQ881" s="778"/>
      <c r="AR881" s="778"/>
      <c r="AS881" s="778"/>
      <c r="AT881" s="778"/>
      <c r="AU881" s="778"/>
      <c r="AV881" s="778"/>
      <c r="AW881" s="778"/>
      <c r="AX881" s="778"/>
      <c r="AY881" s="778"/>
      <c r="AZ881" s="778"/>
      <c r="BA881" s="778"/>
      <c r="BB881" s="778"/>
      <c r="BC881" s="778"/>
      <c r="BD881" s="778"/>
      <c r="BE881" s="778"/>
      <c r="BF881" s="778"/>
      <c r="BG881" s="778"/>
      <c r="BH881" s="778"/>
      <c r="BI881" s="778"/>
      <c r="BJ881" s="778"/>
      <c r="BK881" s="778"/>
      <c r="BL881" s="778"/>
      <c r="BM881" s="778"/>
      <c r="BN881" s="778"/>
      <c r="BO881" s="778"/>
      <c r="BP881" s="778"/>
      <c r="BQ881" s="778"/>
      <c r="BR881" s="778"/>
      <c r="BS881" s="778"/>
      <c r="BT881" s="778"/>
      <c r="BU881" s="778"/>
      <c r="BV881" s="778"/>
      <c r="BW881" s="778"/>
      <c r="BX881" s="778"/>
      <c r="BY881" s="778"/>
      <c r="BZ881" s="778"/>
      <c r="CA881" s="778"/>
      <c r="CB881" s="778"/>
      <c r="CC881" s="778"/>
      <c r="CD881" s="778"/>
      <c r="CE881" s="778"/>
      <c r="CF881" s="778"/>
      <c r="CG881" s="778"/>
      <c r="CH881" s="778"/>
      <c r="CI881" s="778"/>
      <c r="CJ881" s="778"/>
      <c r="CK881" s="778"/>
      <c r="CL881" s="778"/>
      <c r="CM881" s="778"/>
      <c r="CN881" s="778"/>
      <c r="CO881" s="778"/>
      <c r="CP881" s="778"/>
      <c r="CQ881" s="778"/>
      <c r="CR881" s="778"/>
      <c r="CS881" s="778"/>
      <c r="CT881" s="778"/>
      <c r="CU881" s="778"/>
      <c r="CV881" s="778"/>
      <c r="CW881" s="778"/>
      <c r="CX881" s="778"/>
      <c r="CY881" s="778"/>
      <c r="CZ881" s="778"/>
      <c r="DA881" s="778"/>
      <c r="DB881" s="778"/>
      <c r="DC881" s="778"/>
      <c r="DD881" s="778"/>
      <c r="DE881" s="778"/>
      <c r="DF881" s="778"/>
      <c r="DG881" s="778"/>
      <c r="DH881" s="778"/>
      <c r="DI881" s="778"/>
      <c r="DJ881" s="778"/>
      <c r="DK881" s="778"/>
      <c r="DL881" s="778"/>
      <c r="DM881" s="778"/>
      <c r="DN881" s="778"/>
      <c r="DO881" s="778"/>
      <c r="DP881" s="778"/>
      <c r="DQ881" s="778"/>
      <c r="DR881" s="778"/>
      <c r="DS881" s="778"/>
      <c r="DT881" s="778"/>
      <c r="DU881" s="778"/>
      <c r="DV881" s="778"/>
      <c r="DW881" s="778"/>
      <c r="DX881" s="778"/>
      <c r="DY881" s="778"/>
      <c r="DZ881" s="778"/>
      <c r="EA881" s="778"/>
      <c r="EB881" s="778"/>
      <c r="EC881" s="778"/>
      <c r="ED881" s="778"/>
      <c r="EE881" s="778"/>
      <c r="EF881" s="778"/>
      <c r="EG881" s="778"/>
      <c r="EH881" s="778"/>
      <c r="EI881" s="778"/>
      <c r="EJ881" s="778"/>
      <c r="EK881" s="778"/>
      <c r="EL881" s="778"/>
      <c r="EM881" s="778"/>
      <c r="EN881" s="778"/>
      <c r="EO881" s="778"/>
      <c r="EP881" s="778"/>
      <c r="EQ881" s="778"/>
      <c r="ER881" s="778"/>
      <c r="ES881" s="778"/>
      <c r="ET881" s="778"/>
      <c r="EU881" s="778"/>
      <c r="EV881" s="778"/>
      <c r="EW881" s="778"/>
      <c r="EX881" s="778"/>
      <c r="EY881" s="778"/>
      <c r="EZ881" s="778"/>
      <c r="FA881" s="778"/>
      <c r="FB881" s="778"/>
      <c r="FC881" s="778"/>
      <c r="FD881" s="778"/>
      <c r="FE881" s="778"/>
      <c r="FF881" s="778"/>
      <c r="FG881" s="778"/>
      <c r="FH881" s="778"/>
      <c r="FI881" s="778"/>
      <c r="FJ881" s="778"/>
      <c r="FK881" s="778"/>
      <c r="FL881" s="778"/>
      <c r="FM881" s="778"/>
      <c r="FN881" s="778"/>
      <c r="FO881" s="778"/>
      <c r="FP881" s="778"/>
      <c r="FQ881" s="778"/>
      <c r="FR881" s="778"/>
      <c r="FS881" s="778"/>
      <c r="FT881" s="778"/>
      <c r="FU881" s="778"/>
      <c r="FV881" s="778"/>
      <c r="FW881" s="778"/>
      <c r="FX881" s="778"/>
      <c r="FY881" s="778"/>
      <c r="FZ881" s="778"/>
      <c r="GA881" s="778"/>
      <c r="GB881" s="778"/>
      <c r="GC881" s="778"/>
      <c r="GD881" s="778"/>
      <c r="GE881" s="778"/>
      <c r="GF881" s="778"/>
      <c r="GG881" s="778"/>
      <c r="GH881" s="778"/>
      <c r="GI881" s="778"/>
      <c r="GJ881" s="778"/>
      <c r="GK881" s="778"/>
      <c r="GL881" s="778"/>
      <c r="GM881" s="778"/>
      <c r="GN881" s="778"/>
      <c r="GO881" s="778"/>
      <c r="GP881" s="778"/>
      <c r="GQ881" s="778"/>
      <c r="GR881" s="778"/>
      <c r="GS881" s="778"/>
      <c r="GT881" s="778"/>
      <c r="GU881" s="778"/>
      <c r="GV881" s="778"/>
      <c r="GW881" s="778"/>
      <c r="GX881" s="778"/>
      <c r="GY881" s="778"/>
      <c r="GZ881" s="778"/>
      <c r="HA881" s="778"/>
      <c r="HB881" s="778"/>
      <c r="HC881" s="778"/>
      <c r="HD881" s="778"/>
      <c r="HE881" s="778"/>
      <c r="HF881" s="778"/>
      <c r="HG881" s="778"/>
      <c r="HH881" s="778"/>
    </row>
    <row r="882" spans="1:216" s="782" customFormat="1">
      <c r="A882" s="779"/>
      <c r="B882" s="780"/>
      <c r="C882" s="780"/>
      <c r="D882" s="780"/>
      <c r="E882" s="780"/>
      <c r="F882" s="780"/>
      <c r="G882" s="780"/>
      <c r="H882" s="780"/>
      <c r="I882" s="780"/>
      <c r="J882" s="780"/>
      <c r="K882" s="780"/>
      <c r="L882" s="780"/>
      <c r="M882" s="780"/>
      <c r="N882" s="780"/>
      <c r="O882" s="780"/>
      <c r="P882" s="780"/>
      <c r="Q882" s="781"/>
      <c r="R882" s="778"/>
      <c r="S882" s="778"/>
      <c r="T882" s="778"/>
      <c r="U882" s="778"/>
      <c r="V882" s="778"/>
      <c r="W882" s="778"/>
      <c r="X882" s="778"/>
      <c r="Y882" s="778"/>
      <c r="Z882" s="778"/>
      <c r="AA882" s="778"/>
      <c r="AB882" s="778"/>
      <c r="AC882" s="778"/>
      <c r="AD882" s="778"/>
      <c r="AE882" s="778"/>
      <c r="AF882" s="778"/>
      <c r="AG882" s="778"/>
      <c r="AH882" s="778"/>
      <c r="AI882" s="778"/>
      <c r="AJ882" s="778"/>
      <c r="AK882" s="778"/>
      <c r="AL882" s="778"/>
      <c r="AM882" s="778"/>
      <c r="AN882" s="778"/>
      <c r="AO882" s="778"/>
      <c r="AP882" s="778"/>
      <c r="AQ882" s="778"/>
      <c r="AR882" s="778"/>
      <c r="AS882" s="778"/>
      <c r="AT882" s="778"/>
      <c r="AU882" s="778"/>
      <c r="AV882" s="778"/>
      <c r="AW882" s="778"/>
      <c r="AX882" s="778"/>
      <c r="AY882" s="778"/>
      <c r="AZ882" s="778"/>
      <c r="BA882" s="778"/>
      <c r="BB882" s="778"/>
      <c r="BC882" s="778"/>
      <c r="BD882" s="778"/>
      <c r="BE882" s="778"/>
      <c r="BF882" s="778"/>
      <c r="BG882" s="778"/>
      <c r="BH882" s="778"/>
      <c r="BI882" s="778"/>
      <c r="BJ882" s="778"/>
      <c r="BK882" s="778"/>
      <c r="BL882" s="778"/>
      <c r="BM882" s="778"/>
      <c r="BN882" s="778"/>
      <c r="BO882" s="778"/>
      <c r="BP882" s="778"/>
      <c r="BQ882" s="778"/>
      <c r="BR882" s="778"/>
      <c r="BS882" s="778"/>
      <c r="BT882" s="778"/>
      <c r="BU882" s="778"/>
      <c r="BV882" s="778"/>
      <c r="BW882" s="778"/>
      <c r="BX882" s="778"/>
      <c r="BY882" s="778"/>
      <c r="BZ882" s="778"/>
      <c r="CA882" s="778"/>
      <c r="CB882" s="778"/>
      <c r="CC882" s="778"/>
      <c r="CD882" s="778"/>
      <c r="CE882" s="778"/>
      <c r="CF882" s="778"/>
      <c r="CG882" s="778"/>
      <c r="CH882" s="778"/>
      <c r="CI882" s="778"/>
      <c r="CJ882" s="778"/>
      <c r="CK882" s="778"/>
      <c r="CL882" s="778"/>
      <c r="CM882" s="778"/>
      <c r="CN882" s="778"/>
      <c r="CO882" s="778"/>
      <c r="CP882" s="778"/>
      <c r="CQ882" s="778"/>
      <c r="CR882" s="778"/>
      <c r="CS882" s="778"/>
      <c r="CT882" s="778"/>
      <c r="CU882" s="778"/>
      <c r="CV882" s="778"/>
      <c r="CW882" s="778"/>
      <c r="CX882" s="778"/>
      <c r="CY882" s="778"/>
      <c r="CZ882" s="778"/>
      <c r="DA882" s="778"/>
      <c r="DB882" s="778"/>
      <c r="DC882" s="778"/>
      <c r="DD882" s="778"/>
      <c r="DE882" s="778"/>
      <c r="DF882" s="778"/>
      <c r="DG882" s="778"/>
      <c r="DH882" s="778"/>
      <c r="DI882" s="778"/>
      <c r="DJ882" s="778"/>
      <c r="DK882" s="778"/>
      <c r="DL882" s="778"/>
      <c r="DM882" s="778"/>
      <c r="DN882" s="778"/>
      <c r="DO882" s="778"/>
      <c r="DP882" s="778"/>
      <c r="DQ882" s="778"/>
      <c r="DR882" s="778"/>
      <c r="DS882" s="778"/>
      <c r="DT882" s="778"/>
      <c r="DU882" s="778"/>
      <c r="DV882" s="778"/>
      <c r="DW882" s="778"/>
      <c r="DX882" s="778"/>
      <c r="DY882" s="778"/>
      <c r="DZ882" s="778"/>
      <c r="EA882" s="778"/>
      <c r="EB882" s="778"/>
      <c r="EC882" s="778"/>
      <c r="ED882" s="778"/>
      <c r="EE882" s="778"/>
      <c r="EF882" s="778"/>
      <c r="EG882" s="778"/>
      <c r="EH882" s="778"/>
      <c r="EI882" s="778"/>
      <c r="EJ882" s="778"/>
      <c r="EK882" s="778"/>
      <c r="EL882" s="778"/>
      <c r="EM882" s="778"/>
      <c r="EN882" s="778"/>
      <c r="EO882" s="778"/>
      <c r="EP882" s="778"/>
      <c r="EQ882" s="778"/>
      <c r="ER882" s="778"/>
      <c r="ES882" s="778"/>
      <c r="ET882" s="778"/>
      <c r="EU882" s="778"/>
      <c r="EV882" s="778"/>
      <c r="EW882" s="778"/>
      <c r="EX882" s="778"/>
      <c r="EY882" s="778"/>
      <c r="EZ882" s="778"/>
      <c r="FA882" s="778"/>
      <c r="FB882" s="778"/>
      <c r="FC882" s="778"/>
      <c r="FD882" s="778"/>
      <c r="FE882" s="778"/>
      <c r="FF882" s="778"/>
      <c r="FG882" s="778"/>
      <c r="FH882" s="778"/>
      <c r="FI882" s="778"/>
      <c r="FJ882" s="778"/>
      <c r="FK882" s="778"/>
      <c r="FL882" s="778"/>
      <c r="FM882" s="778"/>
      <c r="FN882" s="778"/>
      <c r="FO882" s="778"/>
      <c r="FP882" s="778"/>
      <c r="FQ882" s="778"/>
      <c r="FR882" s="778"/>
      <c r="FS882" s="778"/>
      <c r="FT882" s="778"/>
      <c r="FU882" s="778"/>
      <c r="FV882" s="778"/>
      <c r="FW882" s="778"/>
      <c r="FX882" s="778"/>
      <c r="FY882" s="778"/>
      <c r="FZ882" s="778"/>
      <c r="GA882" s="778"/>
      <c r="GB882" s="778"/>
      <c r="GC882" s="778"/>
      <c r="GD882" s="778"/>
      <c r="GE882" s="778"/>
      <c r="GF882" s="778"/>
      <c r="GG882" s="778"/>
      <c r="GH882" s="778"/>
      <c r="GI882" s="778"/>
      <c r="GJ882" s="778"/>
      <c r="GK882" s="778"/>
      <c r="GL882" s="778"/>
      <c r="GM882" s="778"/>
      <c r="GN882" s="778"/>
      <c r="GO882" s="778"/>
      <c r="GP882" s="778"/>
      <c r="GQ882" s="778"/>
      <c r="GR882" s="778"/>
      <c r="GS882" s="778"/>
      <c r="GT882" s="778"/>
      <c r="GU882" s="778"/>
      <c r="GV882" s="778"/>
      <c r="GW882" s="778"/>
      <c r="GX882" s="778"/>
      <c r="GY882" s="778"/>
      <c r="GZ882" s="778"/>
      <c r="HA882" s="778"/>
      <c r="HB882" s="778"/>
      <c r="HC882" s="778"/>
      <c r="HD882" s="778"/>
      <c r="HE882" s="778"/>
      <c r="HF882" s="778"/>
      <c r="HG882" s="778"/>
      <c r="HH882" s="778"/>
    </row>
    <row r="883" spans="1:216" s="782" customFormat="1">
      <c r="A883" s="779"/>
      <c r="B883" s="780"/>
      <c r="C883" s="780"/>
      <c r="D883" s="780"/>
      <c r="E883" s="780"/>
      <c r="F883" s="780"/>
      <c r="G883" s="780"/>
      <c r="H883" s="780"/>
      <c r="I883" s="780"/>
      <c r="J883" s="780"/>
      <c r="K883" s="780"/>
      <c r="L883" s="780"/>
      <c r="M883" s="780"/>
      <c r="N883" s="780"/>
      <c r="O883" s="780"/>
      <c r="P883" s="780"/>
      <c r="Q883" s="781"/>
      <c r="R883" s="778"/>
      <c r="S883" s="778"/>
      <c r="T883" s="778"/>
      <c r="U883" s="778"/>
      <c r="V883" s="778"/>
      <c r="W883" s="778"/>
      <c r="X883" s="778"/>
      <c r="Y883" s="778"/>
      <c r="Z883" s="778"/>
      <c r="AA883" s="778"/>
      <c r="AB883" s="778"/>
      <c r="AC883" s="778"/>
      <c r="AD883" s="778"/>
      <c r="AE883" s="778"/>
      <c r="AF883" s="778"/>
      <c r="AG883" s="778"/>
      <c r="AH883" s="778"/>
      <c r="AI883" s="778"/>
      <c r="AJ883" s="778"/>
      <c r="AK883" s="778"/>
      <c r="AL883" s="778"/>
      <c r="AM883" s="778"/>
      <c r="AN883" s="778"/>
      <c r="AO883" s="778"/>
      <c r="AP883" s="778"/>
      <c r="AQ883" s="778"/>
      <c r="AR883" s="778"/>
      <c r="AS883" s="778"/>
      <c r="AT883" s="778"/>
      <c r="AU883" s="778"/>
      <c r="AV883" s="778"/>
      <c r="AW883" s="778"/>
      <c r="AX883" s="778"/>
      <c r="AY883" s="778"/>
      <c r="AZ883" s="778"/>
      <c r="BA883" s="778"/>
      <c r="BB883" s="778"/>
      <c r="BC883" s="778"/>
      <c r="BD883" s="778"/>
      <c r="BE883" s="778"/>
      <c r="BF883" s="778"/>
      <c r="BG883" s="778"/>
      <c r="BH883" s="778"/>
      <c r="BI883" s="778"/>
      <c r="BJ883" s="778"/>
      <c r="BK883" s="778"/>
      <c r="BL883" s="778"/>
      <c r="BM883" s="778"/>
      <c r="BN883" s="778"/>
      <c r="BO883" s="778"/>
      <c r="BP883" s="778"/>
      <c r="BQ883" s="778"/>
      <c r="BR883" s="778"/>
      <c r="BS883" s="778"/>
      <c r="BT883" s="778"/>
      <c r="BU883" s="778"/>
      <c r="BV883" s="778"/>
      <c r="BW883" s="778"/>
      <c r="BX883" s="778"/>
      <c r="BY883" s="778"/>
      <c r="BZ883" s="778"/>
      <c r="CA883" s="778"/>
      <c r="CB883" s="778"/>
      <c r="CC883" s="778"/>
      <c r="CD883" s="778"/>
      <c r="CE883" s="778"/>
      <c r="CF883" s="778"/>
      <c r="CG883" s="778"/>
      <c r="CH883" s="778"/>
      <c r="CI883" s="778"/>
      <c r="CJ883" s="778"/>
      <c r="CK883" s="778"/>
      <c r="CL883" s="778"/>
      <c r="CM883" s="778"/>
      <c r="CN883" s="778"/>
      <c r="CO883" s="778"/>
      <c r="CP883" s="778"/>
      <c r="CQ883" s="778"/>
      <c r="CR883" s="778"/>
      <c r="CS883" s="778"/>
      <c r="CT883" s="778"/>
      <c r="CU883" s="778"/>
      <c r="CV883" s="778"/>
      <c r="CW883" s="778"/>
      <c r="CX883" s="778"/>
      <c r="CY883" s="778"/>
      <c r="CZ883" s="778"/>
      <c r="DA883" s="778"/>
      <c r="DB883" s="778"/>
      <c r="DC883" s="778"/>
      <c r="DD883" s="778"/>
      <c r="DE883" s="778"/>
      <c r="DF883" s="778"/>
      <c r="DG883" s="778"/>
      <c r="DH883" s="778"/>
      <c r="DI883" s="778"/>
      <c r="DJ883" s="778"/>
      <c r="DK883" s="778"/>
      <c r="DL883" s="778"/>
      <c r="DM883" s="778"/>
      <c r="DN883" s="778"/>
      <c r="DO883" s="778"/>
      <c r="DP883" s="778"/>
      <c r="DQ883" s="778"/>
      <c r="DR883" s="778"/>
      <c r="DS883" s="778"/>
      <c r="DT883" s="778"/>
      <c r="DU883" s="778"/>
      <c r="DV883" s="778"/>
      <c r="DW883" s="778"/>
      <c r="DX883" s="778"/>
      <c r="DY883" s="778"/>
      <c r="DZ883" s="778"/>
      <c r="EA883" s="778"/>
      <c r="EB883" s="778"/>
      <c r="EC883" s="778"/>
      <c r="ED883" s="778"/>
      <c r="EE883" s="778"/>
      <c r="EF883" s="778"/>
      <c r="EG883" s="778"/>
      <c r="EH883" s="778"/>
      <c r="EI883" s="778"/>
      <c r="EJ883" s="778"/>
      <c r="EK883" s="778"/>
      <c r="EL883" s="778"/>
      <c r="EM883" s="778"/>
      <c r="EN883" s="778"/>
      <c r="EO883" s="778"/>
      <c r="EP883" s="778"/>
      <c r="EQ883" s="778"/>
      <c r="ER883" s="778"/>
      <c r="ES883" s="778"/>
      <c r="ET883" s="778"/>
      <c r="EU883" s="778"/>
      <c r="EV883" s="778"/>
      <c r="EW883" s="778"/>
      <c r="EX883" s="778"/>
      <c r="EY883" s="778"/>
      <c r="EZ883" s="778"/>
      <c r="FA883" s="778"/>
      <c r="FB883" s="778"/>
      <c r="FC883" s="778"/>
      <c r="FD883" s="778"/>
      <c r="FE883" s="778"/>
      <c r="FF883" s="778"/>
      <c r="FG883" s="778"/>
      <c r="FH883" s="778"/>
      <c r="FI883" s="778"/>
      <c r="FJ883" s="778"/>
      <c r="FK883" s="778"/>
      <c r="FL883" s="778"/>
      <c r="FM883" s="778"/>
      <c r="FN883" s="778"/>
      <c r="FO883" s="778"/>
      <c r="FP883" s="778"/>
      <c r="FQ883" s="778"/>
      <c r="FR883" s="778"/>
      <c r="FS883" s="778"/>
      <c r="FT883" s="778"/>
      <c r="FU883" s="778"/>
      <c r="FV883" s="778"/>
      <c r="FW883" s="778"/>
      <c r="FX883" s="778"/>
      <c r="FY883" s="778"/>
      <c r="FZ883" s="778"/>
      <c r="GA883" s="778"/>
      <c r="GB883" s="778"/>
      <c r="GC883" s="778"/>
      <c r="GD883" s="778"/>
      <c r="GE883" s="778"/>
      <c r="GF883" s="778"/>
      <c r="GG883" s="778"/>
      <c r="GH883" s="778"/>
      <c r="GI883" s="778"/>
      <c r="GJ883" s="778"/>
      <c r="GK883" s="778"/>
      <c r="GL883" s="778"/>
      <c r="GM883" s="778"/>
      <c r="GN883" s="778"/>
      <c r="GO883" s="778"/>
      <c r="GP883" s="778"/>
      <c r="GQ883" s="778"/>
      <c r="GR883" s="778"/>
      <c r="GS883" s="778"/>
      <c r="GT883" s="778"/>
      <c r="GU883" s="778"/>
      <c r="GV883" s="778"/>
      <c r="GW883" s="778"/>
      <c r="GX883" s="778"/>
      <c r="GY883" s="778"/>
      <c r="GZ883" s="778"/>
      <c r="HA883" s="778"/>
      <c r="HB883" s="778"/>
      <c r="HC883" s="778"/>
      <c r="HD883" s="778"/>
      <c r="HE883" s="778"/>
      <c r="HF883" s="778"/>
      <c r="HG883" s="778"/>
      <c r="HH883" s="778"/>
    </row>
    <row r="884" spans="1:216" s="782" customFormat="1">
      <c r="A884" s="779"/>
      <c r="B884" s="780"/>
      <c r="C884" s="780"/>
      <c r="D884" s="780"/>
      <c r="E884" s="780"/>
      <c r="F884" s="780"/>
      <c r="G884" s="780"/>
      <c r="H884" s="780"/>
      <c r="I884" s="780"/>
      <c r="J884" s="780"/>
      <c r="K884" s="780"/>
      <c r="L884" s="780"/>
      <c r="M884" s="780"/>
      <c r="N884" s="780"/>
      <c r="O884" s="780"/>
      <c r="P884" s="780"/>
      <c r="Q884" s="781"/>
      <c r="R884" s="778"/>
      <c r="S884" s="778"/>
      <c r="T884" s="778"/>
      <c r="U884" s="778"/>
      <c r="V884" s="778"/>
      <c r="W884" s="778"/>
      <c r="X884" s="778"/>
      <c r="Y884" s="778"/>
      <c r="Z884" s="778"/>
      <c r="AA884" s="778"/>
      <c r="AB884" s="778"/>
      <c r="AC884" s="778"/>
      <c r="AD884" s="778"/>
      <c r="AE884" s="778"/>
      <c r="AF884" s="778"/>
      <c r="AG884" s="778"/>
      <c r="AH884" s="778"/>
      <c r="AI884" s="778"/>
      <c r="AJ884" s="778"/>
      <c r="AK884" s="778"/>
      <c r="AL884" s="778"/>
      <c r="AM884" s="778"/>
      <c r="AN884" s="778"/>
      <c r="AO884" s="778"/>
      <c r="AP884" s="778"/>
      <c r="AQ884" s="778"/>
      <c r="AR884" s="778"/>
      <c r="AS884" s="778"/>
      <c r="AT884" s="778"/>
      <c r="AU884" s="778"/>
      <c r="AV884" s="778"/>
      <c r="AW884" s="778"/>
      <c r="AX884" s="778"/>
      <c r="AY884" s="778"/>
      <c r="AZ884" s="778"/>
      <c r="BA884" s="778"/>
      <c r="BB884" s="778"/>
      <c r="BC884" s="778"/>
      <c r="BD884" s="778"/>
      <c r="BE884" s="778"/>
      <c r="BF884" s="778"/>
      <c r="BG884" s="778"/>
      <c r="BH884" s="778"/>
      <c r="BI884" s="778"/>
      <c r="BJ884" s="778"/>
      <c r="BK884" s="778"/>
      <c r="BL884" s="778"/>
      <c r="BM884" s="778"/>
      <c r="BN884" s="778"/>
      <c r="BO884" s="778"/>
      <c r="BP884" s="778"/>
      <c r="BQ884" s="778"/>
      <c r="BR884" s="778"/>
      <c r="BS884" s="778"/>
      <c r="BT884" s="778"/>
      <c r="BU884" s="778"/>
      <c r="BV884" s="778"/>
      <c r="BW884" s="778"/>
      <c r="BX884" s="778"/>
      <c r="BY884" s="778"/>
      <c r="BZ884" s="778"/>
      <c r="CA884" s="778"/>
      <c r="CB884" s="778"/>
      <c r="CC884" s="778"/>
      <c r="CD884" s="778"/>
      <c r="CE884" s="778"/>
      <c r="CF884" s="778"/>
      <c r="CG884" s="778"/>
      <c r="CH884" s="778"/>
      <c r="CI884" s="778"/>
      <c r="CJ884" s="778"/>
      <c r="CK884" s="778"/>
      <c r="CL884" s="778"/>
      <c r="CM884" s="778"/>
      <c r="CN884" s="778"/>
      <c r="CO884" s="778"/>
      <c r="CP884" s="778"/>
      <c r="CQ884" s="778"/>
      <c r="CR884" s="778"/>
      <c r="CS884" s="778"/>
      <c r="CT884" s="778"/>
      <c r="CU884" s="778"/>
      <c r="CV884" s="778"/>
      <c r="CW884" s="778"/>
      <c r="CX884" s="778"/>
      <c r="CY884" s="778"/>
      <c r="CZ884" s="778"/>
      <c r="DA884" s="778"/>
      <c r="DB884" s="778"/>
      <c r="DC884" s="778"/>
      <c r="DD884" s="778"/>
      <c r="DE884" s="778"/>
      <c r="DF884" s="778"/>
      <c r="DG884" s="778"/>
      <c r="DH884" s="778"/>
      <c r="DI884" s="778"/>
      <c r="DJ884" s="778"/>
      <c r="DK884" s="778"/>
      <c r="DL884" s="778"/>
      <c r="DM884" s="778"/>
      <c r="DN884" s="778"/>
      <c r="DO884" s="778"/>
      <c r="DP884" s="778"/>
      <c r="DQ884" s="778"/>
      <c r="DR884" s="778"/>
      <c r="DS884" s="778"/>
      <c r="DT884" s="778"/>
      <c r="DU884" s="778"/>
      <c r="DV884" s="778"/>
      <c r="DW884" s="778"/>
      <c r="DX884" s="778"/>
      <c r="DY884" s="778"/>
      <c r="DZ884" s="778"/>
      <c r="EA884" s="778"/>
      <c r="EB884" s="778"/>
      <c r="EC884" s="778"/>
      <c r="ED884" s="778"/>
      <c r="EE884" s="778"/>
      <c r="EF884" s="778"/>
      <c r="EG884" s="778"/>
      <c r="EH884" s="778"/>
      <c r="EI884" s="778"/>
      <c r="EJ884" s="778"/>
      <c r="EK884" s="778"/>
      <c r="EL884" s="778"/>
      <c r="EM884" s="778"/>
      <c r="EN884" s="778"/>
      <c r="EO884" s="778"/>
      <c r="EP884" s="778"/>
      <c r="EQ884" s="778"/>
      <c r="ER884" s="778"/>
      <c r="ES884" s="778"/>
      <c r="ET884" s="778"/>
      <c r="EU884" s="778"/>
      <c r="EV884" s="778"/>
      <c r="EW884" s="778"/>
      <c r="EX884" s="778"/>
      <c r="EY884" s="778"/>
      <c r="EZ884" s="778"/>
      <c r="FA884" s="778"/>
      <c r="FB884" s="778"/>
      <c r="FC884" s="778"/>
      <c r="FD884" s="778"/>
      <c r="FE884" s="778"/>
      <c r="FF884" s="778"/>
      <c r="FG884" s="778"/>
      <c r="FH884" s="778"/>
      <c r="FI884" s="778"/>
      <c r="FJ884" s="778"/>
      <c r="FK884" s="778"/>
      <c r="FL884" s="778"/>
      <c r="FM884" s="778"/>
      <c r="FN884" s="778"/>
      <c r="FO884" s="778"/>
      <c r="FP884" s="778"/>
      <c r="FQ884" s="778"/>
      <c r="FR884" s="778"/>
      <c r="FS884" s="778"/>
      <c r="FT884" s="778"/>
      <c r="FU884" s="778"/>
      <c r="FV884" s="778"/>
      <c r="FW884" s="778"/>
      <c r="FX884" s="778"/>
      <c r="FY884" s="778"/>
      <c r="FZ884" s="778"/>
      <c r="GA884" s="778"/>
      <c r="GB884" s="778"/>
      <c r="GC884" s="778"/>
      <c r="GD884" s="778"/>
      <c r="GE884" s="778"/>
      <c r="GF884" s="778"/>
      <c r="GG884" s="778"/>
      <c r="GH884" s="778"/>
      <c r="GI884" s="778"/>
      <c r="GJ884" s="778"/>
      <c r="GK884" s="778"/>
      <c r="GL884" s="778"/>
      <c r="GM884" s="778"/>
      <c r="GN884" s="778"/>
      <c r="GO884" s="778"/>
      <c r="GP884" s="778"/>
      <c r="GQ884" s="778"/>
      <c r="GR884" s="778"/>
      <c r="GS884" s="778"/>
      <c r="GT884" s="778"/>
      <c r="GU884" s="778"/>
      <c r="GV884" s="778"/>
      <c r="GW884" s="778"/>
      <c r="GX884" s="778"/>
      <c r="GY884" s="778"/>
      <c r="GZ884" s="778"/>
      <c r="HA884" s="778"/>
      <c r="HB884" s="778"/>
      <c r="HC884" s="778"/>
      <c r="HD884" s="778"/>
      <c r="HE884" s="778"/>
      <c r="HF884" s="778"/>
      <c r="HG884" s="778"/>
      <c r="HH884" s="778"/>
    </row>
    <row r="885" spans="1:216" s="782" customFormat="1">
      <c r="A885" s="779"/>
      <c r="B885" s="780"/>
      <c r="C885" s="780"/>
      <c r="D885" s="780"/>
      <c r="E885" s="780"/>
      <c r="F885" s="780"/>
      <c r="G885" s="780"/>
      <c r="H885" s="780"/>
      <c r="I885" s="780"/>
      <c r="J885" s="780"/>
      <c r="K885" s="780"/>
      <c r="L885" s="780"/>
      <c r="M885" s="780"/>
      <c r="N885" s="780"/>
      <c r="O885" s="780"/>
      <c r="P885" s="780"/>
      <c r="Q885" s="781"/>
      <c r="R885" s="778"/>
      <c r="S885" s="778"/>
      <c r="T885" s="778"/>
      <c r="U885" s="778"/>
      <c r="V885" s="778"/>
      <c r="W885" s="778"/>
      <c r="X885" s="778"/>
      <c r="Y885" s="778"/>
      <c r="Z885" s="778"/>
      <c r="AA885" s="778"/>
      <c r="AB885" s="778"/>
      <c r="AC885" s="778"/>
      <c r="AD885" s="778"/>
      <c r="AE885" s="778"/>
      <c r="AF885" s="778"/>
      <c r="AG885" s="778"/>
      <c r="AH885" s="778"/>
      <c r="AI885" s="778"/>
      <c r="AJ885" s="778"/>
      <c r="AK885" s="778"/>
      <c r="AL885" s="778"/>
      <c r="AM885" s="778"/>
      <c r="AN885" s="778"/>
      <c r="AO885" s="778"/>
      <c r="AP885" s="778"/>
      <c r="AQ885" s="778"/>
      <c r="AR885" s="778"/>
      <c r="AS885" s="778"/>
      <c r="AT885" s="778"/>
      <c r="AU885" s="778"/>
      <c r="AV885" s="778"/>
      <c r="AW885" s="778"/>
      <c r="AX885" s="778"/>
      <c r="AY885" s="778"/>
      <c r="AZ885" s="778"/>
      <c r="BA885" s="778"/>
      <c r="BB885" s="778"/>
      <c r="BC885" s="778"/>
      <c r="BD885" s="778"/>
      <c r="BE885" s="778"/>
      <c r="BF885" s="778"/>
      <c r="BG885" s="778"/>
      <c r="BH885" s="778"/>
      <c r="BI885" s="778"/>
      <c r="BJ885" s="778"/>
      <c r="BK885" s="778"/>
      <c r="BL885" s="778"/>
      <c r="BM885" s="778"/>
      <c r="BN885" s="778"/>
      <c r="BO885" s="778"/>
      <c r="BP885" s="778"/>
      <c r="BQ885" s="778"/>
      <c r="BR885" s="778"/>
      <c r="BS885" s="778"/>
      <c r="BT885" s="778"/>
      <c r="BU885" s="778"/>
      <c r="BV885" s="778"/>
      <c r="BW885" s="778"/>
      <c r="BX885" s="778"/>
      <c r="BY885" s="778"/>
      <c r="BZ885" s="778"/>
      <c r="CA885" s="778"/>
      <c r="CB885" s="778"/>
      <c r="CC885" s="778"/>
      <c r="CD885" s="778"/>
      <c r="CE885" s="778"/>
      <c r="CF885" s="778"/>
      <c r="CG885" s="778"/>
      <c r="CH885" s="778"/>
      <c r="CI885" s="778"/>
      <c r="CJ885" s="778"/>
      <c r="CK885" s="778"/>
      <c r="CL885" s="778"/>
      <c r="CM885" s="778"/>
      <c r="CN885" s="778"/>
      <c r="CO885" s="778"/>
      <c r="CP885" s="778"/>
      <c r="CQ885" s="778"/>
      <c r="CR885" s="778"/>
      <c r="CS885" s="778"/>
      <c r="CT885" s="778"/>
      <c r="CU885" s="778"/>
      <c r="CV885" s="778"/>
      <c r="CW885" s="778"/>
      <c r="CX885" s="778"/>
      <c r="CY885" s="778"/>
      <c r="CZ885" s="778"/>
      <c r="DA885" s="778"/>
      <c r="DB885" s="778"/>
      <c r="DC885" s="778"/>
      <c r="DD885" s="778"/>
      <c r="DE885" s="778"/>
      <c r="DF885" s="778"/>
      <c r="DG885" s="778"/>
      <c r="DH885" s="778"/>
      <c r="DI885" s="778"/>
      <c r="DJ885" s="778"/>
      <c r="DK885" s="778"/>
      <c r="DL885" s="778"/>
      <c r="DM885" s="778"/>
      <c r="DN885" s="778"/>
      <c r="DO885" s="778"/>
      <c r="DP885" s="778"/>
      <c r="DQ885" s="778"/>
      <c r="DR885" s="778"/>
      <c r="DS885" s="778"/>
      <c r="DT885" s="778"/>
      <c r="DU885" s="778"/>
      <c r="DV885" s="778"/>
      <c r="DW885" s="778"/>
      <c r="DX885" s="778"/>
      <c r="DY885" s="778"/>
      <c r="DZ885" s="778"/>
      <c r="EA885" s="778"/>
      <c r="EB885" s="778"/>
      <c r="EC885" s="778"/>
      <c r="ED885" s="778"/>
      <c r="EE885" s="778"/>
      <c r="EF885" s="778"/>
      <c r="EG885" s="778"/>
      <c r="EH885" s="778"/>
      <c r="EI885" s="778"/>
      <c r="EJ885" s="778"/>
      <c r="EK885" s="778"/>
      <c r="EL885" s="778"/>
      <c r="EM885" s="778"/>
      <c r="EN885" s="778"/>
      <c r="EO885" s="778"/>
      <c r="EP885" s="778"/>
      <c r="EQ885" s="778"/>
      <c r="ER885" s="778"/>
      <c r="ES885" s="778"/>
      <c r="ET885" s="778"/>
      <c r="EU885" s="778"/>
      <c r="EV885" s="778"/>
      <c r="EW885" s="778"/>
      <c r="EX885" s="778"/>
      <c r="EY885" s="778"/>
      <c r="EZ885" s="778"/>
      <c r="FA885" s="778"/>
      <c r="FB885" s="778"/>
      <c r="FC885" s="778"/>
      <c r="FD885" s="778"/>
      <c r="FE885" s="778"/>
      <c r="FF885" s="778"/>
      <c r="FG885" s="778"/>
      <c r="FH885" s="778"/>
      <c r="FI885" s="778"/>
      <c r="FJ885" s="778"/>
      <c r="FK885" s="778"/>
      <c r="FL885" s="778"/>
      <c r="FM885" s="778"/>
      <c r="FN885" s="778"/>
      <c r="FO885" s="778"/>
      <c r="FP885" s="778"/>
      <c r="FQ885" s="778"/>
      <c r="FR885" s="778"/>
      <c r="FS885" s="778"/>
      <c r="FT885" s="778"/>
      <c r="FU885" s="778"/>
      <c r="FV885" s="778"/>
      <c r="FW885" s="778"/>
      <c r="FX885" s="778"/>
      <c r="FY885" s="778"/>
      <c r="FZ885" s="778"/>
      <c r="GA885" s="778"/>
      <c r="GB885" s="778"/>
      <c r="GC885" s="778"/>
      <c r="GD885" s="778"/>
      <c r="GE885" s="778"/>
      <c r="GF885" s="778"/>
      <c r="GG885" s="778"/>
      <c r="GH885" s="778"/>
      <c r="GI885" s="778"/>
      <c r="GJ885" s="778"/>
      <c r="GK885" s="778"/>
      <c r="GL885" s="778"/>
      <c r="GM885" s="778"/>
      <c r="GN885" s="778"/>
      <c r="GO885" s="778"/>
      <c r="GP885" s="778"/>
      <c r="GQ885" s="778"/>
      <c r="GR885" s="778"/>
      <c r="GS885" s="778"/>
      <c r="GT885" s="778"/>
      <c r="GU885" s="778"/>
      <c r="GV885" s="778"/>
      <c r="GW885" s="778"/>
      <c r="GX885" s="778"/>
      <c r="GY885" s="778"/>
      <c r="GZ885" s="778"/>
      <c r="HA885" s="778"/>
      <c r="HB885" s="778"/>
      <c r="HC885" s="778"/>
      <c r="HD885" s="778"/>
      <c r="HE885" s="778"/>
      <c r="HF885" s="778"/>
      <c r="HG885" s="778"/>
      <c r="HH885" s="778"/>
    </row>
    <row r="886" spans="1:216" s="782" customFormat="1">
      <c r="A886" s="779"/>
      <c r="B886" s="780"/>
      <c r="C886" s="780"/>
      <c r="D886" s="780"/>
      <c r="E886" s="780"/>
      <c r="F886" s="780"/>
      <c r="G886" s="780"/>
      <c r="H886" s="780"/>
      <c r="I886" s="780"/>
      <c r="J886" s="780"/>
      <c r="K886" s="780"/>
      <c r="L886" s="780"/>
      <c r="M886" s="780"/>
      <c r="N886" s="780"/>
      <c r="O886" s="780"/>
      <c r="P886" s="780"/>
      <c r="Q886" s="781"/>
      <c r="R886" s="778"/>
      <c r="S886" s="778"/>
      <c r="T886" s="778"/>
      <c r="U886" s="778"/>
      <c r="V886" s="778"/>
      <c r="W886" s="778"/>
      <c r="X886" s="778"/>
      <c r="Y886" s="778"/>
      <c r="Z886" s="778"/>
      <c r="AA886" s="778"/>
      <c r="AB886" s="778"/>
      <c r="AC886" s="778"/>
      <c r="AD886" s="778"/>
      <c r="AE886" s="778"/>
      <c r="AF886" s="778"/>
      <c r="AG886" s="778"/>
      <c r="AH886" s="778"/>
      <c r="AI886" s="778"/>
      <c r="AJ886" s="778"/>
      <c r="AK886" s="778"/>
      <c r="AL886" s="778"/>
      <c r="AM886" s="778"/>
      <c r="AN886" s="778"/>
      <c r="AO886" s="778"/>
      <c r="AP886" s="778"/>
      <c r="AQ886" s="778"/>
      <c r="AR886" s="778"/>
      <c r="AS886" s="778"/>
      <c r="AT886" s="778"/>
      <c r="AU886" s="778"/>
      <c r="AV886" s="778"/>
      <c r="AW886" s="778"/>
      <c r="AX886" s="778"/>
      <c r="AY886" s="778"/>
      <c r="AZ886" s="778"/>
      <c r="BA886" s="778"/>
      <c r="BB886" s="778"/>
      <c r="BC886" s="778"/>
      <c r="BD886" s="778"/>
      <c r="BE886" s="778"/>
      <c r="BF886" s="778"/>
      <c r="BG886" s="778"/>
      <c r="BH886" s="778"/>
      <c r="BI886" s="778"/>
      <c r="BJ886" s="778"/>
      <c r="BK886" s="778"/>
      <c r="BL886" s="778"/>
      <c r="BM886" s="778"/>
      <c r="BN886" s="778"/>
      <c r="BO886" s="778"/>
      <c r="BP886" s="778"/>
      <c r="BQ886" s="778"/>
      <c r="BR886" s="778"/>
      <c r="BS886" s="778"/>
      <c r="BT886" s="778"/>
      <c r="BU886" s="778"/>
      <c r="BV886" s="778"/>
      <c r="BW886" s="778"/>
      <c r="BX886" s="778"/>
      <c r="BY886" s="778"/>
      <c r="BZ886" s="778"/>
      <c r="CA886" s="778"/>
      <c r="CB886" s="778"/>
      <c r="CC886" s="778"/>
      <c r="CD886" s="778"/>
      <c r="CE886" s="778"/>
      <c r="CF886" s="778"/>
      <c r="CG886" s="778"/>
      <c r="CH886" s="778"/>
      <c r="CI886" s="778"/>
      <c r="CJ886" s="778"/>
      <c r="CK886" s="778"/>
      <c r="CL886" s="778"/>
      <c r="CM886" s="778"/>
      <c r="CN886" s="778"/>
      <c r="CO886" s="778"/>
      <c r="CP886" s="778"/>
      <c r="CQ886" s="778"/>
      <c r="CR886" s="778"/>
      <c r="CS886" s="778"/>
      <c r="CT886" s="778"/>
      <c r="CU886" s="778"/>
      <c r="CV886" s="778"/>
      <c r="CW886" s="778"/>
      <c r="CX886" s="778"/>
      <c r="CY886" s="778"/>
      <c r="CZ886" s="778"/>
      <c r="DA886" s="778"/>
      <c r="DB886" s="778"/>
      <c r="DC886" s="778"/>
      <c r="DD886" s="778"/>
      <c r="DE886" s="778"/>
      <c r="DF886" s="778"/>
      <c r="DG886" s="778"/>
      <c r="DH886" s="778"/>
      <c r="DI886" s="778"/>
      <c r="DJ886" s="778"/>
      <c r="DK886" s="778"/>
      <c r="DL886" s="778"/>
      <c r="DM886" s="778"/>
      <c r="DN886" s="778"/>
      <c r="DO886" s="778"/>
      <c r="DP886" s="778"/>
      <c r="DQ886" s="778"/>
      <c r="DR886" s="778"/>
      <c r="DS886" s="778"/>
      <c r="DT886" s="778"/>
      <c r="DU886" s="778"/>
      <c r="DV886" s="778"/>
      <c r="DW886" s="778"/>
      <c r="DX886" s="778"/>
      <c r="DY886" s="778"/>
      <c r="DZ886" s="778"/>
      <c r="EA886" s="778"/>
      <c r="EB886" s="778"/>
      <c r="EC886" s="778"/>
      <c r="ED886" s="778"/>
      <c r="EE886" s="778"/>
      <c r="EF886" s="778"/>
      <c r="EG886" s="778"/>
      <c r="EH886" s="778"/>
      <c r="EI886" s="778"/>
      <c r="EJ886" s="778"/>
      <c r="EK886" s="778"/>
      <c r="EL886" s="778"/>
      <c r="EM886" s="778"/>
      <c r="EN886" s="778"/>
      <c r="EO886" s="778"/>
      <c r="EP886" s="778"/>
      <c r="EQ886" s="778"/>
      <c r="ER886" s="778"/>
      <c r="ES886" s="778"/>
      <c r="ET886" s="778"/>
      <c r="EU886" s="778"/>
      <c r="EV886" s="778"/>
      <c r="EW886" s="778"/>
      <c r="EX886" s="778"/>
      <c r="EY886" s="778"/>
      <c r="EZ886" s="778"/>
      <c r="FA886" s="778"/>
      <c r="FB886" s="778"/>
      <c r="FC886" s="778"/>
      <c r="FD886" s="778"/>
      <c r="FE886" s="778"/>
      <c r="FF886" s="778"/>
      <c r="FG886" s="778"/>
      <c r="FH886" s="778"/>
      <c r="FI886" s="778"/>
      <c r="FJ886" s="778"/>
      <c r="FK886" s="778"/>
      <c r="FL886" s="778"/>
      <c r="FM886" s="778"/>
      <c r="FN886" s="778"/>
      <c r="FO886" s="778"/>
      <c r="FP886" s="778"/>
      <c r="FQ886" s="778"/>
      <c r="FR886" s="778"/>
      <c r="FS886" s="778"/>
      <c r="FT886" s="778"/>
      <c r="FU886" s="778"/>
      <c r="FV886" s="778"/>
      <c r="FW886" s="778"/>
      <c r="FX886" s="778"/>
      <c r="FY886" s="778"/>
      <c r="FZ886" s="778"/>
      <c r="GA886" s="778"/>
      <c r="GB886" s="778"/>
      <c r="GC886" s="778"/>
      <c r="GD886" s="778"/>
      <c r="GE886" s="778"/>
      <c r="GF886" s="778"/>
      <c r="GG886" s="778"/>
      <c r="GH886" s="778"/>
      <c r="GI886" s="778"/>
      <c r="GJ886" s="778"/>
      <c r="GK886" s="778"/>
      <c r="GL886" s="778"/>
      <c r="GM886" s="778"/>
      <c r="GN886" s="778"/>
      <c r="GO886" s="778"/>
      <c r="GP886" s="778"/>
      <c r="GQ886" s="778"/>
      <c r="GR886" s="778"/>
      <c r="GS886" s="778"/>
      <c r="GT886" s="778"/>
      <c r="GU886" s="778"/>
      <c r="GV886" s="778"/>
      <c r="GW886" s="778"/>
      <c r="GX886" s="778"/>
      <c r="GY886" s="778"/>
      <c r="GZ886" s="778"/>
      <c r="HA886" s="778"/>
      <c r="HB886" s="778"/>
      <c r="HC886" s="778"/>
      <c r="HD886" s="778"/>
      <c r="HE886" s="778"/>
      <c r="HF886" s="778"/>
      <c r="HG886" s="778"/>
      <c r="HH886" s="778"/>
    </row>
    <row r="887" spans="1:216" s="782" customFormat="1">
      <c r="A887" s="779"/>
      <c r="B887" s="780"/>
      <c r="C887" s="780"/>
      <c r="D887" s="780"/>
      <c r="E887" s="780"/>
      <c r="F887" s="780"/>
      <c r="G887" s="780"/>
      <c r="H887" s="780"/>
      <c r="I887" s="780"/>
      <c r="J887" s="780"/>
      <c r="K887" s="780"/>
      <c r="L887" s="780"/>
      <c r="M887" s="780"/>
      <c r="N887" s="780"/>
      <c r="O887" s="780"/>
      <c r="P887" s="780"/>
      <c r="Q887" s="781"/>
      <c r="R887" s="778"/>
      <c r="S887" s="778"/>
      <c r="T887" s="778"/>
      <c r="U887" s="778"/>
      <c r="V887" s="778"/>
      <c r="W887" s="778"/>
      <c r="X887" s="778"/>
      <c r="Y887" s="778"/>
      <c r="Z887" s="778"/>
      <c r="AA887" s="778"/>
      <c r="AB887" s="778"/>
      <c r="AC887" s="778"/>
      <c r="AD887" s="778"/>
      <c r="AE887" s="778"/>
      <c r="AF887" s="778"/>
      <c r="AG887" s="778"/>
      <c r="AH887" s="778"/>
      <c r="AI887" s="778"/>
      <c r="AJ887" s="778"/>
      <c r="AK887" s="778"/>
      <c r="AL887" s="778"/>
      <c r="AM887" s="778"/>
      <c r="AN887" s="778"/>
      <c r="AO887" s="778"/>
      <c r="AP887" s="778"/>
      <c r="AQ887" s="778"/>
      <c r="AR887" s="778"/>
      <c r="AS887" s="778"/>
      <c r="AT887" s="778"/>
      <c r="AU887" s="778"/>
      <c r="AV887" s="778"/>
      <c r="AW887" s="778"/>
      <c r="AX887" s="778"/>
      <c r="AY887" s="778"/>
      <c r="AZ887" s="778"/>
      <c r="BA887" s="778"/>
      <c r="BB887" s="778"/>
      <c r="BC887" s="778"/>
      <c r="BD887" s="778"/>
      <c r="BE887" s="778"/>
      <c r="BF887" s="778"/>
      <c r="BG887" s="778"/>
      <c r="BH887" s="778"/>
      <c r="BI887" s="778"/>
      <c r="BJ887" s="778"/>
      <c r="BK887" s="778"/>
      <c r="BL887" s="778"/>
      <c r="BM887" s="778"/>
      <c r="BN887" s="778"/>
      <c r="BO887" s="778"/>
      <c r="BP887" s="778"/>
      <c r="BQ887" s="778"/>
      <c r="BR887" s="778"/>
      <c r="BS887" s="778"/>
      <c r="BT887" s="778"/>
      <c r="BU887" s="778"/>
      <c r="BV887" s="778"/>
      <c r="BW887" s="778"/>
      <c r="BX887" s="778"/>
      <c r="BY887" s="778"/>
      <c r="BZ887" s="778"/>
      <c r="CA887" s="778"/>
      <c r="CB887" s="778"/>
      <c r="CC887" s="778"/>
      <c r="CD887" s="778"/>
      <c r="CE887" s="778"/>
      <c r="CF887" s="778"/>
      <c r="CG887" s="778"/>
      <c r="CH887" s="778"/>
      <c r="CI887" s="778"/>
      <c r="CJ887" s="778"/>
      <c r="CK887" s="778"/>
      <c r="CL887" s="778"/>
      <c r="CM887" s="778"/>
      <c r="CN887" s="778"/>
      <c r="CO887" s="778"/>
      <c r="CP887" s="778"/>
      <c r="CQ887" s="778"/>
      <c r="CR887" s="778"/>
      <c r="CS887" s="778"/>
      <c r="CT887" s="778"/>
      <c r="CU887" s="778"/>
      <c r="CV887" s="778"/>
      <c r="CW887" s="778"/>
      <c r="CX887" s="778"/>
      <c r="CY887" s="778"/>
      <c r="CZ887" s="778"/>
      <c r="DA887" s="778"/>
      <c r="DB887" s="778"/>
      <c r="DC887" s="778"/>
      <c r="DD887" s="778"/>
      <c r="DE887" s="778"/>
      <c r="DF887" s="778"/>
      <c r="DG887" s="778"/>
      <c r="DH887" s="778"/>
      <c r="DI887" s="778"/>
      <c r="DJ887" s="778"/>
      <c r="DK887" s="778"/>
      <c r="DL887" s="778"/>
      <c r="DM887" s="778"/>
      <c r="DN887" s="778"/>
      <c r="DO887" s="778"/>
      <c r="DP887" s="778"/>
      <c r="DQ887" s="778"/>
      <c r="DR887" s="778"/>
      <c r="DS887" s="778"/>
      <c r="DT887" s="778"/>
      <c r="DU887" s="778"/>
      <c r="DV887" s="778"/>
      <c r="DW887" s="778"/>
      <c r="DX887" s="778"/>
      <c r="DY887" s="778"/>
      <c r="DZ887" s="778"/>
      <c r="EA887" s="778"/>
      <c r="EB887" s="778"/>
      <c r="EC887" s="778"/>
      <c r="ED887" s="778"/>
      <c r="EE887" s="778"/>
      <c r="EF887" s="778"/>
      <c r="EG887" s="778"/>
      <c r="EH887" s="778"/>
      <c r="EI887" s="778"/>
      <c r="EJ887" s="778"/>
      <c r="EK887" s="778"/>
      <c r="EL887" s="778"/>
      <c r="EM887" s="778"/>
      <c r="EN887" s="778"/>
      <c r="EO887" s="778"/>
      <c r="EP887" s="778"/>
      <c r="EQ887" s="778"/>
      <c r="ER887" s="778"/>
      <c r="ES887" s="778"/>
      <c r="ET887" s="778"/>
      <c r="EU887" s="778"/>
      <c r="EV887" s="778"/>
      <c r="EW887" s="778"/>
      <c r="EX887" s="778"/>
      <c r="EY887" s="778"/>
      <c r="EZ887" s="778"/>
      <c r="FA887" s="778"/>
      <c r="FB887" s="778"/>
      <c r="FC887" s="778"/>
      <c r="FD887" s="778"/>
      <c r="FE887" s="778"/>
      <c r="FF887" s="778"/>
      <c r="FG887" s="778"/>
      <c r="FH887" s="778"/>
      <c r="FI887" s="778"/>
      <c r="FJ887" s="778"/>
      <c r="FK887" s="778"/>
      <c r="FL887" s="778"/>
      <c r="FM887" s="778"/>
      <c r="FN887" s="778"/>
      <c r="FO887" s="778"/>
      <c r="FP887" s="778"/>
      <c r="FQ887" s="778"/>
      <c r="FR887" s="778"/>
      <c r="FS887" s="778"/>
      <c r="FT887" s="778"/>
      <c r="FU887" s="778"/>
      <c r="FV887" s="778"/>
      <c r="FW887" s="778"/>
      <c r="FX887" s="778"/>
      <c r="FY887" s="778"/>
      <c r="FZ887" s="778"/>
      <c r="GA887" s="778"/>
      <c r="GB887" s="778"/>
      <c r="GC887" s="778"/>
      <c r="GD887" s="778"/>
      <c r="GE887" s="778"/>
      <c r="GF887" s="778"/>
      <c r="GG887" s="778"/>
      <c r="GH887" s="778"/>
      <c r="GI887" s="778"/>
      <c r="GJ887" s="778"/>
      <c r="GK887" s="778"/>
      <c r="GL887" s="778"/>
      <c r="GM887" s="778"/>
      <c r="GN887" s="778"/>
      <c r="GO887" s="778"/>
      <c r="GP887" s="778"/>
      <c r="GQ887" s="778"/>
      <c r="GR887" s="778"/>
      <c r="GS887" s="778"/>
      <c r="GT887" s="778"/>
      <c r="GU887" s="778"/>
      <c r="GV887" s="778"/>
      <c r="GW887" s="778"/>
      <c r="GX887" s="778"/>
      <c r="GY887" s="778"/>
      <c r="GZ887" s="778"/>
      <c r="HA887" s="778"/>
      <c r="HB887" s="778"/>
      <c r="HC887" s="778"/>
      <c r="HD887" s="778"/>
      <c r="HE887" s="778"/>
      <c r="HF887" s="778"/>
      <c r="HG887" s="778"/>
      <c r="HH887" s="778"/>
    </row>
    <row r="888" spans="1:216" s="782" customFormat="1">
      <c r="A888" s="779"/>
      <c r="B888" s="780"/>
      <c r="C888" s="780"/>
      <c r="D888" s="780"/>
      <c r="E888" s="780"/>
      <c r="F888" s="780"/>
      <c r="G888" s="780"/>
      <c r="H888" s="780"/>
      <c r="I888" s="780"/>
      <c r="J888" s="780"/>
      <c r="K888" s="780"/>
      <c r="L888" s="780"/>
      <c r="M888" s="780"/>
      <c r="N888" s="780"/>
      <c r="O888" s="780"/>
      <c r="P888" s="780"/>
      <c r="Q888" s="781"/>
      <c r="R888" s="778"/>
      <c r="S888" s="778"/>
      <c r="T888" s="778"/>
      <c r="U888" s="778"/>
      <c r="V888" s="778"/>
      <c r="W888" s="778"/>
      <c r="X888" s="778"/>
      <c r="Y888" s="778"/>
      <c r="Z888" s="778"/>
      <c r="AA888" s="778"/>
      <c r="AB888" s="778"/>
      <c r="AC888" s="778"/>
      <c r="AD888" s="778"/>
      <c r="AE888" s="778"/>
      <c r="AF888" s="778"/>
      <c r="AG888" s="778"/>
      <c r="AH888" s="778"/>
      <c r="AI888" s="778"/>
      <c r="AJ888" s="778"/>
      <c r="AK888" s="778"/>
      <c r="AL888" s="778"/>
      <c r="AM888" s="778"/>
      <c r="AN888" s="778"/>
      <c r="AO888" s="778"/>
      <c r="AP888" s="778"/>
      <c r="AQ888" s="778"/>
      <c r="AR888" s="778"/>
      <c r="AS888" s="778"/>
      <c r="AT888" s="778"/>
      <c r="AU888" s="778"/>
      <c r="AV888" s="778"/>
      <c r="AW888" s="778"/>
      <c r="AX888" s="778"/>
      <c r="AY888" s="778"/>
      <c r="AZ888" s="778"/>
      <c r="BA888" s="778"/>
      <c r="BB888" s="778"/>
      <c r="BC888" s="778"/>
      <c r="BD888" s="778"/>
      <c r="BE888" s="778"/>
      <c r="BF888" s="778"/>
      <c r="BG888" s="778"/>
      <c r="BH888" s="778"/>
      <c r="BI888" s="778"/>
      <c r="BJ888" s="778"/>
      <c r="BK888" s="778"/>
      <c r="BL888" s="778"/>
      <c r="BM888" s="778"/>
      <c r="BN888" s="778"/>
      <c r="BO888" s="778"/>
      <c r="BP888" s="778"/>
      <c r="BQ888" s="778"/>
      <c r="BR888" s="778"/>
      <c r="BS888" s="778"/>
      <c r="BT888" s="778"/>
      <c r="BU888" s="778"/>
      <c r="BV888" s="778"/>
      <c r="BW888" s="778"/>
      <c r="BX888" s="778"/>
      <c r="BY888" s="778"/>
      <c r="BZ888" s="778"/>
      <c r="CA888" s="778"/>
      <c r="CB888" s="778"/>
      <c r="CC888" s="778"/>
      <c r="CD888" s="778"/>
      <c r="CE888" s="778"/>
      <c r="CF888" s="778"/>
      <c r="CG888" s="778"/>
      <c r="CH888" s="778"/>
      <c r="CI888" s="778"/>
      <c r="CJ888" s="778"/>
      <c r="CK888" s="778"/>
      <c r="CL888" s="778"/>
      <c r="CM888" s="778"/>
      <c r="CN888" s="778"/>
      <c r="CO888" s="778"/>
      <c r="CP888" s="778"/>
      <c r="CQ888" s="778"/>
      <c r="CR888" s="778"/>
      <c r="CS888" s="778"/>
      <c r="CT888" s="778"/>
      <c r="CU888" s="778"/>
      <c r="CV888" s="778"/>
      <c r="CW888" s="778"/>
      <c r="CX888" s="778"/>
      <c r="CY888" s="778"/>
      <c r="CZ888" s="778"/>
      <c r="DA888" s="778"/>
      <c r="DB888" s="778"/>
      <c r="DC888" s="778"/>
      <c r="DD888" s="778"/>
      <c r="DE888" s="778"/>
      <c r="DF888" s="778"/>
      <c r="DG888" s="778"/>
      <c r="DH888" s="778"/>
      <c r="DI888" s="778"/>
      <c r="DJ888" s="778"/>
      <c r="DK888" s="778"/>
      <c r="DL888" s="778"/>
      <c r="DM888" s="778"/>
      <c r="DN888" s="778"/>
      <c r="DO888" s="778"/>
      <c r="DP888" s="778"/>
      <c r="DQ888" s="778"/>
      <c r="DR888" s="778"/>
      <c r="DS888" s="778"/>
      <c r="DT888" s="778"/>
      <c r="DU888" s="778"/>
      <c r="DV888" s="778"/>
      <c r="DW888" s="778"/>
      <c r="DX888" s="778"/>
      <c r="DY888" s="778"/>
      <c r="DZ888" s="778"/>
      <c r="EA888" s="778"/>
      <c r="EB888" s="778"/>
      <c r="EC888" s="778"/>
      <c r="ED888" s="778"/>
      <c r="EE888" s="778"/>
      <c r="EF888" s="778"/>
      <c r="EG888" s="778"/>
      <c r="EH888" s="778"/>
      <c r="EI888" s="778"/>
      <c r="EJ888" s="778"/>
      <c r="EK888" s="778"/>
      <c r="EL888" s="778"/>
      <c r="EM888" s="778"/>
      <c r="EN888" s="778"/>
      <c r="EO888" s="778"/>
      <c r="EP888" s="778"/>
      <c r="EQ888" s="778"/>
      <c r="ER888" s="778"/>
      <c r="ES888" s="778"/>
      <c r="ET888" s="778"/>
      <c r="EU888" s="778"/>
      <c r="EV888" s="778"/>
      <c r="EW888" s="778"/>
      <c r="EX888" s="778"/>
      <c r="EY888" s="778"/>
      <c r="EZ888" s="778"/>
      <c r="FA888" s="778"/>
      <c r="FB888" s="778"/>
      <c r="FC888" s="778"/>
      <c r="FD888" s="778"/>
      <c r="FE888" s="778"/>
      <c r="FF888" s="778"/>
      <c r="FG888" s="778"/>
      <c r="FH888" s="778"/>
      <c r="FI888" s="778"/>
      <c r="FJ888" s="778"/>
      <c r="FK888" s="778"/>
      <c r="FL888" s="778"/>
      <c r="FM888" s="778"/>
      <c r="FN888" s="778"/>
      <c r="FO888" s="778"/>
      <c r="FP888" s="778"/>
      <c r="FQ888" s="778"/>
      <c r="FR888" s="778"/>
      <c r="FS888" s="778"/>
      <c r="FT888" s="778"/>
      <c r="FU888" s="778"/>
      <c r="FV888" s="778"/>
      <c r="FW888" s="778"/>
      <c r="FX888" s="778"/>
      <c r="FY888" s="778"/>
      <c r="FZ888" s="778"/>
      <c r="GA888" s="778"/>
      <c r="GB888" s="778"/>
      <c r="GC888" s="778"/>
      <c r="GD888" s="778"/>
      <c r="GE888" s="778"/>
      <c r="GF888" s="778"/>
      <c r="GG888" s="778"/>
      <c r="GH888" s="778"/>
      <c r="GI888" s="778"/>
      <c r="GJ888" s="778"/>
      <c r="GK888" s="778"/>
      <c r="GL888" s="778"/>
      <c r="GM888" s="778"/>
      <c r="GN888" s="778"/>
      <c r="GO888" s="778"/>
      <c r="GP888" s="778"/>
      <c r="GQ888" s="778"/>
      <c r="GR888" s="778"/>
      <c r="GS888" s="778"/>
      <c r="GT888" s="778"/>
      <c r="GU888" s="778"/>
      <c r="GV888" s="778"/>
      <c r="GW888" s="778"/>
      <c r="GX888" s="778"/>
      <c r="GY888" s="778"/>
      <c r="GZ888" s="778"/>
      <c r="HA888" s="778"/>
      <c r="HB888" s="778"/>
      <c r="HC888" s="778"/>
      <c r="HD888" s="778"/>
      <c r="HE888" s="778"/>
      <c r="HF888" s="778"/>
      <c r="HG888" s="778"/>
      <c r="HH888" s="778"/>
    </row>
    <row r="889" spans="1:216" s="782" customFormat="1">
      <c r="A889" s="779"/>
      <c r="B889" s="780"/>
      <c r="C889" s="780"/>
      <c r="D889" s="780"/>
      <c r="E889" s="780"/>
      <c r="F889" s="780"/>
      <c r="G889" s="780"/>
      <c r="H889" s="780"/>
      <c r="I889" s="780"/>
      <c r="J889" s="780"/>
      <c r="K889" s="780"/>
      <c r="L889" s="780"/>
      <c r="M889" s="780"/>
      <c r="N889" s="780"/>
      <c r="O889" s="780"/>
      <c r="P889" s="780"/>
      <c r="Q889" s="781"/>
      <c r="R889" s="778"/>
      <c r="S889" s="778"/>
      <c r="T889" s="778"/>
      <c r="U889" s="778"/>
      <c r="V889" s="778"/>
      <c r="W889" s="778"/>
      <c r="X889" s="778"/>
      <c r="Y889" s="778"/>
      <c r="Z889" s="778"/>
      <c r="AA889" s="778"/>
      <c r="AB889" s="778"/>
      <c r="AC889" s="778"/>
      <c r="AD889" s="778"/>
      <c r="AE889" s="778"/>
      <c r="AF889" s="778"/>
      <c r="AG889" s="778"/>
      <c r="AH889" s="778"/>
      <c r="AI889" s="778"/>
      <c r="AJ889" s="778"/>
      <c r="AK889" s="778"/>
      <c r="AL889" s="778"/>
      <c r="AM889" s="778"/>
      <c r="AN889" s="778"/>
      <c r="AO889" s="778"/>
      <c r="AP889" s="778"/>
      <c r="AQ889" s="778"/>
      <c r="AR889" s="778"/>
      <c r="AS889" s="778"/>
      <c r="AT889" s="778"/>
      <c r="AU889" s="778"/>
      <c r="AV889" s="778"/>
      <c r="AW889" s="778"/>
      <c r="AX889" s="778"/>
      <c r="AY889" s="778"/>
      <c r="AZ889" s="778"/>
      <c r="BA889" s="778"/>
      <c r="BB889" s="778"/>
      <c r="BC889" s="778"/>
      <c r="BD889" s="778"/>
      <c r="BE889" s="778"/>
      <c r="BF889" s="778"/>
      <c r="BG889" s="778"/>
      <c r="BH889" s="778"/>
      <c r="BI889" s="778"/>
      <c r="BJ889" s="778"/>
      <c r="BK889" s="778"/>
      <c r="BL889" s="778"/>
      <c r="BM889" s="778"/>
      <c r="BN889" s="778"/>
      <c r="BO889" s="778"/>
      <c r="BP889" s="778"/>
      <c r="BQ889" s="778"/>
      <c r="BR889" s="778"/>
      <c r="BS889" s="778"/>
      <c r="BT889" s="778"/>
      <c r="BU889" s="778"/>
      <c r="BV889" s="778"/>
      <c r="BW889" s="778"/>
      <c r="BX889" s="778"/>
      <c r="BY889" s="778"/>
      <c r="BZ889" s="778"/>
      <c r="CA889" s="778"/>
      <c r="CB889" s="778"/>
      <c r="CC889" s="778"/>
      <c r="CD889" s="778"/>
      <c r="CE889" s="778"/>
      <c r="CF889" s="778"/>
      <c r="CG889" s="778"/>
      <c r="CH889" s="778"/>
      <c r="CI889" s="778"/>
      <c r="CJ889" s="778"/>
      <c r="CK889" s="778"/>
      <c r="CL889" s="778"/>
      <c r="CM889" s="778"/>
      <c r="CN889" s="778"/>
      <c r="CO889" s="778"/>
      <c r="CP889" s="778"/>
      <c r="CQ889" s="778"/>
      <c r="CR889" s="778"/>
      <c r="CS889" s="778"/>
      <c r="CT889" s="778"/>
      <c r="CU889" s="778"/>
      <c r="CV889" s="778"/>
      <c r="CW889" s="778"/>
      <c r="CX889" s="778"/>
      <c r="CY889" s="778"/>
      <c r="CZ889" s="778"/>
      <c r="DA889" s="778"/>
      <c r="DB889" s="778"/>
      <c r="DC889" s="778"/>
      <c r="DD889" s="778"/>
      <c r="DE889" s="778"/>
      <c r="DF889" s="778"/>
      <c r="DG889" s="778"/>
      <c r="DH889" s="778"/>
      <c r="DI889" s="778"/>
      <c r="DJ889" s="778"/>
      <c r="DK889" s="778"/>
      <c r="DL889" s="778"/>
      <c r="DM889" s="778"/>
      <c r="DN889" s="778"/>
      <c r="DO889" s="778"/>
      <c r="DP889" s="778"/>
      <c r="DQ889" s="778"/>
      <c r="DR889" s="778"/>
      <c r="DS889" s="778"/>
      <c r="DT889" s="778"/>
      <c r="DU889" s="778"/>
      <c r="DV889" s="778"/>
      <c r="DW889" s="778"/>
      <c r="DX889" s="778"/>
      <c r="DY889" s="778"/>
      <c r="DZ889" s="778"/>
      <c r="EA889" s="778"/>
      <c r="EB889" s="778"/>
      <c r="EC889" s="778"/>
      <c r="ED889" s="778"/>
      <c r="EE889" s="778"/>
      <c r="EF889" s="778"/>
      <c r="EG889" s="778"/>
      <c r="EH889" s="778"/>
      <c r="EI889" s="778"/>
      <c r="EJ889" s="778"/>
      <c r="EK889" s="778"/>
      <c r="EL889" s="778"/>
      <c r="EM889" s="778"/>
      <c r="EN889" s="778"/>
      <c r="EO889" s="778"/>
      <c r="EP889" s="778"/>
      <c r="EQ889" s="778"/>
      <c r="ER889" s="778"/>
      <c r="ES889" s="778"/>
      <c r="ET889" s="778"/>
      <c r="EU889" s="778"/>
      <c r="EV889" s="778"/>
      <c r="EW889" s="778"/>
      <c r="EX889" s="778"/>
      <c r="EY889" s="778"/>
      <c r="EZ889" s="778"/>
      <c r="FA889" s="778"/>
      <c r="FB889" s="778"/>
      <c r="FC889" s="778"/>
      <c r="FD889" s="778"/>
      <c r="FE889" s="778"/>
      <c r="FF889" s="778"/>
      <c r="FG889" s="778"/>
      <c r="FH889" s="778"/>
      <c r="FI889" s="778"/>
      <c r="FJ889" s="778"/>
      <c r="FK889" s="778"/>
      <c r="FL889" s="778"/>
      <c r="FM889" s="778"/>
      <c r="FN889" s="778"/>
      <c r="FO889" s="778"/>
      <c r="FP889" s="778"/>
      <c r="FQ889" s="778"/>
      <c r="FR889" s="778"/>
      <c r="FS889" s="778"/>
      <c r="FT889" s="778"/>
      <c r="FU889" s="778"/>
      <c r="FV889" s="778"/>
      <c r="FW889" s="778"/>
      <c r="FX889" s="778"/>
      <c r="FY889" s="778"/>
      <c r="FZ889" s="778"/>
      <c r="GA889" s="778"/>
      <c r="GB889" s="778"/>
      <c r="GC889" s="778"/>
      <c r="GD889" s="778"/>
      <c r="GE889" s="778"/>
      <c r="GF889" s="778"/>
      <c r="GG889" s="778"/>
      <c r="GH889" s="778"/>
      <c r="GI889" s="778"/>
      <c r="GJ889" s="778"/>
      <c r="GK889" s="778"/>
      <c r="GL889" s="778"/>
      <c r="GM889" s="778"/>
      <c r="GN889" s="778"/>
      <c r="GO889" s="778"/>
      <c r="GP889" s="778"/>
      <c r="GQ889" s="778"/>
      <c r="GR889" s="778"/>
      <c r="GS889" s="778"/>
      <c r="GT889" s="778"/>
      <c r="GU889" s="778"/>
      <c r="GV889" s="778"/>
      <c r="GW889" s="778"/>
      <c r="GX889" s="778"/>
      <c r="GY889" s="778"/>
      <c r="GZ889" s="778"/>
      <c r="HA889" s="778"/>
      <c r="HB889" s="778"/>
      <c r="HC889" s="778"/>
      <c r="HD889" s="778"/>
      <c r="HE889" s="778"/>
      <c r="HF889" s="778"/>
      <c r="HG889" s="778"/>
      <c r="HH889" s="778"/>
    </row>
    <row r="890" spans="1:216" s="782" customFormat="1">
      <c r="A890" s="779"/>
      <c r="B890" s="780"/>
      <c r="C890" s="780"/>
      <c r="D890" s="780"/>
      <c r="E890" s="780"/>
      <c r="F890" s="780"/>
      <c r="G890" s="780"/>
      <c r="H890" s="780"/>
      <c r="I890" s="780"/>
      <c r="J890" s="780"/>
      <c r="K890" s="780"/>
      <c r="L890" s="780"/>
      <c r="M890" s="780"/>
      <c r="N890" s="780"/>
      <c r="O890" s="780"/>
      <c r="P890" s="780"/>
      <c r="Q890" s="781"/>
      <c r="R890" s="778"/>
      <c r="S890" s="778"/>
      <c r="T890" s="778"/>
      <c r="U890" s="778"/>
      <c r="V890" s="778"/>
      <c r="W890" s="778"/>
      <c r="X890" s="778"/>
      <c r="Y890" s="778"/>
      <c r="Z890" s="778"/>
      <c r="AA890" s="778"/>
      <c r="AB890" s="778"/>
      <c r="AC890" s="778"/>
      <c r="AD890" s="778"/>
      <c r="AE890" s="778"/>
      <c r="AF890" s="778"/>
      <c r="AG890" s="778"/>
      <c r="AH890" s="778"/>
      <c r="AI890" s="778"/>
      <c r="AJ890" s="778"/>
      <c r="AK890" s="778"/>
      <c r="AL890" s="778"/>
      <c r="AM890" s="778"/>
      <c r="AN890" s="778"/>
      <c r="AO890" s="778"/>
      <c r="AP890" s="778"/>
      <c r="AQ890" s="778"/>
      <c r="AR890" s="778"/>
      <c r="AS890" s="778"/>
      <c r="AT890" s="778"/>
      <c r="AU890" s="778"/>
      <c r="AV890" s="778"/>
      <c r="AW890" s="778"/>
      <c r="AX890" s="778"/>
      <c r="AY890" s="778"/>
      <c r="AZ890" s="778"/>
      <c r="BA890" s="778"/>
      <c r="BB890" s="778"/>
      <c r="BC890" s="778"/>
      <c r="BD890" s="778"/>
      <c r="BE890" s="778"/>
      <c r="BF890" s="778"/>
      <c r="BG890" s="778"/>
      <c r="BH890" s="778"/>
      <c r="BI890" s="778"/>
      <c r="BJ890" s="778"/>
      <c r="BK890" s="778"/>
      <c r="BL890" s="778"/>
      <c r="BM890" s="778"/>
      <c r="BN890" s="778"/>
      <c r="BO890" s="778"/>
      <c r="BP890" s="778"/>
      <c r="BQ890" s="778"/>
      <c r="BR890" s="778"/>
      <c r="BS890" s="778"/>
      <c r="BT890" s="778"/>
      <c r="BU890" s="778"/>
      <c r="BV890" s="778"/>
      <c r="BW890" s="778"/>
      <c r="BX890" s="778"/>
      <c r="BY890" s="778"/>
      <c r="BZ890" s="778"/>
      <c r="CA890" s="778"/>
      <c r="CB890" s="778"/>
      <c r="CC890" s="778"/>
      <c r="CD890" s="778"/>
      <c r="CE890" s="778"/>
      <c r="CF890" s="778"/>
      <c r="CG890" s="778"/>
      <c r="CH890" s="778"/>
      <c r="CI890" s="778"/>
      <c r="CJ890" s="778"/>
      <c r="CK890" s="778"/>
      <c r="CL890" s="778"/>
      <c r="CM890" s="778"/>
      <c r="CN890" s="778"/>
      <c r="CO890" s="778"/>
      <c r="CP890" s="778"/>
      <c r="CQ890" s="778"/>
      <c r="CR890" s="778"/>
      <c r="CS890" s="778"/>
      <c r="CT890" s="778"/>
      <c r="CU890" s="778"/>
      <c r="CV890" s="778"/>
      <c r="CW890" s="778"/>
      <c r="CX890" s="778"/>
      <c r="CY890" s="778"/>
      <c r="CZ890" s="778"/>
      <c r="DA890" s="778"/>
      <c r="DB890" s="778"/>
      <c r="DC890" s="778"/>
      <c r="DD890" s="778"/>
      <c r="DE890" s="778"/>
      <c r="DF890" s="778"/>
      <c r="DG890" s="778"/>
      <c r="DH890" s="778"/>
      <c r="DI890" s="778"/>
      <c r="DJ890" s="778"/>
      <c r="DK890" s="778"/>
      <c r="DL890" s="778"/>
      <c r="DM890" s="778"/>
      <c r="DN890" s="778"/>
      <c r="DO890" s="778"/>
      <c r="DP890" s="778"/>
      <c r="DQ890" s="778"/>
      <c r="DR890" s="778"/>
      <c r="DS890" s="778"/>
      <c r="DT890" s="778"/>
      <c r="DU890" s="778"/>
      <c r="DV890" s="778"/>
      <c r="DW890" s="778"/>
      <c r="DX890" s="778"/>
      <c r="DY890" s="778"/>
      <c r="DZ890" s="778"/>
      <c r="EA890" s="778"/>
      <c r="EB890" s="778"/>
      <c r="EC890" s="778"/>
      <c r="ED890" s="778"/>
      <c r="EE890" s="778"/>
      <c r="EF890" s="778"/>
      <c r="EG890" s="778"/>
      <c r="EH890" s="778"/>
      <c r="EI890" s="778"/>
      <c r="EJ890" s="778"/>
      <c r="EK890" s="778"/>
      <c r="EL890" s="778"/>
      <c r="EM890" s="778"/>
      <c r="EN890" s="778"/>
      <c r="EO890" s="778"/>
      <c r="EP890" s="778"/>
      <c r="EQ890" s="778"/>
      <c r="ER890" s="778"/>
      <c r="ES890" s="778"/>
      <c r="ET890" s="778"/>
      <c r="EU890" s="778"/>
      <c r="EV890" s="778"/>
      <c r="EW890" s="778"/>
      <c r="EX890" s="778"/>
      <c r="EY890" s="778"/>
      <c r="EZ890" s="778"/>
      <c r="FA890" s="778"/>
      <c r="FB890" s="778"/>
      <c r="FC890" s="778"/>
      <c r="FD890" s="778"/>
      <c r="FE890" s="778"/>
      <c r="FF890" s="778"/>
      <c r="FG890" s="778"/>
      <c r="FH890" s="778"/>
      <c r="FI890" s="778"/>
      <c r="FJ890" s="778"/>
      <c r="FK890" s="778"/>
      <c r="FL890" s="778"/>
      <c r="FM890" s="778"/>
      <c r="FN890" s="778"/>
      <c r="FO890" s="778"/>
      <c r="FP890" s="778"/>
      <c r="FQ890" s="778"/>
      <c r="FR890" s="778"/>
      <c r="FS890" s="778"/>
      <c r="FT890" s="778"/>
      <c r="FU890" s="778"/>
      <c r="FV890" s="778"/>
      <c r="FW890" s="778"/>
      <c r="FX890" s="778"/>
      <c r="FY890" s="778"/>
      <c r="FZ890" s="778"/>
      <c r="GA890" s="778"/>
      <c r="GB890" s="778"/>
      <c r="GC890" s="778"/>
      <c r="GD890" s="778"/>
      <c r="GE890" s="778"/>
      <c r="GF890" s="778"/>
      <c r="GG890" s="778"/>
      <c r="GH890" s="778"/>
      <c r="GI890" s="778"/>
      <c r="GJ890" s="778"/>
      <c r="GK890" s="778"/>
      <c r="GL890" s="778"/>
      <c r="GM890" s="778"/>
      <c r="GN890" s="778"/>
      <c r="GO890" s="778"/>
      <c r="GP890" s="778"/>
      <c r="GQ890" s="778"/>
      <c r="GR890" s="778"/>
      <c r="GS890" s="778"/>
      <c r="GT890" s="778"/>
      <c r="GU890" s="778"/>
      <c r="GV890" s="778"/>
      <c r="GW890" s="778"/>
      <c r="GX890" s="778"/>
      <c r="GY890" s="778"/>
      <c r="GZ890" s="778"/>
      <c r="HA890" s="778"/>
      <c r="HB890" s="778"/>
      <c r="HC890" s="778"/>
      <c r="HD890" s="778"/>
      <c r="HE890" s="778"/>
      <c r="HF890" s="778"/>
      <c r="HG890" s="778"/>
      <c r="HH890" s="778"/>
    </row>
    <row r="891" spans="1:216" s="782" customFormat="1">
      <c r="A891" s="779"/>
      <c r="B891" s="780"/>
      <c r="C891" s="780"/>
      <c r="D891" s="780"/>
      <c r="E891" s="780"/>
      <c r="F891" s="780"/>
      <c r="G891" s="780"/>
      <c r="H891" s="780"/>
      <c r="I891" s="780"/>
      <c r="J891" s="780"/>
      <c r="K891" s="780"/>
      <c r="L891" s="780"/>
      <c r="M891" s="780"/>
      <c r="N891" s="780"/>
      <c r="O891" s="780"/>
      <c r="P891" s="780"/>
      <c r="Q891" s="781"/>
      <c r="R891" s="778"/>
      <c r="S891" s="778"/>
      <c r="T891" s="778"/>
      <c r="U891" s="778"/>
      <c r="V891" s="778"/>
      <c r="W891" s="778"/>
      <c r="X891" s="778"/>
      <c r="Y891" s="778"/>
      <c r="Z891" s="778"/>
      <c r="AA891" s="778"/>
      <c r="AB891" s="778"/>
      <c r="AC891" s="778"/>
      <c r="AD891" s="778"/>
      <c r="AE891" s="778"/>
      <c r="AF891" s="778"/>
      <c r="AG891" s="778"/>
      <c r="AH891" s="778"/>
      <c r="AI891" s="778"/>
      <c r="AJ891" s="778"/>
      <c r="AK891" s="778"/>
      <c r="AL891" s="778"/>
      <c r="AM891" s="778"/>
      <c r="AN891" s="778"/>
      <c r="AO891" s="778"/>
      <c r="AP891" s="778"/>
      <c r="AQ891" s="778"/>
      <c r="AR891" s="778"/>
      <c r="AS891" s="778"/>
      <c r="AT891" s="778"/>
      <c r="AU891" s="778"/>
      <c r="AV891" s="778"/>
      <c r="AW891" s="778"/>
      <c r="AX891" s="778"/>
      <c r="AY891" s="778"/>
      <c r="AZ891" s="778"/>
      <c r="BA891" s="778"/>
      <c r="BB891" s="778"/>
      <c r="BC891" s="778"/>
      <c r="BD891" s="778"/>
      <c r="BE891" s="778"/>
      <c r="BF891" s="778"/>
      <c r="BG891" s="778"/>
      <c r="BH891" s="778"/>
      <c r="BI891" s="778"/>
      <c r="BJ891" s="778"/>
      <c r="BK891" s="778"/>
      <c r="BL891" s="778"/>
      <c r="BM891" s="778"/>
      <c r="BN891" s="778"/>
      <c r="BO891" s="778"/>
      <c r="BP891" s="778"/>
      <c r="BQ891" s="778"/>
      <c r="BR891" s="778"/>
      <c r="BS891" s="778"/>
      <c r="BT891" s="778"/>
      <c r="BU891" s="778"/>
      <c r="BV891" s="778"/>
      <c r="BW891" s="778"/>
      <c r="BX891" s="778"/>
      <c r="BY891" s="778"/>
      <c r="BZ891" s="778"/>
      <c r="CA891" s="778"/>
      <c r="CB891" s="778"/>
      <c r="CC891" s="778"/>
      <c r="CD891" s="778"/>
      <c r="CE891" s="778"/>
      <c r="CF891" s="778"/>
      <c r="CG891" s="778"/>
      <c r="CH891" s="778"/>
      <c r="CI891" s="778"/>
      <c r="CJ891" s="778"/>
      <c r="CK891" s="778"/>
      <c r="CL891" s="778"/>
      <c r="CM891" s="778"/>
      <c r="CN891" s="778"/>
      <c r="CO891" s="778"/>
      <c r="CP891" s="778"/>
      <c r="CQ891" s="778"/>
      <c r="CR891" s="778"/>
      <c r="CS891" s="778"/>
      <c r="CT891" s="778"/>
      <c r="CU891" s="778"/>
      <c r="CV891" s="778"/>
      <c r="CW891" s="778"/>
      <c r="CX891" s="778"/>
      <c r="CY891" s="778"/>
      <c r="CZ891" s="778"/>
      <c r="DA891" s="778"/>
      <c r="DB891" s="778"/>
      <c r="DC891" s="778"/>
      <c r="DD891" s="778"/>
      <c r="DE891" s="778"/>
      <c r="DF891" s="778"/>
      <c r="DG891" s="778"/>
      <c r="DH891" s="778"/>
      <c r="DI891" s="778"/>
      <c r="DJ891" s="778"/>
      <c r="DK891" s="778"/>
      <c r="DL891" s="778"/>
      <c r="DM891" s="778"/>
      <c r="DN891" s="778"/>
      <c r="DO891" s="778"/>
      <c r="DP891" s="778"/>
      <c r="DQ891" s="778"/>
      <c r="DR891" s="778"/>
      <c r="DS891" s="778"/>
      <c r="DT891" s="778"/>
      <c r="DU891" s="778"/>
      <c r="DV891" s="778"/>
      <c r="DW891" s="778"/>
      <c r="DX891" s="778"/>
      <c r="DY891" s="778"/>
      <c r="DZ891" s="778"/>
      <c r="EA891" s="778"/>
      <c r="EB891" s="778"/>
      <c r="EC891" s="778"/>
      <c r="ED891" s="778"/>
      <c r="EE891" s="778"/>
      <c r="EF891" s="778"/>
      <c r="EG891" s="778"/>
      <c r="EH891" s="778"/>
      <c r="EI891" s="778"/>
      <c r="EJ891" s="778"/>
      <c r="EK891" s="778"/>
      <c r="EL891" s="778"/>
      <c r="EM891" s="778"/>
      <c r="EN891" s="778"/>
      <c r="EO891" s="778"/>
      <c r="EP891" s="778"/>
      <c r="EQ891" s="778"/>
      <c r="ER891" s="778"/>
      <c r="ES891" s="778"/>
      <c r="ET891" s="778"/>
      <c r="EU891" s="778"/>
      <c r="EV891" s="778"/>
      <c r="EW891" s="778"/>
      <c r="EX891" s="778"/>
      <c r="EY891" s="778"/>
      <c r="EZ891" s="778"/>
      <c r="FA891" s="778"/>
      <c r="FB891" s="778"/>
      <c r="FC891" s="778"/>
      <c r="FD891" s="778"/>
      <c r="FE891" s="778"/>
      <c r="FF891" s="778"/>
      <c r="FG891" s="778"/>
      <c r="FH891" s="778"/>
      <c r="FI891" s="778"/>
      <c r="FJ891" s="778"/>
      <c r="FK891" s="778"/>
      <c r="FL891" s="778"/>
      <c r="FM891" s="778"/>
      <c r="FN891" s="778"/>
      <c r="FO891" s="778"/>
      <c r="FP891" s="778"/>
      <c r="FQ891" s="778"/>
      <c r="FR891" s="778"/>
      <c r="FS891" s="778"/>
      <c r="FT891" s="778"/>
      <c r="FU891" s="778"/>
      <c r="FV891" s="778"/>
      <c r="FW891" s="778"/>
      <c r="FX891" s="778"/>
      <c r="FY891" s="778"/>
      <c r="FZ891" s="778"/>
      <c r="GA891" s="778"/>
      <c r="GB891" s="778"/>
      <c r="GC891" s="778"/>
      <c r="GD891" s="778"/>
      <c r="GE891" s="778"/>
      <c r="GF891" s="778"/>
      <c r="GG891" s="778"/>
      <c r="GH891" s="778"/>
      <c r="GI891" s="778"/>
      <c r="GJ891" s="778"/>
      <c r="GK891" s="778"/>
      <c r="GL891" s="778"/>
      <c r="GM891" s="778"/>
      <c r="GN891" s="778"/>
      <c r="GO891" s="778"/>
      <c r="GP891" s="778"/>
      <c r="GQ891" s="778"/>
      <c r="GR891" s="778"/>
      <c r="GS891" s="778"/>
      <c r="GT891" s="778"/>
      <c r="GU891" s="778"/>
      <c r="GV891" s="778"/>
      <c r="GW891" s="778"/>
      <c r="GX891" s="778"/>
      <c r="GY891" s="778"/>
      <c r="GZ891" s="778"/>
      <c r="HA891" s="778"/>
      <c r="HB891" s="778"/>
      <c r="HC891" s="778"/>
      <c r="HD891" s="778"/>
      <c r="HE891" s="778"/>
      <c r="HF891" s="778"/>
      <c r="HG891" s="778"/>
      <c r="HH891" s="778"/>
    </row>
    <row r="892" spans="1:216" s="782" customFormat="1">
      <c r="A892" s="779"/>
      <c r="B892" s="780"/>
      <c r="C892" s="780"/>
      <c r="D892" s="780"/>
      <c r="E892" s="780"/>
      <c r="F892" s="780"/>
      <c r="G892" s="780"/>
      <c r="H892" s="780"/>
      <c r="I892" s="780"/>
      <c r="J892" s="780"/>
      <c r="K892" s="780"/>
      <c r="L892" s="780"/>
      <c r="M892" s="780"/>
      <c r="N892" s="780"/>
      <c r="O892" s="780"/>
      <c r="P892" s="780"/>
      <c r="Q892" s="781"/>
      <c r="R892" s="778"/>
      <c r="S892" s="778"/>
      <c r="T892" s="778"/>
      <c r="U892" s="778"/>
      <c r="V892" s="778"/>
      <c r="W892" s="778"/>
      <c r="X892" s="778"/>
      <c r="Y892" s="778"/>
      <c r="Z892" s="778"/>
      <c r="AA892" s="778"/>
      <c r="AB892" s="778"/>
      <c r="AC892" s="778"/>
      <c r="AD892" s="778"/>
      <c r="AE892" s="778"/>
      <c r="AF892" s="778"/>
      <c r="AG892" s="778"/>
      <c r="AH892" s="778"/>
      <c r="AI892" s="778"/>
      <c r="AJ892" s="778"/>
      <c r="AK892" s="778"/>
      <c r="AL892" s="778"/>
      <c r="AM892" s="778"/>
      <c r="AN892" s="778"/>
      <c r="AO892" s="778"/>
      <c r="AP892" s="778"/>
      <c r="AQ892" s="778"/>
      <c r="AR892" s="778"/>
      <c r="AS892" s="778"/>
      <c r="AT892" s="778"/>
      <c r="AU892" s="778"/>
      <c r="AV892" s="778"/>
      <c r="AW892" s="778"/>
      <c r="AX892" s="778"/>
      <c r="AY892" s="778"/>
      <c r="AZ892" s="778"/>
      <c r="BA892" s="778"/>
      <c r="BB892" s="778"/>
      <c r="BC892" s="778"/>
      <c r="BD892" s="778"/>
      <c r="BE892" s="778"/>
      <c r="BF892" s="778"/>
      <c r="BG892" s="778"/>
      <c r="BH892" s="778"/>
      <c r="BI892" s="778"/>
      <c r="BJ892" s="778"/>
      <c r="BK892" s="778"/>
      <c r="BL892" s="778"/>
      <c r="BM892" s="778"/>
      <c r="BN892" s="778"/>
      <c r="BO892" s="778"/>
      <c r="BP892" s="778"/>
      <c r="BQ892" s="778"/>
      <c r="BR892" s="778"/>
      <c r="BS892" s="778"/>
      <c r="BT892" s="778"/>
      <c r="BU892" s="778"/>
      <c r="BV892" s="778"/>
      <c r="BW892" s="778"/>
      <c r="BX892" s="778"/>
      <c r="BY892" s="778"/>
      <c r="BZ892" s="778"/>
      <c r="CA892" s="778"/>
      <c r="CB892" s="778"/>
      <c r="CC892" s="778"/>
      <c r="CD892" s="778"/>
      <c r="CE892" s="778"/>
      <c r="CF892" s="778"/>
      <c r="CG892" s="778"/>
      <c r="CH892" s="778"/>
      <c r="CI892" s="778"/>
      <c r="CJ892" s="778"/>
      <c r="CK892" s="778"/>
      <c r="CL892" s="778"/>
      <c r="CM892" s="778"/>
      <c r="CN892" s="778"/>
      <c r="CO892" s="778"/>
      <c r="CP892" s="778"/>
      <c r="CQ892" s="778"/>
      <c r="CR892" s="778"/>
      <c r="CS892" s="778"/>
      <c r="CT892" s="778"/>
      <c r="CU892" s="778"/>
      <c r="CV892" s="778"/>
      <c r="CW892" s="778"/>
      <c r="CX892" s="778"/>
      <c r="CY892" s="778"/>
      <c r="CZ892" s="778"/>
      <c r="DA892" s="778"/>
      <c r="DB892" s="778"/>
      <c r="DC892" s="778"/>
      <c r="DD892" s="778"/>
      <c r="DE892" s="778"/>
      <c r="DF892" s="778"/>
      <c r="DG892" s="778"/>
      <c r="DH892" s="778"/>
      <c r="DI892" s="778"/>
      <c r="DJ892" s="778"/>
      <c r="DK892" s="778"/>
      <c r="DL892" s="778"/>
      <c r="DM892" s="778"/>
      <c r="DN892" s="778"/>
      <c r="DO892" s="778"/>
      <c r="DP892" s="778"/>
      <c r="DQ892" s="778"/>
      <c r="DR892" s="778"/>
      <c r="DS892" s="778"/>
      <c r="DT892" s="778"/>
      <c r="DU892" s="778"/>
      <c r="DV892" s="778"/>
      <c r="DW892" s="778"/>
      <c r="DX892" s="778"/>
      <c r="DY892" s="778"/>
      <c r="DZ892" s="778"/>
      <c r="EA892" s="778"/>
      <c r="EB892" s="778"/>
      <c r="EC892" s="778"/>
      <c r="ED892" s="778"/>
      <c r="EE892" s="778"/>
      <c r="EF892" s="778"/>
      <c r="EG892" s="778"/>
      <c r="EH892" s="778"/>
      <c r="EI892" s="778"/>
      <c r="EJ892" s="778"/>
      <c r="EK892" s="778"/>
      <c r="EL892" s="778"/>
      <c r="EM892" s="778"/>
      <c r="EN892" s="778"/>
      <c r="EO892" s="778"/>
      <c r="EP892" s="778"/>
      <c r="EQ892" s="778"/>
      <c r="ER892" s="778"/>
      <c r="ES892" s="778"/>
      <c r="ET892" s="778"/>
      <c r="EU892" s="778"/>
      <c r="EV892" s="778"/>
      <c r="EW892" s="778"/>
      <c r="EX892" s="778"/>
      <c r="EY892" s="778"/>
      <c r="EZ892" s="778"/>
      <c r="FA892" s="778"/>
      <c r="FB892" s="778"/>
      <c r="FC892" s="778"/>
      <c r="FD892" s="778"/>
      <c r="FE892" s="778"/>
      <c r="FF892" s="778"/>
      <c r="FG892" s="778"/>
      <c r="FH892" s="778"/>
      <c r="FI892" s="778"/>
      <c r="FJ892" s="778"/>
      <c r="FK892" s="778"/>
      <c r="FL892" s="778"/>
      <c r="FM892" s="778"/>
      <c r="FN892" s="778"/>
      <c r="FO892" s="778"/>
      <c r="FP892" s="778"/>
      <c r="FQ892" s="778"/>
      <c r="FR892" s="778"/>
      <c r="FS892" s="778"/>
      <c r="FT892" s="778"/>
      <c r="FU892" s="778"/>
      <c r="FV892" s="778"/>
      <c r="FW892" s="778"/>
      <c r="FX892" s="778"/>
      <c r="FY892" s="778"/>
      <c r="FZ892" s="778"/>
      <c r="GA892" s="778"/>
      <c r="GB892" s="778"/>
      <c r="GC892" s="778"/>
      <c r="GD892" s="778"/>
      <c r="GE892" s="778"/>
      <c r="GF892" s="778"/>
      <c r="GG892" s="778"/>
      <c r="GH892" s="778"/>
      <c r="GI892" s="778"/>
      <c r="GJ892" s="778"/>
      <c r="GK892" s="778"/>
      <c r="GL892" s="778"/>
      <c r="GM892" s="778"/>
      <c r="GN892" s="778"/>
      <c r="GO892" s="778"/>
      <c r="GP892" s="778"/>
      <c r="GQ892" s="778"/>
      <c r="GR892" s="778"/>
      <c r="GS892" s="778"/>
      <c r="GT892" s="778"/>
      <c r="GU892" s="778"/>
      <c r="GV892" s="778"/>
      <c r="GW892" s="778"/>
      <c r="GX892" s="778"/>
      <c r="GY892" s="778"/>
      <c r="GZ892" s="778"/>
      <c r="HA892" s="778"/>
      <c r="HB892" s="778"/>
      <c r="HC892" s="778"/>
      <c r="HD892" s="778"/>
      <c r="HE892" s="778"/>
      <c r="HF892" s="778"/>
      <c r="HG892" s="778"/>
      <c r="HH892" s="778"/>
    </row>
    <row r="893" spans="1:216" s="782" customFormat="1">
      <c r="A893" s="779"/>
      <c r="B893" s="780"/>
      <c r="C893" s="780"/>
      <c r="D893" s="780"/>
      <c r="E893" s="780"/>
      <c r="F893" s="780"/>
      <c r="G893" s="780"/>
      <c r="H893" s="780"/>
      <c r="I893" s="780"/>
      <c r="J893" s="780"/>
      <c r="K893" s="780"/>
      <c r="L893" s="780"/>
      <c r="M893" s="780"/>
      <c r="N893" s="780"/>
      <c r="O893" s="780"/>
      <c r="P893" s="780"/>
      <c r="Q893" s="781"/>
      <c r="R893" s="778"/>
      <c r="S893" s="778"/>
      <c r="T893" s="778"/>
      <c r="U893" s="778"/>
      <c r="V893" s="778"/>
      <c r="W893" s="778"/>
      <c r="X893" s="778"/>
      <c r="Y893" s="778"/>
      <c r="Z893" s="778"/>
      <c r="AA893" s="778"/>
      <c r="AB893" s="778"/>
      <c r="AC893" s="778"/>
      <c r="AD893" s="778"/>
      <c r="AE893" s="778"/>
      <c r="AF893" s="778"/>
      <c r="AG893" s="778"/>
      <c r="AH893" s="778"/>
      <c r="AI893" s="778"/>
      <c r="AJ893" s="778"/>
      <c r="AK893" s="778"/>
      <c r="AL893" s="778"/>
      <c r="AM893" s="778"/>
      <c r="AN893" s="778"/>
      <c r="AO893" s="778"/>
      <c r="AP893" s="778"/>
      <c r="AQ893" s="778"/>
      <c r="AR893" s="778"/>
      <c r="AS893" s="778"/>
      <c r="AT893" s="778"/>
      <c r="AU893" s="778"/>
      <c r="AV893" s="778"/>
      <c r="AW893" s="778"/>
      <c r="AX893" s="778"/>
      <c r="AY893" s="778"/>
      <c r="AZ893" s="778"/>
      <c r="BA893" s="778"/>
      <c r="BB893" s="778"/>
      <c r="BC893" s="778"/>
      <c r="BD893" s="778"/>
      <c r="BE893" s="778"/>
      <c r="BF893" s="778"/>
      <c r="BG893" s="778"/>
      <c r="BH893" s="778"/>
      <c r="BI893" s="778"/>
      <c r="BJ893" s="778"/>
      <c r="BK893" s="778"/>
      <c r="BL893" s="778"/>
      <c r="BM893" s="778"/>
      <c r="BN893" s="778"/>
      <c r="BO893" s="778"/>
      <c r="BP893" s="778"/>
      <c r="BQ893" s="778"/>
      <c r="BR893" s="778"/>
      <c r="BS893" s="778"/>
      <c r="BT893" s="778"/>
      <c r="BU893" s="778"/>
      <c r="BV893" s="778"/>
      <c r="BW893" s="778"/>
      <c r="BX893" s="778"/>
      <c r="BY893" s="778"/>
      <c r="BZ893" s="778"/>
      <c r="CA893" s="778"/>
      <c r="CB893" s="778"/>
      <c r="CC893" s="778"/>
      <c r="CD893" s="778"/>
      <c r="CE893" s="778"/>
      <c r="CF893" s="778"/>
      <c r="CG893" s="778"/>
      <c r="CH893" s="778"/>
      <c r="CI893" s="778"/>
      <c r="CJ893" s="778"/>
      <c r="CK893" s="778"/>
      <c r="CL893" s="778"/>
      <c r="CM893" s="778"/>
      <c r="CN893" s="778"/>
      <c r="CO893" s="778"/>
      <c r="CP893" s="778"/>
      <c r="CQ893" s="778"/>
      <c r="CR893" s="778"/>
      <c r="CS893" s="778"/>
      <c r="CT893" s="778"/>
      <c r="CU893" s="778"/>
      <c r="CV893" s="778"/>
      <c r="CW893" s="778"/>
      <c r="CX893" s="778"/>
      <c r="CY893" s="778"/>
      <c r="CZ893" s="778"/>
      <c r="DA893" s="778"/>
      <c r="DB893" s="778"/>
      <c r="DC893" s="778"/>
      <c r="DD893" s="778"/>
      <c r="DE893" s="778"/>
      <c r="DF893" s="778"/>
      <c r="DG893" s="778"/>
      <c r="DH893" s="778"/>
      <c r="DI893" s="778"/>
      <c r="DJ893" s="778"/>
      <c r="DK893" s="778"/>
      <c r="DL893" s="778"/>
      <c r="DM893" s="778"/>
      <c r="DN893" s="778"/>
      <c r="DO893" s="778"/>
      <c r="DP893" s="778"/>
      <c r="DQ893" s="778"/>
      <c r="DR893" s="778"/>
      <c r="DS893" s="778"/>
      <c r="DT893" s="778"/>
      <c r="DU893" s="778"/>
      <c r="DV893" s="778"/>
      <c r="DW893" s="778"/>
      <c r="DX893" s="778"/>
      <c r="DY893" s="778"/>
      <c r="DZ893" s="778"/>
      <c r="EA893" s="778"/>
      <c r="EB893" s="778"/>
      <c r="EC893" s="778"/>
      <c r="ED893" s="778"/>
      <c r="EE893" s="778"/>
      <c r="EF893" s="778"/>
      <c r="EG893" s="778"/>
      <c r="EH893" s="778"/>
      <c r="EI893" s="778"/>
      <c r="EJ893" s="778"/>
      <c r="EK893" s="778"/>
      <c r="EL893" s="778"/>
      <c r="EM893" s="778"/>
      <c r="EN893" s="778"/>
      <c r="EO893" s="778"/>
      <c r="EP893" s="778"/>
      <c r="EQ893" s="778"/>
      <c r="ER893" s="778"/>
      <c r="ES893" s="778"/>
      <c r="ET893" s="778"/>
      <c r="EU893" s="778"/>
      <c r="EV893" s="778"/>
      <c r="EW893" s="778"/>
      <c r="EX893" s="778"/>
      <c r="EY893" s="778"/>
      <c r="EZ893" s="778"/>
      <c r="FA893" s="778"/>
      <c r="FB893" s="778"/>
      <c r="FC893" s="778"/>
      <c r="FD893" s="778"/>
      <c r="FE893" s="778"/>
      <c r="FF893" s="778"/>
      <c r="FG893" s="778"/>
      <c r="FH893" s="778"/>
      <c r="FI893" s="778"/>
      <c r="FJ893" s="778"/>
      <c r="FK893" s="778"/>
      <c r="FL893" s="778"/>
      <c r="FM893" s="778"/>
      <c r="FN893" s="778"/>
      <c r="FO893" s="778"/>
      <c r="FP893" s="778"/>
      <c r="FQ893" s="778"/>
      <c r="FR893" s="778"/>
      <c r="FS893" s="778"/>
      <c r="FT893" s="778"/>
      <c r="FU893" s="778"/>
      <c r="FV893" s="778"/>
      <c r="FW893" s="778"/>
      <c r="FX893" s="778"/>
      <c r="FY893" s="778"/>
      <c r="FZ893" s="778"/>
      <c r="GA893" s="778"/>
      <c r="GB893" s="778"/>
      <c r="GC893" s="778"/>
      <c r="GD893" s="778"/>
      <c r="GE893" s="778"/>
      <c r="GF893" s="778"/>
      <c r="GG893" s="778"/>
      <c r="GH893" s="778"/>
      <c r="GI893" s="778"/>
      <c r="GJ893" s="778"/>
      <c r="GK893" s="778"/>
      <c r="GL893" s="778"/>
      <c r="GM893" s="778"/>
      <c r="GN893" s="778"/>
      <c r="GO893" s="778"/>
      <c r="GP893" s="778"/>
      <c r="GQ893" s="778"/>
      <c r="GR893" s="778"/>
      <c r="GS893" s="778"/>
      <c r="GT893" s="778"/>
      <c r="GU893" s="778"/>
      <c r="GV893" s="778"/>
      <c r="GW893" s="778"/>
      <c r="GX893" s="778"/>
      <c r="GY893" s="778"/>
      <c r="GZ893" s="778"/>
      <c r="HA893" s="778"/>
      <c r="HB893" s="778"/>
      <c r="HC893" s="778"/>
      <c r="HD893" s="778"/>
      <c r="HE893" s="778"/>
      <c r="HF893" s="778"/>
      <c r="HG893" s="778"/>
      <c r="HH893" s="778"/>
    </row>
    <row r="894" spans="1:216" s="782" customFormat="1">
      <c r="A894" s="779"/>
      <c r="B894" s="780"/>
      <c r="C894" s="780"/>
      <c r="D894" s="780"/>
      <c r="E894" s="780"/>
      <c r="F894" s="780"/>
      <c r="G894" s="780"/>
      <c r="H894" s="780"/>
      <c r="I894" s="780"/>
      <c r="J894" s="780"/>
      <c r="K894" s="780"/>
      <c r="L894" s="780"/>
      <c r="M894" s="780"/>
      <c r="N894" s="780"/>
      <c r="O894" s="780"/>
      <c r="P894" s="780"/>
      <c r="Q894" s="781"/>
      <c r="R894" s="778"/>
      <c r="S894" s="778"/>
      <c r="T894" s="778"/>
      <c r="U894" s="778"/>
      <c r="V894" s="778"/>
      <c r="W894" s="778"/>
      <c r="X894" s="778"/>
      <c r="Y894" s="778"/>
      <c r="Z894" s="778"/>
      <c r="AA894" s="778"/>
      <c r="AB894" s="778"/>
      <c r="AC894" s="778"/>
      <c r="AD894" s="778"/>
      <c r="AE894" s="778"/>
      <c r="AF894" s="778"/>
      <c r="AG894" s="778"/>
      <c r="AH894" s="778"/>
      <c r="AI894" s="778"/>
      <c r="AJ894" s="778"/>
      <c r="AK894" s="778"/>
      <c r="AL894" s="778"/>
      <c r="AM894" s="778"/>
      <c r="AN894" s="778"/>
      <c r="AO894" s="778"/>
      <c r="AP894" s="778"/>
      <c r="AQ894" s="778"/>
      <c r="AR894" s="778"/>
      <c r="AS894" s="778"/>
      <c r="AT894" s="778"/>
      <c r="AU894" s="778"/>
      <c r="AV894" s="778"/>
      <c r="AW894" s="778"/>
      <c r="AX894" s="778"/>
      <c r="AY894" s="778"/>
      <c r="AZ894" s="778"/>
      <c r="BA894" s="778"/>
      <c r="BB894" s="778"/>
      <c r="BC894" s="778"/>
      <c r="BD894" s="778"/>
      <c r="BE894" s="778"/>
      <c r="BF894" s="778"/>
      <c r="BG894" s="778"/>
      <c r="BH894" s="778"/>
      <c r="BI894" s="778"/>
      <c r="BJ894" s="778"/>
      <c r="BK894" s="778"/>
      <c r="BL894" s="778"/>
      <c r="BM894" s="778"/>
      <c r="BN894" s="778"/>
      <c r="BO894" s="778"/>
      <c r="BP894" s="778"/>
      <c r="BQ894" s="778"/>
      <c r="BR894" s="778"/>
      <c r="BS894" s="778"/>
      <c r="BT894" s="778"/>
      <c r="BU894" s="778"/>
      <c r="BV894" s="778"/>
      <c r="BW894" s="778"/>
      <c r="BX894" s="778"/>
      <c r="BY894" s="778"/>
      <c r="BZ894" s="778"/>
      <c r="CA894" s="778"/>
      <c r="CB894" s="778"/>
      <c r="CC894" s="778"/>
      <c r="CD894" s="778"/>
      <c r="CE894" s="778"/>
      <c r="CF894" s="778"/>
      <c r="CG894" s="778"/>
      <c r="CH894" s="778"/>
      <c r="CI894" s="778"/>
      <c r="CJ894" s="778"/>
      <c r="CK894" s="778"/>
      <c r="CL894" s="778"/>
      <c r="CM894" s="778"/>
      <c r="CN894" s="778"/>
      <c r="CO894" s="778"/>
      <c r="CP894" s="778"/>
      <c r="CQ894" s="778"/>
      <c r="CR894" s="778"/>
      <c r="CS894" s="778"/>
      <c r="CT894" s="778"/>
      <c r="CU894" s="778"/>
      <c r="CV894" s="778"/>
      <c r="CW894" s="778"/>
      <c r="CX894" s="778"/>
      <c r="CY894" s="778"/>
      <c r="CZ894" s="778"/>
      <c r="DA894" s="778"/>
      <c r="DB894" s="778"/>
      <c r="DC894" s="778"/>
      <c r="DD894" s="778"/>
      <c r="DE894" s="778"/>
      <c r="DF894" s="778"/>
      <c r="DG894" s="778"/>
      <c r="DH894" s="778"/>
      <c r="DI894" s="778"/>
      <c r="DJ894" s="778"/>
      <c r="DK894" s="778"/>
      <c r="DL894" s="778"/>
      <c r="DM894" s="778"/>
      <c r="DN894" s="778"/>
      <c r="DO894" s="778"/>
      <c r="DP894" s="778"/>
      <c r="DQ894" s="778"/>
      <c r="DR894" s="778"/>
      <c r="DS894" s="778"/>
      <c r="DT894" s="778"/>
      <c r="DU894" s="778"/>
      <c r="DV894" s="778"/>
      <c r="DW894" s="778"/>
      <c r="DX894" s="778"/>
      <c r="DY894" s="778"/>
      <c r="DZ894" s="778"/>
      <c r="EA894" s="778"/>
      <c r="EB894" s="778"/>
      <c r="EC894" s="778"/>
      <c r="ED894" s="778"/>
      <c r="EE894" s="778"/>
      <c r="EF894" s="778"/>
      <c r="EG894" s="778"/>
      <c r="EH894" s="778"/>
      <c r="EI894" s="778"/>
      <c r="EJ894" s="778"/>
      <c r="EK894" s="778"/>
      <c r="EL894" s="778"/>
      <c r="EM894" s="778"/>
      <c r="EN894" s="778"/>
      <c r="EO894" s="778"/>
      <c r="EP894" s="778"/>
      <c r="EQ894" s="778"/>
      <c r="ER894" s="778"/>
      <c r="ES894" s="778"/>
      <c r="ET894" s="778"/>
      <c r="EU894" s="778"/>
      <c r="EV894" s="778"/>
      <c r="EW894" s="778"/>
      <c r="EX894" s="778"/>
      <c r="EY894" s="778"/>
      <c r="EZ894" s="778"/>
      <c r="FA894" s="778"/>
      <c r="FB894" s="778"/>
      <c r="FC894" s="778"/>
      <c r="FD894" s="778"/>
      <c r="FE894" s="778"/>
      <c r="FF894" s="778"/>
      <c r="FG894" s="778"/>
      <c r="FH894" s="778"/>
      <c r="FI894" s="778"/>
      <c r="FJ894" s="778"/>
      <c r="FK894" s="778"/>
      <c r="FL894" s="778"/>
      <c r="FM894" s="778"/>
      <c r="FN894" s="778"/>
      <c r="FO894" s="778"/>
      <c r="FP894" s="778"/>
      <c r="FQ894" s="778"/>
      <c r="FR894" s="778"/>
      <c r="FS894" s="778"/>
      <c r="FT894" s="778"/>
      <c r="FU894" s="778"/>
      <c r="FV894" s="778"/>
      <c r="FW894" s="778"/>
      <c r="FX894" s="778"/>
      <c r="FY894" s="778"/>
      <c r="FZ894" s="778"/>
      <c r="GA894" s="778"/>
      <c r="GB894" s="778"/>
      <c r="GC894" s="778"/>
      <c r="GD894" s="778"/>
      <c r="GE894" s="778"/>
      <c r="GF894" s="778"/>
      <c r="GG894" s="778"/>
      <c r="GH894" s="778"/>
      <c r="GI894" s="778"/>
      <c r="GJ894" s="778"/>
      <c r="GK894" s="778"/>
      <c r="GL894" s="778"/>
      <c r="GM894" s="778"/>
      <c r="GN894" s="778"/>
      <c r="GO894" s="778"/>
      <c r="GP894" s="778"/>
      <c r="GQ894" s="778"/>
      <c r="GR894" s="778"/>
      <c r="GS894" s="778"/>
      <c r="GT894" s="778"/>
      <c r="GU894" s="778"/>
      <c r="GV894" s="778"/>
      <c r="GW894" s="778"/>
      <c r="GX894" s="778"/>
      <c r="GY894" s="778"/>
      <c r="GZ894" s="778"/>
      <c r="HA894" s="778"/>
      <c r="HB894" s="778"/>
      <c r="HC894" s="778"/>
      <c r="HD894" s="778"/>
      <c r="HE894" s="778"/>
      <c r="HF894" s="778"/>
      <c r="HG894" s="778"/>
      <c r="HH894" s="778"/>
    </row>
    <row r="895" spans="1:216" s="782" customFormat="1">
      <c r="A895" s="779"/>
      <c r="B895" s="780"/>
      <c r="C895" s="780"/>
      <c r="D895" s="780"/>
      <c r="E895" s="780"/>
      <c r="F895" s="780"/>
      <c r="G895" s="780"/>
      <c r="H895" s="780"/>
      <c r="I895" s="780"/>
      <c r="J895" s="780"/>
      <c r="K895" s="780"/>
      <c r="L895" s="780"/>
      <c r="M895" s="780"/>
      <c r="N895" s="780"/>
      <c r="O895" s="780"/>
      <c r="P895" s="780"/>
      <c r="Q895" s="781"/>
      <c r="R895" s="778"/>
      <c r="S895" s="778"/>
      <c r="T895" s="778"/>
      <c r="U895" s="778"/>
      <c r="V895" s="778"/>
      <c r="W895" s="778"/>
      <c r="X895" s="778"/>
      <c r="Y895" s="778"/>
      <c r="Z895" s="778"/>
      <c r="AA895" s="778"/>
      <c r="AB895" s="778"/>
      <c r="AC895" s="778"/>
      <c r="AD895" s="778"/>
      <c r="AE895" s="778"/>
      <c r="AF895" s="778"/>
      <c r="AG895" s="778"/>
      <c r="AH895" s="778"/>
      <c r="AI895" s="778"/>
      <c r="AJ895" s="778"/>
      <c r="AK895" s="778"/>
      <c r="AL895" s="778"/>
      <c r="AM895" s="778"/>
      <c r="AN895" s="778"/>
      <c r="AO895" s="778"/>
      <c r="AP895" s="778"/>
      <c r="AQ895" s="778"/>
      <c r="AR895" s="778"/>
      <c r="AS895" s="778"/>
      <c r="AT895" s="778"/>
      <c r="AU895" s="778"/>
      <c r="AV895" s="778"/>
      <c r="AW895" s="778"/>
      <c r="AX895" s="778"/>
      <c r="AY895" s="778"/>
      <c r="AZ895" s="778"/>
      <c r="BA895" s="778"/>
      <c r="BB895" s="778"/>
      <c r="BC895" s="778"/>
      <c r="BD895" s="778"/>
      <c r="BE895" s="778"/>
      <c r="BF895" s="778"/>
      <c r="BG895" s="778"/>
      <c r="BH895" s="778"/>
      <c r="BI895" s="778"/>
      <c r="BJ895" s="778"/>
      <c r="BK895" s="778"/>
      <c r="BL895" s="778"/>
      <c r="BM895" s="778"/>
      <c r="BN895" s="778"/>
      <c r="BO895" s="778"/>
      <c r="BP895" s="778"/>
      <c r="BQ895" s="778"/>
      <c r="BR895" s="778"/>
      <c r="BS895" s="778"/>
      <c r="BT895" s="778"/>
      <c r="BU895" s="778"/>
      <c r="BV895" s="778"/>
      <c r="BW895" s="778"/>
      <c r="BX895" s="778"/>
      <c r="BY895" s="778"/>
      <c r="BZ895" s="778"/>
      <c r="CA895" s="778"/>
      <c r="CB895" s="778"/>
      <c r="CC895" s="778"/>
      <c r="CD895" s="778"/>
      <c r="CE895" s="778"/>
      <c r="CF895" s="778"/>
      <c r="CG895" s="778"/>
      <c r="CH895" s="778"/>
      <c r="CI895" s="778"/>
      <c r="CJ895" s="778"/>
      <c r="CK895" s="778"/>
      <c r="CL895" s="778"/>
      <c r="CM895" s="778"/>
      <c r="CN895" s="778"/>
      <c r="CO895" s="778"/>
      <c r="CP895" s="778"/>
      <c r="CQ895" s="778"/>
      <c r="CR895" s="778"/>
      <c r="CS895" s="778"/>
      <c r="CT895" s="778"/>
      <c r="CU895" s="778"/>
      <c r="CV895" s="778"/>
      <c r="CW895" s="778"/>
      <c r="CX895" s="778"/>
      <c r="CY895" s="778"/>
      <c r="CZ895" s="778"/>
      <c r="DA895" s="778"/>
      <c r="DB895" s="778"/>
      <c r="DC895" s="778"/>
      <c r="DD895" s="778"/>
      <c r="DE895" s="778"/>
      <c r="DF895" s="778"/>
      <c r="DG895" s="778"/>
      <c r="DH895" s="778"/>
      <c r="DI895" s="778"/>
      <c r="DJ895" s="778"/>
      <c r="DK895" s="778"/>
      <c r="DL895" s="778"/>
      <c r="DM895" s="778"/>
      <c r="DN895" s="778"/>
      <c r="DO895" s="778"/>
      <c r="DP895" s="778"/>
      <c r="DQ895" s="778"/>
      <c r="DR895" s="778"/>
      <c r="DS895" s="778"/>
      <c r="DT895" s="778"/>
      <c r="DU895" s="778"/>
      <c r="DV895" s="778"/>
      <c r="DW895" s="778"/>
      <c r="DX895" s="778"/>
      <c r="DY895" s="778"/>
      <c r="DZ895" s="778"/>
      <c r="EA895" s="778"/>
      <c r="EB895" s="778"/>
      <c r="EC895" s="778"/>
      <c r="ED895" s="778"/>
      <c r="EE895" s="778"/>
      <c r="EF895" s="778"/>
      <c r="EG895" s="778"/>
      <c r="EH895" s="778"/>
      <c r="EI895" s="778"/>
      <c r="EJ895" s="778"/>
      <c r="EK895" s="778"/>
      <c r="EL895" s="778"/>
      <c r="EM895" s="778"/>
      <c r="EN895" s="778"/>
      <c r="EO895" s="778"/>
      <c r="EP895" s="778"/>
      <c r="EQ895" s="778"/>
      <c r="ER895" s="778"/>
      <c r="ES895" s="778"/>
      <c r="ET895" s="778"/>
      <c r="EU895" s="778"/>
      <c r="EV895" s="778"/>
      <c r="EW895" s="778"/>
      <c r="EX895" s="778"/>
      <c r="EY895" s="778"/>
      <c r="EZ895" s="778"/>
      <c r="FA895" s="778"/>
      <c r="FB895" s="778"/>
      <c r="FC895" s="778"/>
      <c r="FD895" s="778"/>
      <c r="FE895" s="778"/>
      <c r="FF895" s="778"/>
      <c r="FG895" s="778"/>
      <c r="FH895" s="778"/>
      <c r="FI895" s="778"/>
      <c r="FJ895" s="778"/>
      <c r="FK895" s="778"/>
      <c r="FL895" s="778"/>
      <c r="FM895" s="778"/>
      <c r="FN895" s="778"/>
      <c r="FO895" s="778"/>
      <c r="FP895" s="778"/>
      <c r="FQ895" s="778"/>
      <c r="FR895" s="778"/>
      <c r="FS895" s="778"/>
      <c r="FT895" s="778"/>
      <c r="FU895" s="778"/>
      <c r="FV895" s="778"/>
      <c r="FW895" s="778"/>
      <c r="FX895" s="778"/>
      <c r="FY895" s="778"/>
      <c r="FZ895" s="778"/>
      <c r="GA895" s="778"/>
      <c r="GB895" s="778"/>
      <c r="GC895" s="778"/>
      <c r="GD895" s="778"/>
      <c r="GE895" s="778"/>
      <c r="GF895" s="778"/>
      <c r="GG895" s="778"/>
      <c r="GH895" s="778"/>
      <c r="GI895" s="778"/>
      <c r="GJ895" s="778"/>
      <c r="GK895" s="778"/>
      <c r="GL895" s="778"/>
      <c r="GM895" s="778"/>
      <c r="GN895" s="778"/>
      <c r="GO895" s="778"/>
      <c r="GP895" s="778"/>
      <c r="GQ895" s="778"/>
      <c r="GR895" s="778"/>
      <c r="GS895" s="778"/>
      <c r="GT895" s="778"/>
      <c r="GU895" s="778"/>
      <c r="GV895" s="778"/>
      <c r="GW895" s="778"/>
      <c r="GX895" s="778"/>
      <c r="GY895" s="778"/>
      <c r="GZ895" s="778"/>
      <c r="HA895" s="778"/>
      <c r="HB895" s="778"/>
      <c r="HC895" s="778"/>
      <c r="HD895" s="778"/>
      <c r="HE895" s="778"/>
      <c r="HF895" s="778"/>
      <c r="HG895" s="778"/>
      <c r="HH895" s="778"/>
    </row>
    <row r="896" spans="1:216" s="782" customFormat="1">
      <c r="A896" s="779"/>
      <c r="B896" s="780"/>
      <c r="C896" s="780"/>
      <c r="D896" s="780"/>
      <c r="E896" s="780"/>
      <c r="F896" s="780"/>
      <c r="G896" s="780"/>
      <c r="H896" s="780"/>
      <c r="I896" s="780"/>
      <c r="J896" s="780"/>
      <c r="K896" s="780"/>
      <c r="L896" s="780"/>
      <c r="M896" s="780"/>
      <c r="N896" s="780"/>
      <c r="O896" s="780"/>
      <c r="P896" s="780"/>
      <c r="Q896" s="781"/>
      <c r="R896" s="778"/>
      <c r="S896" s="778"/>
      <c r="T896" s="778"/>
      <c r="U896" s="778"/>
      <c r="V896" s="778"/>
      <c r="W896" s="778"/>
      <c r="X896" s="778"/>
      <c r="Y896" s="778"/>
      <c r="Z896" s="778"/>
      <c r="AA896" s="778"/>
      <c r="AB896" s="778"/>
      <c r="AC896" s="778"/>
      <c r="AD896" s="778"/>
      <c r="AE896" s="778"/>
      <c r="AF896" s="778"/>
      <c r="AG896" s="778"/>
      <c r="AH896" s="778"/>
      <c r="AI896" s="778"/>
      <c r="AJ896" s="778"/>
      <c r="AK896" s="778"/>
      <c r="AL896" s="778"/>
      <c r="AM896" s="778"/>
      <c r="AN896" s="778"/>
      <c r="AO896" s="778"/>
      <c r="AP896" s="778"/>
      <c r="AQ896" s="778"/>
      <c r="AR896" s="778"/>
      <c r="AS896" s="778"/>
      <c r="AT896" s="778"/>
      <c r="AU896" s="778"/>
      <c r="AV896" s="778"/>
      <c r="AW896" s="778"/>
      <c r="AX896" s="778"/>
      <c r="AY896" s="778"/>
      <c r="AZ896" s="778"/>
      <c r="BA896" s="778"/>
      <c r="BB896" s="778"/>
      <c r="BC896" s="778"/>
      <c r="BD896" s="778"/>
      <c r="BE896" s="778"/>
      <c r="BF896" s="778"/>
      <c r="BG896" s="778"/>
      <c r="BH896" s="778"/>
      <c r="BI896" s="778"/>
      <c r="BJ896" s="778"/>
      <c r="BK896" s="778"/>
      <c r="BL896" s="778"/>
      <c r="BM896" s="778"/>
      <c r="BN896" s="778"/>
      <c r="BO896" s="778"/>
      <c r="BP896" s="778"/>
      <c r="BQ896" s="778"/>
      <c r="BR896" s="778"/>
      <c r="BS896" s="778"/>
      <c r="BT896" s="778"/>
      <c r="BU896" s="778"/>
      <c r="BV896" s="778"/>
      <c r="BW896" s="778"/>
      <c r="BX896" s="778"/>
      <c r="BY896" s="778"/>
      <c r="BZ896" s="778"/>
      <c r="CA896" s="778"/>
      <c r="CB896" s="778"/>
      <c r="CC896" s="778"/>
      <c r="CD896" s="778"/>
      <c r="CE896" s="778"/>
      <c r="CF896" s="778"/>
      <c r="CG896" s="778"/>
      <c r="CH896" s="778"/>
      <c r="CI896" s="778"/>
      <c r="CJ896" s="778"/>
      <c r="CK896" s="778"/>
      <c r="CL896" s="778"/>
      <c r="CM896" s="778"/>
      <c r="CN896" s="778"/>
      <c r="CO896" s="778"/>
      <c r="CP896" s="778"/>
      <c r="CQ896" s="778"/>
      <c r="CR896" s="778"/>
      <c r="CS896" s="778"/>
      <c r="CT896" s="778"/>
      <c r="CU896" s="778"/>
      <c r="CV896" s="778"/>
      <c r="CW896" s="778"/>
      <c r="CX896" s="778"/>
      <c r="CY896" s="778"/>
      <c r="CZ896" s="778"/>
      <c r="DA896" s="778"/>
      <c r="DB896" s="778"/>
      <c r="DC896" s="778"/>
      <c r="DD896" s="778"/>
      <c r="DE896" s="778"/>
      <c r="DF896" s="778"/>
      <c r="DG896" s="778"/>
      <c r="DH896" s="778"/>
      <c r="DI896" s="778"/>
      <c r="DJ896" s="778"/>
      <c r="DK896" s="778"/>
      <c r="DL896" s="778"/>
      <c r="DM896" s="778"/>
      <c r="DN896" s="778"/>
      <c r="DO896" s="778"/>
      <c r="DP896" s="778"/>
      <c r="DQ896" s="778"/>
      <c r="DR896" s="778"/>
      <c r="DS896" s="778"/>
      <c r="DT896" s="778"/>
      <c r="DU896" s="778"/>
      <c r="DV896" s="778"/>
      <c r="DW896" s="778"/>
      <c r="DX896" s="778"/>
      <c r="DY896" s="778"/>
      <c r="DZ896" s="778"/>
      <c r="EA896" s="778"/>
      <c r="EB896" s="778"/>
      <c r="EC896" s="778"/>
      <c r="ED896" s="778"/>
      <c r="EE896" s="778"/>
      <c r="EF896" s="778"/>
      <c r="EG896" s="778"/>
      <c r="EH896" s="778"/>
      <c r="EI896" s="778"/>
      <c r="EJ896" s="778"/>
      <c r="EK896" s="778"/>
      <c r="EL896" s="778"/>
      <c r="EM896" s="778"/>
      <c r="EN896" s="778"/>
      <c r="EO896" s="778"/>
      <c r="EP896" s="778"/>
      <c r="EQ896" s="778"/>
      <c r="ER896" s="778"/>
      <c r="ES896" s="778"/>
      <c r="ET896" s="778"/>
      <c r="EU896" s="778"/>
      <c r="EV896" s="778"/>
      <c r="EW896" s="778"/>
      <c r="EX896" s="778"/>
      <c r="EY896" s="778"/>
      <c r="EZ896" s="778"/>
      <c r="FA896" s="778"/>
      <c r="FB896" s="778"/>
      <c r="FC896" s="778"/>
      <c r="FD896" s="778"/>
      <c r="FE896" s="778"/>
      <c r="FF896" s="778"/>
      <c r="FG896" s="778"/>
      <c r="FH896" s="778"/>
      <c r="FI896" s="778"/>
      <c r="FJ896" s="778"/>
      <c r="FK896" s="778"/>
      <c r="FL896" s="778"/>
      <c r="FM896" s="778"/>
      <c r="FN896" s="778"/>
      <c r="FO896" s="778"/>
      <c r="FP896" s="778"/>
      <c r="FQ896" s="778"/>
      <c r="FR896" s="778"/>
      <c r="FS896" s="778"/>
      <c r="FT896" s="778"/>
      <c r="FU896" s="778"/>
      <c r="FV896" s="778"/>
      <c r="FW896" s="778"/>
      <c r="FX896" s="778"/>
      <c r="FY896" s="778"/>
      <c r="FZ896" s="778"/>
      <c r="GA896" s="778"/>
      <c r="GB896" s="778"/>
      <c r="GC896" s="778"/>
      <c r="GD896" s="778"/>
      <c r="GE896" s="778"/>
      <c r="GF896" s="778"/>
      <c r="GG896" s="778"/>
      <c r="GH896" s="778"/>
      <c r="GI896" s="778"/>
      <c r="GJ896" s="778"/>
      <c r="GK896" s="778"/>
      <c r="GL896" s="778"/>
      <c r="GM896" s="778"/>
      <c r="GN896" s="778"/>
      <c r="GO896" s="778"/>
      <c r="GP896" s="778"/>
      <c r="GQ896" s="778"/>
      <c r="GR896" s="778"/>
      <c r="GS896" s="778"/>
      <c r="GT896" s="778"/>
      <c r="GU896" s="778"/>
      <c r="GV896" s="778"/>
      <c r="GW896" s="778"/>
      <c r="GX896" s="778"/>
      <c r="GY896" s="778"/>
      <c r="GZ896" s="778"/>
      <c r="HA896" s="778"/>
      <c r="HB896" s="778"/>
      <c r="HC896" s="778"/>
      <c r="HD896" s="778"/>
      <c r="HE896" s="778"/>
      <c r="HF896" s="778"/>
      <c r="HG896" s="778"/>
      <c r="HH896" s="778"/>
    </row>
    <row r="897" spans="1:216" s="782" customFormat="1">
      <c r="A897" s="779"/>
      <c r="B897" s="780"/>
      <c r="C897" s="780"/>
      <c r="D897" s="780"/>
      <c r="E897" s="780"/>
      <c r="F897" s="780"/>
      <c r="G897" s="780"/>
      <c r="H897" s="780"/>
      <c r="I897" s="780"/>
      <c r="J897" s="780"/>
      <c r="K897" s="780"/>
      <c r="L897" s="780"/>
      <c r="M897" s="780"/>
      <c r="N897" s="780"/>
      <c r="O897" s="780"/>
      <c r="P897" s="780"/>
      <c r="Q897" s="781"/>
      <c r="R897" s="778"/>
      <c r="S897" s="778"/>
      <c r="T897" s="778"/>
      <c r="U897" s="778"/>
      <c r="V897" s="778"/>
      <c r="W897" s="778"/>
      <c r="X897" s="778"/>
      <c r="Y897" s="778"/>
      <c r="Z897" s="778"/>
      <c r="AA897" s="778"/>
      <c r="AB897" s="778"/>
      <c r="AC897" s="778"/>
      <c r="AD897" s="778"/>
      <c r="AE897" s="778"/>
      <c r="AF897" s="778"/>
      <c r="AG897" s="778"/>
      <c r="AH897" s="778"/>
      <c r="AI897" s="778"/>
      <c r="AJ897" s="778"/>
      <c r="AK897" s="778"/>
      <c r="AL897" s="778"/>
      <c r="AM897" s="778"/>
      <c r="AN897" s="778"/>
      <c r="AO897" s="778"/>
      <c r="AP897" s="778"/>
      <c r="AQ897" s="778"/>
      <c r="AR897" s="778"/>
      <c r="AS897" s="778"/>
      <c r="AT897" s="778"/>
      <c r="AU897" s="778"/>
      <c r="AV897" s="778"/>
      <c r="AW897" s="778"/>
      <c r="AX897" s="778"/>
      <c r="AY897" s="778"/>
      <c r="AZ897" s="778"/>
      <c r="BA897" s="778"/>
      <c r="BB897" s="778"/>
      <c r="BC897" s="778"/>
      <c r="BD897" s="778"/>
      <c r="BE897" s="778"/>
      <c r="BF897" s="778"/>
      <c r="BG897" s="778"/>
      <c r="BH897" s="778"/>
      <c r="BI897" s="778"/>
      <c r="BJ897" s="778"/>
      <c r="BK897" s="778"/>
      <c r="BL897" s="778"/>
      <c r="BM897" s="778"/>
      <c r="BN897" s="778"/>
      <c r="BO897" s="778"/>
      <c r="BP897" s="778"/>
      <c r="BQ897" s="778"/>
      <c r="BR897" s="778"/>
      <c r="BS897" s="778"/>
      <c r="BT897" s="778"/>
      <c r="BU897" s="778"/>
      <c r="BV897" s="778"/>
      <c r="BW897" s="778"/>
      <c r="BX897" s="778"/>
      <c r="BY897" s="778"/>
      <c r="BZ897" s="778"/>
      <c r="CA897" s="778"/>
      <c r="CB897" s="778"/>
      <c r="CC897" s="778"/>
      <c r="CD897" s="778"/>
      <c r="CE897" s="778"/>
      <c r="CF897" s="778"/>
      <c r="CG897" s="778"/>
      <c r="CH897" s="778"/>
      <c r="CI897" s="778"/>
      <c r="CJ897" s="778"/>
      <c r="CK897" s="778"/>
      <c r="CL897" s="778"/>
      <c r="CM897" s="778"/>
      <c r="CN897" s="778"/>
      <c r="CO897" s="778"/>
      <c r="CP897" s="778"/>
      <c r="CQ897" s="778"/>
      <c r="CR897" s="778"/>
      <c r="CS897" s="778"/>
      <c r="CT897" s="778"/>
      <c r="CU897" s="778"/>
      <c r="CV897" s="778"/>
      <c r="CW897" s="778"/>
      <c r="CX897" s="778"/>
      <c r="CY897" s="778"/>
      <c r="CZ897" s="778"/>
      <c r="DA897" s="778"/>
      <c r="DB897" s="778"/>
      <c r="DC897" s="778"/>
      <c r="DD897" s="778"/>
      <c r="DE897" s="778"/>
      <c r="DF897" s="778"/>
      <c r="DG897" s="778"/>
      <c r="DH897" s="778"/>
      <c r="DI897" s="778"/>
      <c r="DJ897" s="778"/>
      <c r="DK897" s="778"/>
      <c r="DL897" s="778"/>
      <c r="DM897" s="778"/>
      <c r="DN897" s="778"/>
      <c r="DO897" s="778"/>
      <c r="DP897" s="778"/>
      <c r="DQ897" s="778"/>
      <c r="DR897" s="778"/>
      <c r="DS897" s="778"/>
      <c r="DT897" s="778"/>
      <c r="DU897" s="778"/>
      <c r="DV897" s="778"/>
      <c r="DW897" s="778"/>
      <c r="DX897" s="778"/>
      <c r="DY897" s="778"/>
      <c r="DZ897" s="778"/>
      <c r="EA897" s="778"/>
      <c r="EB897" s="778"/>
      <c r="EC897" s="778"/>
      <c r="ED897" s="778"/>
      <c r="EE897" s="778"/>
      <c r="EF897" s="778"/>
      <c r="EG897" s="778"/>
      <c r="EH897" s="778"/>
      <c r="EI897" s="778"/>
      <c r="EJ897" s="778"/>
      <c r="EK897" s="778"/>
      <c r="EL897" s="778"/>
      <c r="EM897" s="778"/>
      <c r="EN897" s="778"/>
      <c r="EO897" s="778"/>
      <c r="EP897" s="778"/>
      <c r="EQ897" s="778"/>
      <c r="ER897" s="778"/>
      <c r="ES897" s="778"/>
      <c r="ET897" s="778"/>
      <c r="EU897" s="778"/>
      <c r="EV897" s="778"/>
      <c r="EW897" s="778"/>
      <c r="EX897" s="778"/>
      <c r="EY897" s="778"/>
      <c r="EZ897" s="778"/>
      <c r="FA897" s="778"/>
      <c r="FB897" s="778"/>
      <c r="FC897" s="778"/>
      <c r="FD897" s="778"/>
      <c r="FE897" s="778"/>
      <c r="FF897" s="778"/>
      <c r="FG897" s="778"/>
      <c r="FH897" s="778"/>
      <c r="FI897" s="778"/>
      <c r="FJ897" s="778"/>
      <c r="FK897" s="778"/>
      <c r="FL897" s="778"/>
      <c r="FM897" s="778"/>
      <c r="FN897" s="778"/>
      <c r="FO897" s="778"/>
      <c r="FP897" s="778"/>
      <c r="FQ897" s="778"/>
      <c r="FR897" s="778"/>
      <c r="FS897" s="778"/>
      <c r="FT897" s="778"/>
      <c r="FU897" s="778"/>
      <c r="FV897" s="778"/>
      <c r="FW897" s="778"/>
      <c r="FX897" s="778"/>
      <c r="FY897" s="778"/>
      <c r="FZ897" s="778"/>
      <c r="GA897" s="778"/>
      <c r="GB897" s="778"/>
      <c r="GC897" s="778"/>
      <c r="GD897" s="778"/>
      <c r="GE897" s="778"/>
      <c r="GF897" s="778"/>
      <c r="GG897" s="778"/>
      <c r="GH897" s="778"/>
      <c r="GI897" s="778"/>
      <c r="GJ897" s="778"/>
      <c r="GK897" s="778"/>
      <c r="GL897" s="778"/>
      <c r="GM897" s="778"/>
      <c r="GN897" s="778"/>
      <c r="GO897" s="778"/>
      <c r="GP897" s="778"/>
      <c r="GQ897" s="778"/>
      <c r="GR897" s="778"/>
      <c r="GS897" s="778"/>
      <c r="GT897" s="778"/>
      <c r="GU897" s="778"/>
      <c r="GV897" s="778"/>
      <c r="GW897" s="778"/>
      <c r="GX897" s="778"/>
      <c r="GY897" s="778"/>
      <c r="GZ897" s="778"/>
      <c r="HA897" s="778"/>
      <c r="HB897" s="778"/>
      <c r="HC897" s="778"/>
      <c r="HD897" s="778"/>
      <c r="HE897" s="778"/>
      <c r="HF897" s="778"/>
      <c r="HG897" s="778"/>
      <c r="HH897" s="778"/>
    </row>
    <row r="898" spans="1:216" s="782" customFormat="1">
      <c r="A898" s="779"/>
      <c r="B898" s="780"/>
      <c r="C898" s="780"/>
      <c r="D898" s="780"/>
      <c r="E898" s="780"/>
      <c r="F898" s="780"/>
      <c r="G898" s="780"/>
      <c r="H898" s="780"/>
      <c r="I898" s="780"/>
      <c r="J898" s="780"/>
      <c r="K898" s="780"/>
      <c r="L898" s="780"/>
      <c r="M898" s="780"/>
      <c r="N898" s="780"/>
      <c r="O898" s="780"/>
      <c r="P898" s="780"/>
      <c r="Q898" s="781"/>
      <c r="R898" s="778"/>
      <c r="S898" s="778"/>
      <c r="T898" s="778"/>
      <c r="U898" s="778"/>
      <c r="V898" s="778"/>
      <c r="W898" s="778"/>
      <c r="X898" s="778"/>
      <c r="Y898" s="778"/>
      <c r="Z898" s="778"/>
      <c r="AA898" s="778"/>
      <c r="AB898" s="778"/>
      <c r="AC898" s="778"/>
      <c r="AD898" s="778"/>
      <c r="AE898" s="778"/>
      <c r="AF898" s="778"/>
      <c r="AG898" s="778"/>
      <c r="AH898" s="778"/>
      <c r="AI898" s="778"/>
      <c r="AJ898" s="778"/>
      <c r="AK898" s="778"/>
      <c r="AL898" s="778"/>
      <c r="AM898" s="778"/>
      <c r="AN898" s="778"/>
      <c r="AO898" s="778"/>
      <c r="AP898" s="778"/>
      <c r="AQ898" s="778"/>
      <c r="AR898" s="778"/>
      <c r="AS898" s="778"/>
      <c r="AT898" s="778"/>
      <c r="AU898" s="778"/>
      <c r="AV898" s="778"/>
      <c r="AW898" s="778"/>
      <c r="AX898" s="778"/>
      <c r="AY898" s="778"/>
      <c r="AZ898" s="778"/>
      <c r="BA898" s="778"/>
      <c r="BB898" s="778"/>
      <c r="BC898" s="778"/>
      <c r="BD898" s="778"/>
      <c r="BE898" s="778"/>
      <c r="BF898" s="778"/>
      <c r="BG898" s="778"/>
      <c r="BH898" s="778"/>
      <c r="BI898" s="778"/>
      <c r="BJ898" s="778"/>
      <c r="BK898" s="778"/>
      <c r="BL898" s="778"/>
      <c r="BM898" s="778"/>
      <c r="BN898" s="778"/>
      <c r="BO898" s="778"/>
      <c r="BP898" s="778"/>
      <c r="BQ898" s="778"/>
      <c r="BR898" s="778"/>
      <c r="BS898" s="778"/>
      <c r="BT898" s="778"/>
      <c r="BU898" s="778"/>
      <c r="BV898" s="778"/>
      <c r="BW898" s="778"/>
      <c r="BX898" s="778"/>
      <c r="BY898" s="778"/>
      <c r="BZ898" s="778"/>
      <c r="CA898" s="778"/>
      <c r="CB898" s="778"/>
      <c r="CC898" s="778"/>
      <c r="CD898" s="778"/>
      <c r="CE898" s="778"/>
      <c r="CF898" s="778"/>
      <c r="CG898" s="778"/>
      <c r="CH898" s="778"/>
      <c r="CI898" s="778"/>
      <c r="CJ898" s="778"/>
      <c r="CK898" s="778"/>
      <c r="CL898" s="778"/>
      <c r="CM898" s="778"/>
      <c r="CN898" s="778"/>
      <c r="CO898" s="778"/>
      <c r="CP898" s="778"/>
      <c r="CQ898" s="778"/>
      <c r="CR898" s="778"/>
      <c r="CS898" s="778"/>
      <c r="CT898" s="778"/>
      <c r="CU898" s="778"/>
      <c r="CV898" s="778"/>
      <c r="CW898" s="778"/>
      <c r="CX898" s="778"/>
      <c r="CY898" s="778"/>
      <c r="CZ898" s="778"/>
      <c r="DA898" s="778"/>
      <c r="DB898" s="778"/>
      <c r="DC898" s="778"/>
      <c r="DD898" s="778"/>
      <c r="DE898" s="778"/>
      <c r="DF898" s="778"/>
      <c r="DG898" s="778"/>
      <c r="DH898" s="778"/>
      <c r="DI898" s="778"/>
      <c r="DJ898" s="778"/>
      <c r="DK898" s="778"/>
      <c r="DL898" s="778"/>
      <c r="DM898" s="778"/>
      <c r="DN898" s="778"/>
      <c r="DO898" s="778"/>
      <c r="DP898" s="778"/>
      <c r="DQ898" s="778"/>
      <c r="DR898" s="778"/>
      <c r="DS898" s="778"/>
      <c r="DT898" s="778"/>
      <c r="DU898" s="778"/>
      <c r="DV898" s="778"/>
      <c r="DW898" s="778"/>
      <c r="DX898" s="778"/>
      <c r="DY898" s="778"/>
      <c r="DZ898" s="778"/>
      <c r="EA898" s="778"/>
      <c r="EB898" s="778"/>
      <c r="EC898" s="778"/>
      <c r="ED898" s="778"/>
      <c r="EE898" s="778"/>
      <c r="EF898" s="778"/>
      <c r="EG898" s="778"/>
      <c r="EH898" s="778"/>
      <c r="EI898" s="778"/>
      <c r="EJ898" s="778"/>
      <c r="EK898" s="778"/>
      <c r="EL898" s="778"/>
      <c r="EM898" s="778"/>
      <c r="EN898" s="778"/>
      <c r="EO898" s="778"/>
      <c r="EP898" s="778"/>
      <c r="EQ898" s="778"/>
      <c r="ER898" s="778"/>
      <c r="ES898" s="778"/>
      <c r="ET898" s="778"/>
      <c r="EU898" s="778"/>
      <c r="EV898" s="778"/>
      <c r="EW898" s="778"/>
      <c r="EX898" s="778"/>
      <c r="EY898" s="778"/>
      <c r="EZ898" s="778"/>
      <c r="FA898" s="778"/>
      <c r="FB898" s="778"/>
      <c r="FC898" s="778"/>
      <c r="FD898" s="778"/>
      <c r="FE898" s="778"/>
      <c r="FF898" s="778"/>
      <c r="FG898" s="778"/>
      <c r="FH898" s="778"/>
      <c r="FI898" s="778"/>
      <c r="FJ898" s="778"/>
      <c r="FK898" s="778"/>
      <c r="FL898" s="778"/>
      <c r="FM898" s="778"/>
      <c r="FN898" s="778"/>
      <c r="FO898" s="778"/>
      <c r="FP898" s="778"/>
      <c r="FQ898" s="778"/>
      <c r="FR898" s="778"/>
      <c r="FS898" s="778"/>
      <c r="FT898" s="778"/>
      <c r="FU898" s="778"/>
      <c r="FV898" s="778"/>
      <c r="FW898" s="778"/>
      <c r="FX898" s="778"/>
      <c r="FY898" s="778"/>
      <c r="FZ898" s="778"/>
      <c r="GA898" s="778"/>
      <c r="GB898" s="778"/>
      <c r="GC898" s="778"/>
      <c r="GD898" s="778"/>
      <c r="GE898" s="778"/>
      <c r="GF898" s="778"/>
      <c r="GG898" s="778"/>
      <c r="GH898" s="778"/>
      <c r="GI898" s="778"/>
      <c r="GJ898" s="778"/>
      <c r="GK898" s="778"/>
      <c r="GL898" s="778"/>
      <c r="GM898" s="778"/>
      <c r="GN898" s="778"/>
      <c r="GO898" s="778"/>
      <c r="GP898" s="778"/>
      <c r="GQ898" s="778"/>
      <c r="GR898" s="778"/>
      <c r="GS898" s="778"/>
      <c r="GT898" s="778"/>
      <c r="GU898" s="778"/>
      <c r="GV898" s="778"/>
      <c r="GW898" s="778"/>
      <c r="GX898" s="778"/>
      <c r="GY898" s="778"/>
      <c r="GZ898" s="778"/>
      <c r="HA898" s="778"/>
      <c r="HB898" s="778"/>
      <c r="HC898" s="778"/>
      <c r="HD898" s="778"/>
      <c r="HE898" s="778"/>
      <c r="HF898" s="778"/>
      <c r="HG898" s="778"/>
      <c r="HH898" s="778"/>
    </row>
    <row r="899" spans="1:216" s="782" customFormat="1">
      <c r="A899" s="779"/>
      <c r="B899" s="780"/>
      <c r="C899" s="780"/>
      <c r="D899" s="780"/>
      <c r="E899" s="780"/>
      <c r="F899" s="780"/>
      <c r="G899" s="780"/>
      <c r="H899" s="780"/>
      <c r="I899" s="780"/>
      <c r="J899" s="780"/>
      <c r="K899" s="780"/>
      <c r="L899" s="780"/>
      <c r="M899" s="780"/>
      <c r="N899" s="780"/>
      <c r="O899" s="780"/>
      <c r="P899" s="780"/>
      <c r="Q899" s="781"/>
      <c r="R899" s="778"/>
      <c r="S899" s="778"/>
      <c r="T899" s="778"/>
      <c r="U899" s="778"/>
      <c r="V899" s="778"/>
      <c r="W899" s="778"/>
      <c r="X899" s="778"/>
      <c r="Y899" s="778"/>
      <c r="Z899" s="778"/>
      <c r="AA899" s="778"/>
      <c r="AB899" s="778"/>
      <c r="AC899" s="778"/>
      <c r="AD899" s="778"/>
      <c r="AE899" s="778"/>
      <c r="AF899" s="778"/>
      <c r="AG899" s="778"/>
      <c r="AH899" s="778"/>
      <c r="AI899" s="778"/>
      <c r="AJ899" s="778"/>
      <c r="AK899" s="778"/>
      <c r="AL899" s="778"/>
      <c r="AM899" s="778"/>
      <c r="AN899" s="778"/>
      <c r="AO899" s="778"/>
      <c r="AP899" s="778"/>
      <c r="AQ899" s="778"/>
      <c r="AR899" s="778"/>
      <c r="AS899" s="778"/>
      <c r="AT899" s="778"/>
      <c r="AU899" s="778"/>
      <c r="AV899" s="778"/>
      <c r="AW899" s="778"/>
      <c r="AX899" s="778"/>
      <c r="AY899" s="778"/>
      <c r="AZ899" s="778"/>
      <c r="BA899" s="778"/>
      <c r="BB899" s="778"/>
      <c r="BC899" s="778"/>
      <c r="BD899" s="778"/>
      <c r="BE899" s="778"/>
      <c r="BF899" s="778"/>
      <c r="BG899" s="778"/>
      <c r="BH899" s="778"/>
      <c r="BI899" s="778"/>
      <c r="BJ899" s="778"/>
      <c r="BK899" s="778"/>
      <c r="BL899" s="778"/>
      <c r="BM899" s="778"/>
      <c r="BN899" s="778"/>
      <c r="BO899" s="778"/>
      <c r="BP899" s="778"/>
      <c r="BQ899" s="778"/>
      <c r="BR899" s="778"/>
      <c r="BS899" s="778"/>
      <c r="BT899" s="778"/>
      <c r="BU899" s="778"/>
      <c r="BV899" s="778"/>
      <c r="BW899" s="778"/>
      <c r="BX899" s="778"/>
      <c r="BY899" s="778"/>
      <c r="BZ899" s="778"/>
      <c r="CA899" s="778"/>
      <c r="CB899" s="778"/>
      <c r="CC899" s="778"/>
      <c r="CD899" s="778"/>
      <c r="CE899" s="778"/>
      <c r="CF899" s="778"/>
      <c r="CG899" s="778"/>
      <c r="CH899" s="778"/>
      <c r="CI899" s="778"/>
      <c r="CJ899" s="778"/>
      <c r="CK899" s="778"/>
      <c r="CL899" s="778"/>
      <c r="CM899" s="778"/>
      <c r="CN899" s="778"/>
      <c r="CO899" s="778"/>
      <c r="CP899" s="778"/>
      <c r="CQ899" s="778"/>
      <c r="CR899" s="778"/>
      <c r="CS899" s="778"/>
      <c r="CT899" s="778"/>
      <c r="CU899" s="778"/>
      <c r="CV899" s="778"/>
      <c r="CW899" s="778"/>
      <c r="CX899" s="778"/>
      <c r="CY899" s="778"/>
      <c r="CZ899" s="778"/>
      <c r="DA899" s="778"/>
      <c r="DB899" s="778"/>
      <c r="DC899" s="778"/>
      <c r="DD899" s="778"/>
      <c r="DE899" s="778"/>
      <c r="DF899" s="778"/>
      <c r="DG899" s="778"/>
      <c r="DH899" s="778"/>
      <c r="DI899" s="778"/>
      <c r="DJ899" s="778"/>
      <c r="DK899" s="778"/>
      <c r="DL899" s="778"/>
      <c r="DM899" s="778"/>
      <c r="DN899" s="778"/>
      <c r="DO899" s="778"/>
      <c r="DP899" s="778"/>
      <c r="DQ899" s="778"/>
      <c r="DR899" s="778"/>
      <c r="DS899" s="778"/>
      <c r="DT899" s="778"/>
      <c r="DU899" s="778"/>
      <c r="DV899" s="778"/>
      <c r="DW899" s="778"/>
      <c r="DX899" s="778"/>
      <c r="DY899" s="778"/>
      <c r="DZ899" s="778"/>
      <c r="EA899" s="778"/>
      <c r="EB899" s="778"/>
      <c r="EC899" s="778"/>
      <c r="ED899" s="778"/>
      <c r="EE899" s="778"/>
      <c r="EF899" s="778"/>
      <c r="EG899" s="778"/>
      <c r="EH899" s="778"/>
      <c r="EI899" s="778"/>
      <c r="EJ899" s="778"/>
      <c r="EK899" s="778"/>
      <c r="EL899" s="778"/>
      <c r="EM899" s="778"/>
      <c r="EN899" s="778"/>
      <c r="EO899" s="778"/>
      <c r="EP899" s="778"/>
      <c r="EQ899" s="778"/>
      <c r="ER899" s="778"/>
      <c r="ES899" s="778"/>
      <c r="ET899" s="778"/>
      <c r="EU899" s="778"/>
      <c r="EV899" s="778"/>
      <c r="EW899" s="778"/>
      <c r="EX899" s="778"/>
      <c r="EY899" s="778"/>
      <c r="EZ899" s="778"/>
      <c r="FA899" s="778"/>
      <c r="FB899" s="778"/>
      <c r="FC899" s="778"/>
      <c r="FD899" s="778"/>
      <c r="FE899" s="778"/>
      <c r="FF899" s="778"/>
      <c r="FG899" s="778"/>
      <c r="FH899" s="778"/>
      <c r="FI899" s="778"/>
      <c r="FJ899" s="778"/>
      <c r="FK899" s="778"/>
      <c r="FL899" s="778"/>
      <c r="FM899" s="778"/>
      <c r="FN899" s="778"/>
      <c r="FO899" s="778"/>
      <c r="FP899" s="778"/>
      <c r="FQ899" s="778"/>
      <c r="FR899" s="778"/>
      <c r="FS899" s="778"/>
      <c r="FT899" s="778"/>
      <c r="FU899" s="778"/>
      <c r="FV899" s="778"/>
      <c r="FW899" s="778"/>
      <c r="FX899" s="778"/>
      <c r="FY899" s="778"/>
      <c r="FZ899" s="778"/>
      <c r="GA899" s="778"/>
      <c r="GB899" s="778"/>
      <c r="GC899" s="778"/>
      <c r="GD899" s="778"/>
      <c r="GE899" s="778"/>
      <c r="GF899" s="778"/>
      <c r="GG899" s="778"/>
      <c r="GH899" s="778"/>
      <c r="GI899" s="778"/>
      <c r="GJ899" s="778"/>
      <c r="GK899" s="778"/>
      <c r="GL899" s="778"/>
      <c r="GM899" s="778"/>
      <c r="GN899" s="778"/>
      <c r="GO899" s="778"/>
      <c r="GP899" s="778"/>
      <c r="GQ899" s="778"/>
      <c r="GR899" s="778"/>
      <c r="GS899" s="778"/>
      <c r="GT899" s="778"/>
      <c r="GU899" s="778"/>
      <c r="GV899" s="778"/>
      <c r="GW899" s="778"/>
      <c r="GX899" s="778"/>
      <c r="GY899" s="778"/>
      <c r="GZ899" s="778"/>
      <c r="HA899" s="778"/>
      <c r="HB899" s="778"/>
      <c r="HC899" s="778"/>
      <c r="HD899" s="778"/>
      <c r="HE899" s="778"/>
      <c r="HF899" s="778"/>
      <c r="HG899" s="778"/>
      <c r="HH899" s="778"/>
    </row>
    <row r="900" spans="1:216" s="782" customFormat="1">
      <c r="A900" s="779"/>
      <c r="B900" s="780"/>
      <c r="C900" s="780"/>
      <c r="D900" s="780"/>
      <c r="E900" s="780"/>
      <c r="F900" s="780"/>
      <c r="G900" s="780"/>
      <c r="H900" s="780"/>
      <c r="I900" s="780"/>
      <c r="J900" s="780"/>
      <c r="K900" s="780"/>
      <c r="L900" s="780"/>
      <c r="M900" s="780"/>
      <c r="N900" s="780"/>
      <c r="O900" s="780"/>
      <c r="P900" s="780"/>
      <c r="Q900" s="781"/>
      <c r="R900" s="778"/>
      <c r="S900" s="778"/>
      <c r="T900" s="778"/>
      <c r="U900" s="778"/>
      <c r="V900" s="778"/>
      <c r="W900" s="778"/>
      <c r="X900" s="778"/>
      <c r="Y900" s="778"/>
      <c r="Z900" s="778"/>
      <c r="AA900" s="778"/>
      <c r="AB900" s="778"/>
      <c r="AC900" s="778"/>
      <c r="AD900" s="778"/>
      <c r="AE900" s="778"/>
      <c r="AF900" s="778"/>
      <c r="AG900" s="778"/>
      <c r="AH900" s="778"/>
      <c r="AI900" s="778"/>
      <c r="AJ900" s="778"/>
      <c r="AK900" s="778"/>
      <c r="AL900" s="778"/>
      <c r="AM900" s="778"/>
      <c r="AN900" s="778"/>
      <c r="AO900" s="778"/>
      <c r="AP900" s="778"/>
      <c r="AQ900" s="778"/>
      <c r="AR900" s="778"/>
      <c r="AS900" s="778"/>
      <c r="AT900" s="778"/>
      <c r="AU900" s="778"/>
      <c r="AV900" s="778"/>
      <c r="AW900" s="778"/>
      <c r="AX900" s="778"/>
      <c r="AY900" s="778"/>
      <c r="AZ900" s="778"/>
      <c r="BA900" s="778"/>
      <c r="BB900" s="778"/>
      <c r="BC900" s="778"/>
      <c r="BD900" s="778"/>
      <c r="BE900" s="778"/>
      <c r="BF900" s="778"/>
      <c r="BG900" s="778"/>
      <c r="BH900" s="778"/>
      <c r="BI900" s="778"/>
      <c r="BJ900" s="778"/>
      <c r="BK900" s="778"/>
      <c r="BL900" s="778"/>
      <c r="BM900" s="778"/>
      <c r="BN900" s="778"/>
      <c r="BO900" s="778"/>
      <c r="BP900" s="778"/>
      <c r="BQ900" s="778"/>
      <c r="BR900" s="778"/>
      <c r="BS900" s="778"/>
      <c r="BT900" s="778"/>
      <c r="BU900" s="778"/>
      <c r="BV900" s="778"/>
      <c r="BW900" s="778"/>
      <c r="BX900" s="778"/>
      <c r="BY900" s="778"/>
      <c r="BZ900" s="778"/>
      <c r="CA900" s="778"/>
      <c r="CB900" s="778"/>
      <c r="CC900" s="778"/>
      <c r="CD900" s="778"/>
      <c r="CE900" s="778"/>
      <c r="CF900" s="778"/>
      <c r="CG900" s="778"/>
      <c r="CH900" s="778"/>
      <c r="CI900" s="778"/>
      <c r="CJ900" s="778"/>
      <c r="CK900" s="778"/>
      <c r="CL900" s="778"/>
      <c r="CM900" s="778"/>
      <c r="CN900" s="778"/>
      <c r="CO900" s="778"/>
      <c r="CP900" s="778"/>
      <c r="CQ900" s="778"/>
      <c r="CR900" s="778"/>
      <c r="CS900" s="778"/>
      <c r="CT900" s="778"/>
      <c r="CU900" s="778"/>
      <c r="CV900" s="778"/>
      <c r="CW900" s="778"/>
      <c r="CX900" s="778"/>
      <c r="CY900" s="778"/>
      <c r="CZ900" s="778"/>
      <c r="DA900" s="778"/>
      <c r="DB900" s="778"/>
      <c r="DC900" s="778"/>
      <c r="DD900" s="778"/>
      <c r="DE900" s="778"/>
      <c r="DF900" s="778"/>
      <c r="DG900" s="778"/>
      <c r="DH900" s="778"/>
      <c r="DI900" s="778"/>
      <c r="DJ900" s="778"/>
      <c r="DK900" s="778"/>
      <c r="DL900" s="778"/>
      <c r="DM900" s="778"/>
      <c r="DN900" s="778"/>
      <c r="DO900" s="778"/>
      <c r="DP900" s="778"/>
      <c r="DQ900" s="778"/>
      <c r="DR900" s="778"/>
      <c r="DS900" s="778"/>
      <c r="DT900" s="778"/>
      <c r="DU900" s="778"/>
      <c r="DV900" s="778"/>
      <c r="DW900" s="778"/>
      <c r="DX900" s="778"/>
      <c r="DY900" s="778"/>
      <c r="DZ900" s="778"/>
      <c r="EA900" s="778"/>
      <c r="EB900" s="778"/>
      <c r="EC900" s="778"/>
      <c r="ED900" s="778"/>
      <c r="EE900" s="778"/>
      <c r="EF900" s="778"/>
      <c r="EG900" s="778"/>
      <c r="EH900" s="778"/>
      <c r="EI900" s="778"/>
      <c r="EJ900" s="778"/>
      <c r="EK900" s="778"/>
      <c r="EL900" s="778"/>
      <c r="EM900" s="778"/>
      <c r="EN900" s="778"/>
      <c r="EO900" s="778"/>
      <c r="EP900" s="778"/>
      <c r="EQ900" s="778"/>
      <c r="ER900" s="778"/>
      <c r="ES900" s="778"/>
      <c r="ET900" s="778"/>
      <c r="EU900" s="778"/>
      <c r="EV900" s="778"/>
      <c r="EW900" s="778"/>
      <c r="EX900" s="778"/>
      <c r="EY900" s="778"/>
      <c r="EZ900" s="778"/>
      <c r="FA900" s="778"/>
      <c r="FB900" s="778"/>
      <c r="FC900" s="778"/>
      <c r="FD900" s="778"/>
      <c r="FE900" s="778"/>
      <c r="FF900" s="778"/>
      <c r="FG900" s="778"/>
      <c r="FH900" s="778"/>
      <c r="FI900" s="778"/>
      <c r="FJ900" s="778"/>
      <c r="FK900" s="778"/>
      <c r="FL900" s="778"/>
      <c r="FM900" s="778"/>
      <c r="FN900" s="778"/>
      <c r="FO900" s="778"/>
      <c r="FP900" s="778"/>
      <c r="FQ900" s="778"/>
      <c r="FR900" s="778"/>
      <c r="FS900" s="778"/>
      <c r="FT900" s="778"/>
      <c r="FU900" s="778"/>
      <c r="FV900" s="778"/>
      <c r="FW900" s="778"/>
      <c r="FX900" s="778"/>
      <c r="FY900" s="778"/>
      <c r="FZ900" s="778"/>
      <c r="GA900" s="778"/>
      <c r="GB900" s="778"/>
      <c r="GC900" s="778"/>
      <c r="GD900" s="778"/>
      <c r="GE900" s="778"/>
      <c r="GF900" s="778"/>
      <c r="GG900" s="778"/>
      <c r="GH900" s="778"/>
      <c r="GI900" s="778"/>
      <c r="GJ900" s="778"/>
      <c r="GK900" s="778"/>
      <c r="GL900" s="778"/>
      <c r="GM900" s="778"/>
      <c r="GN900" s="778"/>
      <c r="GO900" s="778"/>
      <c r="GP900" s="778"/>
      <c r="GQ900" s="778"/>
      <c r="GR900" s="778"/>
      <c r="GS900" s="778"/>
      <c r="GT900" s="778"/>
      <c r="GU900" s="778"/>
      <c r="GV900" s="778"/>
      <c r="GW900" s="778"/>
      <c r="GX900" s="778"/>
      <c r="GY900" s="778"/>
      <c r="GZ900" s="778"/>
      <c r="HA900" s="778"/>
      <c r="HB900" s="778"/>
      <c r="HC900" s="778"/>
      <c r="HD900" s="778"/>
      <c r="HE900" s="778"/>
      <c r="HF900" s="778"/>
      <c r="HG900" s="778"/>
      <c r="HH900" s="778"/>
    </row>
    <row r="901" spans="1:216" s="782" customFormat="1">
      <c r="A901" s="779"/>
      <c r="B901" s="780"/>
      <c r="C901" s="780"/>
      <c r="D901" s="780"/>
      <c r="E901" s="780"/>
      <c r="F901" s="780"/>
      <c r="G901" s="780"/>
      <c r="H901" s="780"/>
      <c r="I901" s="780"/>
      <c r="J901" s="780"/>
      <c r="K901" s="780"/>
      <c r="L901" s="780"/>
      <c r="M901" s="780"/>
      <c r="N901" s="780"/>
      <c r="O901" s="780"/>
      <c r="P901" s="780"/>
      <c r="Q901" s="781"/>
      <c r="R901" s="778"/>
      <c r="S901" s="778"/>
      <c r="T901" s="778"/>
      <c r="U901" s="778"/>
      <c r="V901" s="778"/>
      <c r="W901" s="778"/>
      <c r="X901" s="778"/>
      <c r="Y901" s="778"/>
      <c r="Z901" s="778"/>
      <c r="AA901" s="778"/>
      <c r="AB901" s="778"/>
      <c r="AC901" s="778"/>
      <c r="AD901" s="778"/>
      <c r="AE901" s="778"/>
      <c r="AF901" s="778"/>
      <c r="AG901" s="778"/>
      <c r="AH901" s="778"/>
      <c r="AI901" s="778"/>
      <c r="AJ901" s="778"/>
      <c r="AK901" s="778"/>
      <c r="AL901" s="778"/>
      <c r="AM901" s="778"/>
      <c r="AN901" s="778"/>
      <c r="AO901" s="778"/>
      <c r="AP901" s="778"/>
      <c r="AQ901" s="778"/>
      <c r="AR901" s="778"/>
      <c r="AS901" s="778"/>
      <c r="AT901" s="778"/>
      <c r="AU901" s="778"/>
      <c r="AV901" s="778"/>
      <c r="AW901" s="778"/>
      <c r="AX901" s="778"/>
      <c r="AY901" s="778"/>
      <c r="AZ901" s="778"/>
      <c r="BA901" s="778"/>
      <c r="BB901" s="778"/>
      <c r="BC901" s="778"/>
      <c r="BD901" s="778"/>
      <c r="BE901" s="778"/>
      <c r="BF901" s="778"/>
      <c r="BG901" s="778"/>
      <c r="BH901" s="778"/>
      <c r="BI901" s="778"/>
      <c r="BJ901" s="778"/>
      <c r="BK901" s="778"/>
      <c r="BL901" s="778"/>
      <c r="BM901" s="778"/>
      <c r="BN901" s="778"/>
      <c r="BO901" s="778"/>
      <c r="BP901" s="778"/>
      <c r="BQ901" s="778"/>
      <c r="BR901" s="778"/>
      <c r="BS901" s="778"/>
      <c r="BT901" s="778"/>
      <c r="BU901" s="778"/>
      <c r="BV901" s="778"/>
      <c r="BW901" s="778"/>
      <c r="BX901" s="778"/>
      <c r="BY901" s="778"/>
      <c r="BZ901" s="778"/>
      <c r="CA901" s="778"/>
      <c r="CB901" s="778"/>
      <c r="CC901" s="778"/>
      <c r="CD901" s="778"/>
      <c r="CE901" s="778"/>
      <c r="CF901" s="778"/>
      <c r="CG901" s="778"/>
      <c r="CH901" s="778"/>
      <c r="CI901" s="778"/>
      <c r="CJ901" s="778"/>
      <c r="CK901" s="778"/>
      <c r="CL901" s="778"/>
      <c r="CM901" s="778"/>
      <c r="CN901" s="778"/>
      <c r="CO901" s="778"/>
      <c r="CP901" s="778"/>
      <c r="CQ901" s="778"/>
      <c r="CR901" s="778"/>
      <c r="CS901" s="778"/>
      <c r="CT901" s="778"/>
      <c r="CU901" s="778"/>
      <c r="CV901" s="778"/>
      <c r="CW901" s="778"/>
      <c r="CX901" s="778"/>
      <c r="CY901" s="778"/>
      <c r="CZ901" s="778"/>
      <c r="DA901" s="778"/>
      <c r="DB901" s="778"/>
      <c r="DC901" s="778"/>
      <c r="DD901" s="778"/>
      <c r="DE901" s="778"/>
      <c r="DF901" s="778"/>
      <c r="DG901" s="778"/>
      <c r="DH901" s="778"/>
      <c r="DI901" s="778"/>
      <c r="DJ901" s="778"/>
      <c r="DK901" s="778"/>
      <c r="DL901" s="778"/>
      <c r="DM901" s="778"/>
      <c r="DN901" s="778"/>
      <c r="DO901" s="778"/>
      <c r="DP901" s="778"/>
      <c r="DQ901" s="778"/>
      <c r="DR901" s="778"/>
      <c r="DS901" s="778"/>
      <c r="DT901" s="778"/>
      <c r="DU901" s="778"/>
      <c r="DV901" s="778"/>
      <c r="DW901" s="778"/>
      <c r="DX901" s="778"/>
      <c r="DY901" s="778"/>
      <c r="DZ901" s="778"/>
      <c r="EA901" s="778"/>
      <c r="EB901" s="778"/>
      <c r="EC901" s="778"/>
      <c r="ED901" s="778"/>
      <c r="EE901" s="778"/>
      <c r="EF901" s="778"/>
      <c r="EG901" s="778"/>
      <c r="EH901" s="778"/>
      <c r="EI901" s="778"/>
      <c r="EJ901" s="778"/>
      <c r="EK901" s="778"/>
      <c r="EL901" s="778"/>
      <c r="EM901" s="778"/>
      <c r="EN901" s="778"/>
      <c r="EO901" s="778"/>
      <c r="EP901" s="778"/>
      <c r="EQ901" s="778"/>
      <c r="ER901" s="778"/>
      <c r="ES901" s="778"/>
      <c r="ET901" s="778"/>
      <c r="EU901" s="778"/>
      <c r="EV901" s="778"/>
      <c r="EW901" s="778"/>
      <c r="EX901" s="778"/>
      <c r="EY901" s="778"/>
      <c r="EZ901" s="778"/>
      <c r="FA901" s="778"/>
      <c r="FB901" s="778"/>
      <c r="FC901" s="778"/>
      <c r="FD901" s="778"/>
      <c r="FE901" s="778"/>
      <c r="FF901" s="778"/>
      <c r="FG901" s="778"/>
      <c r="FH901" s="778"/>
      <c r="FI901" s="778"/>
      <c r="FJ901" s="778"/>
      <c r="FK901" s="778"/>
      <c r="FL901" s="778"/>
      <c r="FM901" s="778"/>
      <c r="FN901" s="778"/>
      <c r="FO901" s="778"/>
      <c r="FP901" s="778"/>
      <c r="FQ901" s="778"/>
      <c r="FR901" s="778"/>
      <c r="FS901" s="778"/>
      <c r="FT901" s="778"/>
      <c r="FU901" s="778"/>
      <c r="FV901" s="778"/>
      <c r="FW901" s="778"/>
      <c r="FX901" s="778"/>
      <c r="FY901" s="778"/>
      <c r="FZ901" s="778"/>
      <c r="GA901" s="778"/>
      <c r="GB901" s="778"/>
      <c r="GC901" s="778"/>
      <c r="GD901" s="778"/>
      <c r="GE901" s="778"/>
      <c r="GF901" s="778"/>
      <c r="GG901" s="778"/>
      <c r="GH901" s="778"/>
      <c r="GI901" s="778"/>
      <c r="GJ901" s="778"/>
      <c r="GK901" s="778"/>
      <c r="GL901" s="778"/>
      <c r="GM901" s="778"/>
      <c r="GN901" s="778"/>
      <c r="GO901" s="778"/>
      <c r="GP901" s="778"/>
      <c r="GQ901" s="778"/>
      <c r="GR901" s="778"/>
      <c r="GS901" s="778"/>
      <c r="GT901" s="778"/>
      <c r="GU901" s="778"/>
      <c r="GV901" s="778"/>
      <c r="GW901" s="778"/>
      <c r="GX901" s="778"/>
      <c r="GY901" s="778"/>
      <c r="GZ901" s="778"/>
      <c r="HA901" s="778"/>
      <c r="HB901" s="778"/>
      <c r="HC901" s="778"/>
      <c r="HD901" s="778"/>
      <c r="HE901" s="778"/>
      <c r="HF901" s="778"/>
      <c r="HG901" s="778"/>
      <c r="HH901" s="778"/>
    </row>
    <row r="902" spans="1:216" s="782" customFormat="1">
      <c r="A902" s="779"/>
      <c r="B902" s="780"/>
      <c r="C902" s="780"/>
      <c r="D902" s="780"/>
      <c r="E902" s="780"/>
      <c r="F902" s="780"/>
      <c r="G902" s="780"/>
      <c r="H902" s="780"/>
      <c r="I902" s="780"/>
      <c r="J902" s="780"/>
      <c r="K902" s="780"/>
      <c r="L902" s="780"/>
      <c r="M902" s="780"/>
      <c r="N902" s="780"/>
      <c r="O902" s="780"/>
      <c r="P902" s="780"/>
      <c r="Q902" s="781"/>
      <c r="R902" s="778"/>
      <c r="S902" s="778"/>
      <c r="T902" s="778"/>
      <c r="U902" s="778"/>
      <c r="V902" s="778"/>
      <c r="W902" s="778"/>
      <c r="X902" s="778"/>
      <c r="Y902" s="778"/>
      <c r="Z902" s="778"/>
      <c r="AA902" s="778"/>
      <c r="AB902" s="778"/>
      <c r="AC902" s="778"/>
      <c r="AD902" s="778"/>
      <c r="AE902" s="778"/>
      <c r="AF902" s="778"/>
      <c r="AG902" s="778"/>
      <c r="AH902" s="778"/>
      <c r="AI902" s="778"/>
      <c r="AJ902" s="778"/>
      <c r="AK902" s="778"/>
      <c r="AL902" s="778"/>
      <c r="AM902" s="778"/>
      <c r="AN902" s="778"/>
      <c r="AO902" s="778"/>
      <c r="AP902" s="778"/>
      <c r="AQ902" s="778"/>
      <c r="AR902" s="778"/>
      <c r="AS902" s="778"/>
      <c r="AT902" s="778"/>
      <c r="AU902" s="778"/>
      <c r="AV902" s="778"/>
      <c r="AW902" s="778"/>
      <c r="AX902" s="778"/>
      <c r="AY902" s="778"/>
      <c r="AZ902" s="778"/>
      <c r="BA902" s="778"/>
      <c r="BB902" s="778"/>
      <c r="BC902" s="778"/>
      <c r="BD902" s="778"/>
      <c r="BE902" s="778"/>
      <c r="BF902" s="778"/>
      <c r="BG902" s="778"/>
      <c r="BH902" s="778"/>
      <c r="BI902" s="778"/>
      <c r="BJ902" s="778"/>
      <c r="BK902" s="778"/>
      <c r="BL902" s="778"/>
      <c r="BM902" s="778"/>
      <c r="BN902" s="778"/>
      <c r="BO902" s="778"/>
      <c r="BP902" s="778"/>
      <c r="BQ902" s="778"/>
      <c r="BR902" s="778"/>
      <c r="BS902" s="778"/>
      <c r="BT902" s="778"/>
      <c r="BU902" s="778"/>
      <c r="BV902" s="778"/>
      <c r="BW902" s="778"/>
      <c r="BX902" s="778"/>
      <c r="BY902" s="778"/>
      <c r="BZ902" s="778"/>
      <c r="CA902" s="778"/>
      <c r="CB902" s="778"/>
      <c r="CC902" s="778"/>
      <c r="CD902" s="778"/>
      <c r="CE902" s="778"/>
      <c r="CF902" s="778"/>
      <c r="CG902" s="778"/>
      <c r="CH902" s="778"/>
      <c r="CI902" s="778"/>
      <c r="CJ902" s="778"/>
      <c r="CK902" s="778"/>
      <c r="CL902" s="778"/>
      <c r="CM902" s="778"/>
      <c r="CN902" s="778"/>
      <c r="CO902" s="778"/>
      <c r="CP902" s="778"/>
      <c r="CQ902" s="778"/>
      <c r="CR902" s="778"/>
      <c r="CS902" s="778"/>
      <c r="CT902" s="778"/>
      <c r="CU902" s="778"/>
      <c r="CV902" s="778"/>
      <c r="CW902" s="778"/>
      <c r="CX902" s="778"/>
      <c r="CY902" s="778"/>
      <c r="CZ902" s="778"/>
      <c r="DA902" s="778"/>
      <c r="DB902" s="778"/>
      <c r="DC902" s="778"/>
      <c r="DD902" s="778"/>
      <c r="DE902" s="778"/>
      <c r="DF902" s="778"/>
      <c r="DG902" s="778"/>
      <c r="DH902" s="778"/>
      <c r="DI902" s="778"/>
      <c r="DJ902" s="778"/>
      <c r="DK902" s="778"/>
      <c r="DL902" s="778"/>
      <c r="DM902" s="778"/>
      <c r="DN902" s="778"/>
      <c r="DO902" s="778"/>
      <c r="DP902" s="778"/>
      <c r="DQ902" s="778"/>
      <c r="DR902" s="778"/>
      <c r="DS902" s="778"/>
      <c r="DT902" s="778"/>
      <c r="DU902" s="778"/>
      <c r="DV902" s="778"/>
      <c r="DW902" s="778"/>
      <c r="DX902" s="778"/>
      <c r="DY902" s="778"/>
      <c r="DZ902" s="778"/>
      <c r="EA902" s="778"/>
      <c r="EB902" s="778"/>
      <c r="EC902" s="778"/>
      <c r="ED902" s="778"/>
      <c r="EE902" s="778"/>
      <c r="EF902" s="778"/>
      <c r="EG902" s="778"/>
      <c r="EH902" s="778"/>
      <c r="EI902" s="778"/>
      <c r="EJ902" s="778"/>
      <c r="EK902" s="778"/>
      <c r="EL902" s="778"/>
      <c r="EM902" s="778"/>
      <c r="EN902" s="778"/>
      <c r="EO902" s="778"/>
      <c r="EP902" s="778"/>
      <c r="EQ902" s="778"/>
      <c r="ER902" s="778"/>
      <c r="ES902" s="778"/>
      <c r="ET902" s="778"/>
      <c r="EU902" s="778"/>
      <c r="EV902" s="778"/>
      <c r="EW902" s="778"/>
      <c r="EX902" s="778"/>
      <c r="EY902" s="778"/>
      <c r="EZ902" s="778"/>
      <c r="FA902" s="778"/>
      <c r="FB902" s="778"/>
      <c r="FC902" s="778"/>
      <c r="FD902" s="778"/>
      <c r="FE902" s="778"/>
      <c r="FF902" s="778"/>
      <c r="FG902" s="778"/>
      <c r="FH902" s="778"/>
      <c r="FI902" s="778"/>
      <c r="FJ902" s="778"/>
      <c r="FK902" s="778"/>
      <c r="FL902" s="778"/>
      <c r="FM902" s="778"/>
      <c r="FN902" s="778"/>
      <c r="FO902" s="778"/>
      <c r="FP902" s="778"/>
      <c r="FQ902" s="778"/>
      <c r="FR902" s="778"/>
      <c r="FS902" s="778"/>
      <c r="FT902" s="778"/>
      <c r="FU902" s="778"/>
      <c r="FV902" s="778"/>
      <c r="FW902" s="778"/>
      <c r="FX902" s="778"/>
      <c r="FY902" s="778"/>
      <c r="FZ902" s="778"/>
      <c r="GA902" s="778"/>
      <c r="GB902" s="778"/>
      <c r="GC902" s="778"/>
      <c r="GD902" s="778"/>
      <c r="GE902" s="778"/>
      <c r="GF902" s="778"/>
      <c r="GG902" s="778"/>
      <c r="GH902" s="778"/>
      <c r="GI902" s="778"/>
      <c r="GJ902" s="778"/>
      <c r="GK902" s="778"/>
      <c r="GL902" s="778"/>
      <c r="GM902" s="778"/>
      <c r="GN902" s="778"/>
      <c r="GO902" s="778"/>
      <c r="GP902" s="778"/>
      <c r="GQ902" s="778"/>
      <c r="GR902" s="778"/>
      <c r="GS902" s="778"/>
      <c r="GT902" s="778"/>
      <c r="GU902" s="778"/>
      <c r="GV902" s="778"/>
      <c r="GW902" s="778"/>
      <c r="GX902" s="778"/>
      <c r="GY902" s="778"/>
      <c r="GZ902" s="778"/>
      <c r="HA902" s="778"/>
      <c r="HB902" s="778"/>
      <c r="HC902" s="778"/>
      <c r="HD902" s="778"/>
      <c r="HE902" s="778"/>
      <c r="HF902" s="778"/>
      <c r="HG902" s="778"/>
      <c r="HH902" s="778"/>
    </row>
    <row r="903" spans="1:216" s="782" customFormat="1">
      <c r="A903" s="779"/>
      <c r="B903" s="780"/>
      <c r="C903" s="780"/>
      <c r="D903" s="780"/>
      <c r="E903" s="780"/>
      <c r="F903" s="780"/>
      <c r="G903" s="780"/>
      <c r="H903" s="780"/>
      <c r="I903" s="780"/>
      <c r="J903" s="780"/>
      <c r="K903" s="780"/>
      <c r="L903" s="780"/>
      <c r="M903" s="780"/>
      <c r="N903" s="780"/>
      <c r="O903" s="780"/>
      <c r="P903" s="780"/>
      <c r="Q903" s="781"/>
      <c r="R903" s="778"/>
      <c r="S903" s="778"/>
      <c r="T903" s="778"/>
      <c r="U903" s="778"/>
      <c r="V903" s="778"/>
      <c r="W903" s="778"/>
      <c r="X903" s="778"/>
      <c r="Y903" s="778"/>
      <c r="Z903" s="778"/>
      <c r="AA903" s="778"/>
      <c r="AB903" s="778"/>
      <c r="AC903" s="778"/>
      <c r="AD903" s="778"/>
      <c r="AE903" s="778"/>
      <c r="AF903" s="778"/>
      <c r="AG903" s="778"/>
      <c r="AH903" s="778"/>
      <c r="AI903" s="778"/>
      <c r="AJ903" s="778"/>
      <c r="AK903" s="778"/>
      <c r="AL903" s="778"/>
      <c r="AM903" s="778"/>
      <c r="AN903" s="778"/>
      <c r="AO903" s="778"/>
      <c r="AP903" s="778"/>
      <c r="AQ903" s="778"/>
      <c r="AR903" s="778"/>
      <c r="AS903" s="778"/>
      <c r="AT903" s="778"/>
      <c r="AU903" s="778"/>
      <c r="AV903" s="778"/>
      <c r="AW903" s="778"/>
      <c r="AX903" s="778"/>
      <c r="AY903" s="778"/>
      <c r="AZ903" s="778"/>
      <c r="BA903" s="778"/>
      <c r="BB903" s="778"/>
      <c r="BC903" s="778"/>
      <c r="BD903" s="778"/>
      <c r="BE903" s="778"/>
      <c r="BF903" s="778"/>
      <c r="BG903" s="778"/>
      <c r="BH903" s="778"/>
      <c r="BI903" s="778"/>
      <c r="BJ903" s="778"/>
      <c r="BK903" s="778"/>
      <c r="BL903" s="778"/>
      <c r="BM903" s="778"/>
      <c r="BN903" s="778"/>
      <c r="BO903" s="778"/>
      <c r="BP903" s="778"/>
      <c r="BQ903" s="778"/>
      <c r="BR903" s="778"/>
      <c r="BS903" s="778"/>
      <c r="BT903" s="778"/>
      <c r="BU903" s="778"/>
      <c r="BV903" s="778"/>
      <c r="BW903" s="778"/>
      <c r="BX903" s="778"/>
      <c r="BY903" s="778"/>
      <c r="BZ903" s="778"/>
      <c r="CA903" s="778"/>
      <c r="CB903" s="778"/>
      <c r="CC903" s="778"/>
      <c r="CD903" s="778"/>
      <c r="CE903" s="778"/>
      <c r="CF903" s="778"/>
      <c r="CG903" s="778"/>
      <c r="CH903" s="778"/>
      <c r="CI903" s="778"/>
      <c r="CJ903" s="778"/>
      <c r="CK903" s="778"/>
      <c r="CL903" s="778"/>
      <c r="CM903" s="778"/>
      <c r="CN903" s="778"/>
      <c r="CO903" s="778"/>
      <c r="CP903" s="778"/>
      <c r="CQ903" s="778"/>
      <c r="CR903" s="778"/>
      <c r="CS903" s="778"/>
      <c r="CT903" s="778"/>
      <c r="CU903" s="778"/>
      <c r="CV903" s="778"/>
      <c r="CW903" s="778"/>
      <c r="CX903" s="778"/>
      <c r="CY903" s="778"/>
      <c r="CZ903" s="778"/>
      <c r="DA903" s="778"/>
      <c r="DB903" s="778"/>
      <c r="DC903" s="778"/>
      <c r="DD903" s="778"/>
      <c r="DE903" s="778"/>
      <c r="DF903" s="778"/>
      <c r="DG903" s="778"/>
      <c r="DH903" s="778"/>
      <c r="DI903" s="778"/>
      <c r="DJ903" s="778"/>
      <c r="DK903" s="778"/>
      <c r="DL903" s="778"/>
      <c r="DM903" s="778"/>
      <c r="DN903" s="778"/>
      <c r="DO903" s="778"/>
      <c r="DP903" s="778"/>
      <c r="DQ903" s="778"/>
      <c r="DR903" s="778"/>
      <c r="DS903" s="778"/>
      <c r="DT903" s="778"/>
      <c r="DU903" s="778"/>
      <c r="DV903" s="778"/>
      <c r="DW903" s="778"/>
      <c r="DX903" s="778"/>
      <c r="DY903" s="778"/>
      <c r="DZ903" s="778"/>
      <c r="EA903" s="778"/>
      <c r="EB903" s="778"/>
      <c r="EC903" s="778"/>
      <c r="ED903" s="778"/>
      <c r="EE903" s="778"/>
      <c r="EF903" s="778"/>
      <c r="EG903" s="778"/>
      <c r="EH903" s="778"/>
      <c r="EI903" s="778"/>
      <c r="EJ903" s="778"/>
      <c r="EK903" s="778"/>
      <c r="EL903" s="778"/>
      <c r="EM903" s="778"/>
      <c r="EN903" s="778"/>
      <c r="EO903" s="778"/>
      <c r="EP903" s="778"/>
      <c r="EQ903" s="778"/>
      <c r="ER903" s="778"/>
      <c r="ES903" s="778"/>
      <c r="ET903" s="778"/>
      <c r="EU903" s="778"/>
      <c r="EV903" s="778"/>
      <c r="EW903" s="778"/>
      <c r="EX903" s="778"/>
      <c r="EY903" s="778"/>
      <c r="EZ903" s="778"/>
      <c r="FA903" s="778"/>
      <c r="FB903" s="778"/>
      <c r="FC903" s="778"/>
      <c r="FD903" s="778"/>
      <c r="FE903" s="778"/>
      <c r="FF903" s="778"/>
      <c r="FG903" s="778"/>
      <c r="FH903" s="778"/>
      <c r="FI903" s="778"/>
      <c r="FJ903" s="778"/>
      <c r="FK903" s="778"/>
      <c r="FL903" s="778"/>
      <c r="FM903" s="778"/>
      <c r="FN903" s="778"/>
      <c r="FO903" s="778"/>
      <c r="FP903" s="778"/>
      <c r="FQ903" s="778"/>
      <c r="FR903" s="778"/>
      <c r="FS903" s="778"/>
      <c r="FT903" s="778"/>
      <c r="FU903" s="778"/>
      <c r="FV903" s="778"/>
      <c r="FW903" s="778"/>
      <c r="FX903" s="778"/>
      <c r="FY903" s="778"/>
      <c r="FZ903" s="778"/>
      <c r="GA903" s="778"/>
      <c r="GB903" s="778"/>
      <c r="GC903" s="778"/>
      <c r="GD903" s="778"/>
      <c r="GE903" s="778"/>
      <c r="GF903" s="778"/>
      <c r="GG903" s="778"/>
      <c r="GH903" s="778"/>
      <c r="GI903" s="778"/>
      <c r="GJ903" s="778"/>
      <c r="GK903" s="778"/>
      <c r="GL903" s="778"/>
      <c r="GM903" s="778"/>
      <c r="GN903" s="778"/>
      <c r="GO903" s="778"/>
      <c r="GP903" s="778"/>
      <c r="GQ903" s="778"/>
      <c r="GR903" s="778"/>
      <c r="GS903" s="778"/>
      <c r="GT903" s="778"/>
      <c r="GU903" s="778"/>
      <c r="GV903" s="778"/>
      <c r="GW903" s="778"/>
      <c r="GX903" s="778"/>
      <c r="GY903" s="778"/>
      <c r="GZ903" s="778"/>
      <c r="HA903" s="778"/>
      <c r="HB903" s="778"/>
      <c r="HC903" s="778"/>
      <c r="HD903" s="778"/>
      <c r="HE903" s="778"/>
      <c r="HF903" s="778"/>
      <c r="HG903" s="778"/>
      <c r="HH903" s="778"/>
    </row>
    <row r="904" spans="1:216" s="782" customFormat="1">
      <c r="A904" s="779"/>
      <c r="B904" s="780"/>
      <c r="C904" s="780"/>
      <c r="D904" s="780"/>
      <c r="E904" s="780"/>
      <c r="F904" s="780"/>
      <c r="G904" s="780"/>
      <c r="H904" s="780"/>
      <c r="I904" s="780"/>
      <c r="J904" s="780"/>
      <c r="K904" s="780"/>
      <c r="L904" s="780"/>
      <c r="M904" s="780"/>
      <c r="N904" s="780"/>
      <c r="O904" s="780"/>
      <c r="P904" s="780"/>
      <c r="Q904" s="781"/>
      <c r="R904" s="778"/>
      <c r="S904" s="778"/>
      <c r="T904" s="778"/>
      <c r="U904" s="778"/>
      <c r="V904" s="778"/>
      <c r="W904" s="778"/>
      <c r="X904" s="778"/>
      <c r="Y904" s="778"/>
      <c r="Z904" s="778"/>
      <c r="AA904" s="778"/>
      <c r="AB904" s="778"/>
      <c r="AC904" s="778"/>
      <c r="AD904" s="778"/>
      <c r="AE904" s="778"/>
      <c r="AF904" s="778"/>
      <c r="AG904" s="778"/>
      <c r="AH904" s="778"/>
      <c r="AI904" s="778"/>
      <c r="AJ904" s="778"/>
      <c r="AK904" s="778"/>
      <c r="AL904" s="778"/>
      <c r="AM904" s="778"/>
      <c r="AN904" s="778"/>
      <c r="AO904" s="778"/>
      <c r="AP904" s="778"/>
      <c r="AQ904" s="778"/>
      <c r="AR904" s="778"/>
      <c r="AS904" s="778"/>
      <c r="AT904" s="778"/>
      <c r="AU904" s="778"/>
      <c r="AV904" s="778"/>
      <c r="AW904" s="778"/>
      <c r="AX904" s="778"/>
      <c r="AY904" s="778"/>
      <c r="AZ904" s="778"/>
      <c r="BA904" s="778"/>
      <c r="BB904" s="778"/>
      <c r="BC904" s="778"/>
      <c r="BD904" s="778"/>
      <c r="BE904" s="778"/>
      <c r="BF904" s="778"/>
      <c r="BG904" s="778"/>
      <c r="BH904" s="778"/>
      <c r="BI904" s="778"/>
      <c r="BJ904" s="778"/>
      <c r="BK904" s="778"/>
      <c r="BL904" s="778"/>
      <c r="BM904" s="778"/>
      <c r="BN904" s="778"/>
      <c r="BO904" s="778"/>
      <c r="BP904" s="778"/>
      <c r="BQ904" s="778"/>
      <c r="BR904" s="778"/>
      <c r="BS904" s="778"/>
      <c r="BT904" s="778"/>
      <c r="BU904" s="778"/>
      <c r="BV904" s="778"/>
      <c r="BW904" s="778"/>
      <c r="BX904" s="778"/>
      <c r="BY904" s="778"/>
      <c r="BZ904" s="778"/>
      <c r="CA904" s="778"/>
      <c r="CB904" s="778"/>
      <c r="CC904" s="778"/>
      <c r="CD904" s="778"/>
      <c r="CE904" s="778"/>
      <c r="CF904" s="778"/>
      <c r="CG904" s="778"/>
      <c r="CH904" s="778"/>
      <c r="CI904" s="778"/>
      <c r="CJ904" s="778"/>
      <c r="CK904" s="778"/>
      <c r="CL904" s="778"/>
      <c r="CM904" s="778"/>
      <c r="CN904" s="778"/>
      <c r="CO904" s="778"/>
      <c r="CP904" s="778"/>
      <c r="CQ904" s="778"/>
      <c r="CR904" s="778"/>
      <c r="CS904" s="778"/>
      <c r="CT904" s="778"/>
      <c r="CU904" s="778"/>
      <c r="CV904" s="778"/>
      <c r="CW904" s="778"/>
      <c r="CX904" s="778"/>
      <c r="CY904" s="778"/>
      <c r="CZ904" s="778"/>
      <c r="DA904" s="778"/>
      <c r="DB904" s="778"/>
      <c r="DC904" s="778"/>
      <c r="DD904" s="778"/>
      <c r="DE904" s="778"/>
      <c r="DF904" s="778"/>
      <c r="DG904" s="778"/>
      <c r="DH904" s="778"/>
      <c r="DI904" s="778"/>
      <c r="DJ904" s="778"/>
      <c r="DK904" s="778"/>
      <c r="DL904" s="778"/>
      <c r="DM904" s="778"/>
      <c r="DN904" s="778"/>
      <c r="DO904" s="778"/>
      <c r="DP904" s="778"/>
      <c r="DQ904" s="778"/>
      <c r="DR904" s="778"/>
      <c r="DS904" s="778"/>
      <c r="DT904" s="778"/>
      <c r="DU904" s="778"/>
      <c r="DV904" s="778"/>
      <c r="DW904" s="778"/>
      <c r="DX904" s="778"/>
      <c r="DY904" s="778"/>
      <c r="DZ904" s="778"/>
      <c r="EA904" s="778"/>
      <c r="EB904" s="778"/>
      <c r="EC904" s="778"/>
      <c r="ED904" s="778"/>
      <c r="EE904" s="778"/>
      <c r="EF904" s="778"/>
      <c r="EG904" s="778"/>
      <c r="EH904" s="778"/>
      <c r="EI904" s="778"/>
      <c r="EJ904" s="778"/>
      <c r="EK904" s="778"/>
      <c r="EL904" s="778"/>
      <c r="EM904" s="778"/>
      <c r="EN904" s="778"/>
      <c r="EO904" s="778"/>
      <c r="EP904" s="778"/>
      <c r="EQ904" s="778"/>
      <c r="ER904" s="778"/>
      <c r="ES904" s="778"/>
      <c r="ET904" s="778"/>
      <c r="EU904" s="778"/>
      <c r="EV904" s="778"/>
      <c r="EW904" s="778"/>
      <c r="EX904" s="778"/>
      <c r="EY904" s="778"/>
      <c r="EZ904" s="778"/>
      <c r="FA904" s="778"/>
      <c r="FB904" s="778"/>
      <c r="FC904" s="778"/>
      <c r="FD904" s="778"/>
      <c r="FE904" s="778"/>
      <c r="FF904" s="778"/>
      <c r="FG904" s="778"/>
      <c r="FH904" s="778"/>
      <c r="FI904" s="778"/>
      <c r="FJ904" s="778"/>
      <c r="FK904" s="778"/>
      <c r="FL904" s="778"/>
      <c r="FM904" s="778"/>
      <c r="FN904" s="778"/>
      <c r="FO904" s="778"/>
      <c r="FP904" s="778"/>
      <c r="FQ904" s="778"/>
      <c r="FR904" s="778"/>
      <c r="FS904" s="778"/>
      <c r="FT904" s="778"/>
      <c r="FU904" s="778"/>
      <c r="FV904" s="778"/>
      <c r="FW904" s="778"/>
      <c r="FX904" s="778"/>
      <c r="FY904" s="778"/>
      <c r="FZ904" s="778"/>
      <c r="GA904" s="778"/>
      <c r="GB904" s="778"/>
      <c r="GC904" s="778"/>
      <c r="GD904" s="778"/>
      <c r="GE904" s="778"/>
      <c r="GF904" s="778"/>
      <c r="GG904" s="778"/>
      <c r="GH904" s="778"/>
      <c r="GI904" s="778"/>
      <c r="GJ904" s="778"/>
      <c r="GK904" s="778"/>
      <c r="GL904" s="778"/>
      <c r="GM904" s="778"/>
      <c r="GN904" s="778"/>
      <c r="GO904" s="778"/>
      <c r="GP904" s="778"/>
      <c r="GQ904" s="778"/>
      <c r="GR904" s="778"/>
      <c r="GS904" s="778"/>
      <c r="GT904" s="778"/>
      <c r="GU904" s="778"/>
      <c r="GV904" s="778"/>
      <c r="GW904" s="778"/>
      <c r="GX904" s="778"/>
      <c r="GY904" s="778"/>
      <c r="GZ904" s="778"/>
      <c r="HA904" s="778"/>
      <c r="HB904" s="778"/>
      <c r="HC904" s="778"/>
      <c r="HD904" s="778"/>
      <c r="HE904" s="778"/>
      <c r="HF904" s="778"/>
      <c r="HG904" s="778"/>
      <c r="HH904" s="778"/>
    </row>
    <row r="905" spans="1:216" s="782" customFormat="1">
      <c r="A905" s="779"/>
      <c r="B905" s="780"/>
      <c r="C905" s="780"/>
      <c r="D905" s="780"/>
      <c r="E905" s="780"/>
      <c r="F905" s="780"/>
      <c r="G905" s="780"/>
      <c r="H905" s="780"/>
      <c r="I905" s="780"/>
      <c r="J905" s="780"/>
      <c r="K905" s="780"/>
      <c r="L905" s="780"/>
      <c r="M905" s="780"/>
      <c r="N905" s="780"/>
      <c r="O905" s="780"/>
      <c r="P905" s="780"/>
      <c r="Q905" s="781"/>
      <c r="R905" s="778"/>
      <c r="S905" s="778"/>
      <c r="T905" s="778"/>
      <c r="U905" s="778"/>
      <c r="V905" s="778"/>
      <c r="W905" s="778"/>
      <c r="X905" s="778"/>
      <c r="Y905" s="778"/>
      <c r="Z905" s="778"/>
      <c r="AA905" s="778"/>
      <c r="AB905" s="778"/>
      <c r="AC905" s="778"/>
      <c r="AD905" s="778"/>
      <c r="AE905" s="778"/>
      <c r="AF905" s="778"/>
      <c r="AG905" s="778"/>
      <c r="AH905" s="778"/>
      <c r="AI905" s="778"/>
      <c r="AJ905" s="778"/>
      <c r="AK905" s="778"/>
      <c r="AL905" s="778"/>
      <c r="AM905" s="778"/>
      <c r="AN905" s="778"/>
      <c r="AO905" s="778"/>
      <c r="AP905" s="778"/>
      <c r="AQ905" s="778"/>
      <c r="AR905" s="778"/>
      <c r="AS905" s="778"/>
      <c r="AT905" s="778"/>
      <c r="AU905" s="778"/>
      <c r="AV905" s="778"/>
      <c r="AW905" s="778"/>
      <c r="AX905" s="778"/>
      <c r="AY905" s="778"/>
      <c r="AZ905" s="778"/>
      <c r="BA905" s="778"/>
      <c r="BB905" s="778"/>
      <c r="BC905" s="778"/>
      <c r="BD905" s="778"/>
      <c r="BE905" s="778"/>
      <c r="BF905" s="778"/>
      <c r="BG905" s="778"/>
      <c r="BH905" s="778"/>
      <c r="BI905" s="778"/>
      <c r="BJ905" s="778"/>
      <c r="BK905" s="778"/>
      <c r="BL905" s="778"/>
      <c r="BM905" s="778"/>
      <c r="BN905" s="778"/>
      <c r="BO905" s="778"/>
      <c r="BP905" s="778"/>
      <c r="BQ905" s="778"/>
      <c r="BR905" s="778"/>
      <c r="BS905" s="778"/>
      <c r="BT905" s="778"/>
      <c r="BU905" s="778"/>
      <c r="BV905" s="778"/>
      <c r="BW905" s="778"/>
      <c r="BX905" s="778"/>
      <c r="BY905" s="778"/>
      <c r="BZ905" s="778"/>
      <c r="CA905" s="778"/>
      <c r="CB905" s="778"/>
      <c r="CC905" s="778"/>
      <c r="CD905" s="778"/>
      <c r="CE905" s="778"/>
      <c r="CF905" s="778"/>
      <c r="CG905" s="778"/>
      <c r="CH905" s="778"/>
      <c r="CI905" s="778"/>
      <c r="CJ905" s="778"/>
      <c r="CK905" s="778"/>
      <c r="CL905" s="778"/>
      <c r="CM905" s="778"/>
      <c r="CN905" s="778"/>
      <c r="CO905" s="778"/>
      <c r="CP905" s="778"/>
      <c r="CQ905" s="778"/>
      <c r="CR905" s="778"/>
      <c r="CS905" s="778"/>
      <c r="CT905" s="778"/>
      <c r="CU905" s="778"/>
      <c r="CV905" s="778"/>
      <c r="CW905" s="778"/>
      <c r="CX905" s="778"/>
      <c r="CY905" s="778"/>
      <c r="CZ905" s="778"/>
      <c r="DA905" s="778"/>
      <c r="DB905" s="778"/>
      <c r="DC905" s="778"/>
      <c r="DD905" s="778"/>
      <c r="DE905" s="778"/>
      <c r="DF905" s="778"/>
      <c r="DG905" s="778"/>
      <c r="DH905" s="778"/>
      <c r="DI905" s="778"/>
      <c r="DJ905" s="778"/>
      <c r="DK905" s="778"/>
      <c r="DL905" s="778"/>
      <c r="DM905" s="778"/>
      <c r="DN905" s="778"/>
      <c r="DO905" s="778"/>
      <c r="DP905" s="778"/>
      <c r="DQ905" s="778"/>
      <c r="DR905" s="778"/>
      <c r="DS905" s="778"/>
      <c r="DT905" s="778"/>
      <c r="DU905" s="778"/>
      <c r="DV905" s="778"/>
      <c r="DW905" s="778"/>
      <c r="DX905" s="778"/>
      <c r="DY905" s="778"/>
      <c r="DZ905" s="778"/>
      <c r="EA905" s="778"/>
      <c r="EB905" s="778"/>
      <c r="EC905" s="778"/>
      <c r="ED905" s="778"/>
      <c r="EE905" s="778"/>
      <c r="EF905" s="778"/>
      <c r="EG905" s="778"/>
      <c r="EH905" s="778"/>
      <c r="EI905" s="778"/>
      <c r="EJ905" s="778"/>
      <c r="EK905" s="778"/>
      <c r="EL905" s="778"/>
      <c r="EM905" s="778"/>
      <c r="EN905" s="778"/>
      <c r="EO905" s="778"/>
      <c r="EP905" s="778"/>
      <c r="EQ905" s="778"/>
      <c r="ER905" s="778"/>
      <c r="ES905" s="778"/>
      <c r="ET905" s="778"/>
      <c r="EU905" s="778"/>
      <c r="EV905" s="778"/>
      <c r="EW905" s="778"/>
      <c r="EX905" s="778"/>
      <c r="EY905" s="778"/>
      <c r="EZ905" s="778"/>
      <c r="FA905" s="778"/>
      <c r="FB905" s="778"/>
      <c r="FC905" s="778"/>
      <c r="FD905" s="778"/>
      <c r="FE905" s="778"/>
      <c r="FF905" s="778"/>
      <c r="FG905" s="778"/>
      <c r="FH905" s="778"/>
      <c r="FI905" s="778"/>
      <c r="FJ905" s="778"/>
      <c r="FK905" s="778"/>
      <c r="FL905" s="778"/>
      <c r="FM905" s="778"/>
      <c r="FN905" s="778"/>
      <c r="FO905" s="778"/>
      <c r="FP905" s="778"/>
      <c r="FQ905" s="778"/>
      <c r="FR905" s="778"/>
      <c r="FS905" s="778"/>
      <c r="FT905" s="778"/>
      <c r="FU905" s="778"/>
      <c r="FV905" s="778"/>
      <c r="FW905" s="778"/>
      <c r="FX905" s="778"/>
      <c r="FY905" s="778"/>
      <c r="FZ905" s="778"/>
      <c r="GA905" s="778"/>
      <c r="GB905" s="778"/>
      <c r="GC905" s="778"/>
      <c r="GD905" s="778"/>
      <c r="GE905" s="778"/>
      <c r="GF905" s="778"/>
      <c r="GG905" s="778"/>
      <c r="GH905" s="778"/>
      <c r="GI905" s="778"/>
      <c r="GJ905" s="778"/>
      <c r="GK905" s="778"/>
      <c r="GL905" s="778"/>
      <c r="GM905" s="778"/>
      <c r="GN905" s="778"/>
      <c r="GO905" s="778"/>
      <c r="GP905" s="778"/>
      <c r="GQ905" s="778"/>
      <c r="GR905" s="778"/>
      <c r="GS905" s="778"/>
      <c r="GT905" s="778"/>
      <c r="GU905" s="778"/>
      <c r="GV905" s="778"/>
      <c r="GW905" s="778"/>
      <c r="GX905" s="778"/>
      <c r="GY905" s="778"/>
      <c r="GZ905" s="778"/>
      <c r="HA905" s="778"/>
      <c r="HB905" s="778"/>
      <c r="HC905" s="778"/>
      <c r="HD905" s="778"/>
      <c r="HE905" s="778"/>
      <c r="HF905" s="778"/>
      <c r="HG905" s="778"/>
      <c r="HH905" s="778"/>
    </row>
    <row r="906" spans="1:216" s="782" customFormat="1">
      <c r="A906" s="779"/>
      <c r="B906" s="780"/>
      <c r="C906" s="780"/>
      <c r="D906" s="780"/>
      <c r="E906" s="780"/>
      <c r="F906" s="780"/>
      <c r="G906" s="780"/>
      <c r="H906" s="780"/>
      <c r="I906" s="780"/>
      <c r="J906" s="780"/>
      <c r="K906" s="780"/>
      <c r="L906" s="780"/>
      <c r="M906" s="780"/>
      <c r="N906" s="780"/>
      <c r="O906" s="780"/>
      <c r="P906" s="780"/>
      <c r="Q906" s="781"/>
      <c r="R906" s="778"/>
      <c r="S906" s="778"/>
      <c r="T906" s="778"/>
      <c r="U906" s="778"/>
      <c r="V906" s="778"/>
      <c r="W906" s="778"/>
      <c r="X906" s="778"/>
      <c r="Y906" s="778"/>
      <c r="Z906" s="778"/>
      <c r="AA906" s="778"/>
      <c r="AB906" s="778"/>
      <c r="AC906" s="778"/>
      <c r="AD906" s="778"/>
      <c r="AE906" s="778"/>
      <c r="AF906" s="778"/>
      <c r="AG906" s="778"/>
      <c r="AH906" s="778"/>
      <c r="AI906" s="778"/>
      <c r="AJ906" s="778"/>
      <c r="AK906" s="778"/>
      <c r="AL906" s="778"/>
      <c r="AM906" s="778"/>
      <c r="AN906" s="778"/>
      <c r="AO906" s="778"/>
      <c r="AP906" s="778"/>
      <c r="AQ906" s="778"/>
      <c r="AR906" s="778"/>
      <c r="AS906" s="778"/>
      <c r="AT906" s="778"/>
      <c r="AU906" s="778"/>
      <c r="AV906" s="778"/>
      <c r="AW906" s="778"/>
      <c r="AX906" s="778"/>
      <c r="AY906" s="778"/>
      <c r="AZ906" s="778"/>
      <c r="BA906" s="778"/>
      <c r="BB906" s="778"/>
      <c r="BC906" s="778"/>
      <c r="BD906" s="778"/>
      <c r="BE906" s="778"/>
      <c r="BF906" s="778"/>
      <c r="BG906" s="778"/>
      <c r="BH906" s="778"/>
      <c r="BI906" s="778"/>
      <c r="BJ906" s="778"/>
      <c r="BK906" s="778"/>
      <c r="BL906" s="778"/>
      <c r="BM906" s="778"/>
      <c r="BN906" s="778"/>
      <c r="BO906" s="778"/>
      <c r="BP906" s="778"/>
      <c r="BQ906" s="778"/>
      <c r="BR906" s="778"/>
      <c r="BS906" s="778"/>
      <c r="BT906" s="778"/>
      <c r="BU906" s="778"/>
      <c r="BV906" s="778"/>
      <c r="BW906" s="778"/>
      <c r="BX906" s="778"/>
      <c r="BY906" s="778"/>
      <c r="BZ906" s="778"/>
      <c r="CA906" s="778"/>
      <c r="CB906" s="778"/>
      <c r="CC906" s="778"/>
      <c r="CD906" s="778"/>
      <c r="CE906" s="778"/>
      <c r="CF906" s="778"/>
      <c r="CG906" s="778"/>
      <c r="CH906" s="778"/>
      <c r="CI906" s="778"/>
      <c r="CJ906" s="778"/>
      <c r="CK906" s="778"/>
      <c r="CL906" s="778"/>
      <c r="CM906" s="778"/>
      <c r="CN906" s="778"/>
      <c r="CO906" s="778"/>
      <c r="CP906" s="778"/>
      <c r="CQ906" s="778"/>
      <c r="CR906" s="778"/>
      <c r="CS906" s="778"/>
      <c r="CT906" s="778"/>
      <c r="CU906" s="778"/>
      <c r="CV906" s="778"/>
      <c r="CW906" s="778"/>
      <c r="CX906" s="778"/>
      <c r="CY906" s="778"/>
      <c r="CZ906" s="778"/>
      <c r="DA906" s="778"/>
      <c r="DB906" s="778"/>
      <c r="DC906" s="778"/>
      <c r="DD906" s="778"/>
      <c r="DE906" s="778"/>
      <c r="DF906" s="778"/>
      <c r="DG906" s="778"/>
      <c r="DH906" s="778"/>
      <c r="DI906" s="778"/>
      <c r="DJ906" s="778"/>
      <c r="DK906" s="778"/>
      <c r="DL906" s="778"/>
      <c r="DM906" s="778"/>
      <c r="DN906" s="778"/>
      <c r="DO906" s="778"/>
      <c r="DP906" s="778"/>
      <c r="DQ906" s="778"/>
      <c r="DR906" s="778"/>
      <c r="DS906" s="778"/>
      <c r="DT906" s="778"/>
      <c r="DU906" s="778"/>
      <c r="DV906" s="778"/>
      <c r="DW906" s="778"/>
      <c r="DX906" s="778"/>
      <c r="DY906" s="778"/>
      <c r="DZ906" s="778"/>
      <c r="EA906" s="778"/>
      <c r="EB906" s="778"/>
      <c r="EC906" s="778"/>
      <c r="ED906" s="778"/>
      <c r="EE906" s="778"/>
      <c r="EF906" s="778"/>
      <c r="EG906" s="778"/>
      <c r="EH906" s="778"/>
      <c r="EI906" s="778"/>
      <c r="EJ906" s="778"/>
      <c r="EK906" s="778"/>
      <c r="EL906" s="778"/>
      <c r="EM906" s="778"/>
      <c r="EN906" s="778"/>
      <c r="EO906" s="778"/>
      <c r="EP906" s="778"/>
      <c r="EQ906" s="778"/>
      <c r="ER906" s="778"/>
      <c r="ES906" s="778"/>
      <c r="ET906" s="778"/>
      <c r="EU906" s="778"/>
      <c r="EV906" s="778"/>
      <c r="EW906" s="778"/>
      <c r="EX906" s="778"/>
      <c r="EY906" s="778"/>
      <c r="EZ906" s="778"/>
      <c r="FA906" s="778"/>
      <c r="FB906" s="778"/>
      <c r="FC906" s="778"/>
      <c r="FD906" s="778"/>
      <c r="FE906" s="778"/>
      <c r="FF906" s="778"/>
      <c r="FG906" s="778"/>
      <c r="FH906" s="778"/>
      <c r="FI906" s="778"/>
      <c r="FJ906" s="778"/>
      <c r="FK906" s="778"/>
      <c r="FL906" s="778"/>
      <c r="FM906" s="778"/>
      <c r="FN906" s="778"/>
      <c r="FO906" s="778"/>
      <c r="FP906" s="778"/>
      <c r="FQ906" s="778"/>
      <c r="FR906" s="778"/>
      <c r="FS906" s="778"/>
      <c r="FT906" s="778"/>
      <c r="FU906" s="778"/>
      <c r="FV906" s="778"/>
      <c r="FW906" s="778"/>
      <c r="FX906" s="778"/>
      <c r="FY906" s="778"/>
      <c r="FZ906" s="778"/>
      <c r="GA906" s="778"/>
      <c r="GB906" s="778"/>
      <c r="GC906" s="778"/>
      <c r="GD906" s="778"/>
      <c r="GE906" s="778"/>
      <c r="GF906" s="778"/>
      <c r="GG906" s="778"/>
      <c r="GH906" s="778"/>
      <c r="GI906" s="778"/>
      <c r="GJ906" s="778"/>
      <c r="GK906" s="778"/>
      <c r="GL906" s="778"/>
      <c r="GM906" s="778"/>
      <c r="GN906" s="778"/>
      <c r="GO906" s="778"/>
      <c r="GP906" s="778"/>
      <c r="GQ906" s="778"/>
      <c r="GR906" s="778"/>
      <c r="GS906" s="778"/>
      <c r="GT906" s="778"/>
      <c r="GU906" s="778"/>
      <c r="GV906" s="778"/>
      <c r="GW906" s="778"/>
      <c r="GX906" s="778"/>
      <c r="GY906" s="778"/>
      <c r="GZ906" s="778"/>
      <c r="HA906" s="778"/>
      <c r="HB906" s="778"/>
      <c r="HC906" s="778"/>
      <c r="HD906" s="778"/>
      <c r="HE906" s="778"/>
      <c r="HF906" s="778"/>
      <c r="HG906" s="778"/>
      <c r="HH906" s="778"/>
    </row>
    <row r="907" spans="1:216" s="782" customFormat="1">
      <c r="A907" s="779"/>
      <c r="B907" s="780"/>
      <c r="C907" s="780"/>
      <c r="D907" s="780"/>
      <c r="E907" s="780"/>
      <c r="F907" s="780"/>
      <c r="G907" s="780"/>
      <c r="H907" s="780"/>
      <c r="I907" s="780"/>
      <c r="J907" s="780"/>
      <c r="K907" s="780"/>
      <c r="L907" s="780"/>
      <c r="M907" s="780"/>
      <c r="N907" s="780"/>
      <c r="O907" s="780"/>
      <c r="P907" s="780"/>
      <c r="Q907" s="781"/>
      <c r="R907" s="778"/>
      <c r="S907" s="778"/>
      <c r="T907" s="778"/>
      <c r="U907" s="778"/>
      <c r="V907" s="778"/>
      <c r="W907" s="778"/>
      <c r="X907" s="778"/>
      <c r="Y907" s="778"/>
      <c r="Z907" s="778"/>
      <c r="AA907" s="778"/>
      <c r="AB907" s="778"/>
      <c r="AC907" s="778"/>
      <c r="AD907" s="778"/>
      <c r="AE907" s="778"/>
      <c r="AF907" s="778"/>
      <c r="AG907" s="778"/>
      <c r="AH907" s="778"/>
      <c r="AI907" s="778"/>
      <c r="AJ907" s="778"/>
      <c r="AK907" s="778"/>
      <c r="AL907" s="778"/>
      <c r="AM907" s="778"/>
      <c r="AN907" s="778"/>
      <c r="AO907" s="778"/>
      <c r="AP907" s="778"/>
      <c r="AQ907" s="778"/>
      <c r="AR907" s="778"/>
      <c r="AS907" s="778"/>
      <c r="AT907" s="778"/>
      <c r="AU907" s="778"/>
      <c r="AV907" s="778"/>
      <c r="AW907" s="778"/>
      <c r="AX907" s="778"/>
      <c r="AY907" s="778"/>
      <c r="AZ907" s="778"/>
      <c r="BA907" s="778"/>
      <c r="BB907" s="778"/>
      <c r="BC907" s="778"/>
      <c r="BD907" s="778"/>
      <c r="BE907" s="778"/>
      <c r="BF907" s="778"/>
      <c r="BG907" s="778"/>
      <c r="BH907" s="778"/>
      <c r="BI907" s="778"/>
      <c r="BJ907" s="778"/>
      <c r="BK907" s="778"/>
      <c r="BL907" s="778"/>
      <c r="BM907" s="778"/>
      <c r="BN907" s="778"/>
      <c r="BO907" s="778"/>
      <c r="BP907" s="778"/>
      <c r="BQ907" s="778"/>
      <c r="BR907" s="778"/>
      <c r="BS907" s="778"/>
      <c r="BT907" s="778"/>
      <c r="BU907" s="778"/>
      <c r="BV907" s="778"/>
      <c r="BW907" s="778"/>
      <c r="BX907" s="778"/>
      <c r="BY907" s="778"/>
      <c r="BZ907" s="778"/>
      <c r="CA907" s="778"/>
      <c r="CB907" s="778"/>
      <c r="CC907" s="778"/>
      <c r="CD907" s="778"/>
      <c r="CE907" s="778"/>
      <c r="CF907" s="778"/>
      <c r="CG907" s="778"/>
      <c r="CH907" s="778"/>
      <c r="CI907" s="778"/>
      <c r="CJ907" s="778"/>
      <c r="CK907" s="778"/>
      <c r="CL907" s="778"/>
      <c r="CM907" s="778"/>
      <c r="CN907" s="778"/>
      <c r="CO907" s="778"/>
      <c r="CP907" s="778"/>
      <c r="CQ907" s="778"/>
      <c r="CR907" s="778"/>
      <c r="CS907" s="778"/>
      <c r="CT907" s="778"/>
      <c r="CU907" s="778"/>
      <c r="CV907" s="778"/>
      <c r="CW907" s="778"/>
      <c r="CX907" s="778"/>
      <c r="CY907" s="778"/>
      <c r="CZ907" s="778"/>
      <c r="DA907" s="778"/>
      <c r="DB907" s="778"/>
      <c r="DC907" s="778"/>
      <c r="DD907" s="778"/>
      <c r="DE907" s="778"/>
      <c r="DF907" s="778"/>
      <c r="DG907" s="778"/>
      <c r="DH907" s="778"/>
      <c r="DI907" s="778"/>
      <c r="DJ907" s="778"/>
      <c r="DK907" s="778"/>
      <c r="DL907" s="778"/>
      <c r="DM907" s="778"/>
      <c r="DN907" s="778"/>
      <c r="DO907" s="778"/>
      <c r="DP907" s="778"/>
      <c r="DQ907" s="778"/>
      <c r="DR907" s="778"/>
      <c r="DS907" s="778"/>
      <c r="DT907" s="778"/>
      <c r="DU907" s="778"/>
      <c r="DV907" s="778"/>
      <c r="DW907" s="778"/>
      <c r="DX907" s="778"/>
      <c r="DY907" s="778"/>
      <c r="DZ907" s="778"/>
      <c r="EA907" s="778"/>
      <c r="EB907" s="778"/>
      <c r="EC907" s="778"/>
      <c r="ED907" s="778"/>
      <c r="EE907" s="778"/>
      <c r="EF907" s="778"/>
      <c r="EG907" s="778"/>
      <c r="EH907" s="778"/>
      <c r="EI907" s="778"/>
      <c r="EJ907" s="778"/>
      <c r="EK907" s="778"/>
      <c r="EL907" s="778"/>
      <c r="EM907" s="778"/>
      <c r="EN907" s="778"/>
      <c r="EO907" s="778"/>
      <c r="EP907" s="778"/>
      <c r="EQ907" s="778"/>
      <c r="ER907" s="778"/>
      <c r="ES907" s="778"/>
      <c r="ET907" s="778"/>
      <c r="EU907" s="778"/>
      <c r="EV907" s="778"/>
      <c r="EW907" s="778"/>
      <c r="EX907" s="778"/>
      <c r="EY907" s="778"/>
      <c r="EZ907" s="778"/>
      <c r="FA907" s="778"/>
      <c r="FB907" s="778"/>
      <c r="FC907" s="778"/>
      <c r="FD907" s="778"/>
      <c r="FE907" s="778"/>
      <c r="FF907" s="778"/>
      <c r="FG907" s="778"/>
      <c r="FH907" s="778"/>
      <c r="FI907" s="778"/>
      <c r="FJ907" s="778"/>
      <c r="FK907" s="778"/>
      <c r="FL907" s="778"/>
      <c r="FM907" s="778"/>
      <c r="FN907" s="778"/>
      <c r="FO907" s="778"/>
      <c r="FP907" s="778"/>
      <c r="FQ907" s="778"/>
      <c r="FR907" s="778"/>
      <c r="FS907" s="778"/>
      <c r="FT907" s="778"/>
      <c r="FU907" s="778"/>
      <c r="FV907" s="778"/>
      <c r="FW907" s="778"/>
      <c r="FX907" s="778"/>
      <c r="FY907" s="778"/>
      <c r="FZ907" s="778"/>
      <c r="GA907" s="778"/>
      <c r="GB907" s="778"/>
      <c r="GC907" s="778"/>
      <c r="GD907" s="778"/>
      <c r="GE907" s="778"/>
      <c r="GF907" s="778"/>
      <c r="GG907" s="778"/>
      <c r="GH907" s="778"/>
      <c r="GI907" s="778"/>
      <c r="GJ907" s="778"/>
      <c r="GK907" s="778"/>
      <c r="GL907" s="778"/>
      <c r="GM907" s="778"/>
      <c r="GN907" s="778"/>
      <c r="GO907" s="778"/>
      <c r="GP907" s="778"/>
      <c r="GQ907" s="778"/>
      <c r="GR907" s="778"/>
      <c r="GS907" s="778"/>
      <c r="GT907" s="778"/>
      <c r="GU907" s="778"/>
      <c r="GV907" s="778"/>
      <c r="GW907" s="778"/>
      <c r="GX907" s="778"/>
      <c r="GY907" s="778"/>
      <c r="GZ907" s="778"/>
      <c r="HA907" s="778"/>
      <c r="HB907" s="778"/>
      <c r="HC907" s="778"/>
      <c r="HD907" s="778"/>
      <c r="HE907" s="778"/>
      <c r="HF907" s="778"/>
      <c r="HG907" s="778"/>
      <c r="HH907" s="778"/>
    </row>
    <row r="908" spans="1:216" s="782" customFormat="1">
      <c r="A908" s="779"/>
      <c r="B908" s="780"/>
      <c r="C908" s="780"/>
      <c r="D908" s="780"/>
      <c r="E908" s="780"/>
      <c r="F908" s="780"/>
      <c r="G908" s="780"/>
      <c r="H908" s="780"/>
      <c r="I908" s="780"/>
      <c r="J908" s="780"/>
      <c r="K908" s="780"/>
      <c r="L908" s="780"/>
      <c r="M908" s="780"/>
      <c r="N908" s="780"/>
      <c r="O908" s="780"/>
      <c r="P908" s="780"/>
      <c r="Q908" s="781"/>
      <c r="R908" s="778"/>
      <c r="S908" s="778"/>
      <c r="T908" s="778"/>
      <c r="U908" s="778"/>
      <c r="V908" s="778"/>
      <c r="W908" s="778"/>
      <c r="X908" s="778"/>
      <c r="Y908" s="778"/>
      <c r="Z908" s="778"/>
      <c r="AA908" s="778"/>
      <c r="AB908" s="778"/>
      <c r="AC908" s="778"/>
      <c r="AD908" s="778"/>
      <c r="AE908" s="778"/>
      <c r="AF908" s="778"/>
      <c r="AG908" s="778"/>
      <c r="AH908" s="778"/>
      <c r="AI908" s="778"/>
      <c r="AJ908" s="778"/>
      <c r="AK908" s="778"/>
      <c r="AL908" s="778"/>
      <c r="AM908" s="778"/>
      <c r="AN908" s="778"/>
      <c r="AO908" s="778"/>
      <c r="AP908" s="778"/>
      <c r="AQ908" s="778"/>
      <c r="AR908" s="778"/>
      <c r="AS908" s="778"/>
      <c r="AT908" s="778"/>
      <c r="AU908" s="778"/>
      <c r="AV908" s="778"/>
      <c r="AW908" s="778"/>
      <c r="AX908" s="778"/>
      <c r="AY908" s="778"/>
      <c r="AZ908" s="778"/>
      <c r="BA908" s="778"/>
      <c r="BB908" s="778"/>
      <c r="BC908" s="778"/>
      <c r="BD908" s="778"/>
      <c r="BE908" s="778"/>
      <c r="BF908" s="778"/>
      <c r="BG908" s="778"/>
      <c r="BH908" s="778"/>
      <c r="BI908" s="778"/>
      <c r="BJ908" s="778"/>
      <c r="BK908" s="778"/>
      <c r="BL908" s="778"/>
      <c r="BM908" s="778"/>
      <c r="BN908" s="778"/>
      <c r="BO908" s="778"/>
      <c r="BP908" s="778"/>
      <c r="BQ908" s="778"/>
      <c r="BR908" s="778"/>
      <c r="BS908" s="778"/>
      <c r="BT908" s="778"/>
      <c r="BU908" s="778"/>
      <c r="BV908" s="778"/>
      <c r="BW908" s="778"/>
      <c r="BX908" s="778"/>
      <c r="BY908" s="778"/>
      <c r="BZ908" s="778"/>
      <c r="CA908" s="778"/>
      <c r="CB908" s="778"/>
      <c r="CC908" s="778"/>
      <c r="CD908" s="778"/>
      <c r="CE908" s="778"/>
      <c r="CF908" s="778"/>
      <c r="CG908" s="778"/>
      <c r="CH908" s="778"/>
      <c r="CI908" s="778"/>
      <c r="CJ908" s="778"/>
      <c r="CK908" s="778"/>
      <c r="CL908" s="778"/>
      <c r="CM908" s="778"/>
      <c r="CN908" s="778"/>
      <c r="CO908" s="778"/>
      <c r="CP908" s="778"/>
      <c r="CQ908" s="778"/>
      <c r="CR908" s="778"/>
      <c r="CS908" s="778"/>
      <c r="CT908" s="778"/>
      <c r="CU908" s="778"/>
      <c r="CV908" s="778"/>
      <c r="CW908" s="778"/>
      <c r="CX908" s="778"/>
      <c r="CY908" s="778"/>
      <c r="CZ908" s="778"/>
      <c r="DA908" s="778"/>
      <c r="DB908" s="778"/>
      <c r="DC908" s="778"/>
      <c r="DD908" s="778"/>
      <c r="DE908" s="778"/>
      <c r="DF908" s="778"/>
      <c r="DG908" s="778"/>
      <c r="DH908" s="778"/>
      <c r="DI908" s="778"/>
      <c r="DJ908" s="778"/>
      <c r="DK908" s="778"/>
      <c r="DL908" s="778"/>
      <c r="DM908" s="778"/>
      <c r="DN908" s="778"/>
      <c r="DO908" s="778"/>
      <c r="DP908" s="778"/>
      <c r="DQ908" s="778"/>
      <c r="DR908" s="778"/>
      <c r="DS908" s="778"/>
      <c r="DT908" s="778"/>
      <c r="DU908" s="778"/>
      <c r="DV908" s="778"/>
      <c r="DW908" s="778"/>
      <c r="DX908" s="778"/>
      <c r="DY908" s="778"/>
      <c r="DZ908" s="778"/>
      <c r="EA908" s="778"/>
      <c r="EB908" s="778"/>
      <c r="EC908" s="778"/>
      <c r="ED908" s="778"/>
      <c r="EE908" s="778"/>
      <c r="EF908" s="778"/>
      <c r="EG908" s="778"/>
      <c r="EH908" s="778"/>
      <c r="EI908" s="778"/>
      <c r="EJ908" s="778"/>
      <c r="EK908" s="778"/>
      <c r="EL908" s="778"/>
      <c r="EM908" s="778"/>
      <c r="EN908" s="778"/>
      <c r="EO908" s="778"/>
      <c r="EP908" s="778"/>
      <c r="EQ908" s="778"/>
      <c r="ER908" s="778"/>
      <c r="ES908" s="778"/>
      <c r="ET908" s="778"/>
      <c r="EU908" s="778"/>
      <c r="EV908" s="778"/>
      <c r="EW908" s="778"/>
      <c r="EX908" s="778"/>
      <c r="EY908" s="778"/>
      <c r="EZ908" s="778"/>
      <c r="FA908" s="778"/>
      <c r="FB908" s="778"/>
      <c r="FC908" s="778"/>
      <c r="FD908" s="778"/>
      <c r="FE908" s="778"/>
      <c r="FF908" s="778"/>
      <c r="FG908" s="778"/>
      <c r="FH908" s="778"/>
      <c r="FI908" s="778"/>
      <c r="FJ908" s="778"/>
      <c r="FK908" s="778"/>
      <c r="FL908" s="778"/>
      <c r="FM908" s="778"/>
      <c r="FN908" s="778"/>
      <c r="FO908" s="778"/>
      <c r="FP908" s="778"/>
      <c r="FQ908" s="778"/>
      <c r="FR908" s="778"/>
      <c r="FS908" s="778"/>
      <c r="FT908" s="778"/>
      <c r="FU908" s="778"/>
      <c r="FV908" s="778"/>
      <c r="FW908" s="778"/>
      <c r="FX908" s="778"/>
      <c r="FY908" s="778"/>
      <c r="FZ908" s="778"/>
      <c r="GA908" s="778"/>
      <c r="GB908" s="778"/>
      <c r="GC908" s="778"/>
      <c r="GD908" s="778"/>
      <c r="GE908" s="778"/>
      <c r="GF908" s="778"/>
      <c r="GG908" s="778"/>
      <c r="GH908" s="778"/>
      <c r="GI908" s="778"/>
      <c r="GJ908" s="778"/>
      <c r="GK908" s="778"/>
      <c r="GL908" s="778"/>
      <c r="GM908" s="778"/>
      <c r="GN908" s="778"/>
      <c r="GO908" s="778"/>
      <c r="GP908" s="778"/>
      <c r="GQ908" s="778"/>
      <c r="GR908" s="778"/>
      <c r="GS908" s="778"/>
      <c r="GT908" s="778"/>
      <c r="GU908" s="778"/>
      <c r="GV908" s="778"/>
      <c r="GW908" s="778"/>
      <c r="GX908" s="778"/>
      <c r="GY908" s="778"/>
      <c r="GZ908" s="778"/>
      <c r="HA908" s="778"/>
      <c r="HB908" s="778"/>
      <c r="HC908" s="778"/>
      <c r="HD908" s="778"/>
      <c r="HE908" s="778"/>
      <c r="HF908" s="778"/>
      <c r="HG908" s="778"/>
      <c r="HH908" s="778"/>
    </row>
    <row r="909" spans="1:216" s="782" customFormat="1">
      <c r="A909" s="779"/>
      <c r="B909" s="780"/>
      <c r="C909" s="780"/>
      <c r="D909" s="780"/>
      <c r="E909" s="780"/>
      <c r="F909" s="780"/>
      <c r="G909" s="780"/>
      <c r="H909" s="780"/>
      <c r="I909" s="780"/>
      <c r="J909" s="780"/>
      <c r="K909" s="780"/>
      <c r="L909" s="780"/>
      <c r="M909" s="780"/>
      <c r="N909" s="780"/>
      <c r="O909" s="780"/>
      <c r="P909" s="780"/>
      <c r="Q909" s="781"/>
      <c r="R909" s="778"/>
      <c r="S909" s="778"/>
      <c r="T909" s="778"/>
      <c r="U909" s="778"/>
      <c r="V909" s="778"/>
      <c r="W909" s="778"/>
      <c r="X909" s="778"/>
      <c r="Y909" s="778"/>
      <c r="Z909" s="778"/>
      <c r="AA909" s="778"/>
      <c r="AB909" s="778"/>
      <c r="AC909" s="778"/>
      <c r="AD909" s="778"/>
      <c r="AE909" s="778"/>
      <c r="AF909" s="778"/>
      <c r="AG909" s="778"/>
      <c r="AH909" s="778"/>
      <c r="AI909" s="778"/>
      <c r="AJ909" s="778"/>
      <c r="AK909" s="778"/>
      <c r="AL909" s="778"/>
      <c r="AM909" s="778"/>
      <c r="AN909" s="778"/>
      <c r="AO909" s="778"/>
      <c r="AP909" s="778"/>
      <c r="AQ909" s="778"/>
      <c r="AR909" s="778"/>
      <c r="AS909" s="778"/>
      <c r="AT909" s="778"/>
      <c r="AU909" s="778"/>
      <c r="AV909" s="778"/>
      <c r="AW909" s="778"/>
      <c r="AX909" s="778"/>
      <c r="AY909" s="778"/>
      <c r="AZ909" s="778"/>
      <c r="BA909" s="778"/>
      <c r="BB909" s="778"/>
      <c r="BC909" s="778"/>
      <c r="BD909" s="778"/>
      <c r="BE909" s="778"/>
      <c r="BF909" s="778"/>
      <c r="BG909" s="778"/>
      <c r="BH909" s="778"/>
      <c r="BI909" s="778"/>
      <c r="BJ909" s="778"/>
      <c r="BK909" s="778"/>
      <c r="BL909" s="778"/>
      <c r="BM909" s="778"/>
      <c r="BN909" s="778"/>
      <c r="BO909" s="778"/>
      <c r="BP909" s="778"/>
      <c r="BQ909" s="778"/>
      <c r="BR909" s="778"/>
      <c r="BS909" s="778"/>
      <c r="BT909" s="778"/>
      <c r="BU909" s="778"/>
      <c r="BV909" s="778"/>
      <c r="BW909" s="778"/>
      <c r="BX909" s="778"/>
      <c r="BY909" s="778"/>
      <c r="BZ909" s="778"/>
      <c r="CA909" s="778"/>
      <c r="CB909" s="778"/>
      <c r="CC909" s="778"/>
      <c r="CD909" s="778"/>
      <c r="CE909" s="778"/>
      <c r="CF909" s="778"/>
      <c r="CG909" s="778"/>
      <c r="CH909" s="778"/>
      <c r="CI909" s="778"/>
      <c r="CJ909" s="778"/>
      <c r="CK909" s="778"/>
      <c r="CL909" s="778"/>
      <c r="CM909" s="778"/>
      <c r="CN909" s="778"/>
      <c r="CO909" s="778"/>
      <c r="CP909" s="778"/>
      <c r="CQ909" s="778"/>
      <c r="CR909" s="778"/>
      <c r="CS909" s="778"/>
      <c r="CT909" s="778"/>
      <c r="CU909" s="778"/>
      <c r="CV909" s="778"/>
      <c r="CW909" s="778"/>
      <c r="CX909" s="778"/>
      <c r="CY909" s="778"/>
      <c r="CZ909" s="778"/>
      <c r="DA909" s="778"/>
      <c r="DB909" s="778"/>
      <c r="DC909" s="778"/>
      <c r="DD909" s="778"/>
      <c r="DE909" s="778"/>
      <c r="DF909" s="778"/>
      <c r="DG909" s="778"/>
      <c r="DH909" s="778"/>
      <c r="DI909" s="778"/>
      <c r="DJ909" s="778"/>
      <c r="DK909" s="778"/>
      <c r="DL909" s="778"/>
      <c r="DM909" s="778"/>
      <c r="DN909" s="778"/>
      <c r="DO909" s="778"/>
      <c r="DP909" s="778"/>
      <c r="DQ909" s="778"/>
      <c r="DR909" s="778"/>
      <c r="DS909" s="778"/>
      <c r="DT909" s="778"/>
      <c r="DU909" s="778"/>
      <c r="DV909" s="778"/>
      <c r="DW909" s="778"/>
      <c r="DX909" s="778"/>
      <c r="DY909" s="778"/>
      <c r="DZ909" s="778"/>
      <c r="EA909" s="778"/>
      <c r="EB909" s="778"/>
      <c r="EC909" s="778"/>
      <c r="ED909" s="778"/>
      <c r="EE909" s="778"/>
      <c r="EF909" s="778"/>
      <c r="EG909" s="778"/>
      <c r="EH909" s="778"/>
      <c r="EI909" s="778"/>
      <c r="EJ909" s="778"/>
      <c r="EK909" s="778"/>
      <c r="EL909" s="778"/>
      <c r="EM909" s="778"/>
      <c r="EN909" s="778"/>
      <c r="EO909" s="778"/>
      <c r="EP909" s="778"/>
      <c r="EQ909" s="778"/>
      <c r="ER909" s="778"/>
      <c r="ES909" s="778"/>
      <c r="ET909" s="778"/>
      <c r="EU909" s="778"/>
      <c r="EV909" s="778"/>
      <c r="EW909" s="778"/>
      <c r="EX909" s="778"/>
      <c r="EY909" s="778"/>
      <c r="EZ909" s="778"/>
      <c r="FA909" s="778"/>
      <c r="FB909" s="778"/>
      <c r="FC909" s="778"/>
      <c r="FD909" s="778"/>
      <c r="FE909" s="778"/>
      <c r="FF909" s="778"/>
      <c r="FG909" s="778"/>
      <c r="FH909" s="778"/>
      <c r="FI909" s="778"/>
      <c r="FJ909" s="778"/>
      <c r="FK909" s="778"/>
      <c r="FL909" s="778"/>
      <c r="FM909" s="778"/>
      <c r="FN909" s="778"/>
      <c r="FO909" s="778"/>
      <c r="FP909" s="778"/>
      <c r="FQ909" s="778"/>
      <c r="FR909" s="778"/>
      <c r="FS909" s="778"/>
      <c r="FT909" s="778"/>
      <c r="FU909" s="778"/>
      <c r="FV909" s="778"/>
      <c r="FW909" s="778"/>
      <c r="FX909" s="778"/>
      <c r="FY909" s="778"/>
      <c r="FZ909" s="778"/>
      <c r="GA909" s="778"/>
      <c r="GB909" s="778"/>
      <c r="GC909" s="778"/>
      <c r="GD909" s="778"/>
      <c r="GE909" s="778"/>
      <c r="GF909" s="778"/>
      <c r="GG909" s="778"/>
      <c r="GH909" s="778"/>
      <c r="GI909" s="778"/>
      <c r="GJ909" s="778"/>
      <c r="GK909" s="778"/>
      <c r="GL909" s="778"/>
      <c r="GM909" s="778"/>
      <c r="GN909" s="778"/>
      <c r="GO909" s="778"/>
      <c r="GP909" s="778"/>
      <c r="GQ909" s="778"/>
      <c r="GR909" s="778"/>
      <c r="GS909" s="778"/>
      <c r="GT909" s="778"/>
      <c r="GU909" s="778"/>
      <c r="GV909" s="778"/>
      <c r="GW909" s="778"/>
      <c r="GX909" s="778"/>
      <c r="GY909" s="778"/>
      <c r="GZ909" s="778"/>
      <c r="HA909" s="778"/>
      <c r="HB909" s="778"/>
      <c r="HC909" s="778"/>
      <c r="HD909" s="778"/>
      <c r="HE909" s="778"/>
      <c r="HF909" s="778"/>
      <c r="HG909" s="778"/>
      <c r="HH909" s="778"/>
    </row>
    <row r="910" spans="1:216" s="782" customFormat="1">
      <c r="A910" s="779"/>
      <c r="B910" s="780"/>
      <c r="C910" s="780"/>
      <c r="D910" s="780"/>
      <c r="E910" s="780"/>
      <c r="F910" s="780"/>
      <c r="G910" s="780"/>
      <c r="H910" s="780"/>
      <c r="I910" s="780"/>
      <c r="J910" s="780"/>
      <c r="K910" s="780"/>
      <c r="L910" s="780"/>
      <c r="M910" s="780"/>
      <c r="N910" s="780"/>
      <c r="O910" s="780"/>
      <c r="P910" s="780"/>
      <c r="Q910" s="781"/>
      <c r="R910" s="778"/>
      <c r="S910" s="778"/>
      <c r="T910" s="778"/>
      <c r="U910" s="778"/>
      <c r="V910" s="778"/>
      <c r="W910" s="778"/>
      <c r="X910" s="778"/>
      <c r="Y910" s="778"/>
      <c r="Z910" s="778"/>
      <c r="AA910" s="778"/>
      <c r="AB910" s="778"/>
      <c r="AC910" s="778"/>
      <c r="AD910" s="778"/>
      <c r="AE910" s="778"/>
      <c r="AF910" s="778"/>
      <c r="AG910" s="778"/>
      <c r="AH910" s="778"/>
      <c r="AI910" s="778"/>
      <c r="AJ910" s="778"/>
      <c r="AK910" s="778"/>
      <c r="AL910" s="778"/>
      <c r="AM910" s="778"/>
      <c r="AN910" s="778"/>
      <c r="AO910" s="778"/>
      <c r="AP910" s="778"/>
      <c r="AQ910" s="778"/>
      <c r="AR910" s="778"/>
      <c r="AS910" s="778"/>
      <c r="AT910" s="778"/>
      <c r="AU910" s="778"/>
      <c r="AV910" s="778"/>
      <c r="AW910" s="778"/>
      <c r="AX910" s="778"/>
      <c r="AY910" s="778"/>
      <c r="AZ910" s="778"/>
      <c r="BA910" s="778"/>
      <c r="BB910" s="778"/>
      <c r="BC910" s="778"/>
      <c r="BD910" s="778"/>
      <c r="BE910" s="778"/>
      <c r="BF910" s="778"/>
      <c r="BG910" s="778"/>
      <c r="BH910" s="778"/>
      <c r="BI910" s="778"/>
      <c r="BJ910" s="778"/>
      <c r="BK910" s="778"/>
      <c r="BL910" s="778"/>
      <c r="BM910" s="778"/>
      <c r="BN910" s="778"/>
      <c r="BO910" s="778"/>
      <c r="BP910" s="778"/>
      <c r="BQ910" s="778"/>
      <c r="BR910" s="778"/>
      <c r="BS910" s="778"/>
      <c r="BT910" s="778"/>
      <c r="BU910" s="778"/>
      <c r="BV910" s="778"/>
      <c r="BW910" s="778"/>
      <c r="BX910" s="778"/>
      <c r="BY910" s="778"/>
      <c r="BZ910" s="778"/>
      <c r="CA910" s="778"/>
      <c r="CB910" s="778"/>
      <c r="CC910" s="778"/>
      <c r="CD910" s="778"/>
      <c r="CE910" s="778"/>
      <c r="CF910" s="778"/>
      <c r="CG910" s="778"/>
      <c r="CH910" s="778"/>
      <c r="CI910" s="778"/>
      <c r="CJ910" s="778"/>
      <c r="CK910" s="778"/>
      <c r="CL910" s="778"/>
      <c r="CM910" s="778"/>
      <c r="CN910" s="778"/>
      <c r="CO910" s="778"/>
      <c r="CP910" s="778"/>
      <c r="CQ910" s="778"/>
      <c r="CR910" s="778"/>
      <c r="CS910" s="778"/>
      <c r="CT910" s="778"/>
      <c r="CU910" s="778"/>
      <c r="CV910" s="778"/>
      <c r="CW910" s="778"/>
      <c r="CX910" s="778"/>
      <c r="CY910" s="778"/>
      <c r="CZ910" s="778"/>
      <c r="DA910" s="778"/>
      <c r="DB910" s="778"/>
      <c r="DC910" s="778"/>
      <c r="DD910" s="778"/>
      <c r="DE910" s="778"/>
      <c r="DF910" s="778"/>
      <c r="DG910" s="778"/>
      <c r="DH910" s="778"/>
      <c r="DI910" s="778"/>
      <c r="DJ910" s="778"/>
      <c r="DK910" s="778"/>
      <c r="DL910" s="778"/>
      <c r="DM910" s="778"/>
      <c r="DN910" s="778"/>
      <c r="DO910" s="778"/>
      <c r="DP910" s="778"/>
      <c r="DQ910" s="778"/>
      <c r="DR910" s="778"/>
      <c r="DS910" s="778"/>
      <c r="DT910" s="778"/>
      <c r="DU910" s="778"/>
      <c r="DV910" s="778"/>
      <c r="DW910" s="778"/>
      <c r="DX910" s="778"/>
      <c r="DY910" s="778"/>
      <c r="DZ910" s="778"/>
      <c r="EA910" s="778"/>
      <c r="EB910" s="778"/>
      <c r="EC910" s="778"/>
      <c r="ED910" s="778"/>
      <c r="EE910" s="778"/>
      <c r="EF910" s="778"/>
      <c r="EG910" s="778"/>
      <c r="EH910" s="778"/>
      <c r="EI910" s="778"/>
      <c r="EJ910" s="778"/>
      <c r="EK910" s="778"/>
      <c r="EL910" s="778"/>
      <c r="EM910" s="778"/>
      <c r="EN910" s="778"/>
      <c r="EO910" s="778"/>
      <c r="EP910" s="778"/>
      <c r="EQ910" s="778"/>
      <c r="ER910" s="778"/>
      <c r="ES910" s="778"/>
      <c r="ET910" s="778"/>
      <c r="EU910" s="778"/>
      <c r="EV910" s="778"/>
      <c r="EW910" s="778"/>
      <c r="EX910" s="778"/>
      <c r="EY910" s="778"/>
      <c r="EZ910" s="778"/>
      <c r="FA910" s="778"/>
      <c r="FB910" s="778"/>
      <c r="FC910" s="778"/>
      <c r="FD910" s="778"/>
      <c r="FE910" s="778"/>
      <c r="FF910" s="778"/>
      <c r="FG910" s="778"/>
      <c r="FH910" s="778"/>
      <c r="FI910" s="778"/>
      <c r="FJ910" s="778"/>
      <c r="FK910" s="778"/>
      <c r="FL910" s="778"/>
      <c r="FM910" s="778"/>
      <c r="FN910" s="778"/>
      <c r="FO910" s="778"/>
      <c r="FP910" s="778"/>
      <c r="FQ910" s="778"/>
      <c r="FR910" s="778"/>
      <c r="FS910" s="778"/>
      <c r="FT910" s="778"/>
      <c r="FU910" s="778"/>
      <c r="FV910" s="778"/>
      <c r="FW910" s="778"/>
      <c r="FX910" s="778"/>
      <c r="FY910" s="778"/>
      <c r="FZ910" s="778"/>
      <c r="GA910" s="778"/>
      <c r="GB910" s="778"/>
      <c r="GC910" s="778"/>
      <c r="GD910" s="778"/>
      <c r="GE910" s="778"/>
      <c r="GF910" s="778"/>
      <c r="GG910" s="778"/>
      <c r="GH910" s="778"/>
      <c r="GI910" s="778"/>
      <c r="GJ910" s="778"/>
      <c r="GK910" s="778"/>
      <c r="GL910" s="778"/>
      <c r="GM910" s="778"/>
      <c r="GN910" s="778"/>
      <c r="GO910" s="778"/>
      <c r="GP910" s="778"/>
      <c r="GQ910" s="778"/>
      <c r="GR910" s="778"/>
      <c r="GS910" s="778"/>
      <c r="GT910" s="778"/>
      <c r="GU910" s="778"/>
      <c r="GV910" s="778"/>
      <c r="GW910" s="778"/>
      <c r="GX910" s="778"/>
      <c r="GY910" s="778"/>
      <c r="GZ910" s="778"/>
      <c r="HA910" s="778"/>
      <c r="HB910" s="778"/>
      <c r="HC910" s="778"/>
      <c r="HD910" s="778"/>
      <c r="HE910" s="778"/>
      <c r="HF910" s="778"/>
      <c r="HG910" s="778"/>
      <c r="HH910" s="778"/>
    </row>
    <row r="911" spans="1:216" s="782" customFormat="1">
      <c r="A911" s="779"/>
      <c r="B911" s="780"/>
      <c r="C911" s="780"/>
      <c r="D911" s="780"/>
      <c r="E911" s="780"/>
      <c r="F911" s="780"/>
      <c r="G911" s="780"/>
      <c r="H911" s="780"/>
      <c r="I911" s="780"/>
      <c r="J911" s="780"/>
      <c r="K911" s="780"/>
      <c r="L911" s="780"/>
      <c r="M911" s="780"/>
      <c r="N911" s="780"/>
      <c r="O911" s="780"/>
      <c r="P911" s="780"/>
      <c r="Q911" s="781"/>
      <c r="R911" s="778"/>
      <c r="S911" s="778"/>
      <c r="T911" s="778"/>
      <c r="U911" s="778"/>
      <c r="V911" s="778"/>
      <c r="W911" s="778"/>
      <c r="X911" s="778"/>
      <c r="Y911" s="778"/>
      <c r="Z911" s="778"/>
      <c r="AA911" s="778"/>
      <c r="AB911" s="778"/>
      <c r="AC911" s="778"/>
      <c r="AD911" s="778"/>
      <c r="AE911" s="778"/>
      <c r="AF911" s="778"/>
      <c r="AG911" s="778"/>
      <c r="AH911" s="778"/>
      <c r="AI911" s="778"/>
      <c r="AJ911" s="778"/>
      <c r="AK911" s="778"/>
      <c r="AL911" s="778"/>
      <c r="AM911" s="778"/>
      <c r="AN911" s="778"/>
      <c r="AO911" s="778"/>
      <c r="AP911" s="778"/>
      <c r="AQ911" s="778"/>
      <c r="AR911" s="778"/>
      <c r="AS911" s="778"/>
      <c r="AT911" s="778"/>
      <c r="AU911" s="778"/>
      <c r="AV911" s="778"/>
      <c r="AW911" s="778"/>
      <c r="AX911" s="778"/>
      <c r="AY911" s="778"/>
      <c r="AZ911" s="778"/>
      <c r="BA911" s="778"/>
      <c r="BB911" s="778"/>
      <c r="BC911" s="778"/>
      <c r="BD911" s="778"/>
      <c r="BE911" s="778"/>
      <c r="BF911" s="778"/>
      <c r="BG911" s="778"/>
      <c r="BH911" s="778"/>
      <c r="BI911" s="778"/>
      <c r="BJ911" s="778"/>
      <c r="BK911" s="778"/>
      <c r="BL911" s="778"/>
      <c r="BM911" s="778"/>
      <c r="BN911" s="778"/>
      <c r="BO911" s="778"/>
      <c r="BP911" s="778"/>
      <c r="BQ911" s="778"/>
      <c r="BR911" s="778"/>
      <c r="BS911" s="778"/>
      <c r="BT911" s="778"/>
      <c r="BU911" s="778"/>
      <c r="BV911" s="778"/>
      <c r="BW911" s="778"/>
      <c r="BX911" s="778"/>
      <c r="BY911" s="778"/>
      <c r="BZ911" s="778"/>
      <c r="CA911" s="778"/>
      <c r="CB911" s="778"/>
      <c r="CC911" s="778"/>
      <c r="CD911" s="778"/>
      <c r="CE911" s="778"/>
      <c r="CF911" s="778"/>
      <c r="CG911" s="778"/>
      <c r="CH911" s="778"/>
      <c r="CI911" s="778"/>
      <c r="CJ911" s="778"/>
      <c r="CK911" s="778"/>
      <c r="CL911" s="778"/>
      <c r="CM911" s="778"/>
      <c r="CN911" s="778"/>
      <c r="CO911" s="778"/>
      <c r="CP911" s="778"/>
      <c r="CQ911" s="778"/>
      <c r="CR911" s="778"/>
      <c r="CS911" s="778"/>
      <c r="CT911" s="778"/>
      <c r="CU911" s="778"/>
      <c r="CV911" s="778"/>
      <c r="CW911" s="778"/>
      <c r="CX911" s="778"/>
      <c r="CY911" s="778"/>
      <c r="CZ911" s="778"/>
      <c r="DA911" s="778"/>
      <c r="DB911" s="778"/>
      <c r="DC911" s="778"/>
      <c r="DD911" s="778"/>
      <c r="DE911" s="778"/>
      <c r="DF911" s="778"/>
      <c r="DG911" s="778"/>
      <c r="DH911" s="778"/>
      <c r="DI911" s="778"/>
      <c r="DJ911" s="778"/>
      <c r="DK911" s="778"/>
      <c r="DL911" s="778"/>
      <c r="DM911" s="778"/>
      <c r="DN911" s="778"/>
      <c r="DO911" s="778"/>
      <c r="DP911" s="778"/>
      <c r="DQ911" s="778"/>
      <c r="DR911" s="778"/>
      <c r="DS911" s="778"/>
      <c r="DT911" s="778"/>
      <c r="DU911" s="778"/>
      <c r="DV911" s="778"/>
      <c r="DW911" s="778"/>
      <c r="DX911" s="778"/>
      <c r="DY911" s="778"/>
      <c r="DZ911" s="778"/>
      <c r="EA911" s="778"/>
      <c r="EB911" s="778"/>
      <c r="EC911" s="778"/>
      <c r="ED911" s="778"/>
      <c r="EE911" s="778"/>
      <c r="EF911" s="778"/>
      <c r="EG911" s="778"/>
      <c r="EH911" s="778"/>
      <c r="EI911" s="778"/>
      <c r="EJ911" s="778"/>
      <c r="EK911" s="778"/>
      <c r="EL911" s="778"/>
      <c r="EM911" s="778"/>
      <c r="EN911" s="778"/>
      <c r="EO911" s="778"/>
      <c r="EP911" s="778"/>
      <c r="EQ911" s="778"/>
      <c r="ER911" s="778"/>
      <c r="ES911" s="778"/>
      <c r="ET911" s="778"/>
      <c r="EU911" s="778"/>
      <c r="EV911" s="778"/>
      <c r="EW911" s="778"/>
      <c r="EX911" s="778"/>
      <c r="EY911" s="778"/>
      <c r="EZ911" s="778"/>
      <c r="FA911" s="778"/>
      <c r="FB911" s="778"/>
      <c r="FC911" s="778"/>
      <c r="FD911" s="778"/>
      <c r="FE911" s="778"/>
      <c r="FF911" s="778"/>
      <c r="FG911" s="778"/>
      <c r="FH911" s="778"/>
      <c r="FI911" s="778"/>
      <c r="FJ911" s="778"/>
      <c r="FK911" s="778"/>
      <c r="FL911" s="778"/>
      <c r="FM911" s="778"/>
      <c r="FN911" s="778"/>
      <c r="FO911" s="778"/>
      <c r="FP911" s="778"/>
      <c r="FQ911" s="778"/>
      <c r="FR911" s="778"/>
      <c r="FS911" s="778"/>
      <c r="FT911" s="778"/>
      <c r="FU911" s="778"/>
      <c r="FV911" s="778"/>
      <c r="FW911" s="778"/>
      <c r="FX911" s="778"/>
      <c r="FY911" s="778"/>
      <c r="FZ911" s="778"/>
      <c r="GA911" s="778"/>
      <c r="GB911" s="778"/>
      <c r="GC911" s="778"/>
      <c r="GD911" s="778"/>
      <c r="GE911" s="778"/>
      <c r="GF911" s="778"/>
      <c r="GG911" s="778"/>
      <c r="GH911" s="778"/>
      <c r="GI911" s="778"/>
      <c r="GJ911" s="778"/>
      <c r="GK911" s="778"/>
      <c r="GL911" s="778"/>
      <c r="GM911" s="778"/>
      <c r="GN911" s="778"/>
      <c r="GO911" s="778"/>
      <c r="GP911" s="778"/>
      <c r="GQ911" s="778"/>
      <c r="GR911" s="778"/>
      <c r="GS911" s="778"/>
      <c r="GT911" s="778"/>
      <c r="GU911" s="778"/>
      <c r="GV911" s="778"/>
      <c r="GW911" s="778"/>
      <c r="GX911" s="778"/>
      <c r="GY911" s="778"/>
      <c r="GZ911" s="778"/>
      <c r="HA911" s="778"/>
      <c r="HB911" s="778"/>
      <c r="HC911" s="778"/>
      <c r="HD911" s="778"/>
      <c r="HE911" s="778"/>
      <c r="HF911" s="778"/>
      <c r="HG911" s="778"/>
      <c r="HH911" s="778"/>
    </row>
    <row r="912" spans="1:216" s="782" customFormat="1">
      <c r="A912" s="779"/>
      <c r="B912" s="780"/>
      <c r="C912" s="780"/>
      <c r="D912" s="780"/>
      <c r="E912" s="780"/>
      <c r="F912" s="780"/>
      <c r="G912" s="780"/>
      <c r="H912" s="780"/>
      <c r="I912" s="780"/>
      <c r="J912" s="780"/>
      <c r="K912" s="780"/>
      <c r="L912" s="780"/>
      <c r="M912" s="780"/>
      <c r="N912" s="780"/>
      <c r="O912" s="780"/>
      <c r="P912" s="780"/>
      <c r="Q912" s="781"/>
      <c r="R912" s="778"/>
      <c r="S912" s="778"/>
      <c r="T912" s="778"/>
      <c r="U912" s="778"/>
      <c r="V912" s="778"/>
      <c r="W912" s="778"/>
      <c r="X912" s="778"/>
      <c r="Y912" s="778"/>
      <c r="Z912" s="778"/>
      <c r="AA912" s="778"/>
      <c r="AB912" s="778"/>
      <c r="AC912" s="778"/>
      <c r="AD912" s="778"/>
      <c r="AE912" s="778"/>
      <c r="AF912" s="778"/>
      <c r="AG912" s="778"/>
      <c r="AH912" s="778"/>
      <c r="AI912" s="778"/>
      <c r="AJ912" s="778"/>
      <c r="AK912" s="778"/>
      <c r="AL912" s="778"/>
      <c r="AM912" s="778"/>
      <c r="AN912" s="778"/>
      <c r="AO912" s="778"/>
      <c r="AP912" s="778"/>
      <c r="AQ912" s="778"/>
      <c r="AR912" s="778"/>
      <c r="AS912" s="778"/>
      <c r="AT912" s="778"/>
      <c r="AU912" s="778"/>
      <c r="AV912" s="778"/>
      <c r="AW912" s="778"/>
      <c r="AX912" s="778"/>
      <c r="AY912" s="778"/>
      <c r="AZ912" s="778"/>
      <c r="BA912" s="778"/>
      <c r="BB912" s="778"/>
      <c r="BC912" s="778"/>
      <c r="BD912" s="778"/>
      <c r="BE912" s="778"/>
      <c r="BF912" s="778"/>
      <c r="BG912" s="778"/>
      <c r="BH912" s="778"/>
      <c r="BI912" s="778"/>
      <c r="BJ912" s="778"/>
      <c r="BK912" s="778"/>
      <c r="BL912" s="778"/>
      <c r="BM912" s="778"/>
      <c r="BN912" s="778"/>
      <c r="BO912" s="778"/>
      <c r="BP912" s="778"/>
      <c r="BQ912" s="778"/>
      <c r="BR912" s="778"/>
      <c r="BS912" s="778"/>
      <c r="BT912" s="778"/>
      <c r="BU912" s="778"/>
      <c r="BV912" s="778"/>
      <c r="BW912" s="778"/>
      <c r="BX912" s="778"/>
      <c r="BY912" s="778"/>
      <c r="BZ912" s="778"/>
      <c r="CA912" s="778"/>
      <c r="CB912" s="778"/>
      <c r="CC912" s="778"/>
      <c r="CD912" s="778"/>
      <c r="CE912" s="778"/>
      <c r="CF912" s="778"/>
      <c r="CG912" s="778"/>
      <c r="CH912" s="778"/>
      <c r="CI912" s="778"/>
      <c r="CJ912" s="778"/>
      <c r="CK912" s="778"/>
      <c r="CL912" s="778"/>
      <c r="CM912" s="778"/>
      <c r="CN912" s="778"/>
      <c r="CO912" s="778"/>
      <c r="CP912" s="778"/>
      <c r="CQ912" s="778"/>
      <c r="CR912" s="778"/>
      <c r="CS912" s="778"/>
      <c r="CT912" s="778"/>
      <c r="CU912" s="778"/>
      <c r="CV912" s="778"/>
      <c r="CW912" s="778"/>
      <c r="CX912" s="778"/>
      <c r="CY912" s="778"/>
      <c r="CZ912" s="778"/>
      <c r="DA912" s="778"/>
      <c r="DB912" s="778"/>
      <c r="DC912" s="778"/>
      <c r="DD912" s="778"/>
      <c r="DE912" s="778"/>
      <c r="DF912" s="778"/>
      <c r="DG912" s="778"/>
      <c r="DH912" s="778"/>
      <c r="DI912" s="778"/>
      <c r="DJ912" s="778"/>
      <c r="DK912" s="778"/>
      <c r="DL912" s="778"/>
      <c r="DM912" s="778"/>
      <c r="DN912" s="778"/>
      <c r="DO912" s="778"/>
      <c r="DP912" s="778"/>
      <c r="DQ912" s="778"/>
      <c r="DR912" s="778"/>
      <c r="DS912" s="778"/>
      <c r="DT912" s="778"/>
      <c r="DU912" s="778"/>
      <c r="DV912" s="778"/>
      <c r="DW912" s="778"/>
      <c r="DX912" s="778"/>
      <c r="DY912" s="778"/>
      <c r="DZ912" s="778"/>
      <c r="EA912" s="778"/>
      <c r="EB912" s="778"/>
      <c r="EC912" s="778"/>
      <c r="ED912" s="778"/>
      <c r="EE912" s="778"/>
      <c r="EF912" s="778"/>
      <c r="EG912" s="778"/>
      <c r="EH912" s="778"/>
      <c r="EI912" s="778"/>
      <c r="EJ912" s="778"/>
      <c r="EK912" s="778"/>
      <c r="EL912" s="778"/>
      <c r="EM912" s="778"/>
      <c r="EN912" s="778"/>
      <c r="EO912" s="778"/>
      <c r="EP912" s="778"/>
      <c r="EQ912" s="778"/>
      <c r="ER912" s="778"/>
      <c r="ES912" s="778"/>
      <c r="ET912" s="778"/>
      <c r="EU912" s="778"/>
      <c r="EV912" s="778"/>
      <c r="EW912" s="778"/>
      <c r="EX912" s="778"/>
      <c r="EY912" s="778"/>
      <c r="EZ912" s="778"/>
      <c r="FA912" s="778"/>
      <c r="FB912" s="778"/>
      <c r="FC912" s="778"/>
      <c r="FD912" s="778"/>
      <c r="FE912" s="778"/>
      <c r="FF912" s="778"/>
      <c r="FG912" s="778"/>
      <c r="FH912" s="778"/>
      <c r="FI912" s="778"/>
      <c r="FJ912" s="778"/>
      <c r="FK912" s="778"/>
      <c r="FL912" s="778"/>
      <c r="FM912" s="778"/>
      <c r="FN912" s="778"/>
      <c r="FO912" s="778"/>
      <c r="FP912" s="778"/>
      <c r="FQ912" s="778"/>
      <c r="FR912" s="778"/>
      <c r="FS912" s="778"/>
      <c r="FT912" s="778"/>
      <c r="FU912" s="778"/>
      <c r="FV912" s="778"/>
      <c r="FW912" s="778"/>
      <c r="FX912" s="778"/>
      <c r="FY912" s="778"/>
      <c r="FZ912" s="778"/>
      <c r="GA912" s="778"/>
      <c r="GB912" s="778"/>
      <c r="GC912" s="778"/>
      <c r="GD912" s="778"/>
      <c r="GE912" s="778"/>
      <c r="GF912" s="778"/>
      <c r="GG912" s="778"/>
      <c r="GH912" s="778"/>
      <c r="GI912" s="778"/>
      <c r="GJ912" s="778"/>
      <c r="GK912" s="778"/>
      <c r="GL912" s="778"/>
      <c r="GM912" s="778"/>
      <c r="GN912" s="778"/>
      <c r="GO912" s="778"/>
      <c r="GP912" s="778"/>
      <c r="GQ912" s="778"/>
      <c r="GR912" s="778"/>
      <c r="GS912" s="778"/>
      <c r="GT912" s="778"/>
      <c r="GU912" s="778"/>
      <c r="GV912" s="778"/>
      <c r="GW912" s="778"/>
      <c r="GX912" s="778"/>
      <c r="GY912" s="778"/>
      <c r="GZ912" s="778"/>
      <c r="HA912" s="778"/>
      <c r="HB912" s="778"/>
      <c r="HC912" s="778"/>
      <c r="HD912" s="778"/>
      <c r="HE912" s="778"/>
      <c r="HF912" s="778"/>
      <c r="HG912" s="778"/>
      <c r="HH912" s="778"/>
    </row>
    <row r="913" spans="1:216" s="782" customFormat="1">
      <c r="A913" s="779"/>
      <c r="B913" s="780"/>
      <c r="C913" s="780"/>
      <c r="D913" s="780"/>
      <c r="E913" s="780"/>
      <c r="F913" s="780"/>
      <c r="G913" s="780"/>
      <c r="H913" s="780"/>
      <c r="I913" s="780"/>
      <c r="J913" s="780"/>
      <c r="K913" s="780"/>
      <c r="L913" s="780"/>
      <c r="M913" s="780"/>
      <c r="N913" s="780"/>
      <c r="O913" s="780"/>
      <c r="P913" s="780"/>
      <c r="Q913" s="781"/>
      <c r="R913" s="778"/>
      <c r="S913" s="778"/>
      <c r="T913" s="778"/>
      <c r="U913" s="778"/>
      <c r="V913" s="778"/>
      <c r="W913" s="778"/>
      <c r="X913" s="778"/>
      <c r="Y913" s="778"/>
      <c r="Z913" s="778"/>
      <c r="AA913" s="778"/>
      <c r="AB913" s="778"/>
      <c r="AC913" s="778"/>
      <c r="AD913" s="778"/>
      <c r="AE913" s="778"/>
      <c r="AF913" s="778"/>
      <c r="AG913" s="778"/>
      <c r="AH913" s="778"/>
      <c r="AI913" s="778"/>
      <c r="AJ913" s="778"/>
      <c r="AK913" s="778"/>
      <c r="AL913" s="778"/>
      <c r="AM913" s="778"/>
      <c r="AN913" s="778"/>
      <c r="AO913" s="778"/>
      <c r="AP913" s="778"/>
      <c r="AQ913" s="778"/>
      <c r="AR913" s="778"/>
      <c r="AS913" s="778"/>
      <c r="AT913" s="778"/>
      <c r="AU913" s="778"/>
      <c r="AV913" s="778"/>
      <c r="AW913" s="778"/>
      <c r="AX913" s="778"/>
      <c r="AY913" s="778"/>
      <c r="AZ913" s="778"/>
      <c r="BA913" s="778"/>
      <c r="BB913" s="778"/>
      <c r="BC913" s="778"/>
      <c r="BD913" s="778"/>
      <c r="BE913" s="778"/>
      <c r="BF913" s="778"/>
      <c r="BG913" s="778"/>
      <c r="BH913" s="778"/>
      <c r="BI913" s="778"/>
      <c r="BJ913" s="778"/>
      <c r="BK913" s="778"/>
      <c r="BL913" s="778"/>
      <c r="BM913" s="778"/>
      <c r="BN913" s="778"/>
      <c r="BO913" s="778"/>
      <c r="BP913" s="778"/>
      <c r="BQ913" s="778"/>
      <c r="BR913" s="778"/>
      <c r="BS913" s="778"/>
      <c r="BT913" s="778"/>
      <c r="BU913" s="778"/>
      <c r="BV913" s="778"/>
      <c r="BW913" s="778"/>
      <c r="BX913" s="778"/>
      <c r="BY913" s="778"/>
      <c r="BZ913" s="778"/>
      <c r="CA913" s="778"/>
      <c r="CB913" s="778"/>
      <c r="CC913" s="778"/>
      <c r="CD913" s="778"/>
      <c r="CE913" s="778"/>
      <c r="CF913" s="778"/>
      <c r="CG913" s="778"/>
      <c r="CH913" s="778"/>
      <c r="CI913" s="778"/>
      <c r="CJ913" s="778"/>
      <c r="CK913" s="778"/>
      <c r="CL913" s="778"/>
      <c r="CM913" s="778"/>
      <c r="CN913" s="778"/>
      <c r="CO913" s="778"/>
      <c r="CP913" s="778"/>
      <c r="CQ913" s="778"/>
      <c r="CR913" s="778"/>
      <c r="CS913" s="778"/>
      <c r="CT913" s="778"/>
      <c r="CU913" s="778"/>
      <c r="CV913" s="778"/>
      <c r="CW913" s="778"/>
      <c r="CX913" s="778"/>
      <c r="CY913" s="778"/>
      <c r="CZ913" s="778"/>
      <c r="DA913" s="778"/>
      <c r="DB913" s="778"/>
      <c r="DC913" s="778"/>
      <c r="DD913" s="778"/>
      <c r="DE913" s="778"/>
      <c r="DF913" s="778"/>
      <c r="DG913" s="778"/>
      <c r="DH913" s="778"/>
      <c r="DI913" s="778"/>
      <c r="DJ913" s="778"/>
      <c r="DK913" s="778"/>
      <c r="DL913" s="778"/>
      <c r="DM913" s="778"/>
      <c r="DN913" s="778"/>
      <c r="DO913" s="778"/>
      <c r="DP913" s="778"/>
      <c r="DQ913" s="778"/>
      <c r="DR913" s="778"/>
      <c r="DS913" s="778"/>
      <c r="DT913" s="778"/>
      <c r="DU913" s="778"/>
      <c r="DV913" s="778"/>
      <c r="DW913" s="778"/>
      <c r="DX913" s="778"/>
      <c r="DY913" s="778"/>
      <c r="DZ913" s="778"/>
      <c r="EA913" s="778"/>
      <c r="EB913" s="778"/>
      <c r="EC913" s="778"/>
      <c r="ED913" s="778"/>
      <c r="EE913" s="778"/>
      <c r="EF913" s="778"/>
      <c r="EG913" s="778"/>
      <c r="EH913" s="778"/>
      <c r="EI913" s="778"/>
      <c r="EJ913" s="778"/>
      <c r="EK913" s="778"/>
      <c r="EL913" s="778"/>
      <c r="EM913" s="778"/>
      <c r="EN913" s="778"/>
      <c r="EO913" s="778"/>
      <c r="EP913" s="778"/>
      <c r="EQ913" s="778"/>
      <c r="ER913" s="778"/>
      <c r="ES913" s="778"/>
      <c r="ET913" s="778"/>
      <c r="EU913" s="778"/>
      <c r="EV913" s="778"/>
      <c r="EW913" s="778"/>
      <c r="EX913" s="778"/>
      <c r="EY913" s="778"/>
      <c r="EZ913" s="778"/>
      <c r="FA913" s="778"/>
      <c r="FB913" s="778"/>
      <c r="FC913" s="778"/>
      <c r="FD913" s="778"/>
      <c r="FE913" s="778"/>
      <c r="FF913" s="778"/>
      <c r="FG913" s="778"/>
      <c r="FH913" s="778"/>
      <c r="FI913" s="778"/>
      <c r="FJ913" s="778"/>
      <c r="FK913" s="778"/>
      <c r="FL913" s="778"/>
      <c r="FM913" s="778"/>
      <c r="FN913" s="778"/>
      <c r="FO913" s="778"/>
      <c r="FP913" s="778"/>
      <c r="FQ913" s="778"/>
      <c r="FR913" s="778"/>
      <c r="FS913" s="778"/>
      <c r="FT913" s="778"/>
      <c r="FU913" s="778"/>
      <c r="FV913" s="778"/>
      <c r="FW913" s="778"/>
      <c r="FX913" s="778"/>
      <c r="FY913" s="778"/>
      <c r="FZ913" s="778"/>
      <c r="GA913" s="778"/>
      <c r="GB913" s="778"/>
      <c r="GC913" s="778"/>
      <c r="GD913" s="778"/>
      <c r="GE913" s="778"/>
      <c r="GF913" s="778"/>
      <c r="GG913" s="778"/>
      <c r="GH913" s="778"/>
      <c r="GI913" s="778"/>
      <c r="GJ913" s="778"/>
      <c r="GK913" s="778"/>
      <c r="GL913" s="778"/>
      <c r="GM913" s="778"/>
      <c r="GN913" s="778"/>
      <c r="GO913" s="778"/>
      <c r="GP913" s="778"/>
      <c r="GQ913" s="778"/>
      <c r="GR913" s="778"/>
      <c r="GS913" s="778"/>
      <c r="GT913" s="778"/>
      <c r="GU913" s="778"/>
      <c r="GV913" s="778"/>
      <c r="GW913" s="778"/>
      <c r="GX913" s="778"/>
      <c r="GY913" s="778"/>
      <c r="GZ913" s="778"/>
      <c r="HA913" s="778"/>
      <c r="HB913" s="778"/>
      <c r="HC913" s="778"/>
      <c r="HD913" s="778"/>
      <c r="HE913" s="778"/>
      <c r="HF913" s="778"/>
      <c r="HG913" s="778"/>
      <c r="HH913" s="778"/>
    </row>
    <row r="914" spans="1:216" s="782" customFormat="1">
      <c r="A914" s="779"/>
      <c r="B914" s="780"/>
      <c r="C914" s="780"/>
      <c r="D914" s="780"/>
      <c r="E914" s="780"/>
      <c r="F914" s="780"/>
      <c r="G914" s="780"/>
      <c r="H914" s="780"/>
      <c r="I914" s="780"/>
      <c r="J914" s="780"/>
      <c r="K914" s="780"/>
      <c r="L914" s="780"/>
      <c r="M914" s="780"/>
      <c r="N914" s="780"/>
      <c r="O914" s="780"/>
      <c r="P914" s="780"/>
      <c r="Q914" s="781"/>
      <c r="R914" s="778"/>
      <c r="S914" s="778"/>
      <c r="T914" s="778"/>
      <c r="U914" s="778"/>
      <c r="V914" s="778"/>
      <c r="W914" s="778"/>
      <c r="X914" s="778"/>
      <c r="Y914" s="778"/>
      <c r="Z914" s="778"/>
      <c r="AA914" s="778"/>
      <c r="AB914" s="778"/>
      <c r="AC914" s="778"/>
      <c r="AD914" s="778"/>
      <c r="AE914" s="778"/>
      <c r="AF914" s="778"/>
      <c r="AG914" s="778"/>
      <c r="AH914" s="778"/>
      <c r="AI914" s="778"/>
      <c r="AJ914" s="778"/>
      <c r="AK914" s="778"/>
      <c r="AL914" s="778"/>
      <c r="AM914" s="778"/>
      <c r="AN914" s="778"/>
      <c r="AO914" s="778"/>
      <c r="AP914" s="778"/>
      <c r="AQ914" s="778"/>
      <c r="AR914" s="778"/>
      <c r="AS914" s="778"/>
      <c r="AT914" s="778"/>
      <c r="AU914" s="778"/>
      <c r="AV914" s="778"/>
      <c r="AW914" s="778"/>
      <c r="AX914" s="778"/>
      <c r="AY914" s="778"/>
      <c r="AZ914" s="778"/>
      <c r="BA914" s="778"/>
      <c r="BB914" s="778"/>
      <c r="BC914" s="778"/>
      <c r="BD914" s="778"/>
      <c r="BE914" s="778"/>
      <c r="BF914" s="778"/>
      <c r="BG914" s="778"/>
      <c r="BH914" s="778"/>
      <c r="BI914" s="778"/>
      <c r="BJ914" s="778"/>
      <c r="BK914" s="778"/>
      <c r="BL914" s="778"/>
      <c r="BM914" s="778"/>
      <c r="BN914" s="778"/>
      <c r="BO914" s="778"/>
      <c r="BP914" s="778"/>
      <c r="BQ914" s="778"/>
      <c r="BR914" s="778"/>
      <c r="BS914" s="778"/>
      <c r="BT914" s="778"/>
      <c r="BU914" s="778"/>
      <c r="BV914" s="778"/>
      <c r="BW914" s="778"/>
      <c r="BX914" s="778"/>
      <c r="BY914" s="778"/>
      <c r="BZ914" s="778"/>
      <c r="CA914" s="778"/>
      <c r="CB914" s="778"/>
      <c r="CC914" s="778"/>
      <c r="CD914" s="778"/>
      <c r="CE914" s="778"/>
      <c r="CF914" s="778"/>
      <c r="CG914" s="778"/>
      <c r="CH914" s="778"/>
      <c r="CI914" s="778"/>
      <c r="CJ914" s="778"/>
      <c r="CK914" s="778"/>
      <c r="CL914" s="778"/>
      <c r="CM914" s="778"/>
      <c r="CN914" s="778"/>
      <c r="CO914" s="778"/>
      <c r="CP914" s="778"/>
      <c r="CQ914" s="778"/>
      <c r="CR914" s="778"/>
      <c r="CS914" s="778"/>
      <c r="CT914" s="778"/>
      <c r="CU914" s="778"/>
      <c r="CV914" s="778"/>
      <c r="CW914" s="778"/>
      <c r="CX914" s="778"/>
      <c r="CY914" s="778"/>
      <c r="CZ914" s="778"/>
      <c r="DA914" s="778"/>
      <c r="DB914" s="778"/>
      <c r="DC914" s="778"/>
      <c r="DD914" s="778"/>
      <c r="DE914" s="778"/>
      <c r="DF914" s="778"/>
      <c r="DG914" s="778"/>
      <c r="DH914" s="778"/>
      <c r="DI914" s="778"/>
      <c r="DJ914" s="778"/>
      <c r="DK914" s="778"/>
      <c r="DL914" s="778"/>
      <c r="DM914" s="778"/>
      <c r="DN914" s="778"/>
      <c r="DO914" s="778"/>
      <c r="DP914" s="778"/>
      <c r="DQ914" s="778"/>
      <c r="DR914" s="778"/>
      <c r="DS914" s="778"/>
      <c r="DT914" s="778"/>
      <c r="DU914" s="778"/>
      <c r="DV914" s="778"/>
      <c r="DW914" s="778"/>
      <c r="DX914" s="778"/>
      <c r="DY914" s="778"/>
      <c r="DZ914" s="778"/>
      <c r="EA914" s="778"/>
      <c r="EB914" s="778"/>
      <c r="EC914" s="778"/>
      <c r="ED914" s="778"/>
      <c r="EE914" s="778"/>
      <c r="EF914" s="778"/>
      <c r="EG914" s="778"/>
      <c r="EH914" s="778"/>
      <c r="EI914" s="778"/>
      <c r="EJ914" s="778"/>
      <c r="EK914" s="778"/>
      <c r="EL914" s="778"/>
      <c r="EM914" s="778"/>
      <c r="EN914" s="778"/>
      <c r="EO914" s="778"/>
      <c r="EP914" s="778"/>
      <c r="EQ914" s="778"/>
      <c r="ER914" s="778"/>
      <c r="ES914" s="778"/>
      <c r="ET914" s="778"/>
      <c r="EU914" s="778"/>
      <c r="EV914" s="778"/>
      <c r="EW914" s="778"/>
      <c r="EX914" s="778"/>
      <c r="EY914" s="778"/>
      <c r="EZ914" s="778"/>
      <c r="FA914" s="778"/>
      <c r="FB914" s="778"/>
      <c r="FC914" s="778"/>
      <c r="FD914" s="778"/>
      <c r="FE914" s="778"/>
      <c r="FF914" s="778"/>
      <c r="FG914" s="778"/>
      <c r="FH914" s="778"/>
      <c r="FI914" s="778"/>
      <c r="FJ914" s="778"/>
      <c r="FK914" s="778"/>
      <c r="FL914" s="778"/>
      <c r="FM914" s="778"/>
      <c r="FN914" s="778"/>
      <c r="FO914" s="778"/>
      <c r="FP914" s="778"/>
      <c r="FQ914" s="778"/>
      <c r="FR914" s="778"/>
      <c r="FS914" s="778"/>
      <c r="FT914" s="778"/>
      <c r="FU914" s="778"/>
      <c r="FV914" s="778"/>
      <c r="FW914" s="778"/>
      <c r="FX914" s="778"/>
      <c r="FY914" s="778"/>
      <c r="FZ914" s="778"/>
      <c r="GA914" s="778"/>
      <c r="GB914" s="778"/>
      <c r="GC914" s="778"/>
      <c r="GD914" s="778"/>
      <c r="GE914" s="778"/>
      <c r="GF914" s="778"/>
      <c r="GG914" s="778"/>
      <c r="GH914" s="778"/>
      <c r="GI914" s="778"/>
      <c r="GJ914" s="778"/>
      <c r="GK914" s="778"/>
      <c r="GL914" s="778"/>
      <c r="GM914" s="778"/>
      <c r="GN914" s="778"/>
      <c r="GO914" s="778"/>
      <c r="GP914" s="778"/>
      <c r="GQ914" s="778"/>
      <c r="GR914" s="778"/>
      <c r="GS914" s="778"/>
      <c r="GT914" s="778"/>
      <c r="GU914" s="778"/>
      <c r="GV914" s="778"/>
      <c r="GW914" s="778"/>
      <c r="GX914" s="778"/>
      <c r="GY914" s="778"/>
      <c r="GZ914" s="778"/>
      <c r="HA914" s="778"/>
      <c r="HB914" s="778"/>
      <c r="HC914" s="778"/>
      <c r="HD914" s="778"/>
      <c r="HE914" s="778"/>
      <c r="HF914" s="778"/>
      <c r="HG914" s="778"/>
      <c r="HH914" s="778"/>
    </row>
    <row r="915" spans="1:216" s="782" customFormat="1">
      <c r="A915" s="779"/>
      <c r="B915" s="780"/>
      <c r="C915" s="780"/>
      <c r="D915" s="780"/>
      <c r="E915" s="780"/>
      <c r="F915" s="780"/>
      <c r="G915" s="780"/>
      <c r="H915" s="780"/>
      <c r="I915" s="780"/>
      <c r="J915" s="780"/>
      <c r="K915" s="780"/>
      <c r="L915" s="780"/>
      <c r="M915" s="780"/>
      <c r="N915" s="780"/>
      <c r="O915" s="780"/>
      <c r="P915" s="780"/>
      <c r="Q915" s="781"/>
      <c r="R915" s="778"/>
      <c r="S915" s="778"/>
      <c r="T915" s="778"/>
      <c r="U915" s="778"/>
      <c r="V915" s="778"/>
      <c r="W915" s="778"/>
      <c r="X915" s="778"/>
      <c r="Y915" s="778"/>
      <c r="Z915" s="778"/>
      <c r="AA915" s="778"/>
      <c r="AB915" s="778"/>
      <c r="AC915" s="778"/>
      <c r="AD915" s="778"/>
      <c r="AE915" s="778"/>
      <c r="AF915" s="778"/>
      <c r="AG915" s="778"/>
      <c r="AH915" s="778"/>
      <c r="AI915" s="778"/>
      <c r="AJ915" s="778"/>
      <c r="AK915" s="778"/>
      <c r="AL915" s="778"/>
      <c r="AM915" s="778"/>
      <c r="AN915" s="778"/>
      <c r="AO915" s="778"/>
      <c r="AP915" s="778"/>
      <c r="AQ915" s="778"/>
      <c r="AR915" s="778"/>
      <c r="AS915" s="778"/>
      <c r="AT915" s="778"/>
      <c r="AU915" s="778"/>
      <c r="AV915" s="778"/>
      <c r="AW915" s="778"/>
      <c r="AX915" s="778"/>
      <c r="AY915" s="778"/>
      <c r="AZ915" s="778"/>
      <c r="BA915" s="778"/>
      <c r="BB915" s="778"/>
      <c r="BC915" s="778"/>
      <c r="BD915" s="778"/>
      <c r="BE915" s="778"/>
      <c r="BF915" s="778"/>
      <c r="BG915" s="778"/>
      <c r="BH915" s="778"/>
      <c r="BI915" s="778"/>
      <c r="BJ915" s="778"/>
      <c r="BK915" s="778"/>
      <c r="BL915" s="778"/>
      <c r="BM915" s="778"/>
      <c r="BN915" s="778"/>
      <c r="BO915" s="778"/>
      <c r="BP915" s="778"/>
      <c r="BQ915" s="778"/>
      <c r="BR915" s="778"/>
      <c r="BS915" s="778"/>
      <c r="BT915" s="778"/>
      <c r="BU915" s="778"/>
      <c r="BV915" s="778"/>
      <c r="BW915" s="778"/>
      <c r="BX915" s="778"/>
      <c r="BY915" s="778"/>
      <c r="BZ915" s="778"/>
      <c r="CA915" s="778"/>
      <c r="CB915" s="778"/>
      <c r="CC915" s="778"/>
      <c r="CD915" s="778"/>
      <c r="CE915" s="778"/>
      <c r="CF915" s="778"/>
      <c r="CG915" s="778"/>
      <c r="CH915" s="778"/>
      <c r="CI915" s="778"/>
      <c r="CJ915" s="778"/>
      <c r="CK915" s="778"/>
      <c r="CL915" s="778"/>
      <c r="CM915" s="778"/>
      <c r="CN915" s="778"/>
      <c r="CO915" s="778"/>
      <c r="CP915" s="778"/>
      <c r="CQ915" s="778"/>
      <c r="CR915" s="778"/>
      <c r="CS915" s="778"/>
      <c r="CT915" s="778"/>
      <c r="CU915" s="778"/>
      <c r="CV915" s="778"/>
      <c r="CW915" s="778"/>
      <c r="CX915" s="778"/>
      <c r="CY915" s="778"/>
      <c r="CZ915" s="778"/>
      <c r="DA915" s="778"/>
      <c r="DB915" s="778"/>
      <c r="DC915" s="778"/>
      <c r="DD915" s="778"/>
      <c r="DE915" s="778"/>
      <c r="DF915" s="778"/>
      <c r="DG915" s="778"/>
      <c r="DH915" s="778"/>
      <c r="DI915" s="778"/>
      <c r="DJ915" s="778"/>
      <c r="DK915" s="778"/>
      <c r="DL915" s="778"/>
      <c r="DM915" s="778"/>
      <c r="DN915" s="778"/>
      <c r="DO915" s="778"/>
      <c r="DP915" s="778"/>
      <c r="DQ915" s="778"/>
      <c r="DR915" s="778"/>
      <c r="DS915" s="778"/>
      <c r="DT915" s="778"/>
      <c r="DU915" s="778"/>
      <c r="DV915" s="778"/>
      <c r="DW915" s="778"/>
      <c r="DX915" s="778"/>
      <c r="DY915" s="778"/>
      <c r="DZ915" s="778"/>
      <c r="EA915" s="778"/>
      <c r="EB915" s="778"/>
      <c r="EC915" s="778"/>
      <c r="ED915" s="778"/>
      <c r="EE915" s="778"/>
      <c r="EF915" s="778"/>
      <c r="EG915" s="778"/>
      <c r="EH915" s="778"/>
      <c r="EI915" s="778"/>
      <c r="EJ915" s="778"/>
      <c r="EK915" s="778"/>
      <c r="EL915" s="778"/>
      <c r="EM915" s="778"/>
      <c r="EN915" s="778"/>
      <c r="EO915" s="778"/>
      <c r="EP915" s="778"/>
      <c r="EQ915" s="778"/>
      <c r="ER915" s="778"/>
      <c r="ES915" s="778"/>
      <c r="ET915" s="778"/>
      <c r="EU915" s="778"/>
      <c r="EV915" s="778"/>
      <c r="EW915" s="778"/>
      <c r="EX915" s="778"/>
      <c r="EY915" s="778"/>
      <c r="EZ915" s="778"/>
      <c r="FA915" s="778"/>
      <c r="FB915" s="778"/>
      <c r="FC915" s="778"/>
      <c r="FD915" s="778"/>
      <c r="FE915" s="778"/>
      <c r="FF915" s="778"/>
      <c r="FG915" s="778"/>
      <c r="FH915" s="778"/>
      <c r="FI915" s="778"/>
      <c r="FJ915" s="778"/>
      <c r="FK915" s="778"/>
      <c r="FL915" s="778"/>
      <c r="FM915" s="778"/>
      <c r="FN915" s="778"/>
      <c r="FO915" s="778"/>
      <c r="FP915" s="778"/>
      <c r="FQ915" s="778"/>
      <c r="FR915" s="778"/>
      <c r="FS915" s="778"/>
      <c r="FT915" s="778"/>
      <c r="FU915" s="778"/>
      <c r="FV915" s="778"/>
      <c r="FW915" s="778"/>
      <c r="FX915" s="778"/>
      <c r="FY915" s="778"/>
      <c r="FZ915" s="778"/>
      <c r="GA915" s="778"/>
      <c r="GB915" s="778"/>
      <c r="GC915" s="778"/>
      <c r="GD915" s="778"/>
      <c r="GE915" s="778"/>
      <c r="GF915" s="778"/>
      <c r="GG915" s="778"/>
      <c r="GH915" s="778"/>
      <c r="GI915" s="778"/>
      <c r="GJ915" s="778"/>
      <c r="GK915" s="778"/>
      <c r="GL915" s="778"/>
      <c r="GM915" s="778"/>
      <c r="GN915" s="778"/>
      <c r="GO915" s="778"/>
      <c r="GP915" s="778"/>
      <c r="GQ915" s="778"/>
      <c r="GR915" s="778"/>
      <c r="GS915" s="778"/>
      <c r="GT915" s="778"/>
      <c r="GU915" s="778"/>
      <c r="GV915" s="778"/>
      <c r="GW915" s="778"/>
      <c r="GX915" s="778"/>
      <c r="GY915" s="778"/>
      <c r="GZ915" s="778"/>
      <c r="HA915" s="778"/>
      <c r="HB915" s="778"/>
      <c r="HC915" s="778"/>
      <c r="HD915" s="778"/>
      <c r="HE915" s="778"/>
      <c r="HF915" s="778"/>
      <c r="HG915" s="778"/>
      <c r="HH915" s="778"/>
    </row>
    <row r="916" spans="1:216" s="782" customFormat="1">
      <c r="A916" s="779"/>
      <c r="B916" s="780"/>
      <c r="C916" s="780"/>
      <c r="D916" s="780"/>
      <c r="E916" s="780"/>
      <c r="F916" s="780"/>
      <c r="G916" s="780"/>
      <c r="H916" s="780"/>
      <c r="I916" s="780"/>
      <c r="J916" s="780"/>
      <c r="K916" s="780"/>
      <c r="L916" s="780"/>
      <c r="M916" s="780"/>
      <c r="N916" s="780"/>
      <c r="O916" s="780"/>
      <c r="P916" s="780"/>
      <c r="Q916" s="781"/>
      <c r="R916" s="778"/>
      <c r="S916" s="778"/>
      <c r="T916" s="778"/>
      <c r="U916" s="778"/>
      <c r="V916" s="778"/>
      <c r="W916" s="778"/>
      <c r="X916" s="778"/>
      <c r="Y916" s="778"/>
      <c r="Z916" s="778"/>
      <c r="AA916" s="778"/>
      <c r="AB916" s="778"/>
      <c r="AC916" s="778"/>
      <c r="AD916" s="778"/>
      <c r="AE916" s="778"/>
      <c r="AF916" s="778"/>
      <c r="AG916" s="778"/>
      <c r="AH916" s="778"/>
      <c r="AI916" s="778"/>
      <c r="AJ916" s="778"/>
      <c r="AK916" s="778"/>
      <c r="AL916" s="778"/>
      <c r="AM916" s="778"/>
      <c r="AN916" s="778"/>
      <c r="AO916" s="778"/>
      <c r="AP916" s="778"/>
      <c r="AQ916" s="778"/>
      <c r="AR916" s="778"/>
      <c r="AS916" s="778"/>
      <c r="AT916" s="778"/>
      <c r="AU916" s="778"/>
      <c r="AV916" s="778"/>
      <c r="AW916" s="778"/>
      <c r="AX916" s="778"/>
      <c r="AY916" s="778"/>
      <c r="AZ916" s="778"/>
      <c r="BA916" s="778"/>
      <c r="BB916" s="778"/>
      <c r="BC916" s="778"/>
      <c r="BD916" s="778"/>
      <c r="BE916" s="778"/>
      <c r="BF916" s="778"/>
      <c r="BG916" s="778"/>
      <c r="BH916" s="778"/>
      <c r="BI916" s="778"/>
      <c r="BJ916" s="778"/>
      <c r="BK916" s="778"/>
      <c r="BL916" s="778"/>
      <c r="BM916" s="778"/>
      <c r="BN916" s="778"/>
      <c r="BO916" s="778"/>
      <c r="BP916" s="778"/>
      <c r="BQ916" s="778"/>
      <c r="BR916" s="778"/>
      <c r="BS916" s="778"/>
      <c r="BT916" s="778"/>
      <c r="BU916" s="778"/>
      <c r="BV916" s="778"/>
      <c r="BW916" s="778"/>
      <c r="BX916" s="778"/>
      <c r="BY916" s="778"/>
      <c r="BZ916" s="778"/>
      <c r="CA916" s="778"/>
      <c r="CB916" s="778"/>
      <c r="CC916" s="778"/>
      <c r="CD916" s="778"/>
      <c r="CE916" s="778"/>
      <c r="CF916" s="778"/>
      <c r="CG916" s="778"/>
      <c r="CH916" s="778"/>
      <c r="CI916" s="778"/>
      <c r="CJ916" s="778"/>
      <c r="CK916" s="778"/>
      <c r="CL916" s="778"/>
      <c r="CM916" s="778"/>
      <c r="CN916" s="778"/>
      <c r="CO916" s="778"/>
      <c r="CP916" s="778"/>
      <c r="CQ916" s="778"/>
      <c r="CR916" s="778"/>
      <c r="CS916" s="778"/>
      <c r="CT916" s="778"/>
      <c r="CU916" s="778"/>
      <c r="CV916" s="778"/>
      <c r="CW916" s="778"/>
      <c r="CX916" s="778"/>
      <c r="CY916" s="778"/>
      <c r="CZ916" s="778"/>
      <c r="DA916" s="778"/>
      <c r="DB916" s="778"/>
      <c r="DC916" s="778"/>
      <c r="DD916" s="778"/>
      <c r="DE916" s="778"/>
      <c r="DF916" s="778"/>
      <c r="DG916" s="778"/>
      <c r="DH916" s="778"/>
      <c r="DI916" s="778"/>
      <c r="DJ916" s="778"/>
      <c r="DK916" s="778"/>
      <c r="DL916" s="778"/>
      <c r="DM916" s="778"/>
      <c r="DN916" s="778"/>
      <c r="DO916" s="778"/>
      <c r="DP916" s="778"/>
      <c r="DQ916" s="778"/>
      <c r="DR916" s="778"/>
      <c r="DS916" s="778"/>
      <c r="DT916" s="778"/>
      <c r="DU916" s="778"/>
      <c r="DV916" s="778"/>
      <c r="DW916" s="778"/>
      <c r="DX916" s="778"/>
      <c r="DY916" s="778"/>
      <c r="DZ916" s="778"/>
      <c r="EA916" s="778"/>
      <c r="EB916" s="778"/>
      <c r="EC916" s="778"/>
      <c r="ED916" s="778"/>
      <c r="EE916" s="778"/>
      <c r="EF916" s="778"/>
      <c r="EG916" s="778"/>
      <c r="EH916" s="778"/>
      <c r="EI916" s="778"/>
      <c r="EJ916" s="778"/>
      <c r="EK916" s="778"/>
      <c r="EL916" s="778"/>
      <c r="EM916" s="778"/>
      <c r="EN916" s="778"/>
      <c r="EO916" s="778"/>
      <c r="EP916" s="778"/>
      <c r="EQ916" s="778"/>
      <c r="ER916" s="778"/>
      <c r="ES916" s="778"/>
      <c r="ET916" s="778"/>
      <c r="EU916" s="778"/>
      <c r="EV916" s="778"/>
      <c r="EW916" s="778"/>
      <c r="EX916" s="778"/>
      <c r="EY916" s="778"/>
      <c r="EZ916" s="778"/>
      <c r="FA916" s="778"/>
      <c r="FB916" s="778"/>
      <c r="FC916" s="778"/>
      <c r="FD916" s="778"/>
      <c r="FE916" s="778"/>
      <c r="FF916" s="778"/>
      <c r="FG916" s="778"/>
      <c r="FH916" s="778"/>
      <c r="FI916" s="778"/>
      <c r="FJ916" s="778"/>
      <c r="FK916" s="778"/>
      <c r="FL916" s="778"/>
      <c r="FM916" s="778"/>
      <c r="FN916" s="778"/>
      <c r="FO916" s="778"/>
      <c r="FP916" s="778"/>
      <c r="FQ916" s="778"/>
      <c r="FR916" s="778"/>
      <c r="FS916" s="778"/>
      <c r="FT916" s="778"/>
      <c r="FU916" s="778"/>
      <c r="FV916" s="778"/>
      <c r="FW916" s="778"/>
      <c r="FX916" s="778"/>
      <c r="FY916" s="778"/>
      <c r="FZ916" s="778"/>
      <c r="GA916" s="778"/>
      <c r="GB916" s="778"/>
      <c r="GC916" s="778"/>
      <c r="GD916" s="778"/>
      <c r="GE916" s="778"/>
      <c r="GF916" s="778"/>
      <c r="GG916" s="778"/>
      <c r="GH916" s="778"/>
      <c r="GI916" s="778"/>
      <c r="GJ916" s="778"/>
      <c r="GK916" s="778"/>
      <c r="GL916" s="778"/>
      <c r="GM916" s="778"/>
      <c r="GN916" s="778"/>
      <c r="GO916" s="778"/>
      <c r="GP916" s="778"/>
      <c r="GQ916" s="778"/>
      <c r="GR916" s="778"/>
      <c r="GS916" s="778"/>
      <c r="GT916" s="778"/>
      <c r="GU916" s="778"/>
      <c r="GV916" s="778"/>
      <c r="GW916" s="778"/>
      <c r="GX916" s="778"/>
      <c r="GY916" s="778"/>
      <c r="GZ916" s="778"/>
      <c r="HA916" s="778"/>
      <c r="HB916" s="778"/>
      <c r="HC916" s="778"/>
      <c r="HD916" s="778"/>
      <c r="HE916" s="778"/>
      <c r="HF916" s="778"/>
      <c r="HG916" s="778"/>
      <c r="HH916" s="778"/>
    </row>
    <row r="917" spans="1:216" s="782" customFormat="1">
      <c r="A917" s="779"/>
      <c r="B917" s="780"/>
      <c r="C917" s="780"/>
      <c r="D917" s="780"/>
      <c r="E917" s="780"/>
      <c r="F917" s="780"/>
      <c r="G917" s="780"/>
      <c r="H917" s="780"/>
      <c r="I917" s="780"/>
      <c r="J917" s="780"/>
      <c r="K917" s="780"/>
      <c r="L917" s="780"/>
      <c r="M917" s="780"/>
      <c r="N917" s="780"/>
      <c r="O917" s="780"/>
      <c r="P917" s="780"/>
      <c r="Q917" s="781"/>
      <c r="R917" s="778"/>
      <c r="S917" s="778"/>
      <c r="T917" s="778"/>
      <c r="U917" s="778"/>
      <c r="V917" s="778"/>
      <c r="W917" s="778"/>
      <c r="X917" s="778"/>
      <c r="Y917" s="778"/>
      <c r="Z917" s="778"/>
      <c r="AA917" s="778"/>
      <c r="AB917" s="778"/>
      <c r="AC917" s="778"/>
      <c r="AD917" s="778"/>
      <c r="AE917" s="778"/>
      <c r="AF917" s="778"/>
      <c r="AG917" s="778"/>
      <c r="AH917" s="778"/>
      <c r="AI917" s="778"/>
      <c r="AJ917" s="778"/>
      <c r="AK917" s="778"/>
      <c r="AL917" s="778"/>
      <c r="AM917" s="778"/>
      <c r="AN917" s="778"/>
      <c r="AO917" s="778"/>
      <c r="AP917" s="778"/>
      <c r="AQ917" s="778"/>
      <c r="AR917" s="778"/>
      <c r="AS917" s="778"/>
      <c r="AT917" s="778"/>
      <c r="AU917" s="778"/>
      <c r="AV917" s="778"/>
      <c r="AW917" s="778"/>
      <c r="AX917" s="778"/>
      <c r="AY917" s="778"/>
      <c r="AZ917" s="778"/>
      <c r="BA917" s="778"/>
      <c r="BB917" s="778"/>
      <c r="BC917" s="778"/>
      <c r="BD917" s="778"/>
      <c r="BE917" s="778"/>
      <c r="BF917" s="778"/>
      <c r="BG917" s="778"/>
      <c r="BH917" s="778"/>
      <c r="BI917" s="778"/>
      <c r="BJ917" s="778"/>
      <c r="BK917" s="778"/>
      <c r="BL917" s="778"/>
      <c r="BM917" s="778"/>
      <c r="BN917" s="778"/>
      <c r="BO917" s="778"/>
      <c r="BP917" s="778"/>
      <c r="BQ917" s="778"/>
      <c r="BR917" s="778"/>
      <c r="BS917" s="778"/>
      <c r="BT917" s="778"/>
      <c r="BU917" s="778"/>
      <c r="BV917" s="778"/>
      <c r="BW917" s="778"/>
      <c r="BX917" s="778"/>
      <c r="BY917" s="778"/>
      <c r="BZ917" s="778"/>
      <c r="CA917" s="778"/>
      <c r="CB917" s="778"/>
      <c r="CC917" s="778"/>
      <c r="CD917" s="778"/>
      <c r="CE917" s="778"/>
      <c r="CF917" s="778"/>
      <c r="CG917" s="778"/>
      <c r="CH917" s="778"/>
      <c r="CI917" s="778"/>
      <c r="CJ917" s="778"/>
      <c r="CK917" s="778"/>
      <c r="CL917" s="778"/>
      <c r="CM917" s="778"/>
      <c r="CN917" s="778"/>
      <c r="CO917" s="778"/>
      <c r="CP917" s="778"/>
      <c r="CQ917" s="778"/>
      <c r="CR917" s="778"/>
      <c r="CS917" s="778"/>
      <c r="CT917" s="778"/>
      <c r="CU917" s="778"/>
      <c r="CV917" s="778"/>
      <c r="CW917" s="778"/>
      <c r="CX917" s="778"/>
      <c r="CY917" s="778"/>
      <c r="CZ917" s="778"/>
      <c r="DA917" s="778"/>
      <c r="DB917" s="778"/>
      <c r="DC917" s="778"/>
      <c r="DD917" s="778"/>
      <c r="DE917" s="778"/>
      <c r="DF917" s="778"/>
      <c r="DG917" s="778"/>
      <c r="DH917" s="778"/>
      <c r="DI917" s="778"/>
      <c r="DJ917" s="778"/>
      <c r="DK917" s="778"/>
      <c r="DL917" s="778"/>
      <c r="DM917" s="778"/>
      <c r="DN917" s="778"/>
      <c r="DO917" s="778"/>
      <c r="DP917" s="778"/>
      <c r="DQ917" s="778"/>
      <c r="DR917" s="778"/>
      <c r="DS917" s="778"/>
      <c r="DT917" s="778"/>
      <c r="DU917" s="778"/>
      <c r="DV917" s="778"/>
      <c r="DW917" s="778"/>
      <c r="DX917" s="778"/>
      <c r="DY917" s="778"/>
      <c r="DZ917" s="778"/>
      <c r="EA917" s="778"/>
      <c r="EB917" s="778"/>
      <c r="EC917" s="778"/>
      <c r="ED917" s="778"/>
      <c r="EE917" s="778"/>
      <c r="EF917" s="778"/>
      <c r="EG917" s="778"/>
      <c r="EH917" s="778"/>
      <c r="EI917" s="778"/>
      <c r="EJ917" s="778"/>
      <c r="EK917" s="778"/>
      <c r="EL917" s="778"/>
      <c r="EM917" s="778"/>
      <c r="EN917" s="778"/>
      <c r="EO917" s="778"/>
      <c r="EP917" s="778"/>
      <c r="EQ917" s="778"/>
      <c r="ER917" s="778"/>
      <c r="ES917" s="778"/>
      <c r="ET917" s="778"/>
      <c r="EU917" s="778"/>
      <c r="EV917" s="778"/>
      <c r="EW917" s="778"/>
      <c r="EX917" s="778"/>
      <c r="EY917" s="778"/>
      <c r="EZ917" s="778"/>
      <c r="FA917" s="778"/>
      <c r="FB917" s="778"/>
      <c r="FC917" s="778"/>
      <c r="FD917" s="778"/>
      <c r="FE917" s="778"/>
      <c r="FF917" s="778"/>
      <c r="FG917" s="778"/>
      <c r="FH917" s="778"/>
      <c r="FI917" s="778"/>
      <c r="FJ917" s="778"/>
      <c r="FK917" s="778"/>
      <c r="FL917" s="778"/>
      <c r="FM917" s="778"/>
      <c r="FN917" s="778"/>
      <c r="FO917" s="778"/>
      <c r="FP917" s="778"/>
      <c r="FQ917" s="778"/>
      <c r="FR917" s="778"/>
      <c r="FS917" s="778"/>
      <c r="FT917" s="778"/>
      <c r="FU917" s="778"/>
      <c r="FV917" s="778"/>
      <c r="FW917" s="778"/>
      <c r="FX917" s="778"/>
      <c r="FY917" s="778"/>
      <c r="FZ917" s="778"/>
      <c r="GA917" s="778"/>
      <c r="GB917" s="778"/>
      <c r="GC917" s="778"/>
      <c r="GD917" s="778"/>
      <c r="GE917" s="778"/>
      <c r="GF917" s="778"/>
      <c r="GG917" s="778"/>
      <c r="GH917" s="778"/>
      <c r="GI917" s="778"/>
      <c r="GJ917" s="778"/>
      <c r="GK917" s="778"/>
      <c r="GL917" s="778"/>
      <c r="GM917" s="778"/>
      <c r="GN917" s="778"/>
      <c r="GO917" s="778"/>
      <c r="GP917" s="778"/>
      <c r="GQ917" s="778"/>
      <c r="GR917" s="778"/>
      <c r="GS917" s="778"/>
      <c r="GT917" s="778"/>
      <c r="GU917" s="778"/>
      <c r="GV917" s="778"/>
      <c r="GW917" s="778"/>
      <c r="GX917" s="778"/>
      <c r="GY917" s="778"/>
      <c r="GZ917" s="778"/>
      <c r="HA917" s="778"/>
      <c r="HB917" s="778"/>
      <c r="HC917" s="778"/>
      <c r="HD917" s="778"/>
      <c r="HE917" s="778"/>
      <c r="HF917" s="778"/>
      <c r="HG917" s="778"/>
      <c r="HH917" s="778"/>
    </row>
    <row r="918" spans="1:216" s="782" customFormat="1">
      <c r="A918" s="779"/>
      <c r="B918" s="780"/>
      <c r="C918" s="780"/>
      <c r="D918" s="780"/>
      <c r="E918" s="780"/>
      <c r="F918" s="780"/>
      <c r="G918" s="780"/>
      <c r="H918" s="780"/>
      <c r="I918" s="780"/>
      <c r="J918" s="780"/>
      <c r="K918" s="780"/>
      <c r="L918" s="780"/>
      <c r="M918" s="780"/>
      <c r="N918" s="780"/>
      <c r="O918" s="780"/>
      <c r="P918" s="780"/>
      <c r="Q918" s="781"/>
      <c r="R918" s="778"/>
      <c r="S918" s="778"/>
      <c r="T918" s="778"/>
      <c r="U918" s="778"/>
      <c r="V918" s="778"/>
      <c r="W918" s="778"/>
      <c r="X918" s="778"/>
      <c r="Y918" s="778"/>
      <c r="Z918" s="778"/>
      <c r="AA918" s="778"/>
      <c r="AB918" s="778"/>
      <c r="AC918" s="778"/>
      <c r="AD918" s="778"/>
      <c r="AE918" s="778"/>
      <c r="AF918" s="778"/>
      <c r="AG918" s="778"/>
      <c r="AH918" s="778"/>
      <c r="AI918" s="778"/>
      <c r="AJ918" s="778"/>
      <c r="AK918" s="778"/>
      <c r="AL918" s="778"/>
      <c r="AM918" s="778"/>
      <c r="AN918" s="778"/>
      <c r="AO918" s="778"/>
      <c r="AP918" s="778"/>
      <c r="AQ918" s="778"/>
      <c r="AR918" s="778"/>
      <c r="AS918" s="778"/>
      <c r="AT918" s="778"/>
      <c r="AU918" s="778"/>
      <c r="AV918" s="778"/>
      <c r="AW918" s="778"/>
      <c r="AX918" s="778"/>
      <c r="AY918" s="778"/>
      <c r="AZ918" s="778"/>
      <c r="BA918" s="778"/>
      <c r="BB918" s="778"/>
      <c r="BC918" s="778"/>
      <c r="BD918" s="778"/>
      <c r="BE918" s="778"/>
      <c r="BF918" s="778"/>
      <c r="BG918" s="778"/>
      <c r="BH918" s="778"/>
      <c r="BI918" s="778"/>
      <c r="BJ918" s="778"/>
      <c r="BK918" s="778"/>
      <c r="BL918" s="778"/>
      <c r="BM918" s="778"/>
      <c r="BN918" s="778"/>
      <c r="BO918" s="778"/>
      <c r="BP918" s="778"/>
      <c r="BQ918" s="778"/>
      <c r="BR918" s="778"/>
      <c r="BS918" s="778"/>
      <c r="BT918" s="778"/>
      <c r="BU918" s="778"/>
      <c r="BV918" s="778"/>
      <c r="BW918" s="778"/>
      <c r="BX918" s="778"/>
      <c r="BY918" s="778"/>
      <c r="BZ918" s="778"/>
      <c r="CA918" s="778"/>
      <c r="CB918" s="778"/>
      <c r="CC918" s="778"/>
      <c r="CD918" s="778"/>
      <c r="CE918" s="778"/>
      <c r="CF918" s="778"/>
      <c r="CG918" s="778"/>
      <c r="CH918" s="778"/>
      <c r="CI918" s="778"/>
      <c r="CJ918" s="778"/>
      <c r="CK918" s="778"/>
      <c r="CL918" s="778"/>
      <c r="CM918" s="778"/>
      <c r="CN918" s="778"/>
      <c r="CO918" s="778"/>
      <c r="CP918" s="778"/>
      <c r="CQ918" s="778"/>
      <c r="CR918" s="778"/>
      <c r="CS918" s="778"/>
      <c r="CT918" s="778"/>
      <c r="CU918" s="778"/>
      <c r="CV918" s="778"/>
      <c r="CW918" s="778"/>
      <c r="CX918" s="778"/>
      <c r="CY918" s="778"/>
      <c r="CZ918" s="778"/>
      <c r="DA918" s="778"/>
      <c r="DB918" s="778"/>
      <c r="DC918" s="778"/>
      <c r="DD918" s="778"/>
      <c r="DE918" s="778"/>
      <c r="DF918" s="778"/>
      <c r="DG918" s="778"/>
      <c r="DH918" s="778"/>
      <c r="DI918" s="778"/>
      <c r="DJ918" s="778"/>
      <c r="DK918" s="778"/>
      <c r="DL918" s="778"/>
      <c r="DM918" s="778"/>
      <c r="DN918" s="778"/>
      <c r="DO918" s="778"/>
      <c r="DP918" s="778"/>
      <c r="DQ918" s="778"/>
      <c r="DR918" s="778"/>
      <c r="DS918" s="778"/>
      <c r="DT918" s="778"/>
      <c r="DU918" s="778"/>
      <c r="DV918" s="778"/>
      <c r="DW918" s="778"/>
      <c r="DX918" s="778"/>
      <c r="DY918" s="778"/>
      <c r="DZ918" s="778"/>
      <c r="EA918" s="778"/>
      <c r="EB918" s="778"/>
      <c r="EC918" s="778"/>
      <c r="ED918" s="778"/>
      <c r="EE918" s="778"/>
      <c r="EF918" s="778"/>
      <c r="EG918" s="778"/>
      <c r="EH918" s="778"/>
      <c r="EI918" s="778"/>
      <c r="EJ918" s="778"/>
      <c r="EK918" s="778"/>
      <c r="EL918" s="778"/>
      <c r="EM918" s="778"/>
      <c r="EN918" s="778"/>
      <c r="EO918" s="778"/>
      <c r="EP918" s="778"/>
      <c r="EQ918" s="778"/>
      <c r="ER918" s="778"/>
      <c r="ES918" s="778"/>
      <c r="ET918" s="778"/>
      <c r="EU918" s="778"/>
      <c r="EV918" s="778"/>
      <c r="EW918" s="778"/>
      <c r="EX918" s="778"/>
      <c r="EY918" s="778"/>
      <c r="EZ918" s="778"/>
      <c r="FA918" s="778"/>
      <c r="FB918" s="778"/>
      <c r="FC918" s="778"/>
      <c r="FD918" s="778"/>
      <c r="FE918" s="778"/>
      <c r="FF918" s="778"/>
      <c r="FG918" s="778"/>
      <c r="FH918" s="778"/>
      <c r="FI918" s="778"/>
      <c r="FJ918" s="778"/>
      <c r="FK918" s="778"/>
      <c r="FL918" s="778"/>
      <c r="FM918" s="778"/>
      <c r="FN918" s="778"/>
      <c r="FO918" s="778"/>
      <c r="FP918" s="778"/>
      <c r="FQ918" s="778"/>
      <c r="FR918" s="778"/>
      <c r="FS918" s="778"/>
      <c r="FT918" s="778"/>
      <c r="FU918" s="778"/>
      <c r="FV918" s="778"/>
      <c r="FW918" s="778"/>
      <c r="FX918" s="778"/>
      <c r="FY918" s="778"/>
      <c r="FZ918" s="778"/>
      <c r="GA918" s="778"/>
      <c r="GB918" s="778"/>
      <c r="GC918" s="778"/>
      <c r="GD918" s="778"/>
      <c r="GE918" s="778"/>
      <c r="GF918" s="778"/>
      <c r="GG918" s="778"/>
      <c r="GH918" s="778"/>
      <c r="GI918" s="778"/>
      <c r="GJ918" s="778"/>
      <c r="GK918" s="778"/>
      <c r="GL918" s="778"/>
      <c r="GM918" s="778"/>
      <c r="GN918" s="778"/>
      <c r="GO918" s="778"/>
      <c r="GP918" s="778"/>
      <c r="GQ918" s="778"/>
      <c r="GR918" s="778"/>
      <c r="GS918" s="778"/>
      <c r="GT918" s="778"/>
      <c r="GU918" s="778"/>
      <c r="GV918" s="778"/>
      <c r="GW918" s="778"/>
      <c r="GX918" s="778"/>
      <c r="GY918" s="778"/>
      <c r="GZ918" s="778"/>
      <c r="HA918" s="778"/>
      <c r="HB918" s="778"/>
      <c r="HC918" s="778"/>
      <c r="HD918" s="778"/>
      <c r="HE918" s="778"/>
      <c r="HF918" s="778"/>
      <c r="HG918" s="778"/>
      <c r="HH918" s="778"/>
    </row>
    <row r="919" spans="1:216" s="782" customFormat="1">
      <c r="A919" s="779"/>
      <c r="B919" s="780"/>
      <c r="C919" s="780"/>
      <c r="D919" s="780"/>
      <c r="E919" s="780"/>
      <c r="F919" s="780"/>
      <c r="G919" s="780"/>
      <c r="H919" s="780"/>
      <c r="I919" s="780"/>
      <c r="J919" s="780"/>
      <c r="K919" s="780"/>
      <c r="L919" s="780"/>
      <c r="M919" s="780"/>
      <c r="N919" s="780"/>
      <c r="O919" s="780"/>
      <c r="P919" s="780"/>
      <c r="Q919" s="781"/>
      <c r="R919" s="778"/>
      <c r="S919" s="778"/>
      <c r="T919" s="778"/>
      <c r="U919" s="778"/>
      <c r="V919" s="778"/>
      <c r="W919" s="778"/>
      <c r="X919" s="778"/>
      <c r="Y919" s="778"/>
      <c r="Z919" s="778"/>
      <c r="AA919" s="778"/>
      <c r="AB919" s="778"/>
      <c r="AC919" s="778"/>
      <c r="AD919" s="778"/>
      <c r="AE919" s="778"/>
      <c r="AF919" s="778"/>
      <c r="AG919" s="778"/>
      <c r="AH919" s="778"/>
      <c r="AI919" s="778"/>
      <c r="AJ919" s="778"/>
      <c r="AK919" s="778"/>
      <c r="AL919" s="778"/>
      <c r="AM919" s="778"/>
      <c r="AN919" s="778"/>
      <c r="AO919" s="778"/>
      <c r="AP919" s="778"/>
      <c r="AQ919" s="778"/>
      <c r="AR919" s="778"/>
      <c r="AS919" s="778"/>
      <c r="AT919" s="778"/>
      <c r="AU919" s="778"/>
      <c r="AV919" s="778"/>
      <c r="AW919" s="778"/>
      <c r="AX919" s="778"/>
      <c r="AY919" s="778"/>
      <c r="AZ919" s="778"/>
      <c r="BA919" s="778"/>
      <c r="BB919" s="778"/>
      <c r="BC919" s="778"/>
      <c r="BD919" s="778"/>
      <c r="BE919" s="778"/>
      <c r="BF919" s="778"/>
      <c r="BG919" s="778"/>
      <c r="BH919" s="778"/>
      <c r="BI919" s="778"/>
      <c r="BJ919" s="778"/>
      <c r="BK919" s="778"/>
      <c r="BL919" s="778"/>
      <c r="BM919" s="778"/>
      <c r="BN919" s="778"/>
      <c r="BO919" s="778"/>
      <c r="BP919" s="778"/>
      <c r="BQ919" s="778"/>
      <c r="BR919" s="778"/>
      <c r="BS919" s="778"/>
      <c r="BT919" s="778"/>
      <c r="BU919" s="778"/>
      <c r="BV919" s="778"/>
      <c r="BW919" s="778"/>
      <c r="BX919" s="778"/>
      <c r="BY919" s="778"/>
      <c r="BZ919" s="778"/>
      <c r="CA919" s="778"/>
      <c r="CB919" s="778"/>
      <c r="CC919" s="778"/>
      <c r="CD919" s="778"/>
      <c r="CE919" s="778"/>
      <c r="CF919" s="778"/>
      <c r="CG919" s="778"/>
      <c r="CH919" s="778"/>
      <c r="CI919" s="778"/>
      <c r="CJ919" s="778"/>
      <c r="CK919" s="778"/>
      <c r="CL919" s="778"/>
      <c r="CM919" s="778"/>
      <c r="CN919" s="778"/>
      <c r="CO919" s="778"/>
      <c r="CP919" s="778"/>
      <c r="CQ919" s="778"/>
      <c r="CR919" s="778"/>
      <c r="CS919" s="778"/>
      <c r="CT919" s="778"/>
      <c r="CU919" s="778"/>
      <c r="CV919" s="778"/>
      <c r="CW919" s="778"/>
      <c r="CX919" s="778"/>
      <c r="CY919" s="778"/>
      <c r="CZ919" s="778"/>
      <c r="DA919" s="778"/>
      <c r="DB919" s="778"/>
      <c r="DC919" s="778"/>
      <c r="DD919" s="778"/>
      <c r="DE919" s="778"/>
      <c r="DF919" s="778"/>
      <c r="DG919" s="778"/>
      <c r="DH919" s="778"/>
      <c r="DI919" s="778"/>
      <c r="DJ919" s="778"/>
      <c r="DK919" s="778"/>
      <c r="DL919" s="778"/>
      <c r="DM919" s="778"/>
      <c r="DN919" s="778"/>
      <c r="DO919" s="778"/>
      <c r="DP919" s="778"/>
      <c r="DQ919" s="778"/>
      <c r="DR919" s="778"/>
      <c r="DS919" s="778"/>
      <c r="DT919" s="778"/>
      <c r="DU919" s="778"/>
      <c r="DV919" s="778"/>
      <c r="DW919" s="778"/>
      <c r="DX919" s="778"/>
      <c r="DY919" s="778"/>
      <c r="DZ919" s="778"/>
      <c r="EA919" s="778"/>
      <c r="EB919" s="778"/>
      <c r="EC919" s="778"/>
      <c r="ED919" s="778"/>
      <c r="EE919" s="778"/>
      <c r="EF919" s="778"/>
      <c r="EG919" s="778"/>
      <c r="EH919" s="778"/>
      <c r="EI919" s="778"/>
      <c r="EJ919" s="778"/>
      <c r="EK919" s="778"/>
      <c r="EL919" s="778"/>
      <c r="EM919" s="778"/>
      <c r="EN919" s="778"/>
      <c r="EO919" s="778"/>
      <c r="EP919" s="778"/>
      <c r="EQ919" s="778"/>
      <c r="ER919" s="778"/>
      <c r="ES919" s="778"/>
      <c r="ET919" s="778"/>
      <c r="EU919" s="778"/>
      <c r="EV919" s="778"/>
      <c r="EW919" s="778"/>
      <c r="EX919" s="778"/>
      <c r="EY919" s="778"/>
      <c r="EZ919" s="778"/>
      <c r="FA919" s="778"/>
      <c r="FB919" s="778"/>
      <c r="FC919" s="778"/>
      <c r="FD919" s="778"/>
      <c r="FE919" s="778"/>
      <c r="FF919" s="778"/>
      <c r="FG919" s="778"/>
      <c r="FH919" s="778"/>
      <c r="FI919" s="778"/>
      <c r="FJ919" s="778"/>
      <c r="FK919" s="778"/>
      <c r="FL919" s="778"/>
      <c r="FM919" s="778"/>
      <c r="FN919" s="778"/>
      <c r="FO919" s="778"/>
      <c r="FP919" s="778"/>
      <c r="FQ919" s="778"/>
      <c r="FR919" s="778"/>
      <c r="FS919" s="778"/>
      <c r="FT919" s="778"/>
      <c r="FU919" s="778"/>
      <c r="FV919" s="778"/>
      <c r="FW919" s="778"/>
      <c r="FX919" s="778"/>
      <c r="FY919" s="778"/>
      <c r="FZ919" s="778"/>
      <c r="GA919" s="778"/>
      <c r="GB919" s="778"/>
      <c r="GC919" s="778"/>
      <c r="GD919" s="778"/>
      <c r="GE919" s="778"/>
      <c r="GF919" s="778"/>
      <c r="GG919" s="778"/>
      <c r="GH919" s="778"/>
      <c r="GI919" s="778"/>
      <c r="GJ919" s="778"/>
      <c r="GK919" s="778"/>
      <c r="GL919" s="778"/>
      <c r="GM919" s="778"/>
      <c r="GN919" s="778"/>
      <c r="GO919" s="778"/>
      <c r="GP919" s="778"/>
      <c r="GQ919" s="778"/>
      <c r="GR919" s="778"/>
      <c r="GS919" s="778"/>
      <c r="GT919" s="778"/>
      <c r="GU919" s="778"/>
      <c r="GV919" s="778"/>
      <c r="GW919" s="778"/>
      <c r="GX919" s="778"/>
      <c r="GY919" s="778"/>
      <c r="GZ919" s="778"/>
      <c r="HA919" s="778"/>
      <c r="HB919" s="778"/>
      <c r="HC919" s="778"/>
      <c r="HD919" s="778"/>
      <c r="HE919" s="778"/>
      <c r="HF919" s="778"/>
      <c r="HG919" s="778"/>
      <c r="HH919" s="778"/>
    </row>
    <row r="920" spans="1:216" s="782" customFormat="1">
      <c r="A920" s="779"/>
      <c r="B920" s="780"/>
      <c r="C920" s="780"/>
      <c r="D920" s="780"/>
      <c r="E920" s="780"/>
      <c r="F920" s="780"/>
      <c r="G920" s="780"/>
      <c r="H920" s="780"/>
      <c r="I920" s="780"/>
      <c r="J920" s="780"/>
      <c r="K920" s="780"/>
      <c r="L920" s="780"/>
      <c r="M920" s="780"/>
      <c r="N920" s="780"/>
      <c r="O920" s="780"/>
      <c r="P920" s="780"/>
      <c r="Q920" s="781"/>
      <c r="R920" s="778"/>
      <c r="S920" s="778"/>
      <c r="T920" s="778"/>
      <c r="U920" s="778"/>
      <c r="V920" s="778"/>
      <c r="W920" s="778"/>
      <c r="X920" s="778"/>
      <c r="Y920" s="778"/>
      <c r="Z920" s="778"/>
      <c r="AA920" s="778"/>
      <c r="AB920" s="778"/>
      <c r="AC920" s="778"/>
      <c r="AD920" s="778"/>
      <c r="AE920" s="778"/>
      <c r="AF920" s="778"/>
      <c r="AG920" s="778"/>
      <c r="AH920" s="778"/>
      <c r="AI920" s="778"/>
      <c r="AJ920" s="778"/>
      <c r="AK920" s="778"/>
      <c r="AL920" s="778"/>
      <c r="AM920" s="778"/>
      <c r="AN920" s="778"/>
      <c r="AO920" s="778"/>
      <c r="AP920" s="778"/>
      <c r="AQ920" s="778"/>
      <c r="AR920" s="778"/>
      <c r="AS920" s="778"/>
      <c r="AT920" s="778"/>
      <c r="AU920" s="778"/>
      <c r="AV920" s="778"/>
      <c r="AW920" s="778"/>
      <c r="AX920" s="778"/>
      <c r="AY920" s="778"/>
      <c r="AZ920" s="778"/>
      <c r="BA920" s="778"/>
      <c r="BB920" s="778"/>
      <c r="BC920" s="778"/>
      <c r="BD920" s="778"/>
      <c r="BE920" s="778"/>
      <c r="BF920" s="778"/>
      <c r="BG920" s="778"/>
      <c r="BH920" s="778"/>
      <c r="BI920" s="778"/>
      <c r="BJ920" s="778"/>
      <c r="BK920" s="778"/>
      <c r="BL920" s="778"/>
      <c r="BM920" s="778"/>
      <c r="BN920" s="778"/>
      <c r="BO920" s="778"/>
      <c r="BP920" s="778"/>
      <c r="BQ920" s="778"/>
      <c r="BR920" s="778"/>
      <c r="BS920" s="778"/>
      <c r="BT920" s="778"/>
      <c r="BU920" s="778"/>
      <c r="BV920" s="778"/>
      <c r="BW920" s="778"/>
      <c r="BX920" s="778"/>
      <c r="BY920" s="778"/>
      <c r="BZ920" s="778"/>
      <c r="CA920" s="778"/>
      <c r="CB920" s="778"/>
      <c r="CC920" s="778"/>
      <c r="CD920" s="778"/>
      <c r="CE920" s="778"/>
      <c r="CF920" s="778"/>
      <c r="CG920" s="778"/>
      <c r="CH920" s="778"/>
      <c r="CI920" s="778"/>
      <c r="CJ920" s="778"/>
      <c r="CK920" s="778"/>
      <c r="CL920" s="778"/>
      <c r="CM920" s="778"/>
      <c r="CN920" s="778"/>
      <c r="CO920" s="778"/>
      <c r="CP920" s="778"/>
      <c r="CQ920" s="778"/>
      <c r="CR920" s="778"/>
      <c r="CS920" s="778"/>
      <c r="CT920" s="778"/>
      <c r="CU920" s="778"/>
      <c r="CV920" s="778"/>
      <c r="CW920" s="778"/>
      <c r="CX920" s="778"/>
      <c r="CY920" s="778"/>
      <c r="CZ920" s="778"/>
      <c r="DA920" s="778"/>
      <c r="DB920" s="778"/>
      <c r="DC920" s="778"/>
      <c r="DD920" s="778"/>
      <c r="DE920" s="778"/>
      <c r="DF920" s="778"/>
      <c r="DG920" s="778"/>
      <c r="DH920" s="778"/>
      <c r="DI920" s="778"/>
      <c r="DJ920" s="778"/>
      <c r="DK920" s="778"/>
      <c r="DL920" s="778"/>
      <c r="DM920" s="778"/>
      <c r="DN920" s="778"/>
      <c r="DO920" s="778"/>
      <c r="DP920" s="778"/>
      <c r="DQ920" s="778"/>
      <c r="DR920" s="778"/>
      <c r="DS920" s="778"/>
      <c r="DT920" s="778"/>
      <c r="DU920" s="778"/>
      <c r="DV920" s="778"/>
      <c r="DW920" s="778"/>
      <c r="DX920" s="778"/>
      <c r="DY920" s="778"/>
      <c r="DZ920" s="778"/>
      <c r="EA920" s="778"/>
      <c r="EB920" s="778"/>
      <c r="EC920" s="778"/>
      <c r="ED920" s="778"/>
      <c r="EE920" s="778"/>
      <c r="EF920" s="778"/>
      <c r="EG920" s="778"/>
      <c r="EH920" s="778"/>
      <c r="EI920" s="778"/>
      <c r="EJ920" s="778"/>
      <c r="EK920" s="778"/>
      <c r="EL920" s="778"/>
      <c r="EM920" s="778"/>
      <c r="EN920" s="778"/>
      <c r="EO920" s="778"/>
      <c r="EP920" s="778"/>
      <c r="EQ920" s="778"/>
      <c r="ER920" s="778"/>
      <c r="ES920" s="778"/>
      <c r="ET920" s="778"/>
      <c r="EU920" s="778"/>
      <c r="EV920" s="778"/>
      <c r="EW920" s="778"/>
      <c r="EX920" s="778"/>
      <c r="EY920" s="778"/>
      <c r="EZ920" s="778"/>
      <c r="FA920" s="778"/>
      <c r="FB920" s="778"/>
      <c r="FC920" s="778"/>
      <c r="FD920" s="778"/>
      <c r="FE920" s="778"/>
      <c r="FF920" s="778"/>
      <c r="FG920" s="778"/>
      <c r="FH920" s="778"/>
      <c r="FI920" s="778"/>
      <c r="FJ920" s="778"/>
      <c r="FK920" s="778"/>
      <c r="FL920" s="778"/>
      <c r="FM920" s="778"/>
      <c r="FN920" s="778"/>
      <c r="FO920" s="778"/>
      <c r="FP920" s="778"/>
      <c r="FQ920" s="778"/>
      <c r="FR920" s="778"/>
      <c r="FS920" s="778"/>
      <c r="FT920" s="778"/>
      <c r="FU920" s="778"/>
      <c r="FV920" s="778"/>
      <c r="FW920" s="778"/>
      <c r="FX920" s="778"/>
      <c r="FY920" s="778"/>
      <c r="FZ920" s="778"/>
      <c r="GA920" s="778"/>
      <c r="GB920" s="778"/>
      <c r="GC920" s="778"/>
      <c r="GD920" s="778"/>
      <c r="GE920" s="778"/>
      <c r="GF920" s="778"/>
      <c r="GG920" s="778"/>
      <c r="GH920" s="778"/>
      <c r="GI920" s="778"/>
      <c r="GJ920" s="778"/>
      <c r="GK920" s="778"/>
      <c r="GL920" s="778"/>
      <c r="GM920" s="778"/>
      <c r="GN920" s="778"/>
      <c r="GO920" s="778"/>
      <c r="GP920" s="778"/>
      <c r="GQ920" s="778"/>
      <c r="GR920" s="778"/>
      <c r="GS920" s="778"/>
      <c r="GT920" s="778"/>
      <c r="GU920" s="778"/>
      <c r="GV920" s="778"/>
      <c r="GW920" s="778"/>
      <c r="GX920" s="778"/>
      <c r="GY920" s="778"/>
      <c r="GZ920" s="778"/>
      <c r="HA920" s="778"/>
      <c r="HB920" s="778"/>
      <c r="HC920" s="778"/>
      <c r="HD920" s="778"/>
      <c r="HE920" s="778"/>
      <c r="HF920" s="778"/>
      <c r="HG920" s="778"/>
      <c r="HH920" s="778"/>
    </row>
    <row r="921" spans="1:216" s="782" customFormat="1">
      <c r="A921" s="779"/>
      <c r="B921" s="780"/>
      <c r="C921" s="780"/>
      <c r="D921" s="780"/>
      <c r="E921" s="780"/>
      <c r="F921" s="780"/>
      <c r="G921" s="780"/>
      <c r="H921" s="780"/>
      <c r="I921" s="780"/>
      <c r="J921" s="780"/>
      <c r="K921" s="780"/>
      <c r="L921" s="780"/>
      <c r="M921" s="780"/>
      <c r="N921" s="780"/>
      <c r="O921" s="780"/>
      <c r="P921" s="780"/>
      <c r="Q921" s="781"/>
      <c r="R921" s="778"/>
      <c r="S921" s="778"/>
      <c r="T921" s="778"/>
      <c r="U921" s="778"/>
      <c r="V921" s="778"/>
      <c r="W921" s="778"/>
      <c r="X921" s="778"/>
      <c r="Y921" s="778"/>
      <c r="Z921" s="778"/>
      <c r="AA921" s="778"/>
      <c r="AB921" s="778"/>
      <c r="AC921" s="778"/>
      <c r="AD921" s="778"/>
      <c r="AE921" s="778"/>
      <c r="AF921" s="778"/>
      <c r="AG921" s="778"/>
      <c r="AH921" s="778"/>
      <c r="AI921" s="778"/>
      <c r="AJ921" s="778"/>
      <c r="AK921" s="778"/>
      <c r="AL921" s="778"/>
      <c r="AM921" s="778"/>
      <c r="AN921" s="778"/>
      <c r="AO921" s="778"/>
      <c r="AP921" s="778"/>
      <c r="AQ921" s="778"/>
      <c r="AR921" s="778"/>
      <c r="AS921" s="778"/>
      <c r="AT921" s="778"/>
      <c r="AU921" s="778"/>
      <c r="AV921" s="778"/>
      <c r="AW921" s="778"/>
      <c r="AX921" s="778"/>
      <c r="AY921" s="778"/>
      <c r="AZ921" s="778"/>
      <c r="BA921" s="778"/>
      <c r="BB921" s="778"/>
      <c r="BC921" s="778"/>
      <c r="BD921" s="778"/>
      <c r="BE921" s="778"/>
      <c r="BF921" s="778"/>
      <c r="BG921" s="778"/>
      <c r="BH921" s="778"/>
      <c r="BI921" s="778"/>
      <c r="BJ921" s="778"/>
      <c r="BK921" s="778"/>
      <c r="BL921" s="778"/>
      <c r="BM921" s="778"/>
      <c r="BN921" s="778"/>
      <c r="BO921" s="778"/>
      <c r="BP921" s="778"/>
      <c r="BQ921" s="778"/>
      <c r="BR921" s="778"/>
      <c r="BS921" s="778"/>
      <c r="BT921" s="778"/>
      <c r="BU921" s="778"/>
      <c r="BV921" s="778"/>
      <c r="BW921" s="778"/>
      <c r="BX921" s="778"/>
      <c r="BY921" s="778"/>
      <c r="BZ921" s="778"/>
      <c r="CA921" s="778"/>
      <c r="CB921" s="778"/>
      <c r="CC921" s="778"/>
      <c r="CD921" s="778"/>
      <c r="CE921" s="778"/>
      <c r="CF921" s="778"/>
      <c r="CG921" s="778"/>
      <c r="CH921" s="778"/>
      <c r="CI921" s="778"/>
      <c r="CJ921" s="778"/>
      <c r="CK921" s="778"/>
      <c r="CL921" s="778"/>
      <c r="CM921" s="778"/>
      <c r="CN921" s="778"/>
      <c r="CO921" s="778"/>
      <c r="CP921" s="778"/>
      <c r="CQ921" s="778"/>
      <c r="CR921" s="778"/>
      <c r="CS921" s="778"/>
      <c r="CT921" s="778"/>
      <c r="CU921" s="778"/>
      <c r="CV921" s="778"/>
      <c r="CW921" s="778"/>
      <c r="CX921" s="778"/>
      <c r="CY921" s="778"/>
      <c r="CZ921" s="778"/>
      <c r="DA921" s="778"/>
      <c r="DB921" s="778"/>
      <c r="DC921" s="778"/>
      <c r="DD921" s="778"/>
      <c r="DE921" s="778"/>
      <c r="DF921" s="778"/>
      <c r="DG921" s="778"/>
      <c r="DH921" s="778"/>
      <c r="DI921" s="778"/>
      <c r="DJ921" s="778"/>
      <c r="DK921" s="778"/>
      <c r="DL921" s="778"/>
      <c r="DM921" s="778"/>
      <c r="DN921" s="778"/>
      <c r="DO921" s="778"/>
      <c r="DP921" s="778"/>
      <c r="DQ921" s="778"/>
      <c r="DR921" s="778"/>
      <c r="DS921" s="778"/>
      <c r="DT921" s="778"/>
      <c r="DU921" s="778"/>
      <c r="DV921" s="778"/>
      <c r="DW921" s="778"/>
      <c r="DX921" s="778"/>
      <c r="DY921" s="778"/>
      <c r="DZ921" s="778"/>
      <c r="EA921" s="778"/>
      <c r="EB921" s="778"/>
      <c r="EC921" s="778"/>
      <c r="ED921" s="778"/>
      <c r="EE921" s="778"/>
      <c r="EF921" s="778"/>
      <c r="EG921" s="778"/>
      <c r="EH921" s="778"/>
      <c r="EI921" s="778"/>
      <c r="EJ921" s="778"/>
      <c r="EK921" s="778"/>
      <c r="EL921" s="778"/>
      <c r="EM921" s="778"/>
      <c r="EN921" s="778"/>
      <c r="EO921" s="778"/>
      <c r="EP921" s="778"/>
      <c r="EQ921" s="778"/>
      <c r="ER921" s="778"/>
      <c r="ES921" s="778"/>
      <c r="ET921" s="778"/>
      <c r="EU921" s="778"/>
      <c r="EV921" s="778"/>
      <c r="EW921" s="778"/>
      <c r="EX921" s="778"/>
      <c r="EY921" s="778"/>
      <c r="EZ921" s="778"/>
      <c r="FA921" s="778"/>
      <c r="FB921" s="778"/>
      <c r="FC921" s="778"/>
      <c r="FD921" s="778"/>
      <c r="FE921" s="778"/>
      <c r="FF921" s="778"/>
      <c r="FG921" s="778"/>
      <c r="FH921" s="778"/>
      <c r="FI921" s="778"/>
      <c r="FJ921" s="778"/>
      <c r="FK921" s="778"/>
      <c r="FL921" s="778"/>
      <c r="FM921" s="778"/>
      <c r="FN921" s="778"/>
      <c r="FO921" s="778"/>
      <c r="FP921" s="778"/>
      <c r="FQ921" s="778"/>
      <c r="FR921" s="778"/>
      <c r="FS921" s="778"/>
      <c r="FT921" s="778"/>
      <c r="FU921" s="778"/>
      <c r="FV921" s="778"/>
      <c r="FW921" s="778"/>
      <c r="FX921" s="778"/>
      <c r="FY921" s="778"/>
      <c r="FZ921" s="778"/>
      <c r="GA921" s="778"/>
      <c r="GB921" s="778"/>
      <c r="GC921" s="778"/>
      <c r="GD921" s="778"/>
      <c r="GE921" s="778"/>
      <c r="GF921" s="778"/>
      <c r="GG921" s="778"/>
      <c r="GH921" s="778"/>
      <c r="GI921" s="778"/>
      <c r="GJ921" s="778"/>
      <c r="GK921" s="778"/>
      <c r="GL921" s="778"/>
      <c r="GM921" s="778"/>
      <c r="GN921" s="778"/>
      <c r="GO921" s="778"/>
      <c r="GP921" s="778"/>
      <c r="GQ921" s="778"/>
      <c r="GR921" s="778"/>
      <c r="GS921" s="778"/>
      <c r="GT921" s="778"/>
      <c r="GU921" s="778"/>
      <c r="GV921" s="778"/>
      <c r="GW921" s="778"/>
      <c r="GX921" s="778"/>
      <c r="GY921" s="778"/>
      <c r="GZ921" s="778"/>
      <c r="HA921" s="778"/>
      <c r="HB921" s="778"/>
      <c r="HC921" s="778"/>
      <c r="HD921" s="778"/>
      <c r="HE921" s="778"/>
      <c r="HF921" s="778"/>
      <c r="HG921" s="778"/>
      <c r="HH921" s="778"/>
    </row>
    <row r="922" spans="1:216" s="782" customFormat="1">
      <c r="A922" s="779"/>
      <c r="B922" s="780"/>
      <c r="C922" s="780"/>
      <c r="D922" s="780"/>
      <c r="E922" s="780"/>
      <c r="F922" s="780"/>
      <c r="G922" s="780"/>
      <c r="H922" s="780"/>
      <c r="I922" s="780"/>
      <c r="J922" s="780"/>
      <c r="K922" s="780"/>
      <c r="L922" s="780"/>
      <c r="M922" s="780"/>
      <c r="N922" s="780"/>
      <c r="O922" s="780"/>
      <c r="P922" s="780"/>
      <c r="Q922" s="781"/>
      <c r="R922" s="778"/>
      <c r="S922" s="778"/>
      <c r="T922" s="778"/>
      <c r="U922" s="778"/>
      <c r="V922" s="778"/>
      <c r="W922" s="778"/>
      <c r="X922" s="778"/>
      <c r="Y922" s="778"/>
      <c r="Z922" s="778"/>
      <c r="AA922" s="778"/>
      <c r="AB922" s="778"/>
      <c r="AC922" s="778"/>
      <c r="AD922" s="778"/>
      <c r="AE922" s="778"/>
      <c r="AF922" s="778"/>
      <c r="AG922" s="778"/>
      <c r="AH922" s="778"/>
      <c r="AI922" s="778"/>
      <c r="AJ922" s="778"/>
      <c r="AK922" s="778"/>
      <c r="AL922" s="778"/>
      <c r="AM922" s="778"/>
      <c r="AN922" s="778"/>
      <c r="AO922" s="778"/>
      <c r="AP922" s="778"/>
      <c r="AQ922" s="778"/>
      <c r="AR922" s="778"/>
      <c r="AS922" s="778"/>
      <c r="AT922" s="778"/>
      <c r="AU922" s="778"/>
      <c r="AV922" s="778"/>
      <c r="AW922" s="778"/>
      <c r="AX922" s="778"/>
      <c r="AY922" s="778"/>
      <c r="AZ922" s="778"/>
      <c r="BA922" s="778"/>
      <c r="BB922" s="778"/>
      <c r="BC922" s="778"/>
      <c r="BD922" s="778"/>
      <c r="BE922" s="778"/>
      <c r="BF922" s="778"/>
      <c r="BG922" s="778"/>
      <c r="BH922" s="778"/>
      <c r="BI922" s="778"/>
      <c r="BJ922" s="778"/>
      <c r="BK922" s="778"/>
      <c r="BL922" s="778"/>
      <c r="BM922" s="778"/>
      <c r="BN922" s="778"/>
      <c r="BO922" s="778"/>
      <c r="BP922" s="778"/>
      <c r="BQ922" s="778"/>
      <c r="BR922" s="778"/>
      <c r="BS922" s="778"/>
      <c r="BT922" s="778"/>
      <c r="BU922" s="778"/>
      <c r="BV922" s="778"/>
      <c r="BW922" s="778"/>
      <c r="BX922" s="778"/>
      <c r="BY922" s="778"/>
      <c r="BZ922" s="778"/>
      <c r="CA922" s="778"/>
      <c r="CB922" s="778"/>
      <c r="CC922" s="778"/>
      <c r="CD922" s="778"/>
      <c r="CE922" s="778"/>
      <c r="CF922" s="778"/>
      <c r="CG922" s="778"/>
      <c r="CH922" s="778"/>
      <c r="CI922" s="778"/>
      <c r="CJ922" s="778"/>
      <c r="CK922" s="778"/>
      <c r="CL922" s="778"/>
      <c r="CM922" s="778"/>
      <c r="CN922" s="778"/>
      <c r="CO922" s="778"/>
      <c r="CP922" s="778"/>
      <c r="CQ922" s="778"/>
      <c r="CR922" s="778"/>
      <c r="CS922" s="778"/>
      <c r="CT922" s="778"/>
      <c r="CU922" s="778"/>
      <c r="CV922" s="778"/>
      <c r="CW922" s="778"/>
      <c r="CX922" s="778"/>
      <c r="CY922" s="778"/>
      <c r="CZ922" s="778"/>
      <c r="DA922" s="778"/>
      <c r="DB922" s="778"/>
      <c r="DC922" s="778"/>
      <c r="DD922" s="778"/>
      <c r="DE922" s="778"/>
      <c r="DF922" s="778"/>
      <c r="DG922" s="778"/>
      <c r="DH922" s="778"/>
      <c r="DI922" s="778"/>
      <c r="DJ922" s="778"/>
      <c r="DK922" s="778"/>
      <c r="DL922" s="778"/>
      <c r="DM922" s="778"/>
      <c r="DN922" s="778"/>
      <c r="DO922" s="778"/>
      <c r="DP922" s="778"/>
      <c r="DQ922" s="778"/>
      <c r="DR922" s="778"/>
      <c r="DS922" s="778"/>
      <c r="DT922" s="778"/>
      <c r="DU922" s="778"/>
      <c r="DV922" s="778"/>
      <c r="DW922" s="778"/>
      <c r="DX922" s="778"/>
      <c r="DY922" s="778"/>
      <c r="DZ922" s="778"/>
      <c r="EA922" s="778"/>
      <c r="EB922" s="778"/>
      <c r="EC922" s="778"/>
      <c r="ED922" s="778"/>
      <c r="EE922" s="778"/>
      <c r="EF922" s="778"/>
      <c r="EG922" s="778"/>
      <c r="EH922" s="778"/>
      <c r="EI922" s="778"/>
      <c r="EJ922" s="778"/>
      <c r="EK922" s="778"/>
      <c r="EL922" s="778"/>
      <c r="EM922" s="778"/>
      <c r="EN922" s="778"/>
      <c r="EO922" s="778"/>
      <c r="EP922" s="778"/>
      <c r="EQ922" s="778"/>
      <c r="ER922" s="778"/>
      <c r="ES922" s="778"/>
      <c r="ET922" s="778"/>
      <c r="EU922" s="778"/>
      <c r="EV922" s="778"/>
      <c r="EW922" s="778"/>
      <c r="EX922" s="778"/>
      <c r="EY922" s="778"/>
      <c r="EZ922" s="778"/>
      <c r="FA922" s="778"/>
      <c r="FB922" s="778"/>
      <c r="FC922" s="778"/>
      <c r="FD922" s="778"/>
      <c r="FE922" s="778"/>
      <c r="FF922" s="778"/>
      <c r="FG922" s="778"/>
      <c r="FH922" s="778"/>
      <c r="FI922" s="778"/>
      <c r="FJ922" s="778"/>
      <c r="FK922" s="778"/>
      <c r="FL922" s="778"/>
      <c r="FM922" s="778"/>
      <c r="FN922" s="778"/>
      <c r="FO922" s="778"/>
      <c r="FP922" s="778"/>
      <c r="FQ922" s="778"/>
      <c r="FR922" s="778"/>
      <c r="FS922" s="778"/>
      <c r="FT922" s="778"/>
      <c r="FU922" s="778"/>
      <c r="FV922" s="778"/>
      <c r="FW922" s="778"/>
      <c r="FX922" s="778"/>
      <c r="FY922" s="778"/>
      <c r="FZ922" s="778"/>
      <c r="GA922" s="778"/>
      <c r="GB922" s="778"/>
      <c r="GC922" s="778"/>
      <c r="GD922" s="778"/>
      <c r="GE922" s="778"/>
      <c r="GF922" s="778"/>
      <c r="GG922" s="778"/>
      <c r="GH922" s="778"/>
      <c r="GI922" s="778"/>
      <c r="GJ922" s="778"/>
      <c r="GK922" s="778"/>
      <c r="GL922" s="778"/>
      <c r="GM922" s="778"/>
      <c r="GN922" s="778"/>
      <c r="GO922" s="778"/>
      <c r="GP922" s="778"/>
      <c r="GQ922" s="778"/>
      <c r="GR922" s="778"/>
      <c r="GS922" s="778"/>
      <c r="GT922" s="778"/>
      <c r="GU922" s="778"/>
      <c r="GV922" s="778"/>
      <c r="GW922" s="778"/>
      <c r="GX922" s="778"/>
      <c r="GY922" s="778"/>
      <c r="GZ922" s="778"/>
      <c r="HA922" s="778"/>
      <c r="HB922" s="778"/>
      <c r="HC922" s="778"/>
      <c r="HD922" s="778"/>
      <c r="HE922" s="778"/>
      <c r="HF922" s="778"/>
      <c r="HG922" s="778"/>
      <c r="HH922" s="778"/>
    </row>
    <row r="923" spans="1:216" s="782" customFormat="1">
      <c r="A923" s="779"/>
      <c r="B923" s="780"/>
      <c r="C923" s="780"/>
      <c r="D923" s="780"/>
      <c r="E923" s="780"/>
      <c r="F923" s="780"/>
      <c r="G923" s="780"/>
      <c r="H923" s="780"/>
      <c r="I923" s="780"/>
      <c r="J923" s="780"/>
      <c r="K923" s="780"/>
      <c r="L923" s="780"/>
      <c r="M923" s="780"/>
      <c r="N923" s="780"/>
      <c r="O923" s="780"/>
      <c r="P923" s="780"/>
      <c r="Q923" s="781"/>
      <c r="R923" s="778"/>
      <c r="S923" s="778"/>
      <c r="T923" s="778"/>
      <c r="U923" s="778"/>
      <c r="V923" s="778"/>
      <c r="W923" s="778"/>
      <c r="X923" s="778"/>
      <c r="Y923" s="778"/>
      <c r="Z923" s="778"/>
      <c r="AA923" s="778"/>
      <c r="AB923" s="778"/>
      <c r="AC923" s="778"/>
      <c r="AD923" s="778"/>
      <c r="AE923" s="778"/>
      <c r="AF923" s="778"/>
      <c r="AG923" s="778"/>
      <c r="AH923" s="778"/>
      <c r="AI923" s="778"/>
      <c r="AJ923" s="778"/>
      <c r="AK923" s="778"/>
      <c r="AL923" s="778"/>
      <c r="AM923" s="778"/>
      <c r="AN923" s="778"/>
      <c r="AO923" s="778"/>
      <c r="AP923" s="778"/>
      <c r="AQ923" s="778"/>
      <c r="AR923" s="778"/>
      <c r="AS923" s="778"/>
      <c r="AT923" s="778"/>
      <c r="AU923" s="778"/>
      <c r="AV923" s="778"/>
      <c r="AW923" s="778"/>
      <c r="AX923" s="778"/>
      <c r="AY923" s="778"/>
      <c r="AZ923" s="778"/>
      <c r="BA923" s="778"/>
      <c r="BB923" s="778"/>
      <c r="BC923" s="778"/>
      <c r="BD923" s="778"/>
      <c r="BE923" s="778"/>
      <c r="BF923" s="778"/>
      <c r="BG923" s="778"/>
      <c r="BH923" s="778"/>
      <c r="BI923" s="778"/>
      <c r="BJ923" s="778"/>
      <c r="BK923" s="778"/>
      <c r="BL923" s="778"/>
      <c r="BM923" s="778"/>
      <c r="BN923" s="778"/>
      <c r="BO923" s="778"/>
      <c r="BP923" s="778"/>
      <c r="BQ923" s="778"/>
      <c r="BR923" s="778"/>
      <c r="BS923" s="778"/>
      <c r="BT923" s="778"/>
      <c r="BU923" s="778"/>
      <c r="BV923" s="778"/>
      <c r="BW923" s="778"/>
      <c r="BX923" s="778"/>
      <c r="BY923" s="778"/>
      <c r="BZ923" s="778"/>
      <c r="CA923" s="778"/>
      <c r="CB923" s="778"/>
      <c r="CC923" s="778"/>
      <c r="CD923" s="778"/>
      <c r="CE923" s="778"/>
      <c r="CF923" s="778"/>
      <c r="CG923" s="778"/>
      <c r="CH923" s="778"/>
      <c r="CI923" s="778"/>
      <c r="CJ923" s="778"/>
      <c r="CK923" s="778"/>
      <c r="CL923" s="778"/>
      <c r="CM923" s="778"/>
      <c r="CN923" s="778"/>
      <c r="CO923" s="778"/>
      <c r="CP923" s="778"/>
      <c r="CQ923" s="778"/>
      <c r="CR923" s="778"/>
      <c r="CS923" s="778"/>
      <c r="CT923" s="778"/>
      <c r="CU923" s="778"/>
      <c r="CV923" s="778"/>
      <c r="CW923" s="778"/>
      <c r="CX923" s="778"/>
      <c r="CY923" s="778"/>
      <c r="CZ923" s="778"/>
      <c r="DA923" s="778"/>
      <c r="DB923" s="778"/>
      <c r="DC923" s="778"/>
      <c r="DD923" s="778"/>
      <c r="DE923" s="778"/>
      <c r="DF923" s="778"/>
      <c r="DG923" s="778"/>
      <c r="DH923" s="778"/>
      <c r="DI923" s="778"/>
      <c r="DJ923" s="778"/>
      <c r="DK923" s="778"/>
      <c r="DL923" s="778"/>
      <c r="DM923" s="778"/>
      <c r="DN923" s="778"/>
      <c r="DO923" s="778"/>
      <c r="DP923" s="778"/>
      <c r="DQ923" s="778"/>
      <c r="DR923" s="778"/>
      <c r="DS923" s="778"/>
      <c r="DT923" s="778"/>
      <c r="DU923" s="778"/>
      <c r="DV923" s="778"/>
      <c r="DW923" s="778"/>
      <c r="DX923" s="778"/>
      <c r="DY923" s="778"/>
      <c r="DZ923" s="778"/>
      <c r="EA923" s="778"/>
      <c r="EB923" s="778"/>
      <c r="EC923" s="778"/>
      <c r="ED923" s="778"/>
      <c r="EE923" s="778"/>
      <c r="EF923" s="778"/>
      <c r="EG923" s="778"/>
      <c r="EH923" s="778"/>
      <c r="EI923" s="778"/>
      <c r="EJ923" s="778"/>
      <c r="EK923" s="778"/>
      <c r="EL923" s="778"/>
      <c r="EM923" s="778"/>
      <c r="EN923" s="778"/>
      <c r="EO923" s="778"/>
      <c r="EP923" s="778"/>
      <c r="EQ923" s="778"/>
      <c r="ER923" s="778"/>
      <c r="ES923" s="778"/>
      <c r="ET923" s="778"/>
      <c r="EU923" s="778"/>
      <c r="EV923" s="778"/>
      <c r="EW923" s="778"/>
      <c r="EX923" s="778"/>
      <c r="EY923" s="778"/>
      <c r="EZ923" s="778"/>
      <c r="FA923" s="778"/>
      <c r="FB923" s="778"/>
      <c r="FC923" s="778"/>
      <c r="FD923" s="778"/>
      <c r="FE923" s="778"/>
      <c r="FF923" s="778"/>
      <c r="FG923" s="778"/>
      <c r="FH923" s="778"/>
      <c r="FI923" s="778"/>
      <c r="FJ923" s="778"/>
      <c r="FK923" s="778"/>
      <c r="FL923" s="778"/>
      <c r="FM923" s="778"/>
      <c r="FN923" s="778"/>
      <c r="FO923" s="778"/>
      <c r="FP923" s="778"/>
      <c r="FQ923" s="778"/>
      <c r="FR923" s="778"/>
      <c r="FS923" s="778"/>
      <c r="FT923" s="778"/>
      <c r="FU923" s="778"/>
      <c r="FV923" s="778"/>
      <c r="FW923" s="778"/>
      <c r="FX923" s="778"/>
      <c r="FY923" s="778"/>
      <c r="FZ923" s="778"/>
      <c r="GA923" s="778"/>
      <c r="GB923" s="778"/>
      <c r="GC923" s="778"/>
      <c r="GD923" s="778"/>
      <c r="GE923" s="778"/>
      <c r="GF923" s="778"/>
      <c r="GG923" s="778"/>
      <c r="GH923" s="778"/>
      <c r="GI923" s="778"/>
      <c r="GJ923" s="778"/>
      <c r="GK923" s="778"/>
      <c r="GL923" s="778"/>
      <c r="GM923" s="778"/>
      <c r="GN923" s="778"/>
      <c r="GO923" s="778"/>
      <c r="GP923" s="778"/>
      <c r="GQ923" s="778"/>
      <c r="GR923" s="778"/>
      <c r="GS923" s="778"/>
      <c r="GT923" s="778"/>
      <c r="GU923" s="778"/>
      <c r="GV923" s="778"/>
      <c r="GW923" s="778"/>
      <c r="GX923" s="778"/>
      <c r="GY923" s="778"/>
      <c r="GZ923" s="778"/>
      <c r="HA923" s="778"/>
      <c r="HB923" s="778"/>
      <c r="HC923" s="778"/>
      <c r="HD923" s="778"/>
      <c r="HE923" s="778"/>
      <c r="HF923" s="778"/>
      <c r="HG923" s="778"/>
      <c r="HH923" s="778"/>
    </row>
    <row r="924" spans="1:216" s="782" customFormat="1">
      <c r="A924" s="779"/>
      <c r="B924" s="780"/>
      <c r="C924" s="780"/>
      <c r="D924" s="780"/>
      <c r="E924" s="780"/>
      <c r="F924" s="780"/>
      <c r="G924" s="780"/>
      <c r="H924" s="780"/>
      <c r="I924" s="780"/>
      <c r="J924" s="780"/>
      <c r="K924" s="780"/>
      <c r="L924" s="780"/>
      <c r="M924" s="780"/>
      <c r="N924" s="780"/>
      <c r="O924" s="780"/>
      <c r="P924" s="780"/>
      <c r="Q924" s="781"/>
      <c r="R924" s="778"/>
      <c r="S924" s="778"/>
      <c r="T924" s="778"/>
      <c r="U924" s="778"/>
      <c r="V924" s="778"/>
      <c r="W924" s="778"/>
      <c r="X924" s="778"/>
      <c r="Y924" s="778"/>
      <c r="Z924" s="778"/>
      <c r="AA924" s="778"/>
      <c r="AB924" s="778"/>
      <c r="AC924" s="778"/>
      <c r="AD924" s="778"/>
      <c r="AE924" s="778"/>
      <c r="AF924" s="778"/>
      <c r="AG924" s="778"/>
      <c r="AH924" s="778"/>
      <c r="AI924" s="778"/>
      <c r="AJ924" s="778"/>
      <c r="AK924" s="778"/>
      <c r="AL924" s="778"/>
      <c r="AM924" s="778"/>
      <c r="AN924" s="778"/>
      <c r="AO924" s="778"/>
      <c r="AP924" s="778"/>
      <c r="AQ924" s="778"/>
      <c r="AR924" s="778"/>
      <c r="AS924" s="778"/>
      <c r="AT924" s="778"/>
      <c r="AU924" s="778"/>
      <c r="AV924" s="778"/>
      <c r="AW924" s="778"/>
      <c r="AX924" s="778"/>
      <c r="AY924" s="778"/>
      <c r="AZ924" s="778"/>
      <c r="BA924" s="778"/>
      <c r="BB924" s="778"/>
      <c r="BC924" s="778"/>
      <c r="BD924" s="778"/>
      <c r="BE924" s="778"/>
      <c r="BF924" s="778"/>
      <c r="BG924" s="778"/>
      <c r="BH924" s="778"/>
      <c r="BI924" s="778"/>
      <c r="BJ924" s="778"/>
      <c r="BK924" s="778"/>
      <c r="BL924" s="778"/>
      <c r="BM924" s="778"/>
      <c r="BN924" s="778"/>
      <c r="BO924" s="778"/>
      <c r="BP924" s="778"/>
      <c r="BQ924" s="778"/>
      <c r="BR924" s="778"/>
      <c r="BS924" s="778"/>
      <c r="BT924" s="778"/>
      <c r="BU924" s="778"/>
      <c r="BV924" s="778"/>
      <c r="BW924" s="778"/>
      <c r="BX924" s="778"/>
      <c r="BY924" s="778"/>
      <c r="BZ924" s="778"/>
      <c r="CA924" s="778"/>
      <c r="CB924" s="778"/>
      <c r="CC924" s="778"/>
      <c r="CD924" s="778"/>
      <c r="CE924" s="778"/>
      <c r="CF924" s="778"/>
      <c r="CG924" s="778"/>
      <c r="CH924" s="778"/>
      <c r="CI924" s="778"/>
      <c r="CJ924" s="778"/>
      <c r="CK924" s="778"/>
      <c r="CL924" s="778"/>
      <c r="CM924" s="778"/>
      <c r="CN924" s="778"/>
      <c r="CO924" s="778"/>
      <c r="CP924" s="778"/>
      <c r="CQ924" s="778"/>
      <c r="CR924" s="778"/>
      <c r="CS924" s="778"/>
      <c r="CT924" s="778"/>
      <c r="CU924" s="778"/>
      <c r="CV924" s="778"/>
      <c r="CW924" s="778"/>
      <c r="CX924" s="778"/>
      <c r="CY924" s="778"/>
      <c r="CZ924" s="778"/>
      <c r="DA924" s="778"/>
      <c r="DB924" s="778"/>
      <c r="DC924" s="778"/>
      <c r="DD924" s="778"/>
      <c r="DE924" s="778"/>
      <c r="DF924" s="778"/>
      <c r="DG924" s="778"/>
      <c r="DH924" s="778"/>
      <c r="DI924" s="778"/>
      <c r="DJ924" s="778"/>
      <c r="DK924" s="778"/>
      <c r="DL924" s="778"/>
      <c r="DM924" s="778"/>
      <c r="DN924" s="778"/>
      <c r="DO924" s="778"/>
      <c r="DP924" s="778"/>
      <c r="DQ924" s="778"/>
      <c r="DR924" s="778"/>
      <c r="DS924" s="778"/>
      <c r="DT924" s="778"/>
      <c r="DU924" s="778"/>
      <c r="DV924" s="778"/>
      <c r="DW924" s="778"/>
      <c r="DX924" s="778"/>
      <c r="DY924" s="778"/>
      <c r="DZ924" s="778"/>
      <c r="EA924" s="778"/>
      <c r="EB924" s="778"/>
      <c r="EC924" s="778"/>
      <c r="ED924" s="778"/>
      <c r="EE924" s="778"/>
      <c r="EF924" s="778"/>
      <c r="EG924" s="778"/>
      <c r="EH924" s="778"/>
      <c r="EI924" s="778"/>
      <c r="EJ924" s="778"/>
      <c r="EK924" s="778"/>
      <c r="EL924" s="778"/>
      <c r="EM924" s="778"/>
      <c r="EN924" s="778"/>
      <c r="EO924" s="778"/>
      <c r="EP924" s="778"/>
      <c r="EQ924" s="778"/>
      <c r="ER924" s="778"/>
      <c r="ES924" s="778"/>
      <c r="ET924" s="778"/>
      <c r="EU924" s="778"/>
      <c r="EV924" s="778"/>
      <c r="EW924" s="778"/>
      <c r="EX924" s="778"/>
      <c r="EY924" s="778"/>
      <c r="EZ924" s="778"/>
      <c r="FA924" s="778"/>
      <c r="FB924" s="778"/>
      <c r="FC924" s="778"/>
      <c r="FD924" s="778"/>
      <c r="FE924" s="778"/>
      <c r="FF924" s="778"/>
      <c r="FG924" s="778"/>
      <c r="FH924" s="778"/>
      <c r="FI924" s="778"/>
      <c r="FJ924" s="778"/>
      <c r="FK924" s="778"/>
      <c r="FL924" s="778"/>
      <c r="FM924" s="778"/>
      <c r="FN924" s="778"/>
      <c r="FO924" s="778"/>
      <c r="FP924" s="778"/>
      <c r="FQ924" s="778"/>
      <c r="FR924" s="778"/>
      <c r="FS924" s="778"/>
      <c r="FT924" s="778"/>
      <c r="FU924" s="778"/>
      <c r="FV924" s="778"/>
      <c r="FW924" s="778"/>
      <c r="FX924" s="778"/>
      <c r="FY924" s="778"/>
      <c r="FZ924" s="778"/>
      <c r="GA924" s="778"/>
      <c r="GB924" s="778"/>
      <c r="GC924" s="778"/>
      <c r="GD924" s="778"/>
      <c r="GE924" s="778"/>
      <c r="GF924" s="778"/>
      <c r="GG924" s="778"/>
      <c r="GH924" s="778"/>
      <c r="GI924" s="778"/>
      <c r="GJ924" s="778"/>
      <c r="GK924" s="778"/>
      <c r="GL924" s="778"/>
      <c r="GM924" s="778"/>
      <c r="GN924" s="778"/>
      <c r="GO924" s="778"/>
      <c r="GP924" s="778"/>
      <c r="GQ924" s="778"/>
      <c r="GR924" s="778"/>
      <c r="GS924" s="778"/>
      <c r="GT924" s="778"/>
      <c r="GU924" s="778"/>
      <c r="GV924" s="778"/>
      <c r="GW924" s="778"/>
      <c r="GX924" s="778"/>
      <c r="GY924" s="778"/>
      <c r="GZ924" s="778"/>
      <c r="HA924" s="778"/>
      <c r="HB924" s="778"/>
      <c r="HC924" s="778"/>
      <c r="HD924" s="778"/>
      <c r="HE924" s="778"/>
      <c r="HF924" s="778"/>
      <c r="HG924" s="778"/>
      <c r="HH924" s="778"/>
    </row>
    <row r="925" spans="1:216" s="782" customFormat="1">
      <c r="A925" s="779"/>
      <c r="B925" s="780"/>
      <c r="C925" s="780"/>
      <c r="D925" s="780"/>
      <c r="E925" s="780"/>
      <c r="F925" s="780"/>
      <c r="G925" s="780"/>
      <c r="H925" s="780"/>
      <c r="I925" s="780"/>
      <c r="J925" s="780"/>
      <c r="K925" s="780"/>
      <c r="L925" s="780"/>
      <c r="M925" s="780"/>
      <c r="N925" s="780"/>
      <c r="O925" s="780"/>
      <c r="P925" s="780"/>
      <c r="Q925" s="781"/>
      <c r="R925" s="778"/>
      <c r="S925" s="778"/>
      <c r="T925" s="778"/>
      <c r="U925" s="778"/>
      <c r="V925" s="778"/>
      <c r="W925" s="778"/>
      <c r="X925" s="778"/>
      <c r="Y925" s="778"/>
      <c r="Z925" s="778"/>
      <c r="AA925" s="778"/>
      <c r="AB925" s="778"/>
      <c r="AC925" s="778"/>
      <c r="AD925" s="778"/>
      <c r="AE925" s="778"/>
      <c r="AF925" s="778"/>
      <c r="AG925" s="778"/>
      <c r="AH925" s="778"/>
      <c r="AI925" s="778"/>
      <c r="AJ925" s="778"/>
      <c r="AK925" s="778"/>
      <c r="AL925" s="778"/>
      <c r="AM925" s="778"/>
      <c r="AN925" s="778"/>
      <c r="AO925" s="778"/>
      <c r="AP925" s="778"/>
      <c r="AQ925" s="778"/>
      <c r="AR925" s="778"/>
      <c r="AS925" s="778"/>
      <c r="AT925" s="778"/>
      <c r="AU925" s="778"/>
      <c r="AV925" s="778"/>
      <c r="AW925" s="778"/>
      <c r="AX925" s="778"/>
      <c r="AY925" s="778"/>
      <c r="AZ925" s="778"/>
      <c r="BA925" s="778"/>
      <c r="BB925" s="778"/>
      <c r="BC925" s="778"/>
      <c r="BD925" s="778"/>
      <c r="BE925" s="778"/>
      <c r="BF925" s="778"/>
      <c r="BG925" s="778"/>
      <c r="BH925" s="778"/>
      <c r="BI925" s="778"/>
      <c r="BJ925" s="778"/>
      <c r="BK925" s="778"/>
      <c r="BL925" s="778"/>
      <c r="BM925" s="778"/>
      <c r="BN925" s="778"/>
      <c r="BO925" s="778"/>
      <c r="BP925" s="778"/>
      <c r="BQ925" s="778"/>
      <c r="BR925" s="778"/>
      <c r="BS925" s="778"/>
      <c r="BT925" s="778"/>
      <c r="BU925" s="778"/>
      <c r="BV925" s="778"/>
      <c r="BW925" s="778"/>
      <c r="BX925" s="778"/>
      <c r="BY925" s="778"/>
      <c r="BZ925" s="778"/>
      <c r="CA925" s="778"/>
      <c r="CB925" s="778"/>
      <c r="CC925" s="778"/>
      <c r="CD925" s="778"/>
      <c r="CE925" s="778"/>
      <c r="CF925" s="778"/>
      <c r="CG925" s="778"/>
      <c r="CH925" s="778"/>
      <c r="CI925" s="778"/>
      <c r="CJ925" s="778"/>
      <c r="CK925" s="778"/>
      <c r="CL925" s="778"/>
      <c r="CM925" s="778"/>
      <c r="CN925" s="778"/>
      <c r="CO925" s="778"/>
      <c r="CP925" s="778"/>
      <c r="CQ925" s="778"/>
      <c r="CR925" s="778"/>
      <c r="CS925" s="778"/>
      <c r="CT925" s="778"/>
      <c r="CU925" s="778"/>
      <c r="CV925" s="778"/>
      <c r="CW925" s="778"/>
      <c r="CX925" s="778"/>
      <c r="CY925" s="778"/>
      <c r="CZ925" s="778"/>
      <c r="DA925" s="778"/>
      <c r="DB925" s="778"/>
      <c r="DC925" s="778"/>
      <c r="DD925" s="778"/>
      <c r="DE925" s="778"/>
      <c r="DF925" s="778"/>
      <c r="DG925" s="778"/>
      <c r="DH925" s="778"/>
      <c r="DI925" s="778"/>
      <c r="DJ925" s="778"/>
      <c r="DK925" s="778"/>
      <c r="DL925" s="778"/>
      <c r="DM925" s="778"/>
      <c r="DN925" s="778"/>
      <c r="DO925" s="778"/>
      <c r="DP925" s="778"/>
      <c r="DQ925" s="778"/>
      <c r="DR925" s="778"/>
      <c r="DS925" s="778"/>
      <c r="DT925" s="778"/>
      <c r="DU925" s="778"/>
      <c r="DV925" s="778"/>
      <c r="DW925" s="778"/>
      <c r="DX925" s="778"/>
      <c r="DY925" s="778"/>
      <c r="DZ925" s="778"/>
      <c r="EA925" s="778"/>
      <c r="EB925" s="778"/>
      <c r="EC925" s="778"/>
      <c r="ED925" s="778"/>
      <c r="EE925" s="778"/>
      <c r="EF925" s="778"/>
      <c r="EG925" s="778"/>
      <c r="EH925" s="778"/>
      <c r="EI925" s="778"/>
      <c r="EJ925" s="778"/>
      <c r="EK925" s="778"/>
      <c r="EL925" s="778"/>
      <c r="EM925" s="778"/>
      <c r="EN925" s="778"/>
      <c r="EO925" s="778"/>
      <c r="EP925" s="778"/>
      <c r="EQ925" s="778"/>
      <c r="ER925" s="778"/>
      <c r="ES925" s="778"/>
      <c r="ET925" s="778"/>
      <c r="EU925" s="778"/>
      <c r="EV925" s="778"/>
      <c r="EW925" s="778"/>
      <c r="EX925" s="778"/>
      <c r="EY925" s="778"/>
      <c r="EZ925" s="778"/>
      <c r="FA925" s="778"/>
      <c r="FB925" s="778"/>
      <c r="FC925" s="778"/>
      <c r="FD925" s="778"/>
      <c r="FE925" s="778"/>
      <c r="FF925" s="778"/>
      <c r="FG925" s="778"/>
      <c r="FH925" s="778"/>
      <c r="FI925" s="778"/>
      <c r="FJ925" s="778"/>
      <c r="FK925" s="778"/>
      <c r="FL925" s="778"/>
      <c r="FM925" s="778"/>
      <c r="FN925" s="778"/>
      <c r="FO925" s="778"/>
      <c r="FP925" s="778"/>
      <c r="FQ925" s="778"/>
      <c r="FR925" s="778"/>
      <c r="FS925" s="778"/>
      <c r="FT925" s="778"/>
      <c r="FU925" s="778"/>
      <c r="FV925" s="778"/>
      <c r="FW925" s="778"/>
      <c r="FX925" s="778"/>
      <c r="FY925" s="778"/>
      <c r="FZ925" s="778"/>
      <c r="GA925" s="778"/>
      <c r="GB925" s="778"/>
      <c r="GC925" s="778"/>
      <c r="GD925" s="778"/>
      <c r="GE925" s="778"/>
      <c r="GF925" s="778"/>
      <c r="GG925" s="778"/>
      <c r="GH925" s="778"/>
      <c r="GI925" s="778"/>
      <c r="GJ925" s="778"/>
      <c r="GK925" s="778"/>
      <c r="GL925" s="778"/>
      <c r="GM925" s="778"/>
      <c r="GN925" s="778"/>
      <c r="GO925" s="778"/>
      <c r="GP925" s="778"/>
      <c r="GQ925" s="778"/>
      <c r="GR925" s="778"/>
      <c r="GS925" s="778"/>
      <c r="GT925" s="778"/>
      <c r="GU925" s="778"/>
      <c r="GV925" s="778"/>
      <c r="GW925" s="778"/>
      <c r="GX925" s="778"/>
      <c r="GY925" s="778"/>
      <c r="GZ925" s="778"/>
      <c r="HA925" s="778"/>
      <c r="HB925" s="778"/>
      <c r="HC925" s="778"/>
      <c r="HD925" s="778"/>
      <c r="HE925" s="778"/>
      <c r="HF925" s="778"/>
      <c r="HG925" s="778"/>
      <c r="HH925" s="778"/>
    </row>
    <row r="926" spans="1:216" s="782" customFormat="1">
      <c r="A926" s="779"/>
      <c r="B926" s="780"/>
      <c r="C926" s="780"/>
      <c r="D926" s="780"/>
      <c r="E926" s="780"/>
      <c r="F926" s="780"/>
      <c r="G926" s="780"/>
      <c r="H926" s="780"/>
      <c r="I926" s="780"/>
      <c r="J926" s="780"/>
      <c r="K926" s="780"/>
      <c r="L926" s="780"/>
      <c r="M926" s="780"/>
      <c r="N926" s="780"/>
      <c r="O926" s="780"/>
      <c r="P926" s="780"/>
      <c r="Q926" s="781"/>
      <c r="R926" s="778"/>
      <c r="S926" s="778"/>
      <c r="T926" s="778"/>
      <c r="U926" s="778"/>
      <c r="V926" s="778"/>
      <c r="W926" s="778"/>
      <c r="X926" s="778"/>
      <c r="Y926" s="778"/>
      <c r="Z926" s="778"/>
      <c r="AA926" s="778"/>
      <c r="AB926" s="778"/>
      <c r="AC926" s="778"/>
      <c r="AD926" s="778"/>
      <c r="AE926" s="778"/>
      <c r="AF926" s="778"/>
      <c r="AG926" s="778"/>
      <c r="AH926" s="778"/>
      <c r="AI926" s="778"/>
      <c r="AJ926" s="778"/>
      <c r="AK926" s="778"/>
      <c r="AL926" s="778"/>
      <c r="AM926" s="778"/>
      <c r="AN926" s="778"/>
      <c r="AO926" s="778"/>
      <c r="AP926" s="778"/>
      <c r="AQ926" s="778"/>
      <c r="AR926" s="778"/>
      <c r="AS926" s="778"/>
      <c r="AT926" s="778"/>
      <c r="AU926" s="778"/>
      <c r="AV926" s="778"/>
      <c r="AW926" s="778"/>
      <c r="AX926" s="778"/>
      <c r="AY926" s="778"/>
      <c r="AZ926" s="778"/>
      <c r="BA926" s="778"/>
      <c r="BB926" s="778"/>
      <c r="BC926" s="778"/>
      <c r="BD926" s="778"/>
      <c r="BE926" s="778"/>
      <c r="BF926" s="778"/>
      <c r="BG926" s="778"/>
      <c r="BH926" s="778"/>
      <c r="BI926" s="778"/>
      <c r="BJ926" s="778"/>
      <c r="BK926" s="778"/>
      <c r="BL926" s="778"/>
      <c r="BM926" s="778"/>
      <c r="BN926" s="778"/>
      <c r="BO926" s="778"/>
      <c r="BP926" s="778"/>
      <c r="BQ926" s="778"/>
      <c r="BR926" s="778"/>
      <c r="BS926" s="778"/>
      <c r="BT926" s="778"/>
      <c r="BU926" s="778"/>
      <c r="BV926" s="778"/>
      <c r="BW926" s="778"/>
      <c r="BX926" s="778"/>
      <c r="BY926" s="778"/>
      <c r="BZ926" s="778"/>
      <c r="CA926" s="778"/>
      <c r="CB926" s="778"/>
      <c r="CC926" s="778"/>
      <c r="CD926" s="778"/>
      <c r="CE926" s="778"/>
      <c r="CF926" s="778"/>
      <c r="CG926" s="778"/>
      <c r="CH926" s="778"/>
      <c r="CI926" s="778"/>
      <c r="CJ926" s="778"/>
      <c r="CK926" s="778"/>
      <c r="CL926" s="778"/>
      <c r="CM926" s="778"/>
      <c r="CN926" s="778"/>
      <c r="CO926" s="778"/>
      <c r="CP926" s="778"/>
      <c r="CQ926" s="778"/>
      <c r="CR926" s="778"/>
      <c r="CS926" s="778"/>
      <c r="CT926" s="778"/>
      <c r="CU926" s="778"/>
      <c r="CV926" s="778"/>
      <c r="CW926" s="778"/>
      <c r="CX926" s="778"/>
      <c r="CY926" s="778"/>
      <c r="CZ926" s="778"/>
      <c r="DA926" s="778"/>
      <c r="DB926" s="778"/>
      <c r="DC926" s="778"/>
      <c r="DD926" s="778"/>
      <c r="DE926" s="778"/>
      <c r="DF926" s="778"/>
      <c r="DG926" s="778"/>
      <c r="DH926" s="778"/>
      <c r="DI926" s="778"/>
      <c r="DJ926" s="778"/>
      <c r="DK926" s="778"/>
      <c r="DL926" s="778"/>
      <c r="DM926" s="778"/>
      <c r="DN926" s="778"/>
      <c r="DO926" s="778"/>
      <c r="DP926" s="778"/>
      <c r="DQ926" s="778"/>
      <c r="DR926" s="778"/>
      <c r="DS926" s="778"/>
      <c r="DT926" s="778"/>
      <c r="DU926" s="778"/>
      <c r="DV926" s="778"/>
      <c r="DW926" s="778"/>
      <c r="DX926" s="778"/>
      <c r="DY926" s="778"/>
      <c r="DZ926" s="778"/>
      <c r="EA926" s="778"/>
      <c r="EB926" s="778"/>
      <c r="EC926" s="778"/>
      <c r="ED926" s="778"/>
      <c r="EE926" s="778"/>
      <c r="EF926" s="778"/>
      <c r="EG926" s="778"/>
      <c r="EH926" s="778"/>
      <c r="EI926" s="778"/>
      <c r="EJ926" s="778"/>
      <c r="EK926" s="778"/>
      <c r="EL926" s="778"/>
      <c r="EM926" s="778"/>
      <c r="EN926" s="778"/>
      <c r="EO926" s="778"/>
      <c r="EP926" s="778"/>
      <c r="EQ926" s="778"/>
      <c r="ER926" s="778"/>
      <c r="ES926" s="778"/>
      <c r="ET926" s="778"/>
      <c r="EU926" s="778"/>
      <c r="EV926" s="778"/>
      <c r="EW926" s="778"/>
      <c r="EX926" s="778"/>
      <c r="EY926" s="778"/>
      <c r="EZ926" s="778"/>
      <c r="FA926" s="778"/>
      <c r="FB926" s="778"/>
      <c r="FC926" s="778"/>
      <c r="FD926" s="778"/>
      <c r="FE926" s="778"/>
      <c r="FF926" s="778"/>
      <c r="FG926" s="778"/>
      <c r="FH926" s="778"/>
      <c r="FI926" s="778"/>
      <c r="FJ926" s="778"/>
      <c r="FK926" s="778"/>
      <c r="FL926" s="778"/>
      <c r="FM926" s="778"/>
      <c r="FN926" s="778"/>
      <c r="FO926" s="778"/>
      <c r="FP926" s="778"/>
      <c r="FQ926" s="778"/>
      <c r="FR926" s="778"/>
      <c r="FS926" s="778"/>
      <c r="FT926" s="778"/>
      <c r="FU926" s="778"/>
      <c r="FV926" s="778"/>
      <c r="FW926" s="778"/>
      <c r="FX926" s="778"/>
      <c r="FY926" s="778"/>
      <c r="FZ926" s="778"/>
      <c r="GA926" s="778"/>
      <c r="GB926" s="778"/>
      <c r="GC926" s="778"/>
      <c r="GD926" s="778"/>
      <c r="GE926" s="778"/>
      <c r="GF926" s="778"/>
      <c r="GG926" s="778"/>
      <c r="GH926" s="778"/>
      <c r="GI926" s="778"/>
      <c r="GJ926" s="778"/>
      <c r="GK926" s="778"/>
      <c r="GL926" s="778"/>
      <c r="GM926" s="778"/>
      <c r="GN926" s="778"/>
      <c r="GO926" s="778"/>
      <c r="GP926" s="778"/>
      <c r="GQ926" s="778"/>
      <c r="GR926" s="778"/>
      <c r="GS926" s="778"/>
      <c r="GT926" s="778"/>
      <c r="GU926" s="778"/>
      <c r="GV926" s="778"/>
      <c r="GW926" s="778"/>
      <c r="GX926" s="778"/>
      <c r="GY926" s="778"/>
      <c r="GZ926" s="778"/>
      <c r="HA926" s="778"/>
      <c r="HB926" s="778"/>
      <c r="HC926" s="778"/>
      <c r="HD926" s="778"/>
      <c r="HE926" s="778"/>
      <c r="HF926" s="778"/>
      <c r="HG926" s="778"/>
      <c r="HH926" s="778"/>
    </row>
    <row r="927" spans="1:216" s="782" customFormat="1">
      <c r="A927" s="779"/>
      <c r="B927" s="780"/>
      <c r="C927" s="780"/>
      <c r="D927" s="780"/>
      <c r="E927" s="780"/>
      <c r="F927" s="780"/>
      <c r="G927" s="780"/>
      <c r="H927" s="780"/>
      <c r="I927" s="780"/>
      <c r="J927" s="780"/>
      <c r="K927" s="780"/>
      <c r="L927" s="780"/>
      <c r="M927" s="780"/>
      <c r="N927" s="780"/>
      <c r="O927" s="780"/>
      <c r="P927" s="780"/>
      <c r="Q927" s="781"/>
      <c r="R927" s="778"/>
      <c r="S927" s="778"/>
      <c r="T927" s="778"/>
      <c r="U927" s="778"/>
      <c r="V927" s="778"/>
      <c r="W927" s="778"/>
      <c r="X927" s="778"/>
      <c r="Y927" s="778"/>
      <c r="Z927" s="778"/>
      <c r="AA927" s="778"/>
      <c r="AB927" s="778"/>
      <c r="AC927" s="778"/>
      <c r="AD927" s="778"/>
      <c r="AE927" s="778"/>
      <c r="AF927" s="778"/>
      <c r="AG927" s="778"/>
      <c r="AH927" s="778"/>
      <c r="AI927" s="778"/>
      <c r="AJ927" s="778"/>
      <c r="AK927" s="778"/>
      <c r="AL927" s="778"/>
      <c r="AM927" s="778"/>
      <c r="AN927" s="778"/>
      <c r="AO927" s="778"/>
      <c r="AP927" s="778"/>
      <c r="AQ927" s="778"/>
      <c r="AR927" s="778"/>
      <c r="AS927" s="778"/>
      <c r="AT927" s="778"/>
      <c r="AU927" s="778"/>
      <c r="AV927" s="778"/>
      <c r="AW927" s="778"/>
      <c r="AX927" s="778"/>
      <c r="AY927" s="778"/>
      <c r="AZ927" s="778"/>
      <c r="BA927" s="778"/>
      <c r="BB927" s="778"/>
      <c r="BC927" s="778"/>
      <c r="BD927" s="778"/>
      <c r="BE927" s="778"/>
      <c r="BF927" s="778"/>
      <c r="BG927" s="778"/>
      <c r="BH927" s="778"/>
      <c r="BI927" s="778"/>
      <c r="BJ927" s="778"/>
      <c r="BK927" s="778"/>
      <c r="BL927" s="778"/>
      <c r="BM927" s="778"/>
      <c r="BN927" s="778"/>
      <c r="BO927" s="778"/>
      <c r="BP927" s="778"/>
      <c r="BQ927" s="778"/>
      <c r="BR927" s="778"/>
      <c r="BS927" s="778"/>
      <c r="BT927" s="778"/>
      <c r="BU927" s="778"/>
      <c r="BV927" s="778"/>
      <c r="BW927" s="778"/>
      <c r="BX927" s="778"/>
      <c r="BY927" s="778"/>
      <c r="BZ927" s="778"/>
      <c r="CA927" s="778"/>
      <c r="CB927" s="778"/>
      <c r="CC927" s="778"/>
      <c r="CD927" s="778"/>
      <c r="CE927" s="778"/>
      <c r="CF927" s="778"/>
      <c r="CG927" s="778"/>
      <c r="CH927" s="778"/>
      <c r="CI927" s="778"/>
      <c r="CJ927" s="778"/>
      <c r="CK927" s="778"/>
      <c r="CL927" s="778"/>
      <c r="CM927" s="778"/>
      <c r="CN927" s="778"/>
      <c r="CO927" s="778"/>
      <c r="CP927" s="778"/>
      <c r="CQ927" s="778"/>
      <c r="CR927" s="778"/>
      <c r="CS927" s="778"/>
      <c r="CT927" s="778"/>
      <c r="CU927" s="778"/>
      <c r="CV927" s="778"/>
      <c r="CW927" s="778"/>
      <c r="CX927" s="778"/>
      <c r="CY927" s="778"/>
      <c r="CZ927" s="778"/>
      <c r="DA927" s="778"/>
      <c r="DB927" s="778"/>
      <c r="DC927" s="778"/>
      <c r="DD927" s="778"/>
      <c r="DE927" s="778"/>
      <c r="DF927" s="778"/>
      <c r="DG927" s="778"/>
      <c r="DH927" s="778"/>
      <c r="DI927" s="778"/>
      <c r="DJ927" s="778"/>
      <c r="DK927" s="778"/>
      <c r="DL927" s="778"/>
      <c r="DM927" s="778"/>
      <c r="DN927" s="778"/>
      <c r="DO927" s="778"/>
      <c r="DP927" s="778"/>
      <c r="DQ927" s="778"/>
      <c r="DR927" s="778"/>
      <c r="DS927" s="778"/>
      <c r="DT927" s="778"/>
      <c r="DU927" s="778"/>
      <c r="DV927" s="778"/>
      <c r="DW927" s="778"/>
      <c r="DX927" s="778"/>
      <c r="DY927" s="778"/>
      <c r="DZ927" s="778"/>
      <c r="EA927" s="778"/>
      <c r="EB927" s="778"/>
      <c r="EC927" s="778"/>
      <c r="ED927" s="778"/>
      <c r="EE927" s="778"/>
      <c r="EF927" s="778"/>
      <c r="EG927" s="778"/>
      <c r="EH927" s="778"/>
      <c r="EI927" s="778"/>
      <c r="EJ927" s="778"/>
      <c r="EK927" s="778"/>
      <c r="EL927" s="778"/>
      <c r="EM927" s="778"/>
      <c r="EN927" s="778"/>
      <c r="EO927" s="778"/>
      <c r="EP927" s="778"/>
      <c r="EQ927" s="778"/>
      <c r="ER927" s="778"/>
      <c r="ES927" s="778"/>
      <c r="ET927" s="778"/>
      <c r="EU927" s="778"/>
      <c r="EV927" s="778"/>
      <c r="EW927" s="778"/>
      <c r="EX927" s="778"/>
      <c r="EY927" s="778"/>
      <c r="EZ927" s="778"/>
      <c r="FA927" s="778"/>
      <c r="FB927" s="778"/>
      <c r="FC927" s="778"/>
      <c r="FD927" s="778"/>
      <c r="FE927" s="778"/>
      <c r="FF927" s="778"/>
      <c r="FG927" s="778"/>
      <c r="FH927" s="778"/>
      <c r="FI927" s="778"/>
      <c r="FJ927" s="778"/>
      <c r="FK927" s="778"/>
      <c r="FL927" s="778"/>
      <c r="FM927" s="778"/>
      <c r="FN927" s="778"/>
      <c r="FO927" s="778"/>
      <c r="FP927" s="778"/>
      <c r="FQ927" s="778"/>
      <c r="FR927" s="778"/>
      <c r="FS927" s="778"/>
      <c r="FT927" s="778"/>
      <c r="FU927" s="778"/>
      <c r="FV927" s="778"/>
      <c r="FW927" s="778"/>
      <c r="FX927" s="778"/>
      <c r="FY927" s="778"/>
      <c r="FZ927" s="778"/>
      <c r="GA927" s="778"/>
      <c r="GB927" s="778"/>
      <c r="GC927" s="778"/>
      <c r="GD927" s="778"/>
      <c r="GE927" s="778"/>
      <c r="GF927" s="778"/>
      <c r="GG927" s="778"/>
      <c r="GH927" s="778"/>
      <c r="GI927" s="778"/>
      <c r="GJ927" s="778"/>
      <c r="GK927" s="778"/>
      <c r="GL927" s="778"/>
      <c r="GM927" s="778"/>
      <c r="GN927" s="778"/>
      <c r="GO927" s="778"/>
      <c r="GP927" s="778"/>
      <c r="GQ927" s="778"/>
      <c r="GR927" s="778"/>
      <c r="GS927" s="778"/>
      <c r="GT927" s="778"/>
      <c r="GU927" s="778"/>
      <c r="GV927" s="778"/>
      <c r="GW927" s="778"/>
      <c r="GX927" s="778"/>
      <c r="GY927" s="778"/>
      <c r="GZ927" s="778"/>
      <c r="HA927" s="778"/>
      <c r="HB927" s="778"/>
      <c r="HC927" s="778"/>
      <c r="HD927" s="778"/>
      <c r="HE927" s="778"/>
      <c r="HF927" s="778"/>
      <c r="HG927" s="778"/>
      <c r="HH927" s="778"/>
    </row>
    <row r="928" spans="1:216" s="782" customFormat="1">
      <c r="A928" s="779"/>
      <c r="B928" s="780"/>
      <c r="C928" s="780"/>
      <c r="D928" s="780"/>
      <c r="E928" s="780"/>
      <c r="F928" s="780"/>
      <c r="G928" s="780"/>
      <c r="H928" s="780"/>
      <c r="I928" s="780"/>
      <c r="J928" s="780"/>
      <c r="K928" s="780"/>
      <c r="L928" s="780"/>
      <c r="M928" s="780"/>
      <c r="N928" s="780"/>
      <c r="O928" s="780"/>
      <c r="P928" s="780"/>
      <c r="Q928" s="781"/>
      <c r="R928" s="778"/>
      <c r="S928" s="778"/>
      <c r="T928" s="778"/>
      <c r="U928" s="778"/>
      <c r="V928" s="778"/>
      <c r="W928" s="778"/>
      <c r="X928" s="778"/>
      <c r="Y928" s="778"/>
      <c r="Z928" s="778"/>
      <c r="AA928" s="778"/>
      <c r="AB928" s="778"/>
      <c r="AC928" s="778"/>
      <c r="AD928" s="778"/>
      <c r="AE928" s="778"/>
      <c r="AF928" s="778"/>
      <c r="AG928" s="778"/>
      <c r="AH928" s="778"/>
      <c r="AI928" s="778"/>
      <c r="AJ928" s="778"/>
      <c r="AK928" s="778"/>
      <c r="AL928" s="778"/>
      <c r="AM928" s="778"/>
      <c r="AN928" s="778"/>
      <c r="AO928" s="778"/>
      <c r="AP928" s="778"/>
      <c r="AQ928" s="778"/>
      <c r="AR928" s="778"/>
      <c r="AS928" s="778"/>
      <c r="AT928" s="778"/>
      <c r="AU928" s="778"/>
      <c r="AV928" s="778"/>
      <c r="AW928" s="778"/>
      <c r="AX928" s="778"/>
      <c r="AY928" s="778"/>
      <c r="AZ928" s="778"/>
      <c r="BA928" s="778"/>
      <c r="BB928" s="778"/>
      <c r="BC928" s="778"/>
      <c r="BD928" s="778"/>
      <c r="BE928" s="778"/>
      <c r="BF928" s="778"/>
      <c r="BG928" s="778"/>
      <c r="BH928" s="778"/>
      <c r="BI928" s="778"/>
      <c r="BJ928" s="778"/>
      <c r="BK928" s="778"/>
      <c r="BL928" s="778"/>
      <c r="BM928" s="778"/>
      <c r="BN928" s="778"/>
      <c r="BO928" s="778"/>
      <c r="BP928" s="778"/>
      <c r="BQ928" s="778"/>
      <c r="BR928" s="778"/>
      <c r="BS928" s="778"/>
      <c r="BT928" s="778"/>
      <c r="BU928" s="778"/>
      <c r="BV928" s="778"/>
      <c r="BW928" s="778"/>
      <c r="BX928" s="778"/>
      <c r="BY928" s="778"/>
      <c r="BZ928" s="778"/>
      <c r="CA928" s="778"/>
      <c r="CB928" s="778"/>
      <c r="CC928" s="778"/>
      <c r="CD928" s="778"/>
      <c r="CE928" s="778"/>
      <c r="CF928" s="778"/>
      <c r="CG928" s="778"/>
      <c r="CH928" s="778"/>
      <c r="CI928" s="778"/>
      <c r="CJ928" s="778"/>
      <c r="CK928" s="778"/>
      <c r="CL928" s="778"/>
      <c r="CM928" s="778"/>
      <c r="CN928" s="778"/>
      <c r="CO928" s="778"/>
      <c r="CP928" s="778"/>
      <c r="CQ928" s="778"/>
      <c r="CR928" s="778"/>
      <c r="CS928" s="778"/>
      <c r="CT928" s="778"/>
      <c r="CU928" s="778"/>
      <c r="CV928" s="778"/>
      <c r="CW928" s="778"/>
      <c r="CX928" s="778"/>
      <c r="CY928" s="778"/>
      <c r="CZ928" s="778"/>
      <c r="DA928" s="778"/>
      <c r="DB928" s="778"/>
      <c r="DC928" s="778"/>
      <c r="DD928" s="778"/>
      <c r="DE928" s="778"/>
      <c r="DF928" s="778"/>
      <c r="DG928" s="778"/>
      <c r="DH928" s="778"/>
      <c r="DI928" s="778"/>
      <c r="DJ928" s="778"/>
      <c r="DK928" s="778"/>
      <c r="DL928" s="778"/>
      <c r="DM928" s="778"/>
      <c r="DN928" s="778"/>
      <c r="DO928" s="778"/>
      <c r="DP928" s="778"/>
      <c r="DQ928" s="778"/>
      <c r="DR928" s="778"/>
      <c r="DS928" s="778"/>
      <c r="DT928" s="778"/>
      <c r="DU928" s="778"/>
      <c r="DV928" s="778"/>
      <c r="DW928" s="778"/>
      <c r="DX928" s="778"/>
      <c r="DY928" s="778"/>
      <c r="DZ928" s="778"/>
      <c r="EA928" s="778"/>
      <c r="EB928" s="778"/>
      <c r="EC928" s="778"/>
      <c r="ED928" s="778"/>
      <c r="EE928" s="778"/>
      <c r="EF928" s="778"/>
      <c r="EG928" s="778"/>
      <c r="EH928" s="778"/>
      <c r="EI928" s="778"/>
      <c r="EJ928" s="778"/>
      <c r="EK928" s="778"/>
      <c r="EL928" s="778"/>
      <c r="EM928" s="778"/>
      <c r="EN928" s="778"/>
      <c r="EO928" s="778"/>
      <c r="EP928" s="778"/>
      <c r="EQ928" s="778"/>
      <c r="ER928" s="778"/>
      <c r="ES928" s="778"/>
      <c r="ET928" s="778"/>
      <c r="EU928" s="778"/>
      <c r="EV928" s="778"/>
      <c r="EW928" s="778"/>
      <c r="EX928" s="778"/>
      <c r="EY928" s="778"/>
      <c r="EZ928" s="778"/>
      <c r="FA928" s="778"/>
      <c r="FB928" s="778"/>
      <c r="FC928" s="778"/>
      <c r="FD928" s="778"/>
      <c r="FE928" s="778"/>
      <c r="FF928" s="778"/>
      <c r="FG928" s="778"/>
      <c r="FH928" s="778"/>
      <c r="FI928" s="778"/>
      <c r="FJ928" s="778"/>
      <c r="FK928" s="778"/>
      <c r="FL928" s="778"/>
      <c r="FM928" s="778"/>
      <c r="FN928" s="778"/>
      <c r="FO928" s="778"/>
      <c r="FP928" s="778"/>
      <c r="FQ928" s="778"/>
      <c r="FR928" s="778"/>
      <c r="FS928" s="778"/>
      <c r="FT928" s="778"/>
      <c r="FU928" s="778"/>
      <c r="FV928" s="778"/>
      <c r="FW928" s="778"/>
      <c r="FX928" s="778"/>
      <c r="FY928" s="778"/>
      <c r="FZ928" s="778"/>
      <c r="GA928" s="778"/>
      <c r="GB928" s="778"/>
      <c r="GC928" s="778"/>
      <c r="GD928" s="778"/>
      <c r="GE928" s="778"/>
      <c r="GF928" s="778"/>
      <c r="GG928" s="778"/>
      <c r="GH928" s="778"/>
      <c r="GI928" s="778"/>
      <c r="GJ928" s="778"/>
      <c r="GK928" s="778"/>
      <c r="GL928" s="778"/>
      <c r="GM928" s="778"/>
      <c r="GN928" s="778"/>
      <c r="GO928" s="778"/>
      <c r="GP928" s="778"/>
      <c r="GQ928" s="778"/>
      <c r="GR928" s="778"/>
      <c r="GS928" s="778"/>
      <c r="GT928" s="778"/>
      <c r="GU928" s="778"/>
      <c r="GV928" s="778"/>
      <c r="GW928" s="778"/>
      <c r="GX928" s="778"/>
      <c r="GY928" s="778"/>
      <c r="GZ928" s="778"/>
      <c r="HA928" s="778"/>
      <c r="HB928" s="778"/>
      <c r="HC928" s="778"/>
      <c r="HD928" s="778"/>
      <c r="HE928" s="778"/>
      <c r="HF928" s="778"/>
      <c r="HG928" s="778"/>
      <c r="HH928" s="778"/>
    </row>
    <row r="929" spans="1:216" s="782" customFormat="1">
      <c r="A929" s="779"/>
      <c r="B929" s="780"/>
      <c r="C929" s="780"/>
      <c r="D929" s="780"/>
      <c r="E929" s="780"/>
      <c r="F929" s="780"/>
      <c r="G929" s="780"/>
      <c r="H929" s="780"/>
      <c r="I929" s="780"/>
      <c r="J929" s="780"/>
      <c r="K929" s="780"/>
      <c r="L929" s="780"/>
      <c r="M929" s="780"/>
      <c r="N929" s="780"/>
      <c r="O929" s="780"/>
      <c r="P929" s="780"/>
      <c r="Q929" s="781"/>
      <c r="R929" s="778"/>
      <c r="S929" s="778"/>
      <c r="T929" s="778"/>
      <c r="U929" s="778"/>
      <c r="V929" s="778"/>
      <c r="W929" s="778"/>
      <c r="X929" s="778"/>
      <c r="Y929" s="778"/>
      <c r="Z929" s="778"/>
      <c r="AA929" s="778"/>
      <c r="AB929" s="778"/>
      <c r="AC929" s="778"/>
      <c r="AD929" s="778"/>
      <c r="AE929" s="778"/>
      <c r="AF929" s="778"/>
      <c r="AG929" s="778"/>
      <c r="AH929" s="778"/>
      <c r="AI929" s="778"/>
      <c r="AJ929" s="778"/>
      <c r="AK929" s="778"/>
      <c r="AL929" s="778"/>
      <c r="AM929" s="778"/>
      <c r="AN929" s="778"/>
      <c r="AO929" s="778"/>
      <c r="AP929" s="778"/>
      <c r="AQ929" s="778"/>
      <c r="AR929" s="778"/>
      <c r="AS929" s="778"/>
      <c r="AT929" s="778"/>
      <c r="AU929" s="778"/>
      <c r="AV929" s="778"/>
      <c r="AW929" s="778"/>
      <c r="AX929" s="778"/>
      <c r="AY929" s="778"/>
      <c r="AZ929" s="778"/>
      <c r="BA929" s="778"/>
      <c r="BB929" s="778"/>
      <c r="BC929" s="778"/>
      <c r="BD929" s="778"/>
      <c r="BE929" s="778"/>
      <c r="BF929" s="778"/>
      <c r="BG929" s="778"/>
      <c r="BH929" s="778"/>
      <c r="BI929" s="778"/>
      <c r="BJ929" s="778"/>
      <c r="BK929" s="778"/>
      <c r="BL929" s="778"/>
      <c r="BM929" s="778"/>
      <c r="BN929" s="778"/>
      <c r="BO929" s="778"/>
      <c r="BP929" s="778"/>
      <c r="BQ929" s="778"/>
      <c r="BR929" s="778"/>
      <c r="BS929" s="778"/>
      <c r="BT929" s="778"/>
      <c r="BU929" s="778"/>
      <c r="BV929" s="778"/>
      <c r="BW929" s="778"/>
      <c r="BX929" s="778"/>
      <c r="BY929" s="778"/>
      <c r="BZ929" s="778"/>
      <c r="CA929" s="778"/>
      <c r="CB929" s="778"/>
      <c r="CC929" s="778"/>
      <c r="CD929" s="778"/>
      <c r="CE929" s="778"/>
      <c r="CF929" s="778"/>
      <c r="CG929" s="778"/>
      <c r="CH929" s="778"/>
      <c r="CI929" s="778"/>
      <c r="CJ929" s="778"/>
      <c r="CK929" s="778"/>
      <c r="CL929" s="778"/>
      <c r="CM929" s="778"/>
      <c r="CN929" s="778"/>
      <c r="CO929" s="778"/>
      <c r="CP929" s="778"/>
      <c r="CQ929" s="778"/>
      <c r="CR929" s="778"/>
      <c r="CS929" s="778"/>
      <c r="CT929" s="778"/>
      <c r="CU929" s="778"/>
      <c r="CV929" s="778"/>
      <c r="CW929" s="778"/>
      <c r="CX929" s="778"/>
      <c r="CY929" s="778"/>
      <c r="CZ929" s="778"/>
      <c r="DA929" s="778"/>
      <c r="DB929" s="778"/>
      <c r="DC929" s="778"/>
      <c r="DD929" s="778"/>
      <c r="DE929" s="778"/>
      <c r="DF929" s="778"/>
      <c r="DG929" s="778"/>
      <c r="DH929" s="778"/>
      <c r="DI929" s="778"/>
      <c r="DJ929" s="778"/>
      <c r="DK929" s="778"/>
      <c r="DL929" s="778"/>
      <c r="DM929" s="778"/>
      <c r="DN929" s="778"/>
      <c r="DO929" s="778"/>
      <c r="DP929" s="778"/>
      <c r="DQ929" s="778"/>
      <c r="DR929" s="778"/>
      <c r="DS929" s="778"/>
      <c r="DT929" s="778"/>
      <c r="DU929" s="778"/>
      <c r="DV929" s="778"/>
      <c r="DW929" s="778"/>
      <c r="DX929" s="778"/>
      <c r="DY929" s="778"/>
      <c r="DZ929" s="778"/>
      <c r="EA929" s="778"/>
      <c r="EB929" s="778"/>
      <c r="EC929" s="778"/>
      <c r="ED929" s="778"/>
      <c r="EE929" s="778"/>
      <c r="EF929" s="778"/>
      <c r="EG929" s="778"/>
      <c r="EH929" s="778"/>
      <c r="EI929" s="778"/>
      <c r="EJ929" s="778"/>
      <c r="EK929" s="778"/>
      <c r="EL929" s="778"/>
      <c r="EM929" s="778"/>
      <c r="EN929" s="778"/>
      <c r="EO929" s="778"/>
      <c r="EP929" s="778"/>
      <c r="EQ929" s="778"/>
      <c r="ER929" s="778"/>
      <c r="ES929" s="778"/>
      <c r="ET929" s="778"/>
      <c r="EU929" s="778"/>
      <c r="EV929" s="778"/>
      <c r="EW929" s="778"/>
      <c r="EX929" s="778"/>
      <c r="EY929" s="778"/>
      <c r="EZ929" s="778"/>
      <c r="FA929" s="778"/>
      <c r="FB929" s="778"/>
      <c r="FC929" s="778"/>
      <c r="FD929" s="778"/>
      <c r="FE929" s="778"/>
      <c r="FF929" s="778"/>
      <c r="FG929" s="778"/>
      <c r="FH929" s="778"/>
      <c r="FI929" s="778"/>
      <c r="FJ929" s="778"/>
      <c r="FK929" s="778"/>
      <c r="FL929" s="778"/>
      <c r="FM929" s="778"/>
      <c r="FN929" s="778"/>
      <c r="FO929" s="778"/>
      <c r="FP929" s="778"/>
      <c r="FQ929" s="778"/>
      <c r="FR929" s="778"/>
      <c r="FS929" s="778"/>
      <c r="FT929" s="778"/>
      <c r="FU929" s="778"/>
      <c r="FV929" s="778"/>
      <c r="FW929" s="778"/>
      <c r="FX929" s="778"/>
      <c r="FY929" s="778"/>
      <c r="FZ929" s="778"/>
      <c r="GA929" s="778"/>
      <c r="GB929" s="778"/>
      <c r="GC929" s="778"/>
      <c r="GD929" s="778"/>
      <c r="GE929" s="778"/>
      <c r="GF929" s="778"/>
      <c r="GG929" s="778"/>
      <c r="GH929" s="778"/>
      <c r="GI929" s="778"/>
      <c r="GJ929" s="778"/>
      <c r="GK929" s="778"/>
      <c r="GL929" s="778"/>
      <c r="GM929" s="778"/>
      <c r="GN929" s="778"/>
      <c r="GO929" s="778"/>
      <c r="GP929" s="778"/>
      <c r="GQ929" s="778"/>
      <c r="GR929" s="778"/>
      <c r="GS929" s="778"/>
      <c r="GT929" s="778"/>
      <c r="GU929" s="778"/>
      <c r="GV929" s="778"/>
      <c r="GW929" s="778"/>
      <c r="GX929" s="778"/>
      <c r="GY929" s="778"/>
      <c r="GZ929" s="778"/>
      <c r="HA929" s="778"/>
      <c r="HB929" s="778"/>
      <c r="HC929" s="778"/>
      <c r="HD929" s="778"/>
      <c r="HE929" s="778"/>
      <c r="HF929" s="778"/>
      <c r="HG929" s="778"/>
      <c r="HH929" s="778"/>
    </row>
    <row r="930" spans="1:216" s="782" customFormat="1">
      <c r="A930" s="779"/>
      <c r="B930" s="780"/>
      <c r="C930" s="780"/>
      <c r="D930" s="780"/>
      <c r="E930" s="780"/>
      <c r="F930" s="780"/>
      <c r="G930" s="780"/>
      <c r="H930" s="780"/>
      <c r="I930" s="780"/>
      <c r="J930" s="780"/>
      <c r="K930" s="780"/>
      <c r="L930" s="780"/>
      <c r="M930" s="780"/>
      <c r="N930" s="780"/>
      <c r="O930" s="780"/>
      <c r="P930" s="780"/>
      <c r="Q930" s="781"/>
      <c r="R930" s="778"/>
      <c r="S930" s="778"/>
      <c r="T930" s="778"/>
      <c r="U930" s="778"/>
      <c r="V930" s="778"/>
      <c r="W930" s="778"/>
      <c r="X930" s="778"/>
      <c r="Y930" s="778"/>
      <c r="Z930" s="778"/>
      <c r="AA930" s="778"/>
      <c r="AB930" s="778"/>
      <c r="AC930" s="778"/>
      <c r="AD930" s="778"/>
      <c r="AE930" s="778"/>
      <c r="AF930" s="778"/>
      <c r="AG930" s="778"/>
      <c r="AH930" s="778"/>
      <c r="AI930" s="778"/>
      <c r="AJ930" s="778"/>
      <c r="AK930" s="778"/>
      <c r="AL930" s="778"/>
      <c r="AM930" s="778"/>
      <c r="AN930" s="778"/>
      <c r="AO930" s="778"/>
      <c r="AP930" s="778"/>
      <c r="AQ930" s="778"/>
      <c r="AR930" s="778"/>
      <c r="AS930" s="778"/>
      <c r="AT930" s="778"/>
      <c r="AU930" s="778"/>
      <c r="AV930" s="778"/>
      <c r="AW930" s="778"/>
      <c r="AX930" s="778"/>
      <c r="AY930" s="778"/>
      <c r="AZ930" s="778"/>
      <c r="BA930" s="778"/>
      <c r="BB930" s="778"/>
      <c r="BC930" s="778"/>
      <c r="BD930" s="778"/>
      <c r="BE930" s="778"/>
      <c r="BF930" s="778"/>
      <c r="BG930" s="778"/>
      <c r="BH930" s="778"/>
      <c r="BI930" s="778"/>
      <c r="BJ930" s="778"/>
      <c r="BK930" s="778"/>
      <c r="BL930" s="778"/>
      <c r="BM930" s="778"/>
      <c r="BN930" s="778"/>
      <c r="BO930" s="778"/>
      <c r="BP930" s="778"/>
      <c r="BQ930" s="778"/>
      <c r="BR930" s="778"/>
      <c r="BS930" s="778"/>
      <c r="BT930" s="778"/>
      <c r="BU930" s="778"/>
      <c r="BV930" s="778"/>
      <c r="BW930" s="778"/>
      <c r="BX930" s="778"/>
      <c r="BY930" s="778"/>
      <c r="BZ930" s="778"/>
      <c r="CA930" s="778"/>
      <c r="CB930" s="778"/>
      <c r="CC930" s="778"/>
      <c r="CD930" s="778"/>
      <c r="CE930" s="778"/>
      <c r="CF930" s="778"/>
      <c r="CG930" s="778"/>
      <c r="CH930" s="778"/>
      <c r="CI930" s="778"/>
      <c r="CJ930" s="778"/>
      <c r="CK930" s="778"/>
      <c r="CL930" s="778"/>
      <c r="CM930" s="778"/>
      <c r="CN930" s="778"/>
      <c r="CO930" s="778"/>
      <c r="CP930" s="778"/>
      <c r="CQ930" s="778"/>
      <c r="CR930" s="778"/>
      <c r="CS930" s="778"/>
      <c r="CT930" s="778"/>
      <c r="CU930" s="778"/>
      <c r="CV930" s="778"/>
      <c r="CW930" s="778"/>
      <c r="CX930" s="778"/>
      <c r="CY930" s="778"/>
      <c r="CZ930" s="778"/>
      <c r="DA930" s="778"/>
      <c r="DB930" s="778"/>
      <c r="DC930" s="778"/>
      <c r="DD930" s="778"/>
      <c r="DE930" s="778"/>
      <c r="DF930" s="778"/>
      <c r="DG930" s="778"/>
      <c r="DH930" s="778"/>
      <c r="DI930" s="778"/>
      <c r="DJ930" s="778"/>
      <c r="DK930" s="778"/>
      <c r="DL930" s="778"/>
      <c r="DM930" s="778"/>
      <c r="DN930" s="778"/>
      <c r="DO930" s="778"/>
      <c r="DP930" s="778"/>
      <c r="DQ930" s="778"/>
      <c r="DR930" s="778"/>
      <c r="DS930" s="778"/>
      <c r="DT930" s="778"/>
      <c r="DU930" s="778"/>
      <c r="DV930" s="778"/>
      <c r="DW930" s="778"/>
      <c r="DX930" s="778"/>
      <c r="DY930" s="778"/>
      <c r="DZ930" s="778"/>
      <c r="EA930" s="778"/>
      <c r="EB930" s="778"/>
      <c r="EC930" s="778"/>
      <c r="ED930" s="778"/>
      <c r="EE930" s="778"/>
      <c r="EF930" s="778"/>
      <c r="EG930" s="778"/>
      <c r="EH930" s="778"/>
      <c r="EI930" s="778"/>
      <c r="EJ930" s="778"/>
      <c r="EK930" s="778"/>
      <c r="EL930" s="778"/>
      <c r="EM930" s="778"/>
      <c r="EN930" s="778"/>
      <c r="EO930" s="778"/>
      <c r="EP930" s="778"/>
      <c r="EQ930" s="778"/>
      <c r="ER930" s="778"/>
      <c r="ES930" s="778"/>
      <c r="ET930" s="778"/>
      <c r="EU930" s="778"/>
      <c r="EV930" s="778"/>
      <c r="EW930" s="778"/>
      <c r="EX930" s="778"/>
      <c r="EY930" s="778"/>
      <c r="EZ930" s="778"/>
      <c r="FA930" s="778"/>
      <c r="FB930" s="778"/>
      <c r="FC930" s="778"/>
      <c r="FD930" s="778"/>
      <c r="FE930" s="778"/>
      <c r="FF930" s="778"/>
      <c r="FG930" s="778"/>
      <c r="FH930" s="778"/>
      <c r="FI930" s="778"/>
      <c r="FJ930" s="778"/>
      <c r="FK930" s="778"/>
      <c r="FL930" s="778"/>
      <c r="FM930" s="778"/>
      <c r="FN930" s="778"/>
      <c r="FO930" s="778"/>
      <c r="FP930" s="778"/>
      <c r="FQ930" s="778"/>
      <c r="FR930" s="778"/>
      <c r="FS930" s="778"/>
      <c r="FT930" s="778"/>
      <c r="FU930" s="778"/>
      <c r="FV930" s="778"/>
      <c r="FW930" s="778"/>
      <c r="FX930" s="778"/>
      <c r="FY930" s="778"/>
      <c r="FZ930" s="778"/>
      <c r="GA930" s="778"/>
      <c r="GB930" s="778"/>
      <c r="GC930" s="778"/>
      <c r="GD930" s="778"/>
      <c r="GE930" s="778"/>
      <c r="GF930" s="778"/>
      <c r="GG930" s="778"/>
      <c r="GH930" s="778"/>
      <c r="GI930" s="778"/>
      <c r="GJ930" s="778"/>
      <c r="GK930" s="778"/>
      <c r="GL930" s="778"/>
      <c r="GM930" s="778"/>
      <c r="GN930" s="778"/>
      <c r="GO930" s="778"/>
      <c r="GP930" s="778"/>
      <c r="GQ930" s="778"/>
      <c r="GR930" s="778"/>
      <c r="GS930" s="778"/>
      <c r="GT930" s="778"/>
      <c r="GU930" s="778"/>
      <c r="GV930" s="778"/>
      <c r="GW930" s="778"/>
      <c r="GX930" s="778"/>
      <c r="GY930" s="778"/>
      <c r="GZ930" s="778"/>
      <c r="HA930" s="778"/>
      <c r="HB930" s="778"/>
      <c r="HC930" s="778"/>
      <c r="HD930" s="778"/>
      <c r="HE930" s="778"/>
      <c r="HF930" s="778"/>
      <c r="HG930" s="778"/>
      <c r="HH930" s="778"/>
    </row>
    <row r="931" spans="1:216" s="782" customFormat="1">
      <c r="A931" s="779"/>
      <c r="B931" s="780"/>
      <c r="C931" s="780"/>
      <c r="D931" s="780"/>
      <c r="E931" s="780"/>
      <c r="F931" s="780"/>
      <c r="G931" s="780"/>
      <c r="H931" s="780"/>
      <c r="I931" s="780"/>
      <c r="J931" s="780"/>
      <c r="K931" s="780"/>
      <c r="L931" s="780"/>
      <c r="M931" s="780"/>
      <c r="N931" s="780"/>
      <c r="O931" s="780"/>
      <c r="P931" s="780"/>
      <c r="Q931" s="781"/>
      <c r="R931" s="778"/>
      <c r="S931" s="778"/>
      <c r="T931" s="778"/>
      <c r="U931" s="778"/>
      <c r="V931" s="778"/>
      <c r="W931" s="778"/>
      <c r="X931" s="778"/>
      <c r="Y931" s="778"/>
      <c r="Z931" s="778"/>
      <c r="AA931" s="778"/>
      <c r="AB931" s="778"/>
      <c r="AC931" s="778"/>
      <c r="AD931" s="778"/>
      <c r="AE931" s="778"/>
      <c r="AF931" s="778"/>
      <c r="AG931" s="778"/>
      <c r="AH931" s="778"/>
      <c r="AI931" s="778"/>
      <c r="AJ931" s="778"/>
      <c r="AK931" s="778"/>
      <c r="AL931" s="778"/>
      <c r="AM931" s="778"/>
      <c r="AN931" s="778"/>
      <c r="AO931" s="778"/>
      <c r="AP931" s="778"/>
      <c r="AQ931" s="778"/>
      <c r="AR931" s="778"/>
      <c r="AS931" s="778"/>
      <c r="AT931" s="778"/>
      <c r="AU931" s="778"/>
      <c r="AV931" s="778"/>
      <c r="AW931" s="778"/>
      <c r="AX931" s="778"/>
      <c r="AY931" s="778"/>
      <c r="AZ931" s="778"/>
      <c r="BA931" s="778"/>
      <c r="BB931" s="778"/>
      <c r="BC931" s="778"/>
      <c r="BD931" s="778"/>
      <c r="BE931" s="778"/>
      <c r="BF931" s="778"/>
      <c r="BG931" s="778"/>
      <c r="BH931" s="778"/>
      <c r="BI931" s="778"/>
      <c r="BJ931" s="778"/>
      <c r="BK931" s="778"/>
      <c r="BL931" s="778"/>
      <c r="BM931" s="778"/>
      <c r="BN931" s="778"/>
      <c r="BO931" s="778"/>
      <c r="BP931" s="778"/>
      <c r="BQ931" s="778"/>
      <c r="BR931" s="778"/>
      <c r="BS931" s="778"/>
      <c r="BT931" s="778"/>
      <c r="BU931" s="778"/>
      <c r="BV931" s="778"/>
      <c r="BW931" s="778"/>
      <c r="BX931" s="778"/>
      <c r="BY931" s="778"/>
      <c r="BZ931" s="778"/>
      <c r="CA931" s="778"/>
      <c r="CB931" s="778"/>
      <c r="CC931" s="778"/>
      <c r="CD931" s="778"/>
      <c r="CE931" s="778"/>
      <c r="CF931" s="778"/>
      <c r="CG931" s="778"/>
      <c r="CH931" s="778"/>
      <c r="CI931" s="778"/>
      <c r="CJ931" s="778"/>
      <c r="CK931" s="778"/>
      <c r="CL931" s="778"/>
      <c r="CM931" s="778"/>
      <c r="CN931" s="778"/>
      <c r="CO931" s="778"/>
      <c r="CP931" s="778"/>
      <c r="CQ931" s="778"/>
      <c r="CR931" s="778"/>
      <c r="CS931" s="778"/>
      <c r="CT931" s="778"/>
      <c r="CU931" s="778"/>
      <c r="CV931" s="778"/>
      <c r="CW931" s="778"/>
      <c r="CX931" s="778"/>
      <c r="CY931" s="778"/>
      <c r="CZ931" s="778"/>
      <c r="DA931" s="778"/>
      <c r="DB931" s="778"/>
      <c r="DC931" s="778"/>
      <c r="DD931" s="778"/>
      <c r="DE931" s="778"/>
      <c r="DF931" s="778"/>
      <c r="DG931" s="778"/>
      <c r="DH931" s="778"/>
      <c r="DI931" s="778"/>
      <c r="DJ931" s="778"/>
      <c r="DK931" s="778"/>
      <c r="DL931" s="778"/>
      <c r="DM931" s="778"/>
      <c r="DN931" s="778"/>
      <c r="DO931" s="778"/>
      <c r="DP931" s="778"/>
      <c r="DQ931" s="778"/>
      <c r="DR931" s="778"/>
      <c r="DS931" s="778"/>
      <c r="DT931" s="778"/>
      <c r="DU931" s="778"/>
      <c r="DV931" s="778"/>
      <c r="DW931" s="778"/>
      <c r="DX931" s="778"/>
      <c r="DY931" s="778"/>
      <c r="DZ931" s="778"/>
      <c r="EA931" s="778"/>
      <c r="EB931" s="778"/>
      <c r="EC931" s="778"/>
      <c r="ED931" s="778"/>
      <c r="EE931" s="778"/>
      <c r="EF931" s="778"/>
      <c r="EG931" s="778"/>
      <c r="EH931" s="778"/>
      <c r="EI931" s="778"/>
      <c r="EJ931" s="778"/>
      <c r="EK931" s="778"/>
      <c r="EL931" s="778"/>
      <c r="EM931" s="778"/>
      <c r="EN931" s="778"/>
      <c r="EO931" s="778"/>
      <c r="EP931" s="778"/>
      <c r="EQ931" s="778"/>
      <c r="ER931" s="778"/>
      <c r="ES931" s="778"/>
      <c r="ET931" s="778"/>
      <c r="EU931" s="778"/>
      <c r="EV931" s="778"/>
      <c r="EW931" s="778"/>
      <c r="EX931" s="778"/>
      <c r="EY931" s="778"/>
      <c r="EZ931" s="778"/>
      <c r="FA931" s="778"/>
      <c r="FB931" s="778"/>
      <c r="FC931" s="778"/>
      <c r="FD931" s="778"/>
      <c r="FE931" s="778"/>
      <c r="FF931" s="778"/>
      <c r="FG931" s="778"/>
      <c r="FH931" s="778"/>
      <c r="FI931" s="778"/>
      <c r="FJ931" s="778"/>
      <c r="FK931" s="778"/>
      <c r="FL931" s="778"/>
      <c r="FM931" s="778"/>
      <c r="FN931" s="778"/>
      <c r="FO931" s="778"/>
      <c r="FP931" s="778"/>
      <c r="FQ931" s="778"/>
      <c r="FR931" s="778"/>
      <c r="FS931" s="778"/>
      <c r="FT931" s="778"/>
      <c r="FU931" s="778"/>
      <c r="FV931" s="778"/>
      <c r="FW931" s="778"/>
      <c r="FX931" s="778"/>
      <c r="FY931" s="778"/>
      <c r="FZ931" s="778"/>
      <c r="GA931" s="778"/>
      <c r="GB931" s="778"/>
      <c r="GC931" s="778"/>
      <c r="GD931" s="778"/>
      <c r="GE931" s="778"/>
      <c r="GF931" s="778"/>
      <c r="GG931" s="778"/>
      <c r="GH931" s="778"/>
      <c r="GI931" s="778"/>
      <c r="GJ931" s="778"/>
      <c r="GK931" s="778"/>
      <c r="GL931" s="778"/>
      <c r="GM931" s="778"/>
      <c r="GN931" s="778"/>
      <c r="GO931" s="778"/>
      <c r="GP931" s="778"/>
      <c r="GQ931" s="778"/>
      <c r="GR931" s="778"/>
      <c r="GS931" s="778"/>
      <c r="GT931" s="778"/>
      <c r="GU931" s="778"/>
      <c r="GV931" s="778"/>
      <c r="GW931" s="778"/>
      <c r="GX931" s="778"/>
      <c r="GY931" s="778"/>
      <c r="GZ931" s="778"/>
      <c r="HA931" s="778"/>
      <c r="HB931" s="778"/>
      <c r="HC931" s="778"/>
      <c r="HD931" s="778"/>
      <c r="HE931" s="778"/>
      <c r="HF931" s="778"/>
      <c r="HG931" s="778"/>
      <c r="HH931" s="778"/>
    </row>
    <row r="932" spans="1:216" s="782" customFormat="1">
      <c r="A932" s="779"/>
      <c r="B932" s="780"/>
      <c r="C932" s="780"/>
      <c r="D932" s="780"/>
      <c r="E932" s="780"/>
      <c r="F932" s="780"/>
      <c r="G932" s="780"/>
      <c r="H932" s="780"/>
      <c r="I932" s="780"/>
      <c r="J932" s="780"/>
      <c r="K932" s="780"/>
      <c r="L932" s="780"/>
      <c r="M932" s="780"/>
      <c r="N932" s="780"/>
      <c r="O932" s="780"/>
      <c r="P932" s="780"/>
      <c r="Q932" s="781"/>
      <c r="R932" s="778"/>
      <c r="S932" s="778"/>
      <c r="T932" s="778"/>
      <c r="U932" s="778"/>
      <c r="V932" s="778"/>
      <c r="W932" s="778"/>
      <c r="X932" s="778"/>
      <c r="Y932" s="778"/>
      <c r="Z932" s="778"/>
      <c r="AA932" s="778"/>
      <c r="AB932" s="778"/>
      <c r="AC932" s="778"/>
      <c r="AD932" s="778"/>
      <c r="AE932" s="778"/>
      <c r="AF932" s="778"/>
      <c r="AG932" s="778"/>
      <c r="AH932" s="778"/>
      <c r="AI932" s="778"/>
      <c r="AJ932" s="778"/>
      <c r="AK932" s="778"/>
      <c r="AL932" s="778"/>
      <c r="AM932" s="778"/>
      <c r="AN932" s="778"/>
      <c r="AO932" s="778"/>
      <c r="AP932" s="778"/>
      <c r="AQ932" s="778"/>
      <c r="AR932" s="778"/>
      <c r="AS932" s="778"/>
      <c r="AT932" s="778"/>
      <c r="AU932" s="778"/>
      <c r="AV932" s="778"/>
      <c r="AW932" s="778"/>
      <c r="AX932" s="778"/>
      <c r="AY932" s="778"/>
      <c r="AZ932" s="778"/>
      <c r="BA932" s="778"/>
      <c r="BB932" s="778"/>
      <c r="BC932" s="778"/>
      <c r="BD932" s="778"/>
      <c r="BE932" s="778"/>
      <c r="BF932" s="778"/>
      <c r="BG932" s="778"/>
      <c r="BH932" s="778"/>
      <c r="BI932" s="778"/>
      <c r="BJ932" s="778"/>
      <c r="BK932" s="778"/>
      <c r="BL932" s="778"/>
      <c r="BM932" s="778"/>
      <c r="BN932" s="778"/>
      <c r="BO932" s="778"/>
      <c r="BP932" s="778"/>
      <c r="BQ932" s="778"/>
      <c r="BR932" s="778"/>
      <c r="BS932" s="778"/>
      <c r="BT932" s="778"/>
      <c r="BU932" s="778"/>
      <c r="BV932" s="778"/>
      <c r="BW932" s="778"/>
      <c r="BX932" s="778"/>
      <c r="BY932" s="778"/>
      <c r="BZ932" s="778"/>
      <c r="CA932" s="778"/>
      <c r="CB932" s="778"/>
      <c r="CC932" s="778"/>
      <c r="CD932" s="778"/>
      <c r="CE932" s="778"/>
      <c r="CF932" s="778"/>
      <c r="CG932" s="778"/>
      <c r="CH932" s="778"/>
      <c r="CI932" s="778"/>
      <c r="CJ932" s="778"/>
      <c r="CK932" s="778"/>
      <c r="CL932" s="778"/>
      <c r="CM932" s="778"/>
      <c r="CN932" s="778"/>
      <c r="CO932" s="778"/>
      <c r="CP932" s="778"/>
      <c r="CQ932" s="778"/>
      <c r="CR932" s="778"/>
      <c r="CS932" s="778"/>
      <c r="CT932" s="778"/>
      <c r="CU932" s="778"/>
      <c r="CV932" s="778"/>
      <c r="CW932" s="778"/>
      <c r="CX932" s="778"/>
      <c r="CY932" s="778"/>
      <c r="CZ932" s="778"/>
      <c r="DA932" s="778"/>
      <c r="DB932" s="778"/>
      <c r="DC932" s="778"/>
      <c r="DD932" s="778"/>
      <c r="DE932" s="778"/>
      <c r="DF932" s="778"/>
      <c r="DG932" s="778"/>
      <c r="DH932" s="778"/>
      <c r="DI932" s="778"/>
      <c r="DJ932" s="778"/>
      <c r="DK932" s="778"/>
      <c r="DL932" s="778"/>
      <c r="DM932" s="778"/>
      <c r="DN932" s="778"/>
      <c r="DO932" s="778"/>
      <c r="DP932" s="778"/>
      <c r="DQ932" s="778"/>
      <c r="DR932" s="778"/>
      <c r="DS932" s="778"/>
      <c r="DT932" s="778"/>
      <c r="DU932" s="778"/>
      <c r="DV932" s="778"/>
      <c r="DW932" s="778"/>
      <c r="DX932" s="778"/>
      <c r="DY932" s="778"/>
      <c r="DZ932" s="778"/>
      <c r="EA932" s="778"/>
      <c r="EB932" s="778"/>
      <c r="EC932" s="778"/>
      <c r="ED932" s="778"/>
      <c r="EE932" s="778"/>
      <c r="EF932" s="778"/>
      <c r="EG932" s="778"/>
      <c r="EH932" s="778"/>
      <c r="EI932" s="778"/>
      <c r="EJ932" s="778"/>
      <c r="EK932" s="778"/>
      <c r="EL932" s="778"/>
      <c r="EM932" s="778"/>
      <c r="EN932" s="778"/>
      <c r="EO932" s="778"/>
      <c r="EP932" s="778"/>
      <c r="EQ932" s="778"/>
      <c r="ER932" s="778"/>
      <c r="ES932" s="778"/>
      <c r="ET932" s="778"/>
      <c r="EU932" s="778"/>
      <c r="EV932" s="778"/>
      <c r="EW932" s="778"/>
      <c r="EX932" s="778"/>
      <c r="EY932" s="778"/>
      <c r="EZ932" s="778"/>
      <c r="FA932" s="778"/>
      <c r="FB932" s="778"/>
      <c r="FC932" s="778"/>
      <c r="FD932" s="778"/>
      <c r="FE932" s="778"/>
      <c r="FF932" s="778"/>
      <c r="FG932" s="778"/>
      <c r="FH932" s="778"/>
      <c r="FI932" s="778"/>
      <c r="FJ932" s="778"/>
      <c r="FK932" s="778"/>
      <c r="FL932" s="778"/>
      <c r="FM932" s="778"/>
      <c r="FN932" s="778"/>
      <c r="FO932" s="778"/>
      <c r="FP932" s="778"/>
      <c r="FQ932" s="778"/>
      <c r="FR932" s="778"/>
      <c r="FS932" s="778"/>
      <c r="FT932" s="778"/>
      <c r="FU932" s="778"/>
      <c r="FV932" s="778"/>
      <c r="FW932" s="778"/>
      <c r="FX932" s="778"/>
      <c r="FY932" s="778"/>
      <c r="FZ932" s="778"/>
      <c r="GA932" s="778"/>
      <c r="GB932" s="778"/>
      <c r="GC932" s="778"/>
      <c r="GD932" s="778"/>
      <c r="GE932" s="778"/>
      <c r="GF932" s="778"/>
      <c r="GG932" s="778"/>
      <c r="GH932" s="778"/>
      <c r="GI932" s="778"/>
      <c r="GJ932" s="778"/>
      <c r="GK932" s="778"/>
      <c r="GL932" s="778"/>
      <c r="GM932" s="778"/>
      <c r="GN932" s="778"/>
      <c r="GO932" s="778"/>
      <c r="GP932" s="778"/>
      <c r="GQ932" s="778"/>
      <c r="GR932" s="778"/>
      <c r="GS932" s="778"/>
      <c r="GT932" s="778"/>
      <c r="GU932" s="778"/>
      <c r="GV932" s="778"/>
      <c r="GW932" s="778"/>
      <c r="GX932" s="778"/>
      <c r="GY932" s="778"/>
      <c r="GZ932" s="778"/>
      <c r="HA932" s="778"/>
      <c r="HB932" s="778"/>
      <c r="HC932" s="778"/>
      <c r="HD932" s="778"/>
      <c r="HE932" s="778"/>
      <c r="HF932" s="778"/>
      <c r="HG932" s="778"/>
      <c r="HH932" s="778"/>
    </row>
    <row r="933" spans="1:216" s="782" customFormat="1">
      <c r="A933" s="779"/>
      <c r="B933" s="780"/>
      <c r="C933" s="780"/>
      <c r="D933" s="780"/>
      <c r="E933" s="780"/>
      <c r="F933" s="780"/>
      <c r="G933" s="780"/>
      <c r="H933" s="780"/>
      <c r="I933" s="780"/>
      <c r="J933" s="780"/>
      <c r="K933" s="780"/>
      <c r="L933" s="780"/>
      <c r="M933" s="780"/>
      <c r="N933" s="780"/>
      <c r="O933" s="780"/>
      <c r="P933" s="780"/>
      <c r="Q933" s="781"/>
      <c r="R933" s="778"/>
      <c r="S933" s="778"/>
      <c r="T933" s="778"/>
      <c r="U933" s="778"/>
      <c r="V933" s="778"/>
      <c r="W933" s="778"/>
      <c r="X933" s="778"/>
      <c r="Y933" s="778"/>
      <c r="Z933" s="778"/>
      <c r="AA933" s="778"/>
      <c r="AB933" s="778"/>
      <c r="AC933" s="778"/>
      <c r="AD933" s="778"/>
      <c r="AE933" s="778"/>
      <c r="AF933" s="778"/>
      <c r="AG933" s="778"/>
      <c r="AH933" s="778"/>
      <c r="AI933" s="778"/>
      <c r="AJ933" s="778"/>
      <c r="AK933" s="778"/>
      <c r="AL933" s="778"/>
      <c r="AM933" s="778"/>
      <c r="AN933" s="778"/>
      <c r="AO933" s="778"/>
      <c r="AP933" s="778"/>
      <c r="AQ933" s="778"/>
      <c r="AR933" s="778"/>
      <c r="AS933" s="778"/>
      <c r="AT933" s="778"/>
      <c r="AU933" s="778"/>
      <c r="AV933" s="778"/>
      <c r="AW933" s="778"/>
      <c r="AX933" s="778"/>
      <c r="AY933" s="778"/>
      <c r="AZ933" s="778"/>
      <c r="BA933" s="778"/>
      <c r="BB933" s="778"/>
      <c r="BC933" s="778"/>
      <c r="BD933" s="778"/>
      <c r="BE933" s="778"/>
      <c r="BF933" s="778"/>
      <c r="BG933" s="778"/>
      <c r="BH933" s="778"/>
      <c r="BI933" s="778"/>
      <c r="BJ933" s="778"/>
      <c r="BK933" s="778"/>
      <c r="BL933" s="778"/>
      <c r="BM933" s="778"/>
      <c r="BN933" s="778"/>
      <c r="BO933" s="778"/>
      <c r="BP933" s="778"/>
      <c r="BQ933" s="778"/>
      <c r="BR933" s="778"/>
      <c r="BS933" s="778"/>
      <c r="BT933" s="778"/>
      <c r="BU933" s="778"/>
      <c r="BV933" s="778"/>
      <c r="BW933" s="778"/>
      <c r="BX933" s="778"/>
      <c r="BY933" s="778"/>
      <c r="BZ933" s="778"/>
      <c r="CA933" s="778"/>
      <c r="CB933" s="778"/>
      <c r="CC933" s="778"/>
      <c r="CD933" s="778"/>
      <c r="CE933" s="778"/>
      <c r="CF933" s="778"/>
      <c r="CG933" s="778"/>
      <c r="CH933" s="778"/>
      <c r="CI933" s="778"/>
      <c r="CJ933" s="778"/>
      <c r="CK933" s="778"/>
      <c r="CL933" s="778"/>
      <c r="CM933" s="778"/>
      <c r="CN933" s="778"/>
      <c r="CO933" s="778"/>
      <c r="CP933" s="778"/>
      <c r="CQ933" s="778"/>
      <c r="CR933" s="778"/>
      <c r="CS933" s="778"/>
      <c r="CT933" s="778"/>
      <c r="CU933" s="778"/>
      <c r="CV933" s="778"/>
      <c r="CW933" s="778"/>
      <c r="CX933" s="778"/>
      <c r="CY933" s="778"/>
      <c r="CZ933" s="778"/>
      <c r="DA933" s="778"/>
      <c r="DB933" s="778"/>
      <c r="DC933" s="778"/>
      <c r="DD933" s="778"/>
      <c r="DE933" s="778"/>
      <c r="DF933" s="778"/>
      <c r="DG933" s="778"/>
      <c r="DH933" s="778"/>
      <c r="DI933" s="778"/>
      <c r="DJ933" s="778"/>
      <c r="DK933" s="778"/>
      <c r="DL933" s="778"/>
      <c r="DM933" s="778"/>
      <c r="DN933" s="778"/>
      <c r="DO933" s="778"/>
      <c r="DP933" s="778"/>
      <c r="DQ933" s="778"/>
      <c r="DR933" s="778"/>
      <c r="DS933" s="778"/>
      <c r="DT933" s="778"/>
      <c r="DU933" s="778"/>
      <c r="DV933" s="778"/>
      <c r="DW933" s="778"/>
      <c r="DX933" s="778"/>
      <c r="DY933" s="778"/>
      <c r="DZ933" s="778"/>
      <c r="EA933" s="778"/>
      <c r="EB933" s="778"/>
      <c r="EC933" s="778"/>
      <c r="ED933" s="778"/>
      <c r="EE933" s="778"/>
      <c r="EF933" s="778"/>
      <c r="EG933" s="778"/>
      <c r="EH933" s="778"/>
      <c r="EI933" s="778"/>
      <c r="EJ933" s="778"/>
      <c r="EK933" s="778"/>
      <c r="EL933" s="778"/>
      <c r="EM933" s="778"/>
      <c r="EN933" s="778"/>
      <c r="EO933" s="778"/>
      <c r="EP933" s="778"/>
      <c r="EQ933" s="778"/>
      <c r="ER933" s="778"/>
      <c r="ES933" s="778"/>
      <c r="ET933" s="778"/>
      <c r="EU933" s="778"/>
      <c r="EV933" s="778"/>
      <c r="EW933" s="778"/>
      <c r="EX933" s="778"/>
      <c r="EY933" s="778"/>
      <c r="EZ933" s="778"/>
      <c r="FA933" s="778"/>
      <c r="FB933" s="778"/>
      <c r="FC933" s="778"/>
      <c r="FD933" s="778"/>
      <c r="FE933" s="778"/>
      <c r="FF933" s="778"/>
      <c r="FG933" s="778"/>
      <c r="FH933" s="778"/>
      <c r="FI933" s="778"/>
      <c r="FJ933" s="778"/>
      <c r="FK933" s="778"/>
      <c r="FL933" s="778"/>
      <c r="FM933" s="778"/>
      <c r="FN933" s="778"/>
      <c r="FO933" s="778"/>
      <c r="FP933" s="778"/>
      <c r="FQ933" s="778"/>
      <c r="FR933" s="778"/>
      <c r="FS933" s="778"/>
      <c r="FT933" s="778"/>
      <c r="FU933" s="778"/>
      <c r="FV933" s="778"/>
      <c r="FW933" s="778"/>
      <c r="FX933" s="778"/>
      <c r="FY933" s="778"/>
      <c r="FZ933" s="778"/>
      <c r="GA933" s="778"/>
      <c r="GB933" s="778"/>
      <c r="GC933" s="778"/>
      <c r="GD933" s="778"/>
      <c r="GE933" s="778"/>
      <c r="GF933" s="778"/>
      <c r="GG933" s="778"/>
      <c r="GH933" s="778"/>
      <c r="GI933" s="778"/>
      <c r="GJ933" s="778"/>
      <c r="GK933" s="778"/>
      <c r="GL933" s="778"/>
      <c r="GM933" s="778"/>
      <c r="GN933" s="778"/>
      <c r="GO933" s="778"/>
      <c r="GP933" s="778"/>
      <c r="GQ933" s="778"/>
      <c r="GR933" s="778"/>
      <c r="GS933" s="778"/>
      <c r="GT933" s="778"/>
      <c r="GU933" s="778"/>
      <c r="GV933" s="778"/>
      <c r="GW933" s="778"/>
      <c r="GX933" s="778"/>
      <c r="GY933" s="778"/>
      <c r="GZ933" s="778"/>
      <c r="HA933" s="778"/>
      <c r="HB933" s="778"/>
      <c r="HC933" s="778"/>
      <c r="HD933" s="778"/>
      <c r="HE933" s="778"/>
      <c r="HF933" s="778"/>
      <c r="HG933" s="778"/>
      <c r="HH933" s="778"/>
    </row>
    <row r="934" spans="1:216" s="782" customFormat="1">
      <c r="A934" s="779"/>
      <c r="B934" s="780"/>
      <c r="C934" s="780"/>
      <c r="D934" s="780"/>
      <c r="E934" s="780"/>
      <c r="F934" s="780"/>
      <c r="G934" s="780"/>
      <c r="H934" s="780"/>
      <c r="I934" s="780"/>
      <c r="J934" s="780"/>
      <c r="K934" s="780"/>
      <c r="L934" s="780"/>
      <c r="M934" s="780"/>
      <c r="N934" s="780"/>
      <c r="O934" s="780"/>
      <c r="P934" s="780"/>
      <c r="Q934" s="781"/>
      <c r="R934" s="778"/>
      <c r="S934" s="778"/>
      <c r="T934" s="778"/>
      <c r="U934" s="778"/>
      <c r="V934" s="778"/>
      <c r="W934" s="778"/>
      <c r="X934" s="778"/>
      <c r="Y934" s="778"/>
      <c r="Z934" s="778"/>
      <c r="AA934" s="778"/>
      <c r="AB934" s="778"/>
      <c r="AC934" s="778"/>
      <c r="AD934" s="778"/>
      <c r="AE934" s="778"/>
      <c r="AF934" s="778"/>
      <c r="AG934" s="778"/>
      <c r="AH934" s="778"/>
      <c r="AI934" s="778"/>
      <c r="AJ934" s="778"/>
      <c r="AK934" s="778"/>
      <c r="AL934" s="778"/>
      <c r="AM934" s="778"/>
      <c r="AN934" s="778"/>
      <c r="AO934" s="778"/>
      <c r="AP934" s="778"/>
      <c r="AQ934" s="778"/>
      <c r="AR934" s="778"/>
      <c r="AS934" s="778"/>
      <c r="AT934" s="778"/>
      <c r="AU934" s="778"/>
      <c r="AV934" s="778"/>
      <c r="AW934" s="778"/>
      <c r="AX934" s="778"/>
      <c r="AY934" s="778"/>
      <c r="AZ934" s="778"/>
      <c r="BA934" s="778"/>
      <c r="BB934" s="778"/>
      <c r="BC934" s="778"/>
      <c r="BD934" s="778"/>
      <c r="BE934" s="778"/>
      <c r="BF934" s="778"/>
      <c r="BG934" s="778"/>
      <c r="BH934" s="778"/>
      <c r="BI934" s="778"/>
      <c r="BJ934" s="778"/>
      <c r="BK934" s="778"/>
      <c r="BL934" s="778"/>
      <c r="BM934" s="778"/>
      <c r="BN934" s="778"/>
      <c r="BO934" s="778"/>
      <c r="BP934" s="778"/>
      <c r="BQ934" s="778"/>
      <c r="BR934" s="778"/>
      <c r="BS934" s="778"/>
      <c r="BT934" s="778"/>
      <c r="BU934" s="778"/>
      <c r="BV934" s="778"/>
      <c r="BW934" s="778"/>
      <c r="BX934" s="778"/>
      <c r="BY934" s="778"/>
      <c r="BZ934" s="778"/>
      <c r="CA934" s="778"/>
      <c r="CB934" s="778"/>
      <c r="CC934" s="778"/>
      <c r="CD934" s="778"/>
      <c r="CE934" s="778"/>
      <c r="CF934" s="778"/>
      <c r="CG934" s="778"/>
      <c r="CH934" s="778"/>
      <c r="CI934" s="778"/>
      <c r="CJ934" s="778"/>
      <c r="CK934" s="778"/>
      <c r="CL934" s="778"/>
      <c r="CM934" s="778"/>
      <c r="CN934" s="778"/>
      <c r="CO934" s="778"/>
      <c r="CP934" s="778"/>
      <c r="CQ934" s="778"/>
      <c r="CR934" s="778"/>
      <c r="CS934" s="778"/>
      <c r="CT934" s="778"/>
      <c r="CU934" s="778"/>
      <c r="CV934" s="778"/>
      <c r="CW934" s="778"/>
      <c r="CX934" s="778"/>
      <c r="CY934" s="778"/>
      <c r="CZ934" s="778"/>
      <c r="DA934" s="778"/>
      <c r="DB934" s="778"/>
      <c r="DC934" s="778"/>
      <c r="DD934" s="778"/>
      <c r="DE934" s="778"/>
      <c r="DF934" s="778"/>
      <c r="DG934" s="778"/>
      <c r="DH934" s="778"/>
      <c r="DI934" s="778"/>
      <c r="DJ934" s="778"/>
      <c r="DK934" s="778"/>
      <c r="DL934" s="778"/>
      <c r="DM934" s="778"/>
      <c r="DN934" s="778"/>
      <c r="DO934" s="778"/>
      <c r="DP934" s="778"/>
      <c r="DQ934" s="778"/>
      <c r="DR934" s="778"/>
      <c r="DS934" s="778"/>
      <c r="DT934" s="778"/>
      <c r="DU934" s="778"/>
      <c r="DV934" s="778"/>
      <c r="DW934" s="778"/>
      <c r="DX934" s="778"/>
      <c r="DY934" s="778"/>
      <c r="DZ934" s="778"/>
      <c r="EA934" s="778"/>
      <c r="EB934" s="778"/>
      <c r="EC934" s="778"/>
      <c r="ED934" s="778"/>
      <c r="EE934" s="778"/>
      <c r="EF934" s="778"/>
      <c r="EG934" s="778"/>
      <c r="EH934" s="778"/>
      <c r="EI934" s="778"/>
      <c r="EJ934" s="778"/>
      <c r="EK934" s="778"/>
      <c r="EL934" s="778"/>
      <c r="EM934" s="778"/>
      <c r="EN934" s="778"/>
      <c r="EO934" s="778"/>
      <c r="EP934" s="778"/>
      <c r="EQ934" s="778"/>
      <c r="ER934" s="778"/>
      <c r="ES934" s="778"/>
      <c r="ET934" s="778"/>
      <c r="EU934" s="778"/>
      <c r="EV934" s="778"/>
      <c r="EW934" s="778"/>
      <c r="EX934" s="778"/>
      <c r="EY934" s="778"/>
      <c r="EZ934" s="778"/>
      <c r="FA934" s="778"/>
      <c r="FB934" s="778"/>
      <c r="FC934" s="778"/>
      <c r="FD934" s="778"/>
      <c r="FE934" s="778"/>
      <c r="FF934" s="778"/>
      <c r="FG934" s="778"/>
      <c r="FH934" s="778"/>
      <c r="FI934" s="778"/>
      <c r="FJ934" s="778"/>
      <c r="FK934" s="778"/>
      <c r="FL934" s="778"/>
      <c r="FM934" s="778"/>
      <c r="FN934" s="778"/>
      <c r="FO934" s="778"/>
      <c r="FP934" s="778"/>
      <c r="FQ934" s="778"/>
      <c r="FR934" s="778"/>
      <c r="FS934" s="778"/>
      <c r="FT934" s="778"/>
      <c r="FU934" s="778"/>
      <c r="FV934" s="778"/>
      <c r="FW934" s="778"/>
      <c r="FX934" s="778"/>
      <c r="FY934" s="778"/>
      <c r="FZ934" s="778"/>
      <c r="GA934" s="778"/>
      <c r="GB934" s="778"/>
      <c r="GC934" s="778"/>
      <c r="GD934" s="778"/>
      <c r="GE934" s="778"/>
      <c r="GF934" s="778"/>
      <c r="GG934" s="778"/>
      <c r="GH934" s="778"/>
      <c r="GI934" s="778"/>
      <c r="GJ934" s="778"/>
      <c r="GK934" s="778"/>
      <c r="GL934" s="778"/>
      <c r="GM934" s="778"/>
      <c r="GN934" s="778"/>
      <c r="GO934" s="778"/>
      <c r="GP934" s="778"/>
      <c r="GQ934" s="778"/>
      <c r="GR934" s="778"/>
      <c r="GS934" s="778"/>
      <c r="GT934" s="778"/>
      <c r="GU934" s="778"/>
      <c r="GV934" s="778"/>
      <c r="GW934" s="778"/>
      <c r="GX934" s="778"/>
      <c r="GY934" s="778"/>
      <c r="GZ934" s="778"/>
      <c r="HA934" s="778"/>
      <c r="HB934" s="778"/>
      <c r="HC934" s="778"/>
      <c r="HD934" s="778"/>
      <c r="HE934" s="778"/>
      <c r="HF934" s="778"/>
      <c r="HG934" s="778"/>
      <c r="HH934" s="778"/>
    </row>
    <row r="935" spans="1:216" s="782" customFormat="1">
      <c r="A935" s="779"/>
      <c r="B935" s="780"/>
      <c r="C935" s="780"/>
      <c r="D935" s="780"/>
      <c r="E935" s="780"/>
      <c r="F935" s="780"/>
      <c r="G935" s="780"/>
      <c r="H935" s="780"/>
      <c r="I935" s="780"/>
      <c r="J935" s="780"/>
      <c r="K935" s="780"/>
      <c r="L935" s="780"/>
      <c r="M935" s="780"/>
      <c r="N935" s="780"/>
      <c r="O935" s="780"/>
      <c r="P935" s="780"/>
      <c r="Q935" s="781"/>
      <c r="R935" s="778"/>
      <c r="S935" s="778"/>
      <c r="T935" s="778"/>
      <c r="U935" s="778"/>
      <c r="V935" s="778"/>
      <c r="W935" s="778"/>
      <c r="X935" s="778"/>
      <c r="Y935" s="778"/>
      <c r="Z935" s="778"/>
      <c r="AA935" s="778"/>
      <c r="AB935" s="778"/>
      <c r="AC935" s="778"/>
      <c r="AD935" s="778"/>
      <c r="AE935" s="778"/>
      <c r="AF935" s="778"/>
      <c r="AG935" s="778"/>
      <c r="AH935" s="778"/>
      <c r="AI935" s="778"/>
      <c r="AJ935" s="778"/>
      <c r="AK935" s="778"/>
      <c r="AL935" s="778"/>
      <c r="AM935" s="778"/>
      <c r="AN935" s="778"/>
      <c r="AO935" s="778"/>
      <c r="AP935" s="778"/>
      <c r="AQ935" s="778"/>
      <c r="AR935" s="778"/>
      <c r="AS935" s="778"/>
      <c r="AT935" s="778"/>
      <c r="AU935" s="778"/>
      <c r="AV935" s="778"/>
      <c r="AW935" s="778"/>
      <c r="AX935" s="778"/>
      <c r="AY935" s="778"/>
      <c r="AZ935" s="778"/>
      <c r="BA935" s="778"/>
      <c r="BB935" s="778"/>
      <c r="BC935" s="778"/>
      <c r="BD935" s="778"/>
      <c r="BE935" s="778"/>
      <c r="BF935" s="778"/>
      <c r="BG935" s="778"/>
      <c r="BH935" s="778"/>
      <c r="BI935" s="778"/>
      <c r="BJ935" s="778"/>
      <c r="BK935" s="778"/>
      <c r="BL935" s="778"/>
      <c r="BM935" s="778"/>
      <c r="BN935" s="778"/>
      <c r="BO935" s="778"/>
      <c r="BP935" s="778"/>
      <c r="BQ935" s="778"/>
      <c r="BR935" s="778"/>
      <c r="BS935" s="778"/>
      <c r="BT935" s="778"/>
      <c r="BU935" s="778"/>
      <c r="BV935" s="778"/>
      <c r="BW935" s="778"/>
      <c r="BX935" s="778"/>
      <c r="BY935" s="778"/>
      <c r="BZ935" s="778"/>
      <c r="CA935" s="778"/>
      <c r="CB935" s="778"/>
      <c r="CC935" s="778"/>
      <c r="CD935" s="778"/>
      <c r="CE935" s="778"/>
      <c r="CF935" s="778"/>
      <c r="CG935" s="778"/>
      <c r="CH935" s="778"/>
      <c r="CI935" s="778"/>
      <c r="CJ935" s="778"/>
      <c r="CK935" s="778"/>
      <c r="CL935" s="778"/>
      <c r="CM935" s="778"/>
      <c r="CN935" s="778"/>
      <c r="CO935" s="778"/>
      <c r="CP935" s="778"/>
      <c r="CQ935" s="778"/>
      <c r="CR935" s="778"/>
      <c r="CS935" s="778"/>
      <c r="CT935" s="778"/>
      <c r="CU935" s="778"/>
      <c r="CV935" s="778"/>
      <c r="CW935" s="778"/>
      <c r="CX935" s="778"/>
      <c r="CY935" s="778"/>
      <c r="CZ935" s="778"/>
      <c r="DA935" s="778"/>
      <c r="DB935" s="778"/>
      <c r="DC935" s="778"/>
      <c r="DD935" s="778"/>
      <c r="DE935" s="778"/>
      <c r="DF935" s="778"/>
      <c r="DG935" s="778"/>
      <c r="DH935" s="778"/>
      <c r="DI935" s="778"/>
      <c r="DJ935" s="778"/>
      <c r="DK935" s="778"/>
      <c r="DL935" s="778"/>
      <c r="DM935" s="778"/>
      <c r="DN935" s="778"/>
      <c r="DO935" s="778"/>
      <c r="DP935" s="778"/>
      <c r="DQ935" s="778"/>
      <c r="DR935" s="778"/>
      <c r="DS935" s="778"/>
      <c r="DT935" s="778"/>
      <c r="DU935" s="778"/>
      <c r="DV935" s="778"/>
      <c r="DW935" s="778"/>
      <c r="DX935" s="778"/>
      <c r="DY935" s="778"/>
      <c r="DZ935" s="778"/>
      <c r="EA935" s="778"/>
      <c r="EB935" s="778"/>
      <c r="EC935" s="778"/>
      <c r="ED935" s="778"/>
      <c r="EE935" s="778"/>
      <c r="EF935" s="778"/>
      <c r="EG935" s="778"/>
      <c r="EH935" s="778"/>
      <c r="EI935" s="778"/>
      <c r="EJ935" s="778"/>
      <c r="EK935" s="778"/>
      <c r="EL935" s="778"/>
      <c r="EM935" s="778"/>
      <c r="EN935" s="778"/>
      <c r="EO935" s="778"/>
      <c r="EP935" s="778"/>
      <c r="EQ935" s="778"/>
      <c r="ER935" s="778"/>
      <c r="ES935" s="778"/>
      <c r="ET935" s="778"/>
      <c r="EU935" s="778"/>
      <c r="EV935" s="778"/>
      <c r="EW935" s="778"/>
      <c r="EX935" s="778"/>
      <c r="EY935" s="778"/>
      <c r="EZ935" s="778"/>
      <c r="FA935" s="778"/>
      <c r="FB935" s="778"/>
      <c r="FC935" s="778"/>
      <c r="FD935" s="778"/>
      <c r="FE935" s="778"/>
      <c r="FF935" s="778"/>
      <c r="FG935" s="778"/>
      <c r="FH935" s="778"/>
      <c r="FI935" s="778"/>
      <c r="FJ935" s="778"/>
      <c r="FK935" s="778"/>
      <c r="FL935" s="778"/>
      <c r="FM935" s="778"/>
      <c r="FN935" s="778"/>
      <c r="FO935" s="778"/>
      <c r="FP935" s="778"/>
      <c r="FQ935" s="778"/>
      <c r="FR935" s="778"/>
      <c r="FS935" s="778"/>
      <c r="FT935" s="778"/>
      <c r="FU935" s="778"/>
      <c r="FV935" s="778"/>
      <c r="FW935" s="778"/>
      <c r="FX935" s="778"/>
      <c r="FY935" s="778"/>
      <c r="FZ935" s="778"/>
      <c r="GA935" s="778"/>
      <c r="GB935" s="778"/>
      <c r="GC935" s="778"/>
      <c r="GD935" s="778"/>
      <c r="GE935" s="778"/>
      <c r="GF935" s="778"/>
      <c r="GG935" s="778"/>
      <c r="GH935" s="778"/>
      <c r="GI935" s="778"/>
      <c r="GJ935" s="778"/>
      <c r="GK935" s="778"/>
      <c r="GL935" s="778"/>
      <c r="GM935" s="778"/>
      <c r="GN935" s="778"/>
      <c r="GO935" s="778"/>
      <c r="GP935" s="778"/>
      <c r="GQ935" s="778"/>
      <c r="GR935" s="778"/>
      <c r="GS935" s="778"/>
      <c r="GT935" s="778"/>
      <c r="GU935" s="778"/>
      <c r="GV935" s="778"/>
      <c r="GW935" s="778"/>
      <c r="GX935" s="778"/>
      <c r="GY935" s="778"/>
      <c r="GZ935" s="778"/>
      <c r="HA935" s="778"/>
      <c r="HB935" s="778"/>
      <c r="HC935" s="778"/>
      <c r="HD935" s="778"/>
      <c r="HE935" s="778"/>
      <c r="HF935" s="778"/>
      <c r="HG935" s="778"/>
      <c r="HH935" s="778"/>
    </row>
    <row r="936" spans="1:216" s="782" customFormat="1">
      <c r="A936" s="779"/>
      <c r="B936" s="780"/>
      <c r="C936" s="780"/>
      <c r="D936" s="780"/>
      <c r="E936" s="780"/>
      <c r="F936" s="780"/>
      <c r="G936" s="780"/>
      <c r="H936" s="780"/>
      <c r="I936" s="780"/>
      <c r="J936" s="780"/>
      <c r="K936" s="780"/>
      <c r="L936" s="780"/>
      <c r="M936" s="780"/>
      <c r="N936" s="780"/>
      <c r="O936" s="780"/>
      <c r="P936" s="780"/>
      <c r="Q936" s="781"/>
      <c r="R936" s="778"/>
      <c r="S936" s="778"/>
      <c r="T936" s="778"/>
      <c r="U936" s="778"/>
      <c r="V936" s="778"/>
      <c r="W936" s="778"/>
      <c r="X936" s="778"/>
      <c r="Y936" s="778"/>
      <c r="Z936" s="778"/>
      <c r="AA936" s="778"/>
      <c r="AB936" s="778"/>
      <c r="AC936" s="778"/>
      <c r="AD936" s="778"/>
      <c r="AE936" s="778"/>
      <c r="AF936" s="778"/>
      <c r="AG936" s="778"/>
      <c r="AH936" s="778"/>
      <c r="AI936" s="778"/>
      <c r="AJ936" s="778"/>
      <c r="AK936" s="778"/>
      <c r="AL936" s="778"/>
      <c r="AM936" s="778"/>
      <c r="AN936" s="778"/>
      <c r="AO936" s="778"/>
      <c r="AP936" s="778"/>
      <c r="AQ936" s="778"/>
      <c r="AR936" s="778"/>
      <c r="AS936" s="778"/>
      <c r="AT936" s="778"/>
      <c r="AU936" s="778"/>
      <c r="AV936" s="778"/>
      <c r="AW936" s="778"/>
      <c r="AX936" s="778"/>
      <c r="AY936" s="778"/>
      <c r="AZ936" s="778"/>
      <c r="BA936" s="778"/>
      <c r="BB936" s="778"/>
      <c r="BC936" s="778"/>
      <c r="BD936" s="778"/>
      <c r="BE936" s="778"/>
      <c r="BF936" s="778"/>
      <c r="BG936" s="778"/>
      <c r="BH936" s="778"/>
      <c r="BI936" s="778"/>
      <c r="BJ936" s="778"/>
      <c r="BK936" s="778"/>
      <c r="BL936" s="778"/>
      <c r="BM936" s="778"/>
      <c r="BN936" s="778"/>
      <c r="BO936" s="778"/>
      <c r="BP936" s="778"/>
      <c r="BQ936" s="778"/>
      <c r="BR936" s="778"/>
      <c r="BS936" s="778"/>
      <c r="BT936" s="778"/>
      <c r="BU936" s="778"/>
      <c r="BV936" s="778"/>
      <c r="BW936" s="778"/>
      <c r="BX936" s="778"/>
      <c r="BY936" s="778"/>
      <c r="BZ936" s="778"/>
      <c r="CA936" s="778"/>
      <c r="CB936" s="778"/>
      <c r="CC936" s="778"/>
      <c r="CD936" s="778"/>
      <c r="CE936" s="778"/>
      <c r="CF936" s="778"/>
      <c r="CG936" s="778"/>
      <c r="CH936" s="778"/>
      <c r="CI936" s="778"/>
      <c r="CJ936" s="778"/>
      <c r="CK936" s="778"/>
      <c r="CL936" s="778"/>
      <c r="CM936" s="778"/>
      <c r="CN936" s="778"/>
      <c r="CO936" s="778"/>
      <c r="CP936" s="778"/>
      <c r="CQ936" s="778"/>
      <c r="CR936" s="778"/>
      <c r="CS936" s="778"/>
      <c r="CT936" s="778"/>
      <c r="CU936" s="778"/>
      <c r="CV936" s="778"/>
      <c r="CW936" s="778"/>
      <c r="CX936" s="778"/>
      <c r="CY936" s="778"/>
      <c r="CZ936" s="778"/>
      <c r="DA936" s="778"/>
      <c r="DB936" s="778"/>
      <c r="DC936" s="778"/>
      <c r="DD936" s="778"/>
      <c r="DE936" s="778"/>
      <c r="DF936" s="778"/>
      <c r="DG936" s="778"/>
      <c r="DH936" s="778"/>
      <c r="DI936" s="778"/>
      <c r="DJ936" s="778"/>
      <c r="DK936" s="778"/>
      <c r="DL936" s="778"/>
      <c r="DM936" s="778"/>
      <c r="DN936" s="778"/>
      <c r="DO936" s="778"/>
      <c r="DP936" s="778"/>
      <c r="DQ936" s="778"/>
      <c r="DR936" s="778"/>
      <c r="DS936" s="778"/>
      <c r="DT936" s="778"/>
      <c r="DU936" s="778"/>
      <c r="DV936" s="778"/>
      <c r="DW936" s="778"/>
      <c r="DX936" s="778"/>
      <c r="DY936" s="778"/>
      <c r="DZ936" s="778"/>
      <c r="EA936" s="778"/>
      <c r="EB936" s="778"/>
      <c r="EC936" s="778"/>
      <c r="ED936" s="778"/>
      <c r="EE936" s="778"/>
      <c r="EF936" s="778"/>
      <c r="EG936" s="778"/>
      <c r="EH936" s="778"/>
      <c r="EI936" s="778"/>
      <c r="EJ936" s="778"/>
      <c r="EK936" s="778"/>
      <c r="EL936" s="778"/>
      <c r="EM936" s="778"/>
      <c r="EN936" s="778"/>
      <c r="EO936" s="778"/>
      <c r="EP936" s="778"/>
      <c r="EQ936" s="778"/>
      <c r="ER936" s="778"/>
      <c r="ES936" s="778"/>
      <c r="ET936" s="778"/>
      <c r="EU936" s="778"/>
      <c r="EV936" s="778"/>
      <c r="EW936" s="778"/>
      <c r="EX936" s="778"/>
      <c r="EY936" s="778"/>
      <c r="EZ936" s="778"/>
      <c r="FA936" s="778"/>
      <c r="FB936" s="778"/>
      <c r="FC936" s="778"/>
      <c r="FD936" s="778"/>
      <c r="FE936" s="778"/>
      <c r="FF936" s="778"/>
      <c r="FG936" s="778"/>
      <c r="FH936" s="778"/>
      <c r="FI936" s="778"/>
      <c r="FJ936" s="778"/>
      <c r="FK936" s="778"/>
      <c r="FL936" s="778"/>
      <c r="FM936" s="778"/>
      <c r="FN936" s="778"/>
      <c r="FO936" s="778"/>
      <c r="FP936" s="778"/>
      <c r="FQ936" s="778"/>
      <c r="FR936" s="778"/>
      <c r="FS936" s="778"/>
      <c r="FT936" s="778"/>
      <c r="FU936" s="778"/>
      <c r="FV936" s="778"/>
      <c r="FW936" s="778"/>
      <c r="FX936" s="778"/>
      <c r="FY936" s="778"/>
      <c r="FZ936" s="778"/>
      <c r="GA936" s="778"/>
      <c r="GB936" s="778"/>
      <c r="GC936" s="778"/>
      <c r="GD936" s="778"/>
      <c r="GE936" s="778"/>
      <c r="GF936" s="778"/>
      <c r="GG936" s="778"/>
      <c r="GH936" s="778"/>
      <c r="GI936" s="778"/>
      <c r="GJ936" s="778"/>
      <c r="GK936" s="778"/>
      <c r="GL936" s="778"/>
      <c r="GM936" s="778"/>
      <c r="GN936" s="778"/>
      <c r="GO936" s="778"/>
      <c r="GP936" s="778"/>
      <c r="GQ936" s="778"/>
      <c r="GR936" s="778"/>
      <c r="GS936" s="778"/>
      <c r="GT936" s="778"/>
      <c r="GU936" s="778"/>
      <c r="GV936" s="778"/>
      <c r="GW936" s="778"/>
      <c r="GX936" s="778"/>
      <c r="GY936" s="778"/>
      <c r="GZ936" s="778"/>
      <c r="HA936" s="778"/>
      <c r="HB936" s="778"/>
      <c r="HC936" s="778"/>
      <c r="HD936" s="778"/>
      <c r="HE936" s="778"/>
      <c r="HF936" s="778"/>
      <c r="HG936" s="778"/>
      <c r="HH936" s="778"/>
    </row>
    <row r="937" spans="1:216" s="782" customFormat="1">
      <c r="A937" s="779"/>
      <c r="B937" s="780"/>
      <c r="C937" s="780"/>
      <c r="D937" s="780"/>
      <c r="E937" s="780"/>
      <c r="F937" s="780"/>
      <c r="G937" s="780"/>
      <c r="H937" s="780"/>
      <c r="I937" s="780"/>
      <c r="J937" s="780"/>
      <c r="K937" s="780"/>
      <c r="L937" s="780"/>
      <c r="M937" s="780"/>
      <c r="N937" s="780"/>
      <c r="O937" s="780"/>
      <c r="P937" s="780"/>
      <c r="Q937" s="781"/>
      <c r="R937" s="778"/>
      <c r="S937" s="778"/>
      <c r="T937" s="778"/>
      <c r="U937" s="778"/>
      <c r="V937" s="778"/>
      <c r="W937" s="778"/>
      <c r="X937" s="778"/>
      <c r="Y937" s="778"/>
      <c r="Z937" s="778"/>
      <c r="AA937" s="778"/>
      <c r="AB937" s="778"/>
      <c r="AC937" s="778"/>
      <c r="AD937" s="778"/>
      <c r="AE937" s="778"/>
      <c r="AF937" s="778"/>
      <c r="AG937" s="778"/>
      <c r="AH937" s="778"/>
      <c r="AI937" s="778"/>
      <c r="AJ937" s="778"/>
      <c r="AK937" s="778"/>
      <c r="AL937" s="778"/>
      <c r="AM937" s="778"/>
      <c r="AN937" s="778"/>
      <c r="AO937" s="778"/>
      <c r="AP937" s="778"/>
      <c r="AQ937" s="778"/>
      <c r="AR937" s="778"/>
      <c r="AS937" s="778"/>
      <c r="AT937" s="778"/>
      <c r="AU937" s="778"/>
      <c r="AV937" s="778"/>
      <c r="AW937" s="778"/>
      <c r="AX937" s="778"/>
      <c r="AY937" s="778"/>
      <c r="AZ937" s="778"/>
      <c r="BA937" s="778"/>
      <c r="BB937" s="778"/>
      <c r="BC937" s="778"/>
      <c r="BD937" s="778"/>
      <c r="BE937" s="778"/>
      <c r="BF937" s="778"/>
      <c r="BG937" s="778"/>
      <c r="BH937" s="778"/>
      <c r="BI937" s="778"/>
      <c r="BJ937" s="778"/>
      <c r="BK937" s="778"/>
      <c r="BL937" s="778"/>
      <c r="BM937" s="778"/>
      <c r="BN937" s="778"/>
      <c r="BO937" s="778"/>
      <c r="BP937" s="778"/>
      <c r="BQ937" s="778"/>
      <c r="BR937" s="778"/>
      <c r="BS937" s="778"/>
      <c r="BT937" s="778"/>
      <c r="BU937" s="778"/>
      <c r="BV937" s="778"/>
      <c r="BW937" s="778"/>
      <c r="BX937" s="778"/>
      <c r="BY937" s="778"/>
      <c r="BZ937" s="778"/>
      <c r="CA937" s="778"/>
      <c r="CB937" s="778"/>
      <c r="CC937" s="778"/>
      <c r="CD937" s="778"/>
      <c r="CE937" s="778"/>
      <c r="CF937" s="778"/>
      <c r="CG937" s="778"/>
      <c r="CH937" s="778"/>
      <c r="CI937" s="778"/>
      <c r="CJ937" s="778"/>
      <c r="CK937" s="778"/>
      <c r="CL937" s="778"/>
      <c r="CM937" s="778"/>
      <c r="CN937" s="778"/>
      <c r="CO937" s="778"/>
      <c r="CP937" s="778"/>
      <c r="CQ937" s="778"/>
      <c r="CR937" s="778"/>
      <c r="CS937" s="778"/>
      <c r="CT937" s="778"/>
      <c r="CU937" s="778"/>
      <c r="CV937" s="778"/>
      <c r="CW937" s="778"/>
      <c r="CX937" s="778"/>
      <c r="CY937" s="778"/>
      <c r="CZ937" s="778"/>
      <c r="DA937" s="778"/>
      <c r="DB937" s="778"/>
      <c r="DC937" s="778"/>
      <c r="DD937" s="778"/>
      <c r="DE937" s="778"/>
      <c r="DF937" s="778"/>
      <c r="DG937" s="778"/>
      <c r="DH937" s="778"/>
      <c r="DI937" s="778"/>
      <c r="DJ937" s="778"/>
      <c r="DK937" s="778"/>
      <c r="DL937" s="778"/>
      <c r="DM937" s="778"/>
      <c r="DN937" s="778"/>
      <c r="DO937" s="778"/>
      <c r="DP937" s="778"/>
      <c r="DQ937" s="778"/>
      <c r="DR937" s="778"/>
      <c r="DS937" s="778"/>
      <c r="DT937" s="778"/>
      <c r="DU937" s="778"/>
      <c r="DV937" s="778"/>
      <c r="DW937" s="778"/>
      <c r="DX937" s="778"/>
      <c r="DY937" s="778"/>
      <c r="DZ937" s="778"/>
      <c r="EA937" s="778"/>
      <c r="EB937" s="778"/>
      <c r="EC937" s="778"/>
      <c r="ED937" s="778"/>
      <c r="EE937" s="778"/>
      <c r="EF937" s="778"/>
      <c r="EG937" s="778"/>
      <c r="EH937" s="778"/>
      <c r="EI937" s="778"/>
      <c r="EJ937" s="778"/>
      <c r="EK937" s="778"/>
      <c r="EL937" s="778"/>
      <c r="EM937" s="778"/>
      <c r="EN937" s="778"/>
      <c r="EO937" s="778"/>
      <c r="EP937" s="778"/>
      <c r="EQ937" s="778"/>
      <c r="ER937" s="778"/>
      <c r="ES937" s="778"/>
      <c r="ET937" s="778"/>
      <c r="EU937" s="778"/>
      <c r="EV937" s="778"/>
      <c r="EW937" s="778"/>
      <c r="EX937" s="778"/>
      <c r="EY937" s="778"/>
      <c r="EZ937" s="778"/>
      <c r="FA937" s="778"/>
      <c r="FB937" s="778"/>
      <c r="FC937" s="778"/>
      <c r="FD937" s="778"/>
      <c r="FE937" s="778"/>
      <c r="FF937" s="778"/>
      <c r="FG937" s="778"/>
      <c r="FH937" s="778"/>
      <c r="FI937" s="778"/>
      <c r="FJ937" s="778"/>
      <c r="FK937" s="778"/>
      <c r="FL937" s="778"/>
      <c r="FM937" s="778"/>
      <c r="FN937" s="778"/>
      <c r="FO937" s="778"/>
      <c r="FP937" s="778"/>
      <c r="FQ937" s="778"/>
      <c r="FR937" s="778"/>
      <c r="FS937" s="778"/>
      <c r="FT937" s="778"/>
      <c r="FU937" s="778"/>
      <c r="FV937" s="778"/>
      <c r="FW937" s="778"/>
      <c r="FX937" s="778"/>
      <c r="FY937" s="778"/>
      <c r="FZ937" s="778"/>
      <c r="GA937" s="778"/>
      <c r="GB937" s="778"/>
      <c r="GC937" s="778"/>
      <c r="GD937" s="778"/>
      <c r="GE937" s="778"/>
      <c r="GF937" s="778"/>
      <c r="GG937" s="778"/>
      <c r="GH937" s="778"/>
      <c r="GI937" s="778"/>
      <c r="GJ937" s="778"/>
      <c r="GK937" s="778"/>
      <c r="GL937" s="778"/>
      <c r="GM937" s="778"/>
      <c r="GN937" s="778"/>
      <c r="GO937" s="778"/>
      <c r="GP937" s="778"/>
      <c r="GQ937" s="778"/>
      <c r="GR937" s="778"/>
      <c r="GS937" s="778"/>
      <c r="GT937" s="778"/>
      <c r="GU937" s="778"/>
      <c r="GV937" s="778"/>
      <c r="GW937" s="778"/>
      <c r="GX937" s="778"/>
      <c r="GY937" s="778"/>
      <c r="GZ937" s="778"/>
      <c r="HA937" s="778"/>
      <c r="HB937" s="778"/>
      <c r="HC937" s="778"/>
      <c r="HD937" s="778"/>
      <c r="HE937" s="778"/>
      <c r="HF937" s="778"/>
      <c r="HG937" s="778"/>
      <c r="HH937" s="778"/>
    </row>
    <row r="938" spans="1:216" s="782" customFormat="1">
      <c r="A938" s="779"/>
      <c r="B938" s="780"/>
      <c r="C938" s="780"/>
      <c r="D938" s="780"/>
      <c r="E938" s="780"/>
      <c r="F938" s="780"/>
      <c r="G938" s="780"/>
      <c r="H938" s="780"/>
      <c r="I938" s="780"/>
      <c r="J938" s="780"/>
      <c r="K938" s="780"/>
      <c r="L938" s="780"/>
      <c r="M938" s="780"/>
      <c r="N938" s="780"/>
      <c r="O938" s="780"/>
      <c r="P938" s="780"/>
      <c r="Q938" s="781"/>
      <c r="R938" s="778"/>
      <c r="S938" s="778"/>
      <c r="T938" s="778"/>
      <c r="U938" s="778"/>
      <c r="V938" s="778"/>
      <c r="W938" s="778"/>
      <c r="X938" s="778"/>
      <c r="Y938" s="778"/>
      <c r="Z938" s="778"/>
      <c r="AA938" s="778"/>
      <c r="AB938" s="778"/>
      <c r="AC938" s="778"/>
      <c r="AD938" s="778"/>
      <c r="AE938" s="778"/>
      <c r="AF938" s="778"/>
      <c r="AG938" s="778"/>
      <c r="AH938" s="778"/>
      <c r="AI938" s="778"/>
      <c r="AJ938" s="778"/>
      <c r="AK938" s="778"/>
      <c r="AL938" s="778"/>
      <c r="AM938" s="778"/>
      <c r="AN938" s="778"/>
      <c r="AO938" s="778"/>
      <c r="AP938" s="778"/>
      <c r="AQ938" s="778"/>
      <c r="AR938" s="778"/>
      <c r="AS938" s="778"/>
      <c r="AT938" s="778"/>
      <c r="AU938" s="778"/>
      <c r="AV938" s="778"/>
      <c r="AW938" s="778"/>
      <c r="AX938" s="778"/>
      <c r="AY938" s="778"/>
      <c r="AZ938" s="778"/>
      <c r="BA938" s="778"/>
      <c r="BB938" s="778"/>
      <c r="BC938" s="778"/>
      <c r="BD938" s="778"/>
      <c r="BE938" s="778"/>
      <c r="BF938" s="778"/>
      <c r="BG938" s="778"/>
      <c r="BH938" s="778"/>
      <c r="BI938" s="778"/>
      <c r="BJ938" s="778"/>
      <c r="BK938" s="778"/>
      <c r="BL938" s="778"/>
      <c r="BM938" s="778"/>
      <c r="BN938" s="778"/>
      <c r="BO938" s="778"/>
      <c r="BP938" s="778"/>
      <c r="BQ938" s="778"/>
      <c r="BR938" s="778"/>
      <c r="BS938" s="778"/>
      <c r="BT938" s="778"/>
      <c r="BU938" s="778"/>
      <c r="BV938" s="778"/>
      <c r="BW938" s="778"/>
      <c r="BX938" s="778"/>
      <c r="BY938" s="778"/>
      <c r="BZ938" s="778"/>
      <c r="CA938" s="778"/>
      <c r="CB938" s="778"/>
      <c r="CC938" s="778"/>
      <c r="CD938" s="778"/>
      <c r="CE938" s="778"/>
      <c r="CF938" s="778"/>
      <c r="CG938" s="778"/>
      <c r="CH938" s="778"/>
      <c r="CI938" s="778"/>
      <c r="CJ938" s="778"/>
      <c r="CK938" s="778"/>
      <c r="CL938" s="778"/>
      <c r="CM938" s="778"/>
      <c r="CN938" s="778"/>
      <c r="CO938" s="778"/>
      <c r="CP938" s="778"/>
      <c r="CQ938" s="778"/>
      <c r="CR938" s="778"/>
      <c r="CS938" s="778"/>
      <c r="CT938" s="778"/>
      <c r="CU938" s="778"/>
      <c r="CV938" s="778"/>
      <c r="CW938" s="778"/>
      <c r="CX938" s="778"/>
      <c r="CY938" s="778"/>
      <c r="CZ938" s="778"/>
      <c r="DA938" s="778"/>
      <c r="DB938" s="778"/>
      <c r="DC938" s="778"/>
      <c r="DD938" s="778"/>
      <c r="DE938" s="778"/>
      <c r="DF938" s="778"/>
      <c r="DG938" s="778"/>
      <c r="DH938" s="778"/>
      <c r="DI938" s="778"/>
      <c r="DJ938" s="778"/>
      <c r="DK938" s="778"/>
      <c r="DL938" s="778"/>
      <c r="DM938" s="778"/>
      <c r="DN938" s="778"/>
      <c r="DO938" s="778"/>
      <c r="DP938" s="778"/>
      <c r="DQ938" s="778"/>
      <c r="DR938" s="778"/>
      <c r="DS938" s="778"/>
      <c r="DT938" s="778"/>
      <c r="DU938" s="778"/>
      <c r="DV938" s="778"/>
      <c r="DW938" s="778"/>
      <c r="DX938" s="778"/>
      <c r="DY938" s="778"/>
      <c r="DZ938" s="778"/>
      <c r="EA938" s="778"/>
      <c r="EB938" s="778"/>
      <c r="EC938" s="778"/>
      <c r="ED938" s="778"/>
      <c r="EE938" s="778"/>
      <c r="EF938" s="778"/>
      <c r="EG938" s="778"/>
      <c r="EH938" s="778"/>
      <c r="EI938" s="778"/>
      <c r="EJ938" s="778"/>
      <c r="EK938" s="778"/>
      <c r="EL938" s="778"/>
      <c r="EM938" s="778"/>
      <c r="EN938" s="778"/>
      <c r="EO938" s="778"/>
      <c r="EP938" s="778"/>
      <c r="EQ938" s="778"/>
      <c r="ER938" s="778"/>
      <c r="ES938" s="778"/>
      <c r="ET938" s="778"/>
      <c r="EU938" s="778"/>
      <c r="EV938" s="778"/>
      <c r="EW938" s="778"/>
      <c r="EX938" s="778"/>
      <c r="EY938" s="778"/>
      <c r="EZ938" s="778"/>
      <c r="FA938" s="778"/>
      <c r="FB938" s="778"/>
      <c r="FC938" s="778"/>
      <c r="FD938" s="778"/>
      <c r="FE938" s="778"/>
      <c r="FF938" s="778"/>
      <c r="FG938" s="778"/>
      <c r="FH938" s="778"/>
      <c r="FI938" s="778"/>
      <c r="FJ938" s="778"/>
      <c r="FK938" s="778"/>
      <c r="FL938" s="778"/>
      <c r="FM938" s="778"/>
      <c r="FN938" s="778"/>
      <c r="FO938" s="778"/>
      <c r="FP938" s="778"/>
      <c r="FQ938" s="778"/>
      <c r="FR938" s="778"/>
      <c r="FS938" s="778"/>
      <c r="FT938" s="778"/>
      <c r="FU938" s="778"/>
      <c r="FV938" s="778"/>
      <c r="FW938" s="778"/>
      <c r="FX938" s="778"/>
      <c r="FY938" s="778"/>
      <c r="FZ938" s="778"/>
      <c r="GA938" s="778"/>
      <c r="GB938" s="778"/>
      <c r="GC938" s="778"/>
      <c r="GD938" s="778"/>
      <c r="GE938" s="778"/>
      <c r="GF938" s="778"/>
      <c r="GG938" s="778"/>
      <c r="GH938" s="778"/>
      <c r="GI938" s="778"/>
      <c r="GJ938" s="778"/>
      <c r="GK938" s="778"/>
      <c r="GL938" s="778"/>
      <c r="GM938" s="778"/>
      <c r="GN938" s="778"/>
      <c r="GO938" s="778"/>
      <c r="GP938" s="778"/>
      <c r="GQ938" s="778"/>
      <c r="GR938" s="778"/>
      <c r="GS938" s="778"/>
      <c r="GT938" s="778"/>
      <c r="GU938" s="778"/>
      <c r="GV938" s="778"/>
      <c r="GW938" s="778"/>
      <c r="GX938" s="778"/>
      <c r="GY938" s="778"/>
      <c r="GZ938" s="778"/>
      <c r="HA938" s="778"/>
      <c r="HB938" s="778"/>
      <c r="HC938" s="778"/>
      <c r="HD938" s="778"/>
      <c r="HE938" s="778"/>
      <c r="HF938" s="778"/>
      <c r="HG938" s="778"/>
      <c r="HH938" s="778"/>
    </row>
    <row r="939" spans="1:216" s="782" customFormat="1">
      <c r="A939" s="779"/>
      <c r="B939" s="780"/>
      <c r="C939" s="780"/>
      <c r="D939" s="780"/>
      <c r="E939" s="780"/>
      <c r="F939" s="780"/>
      <c r="G939" s="780"/>
      <c r="H939" s="780"/>
      <c r="I939" s="780"/>
      <c r="J939" s="780"/>
      <c r="K939" s="780"/>
      <c r="L939" s="780"/>
      <c r="M939" s="780"/>
      <c r="N939" s="780"/>
      <c r="O939" s="780"/>
      <c r="P939" s="780"/>
      <c r="Q939" s="781"/>
      <c r="R939" s="778"/>
      <c r="S939" s="778"/>
      <c r="T939" s="778"/>
      <c r="U939" s="778"/>
      <c r="V939" s="778"/>
      <c r="W939" s="778"/>
      <c r="X939" s="778"/>
      <c r="Y939" s="778"/>
      <c r="Z939" s="778"/>
      <c r="AA939" s="778"/>
      <c r="AB939" s="778"/>
      <c r="AC939" s="778"/>
      <c r="AD939" s="778"/>
      <c r="AE939" s="778"/>
      <c r="AF939" s="778"/>
      <c r="AG939" s="778"/>
      <c r="AH939" s="778"/>
      <c r="AI939" s="778"/>
      <c r="AJ939" s="778"/>
      <c r="AK939" s="778"/>
      <c r="AL939" s="778"/>
      <c r="AM939" s="778"/>
      <c r="AN939" s="778"/>
      <c r="AO939" s="778"/>
      <c r="AP939" s="778"/>
      <c r="AQ939" s="778"/>
      <c r="AR939" s="778"/>
      <c r="AS939" s="778"/>
      <c r="AT939" s="778"/>
      <c r="AU939" s="778"/>
      <c r="AV939" s="778"/>
      <c r="AW939" s="778"/>
      <c r="AX939" s="778"/>
      <c r="AY939" s="778"/>
      <c r="AZ939" s="778"/>
      <c r="BA939" s="778"/>
      <c r="BB939" s="778"/>
      <c r="BC939" s="778"/>
      <c r="BD939" s="778"/>
      <c r="BE939" s="778"/>
      <c r="BF939" s="778"/>
      <c r="BG939" s="778"/>
      <c r="BH939" s="778"/>
      <c r="BI939" s="778"/>
      <c r="BJ939" s="778"/>
      <c r="BK939" s="778"/>
      <c r="BL939" s="778"/>
      <c r="BM939" s="778"/>
      <c r="BN939" s="778"/>
      <c r="BO939" s="778"/>
      <c r="BP939" s="778"/>
      <c r="BQ939" s="778"/>
      <c r="BR939" s="778"/>
      <c r="BS939" s="778"/>
      <c r="BT939" s="778"/>
      <c r="BU939" s="778"/>
      <c r="BV939" s="778"/>
      <c r="BW939" s="778"/>
      <c r="BX939" s="778"/>
      <c r="BY939" s="778"/>
      <c r="BZ939" s="778"/>
      <c r="CA939" s="778"/>
      <c r="CB939" s="778"/>
      <c r="CC939" s="778"/>
      <c r="CD939" s="778"/>
      <c r="CE939" s="778"/>
      <c r="CF939" s="778"/>
      <c r="CG939" s="778"/>
      <c r="CH939" s="778"/>
      <c r="CI939" s="778"/>
      <c r="CJ939" s="778"/>
      <c r="CK939" s="778"/>
      <c r="CL939" s="778"/>
      <c r="CM939" s="778"/>
      <c r="CN939" s="778"/>
      <c r="CO939" s="778"/>
      <c r="CP939" s="778"/>
      <c r="CQ939" s="778"/>
      <c r="CR939" s="778"/>
      <c r="CS939" s="778"/>
      <c r="CT939" s="778"/>
      <c r="CU939" s="778"/>
      <c r="CV939" s="778"/>
      <c r="CW939" s="778"/>
      <c r="CX939" s="778"/>
      <c r="CY939" s="778"/>
      <c r="CZ939" s="778"/>
      <c r="DA939" s="778"/>
      <c r="DB939" s="778"/>
      <c r="DC939" s="778"/>
      <c r="DD939" s="778"/>
      <c r="DE939" s="778"/>
      <c r="DF939" s="778"/>
      <c r="DG939" s="778"/>
      <c r="DH939" s="778"/>
      <c r="DI939" s="778"/>
      <c r="DJ939" s="778"/>
      <c r="DK939" s="778"/>
      <c r="DL939" s="778"/>
      <c r="DM939" s="778"/>
      <c r="DN939" s="778"/>
      <c r="DO939" s="778"/>
      <c r="DP939" s="778"/>
      <c r="DQ939" s="778"/>
      <c r="DR939" s="778"/>
      <c r="DS939" s="778"/>
      <c r="DT939" s="778"/>
      <c r="DU939" s="778"/>
      <c r="DV939" s="778"/>
      <c r="DW939" s="778"/>
      <c r="DX939" s="778"/>
      <c r="DY939" s="778"/>
      <c r="DZ939" s="778"/>
      <c r="EA939" s="778"/>
      <c r="EB939" s="778"/>
      <c r="EC939" s="778"/>
      <c r="ED939" s="778"/>
      <c r="EE939" s="778"/>
      <c r="EF939" s="778"/>
      <c r="EG939" s="778"/>
      <c r="EH939" s="778"/>
      <c r="EI939" s="778"/>
      <c r="EJ939" s="778"/>
      <c r="EK939" s="778"/>
      <c r="EL939" s="778"/>
      <c r="EM939" s="778"/>
      <c r="EN939" s="778"/>
      <c r="EO939" s="778"/>
      <c r="EP939" s="778"/>
      <c r="EQ939" s="778"/>
      <c r="ER939" s="778"/>
      <c r="ES939" s="778"/>
      <c r="ET939" s="778"/>
      <c r="EU939" s="778"/>
      <c r="EV939" s="778"/>
      <c r="EW939" s="778"/>
      <c r="EX939" s="778"/>
      <c r="EY939" s="778"/>
      <c r="EZ939" s="778"/>
      <c r="FA939" s="778"/>
      <c r="FB939" s="778"/>
      <c r="FC939" s="778"/>
      <c r="FD939" s="778"/>
      <c r="FE939" s="778"/>
      <c r="FF939" s="778"/>
      <c r="FG939" s="778"/>
      <c r="FH939" s="778"/>
      <c r="FI939" s="778"/>
      <c r="FJ939" s="778"/>
      <c r="FK939" s="778"/>
      <c r="FL939" s="778"/>
      <c r="FM939" s="778"/>
      <c r="FN939" s="778"/>
      <c r="FO939" s="778"/>
      <c r="FP939" s="778"/>
      <c r="FQ939" s="778"/>
      <c r="FR939" s="778"/>
      <c r="FS939" s="778"/>
      <c r="FT939" s="778"/>
      <c r="FU939" s="778"/>
      <c r="FV939" s="778"/>
      <c r="FW939" s="778"/>
      <c r="FX939" s="778"/>
      <c r="FY939" s="778"/>
      <c r="FZ939" s="778"/>
      <c r="GA939" s="778"/>
      <c r="GB939" s="778"/>
      <c r="GC939" s="778"/>
      <c r="GD939" s="778"/>
      <c r="GE939" s="778"/>
      <c r="GF939" s="778"/>
      <c r="GG939" s="778"/>
      <c r="GH939" s="778"/>
      <c r="GI939" s="778"/>
      <c r="GJ939" s="778"/>
      <c r="GK939" s="778"/>
      <c r="GL939" s="778"/>
      <c r="GM939" s="778"/>
      <c r="GN939" s="778"/>
      <c r="GO939" s="778"/>
      <c r="GP939" s="778"/>
      <c r="GQ939" s="778"/>
      <c r="GR939" s="778"/>
      <c r="GS939" s="778"/>
      <c r="GT939" s="778"/>
      <c r="GU939" s="778"/>
      <c r="GV939" s="778"/>
      <c r="GW939" s="778"/>
      <c r="GX939" s="778"/>
      <c r="GY939" s="778"/>
      <c r="GZ939" s="778"/>
      <c r="HA939" s="778"/>
      <c r="HB939" s="778"/>
      <c r="HC939" s="778"/>
      <c r="HD939" s="778"/>
      <c r="HE939" s="778"/>
      <c r="HF939" s="778"/>
      <c r="HG939" s="778"/>
      <c r="HH939" s="778"/>
    </row>
    <row r="940" spans="1:216" s="782" customFormat="1">
      <c r="A940" s="779"/>
      <c r="B940" s="780"/>
      <c r="C940" s="780"/>
      <c r="D940" s="780"/>
      <c r="E940" s="780"/>
      <c r="F940" s="780"/>
      <c r="G940" s="780"/>
      <c r="H940" s="780"/>
      <c r="I940" s="780"/>
      <c r="J940" s="780"/>
      <c r="K940" s="780"/>
      <c r="L940" s="780"/>
      <c r="M940" s="780"/>
      <c r="N940" s="780"/>
      <c r="O940" s="780"/>
      <c r="P940" s="780"/>
      <c r="Q940" s="781"/>
      <c r="R940" s="778"/>
      <c r="S940" s="778"/>
      <c r="T940" s="778"/>
      <c r="U940" s="778"/>
      <c r="V940" s="778"/>
      <c r="W940" s="778"/>
      <c r="X940" s="778"/>
      <c r="Y940" s="778"/>
      <c r="Z940" s="778"/>
      <c r="AA940" s="778"/>
      <c r="AB940" s="778"/>
      <c r="AC940" s="778"/>
      <c r="AD940" s="778"/>
      <c r="AE940" s="778"/>
      <c r="AF940" s="778"/>
      <c r="AG940" s="778"/>
      <c r="AH940" s="778"/>
      <c r="AI940" s="778"/>
      <c r="AJ940" s="778"/>
      <c r="AK940" s="778"/>
      <c r="AL940" s="778"/>
      <c r="AM940" s="778"/>
      <c r="AN940" s="778"/>
      <c r="AO940" s="778"/>
      <c r="AP940" s="778"/>
      <c r="AQ940" s="778"/>
      <c r="AR940" s="778"/>
      <c r="AS940" s="778"/>
      <c r="AT940" s="778"/>
      <c r="AU940" s="778"/>
      <c r="AV940" s="778"/>
      <c r="AW940" s="778"/>
      <c r="AX940" s="778"/>
      <c r="AY940" s="778"/>
      <c r="AZ940" s="778"/>
      <c r="BA940" s="778"/>
      <c r="BB940" s="778"/>
      <c r="BC940" s="778"/>
      <c r="BD940" s="778"/>
      <c r="BE940" s="778"/>
      <c r="BF940" s="778"/>
      <c r="BG940" s="778"/>
      <c r="BH940" s="778"/>
      <c r="BI940" s="778"/>
      <c r="BJ940" s="778"/>
      <c r="BK940" s="778"/>
      <c r="BL940" s="778"/>
      <c r="BM940" s="778"/>
      <c r="BN940" s="778"/>
      <c r="BO940" s="778"/>
      <c r="BP940" s="778"/>
      <c r="BQ940" s="778"/>
      <c r="BR940" s="778"/>
      <c r="BS940" s="778"/>
      <c r="BT940" s="778"/>
      <c r="BU940" s="778"/>
      <c r="BV940" s="778"/>
      <c r="BW940" s="778"/>
      <c r="BX940" s="778"/>
      <c r="BY940" s="778"/>
      <c r="BZ940" s="778"/>
      <c r="CA940" s="778"/>
      <c r="CB940" s="778"/>
      <c r="CC940" s="778"/>
      <c r="CD940" s="778"/>
      <c r="CE940" s="778"/>
      <c r="CF940" s="778"/>
      <c r="CG940" s="778"/>
      <c r="CH940" s="778"/>
      <c r="CI940" s="778"/>
      <c r="CJ940" s="778"/>
      <c r="CK940" s="778"/>
      <c r="CL940" s="778"/>
      <c r="CM940" s="778"/>
      <c r="CN940" s="778"/>
      <c r="CO940" s="778"/>
      <c r="CP940" s="778"/>
      <c r="CQ940" s="778"/>
      <c r="CR940" s="778"/>
      <c r="CS940" s="778"/>
      <c r="CT940" s="778"/>
      <c r="CU940" s="778"/>
      <c r="CV940" s="778"/>
      <c r="CW940" s="778"/>
      <c r="CX940" s="778"/>
      <c r="CY940" s="778"/>
      <c r="CZ940" s="778"/>
      <c r="DA940" s="778"/>
      <c r="DB940" s="778"/>
      <c r="DC940" s="778"/>
      <c r="DD940" s="778"/>
      <c r="DE940" s="778"/>
      <c r="DF940" s="778"/>
      <c r="DG940" s="778"/>
      <c r="DH940" s="778"/>
      <c r="DI940" s="778"/>
      <c r="DJ940" s="778"/>
      <c r="DK940" s="778"/>
      <c r="DL940" s="778"/>
      <c r="DM940" s="778"/>
      <c r="DN940" s="778"/>
      <c r="DO940" s="778"/>
      <c r="DP940" s="778"/>
      <c r="DQ940" s="778"/>
      <c r="DR940" s="778"/>
      <c r="DS940" s="778"/>
      <c r="DT940" s="778"/>
      <c r="DU940" s="778"/>
      <c r="DV940" s="778"/>
      <c r="DW940" s="778"/>
      <c r="DX940" s="778"/>
      <c r="DY940" s="778"/>
      <c r="DZ940" s="778"/>
      <c r="EA940" s="778"/>
      <c r="EB940" s="778"/>
      <c r="EC940" s="778"/>
      <c r="ED940" s="778"/>
      <c r="EE940" s="778"/>
      <c r="EF940" s="778"/>
      <c r="EG940" s="778"/>
      <c r="EH940" s="778"/>
      <c r="EI940" s="778"/>
      <c r="EJ940" s="778"/>
      <c r="EK940" s="778"/>
      <c r="EL940" s="778"/>
      <c r="EM940" s="778"/>
      <c r="EN940" s="778"/>
      <c r="EO940" s="778"/>
      <c r="EP940" s="778"/>
      <c r="EQ940" s="778"/>
      <c r="ER940" s="778"/>
      <c r="ES940" s="778"/>
      <c r="ET940" s="778"/>
      <c r="EU940" s="778"/>
      <c r="EV940" s="778"/>
      <c r="EW940" s="778"/>
      <c r="EX940" s="778"/>
      <c r="EY940" s="778"/>
      <c r="EZ940" s="778"/>
      <c r="FA940" s="778"/>
      <c r="FB940" s="778"/>
      <c r="FC940" s="778"/>
      <c r="FD940" s="778"/>
      <c r="FE940" s="778"/>
      <c r="FF940" s="778"/>
      <c r="FG940" s="778"/>
      <c r="FH940" s="778"/>
      <c r="FI940" s="778"/>
      <c r="FJ940" s="778"/>
      <c r="FK940" s="778"/>
      <c r="FL940" s="778"/>
      <c r="FM940" s="778"/>
      <c r="FN940" s="778"/>
      <c r="FO940" s="778"/>
      <c r="FP940" s="778"/>
      <c r="FQ940" s="778"/>
      <c r="FR940" s="778"/>
      <c r="FS940" s="778"/>
      <c r="FT940" s="778"/>
      <c r="FU940" s="778"/>
      <c r="FV940" s="778"/>
      <c r="FW940" s="778"/>
      <c r="FX940" s="778"/>
      <c r="FY940" s="778"/>
      <c r="FZ940" s="778"/>
      <c r="GA940" s="778"/>
      <c r="GB940" s="778"/>
      <c r="GC940" s="778"/>
      <c r="GD940" s="778"/>
      <c r="GE940" s="778"/>
      <c r="GF940" s="778"/>
      <c r="GG940" s="778"/>
      <c r="GH940" s="778"/>
      <c r="GI940" s="778"/>
      <c r="GJ940" s="778"/>
      <c r="GK940" s="778"/>
      <c r="GL940" s="778"/>
      <c r="GM940" s="778"/>
      <c r="GN940" s="778"/>
      <c r="GO940" s="778"/>
      <c r="GP940" s="778"/>
      <c r="GQ940" s="778"/>
      <c r="GR940" s="778"/>
      <c r="GS940" s="778"/>
      <c r="GT940" s="778"/>
      <c r="GU940" s="778"/>
      <c r="GV940" s="778"/>
      <c r="GW940" s="778"/>
      <c r="GX940" s="778"/>
      <c r="GY940" s="778"/>
      <c r="GZ940" s="778"/>
      <c r="HA940" s="778"/>
      <c r="HB940" s="778"/>
      <c r="HC940" s="778"/>
      <c r="HD940" s="778"/>
      <c r="HE940" s="778"/>
      <c r="HF940" s="778"/>
      <c r="HG940" s="778"/>
      <c r="HH940" s="778"/>
    </row>
    <row r="941" spans="1:216" s="782" customFormat="1">
      <c r="A941" s="779"/>
      <c r="B941" s="780"/>
      <c r="C941" s="780"/>
      <c r="D941" s="780"/>
      <c r="E941" s="780"/>
      <c r="F941" s="780"/>
      <c r="G941" s="780"/>
      <c r="H941" s="780"/>
      <c r="I941" s="780"/>
      <c r="J941" s="780"/>
      <c r="K941" s="780"/>
      <c r="L941" s="780"/>
      <c r="M941" s="780"/>
      <c r="N941" s="780"/>
      <c r="O941" s="780"/>
      <c r="P941" s="780"/>
      <c r="Q941" s="781"/>
      <c r="R941" s="778"/>
      <c r="S941" s="778"/>
      <c r="T941" s="778"/>
      <c r="U941" s="778"/>
      <c r="V941" s="778"/>
      <c r="W941" s="778"/>
      <c r="X941" s="778"/>
      <c r="Y941" s="778"/>
      <c r="Z941" s="778"/>
      <c r="AA941" s="778"/>
      <c r="AB941" s="778"/>
      <c r="AC941" s="778"/>
      <c r="AD941" s="778"/>
      <c r="AE941" s="778"/>
      <c r="AF941" s="778"/>
      <c r="AG941" s="778"/>
      <c r="AH941" s="778"/>
      <c r="AI941" s="778"/>
      <c r="AJ941" s="778"/>
      <c r="AK941" s="778"/>
      <c r="AL941" s="778"/>
      <c r="AM941" s="778"/>
      <c r="AN941" s="778"/>
      <c r="AO941" s="778"/>
      <c r="AP941" s="778"/>
      <c r="AQ941" s="778"/>
      <c r="AR941" s="778"/>
      <c r="AS941" s="778"/>
      <c r="AT941" s="778"/>
      <c r="AU941" s="778"/>
      <c r="AV941" s="778"/>
      <c r="AW941" s="778"/>
      <c r="AX941" s="778"/>
      <c r="AY941" s="778"/>
      <c r="AZ941" s="778"/>
      <c r="BA941" s="778"/>
      <c r="BB941" s="778"/>
      <c r="BC941" s="778"/>
      <c r="BD941" s="778"/>
      <c r="BE941" s="778"/>
      <c r="BF941" s="778"/>
      <c r="BG941" s="778"/>
      <c r="BH941" s="778"/>
      <c r="BI941" s="778"/>
      <c r="BJ941" s="778"/>
      <c r="BK941" s="778"/>
      <c r="BL941" s="778"/>
      <c r="BM941" s="778"/>
      <c r="BN941" s="778"/>
      <c r="BO941" s="778"/>
      <c r="BP941" s="778"/>
      <c r="BQ941" s="778"/>
      <c r="BR941" s="778"/>
      <c r="BS941" s="778"/>
      <c r="BT941" s="778"/>
      <c r="BU941" s="778"/>
      <c r="BV941" s="778"/>
      <c r="BW941" s="778"/>
      <c r="BX941" s="778"/>
      <c r="BY941" s="778"/>
      <c r="BZ941" s="778"/>
      <c r="CA941" s="778"/>
      <c r="CB941" s="778"/>
      <c r="CC941" s="778"/>
      <c r="CD941" s="778"/>
      <c r="CE941" s="778"/>
      <c r="CF941" s="778"/>
      <c r="CG941" s="778"/>
      <c r="CH941" s="778"/>
      <c r="CI941" s="778"/>
      <c r="CJ941" s="778"/>
      <c r="CK941" s="778"/>
      <c r="CL941" s="778"/>
      <c r="CM941" s="778"/>
      <c r="CN941" s="778"/>
      <c r="CO941" s="778"/>
      <c r="CP941" s="778"/>
      <c r="CQ941" s="778"/>
      <c r="CR941" s="778"/>
      <c r="CS941" s="778"/>
      <c r="CT941" s="778"/>
      <c r="CU941" s="778"/>
      <c r="CV941" s="778"/>
      <c r="CW941" s="778"/>
      <c r="CX941" s="778"/>
      <c r="CY941" s="778"/>
      <c r="CZ941" s="778"/>
      <c r="DA941" s="778"/>
      <c r="DB941" s="778"/>
      <c r="DC941" s="778"/>
      <c r="DD941" s="778"/>
      <c r="DE941" s="778"/>
      <c r="DF941" s="778"/>
      <c r="DG941" s="778"/>
      <c r="DH941" s="778"/>
      <c r="DI941" s="778"/>
      <c r="DJ941" s="778"/>
      <c r="DK941" s="778"/>
      <c r="DL941" s="778"/>
      <c r="DM941" s="778"/>
      <c r="DN941" s="778"/>
      <c r="DO941" s="778"/>
      <c r="DP941" s="778"/>
      <c r="DQ941" s="778"/>
      <c r="DR941" s="778"/>
      <c r="DS941" s="778"/>
      <c r="DT941" s="778"/>
      <c r="DU941" s="778"/>
      <c r="DV941" s="778"/>
      <c r="DW941" s="778"/>
      <c r="DX941" s="778"/>
      <c r="DY941" s="778"/>
      <c r="DZ941" s="778"/>
      <c r="EA941" s="778"/>
      <c r="EB941" s="778"/>
      <c r="EC941" s="778"/>
      <c r="ED941" s="778"/>
      <c r="EE941" s="778"/>
      <c r="EF941" s="778"/>
      <c r="EG941" s="778"/>
      <c r="EH941" s="778"/>
      <c r="EI941" s="778"/>
      <c r="EJ941" s="778"/>
      <c r="EK941" s="778"/>
      <c r="EL941" s="778"/>
      <c r="EM941" s="778"/>
      <c r="EN941" s="778"/>
      <c r="EO941" s="778"/>
      <c r="EP941" s="778"/>
      <c r="EQ941" s="778"/>
      <c r="ER941" s="778"/>
      <c r="ES941" s="778"/>
      <c r="ET941" s="778"/>
      <c r="EU941" s="778"/>
      <c r="EV941" s="778"/>
      <c r="EW941" s="778"/>
      <c r="EX941" s="778"/>
      <c r="EY941" s="778"/>
      <c r="EZ941" s="778"/>
      <c r="FA941" s="778"/>
      <c r="FB941" s="778"/>
      <c r="FC941" s="778"/>
      <c r="FD941" s="778"/>
      <c r="FE941" s="778"/>
      <c r="FF941" s="778"/>
      <c r="FG941" s="778"/>
      <c r="FH941" s="778"/>
      <c r="FI941" s="778"/>
      <c r="FJ941" s="778"/>
      <c r="FK941" s="778"/>
      <c r="FL941" s="778"/>
      <c r="FM941" s="778"/>
      <c r="FN941" s="778"/>
      <c r="FO941" s="778"/>
      <c r="FP941" s="778"/>
      <c r="FQ941" s="778"/>
      <c r="FR941" s="778"/>
      <c r="FS941" s="778"/>
      <c r="FT941" s="778"/>
      <c r="FU941" s="778"/>
      <c r="FV941" s="778"/>
      <c r="FW941" s="778"/>
      <c r="FX941" s="778"/>
      <c r="FY941" s="778"/>
      <c r="FZ941" s="778"/>
      <c r="GA941" s="778"/>
      <c r="GB941" s="778"/>
      <c r="GC941" s="778"/>
      <c r="GD941" s="778"/>
      <c r="GE941" s="778"/>
      <c r="GF941" s="778"/>
      <c r="GG941" s="778"/>
      <c r="GH941" s="778"/>
      <c r="GI941" s="778"/>
      <c r="GJ941" s="778"/>
      <c r="GK941" s="778"/>
      <c r="GL941" s="778"/>
      <c r="GM941" s="778"/>
      <c r="GN941" s="778"/>
      <c r="GO941" s="778"/>
      <c r="GP941" s="778"/>
      <c r="GQ941" s="778"/>
      <c r="GR941" s="778"/>
      <c r="GS941" s="778"/>
      <c r="GT941" s="778"/>
      <c r="GU941" s="778"/>
      <c r="GV941" s="778"/>
      <c r="GW941" s="778"/>
      <c r="GX941" s="778"/>
      <c r="GY941" s="778"/>
      <c r="GZ941" s="778"/>
      <c r="HA941" s="778"/>
      <c r="HB941" s="778"/>
      <c r="HC941" s="778"/>
      <c r="HD941" s="778"/>
      <c r="HE941" s="778"/>
      <c r="HF941" s="778"/>
      <c r="HG941" s="778"/>
      <c r="HH941" s="778"/>
    </row>
    <row r="942" spans="1:216" s="782" customFormat="1">
      <c r="A942" s="779"/>
      <c r="B942" s="780"/>
      <c r="C942" s="780"/>
      <c r="D942" s="780"/>
      <c r="E942" s="780"/>
      <c r="F942" s="780"/>
      <c r="G942" s="780"/>
      <c r="H942" s="780"/>
      <c r="I942" s="780"/>
      <c r="J942" s="780"/>
      <c r="K942" s="780"/>
      <c r="L942" s="780"/>
      <c r="M942" s="780"/>
      <c r="N942" s="780"/>
      <c r="O942" s="780"/>
      <c r="P942" s="780"/>
      <c r="Q942" s="781"/>
      <c r="R942" s="778"/>
      <c r="S942" s="778"/>
      <c r="T942" s="778"/>
      <c r="U942" s="778"/>
      <c r="V942" s="778"/>
      <c r="W942" s="778"/>
      <c r="X942" s="778"/>
      <c r="Y942" s="778"/>
      <c r="Z942" s="778"/>
      <c r="AA942" s="778"/>
      <c r="AB942" s="778"/>
      <c r="AC942" s="778"/>
      <c r="AD942" s="778"/>
      <c r="AE942" s="778"/>
      <c r="AF942" s="778"/>
      <c r="AG942" s="778"/>
      <c r="AH942" s="778"/>
      <c r="AI942" s="778"/>
      <c r="AJ942" s="778"/>
      <c r="AK942" s="778"/>
      <c r="AL942" s="778"/>
      <c r="AM942" s="778"/>
      <c r="AN942" s="778"/>
      <c r="AO942" s="778"/>
      <c r="AP942" s="778"/>
      <c r="AQ942" s="778"/>
      <c r="AR942" s="778"/>
      <c r="AS942" s="778"/>
      <c r="AT942" s="778"/>
      <c r="AU942" s="778"/>
      <c r="AV942" s="778"/>
      <c r="AW942" s="778"/>
      <c r="AX942" s="778"/>
      <c r="AY942" s="778"/>
      <c r="AZ942" s="778"/>
      <c r="BA942" s="778"/>
      <c r="BB942" s="778"/>
      <c r="BC942" s="778"/>
      <c r="BD942" s="778"/>
      <c r="BE942" s="778"/>
      <c r="BF942" s="778"/>
      <c r="BG942" s="778"/>
      <c r="BH942" s="778"/>
      <c r="BI942" s="778"/>
      <c r="BJ942" s="778"/>
      <c r="BK942" s="778"/>
      <c r="BL942" s="778"/>
      <c r="BM942" s="778"/>
      <c r="BN942" s="778"/>
      <c r="BO942" s="778"/>
      <c r="BP942" s="778"/>
      <c r="BQ942" s="778"/>
      <c r="BR942" s="778"/>
      <c r="BS942" s="778"/>
      <c r="BT942" s="778"/>
      <c r="BU942" s="778"/>
      <c r="BV942" s="778"/>
      <c r="BW942" s="778"/>
      <c r="BX942" s="778"/>
      <c r="BY942" s="778"/>
      <c r="BZ942" s="778"/>
      <c r="CA942" s="778"/>
      <c r="CB942" s="778"/>
      <c r="CC942" s="778"/>
      <c r="CD942" s="778"/>
      <c r="CE942" s="778"/>
      <c r="CF942" s="778"/>
      <c r="CG942" s="778"/>
      <c r="CH942" s="778"/>
      <c r="CI942" s="778"/>
      <c r="CJ942" s="778"/>
      <c r="CK942" s="778"/>
      <c r="CL942" s="778"/>
      <c r="CM942" s="778"/>
      <c r="CN942" s="778"/>
      <c r="CO942" s="778"/>
      <c r="CP942" s="778"/>
      <c r="CQ942" s="778"/>
      <c r="CR942" s="778"/>
      <c r="CS942" s="778"/>
      <c r="CT942" s="778"/>
      <c r="CU942" s="778"/>
      <c r="CV942" s="778"/>
      <c r="CW942" s="778"/>
      <c r="CX942" s="778"/>
      <c r="CY942" s="778"/>
      <c r="CZ942" s="778"/>
      <c r="DA942" s="778"/>
      <c r="DB942" s="778"/>
      <c r="DC942" s="778"/>
      <c r="DD942" s="778"/>
      <c r="DE942" s="778"/>
      <c r="DF942" s="778"/>
      <c r="DG942" s="778"/>
      <c r="DH942" s="778"/>
      <c r="DI942" s="778"/>
      <c r="DJ942" s="778"/>
      <c r="DK942" s="778"/>
      <c r="DL942" s="778"/>
      <c r="DM942" s="778"/>
      <c r="DN942" s="778"/>
      <c r="DO942" s="778"/>
      <c r="DP942" s="778"/>
      <c r="DQ942" s="778"/>
      <c r="DR942" s="778"/>
      <c r="DS942" s="778"/>
      <c r="DT942" s="778"/>
      <c r="DU942" s="778"/>
      <c r="DV942" s="778"/>
      <c r="DW942" s="778"/>
      <c r="DX942" s="778"/>
      <c r="DY942" s="778"/>
      <c r="DZ942" s="778"/>
      <c r="EA942" s="778"/>
      <c r="EB942" s="778"/>
      <c r="EC942" s="778"/>
      <c r="ED942" s="778"/>
      <c r="EE942" s="778"/>
      <c r="EF942" s="778"/>
      <c r="EG942" s="778"/>
      <c r="EH942" s="778"/>
      <c r="EI942" s="778"/>
      <c r="EJ942" s="778"/>
      <c r="EK942" s="778"/>
      <c r="EL942" s="778"/>
      <c r="EM942" s="778"/>
      <c r="EN942" s="778"/>
      <c r="EO942" s="778"/>
      <c r="EP942" s="778"/>
      <c r="EQ942" s="778"/>
      <c r="ER942" s="778"/>
      <c r="ES942" s="778"/>
      <c r="ET942" s="778"/>
      <c r="EU942" s="778"/>
      <c r="EV942" s="778"/>
      <c r="EW942" s="778"/>
      <c r="EX942" s="778"/>
      <c r="EY942" s="778"/>
      <c r="EZ942" s="778"/>
      <c r="FA942" s="778"/>
      <c r="FB942" s="778"/>
      <c r="FC942" s="778"/>
      <c r="FD942" s="778"/>
      <c r="FE942" s="778"/>
      <c r="FF942" s="778"/>
      <c r="FG942" s="778"/>
      <c r="FH942" s="778"/>
      <c r="FI942" s="778"/>
      <c r="FJ942" s="778"/>
      <c r="FK942" s="778"/>
      <c r="FL942" s="778"/>
      <c r="FM942" s="778"/>
      <c r="FN942" s="778"/>
      <c r="FO942" s="778"/>
      <c r="FP942" s="778"/>
      <c r="FQ942" s="778"/>
      <c r="FR942" s="778"/>
      <c r="FS942" s="778"/>
      <c r="FT942" s="778"/>
      <c r="FU942" s="778"/>
      <c r="FV942" s="778"/>
      <c r="FW942" s="778"/>
      <c r="FX942" s="778"/>
      <c r="FY942" s="778"/>
      <c r="FZ942" s="778"/>
      <c r="GA942" s="778"/>
      <c r="GB942" s="778"/>
      <c r="GC942" s="778"/>
      <c r="GD942" s="778"/>
      <c r="GE942" s="778"/>
      <c r="GF942" s="778"/>
      <c r="GG942" s="778"/>
      <c r="GH942" s="778"/>
      <c r="GI942" s="778"/>
      <c r="GJ942" s="778"/>
      <c r="GK942" s="778"/>
      <c r="GL942" s="778"/>
      <c r="GM942" s="778"/>
      <c r="GN942" s="778"/>
      <c r="GO942" s="778"/>
      <c r="GP942" s="778"/>
      <c r="GQ942" s="778"/>
      <c r="GR942" s="778"/>
      <c r="GS942" s="778"/>
      <c r="GT942" s="778"/>
      <c r="GU942" s="778"/>
      <c r="GV942" s="778"/>
      <c r="GW942" s="778"/>
      <c r="GX942" s="778"/>
      <c r="GY942" s="778"/>
      <c r="GZ942" s="778"/>
      <c r="HA942" s="778"/>
      <c r="HB942" s="778"/>
      <c r="HC942" s="778"/>
      <c r="HD942" s="778"/>
      <c r="HE942" s="778"/>
      <c r="HF942" s="778"/>
      <c r="HG942" s="778"/>
      <c r="HH942" s="778"/>
    </row>
    <row r="943" spans="1:216" s="782" customFormat="1">
      <c r="A943" s="779"/>
      <c r="B943" s="780"/>
      <c r="C943" s="780"/>
      <c r="D943" s="780"/>
      <c r="E943" s="780"/>
      <c r="F943" s="780"/>
      <c r="G943" s="780"/>
      <c r="H943" s="780"/>
      <c r="I943" s="780"/>
      <c r="J943" s="780"/>
      <c r="K943" s="780"/>
      <c r="L943" s="780"/>
      <c r="M943" s="780"/>
      <c r="N943" s="780"/>
      <c r="O943" s="780"/>
      <c r="P943" s="780"/>
      <c r="Q943" s="781"/>
      <c r="R943" s="778"/>
      <c r="S943" s="778"/>
      <c r="T943" s="778"/>
      <c r="U943" s="778"/>
      <c r="V943" s="778"/>
      <c r="W943" s="778"/>
      <c r="X943" s="778"/>
      <c r="Y943" s="778"/>
      <c r="Z943" s="778"/>
      <c r="AA943" s="778"/>
      <c r="AB943" s="778"/>
      <c r="AC943" s="778"/>
      <c r="AD943" s="778"/>
      <c r="AE943" s="778"/>
      <c r="AF943" s="778"/>
      <c r="AG943" s="778"/>
      <c r="AH943" s="778"/>
      <c r="AI943" s="778"/>
      <c r="AJ943" s="778"/>
      <c r="AK943" s="778"/>
      <c r="AL943" s="778"/>
      <c r="AM943" s="778"/>
      <c r="AN943" s="778"/>
      <c r="AO943" s="778"/>
      <c r="AP943" s="778"/>
      <c r="AQ943" s="778"/>
      <c r="AR943" s="778"/>
      <c r="AS943" s="778"/>
      <c r="AT943" s="778"/>
      <c r="AU943" s="778"/>
      <c r="AV943" s="778"/>
      <c r="AW943" s="778"/>
      <c r="AX943" s="778"/>
      <c r="AY943" s="778"/>
      <c r="AZ943" s="778"/>
      <c r="BA943" s="778"/>
      <c r="BB943" s="778"/>
      <c r="BC943" s="778"/>
      <c r="BD943" s="778"/>
      <c r="BE943" s="778"/>
      <c r="BF943" s="778"/>
      <c r="BG943" s="778"/>
      <c r="BH943" s="778"/>
      <c r="BI943" s="778"/>
      <c r="BJ943" s="778"/>
      <c r="BK943" s="778"/>
      <c r="BL943" s="778"/>
      <c r="BM943" s="778"/>
      <c r="BN943" s="778"/>
      <c r="BO943" s="778"/>
      <c r="BP943" s="778"/>
      <c r="BQ943" s="778"/>
      <c r="BR943" s="778"/>
      <c r="BS943" s="778"/>
      <c r="BT943" s="778"/>
      <c r="BU943" s="778"/>
      <c r="BV943" s="778"/>
      <c r="BW943" s="778"/>
      <c r="BX943" s="778"/>
      <c r="BY943" s="778"/>
      <c r="BZ943" s="778"/>
      <c r="CA943" s="778"/>
      <c r="CB943" s="778"/>
      <c r="CC943" s="778"/>
      <c r="CD943" s="778"/>
      <c r="CE943" s="778"/>
      <c r="CF943" s="778"/>
      <c r="CG943" s="778"/>
      <c r="CH943" s="778"/>
      <c r="CI943" s="778"/>
      <c r="CJ943" s="778"/>
      <c r="CK943" s="778"/>
      <c r="CL943" s="778"/>
      <c r="CM943" s="778"/>
      <c r="CN943" s="778"/>
      <c r="CO943" s="778"/>
      <c r="CP943" s="778"/>
      <c r="CQ943" s="778"/>
      <c r="CR943" s="778"/>
      <c r="CS943" s="778"/>
      <c r="CT943" s="778"/>
      <c r="CU943" s="778"/>
      <c r="CV943" s="778"/>
      <c r="CW943" s="778"/>
      <c r="CX943" s="778"/>
      <c r="CY943" s="778"/>
      <c r="CZ943" s="778"/>
      <c r="DA943" s="778"/>
      <c r="DB943" s="778"/>
      <c r="DC943" s="778"/>
      <c r="DD943" s="778"/>
      <c r="DE943" s="778"/>
      <c r="DF943" s="778"/>
      <c r="DG943" s="778"/>
      <c r="DH943" s="778"/>
      <c r="DI943" s="778"/>
      <c r="DJ943" s="778"/>
      <c r="DK943" s="778"/>
      <c r="DL943" s="778"/>
      <c r="DM943" s="778"/>
      <c r="DN943" s="778"/>
      <c r="DO943" s="778"/>
      <c r="DP943" s="778"/>
      <c r="DQ943" s="778"/>
      <c r="DR943" s="778"/>
      <c r="DS943" s="778"/>
      <c r="DT943" s="778"/>
      <c r="DU943" s="778"/>
      <c r="DV943" s="778"/>
      <c r="DW943" s="778"/>
      <c r="DX943" s="778"/>
      <c r="DY943" s="778"/>
      <c r="DZ943" s="778"/>
      <c r="EA943" s="778"/>
      <c r="EB943" s="778"/>
      <c r="EC943" s="778"/>
      <c r="ED943" s="778"/>
      <c r="EE943" s="778"/>
      <c r="EF943" s="778"/>
      <c r="EG943" s="778"/>
      <c r="EH943" s="778"/>
      <c r="EI943" s="778"/>
      <c r="EJ943" s="778"/>
      <c r="EK943" s="778"/>
      <c r="EL943" s="778"/>
      <c r="EM943" s="778"/>
      <c r="EN943" s="778"/>
      <c r="EO943" s="778"/>
      <c r="EP943" s="778"/>
      <c r="EQ943" s="778"/>
      <c r="ER943" s="778"/>
      <c r="ES943" s="778"/>
      <c r="ET943" s="778"/>
      <c r="EU943" s="778"/>
      <c r="EV943" s="778"/>
      <c r="EW943" s="778"/>
      <c r="EX943" s="778"/>
      <c r="EY943" s="778"/>
      <c r="EZ943" s="778"/>
      <c r="FA943" s="778"/>
      <c r="FB943" s="778"/>
      <c r="FC943" s="778"/>
      <c r="FD943" s="778"/>
      <c r="FE943" s="778"/>
      <c r="FF943" s="778"/>
      <c r="FG943" s="778"/>
      <c r="FH943" s="778"/>
      <c r="FI943" s="778"/>
      <c r="FJ943" s="778"/>
      <c r="FK943" s="778"/>
      <c r="FL943" s="778"/>
      <c r="FM943" s="778"/>
      <c r="FN943" s="778"/>
      <c r="FO943" s="778"/>
      <c r="FP943" s="778"/>
      <c r="FQ943" s="778"/>
      <c r="FR943" s="778"/>
      <c r="FS943" s="778"/>
      <c r="FT943" s="778"/>
      <c r="FU943" s="778"/>
      <c r="FV943" s="778"/>
      <c r="FW943" s="778"/>
      <c r="FX943" s="778"/>
      <c r="FY943" s="778"/>
      <c r="FZ943" s="778"/>
      <c r="GA943" s="778"/>
      <c r="GB943" s="778"/>
      <c r="GC943" s="778"/>
      <c r="GD943" s="778"/>
      <c r="GE943" s="778"/>
      <c r="GF943" s="778"/>
      <c r="GG943" s="778"/>
      <c r="GH943" s="778"/>
      <c r="GI943" s="778"/>
      <c r="GJ943" s="778"/>
      <c r="GK943" s="778"/>
      <c r="GL943" s="778"/>
      <c r="GM943" s="778"/>
      <c r="GN943" s="778"/>
      <c r="GO943" s="778"/>
      <c r="GP943" s="778"/>
      <c r="GQ943" s="778"/>
      <c r="GR943" s="778"/>
      <c r="GS943" s="778"/>
      <c r="GT943" s="778"/>
      <c r="GU943" s="778"/>
      <c r="GV943" s="778"/>
      <c r="GW943" s="778"/>
      <c r="GX943" s="778"/>
      <c r="GY943" s="778"/>
      <c r="GZ943" s="778"/>
      <c r="HA943" s="778"/>
      <c r="HB943" s="778"/>
      <c r="HC943" s="778"/>
      <c r="HD943" s="778"/>
      <c r="HE943" s="778"/>
      <c r="HF943" s="778"/>
      <c r="HG943" s="778"/>
      <c r="HH943" s="778"/>
    </row>
    <row r="944" spans="1:216" s="782" customFormat="1">
      <c r="A944" s="779"/>
      <c r="B944" s="780"/>
      <c r="C944" s="780"/>
      <c r="D944" s="780"/>
      <c r="E944" s="780"/>
      <c r="F944" s="780"/>
      <c r="G944" s="780"/>
      <c r="H944" s="780"/>
      <c r="I944" s="780"/>
      <c r="J944" s="780"/>
      <c r="K944" s="780"/>
      <c r="L944" s="780"/>
      <c r="M944" s="780"/>
      <c r="N944" s="780"/>
      <c r="O944" s="780"/>
      <c r="P944" s="780"/>
      <c r="Q944" s="781"/>
      <c r="R944" s="778"/>
      <c r="S944" s="778"/>
      <c r="T944" s="778"/>
      <c r="U944" s="778"/>
      <c r="V944" s="778"/>
      <c r="W944" s="778"/>
      <c r="X944" s="778"/>
      <c r="Y944" s="778"/>
      <c r="Z944" s="778"/>
      <c r="AA944" s="778"/>
      <c r="AB944" s="778"/>
      <c r="AC944" s="778"/>
      <c r="AD944" s="778"/>
      <c r="AE944" s="778"/>
      <c r="AF944" s="778"/>
      <c r="AG944" s="778"/>
      <c r="AH944" s="778"/>
      <c r="AI944" s="778"/>
      <c r="AJ944" s="778"/>
      <c r="AK944" s="778"/>
      <c r="AL944" s="778"/>
      <c r="AM944" s="778"/>
      <c r="AN944" s="778"/>
      <c r="AO944" s="778"/>
      <c r="AP944" s="778"/>
      <c r="AQ944" s="778"/>
      <c r="AR944" s="778"/>
      <c r="AS944" s="778"/>
      <c r="AT944" s="778"/>
      <c r="AU944" s="778"/>
      <c r="AV944" s="778"/>
      <c r="AW944" s="778"/>
      <c r="AX944" s="778"/>
      <c r="AY944" s="778"/>
      <c r="AZ944" s="778"/>
      <c r="BA944" s="778"/>
      <c r="BB944" s="778"/>
      <c r="BC944" s="778"/>
      <c r="BD944" s="778"/>
      <c r="BE944" s="778"/>
      <c r="BF944" s="778"/>
      <c r="BG944" s="778"/>
      <c r="BH944" s="778"/>
      <c r="BI944" s="778"/>
      <c r="BJ944" s="778"/>
      <c r="BK944" s="778"/>
      <c r="BL944" s="778"/>
      <c r="BM944" s="778"/>
      <c r="BN944" s="778"/>
      <c r="BO944" s="778"/>
      <c r="BP944" s="778"/>
      <c r="BQ944" s="778"/>
      <c r="BR944" s="778"/>
      <c r="BS944" s="778"/>
      <c r="BT944" s="778"/>
      <c r="BU944" s="778"/>
      <c r="BV944" s="778"/>
      <c r="BW944" s="778"/>
      <c r="BX944" s="778"/>
      <c r="BY944" s="778"/>
      <c r="BZ944" s="778"/>
      <c r="CA944" s="778"/>
      <c r="CB944" s="778"/>
      <c r="CC944" s="778"/>
      <c r="CD944" s="778"/>
      <c r="CE944" s="778"/>
      <c r="CF944" s="778"/>
      <c r="CG944" s="778"/>
      <c r="CH944" s="778"/>
      <c r="CI944" s="778"/>
      <c r="CJ944" s="778"/>
      <c r="CK944" s="778"/>
      <c r="CL944" s="778"/>
      <c r="CM944" s="778"/>
      <c r="CN944" s="778"/>
      <c r="CO944" s="778"/>
      <c r="CP944" s="778"/>
      <c r="CQ944" s="778"/>
      <c r="CR944" s="778"/>
      <c r="CS944" s="778"/>
      <c r="CT944" s="778"/>
      <c r="CU944" s="778"/>
      <c r="CV944" s="778"/>
      <c r="CW944" s="778"/>
      <c r="CX944" s="778"/>
      <c r="CY944" s="778"/>
      <c r="CZ944" s="778"/>
      <c r="DA944" s="778"/>
      <c r="DB944" s="778"/>
      <c r="DC944" s="778"/>
      <c r="DD944" s="778"/>
      <c r="DE944" s="778"/>
      <c r="DF944" s="778"/>
      <c r="DG944" s="778"/>
      <c r="DH944" s="778"/>
      <c r="DI944" s="778"/>
      <c r="DJ944" s="778"/>
      <c r="DK944" s="778"/>
      <c r="DL944" s="778"/>
      <c r="DM944" s="778"/>
      <c r="DN944" s="778"/>
      <c r="DO944" s="778"/>
      <c r="DP944" s="778"/>
      <c r="DQ944" s="778"/>
      <c r="DR944" s="778"/>
      <c r="DS944" s="778"/>
      <c r="DT944" s="778"/>
      <c r="DU944" s="778"/>
      <c r="DV944" s="778"/>
      <c r="DW944" s="778"/>
      <c r="DX944" s="778"/>
      <c r="DY944" s="778"/>
      <c r="DZ944" s="778"/>
      <c r="EA944" s="778"/>
      <c r="EB944" s="778"/>
      <c r="EC944" s="778"/>
      <c r="ED944" s="778"/>
      <c r="EE944" s="778"/>
      <c r="EF944" s="778"/>
      <c r="EG944" s="778"/>
      <c r="EH944" s="778"/>
      <c r="EI944" s="778"/>
      <c r="EJ944" s="778"/>
      <c r="EK944" s="778"/>
      <c r="EL944" s="778"/>
      <c r="EM944" s="778"/>
      <c r="EN944" s="778"/>
      <c r="EO944" s="778"/>
      <c r="EP944" s="778"/>
      <c r="EQ944" s="778"/>
      <c r="ER944" s="778"/>
      <c r="ES944" s="778"/>
      <c r="ET944" s="778"/>
      <c r="EU944" s="778"/>
      <c r="EV944" s="778"/>
      <c r="EW944" s="778"/>
      <c r="EX944" s="778"/>
      <c r="EY944" s="778"/>
      <c r="EZ944" s="778"/>
      <c r="FA944" s="778"/>
      <c r="FB944" s="778"/>
      <c r="FC944" s="778"/>
      <c r="FD944" s="778"/>
      <c r="FE944" s="778"/>
      <c r="FF944" s="778"/>
      <c r="FG944" s="778"/>
      <c r="FH944" s="778"/>
      <c r="FI944" s="778"/>
      <c r="FJ944" s="778"/>
      <c r="FK944" s="778"/>
      <c r="FL944" s="778"/>
      <c r="FM944" s="778"/>
      <c r="FN944" s="778"/>
      <c r="FO944" s="778"/>
      <c r="FP944" s="778"/>
      <c r="FQ944" s="778"/>
      <c r="FR944" s="778"/>
      <c r="FS944" s="778"/>
      <c r="FT944" s="778"/>
      <c r="FU944" s="778"/>
      <c r="FV944" s="778"/>
      <c r="FW944" s="778"/>
      <c r="FX944" s="778"/>
      <c r="FY944" s="778"/>
      <c r="FZ944" s="778"/>
      <c r="GA944" s="778"/>
      <c r="GB944" s="778"/>
      <c r="GC944" s="778"/>
      <c r="GD944" s="778"/>
      <c r="GE944" s="778"/>
      <c r="GF944" s="778"/>
      <c r="GG944" s="778"/>
      <c r="GH944" s="778"/>
      <c r="GI944" s="778"/>
      <c r="GJ944" s="778"/>
      <c r="GK944" s="778"/>
      <c r="GL944" s="778"/>
      <c r="GM944" s="778"/>
      <c r="GN944" s="778"/>
      <c r="GO944" s="778"/>
      <c r="GP944" s="778"/>
      <c r="GQ944" s="778"/>
      <c r="GR944" s="778"/>
      <c r="GS944" s="778"/>
      <c r="GT944" s="778"/>
      <c r="GU944" s="778"/>
      <c r="GV944" s="778"/>
      <c r="GW944" s="778"/>
      <c r="GX944" s="778"/>
      <c r="GY944" s="778"/>
      <c r="GZ944" s="778"/>
      <c r="HA944" s="778"/>
      <c r="HB944" s="778"/>
      <c r="HC944" s="778"/>
      <c r="HD944" s="778"/>
      <c r="HE944" s="778"/>
      <c r="HF944" s="778"/>
      <c r="HG944" s="778"/>
      <c r="HH944" s="778"/>
    </row>
    <row r="945" spans="1:216" s="782" customFormat="1">
      <c r="A945" s="779"/>
      <c r="B945" s="780"/>
      <c r="C945" s="780"/>
      <c r="D945" s="780"/>
      <c r="E945" s="780"/>
      <c r="F945" s="780"/>
      <c r="G945" s="780"/>
      <c r="H945" s="780"/>
      <c r="I945" s="780"/>
      <c r="J945" s="780"/>
      <c r="K945" s="780"/>
      <c r="L945" s="780"/>
      <c r="M945" s="780"/>
      <c r="N945" s="780"/>
      <c r="O945" s="780"/>
      <c r="P945" s="780"/>
      <c r="Q945" s="781"/>
      <c r="R945" s="778"/>
      <c r="S945" s="778"/>
      <c r="T945" s="778"/>
      <c r="U945" s="778"/>
      <c r="V945" s="778"/>
      <c r="W945" s="778"/>
      <c r="X945" s="778"/>
      <c r="Y945" s="778"/>
      <c r="Z945" s="778"/>
      <c r="AA945" s="778"/>
      <c r="AB945" s="778"/>
      <c r="AC945" s="778"/>
      <c r="AD945" s="778"/>
      <c r="AE945" s="778"/>
      <c r="AF945" s="778"/>
      <c r="AG945" s="778"/>
      <c r="AH945" s="778"/>
      <c r="AI945" s="778"/>
      <c r="AJ945" s="778"/>
      <c r="AK945" s="778"/>
      <c r="AL945" s="778"/>
      <c r="AM945" s="778"/>
      <c r="AN945" s="778"/>
      <c r="AO945" s="778"/>
      <c r="AP945" s="778"/>
      <c r="AQ945" s="778"/>
      <c r="AR945" s="778"/>
      <c r="AS945" s="778"/>
      <c r="AT945" s="778"/>
      <c r="AU945" s="778"/>
      <c r="AV945" s="778"/>
      <c r="AW945" s="778"/>
      <c r="AX945" s="778"/>
      <c r="AY945" s="778"/>
      <c r="AZ945" s="778"/>
      <c r="BA945" s="778"/>
      <c r="BB945" s="778"/>
      <c r="BC945" s="778"/>
      <c r="BD945" s="778"/>
      <c r="BE945" s="778"/>
      <c r="BF945" s="778"/>
      <c r="BG945" s="778"/>
      <c r="BH945" s="778"/>
      <c r="BI945" s="778"/>
      <c r="BJ945" s="778"/>
      <c r="BK945" s="778"/>
      <c r="BL945" s="778"/>
      <c r="BM945" s="778"/>
      <c r="BN945" s="778"/>
      <c r="BO945" s="778"/>
      <c r="BP945" s="778"/>
      <c r="BQ945" s="778"/>
      <c r="BR945" s="778"/>
      <c r="BS945" s="778"/>
      <c r="BT945" s="778"/>
      <c r="BU945" s="778"/>
      <c r="BV945" s="778"/>
      <c r="BW945" s="778"/>
      <c r="BX945" s="778"/>
      <c r="BY945" s="778"/>
      <c r="BZ945" s="778"/>
      <c r="CA945" s="778"/>
      <c r="CB945" s="778"/>
      <c r="CC945" s="778"/>
      <c r="CD945" s="778"/>
      <c r="CE945" s="778"/>
      <c r="CF945" s="778"/>
      <c r="CG945" s="778"/>
      <c r="CH945" s="778"/>
      <c r="CI945" s="778"/>
      <c r="CJ945" s="778"/>
      <c r="CK945" s="778"/>
      <c r="CL945" s="778"/>
      <c r="CM945" s="778"/>
      <c r="CN945" s="778"/>
      <c r="CO945" s="778"/>
      <c r="CP945" s="778"/>
      <c r="CQ945" s="778"/>
      <c r="CR945" s="778"/>
      <c r="CS945" s="778"/>
      <c r="CT945" s="778"/>
      <c r="CU945" s="778"/>
      <c r="CV945" s="778"/>
      <c r="CW945" s="778"/>
      <c r="CX945" s="778"/>
      <c r="CY945" s="778"/>
      <c r="CZ945" s="778"/>
      <c r="DA945" s="778"/>
      <c r="DB945" s="778"/>
      <c r="DC945" s="778"/>
      <c r="DD945" s="778"/>
      <c r="DE945" s="778"/>
      <c r="DF945" s="778"/>
      <c r="DG945" s="778"/>
      <c r="DH945" s="778"/>
      <c r="DI945" s="778"/>
      <c r="DJ945" s="778"/>
      <c r="DK945" s="778"/>
      <c r="DL945" s="778"/>
      <c r="DM945" s="778"/>
      <c r="DN945" s="778"/>
      <c r="DO945" s="778"/>
      <c r="DP945" s="778"/>
      <c r="DQ945" s="778"/>
      <c r="DR945" s="778"/>
      <c r="DS945" s="778"/>
      <c r="DT945" s="778"/>
      <c r="DU945" s="778"/>
      <c r="DV945" s="778"/>
      <c r="DW945" s="778"/>
      <c r="DX945" s="778"/>
      <c r="DY945" s="778"/>
      <c r="DZ945" s="778"/>
      <c r="EA945" s="778"/>
      <c r="EB945" s="778"/>
      <c r="EC945" s="778"/>
      <c r="ED945" s="778"/>
      <c r="EE945" s="778"/>
      <c r="EF945" s="778"/>
      <c r="EG945" s="778"/>
      <c r="EH945" s="778"/>
      <c r="EI945" s="778"/>
      <c r="EJ945" s="778"/>
      <c r="EK945" s="778"/>
      <c r="EL945" s="778"/>
      <c r="EM945" s="778"/>
      <c r="EN945" s="778"/>
      <c r="EO945" s="778"/>
      <c r="EP945" s="778"/>
      <c r="EQ945" s="778"/>
      <c r="ER945" s="778"/>
      <c r="ES945" s="778"/>
      <c r="ET945" s="778"/>
      <c r="EU945" s="778"/>
      <c r="EV945" s="778"/>
      <c r="EW945" s="778"/>
      <c r="EX945" s="778"/>
      <c r="EY945" s="778"/>
      <c r="EZ945" s="778"/>
      <c r="FA945" s="778"/>
      <c r="FB945" s="778"/>
      <c r="FC945" s="778"/>
      <c r="FD945" s="778"/>
      <c r="FE945" s="778"/>
      <c r="FF945" s="778"/>
      <c r="FG945" s="778"/>
      <c r="FH945" s="778"/>
      <c r="FI945" s="778"/>
      <c r="FJ945" s="778"/>
      <c r="FK945" s="778"/>
      <c r="FL945" s="778"/>
      <c r="FM945" s="778"/>
      <c r="FN945" s="778"/>
      <c r="FO945" s="778"/>
      <c r="FP945" s="778"/>
      <c r="FQ945" s="778"/>
      <c r="FR945" s="778"/>
      <c r="FS945" s="778"/>
      <c r="FT945" s="778"/>
      <c r="FU945" s="778"/>
      <c r="FV945" s="778"/>
      <c r="FW945" s="778"/>
      <c r="FX945" s="778"/>
      <c r="FY945" s="778"/>
      <c r="FZ945" s="778"/>
      <c r="GA945" s="778"/>
      <c r="GB945" s="778"/>
      <c r="GC945" s="778"/>
      <c r="GD945" s="778"/>
      <c r="GE945" s="778"/>
      <c r="GF945" s="778"/>
      <c r="GG945" s="778"/>
      <c r="GH945" s="778"/>
      <c r="GI945" s="778"/>
      <c r="GJ945" s="778"/>
      <c r="GK945" s="778"/>
      <c r="GL945" s="778"/>
      <c r="GM945" s="778"/>
      <c r="GN945" s="778"/>
      <c r="GO945" s="778"/>
      <c r="GP945" s="778"/>
      <c r="GQ945" s="778"/>
      <c r="GR945" s="778"/>
      <c r="GS945" s="778"/>
      <c r="GT945" s="778"/>
      <c r="GU945" s="778"/>
      <c r="GV945" s="778"/>
      <c r="GW945" s="778"/>
      <c r="GX945" s="778"/>
      <c r="GY945" s="778"/>
      <c r="GZ945" s="778"/>
      <c r="HA945" s="778"/>
      <c r="HB945" s="778"/>
      <c r="HC945" s="778"/>
      <c r="HD945" s="778"/>
      <c r="HE945" s="778"/>
      <c r="HF945" s="778"/>
      <c r="HG945" s="778"/>
      <c r="HH945" s="778"/>
    </row>
    <row r="946" spans="1:216" s="782" customFormat="1">
      <c r="A946" s="779"/>
      <c r="B946" s="780"/>
      <c r="C946" s="780"/>
      <c r="D946" s="780"/>
      <c r="E946" s="780"/>
      <c r="F946" s="780"/>
      <c r="G946" s="780"/>
      <c r="H946" s="780"/>
      <c r="I946" s="780"/>
      <c r="J946" s="780"/>
      <c r="K946" s="780"/>
      <c r="L946" s="780"/>
      <c r="M946" s="780"/>
      <c r="N946" s="780"/>
      <c r="O946" s="780"/>
      <c r="P946" s="780"/>
      <c r="Q946" s="781"/>
      <c r="R946" s="778"/>
      <c r="S946" s="778"/>
      <c r="T946" s="778"/>
      <c r="U946" s="778"/>
      <c r="V946" s="778"/>
      <c r="W946" s="778"/>
      <c r="X946" s="778"/>
      <c r="Y946" s="778"/>
      <c r="Z946" s="778"/>
      <c r="AA946" s="778"/>
      <c r="AB946" s="778"/>
      <c r="AC946" s="778"/>
      <c r="AD946" s="778"/>
      <c r="AE946" s="778"/>
      <c r="AF946" s="778"/>
      <c r="AG946" s="778"/>
      <c r="AH946" s="778"/>
      <c r="AI946" s="778"/>
      <c r="AJ946" s="778"/>
      <c r="AK946" s="778"/>
      <c r="AL946" s="778"/>
      <c r="AM946" s="778"/>
      <c r="AN946" s="778"/>
      <c r="AO946" s="778"/>
      <c r="AP946" s="778"/>
      <c r="AQ946" s="778"/>
      <c r="AR946" s="778"/>
      <c r="AS946" s="778"/>
      <c r="AT946" s="778"/>
      <c r="AU946" s="778"/>
      <c r="AV946" s="778"/>
      <c r="AW946" s="778"/>
      <c r="AX946" s="778"/>
      <c r="AY946" s="778"/>
      <c r="AZ946" s="778"/>
      <c r="BA946" s="778"/>
      <c r="BB946" s="778"/>
      <c r="BC946" s="778"/>
      <c r="BD946" s="778"/>
      <c r="BE946" s="778"/>
      <c r="BF946" s="778"/>
      <c r="BG946" s="778"/>
      <c r="BH946" s="778"/>
      <c r="BI946" s="778"/>
      <c r="BJ946" s="778"/>
      <c r="BK946" s="778"/>
      <c r="BL946" s="778"/>
      <c r="BM946" s="778"/>
      <c r="BN946" s="778"/>
      <c r="BO946" s="778"/>
      <c r="BP946" s="778"/>
      <c r="BQ946" s="778"/>
      <c r="BR946" s="778"/>
      <c r="BS946" s="778"/>
      <c r="BT946" s="778"/>
      <c r="BU946" s="778"/>
      <c r="BV946" s="778"/>
      <c r="BW946" s="778"/>
      <c r="BX946" s="778"/>
      <c r="BY946" s="778"/>
      <c r="BZ946" s="778"/>
      <c r="CA946" s="778"/>
      <c r="CB946" s="778"/>
      <c r="CC946" s="778"/>
      <c r="CD946" s="778"/>
      <c r="CE946" s="778"/>
      <c r="CF946" s="778"/>
      <c r="CG946" s="778"/>
      <c r="CH946" s="778"/>
      <c r="CI946" s="778"/>
      <c r="CJ946" s="778"/>
      <c r="CK946" s="778"/>
      <c r="CL946" s="778"/>
      <c r="CM946" s="778"/>
      <c r="CN946" s="778"/>
      <c r="CO946" s="778"/>
      <c r="CP946" s="778"/>
      <c r="CQ946" s="778"/>
      <c r="CR946" s="778"/>
      <c r="CS946" s="778"/>
      <c r="CT946" s="778"/>
      <c r="CU946" s="778"/>
      <c r="CV946" s="778"/>
      <c r="CW946" s="778"/>
      <c r="CX946" s="778"/>
      <c r="CY946" s="778"/>
      <c r="CZ946" s="778"/>
      <c r="DA946" s="778"/>
      <c r="DB946" s="778"/>
      <c r="DC946" s="778"/>
      <c r="DD946" s="778"/>
      <c r="DE946" s="778"/>
      <c r="DF946" s="778"/>
      <c r="DG946" s="778"/>
      <c r="DH946" s="778"/>
      <c r="DI946" s="778"/>
      <c r="DJ946" s="778"/>
      <c r="DK946" s="778"/>
      <c r="DL946" s="778"/>
      <c r="DM946" s="778"/>
      <c r="DN946" s="778"/>
      <c r="DO946" s="778"/>
      <c r="DP946" s="778"/>
      <c r="DQ946" s="778"/>
      <c r="DR946" s="778"/>
      <c r="DS946" s="778"/>
      <c r="DT946" s="778"/>
      <c r="DU946" s="778"/>
      <c r="DV946" s="778"/>
      <c r="DW946" s="778"/>
      <c r="DX946" s="778"/>
      <c r="DY946" s="778"/>
      <c r="DZ946" s="778"/>
      <c r="EA946" s="778"/>
      <c r="EB946" s="778"/>
      <c r="EC946" s="778"/>
      <c r="ED946" s="778"/>
      <c r="EE946" s="778"/>
      <c r="EF946" s="778"/>
      <c r="EG946" s="778"/>
      <c r="EH946" s="778"/>
      <c r="EI946" s="778"/>
      <c r="EJ946" s="778"/>
      <c r="EK946" s="778"/>
      <c r="EL946" s="778"/>
      <c r="EM946" s="778"/>
      <c r="EN946" s="778"/>
      <c r="EO946" s="778"/>
      <c r="EP946" s="778"/>
      <c r="EQ946" s="778"/>
      <c r="ER946" s="778"/>
      <c r="ES946" s="778"/>
      <c r="ET946" s="778"/>
      <c r="EU946" s="778"/>
      <c r="EV946" s="778"/>
      <c r="EW946" s="778"/>
      <c r="EX946" s="778"/>
      <c r="EY946" s="778"/>
      <c r="EZ946" s="778"/>
      <c r="FA946" s="778"/>
      <c r="FB946" s="778"/>
      <c r="FC946" s="778"/>
      <c r="FD946" s="778"/>
      <c r="FE946" s="778"/>
      <c r="FF946" s="778"/>
      <c r="FG946" s="778"/>
      <c r="FH946" s="778"/>
      <c r="FI946" s="778"/>
      <c r="FJ946" s="778"/>
      <c r="FK946" s="778"/>
      <c r="FL946" s="778"/>
      <c r="FM946" s="778"/>
      <c r="FN946" s="778"/>
      <c r="FO946" s="778"/>
      <c r="FP946" s="778"/>
      <c r="FQ946" s="778"/>
      <c r="FR946" s="778"/>
      <c r="FS946" s="778"/>
      <c r="FT946" s="778"/>
      <c r="FU946" s="778"/>
      <c r="FV946" s="778"/>
      <c r="FW946" s="778"/>
      <c r="FX946" s="778"/>
      <c r="FY946" s="778"/>
      <c r="FZ946" s="778"/>
      <c r="GA946" s="778"/>
      <c r="GB946" s="778"/>
      <c r="GC946" s="778"/>
      <c r="GD946" s="778"/>
      <c r="GE946" s="778"/>
      <c r="GF946" s="778"/>
      <c r="GG946" s="778"/>
      <c r="GH946" s="778"/>
      <c r="GI946" s="778"/>
      <c r="GJ946" s="778"/>
      <c r="GK946" s="778"/>
      <c r="GL946" s="778"/>
      <c r="GM946" s="778"/>
      <c r="GN946" s="778"/>
      <c r="GO946" s="778"/>
      <c r="GP946" s="778"/>
      <c r="GQ946" s="778"/>
      <c r="GR946" s="778"/>
      <c r="GS946" s="778"/>
      <c r="GT946" s="778"/>
      <c r="GU946" s="778"/>
      <c r="GV946" s="778"/>
      <c r="GW946" s="778"/>
      <c r="GX946" s="778"/>
      <c r="GY946" s="778"/>
      <c r="GZ946" s="778"/>
      <c r="HA946" s="778"/>
      <c r="HB946" s="778"/>
      <c r="HC946" s="778"/>
      <c r="HD946" s="778"/>
      <c r="HE946" s="778"/>
      <c r="HF946" s="778"/>
      <c r="HG946" s="778"/>
      <c r="HH946" s="778"/>
    </row>
    <row r="947" spans="1:216" s="782" customFormat="1">
      <c r="A947" s="779"/>
      <c r="B947" s="780"/>
      <c r="C947" s="780"/>
      <c r="D947" s="780"/>
      <c r="E947" s="780"/>
      <c r="F947" s="780"/>
      <c r="G947" s="780"/>
      <c r="H947" s="780"/>
      <c r="I947" s="780"/>
      <c r="J947" s="780"/>
      <c r="K947" s="780"/>
      <c r="L947" s="780"/>
      <c r="M947" s="780"/>
      <c r="N947" s="780"/>
      <c r="O947" s="780"/>
      <c r="P947" s="780"/>
      <c r="Q947" s="781"/>
      <c r="R947" s="778"/>
      <c r="S947" s="778"/>
      <c r="T947" s="778"/>
      <c r="U947" s="778"/>
      <c r="V947" s="778"/>
      <c r="W947" s="778"/>
      <c r="X947" s="778"/>
      <c r="Y947" s="778"/>
      <c r="Z947" s="778"/>
      <c r="AA947" s="778"/>
      <c r="AB947" s="778"/>
      <c r="AC947" s="778"/>
      <c r="AD947" s="778"/>
      <c r="AE947" s="778"/>
      <c r="AF947" s="778"/>
      <c r="AG947" s="778"/>
      <c r="AH947" s="778"/>
      <c r="AI947" s="778"/>
      <c r="AJ947" s="778"/>
      <c r="AK947" s="778"/>
      <c r="AL947" s="778"/>
      <c r="AM947" s="778"/>
      <c r="AN947" s="778"/>
      <c r="AO947" s="778"/>
      <c r="AP947" s="778"/>
      <c r="AQ947" s="778"/>
      <c r="AR947" s="778"/>
      <c r="AS947" s="778"/>
      <c r="AT947" s="778"/>
      <c r="AU947" s="778"/>
      <c r="AV947" s="778"/>
      <c r="AW947" s="778"/>
      <c r="AX947" s="778"/>
      <c r="AY947" s="778"/>
      <c r="AZ947" s="778"/>
      <c r="BA947" s="778"/>
      <c r="BB947" s="778"/>
      <c r="BC947" s="778"/>
      <c r="BD947" s="778"/>
      <c r="BE947" s="778"/>
      <c r="BF947" s="778"/>
      <c r="BG947" s="778"/>
      <c r="BH947" s="778"/>
      <c r="BI947" s="778"/>
      <c r="BJ947" s="778"/>
      <c r="BK947" s="778"/>
      <c r="BL947" s="778"/>
      <c r="BM947" s="778"/>
      <c r="BN947" s="778"/>
      <c r="BO947" s="778"/>
      <c r="BP947" s="778"/>
      <c r="BQ947" s="778"/>
      <c r="BR947" s="778"/>
      <c r="BS947" s="778"/>
      <c r="BT947" s="778"/>
      <c r="BU947" s="778"/>
      <c r="BV947" s="778"/>
      <c r="BW947" s="778"/>
      <c r="BX947" s="778"/>
      <c r="BY947" s="778"/>
      <c r="BZ947" s="778"/>
      <c r="CA947" s="778"/>
      <c r="CB947" s="778"/>
      <c r="CC947" s="778"/>
      <c r="CD947" s="778"/>
      <c r="CE947" s="778"/>
      <c r="CF947" s="778"/>
      <c r="CG947" s="778"/>
      <c r="CH947" s="778"/>
      <c r="CI947" s="778"/>
      <c r="CJ947" s="778"/>
      <c r="CK947" s="778"/>
      <c r="CL947" s="778"/>
      <c r="CM947" s="778"/>
      <c r="CN947" s="778"/>
      <c r="CO947" s="778"/>
      <c r="CP947" s="778"/>
      <c r="CQ947" s="778"/>
      <c r="CR947" s="778"/>
      <c r="CS947" s="778"/>
      <c r="CT947" s="778"/>
      <c r="CU947" s="778"/>
      <c r="CV947" s="778"/>
      <c r="CW947" s="778"/>
      <c r="CX947" s="778"/>
      <c r="CY947" s="778"/>
      <c r="CZ947" s="778"/>
      <c r="DA947" s="778"/>
      <c r="DB947" s="778"/>
      <c r="DC947" s="778"/>
      <c r="DD947" s="778"/>
      <c r="DE947" s="778"/>
      <c r="DF947" s="778"/>
      <c r="DG947" s="778"/>
      <c r="DH947" s="778"/>
      <c r="DI947" s="778"/>
      <c r="DJ947" s="778"/>
      <c r="DK947" s="778"/>
      <c r="DL947" s="778"/>
      <c r="DM947" s="778"/>
      <c r="DN947" s="778"/>
      <c r="DO947" s="778"/>
      <c r="DP947" s="778"/>
      <c r="DQ947" s="778"/>
      <c r="DR947" s="778"/>
      <c r="DS947" s="778"/>
      <c r="DT947" s="778"/>
      <c r="DU947" s="778"/>
      <c r="DV947" s="778"/>
      <c r="DW947" s="778"/>
      <c r="DX947" s="778"/>
      <c r="DY947" s="778"/>
      <c r="DZ947" s="778"/>
      <c r="EA947" s="778"/>
      <c r="EB947" s="778"/>
      <c r="EC947" s="778"/>
      <c r="ED947" s="778"/>
      <c r="EE947" s="778"/>
      <c r="EF947" s="778"/>
      <c r="EG947" s="778"/>
      <c r="EH947" s="778"/>
      <c r="EI947" s="778"/>
      <c r="EJ947" s="778"/>
      <c r="EK947" s="778"/>
      <c r="EL947" s="778"/>
      <c r="EM947" s="778"/>
      <c r="EN947" s="778"/>
      <c r="EO947" s="778"/>
      <c r="EP947" s="778"/>
      <c r="EQ947" s="778"/>
      <c r="ER947" s="778"/>
      <c r="ES947" s="778"/>
      <c r="ET947" s="778"/>
      <c r="EU947" s="778"/>
      <c r="EV947" s="778"/>
      <c r="EW947" s="778"/>
      <c r="EX947" s="778"/>
      <c r="EY947" s="778"/>
      <c r="EZ947" s="778"/>
      <c r="FA947" s="778"/>
      <c r="FB947" s="778"/>
      <c r="FC947" s="778"/>
      <c r="FD947" s="778"/>
      <c r="FE947" s="778"/>
      <c r="FF947" s="778"/>
      <c r="FG947" s="778"/>
      <c r="FH947" s="778"/>
      <c r="FI947" s="778"/>
      <c r="FJ947" s="778"/>
      <c r="FK947" s="778"/>
      <c r="FL947" s="778"/>
      <c r="FM947" s="778"/>
      <c r="FN947" s="778"/>
      <c r="FO947" s="778"/>
      <c r="FP947" s="778"/>
      <c r="FQ947" s="778"/>
      <c r="FR947" s="778"/>
      <c r="FS947" s="778"/>
      <c r="FT947" s="778"/>
      <c r="FU947" s="778"/>
      <c r="FV947" s="778"/>
      <c r="FW947" s="778"/>
      <c r="FX947" s="778"/>
      <c r="FY947" s="778"/>
      <c r="FZ947" s="778"/>
      <c r="GA947" s="778"/>
      <c r="GB947" s="778"/>
      <c r="GC947" s="778"/>
      <c r="GD947" s="778"/>
      <c r="GE947" s="778"/>
      <c r="GF947" s="778"/>
      <c r="GG947" s="778"/>
      <c r="GH947" s="778"/>
      <c r="GI947" s="778"/>
      <c r="GJ947" s="778"/>
      <c r="GK947" s="778"/>
      <c r="GL947" s="778"/>
      <c r="GM947" s="778"/>
      <c r="GN947" s="778"/>
      <c r="GO947" s="778"/>
      <c r="GP947" s="778"/>
      <c r="GQ947" s="778"/>
      <c r="GR947" s="778"/>
      <c r="GS947" s="778"/>
      <c r="GT947" s="778"/>
      <c r="GU947" s="778"/>
      <c r="GV947" s="778"/>
      <c r="GW947" s="778"/>
      <c r="GX947" s="778"/>
      <c r="GY947" s="778"/>
      <c r="GZ947" s="778"/>
      <c r="HA947" s="778"/>
      <c r="HB947" s="778"/>
      <c r="HC947" s="778"/>
      <c r="HD947" s="778"/>
      <c r="HE947" s="778"/>
      <c r="HF947" s="778"/>
      <c r="HG947" s="778"/>
      <c r="HH947" s="778"/>
    </row>
    <row r="948" spans="1:216" s="782" customFormat="1">
      <c r="A948" s="779"/>
      <c r="B948" s="780"/>
      <c r="C948" s="780"/>
      <c r="D948" s="780"/>
      <c r="E948" s="780"/>
      <c r="F948" s="780"/>
      <c r="G948" s="780"/>
      <c r="H948" s="780"/>
      <c r="I948" s="780"/>
      <c r="J948" s="780"/>
      <c r="K948" s="780"/>
      <c r="L948" s="780"/>
      <c r="M948" s="780"/>
      <c r="N948" s="780"/>
      <c r="O948" s="780"/>
      <c r="P948" s="780"/>
      <c r="Q948" s="781"/>
      <c r="R948" s="778"/>
      <c r="S948" s="778"/>
      <c r="T948" s="778"/>
      <c r="U948" s="778"/>
      <c r="V948" s="778"/>
      <c r="W948" s="778"/>
      <c r="X948" s="778"/>
      <c r="Y948" s="778"/>
      <c r="Z948" s="778"/>
      <c r="AA948" s="778"/>
      <c r="AB948" s="778"/>
      <c r="AC948" s="778"/>
      <c r="AD948" s="778"/>
      <c r="AE948" s="778"/>
      <c r="AF948" s="778"/>
      <c r="AG948" s="778"/>
      <c r="AH948" s="778"/>
      <c r="AI948" s="778"/>
      <c r="AJ948" s="778"/>
      <c r="AK948" s="778"/>
      <c r="AL948" s="778"/>
      <c r="AM948" s="778"/>
      <c r="AN948" s="778"/>
      <c r="AO948" s="778"/>
      <c r="AP948" s="778"/>
      <c r="AQ948" s="778"/>
      <c r="AR948" s="778"/>
      <c r="AS948" s="778"/>
      <c r="AT948" s="778"/>
      <c r="AU948" s="778"/>
      <c r="AV948" s="778"/>
      <c r="AW948" s="778"/>
      <c r="AX948" s="778"/>
      <c r="AY948" s="778"/>
      <c r="AZ948" s="778"/>
      <c r="BA948" s="778"/>
      <c r="BB948" s="778"/>
      <c r="BC948" s="778"/>
      <c r="BD948" s="778"/>
      <c r="BE948" s="778"/>
      <c r="BF948" s="778"/>
      <c r="BG948" s="778"/>
      <c r="BH948" s="778"/>
      <c r="BI948" s="778"/>
      <c r="BJ948" s="778"/>
      <c r="BK948" s="778"/>
      <c r="BL948" s="778"/>
      <c r="BM948" s="778"/>
      <c r="BN948" s="778"/>
      <c r="BO948" s="778"/>
      <c r="BP948" s="778"/>
      <c r="BQ948" s="778"/>
      <c r="BR948" s="778"/>
      <c r="BS948" s="778"/>
      <c r="BT948" s="778"/>
      <c r="BU948" s="778"/>
      <c r="BV948" s="778"/>
      <c r="BW948" s="778"/>
      <c r="BX948" s="778"/>
      <c r="BY948" s="778"/>
      <c r="BZ948" s="778"/>
      <c r="CA948" s="778"/>
      <c r="CB948" s="778"/>
      <c r="CC948" s="778"/>
      <c r="CD948" s="778"/>
      <c r="CE948" s="778"/>
      <c r="CF948" s="778"/>
      <c r="CG948" s="778"/>
      <c r="CH948" s="778"/>
      <c r="CI948" s="778"/>
      <c r="CJ948" s="778"/>
      <c r="CK948" s="778"/>
      <c r="CL948" s="778"/>
      <c r="CM948" s="778"/>
      <c r="CN948" s="778"/>
      <c r="CO948" s="778"/>
      <c r="CP948" s="778"/>
      <c r="CQ948" s="778"/>
      <c r="CR948" s="778"/>
      <c r="CS948" s="778"/>
      <c r="CT948" s="778"/>
      <c r="CU948" s="778"/>
      <c r="CV948" s="778"/>
      <c r="CW948" s="778"/>
      <c r="CX948" s="778"/>
      <c r="CY948" s="778"/>
      <c r="CZ948" s="778"/>
      <c r="DA948" s="778"/>
      <c r="DB948" s="778"/>
      <c r="DC948" s="778"/>
      <c r="DD948" s="778"/>
      <c r="DE948" s="778"/>
      <c r="DF948" s="778"/>
      <c r="DG948" s="778"/>
      <c r="DH948" s="778"/>
      <c r="DI948" s="778"/>
      <c r="DJ948" s="778"/>
      <c r="DK948" s="778"/>
      <c r="DL948" s="778"/>
      <c r="DM948" s="778"/>
      <c r="DN948" s="778"/>
      <c r="DO948" s="778"/>
      <c r="DP948" s="778"/>
      <c r="DQ948" s="778"/>
      <c r="DR948" s="778"/>
      <c r="DS948" s="778"/>
      <c r="DT948" s="778"/>
      <c r="DU948" s="778"/>
      <c r="DV948" s="778"/>
      <c r="DW948" s="778"/>
      <c r="DX948" s="778"/>
      <c r="DY948" s="778"/>
      <c r="DZ948" s="778"/>
      <c r="EA948" s="778"/>
      <c r="EB948" s="778"/>
      <c r="EC948" s="778"/>
      <c r="ED948" s="778"/>
      <c r="EE948" s="778"/>
      <c r="EF948" s="778"/>
      <c r="EG948" s="778"/>
      <c r="EH948" s="778"/>
      <c r="EI948" s="778"/>
      <c r="EJ948" s="778"/>
      <c r="EK948" s="778"/>
      <c r="EL948" s="778"/>
      <c r="EM948" s="778"/>
      <c r="EN948" s="778"/>
      <c r="EO948" s="778"/>
      <c r="EP948" s="778"/>
      <c r="EQ948" s="778"/>
      <c r="ER948" s="778"/>
      <c r="ES948" s="778"/>
      <c r="ET948" s="778"/>
      <c r="EU948" s="778"/>
      <c r="EV948" s="778"/>
      <c r="EW948" s="778"/>
      <c r="EX948" s="778"/>
      <c r="EY948" s="778"/>
      <c r="EZ948" s="778"/>
      <c r="FA948" s="778"/>
      <c r="FB948" s="778"/>
      <c r="FC948" s="778"/>
      <c r="FD948" s="778"/>
      <c r="FE948" s="778"/>
      <c r="FF948" s="778"/>
      <c r="FG948" s="778"/>
      <c r="FH948" s="778"/>
      <c r="FI948" s="778"/>
      <c r="FJ948" s="778"/>
      <c r="FK948" s="778"/>
      <c r="FL948" s="778"/>
      <c r="FM948" s="778"/>
      <c r="FN948" s="778"/>
      <c r="FO948" s="778"/>
      <c r="FP948" s="778"/>
      <c r="FQ948" s="778"/>
      <c r="FR948" s="778"/>
      <c r="FS948" s="778"/>
      <c r="FT948" s="778"/>
      <c r="FU948" s="778"/>
      <c r="FV948" s="778"/>
      <c r="FW948" s="778"/>
      <c r="FX948" s="778"/>
      <c r="FY948" s="778"/>
      <c r="FZ948" s="778"/>
      <c r="GA948" s="778"/>
      <c r="GB948" s="778"/>
      <c r="GC948" s="778"/>
      <c r="GD948" s="778"/>
      <c r="GE948" s="778"/>
      <c r="GF948" s="778"/>
      <c r="GG948" s="778"/>
      <c r="GH948" s="778"/>
      <c r="GI948" s="778"/>
      <c r="GJ948" s="778"/>
      <c r="GK948" s="778"/>
      <c r="GL948" s="778"/>
      <c r="GM948" s="778"/>
      <c r="GN948" s="778"/>
      <c r="GO948" s="778"/>
      <c r="GP948" s="778"/>
      <c r="GQ948" s="778"/>
      <c r="GR948" s="778"/>
      <c r="GS948" s="778"/>
      <c r="GT948" s="778"/>
      <c r="GU948" s="778"/>
      <c r="GV948" s="778"/>
      <c r="GW948" s="778"/>
      <c r="GX948" s="778"/>
      <c r="GY948" s="778"/>
      <c r="GZ948" s="778"/>
      <c r="HA948" s="778"/>
      <c r="HB948" s="778"/>
      <c r="HC948" s="778"/>
      <c r="HD948" s="778"/>
      <c r="HE948" s="778"/>
      <c r="HF948" s="778"/>
      <c r="HG948" s="778"/>
      <c r="HH948" s="778"/>
    </row>
    <row r="949" spans="1:216" s="782" customFormat="1">
      <c r="A949" s="779"/>
      <c r="B949" s="780"/>
      <c r="C949" s="780"/>
      <c r="D949" s="780"/>
      <c r="E949" s="780"/>
      <c r="F949" s="780"/>
      <c r="G949" s="780"/>
      <c r="H949" s="780"/>
      <c r="I949" s="780"/>
      <c r="J949" s="780"/>
      <c r="K949" s="780"/>
      <c r="L949" s="780"/>
      <c r="M949" s="780"/>
      <c r="N949" s="780"/>
      <c r="O949" s="780"/>
      <c r="P949" s="780"/>
      <c r="Q949" s="781"/>
      <c r="R949" s="778"/>
      <c r="S949" s="778"/>
      <c r="T949" s="778"/>
      <c r="U949" s="778"/>
      <c r="V949" s="778"/>
      <c r="W949" s="778"/>
      <c r="X949" s="778"/>
      <c r="Y949" s="778"/>
      <c r="Z949" s="778"/>
      <c r="AA949" s="778"/>
      <c r="AB949" s="778"/>
      <c r="AC949" s="778"/>
      <c r="AD949" s="778"/>
      <c r="AE949" s="778"/>
      <c r="AF949" s="778"/>
      <c r="AG949" s="778"/>
      <c r="AH949" s="778"/>
      <c r="AI949" s="778"/>
      <c r="AJ949" s="778"/>
      <c r="AK949" s="778"/>
      <c r="AL949" s="778"/>
      <c r="AM949" s="778"/>
      <c r="AN949" s="778"/>
      <c r="AO949" s="778"/>
      <c r="AP949" s="778"/>
      <c r="AQ949" s="778"/>
      <c r="AR949" s="778"/>
      <c r="AS949" s="778"/>
      <c r="AT949" s="778"/>
      <c r="AU949" s="778"/>
      <c r="AV949" s="778"/>
      <c r="AW949" s="778"/>
      <c r="AX949" s="778"/>
      <c r="AY949" s="778"/>
      <c r="AZ949" s="778"/>
      <c r="BA949" s="778"/>
      <c r="BB949" s="778"/>
      <c r="BC949" s="778"/>
      <c r="BD949" s="778"/>
      <c r="BE949" s="778"/>
      <c r="BF949" s="778"/>
      <c r="BG949" s="778"/>
      <c r="BH949" s="778"/>
      <c r="BI949" s="778"/>
      <c r="BJ949" s="778"/>
      <c r="BK949" s="778"/>
      <c r="BL949" s="778"/>
      <c r="BM949" s="778"/>
      <c r="BN949" s="778"/>
      <c r="BO949" s="778"/>
      <c r="BP949" s="778"/>
      <c r="BQ949" s="778"/>
      <c r="BR949" s="778"/>
      <c r="BS949" s="778"/>
      <c r="BT949" s="778"/>
      <c r="BU949" s="778"/>
      <c r="BV949" s="778"/>
      <c r="BW949" s="778"/>
      <c r="BX949" s="778"/>
      <c r="BY949" s="778"/>
      <c r="BZ949" s="778"/>
      <c r="CA949" s="778"/>
      <c r="CB949" s="778"/>
      <c r="CC949" s="778"/>
      <c r="CD949" s="778"/>
      <c r="CE949" s="778"/>
      <c r="CF949" s="778"/>
      <c r="CG949" s="778"/>
      <c r="CH949" s="778"/>
      <c r="CI949" s="778"/>
      <c r="CJ949" s="778"/>
      <c r="CK949" s="778"/>
      <c r="CL949" s="778"/>
      <c r="CM949" s="778"/>
      <c r="CN949" s="778"/>
      <c r="CO949" s="778"/>
      <c r="CP949" s="778"/>
      <c r="CQ949" s="778"/>
      <c r="CR949" s="778"/>
      <c r="CS949" s="778"/>
      <c r="CT949" s="778"/>
      <c r="CU949" s="778"/>
      <c r="CV949" s="778"/>
      <c r="CW949" s="778"/>
      <c r="CX949" s="778"/>
      <c r="CY949" s="778"/>
      <c r="CZ949" s="778"/>
      <c r="DA949" s="778"/>
      <c r="DB949" s="778"/>
      <c r="DC949" s="778"/>
      <c r="DD949" s="778"/>
      <c r="DE949" s="778"/>
      <c r="DF949" s="778"/>
      <c r="DG949" s="778"/>
      <c r="DH949" s="778"/>
      <c r="DI949" s="778"/>
      <c r="DJ949" s="778"/>
      <c r="DK949" s="778"/>
      <c r="DL949" s="778"/>
      <c r="DM949" s="778"/>
      <c r="DN949" s="778"/>
      <c r="DO949" s="778"/>
      <c r="DP949" s="778"/>
      <c r="DQ949" s="778"/>
      <c r="DR949" s="778"/>
      <c r="DS949" s="778"/>
      <c r="DT949" s="778"/>
      <c r="DU949" s="778"/>
      <c r="DV949" s="778"/>
      <c r="DW949" s="778"/>
      <c r="DX949" s="778"/>
      <c r="DY949" s="778"/>
      <c r="DZ949" s="778"/>
      <c r="EA949" s="778"/>
      <c r="EB949" s="778"/>
      <c r="EC949" s="778"/>
      <c r="ED949" s="778"/>
      <c r="EE949" s="778"/>
      <c r="EF949" s="778"/>
      <c r="EG949" s="778"/>
      <c r="EH949" s="778"/>
      <c r="EI949" s="778"/>
      <c r="EJ949" s="778"/>
      <c r="EK949" s="778"/>
      <c r="EL949" s="778"/>
      <c r="EM949" s="778"/>
      <c r="EN949" s="778"/>
      <c r="EO949" s="778"/>
      <c r="EP949" s="778"/>
      <c r="EQ949" s="778"/>
      <c r="ER949" s="778"/>
      <c r="ES949" s="778"/>
      <c r="ET949" s="778"/>
      <c r="EU949" s="778"/>
      <c r="EV949" s="778"/>
      <c r="EW949" s="778"/>
      <c r="EX949" s="778"/>
      <c r="EY949" s="778"/>
      <c r="EZ949" s="778"/>
      <c r="FA949" s="778"/>
      <c r="FB949" s="778"/>
      <c r="FC949" s="778"/>
      <c r="FD949" s="778"/>
      <c r="FE949" s="778"/>
      <c r="FF949" s="778"/>
      <c r="FG949" s="778"/>
      <c r="FH949" s="778"/>
      <c r="FI949" s="778"/>
      <c r="FJ949" s="778"/>
      <c r="FK949" s="778"/>
      <c r="FL949" s="778"/>
      <c r="FM949" s="778"/>
      <c r="FN949" s="778"/>
      <c r="FO949" s="778"/>
      <c r="FP949" s="778"/>
      <c r="FQ949" s="778"/>
      <c r="FR949" s="778"/>
      <c r="FS949" s="778"/>
      <c r="FT949" s="778"/>
      <c r="FU949" s="778"/>
      <c r="FV949" s="778"/>
      <c r="FW949" s="778"/>
      <c r="FX949" s="778"/>
      <c r="FY949" s="778"/>
      <c r="FZ949" s="778"/>
      <c r="GA949" s="778"/>
      <c r="GB949" s="778"/>
      <c r="GC949" s="778"/>
      <c r="GD949" s="778"/>
      <c r="GE949" s="778"/>
      <c r="GF949" s="778"/>
      <c r="GG949" s="778"/>
      <c r="GH949" s="778"/>
      <c r="GI949" s="778"/>
      <c r="GJ949" s="778"/>
      <c r="GK949" s="778"/>
      <c r="GL949" s="778"/>
      <c r="GM949" s="778"/>
      <c r="GN949" s="778"/>
      <c r="GO949" s="778"/>
      <c r="GP949" s="778"/>
      <c r="GQ949" s="778"/>
      <c r="GR949" s="778"/>
      <c r="GS949" s="778"/>
      <c r="GT949" s="778"/>
      <c r="GU949" s="778"/>
      <c r="GV949" s="778"/>
      <c r="GW949" s="778"/>
      <c r="GX949" s="778"/>
      <c r="GY949" s="778"/>
      <c r="GZ949" s="778"/>
      <c r="HA949" s="778"/>
      <c r="HB949" s="778"/>
      <c r="HC949" s="778"/>
      <c r="HD949" s="778"/>
      <c r="HE949" s="778"/>
      <c r="HF949" s="778"/>
      <c r="HG949" s="778"/>
      <c r="HH949" s="778"/>
    </row>
    <row r="950" spans="1:216" s="782" customFormat="1">
      <c r="A950" s="779"/>
      <c r="B950" s="780"/>
      <c r="C950" s="780"/>
      <c r="D950" s="780"/>
      <c r="E950" s="780"/>
      <c r="F950" s="780"/>
      <c r="G950" s="780"/>
      <c r="H950" s="780"/>
      <c r="I950" s="780"/>
      <c r="J950" s="780"/>
      <c r="K950" s="780"/>
      <c r="L950" s="780"/>
      <c r="M950" s="780"/>
      <c r="N950" s="780"/>
      <c r="O950" s="780"/>
      <c r="P950" s="780"/>
      <c r="Q950" s="781"/>
      <c r="R950" s="778"/>
      <c r="S950" s="778"/>
      <c r="T950" s="778"/>
      <c r="U950" s="778"/>
      <c r="V950" s="778"/>
      <c r="W950" s="778"/>
      <c r="X950" s="778"/>
      <c r="Y950" s="778"/>
      <c r="Z950" s="778"/>
      <c r="AA950" s="778"/>
      <c r="AB950" s="778"/>
      <c r="AC950" s="778"/>
      <c r="AD950" s="778"/>
      <c r="AE950" s="778"/>
      <c r="AF950" s="778"/>
      <c r="AG950" s="778"/>
      <c r="AH950" s="778"/>
      <c r="AI950" s="778"/>
      <c r="AJ950" s="778"/>
      <c r="AK950" s="778"/>
      <c r="AL950" s="778"/>
      <c r="AM950" s="778"/>
      <c r="AN950" s="778"/>
      <c r="AO950" s="778"/>
      <c r="AP950" s="778"/>
      <c r="AQ950" s="778"/>
      <c r="AR950" s="778"/>
      <c r="AS950" s="778"/>
      <c r="AT950" s="778"/>
      <c r="AU950" s="778"/>
      <c r="AV950" s="778"/>
      <c r="AW950" s="778"/>
      <c r="AX950" s="778"/>
      <c r="AY950" s="778"/>
      <c r="AZ950" s="778"/>
      <c r="BA950" s="778"/>
      <c r="BB950" s="778"/>
      <c r="BC950" s="778"/>
      <c r="BD950" s="778"/>
      <c r="BE950" s="778"/>
      <c r="BF950" s="778"/>
      <c r="BG950" s="778"/>
      <c r="BH950" s="778"/>
      <c r="BI950" s="778"/>
      <c r="BJ950" s="778"/>
      <c r="BK950" s="778"/>
      <c r="BL950" s="778"/>
      <c r="BM950" s="778"/>
      <c r="BN950" s="778"/>
      <c r="BO950" s="778"/>
      <c r="BP950" s="778"/>
      <c r="BQ950" s="778"/>
      <c r="BR950" s="778"/>
      <c r="BS950" s="778"/>
      <c r="BT950" s="778"/>
      <c r="BU950" s="778"/>
      <c r="BV950" s="778"/>
      <c r="BW950" s="778"/>
      <c r="BX950" s="778"/>
      <c r="BY950" s="778"/>
      <c r="BZ950" s="778"/>
      <c r="CA950" s="778"/>
      <c r="CB950" s="778"/>
      <c r="CC950" s="778"/>
      <c r="CD950" s="778"/>
      <c r="CE950" s="778"/>
      <c r="CF950" s="778"/>
      <c r="CG950" s="778"/>
      <c r="CH950" s="778"/>
      <c r="CI950" s="778"/>
      <c r="CJ950" s="778"/>
      <c r="CK950" s="778"/>
      <c r="CL950" s="778"/>
      <c r="CM950" s="778"/>
      <c r="CN950" s="778"/>
      <c r="CO950" s="778"/>
      <c r="CP950" s="778"/>
      <c r="CQ950" s="778"/>
      <c r="CR950" s="778"/>
      <c r="CS950" s="778"/>
      <c r="CT950" s="778"/>
      <c r="CU950" s="778"/>
      <c r="CV950" s="778"/>
      <c r="CW950" s="778"/>
      <c r="CX950" s="778"/>
      <c r="CY950" s="778"/>
      <c r="CZ950" s="778"/>
      <c r="DA950" s="778"/>
      <c r="DB950" s="778"/>
      <c r="DC950" s="778"/>
      <c r="DD950" s="778"/>
      <c r="DE950" s="778"/>
      <c r="DF950" s="778"/>
      <c r="DG950" s="778"/>
      <c r="DH950" s="778"/>
      <c r="DI950" s="778"/>
      <c r="DJ950" s="778"/>
      <c r="DK950" s="778"/>
      <c r="DL950" s="778"/>
      <c r="DM950" s="778"/>
      <c r="DN950" s="778"/>
      <c r="DO950" s="778"/>
      <c r="DP950" s="778"/>
      <c r="DQ950" s="778"/>
      <c r="DR950" s="778"/>
      <c r="DS950" s="778"/>
      <c r="DT950" s="778"/>
      <c r="DU950" s="778"/>
      <c r="DV950" s="778"/>
      <c r="DW950" s="778"/>
      <c r="DX950" s="778"/>
      <c r="DY950" s="778"/>
      <c r="DZ950" s="778"/>
      <c r="EA950" s="778"/>
      <c r="EB950" s="778"/>
      <c r="EC950" s="778"/>
      <c r="ED950" s="778"/>
      <c r="EE950" s="778"/>
      <c r="EF950" s="778"/>
      <c r="EG950" s="778"/>
      <c r="EH950" s="778"/>
      <c r="EI950" s="778"/>
      <c r="EJ950" s="778"/>
      <c r="EK950" s="778"/>
      <c r="EL950" s="778"/>
      <c r="EM950" s="778"/>
      <c r="EN950" s="778"/>
      <c r="EO950" s="778"/>
      <c r="EP950" s="778"/>
      <c r="EQ950" s="778"/>
      <c r="ER950" s="778"/>
      <c r="ES950" s="778"/>
      <c r="ET950" s="778"/>
      <c r="EU950" s="778"/>
      <c r="EV950" s="778"/>
      <c r="EW950" s="778"/>
      <c r="EX950" s="778"/>
      <c r="EY950" s="778"/>
      <c r="EZ950" s="778"/>
      <c r="FA950" s="778"/>
      <c r="FB950" s="778"/>
      <c r="FC950" s="778"/>
      <c r="FD950" s="778"/>
      <c r="FE950" s="778"/>
      <c r="FF950" s="778"/>
      <c r="FG950" s="778"/>
      <c r="FH950" s="778"/>
      <c r="FI950" s="778"/>
      <c r="FJ950" s="778"/>
      <c r="FK950" s="778"/>
      <c r="FL950" s="778"/>
      <c r="FM950" s="778"/>
      <c r="FN950" s="778"/>
      <c r="FO950" s="778"/>
      <c r="FP950" s="778"/>
      <c r="FQ950" s="778"/>
      <c r="FR950" s="778"/>
      <c r="FS950" s="778"/>
      <c r="FT950" s="778"/>
      <c r="FU950" s="778"/>
      <c r="FV950" s="778"/>
      <c r="FW950" s="778"/>
      <c r="FX950" s="778"/>
      <c r="FY950" s="778"/>
      <c r="FZ950" s="778"/>
      <c r="GA950" s="778"/>
      <c r="GB950" s="778"/>
      <c r="GC950" s="778"/>
      <c r="GD950" s="778"/>
      <c r="GE950" s="778"/>
      <c r="GF950" s="778"/>
      <c r="GG950" s="778"/>
      <c r="GH950" s="778"/>
      <c r="GI950" s="778"/>
      <c r="GJ950" s="778"/>
      <c r="GK950" s="778"/>
      <c r="GL950" s="778"/>
      <c r="GM950" s="778"/>
      <c r="GN950" s="778"/>
      <c r="GO950" s="778"/>
      <c r="GP950" s="778"/>
      <c r="GQ950" s="778"/>
      <c r="GR950" s="778"/>
      <c r="GS950" s="778"/>
      <c r="GT950" s="778"/>
      <c r="GU950" s="778"/>
      <c r="GV950" s="778"/>
      <c r="GW950" s="778"/>
      <c r="GX950" s="778"/>
      <c r="GY950" s="778"/>
      <c r="GZ950" s="778"/>
      <c r="HA950" s="778"/>
      <c r="HB950" s="778"/>
      <c r="HC950" s="778"/>
      <c r="HD950" s="778"/>
      <c r="HE950" s="778"/>
      <c r="HF950" s="778"/>
      <c r="HG950" s="778"/>
      <c r="HH950" s="778"/>
    </row>
    <row r="951" spans="1:216" s="782" customFormat="1">
      <c r="A951" s="779"/>
      <c r="B951" s="780"/>
      <c r="C951" s="780"/>
      <c r="D951" s="780"/>
      <c r="E951" s="780"/>
      <c r="F951" s="780"/>
      <c r="G951" s="780"/>
      <c r="H951" s="780"/>
      <c r="I951" s="780"/>
      <c r="J951" s="780"/>
      <c r="K951" s="780"/>
      <c r="L951" s="780"/>
      <c r="M951" s="780"/>
      <c r="N951" s="780"/>
      <c r="O951" s="780"/>
      <c r="P951" s="780"/>
      <c r="Q951" s="781"/>
      <c r="R951" s="778"/>
      <c r="S951" s="778"/>
      <c r="T951" s="778"/>
      <c r="U951" s="778"/>
      <c r="V951" s="778"/>
      <c r="W951" s="778"/>
      <c r="X951" s="778"/>
      <c r="Y951" s="778"/>
      <c r="Z951" s="778"/>
      <c r="AA951" s="778"/>
      <c r="AB951" s="778"/>
      <c r="AC951" s="778"/>
      <c r="AD951" s="778"/>
      <c r="AE951" s="778"/>
      <c r="AF951" s="778"/>
      <c r="AG951" s="778"/>
      <c r="AH951" s="778"/>
      <c r="AI951" s="778"/>
      <c r="AJ951" s="778"/>
      <c r="AK951" s="778"/>
      <c r="AL951" s="778"/>
      <c r="AM951" s="778"/>
      <c r="AN951" s="778"/>
      <c r="AO951" s="778"/>
      <c r="AP951" s="778"/>
      <c r="AQ951" s="778"/>
      <c r="AR951" s="778"/>
      <c r="AS951" s="778"/>
      <c r="AT951" s="778"/>
      <c r="AU951" s="778"/>
      <c r="AV951" s="778"/>
      <c r="AW951" s="778"/>
      <c r="AX951" s="778"/>
      <c r="AY951" s="778"/>
      <c r="AZ951" s="778"/>
      <c r="BA951" s="778"/>
      <c r="BB951" s="778"/>
      <c r="BC951" s="778"/>
      <c r="BD951" s="778"/>
      <c r="BE951" s="778"/>
      <c r="BF951" s="778"/>
      <c r="BG951" s="778"/>
      <c r="BH951" s="778"/>
      <c r="BI951" s="778"/>
      <c r="BJ951" s="778"/>
      <c r="BK951" s="778"/>
      <c r="BL951" s="778"/>
      <c r="BM951" s="778"/>
      <c r="BN951" s="778"/>
      <c r="BO951" s="778"/>
      <c r="BP951" s="778"/>
      <c r="BQ951" s="778"/>
      <c r="BR951" s="778"/>
      <c r="BS951" s="778"/>
      <c r="BT951" s="778"/>
      <c r="BU951" s="778"/>
      <c r="BV951" s="778"/>
      <c r="BW951" s="778"/>
      <c r="BX951" s="778"/>
      <c r="BY951" s="778"/>
      <c r="BZ951" s="778"/>
      <c r="CA951" s="778"/>
      <c r="CB951" s="778"/>
      <c r="CC951" s="778"/>
      <c r="CD951" s="778"/>
      <c r="CE951" s="778"/>
      <c r="CF951" s="778"/>
      <c r="CG951" s="778"/>
      <c r="CH951" s="778"/>
      <c r="CI951" s="778"/>
      <c r="CJ951" s="778"/>
      <c r="CK951" s="778"/>
      <c r="CL951" s="778"/>
      <c r="CM951" s="778"/>
      <c r="CN951" s="778"/>
      <c r="CO951" s="778"/>
      <c r="CP951" s="778"/>
      <c r="CQ951" s="778"/>
      <c r="CR951" s="778"/>
      <c r="CS951" s="778"/>
      <c r="CT951" s="778"/>
      <c r="CU951" s="778"/>
      <c r="CV951" s="778"/>
      <c r="CW951" s="778"/>
      <c r="CX951" s="778"/>
      <c r="CY951" s="778"/>
      <c r="CZ951" s="778"/>
      <c r="DA951" s="778"/>
      <c r="DB951" s="778"/>
      <c r="DC951" s="778"/>
      <c r="DD951" s="778"/>
      <c r="DE951" s="778"/>
      <c r="DF951" s="778"/>
      <c r="DG951" s="778"/>
      <c r="DH951" s="778"/>
      <c r="DI951" s="778"/>
      <c r="DJ951" s="778"/>
      <c r="DK951" s="778"/>
      <c r="DL951" s="778"/>
      <c r="DM951" s="778"/>
      <c r="DN951" s="778"/>
      <c r="DO951" s="778"/>
      <c r="DP951" s="778"/>
      <c r="DQ951" s="778"/>
      <c r="DR951" s="778"/>
      <c r="DS951" s="778"/>
      <c r="DT951" s="778"/>
      <c r="DU951" s="778"/>
      <c r="DV951" s="778"/>
      <c r="DW951" s="778"/>
      <c r="DX951" s="778"/>
      <c r="DY951" s="778"/>
      <c r="DZ951" s="778"/>
      <c r="EA951" s="778"/>
      <c r="EB951" s="778"/>
      <c r="EC951" s="778"/>
      <c r="ED951" s="778"/>
      <c r="EE951" s="778"/>
      <c r="EF951" s="778"/>
      <c r="EG951" s="778"/>
      <c r="EH951" s="778"/>
      <c r="EI951" s="778"/>
      <c r="EJ951" s="778"/>
      <c r="EK951" s="778"/>
      <c r="EL951" s="778"/>
      <c r="EM951" s="778"/>
      <c r="EN951" s="778"/>
      <c r="EO951" s="778"/>
      <c r="EP951" s="778"/>
      <c r="EQ951" s="778"/>
      <c r="ER951" s="778"/>
      <c r="ES951" s="778"/>
      <c r="ET951" s="778"/>
      <c r="EU951" s="778"/>
      <c r="EV951" s="778"/>
      <c r="EW951" s="778"/>
      <c r="EX951" s="778"/>
      <c r="EY951" s="778"/>
      <c r="EZ951" s="778"/>
      <c r="FA951" s="778"/>
      <c r="FB951" s="778"/>
      <c r="FC951" s="778"/>
      <c r="FD951" s="778"/>
      <c r="FE951" s="778"/>
      <c r="FF951" s="778"/>
      <c r="FG951" s="778"/>
      <c r="FH951" s="778"/>
      <c r="FI951" s="778"/>
      <c r="FJ951" s="778"/>
      <c r="FK951" s="778"/>
      <c r="FL951" s="778"/>
      <c r="FM951" s="778"/>
      <c r="FN951" s="778"/>
      <c r="FO951" s="778"/>
      <c r="FP951" s="778"/>
      <c r="FQ951" s="778"/>
      <c r="FR951" s="778"/>
      <c r="FS951" s="778"/>
      <c r="FT951" s="778"/>
      <c r="FU951" s="778"/>
      <c r="FV951" s="778"/>
      <c r="FW951" s="778"/>
      <c r="FX951" s="778"/>
      <c r="FY951" s="778"/>
      <c r="FZ951" s="778"/>
      <c r="GA951" s="778"/>
      <c r="GB951" s="778"/>
      <c r="GC951" s="778"/>
      <c r="GD951" s="778"/>
      <c r="GE951" s="778"/>
      <c r="GF951" s="778"/>
      <c r="GG951" s="778"/>
      <c r="GH951" s="778"/>
      <c r="GI951" s="778"/>
      <c r="GJ951" s="778"/>
      <c r="GK951" s="778"/>
      <c r="GL951" s="778"/>
      <c r="GM951" s="778"/>
      <c r="GN951" s="778"/>
      <c r="GO951" s="778"/>
      <c r="GP951" s="778"/>
      <c r="GQ951" s="778"/>
      <c r="GR951" s="778"/>
      <c r="GS951" s="778"/>
      <c r="GT951" s="778"/>
      <c r="GU951" s="778"/>
      <c r="GV951" s="778"/>
      <c r="GW951" s="778"/>
      <c r="GX951" s="778"/>
      <c r="GY951" s="778"/>
      <c r="GZ951" s="778"/>
      <c r="HA951" s="778"/>
      <c r="HB951" s="778"/>
      <c r="HC951" s="778"/>
      <c r="HD951" s="778"/>
      <c r="HE951" s="778"/>
      <c r="HF951" s="778"/>
      <c r="HG951" s="778"/>
      <c r="HH951" s="778"/>
    </row>
    <row r="952" spans="1:216" s="782" customFormat="1">
      <c r="A952" s="779"/>
      <c r="B952" s="780"/>
      <c r="C952" s="780"/>
      <c r="D952" s="780"/>
      <c r="E952" s="780"/>
      <c r="F952" s="780"/>
      <c r="G952" s="780"/>
      <c r="H952" s="780"/>
      <c r="I952" s="780"/>
      <c r="J952" s="780"/>
      <c r="K952" s="780"/>
      <c r="L952" s="780"/>
      <c r="M952" s="780"/>
      <c r="N952" s="780"/>
      <c r="O952" s="780"/>
      <c r="P952" s="780"/>
      <c r="Q952" s="781"/>
      <c r="R952" s="778"/>
      <c r="S952" s="778"/>
      <c r="T952" s="778"/>
      <c r="U952" s="778"/>
      <c r="V952" s="778"/>
      <c r="W952" s="778"/>
      <c r="X952" s="778"/>
      <c r="Y952" s="778"/>
      <c r="Z952" s="778"/>
      <c r="AA952" s="778"/>
      <c r="AB952" s="778"/>
      <c r="AC952" s="778"/>
      <c r="AD952" s="778"/>
      <c r="AE952" s="778"/>
      <c r="AF952" s="778"/>
      <c r="AG952" s="778"/>
      <c r="AH952" s="778"/>
      <c r="AI952" s="778"/>
      <c r="AJ952" s="778"/>
      <c r="AK952" s="778"/>
      <c r="AL952" s="778"/>
      <c r="AM952" s="778"/>
      <c r="AN952" s="778"/>
      <c r="AO952" s="778"/>
      <c r="AP952" s="778"/>
      <c r="AQ952" s="778"/>
      <c r="AR952" s="778"/>
      <c r="AS952" s="778"/>
      <c r="AT952" s="778"/>
      <c r="AU952" s="778"/>
      <c r="AV952" s="778"/>
      <c r="AW952" s="778"/>
      <c r="AX952" s="778"/>
      <c r="AY952" s="778"/>
      <c r="AZ952" s="778"/>
      <c r="BA952" s="778"/>
      <c r="BB952" s="778"/>
      <c r="BC952" s="778"/>
      <c r="BD952" s="778"/>
      <c r="BE952" s="778"/>
      <c r="BF952" s="778"/>
      <c r="BG952" s="778"/>
      <c r="BH952" s="778"/>
      <c r="BI952" s="778"/>
      <c r="BJ952" s="778"/>
      <c r="BK952" s="778"/>
      <c r="BL952" s="778"/>
      <c r="BM952" s="778"/>
      <c r="BN952" s="778"/>
      <c r="BO952" s="778"/>
      <c r="BP952" s="778"/>
      <c r="BQ952" s="778"/>
      <c r="BR952" s="778"/>
      <c r="BS952" s="778"/>
      <c r="BT952" s="778"/>
      <c r="BU952" s="778"/>
      <c r="BV952" s="778"/>
      <c r="BW952" s="778"/>
      <c r="BX952" s="778"/>
      <c r="BY952" s="778"/>
      <c r="BZ952" s="778"/>
      <c r="CA952" s="778"/>
      <c r="CB952" s="778"/>
      <c r="CC952" s="778"/>
      <c r="CD952" s="778"/>
      <c r="CE952" s="778"/>
      <c r="CF952" s="778"/>
      <c r="CG952" s="778"/>
      <c r="CH952" s="778"/>
      <c r="CI952" s="778"/>
      <c r="CJ952" s="778"/>
      <c r="CK952" s="778"/>
      <c r="CL952" s="778"/>
      <c r="CM952" s="778"/>
      <c r="CN952" s="778"/>
      <c r="CO952" s="778"/>
      <c r="CP952" s="778"/>
      <c r="CQ952" s="778"/>
      <c r="CR952" s="778"/>
      <c r="CS952" s="778"/>
      <c r="CT952" s="778"/>
      <c r="CU952" s="778"/>
      <c r="CV952" s="778"/>
      <c r="CW952" s="778"/>
      <c r="CX952" s="778"/>
      <c r="CY952" s="778"/>
      <c r="CZ952" s="778"/>
      <c r="DA952" s="778"/>
      <c r="DB952" s="778"/>
      <c r="DC952" s="778"/>
      <c r="DD952" s="778"/>
      <c r="DE952" s="778"/>
      <c r="DF952" s="778"/>
      <c r="DG952" s="778"/>
      <c r="DH952" s="778"/>
      <c r="DI952" s="778"/>
      <c r="DJ952" s="778"/>
      <c r="DK952" s="778"/>
      <c r="DL952" s="778"/>
      <c r="DM952" s="778"/>
      <c r="DN952" s="778"/>
      <c r="DO952" s="778"/>
      <c r="DP952" s="778"/>
      <c r="DQ952" s="778"/>
      <c r="DR952" s="778"/>
      <c r="DS952" s="778"/>
      <c r="DT952" s="778"/>
      <c r="DU952" s="778"/>
      <c r="DV952" s="778"/>
      <c r="DW952" s="778"/>
      <c r="DX952" s="778"/>
      <c r="DY952" s="778"/>
      <c r="DZ952" s="778"/>
      <c r="EA952" s="778"/>
      <c r="EB952" s="778"/>
      <c r="EC952" s="778"/>
      <c r="ED952" s="778"/>
      <c r="EE952" s="778"/>
      <c r="EF952" s="778"/>
      <c r="EG952" s="778"/>
      <c r="EH952" s="778"/>
      <c r="EI952" s="778"/>
      <c r="EJ952" s="778"/>
      <c r="EK952" s="778"/>
      <c r="EL952" s="778"/>
      <c r="EM952" s="778"/>
      <c r="EN952" s="778"/>
      <c r="EO952" s="778"/>
      <c r="EP952" s="778"/>
      <c r="EQ952" s="778"/>
      <c r="ER952" s="778"/>
      <c r="ES952" s="778"/>
      <c r="ET952" s="778"/>
      <c r="EU952" s="778"/>
      <c r="EV952" s="778"/>
      <c r="EW952" s="778"/>
      <c r="EX952" s="778"/>
      <c r="EY952" s="778"/>
      <c r="EZ952" s="778"/>
      <c r="FA952" s="778"/>
      <c r="FB952" s="778"/>
      <c r="FC952" s="778"/>
      <c r="FD952" s="778"/>
      <c r="FE952" s="778"/>
      <c r="FF952" s="778"/>
      <c r="FG952" s="778"/>
      <c r="FH952" s="778"/>
      <c r="FI952" s="778"/>
      <c r="FJ952" s="778"/>
      <c r="FK952" s="778"/>
      <c r="FL952" s="778"/>
      <c r="FM952" s="778"/>
      <c r="FN952" s="778"/>
      <c r="FO952" s="778"/>
      <c r="FP952" s="778"/>
      <c r="FQ952" s="778"/>
      <c r="FR952" s="778"/>
      <c r="FS952" s="778"/>
      <c r="FT952" s="778"/>
      <c r="FU952" s="778"/>
      <c r="FV952" s="778"/>
      <c r="FW952" s="778"/>
      <c r="FX952" s="778"/>
      <c r="FY952" s="778"/>
      <c r="FZ952" s="778"/>
      <c r="GA952" s="778"/>
      <c r="GB952" s="778"/>
      <c r="GC952" s="778"/>
      <c r="GD952" s="778"/>
      <c r="GE952" s="778"/>
      <c r="GF952" s="778"/>
      <c r="GG952" s="778"/>
      <c r="GH952" s="778"/>
      <c r="GI952" s="778"/>
      <c r="GJ952" s="778"/>
      <c r="GK952" s="778"/>
      <c r="GL952" s="778"/>
      <c r="GM952" s="778"/>
      <c r="GN952" s="778"/>
      <c r="GO952" s="778"/>
      <c r="GP952" s="778"/>
      <c r="GQ952" s="778"/>
      <c r="GR952" s="778"/>
      <c r="GS952" s="778"/>
      <c r="GT952" s="778"/>
      <c r="GU952" s="778"/>
      <c r="GV952" s="778"/>
      <c r="GW952" s="778"/>
      <c r="GX952" s="778"/>
      <c r="GY952" s="778"/>
      <c r="GZ952" s="778"/>
      <c r="HA952" s="778"/>
      <c r="HB952" s="778"/>
      <c r="HC952" s="778"/>
      <c r="HD952" s="778"/>
      <c r="HE952" s="778"/>
      <c r="HF952" s="778"/>
      <c r="HG952" s="778"/>
      <c r="HH952" s="778"/>
    </row>
    <row r="953" spans="1:216" s="782" customFormat="1">
      <c r="A953" s="779"/>
      <c r="B953" s="780"/>
      <c r="C953" s="780"/>
      <c r="D953" s="780"/>
      <c r="E953" s="780"/>
      <c r="F953" s="780"/>
      <c r="G953" s="780"/>
      <c r="H953" s="780"/>
      <c r="I953" s="780"/>
      <c r="J953" s="780"/>
      <c r="K953" s="780"/>
      <c r="L953" s="780"/>
      <c r="M953" s="780"/>
      <c r="N953" s="780"/>
      <c r="O953" s="780"/>
      <c r="P953" s="780"/>
      <c r="Q953" s="781"/>
      <c r="R953" s="778"/>
      <c r="S953" s="778"/>
      <c r="T953" s="778"/>
      <c r="U953" s="778"/>
      <c r="V953" s="778"/>
      <c r="W953" s="778"/>
      <c r="X953" s="778"/>
      <c r="Y953" s="778"/>
      <c r="Z953" s="778"/>
      <c r="AA953" s="778"/>
      <c r="AB953" s="778"/>
      <c r="AC953" s="778"/>
      <c r="AD953" s="778"/>
      <c r="AE953" s="778"/>
      <c r="AF953" s="778"/>
      <c r="AG953" s="778"/>
      <c r="AH953" s="778"/>
      <c r="AI953" s="778"/>
      <c r="AJ953" s="778"/>
      <c r="AK953" s="778"/>
      <c r="AL953" s="778"/>
      <c r="AM953" s="778"/>
      <c r="AN953" s="778"/>
      <c r="AO953" s="778"/>
      <c r="AP953" s="778"/>
      <c r="AQ953" s="778"/>
      <c r="AR953" s="778"/>
      <c r="AS953" s="778"/>
      <c r="AT953" s="778"/>
      <c r="AU953" s="778"/>
      <c r="AV953" s="778"/>
      <c r="AW953" s="778"/>
      <c r="AX953" s="778"/>
      <c r="AY953" s="778"/>
      <c r="AZ953" s="778"/>
      <c r="BA953" s="778"/>
      <c r="BB953" s="778"/>
      <c r="BC953" s="778"/>
      <c r="BD953" s="778"/>
      <c r="BE953" s="778"/>
      <c r="BF953" s="778"/>
      <c r="BG953" s="778"/>
      <c r="BH953" s="778"/>
      <c r="BI953" s="778"/>
      <c r="BJ953" s="778"/>
      <c r="BK953" s="778"/>
      <c r="BL953" s="778"/>
      <c r="BM953" s="778"/>
      <c r="BN953" s="778"/>
      <c r="BO953" s="778"/>
      <c r="BP953" s="778"/>
      <c r="BQ953" s="778"/>
      <c r="BR953" s="778"/>
      <c r="BS953" s="778"/>
      <c r="BT953" s="778"/>
      <c r="BU953" s="778"/>
      <c r="BV953" s="778"/>
      <c r="BW953" s="778"/>
      <c r="BX953" s="778"/>
      <c r="BY953" s="778"/>
      <c r="BZ953" s="778"/>
      <c r="CA953" s="778"/>
      <c r="CB953" s="778"/>
      <c r="CC953" s="778"/>
      <c r="CD953" s="778"/>
      <c r="CE953" s="778"/>
      <c r="CF953" s="778"/>
      <c r="CG953" s="778"/>
      <c r="CH953" s="778"/>
      <c r="CI953" s="778"/>
      <c r="CJ953" s="778"/>
      <c r="CK953" s="778"/>
      <c r="CL953" s="778"/>
      <c r="CM953" s="778"/>
      <c r="CN953" s="778"/>
      <c r="CO953" s="778"/>
      <c r="CP953" s="778"/>
      <c r="CQ953" s="778"/>
      <c r="CR953" s="778"/>
      <c r="CS953" s="778"/>
      <c r="CT953" s="778"/>
      <c r="CU953" s="778"/>
      <c r="CV953" s="778"/>
      <c r="CW953" s="778"/>
      <c r="CX953" s="778"/>
      <c r="CY953" s="778"/>
      <c r="CZ953" s="778"/>
      <c r="DA953" s="778"/>
      <c r="DB953" s="778"/>
      <c r="DC953" s="778"/>
      <c r="DD953" s="778"/>
      <c r="DE953" s="778"/>
      <c r="DF953" s="778"/>
      <c r="DG953" s="778"/>
      <c r="DH953" s="778"/>
      <c r="DI953" s="778"/>
      <c r="DJ953" s="778"/>
      <c r="DK953" s="778"/>
      <c r="DL953" s="778"/>
      <c r="DM953" s="778"/>
      <c r="DN953" s="778"/>
      <c r="DO953" s="778"/>
      <c r="DP953" s="778"/>
      <c r="DQ953" s="778"/>
      <c r="DR953" s="778"/>
      <c r="DS953" s="778"/>
      <c r="DT953" s="778"/>
      <c r="DU953" s="778"/>
      <c r="DV953" s="778"/>
      <c r="DW953" s="778"/>
      <c r="DX953" s="778"/>
      <c r="DY953" s="778"/>
      <c r="DZ953" s="778"/>
      <c r="EA953" s="778"/>
      <c r="EB953" s="778"/>
      <c r="EC953" s="778"/>
      <c r="ED953" s="778"/>
      <c r="EE953" s="778"/>
      <c r="EF953" s="778"/>
      <c r="EG953" s="778"/>
      <c r="EH953" s="778"/>
      <c r="EI953" s="778"/>
      <c r="EJ953" s="778"/>
      <c r="EK953" s="778"/>
      <c r="EL953" s="778"/>
      <c r="EM953" s="778"/>
      <c r="EN953" s="778"/>
      <c r="EO953" s="778"/>
      <c r="EP953" s="778"/>
      <c r="EQ953" s="778"/>
      <c r="ER953" s="778"/>
      <c r="ES953" s="778"/>
      <c r="ET953" s="778"/>
      <c r="EU953" s="778"/>
      <c r="EV953" s="778"/>
      <c r="EW953" s="778"/>
      <c r="EX953" s="778"/>
      <c r="EY953" s="778"/>
      <c r="EZ953" s="778"/>
      <c r="FA953" s="778"/>
      <c r="FB953" s="778"/>
      <c r="FC953" s="778"/>
      <c r="FD953" s="778"/>
      <c r="FE953" s="778"/>
      <c r="FF953" s="778"/>
      <c r="FG953" s="778"/>
      <c r="FH953" s="778"/>
      <c r="FI953" s="778"/>
      <c r="FJ953" s="778"/>
      <c r="FK953" s="778"/>
      <c r="FL953" s="778"/>
      <c r="FM953" s="778"/>
      <c r="FN953" s="778"/>
      <c r="FO953" s="778"/>
      <c r="FP953" s="778"/>
      <c r="FQ953" s="778"/>
      <c r="FR953" s="778"/>
      <c r="FS953" s="778"/>
      <c r="FT953" s="778"/>
      <c r="FU953" s="778"/>
      <c r="FV953" s="778"/>
      <c r="FW953" s="778"/>
      <c r="FX953" s="778"/>
      <c r="FY953" s="778"/>
      <c r="FZ953" s="778"/>
      <c r="GA953" s="778"/>
      <c r="GB953" s="778"/>
      <c r="GC953" s="778"/>
      <c r="GD953" s="778"/>
      <c r="GE953" s="778"/>
      <c r="GF953" s="778"/>
      <c r="GG953" s="778"/>
      <c r="GH953" s="778"/>
      <c r="GI953" s="778"/>
      <c r="GJ953" s="778"/>
      <c r="GK953" s="778"/>
      <c r="GL953" s="778"/>
      <c r="GM953" s="778"/>
      <c r="GN953" s="778"/>
      <c r="GO953" s="778"/>
      <c r="GP953" s="778"/>
      <c r="GQ953" s="778"/>
      <c r="GR953" s="778"/>
      <c r="GS953" s="778"/>
      <c r="GT953" s="778"/>
      <c r="GU953" s="778"/>
      <c r="GV953" s="778"/>
      <c r="GW953" s="778"/>
      <c r="GX953" s="778"/>
      <c r="GY953" s="778"/>
      <c r="GZ953" s="778"/>
      <c r="HA953" s="778"/>
      <c r="HB953" s="778"/>
      <c r="HC953" s="778"/>
      <c r="HD953" s="778"/>
      <c r="HE953" s="778"/>
      <c r="HF953" s="778"/>
      <c r="HG953" s="778"/>
      <c r="HH953" s="778"/>
    </row>
    <row r="954" spans="1:216" s="782" customFormat="1">
      <c r="A954" s="779"/>
      <c r="B954" s="780"/>
      <c r="C954" s="780"/>
      <c r="D954" s="780"/>
      <c r="E954" s="780"/>
      <c r="F954" s="780"/>
      <c r="G954" s="780"/>
      <c r="H954" s="780"/>
      <c r="I954" s="780"/>
      <c r="J954" s="780"/>
      <c r="K954" s="780"/>
      <c r="L954" s="780"/>
      <c r="M954" s="780"/>
      <c r="N954" s="780"/>
      <c r="O954" s="780"/>
      <c r="P954" s="780"/>
      <c r="Q954" s="781"/>
      <c r="R954" s="778"/>
      <c r="S954" s="778"/>
      <c r="T954" s="778"/>
      <c r="U954" s="778"/>
      <c r="V954" s="778"/>
      <c r="W954" s="778"/>
      <c r="X954" s="778"/>
      <c r="Y954" s="778"/>
      <c r="Z954" s="778"/>
      <c r="AA954" s="778"/>
      <c r="AB954" s="778"/>
      <c r="AC954" s="778"/>
      <c r="AD954" s="778"/>
      <c r="AE954" s="778"/>
      <c r="AF954" s="778"/>
      <c r="AG954" s="778"/>
      <c r="AH954" s="778"/>
      <c r="AI954" s="778"/>
      <c r="AJ954" s="778"/>
      <c r="AK954" s="778"/>
      <c r="AL954" s="778"/>
      <c r="AM954" s="778"/>
      <c r="AN954" s="778"/>
      <c r="AO954" s="778"/>
      <c r="AP954" s="778"/>
      <c r="AQ954" s="778"/>
      <c r="AR954" s="778"/>
      <c r="AS954" s="778"/>
      <c r="AT954" s="778"/>
      <c r="AU954" s="778"/>
      <c r="AV954" s="778"/>
      <c r="AW954" s="778"/>
      <c r="AX954" s="778"/>
      <c r="AY954" s="778"/>
      <c r="AZ954" s="778"/>
      <c r="BA954" s="778"/>
      <c r="BB954" s="778"/>
      <c r="BC954" s="778"/>
      <c r="BD954" s="778"/>
      <c r="BE954" s="778"/>
      <c r="BF954" s="778"/>
      <c r="BG954" s="778"/>
      <c r="BH954" s="778"/>
      <c r="BI954" s="778"/>
      <c r="BJ954" s="778"/>
      <c r="BK954" s="778"/>
      <c r="BL954" s="778"/>
      <c r="BM954" s="778"/>
      <c r="BN954" s="778"/>
      <c r="BO954" s="778"/>
      <c r="BP954" s="778"/>
      <c r="BQ954" s="778"/>
      <c r="BR954" s="778"/>
      <c r="BS954" s="778"/>
      <c r="BT954" s="778"/>
      <c r="BU954" s="778"/>
      <c r="BV954" s="778"/>
      <c r="BW954" s="778"/>
      <c r="BX954" s="778"/>
      <c r="BY954" s="778"/>
      <c r="BZ954" s="778"/>
      <c r="CA954" s="778"/>
      <c r="CB954" s="778"/>
      <c r="CC954" s="778"/>
      <c r="CD954" s="778"/>
      <c r="CE954" s="778"/>
      <c r="CF954" s="778"/>
      <c r="CG954" s="778"/>
      <c r="CH954" s="778"/>
      <c r="CI954" s="778"/>
      <c r="CJ954" s="778"/>
      <c r="CK954" s="778"/>
      <c r="CL954" s="778"/>
      <c r="CM954" s="778"/>
      <c r="CN954" s="778"/>
      <c r="CO954" s="778"/>
      <c r="CP954" s="778"/>
      <c r="CQ954" s="778"/>
      <c r="CR954" s="778"/>
      <c r="CS954" s="778"/>
      <c r="CT954" s="778"/>
      <c r="CU954" s="778"/>
      <c r="CV954" s="778"/>
      <c r="CW954" s="778"/>
      <c r="CX954" s="778"/>
      <c r="CY954" s="778"/>
      <c r="CZ954" s="778"/>
      <c r="DA954" s="778"/>
      <c r="DB954" s="778"/>
      <c r="DC954" s="778"/>
      <c r="DD954" s="778"/>
      <c r="DE954" s="778"/>
      <c r="DF954" s="778"/>
      <c r="DG954" s="778"/>
      <c r="DH954" s="778"/>
      <c r="DI954" s="778"/>
      <c r="DJ954" s="778"/>
      <c r="DK954" s="778"/>
      <c r="DL954" s="778"/>
      <c r="DM954" s="778"/>
      <c r="DN954" s="778"/>
      <c r="DO954" s="778"/>
      <c r="DP954" s="778"/>
      <c r="DQ954" s="778"/>
      <c r="DR954" s="778"/>
      <c r="DS954" s="778"/>
      <c r="DT954" s="778"/>
      <c r="DU954" s="778"/>
      <c r="DV954" s="778"/>
      <c r="DW954" s="778"/>
      <c r="DX954" s="778"/>
      <c r="DY954" s="778"/>
      <c r="DZ954" s="778"/>
      <c r="EA954" s="778"/>
      <c r="EB954" s="778"/>
      <c r="EC954" s="778"/>
      <c r="ED954" s="778"/>
      <c r="EE954" s="778"/>
      <c r="EF954" s="778"/>
      <c r="EG954" s="778"/>
      <c r="EH954" s="778"/>
      <c r="EI954" s="778"/>
      <c r="EJ954" s="778"/>
      <c r="EK954" s="778"/>
      <c r="EL954" s="778"/>
      <c r="EM954" s="778"/>
      <c r="EN954" s="778"/>
      <c r="EO954" s="778"/>
      <c r="EP954" s="778"/>
      <c r="EQ954" s="778"/>
      <c r="ER954" s="778"/>
      <c r="ES954" s="778"/>
      <c r="ET954" s="778"/>
      <c r="EU954" s="778"/>
      <c r="EV954" s="778"/>
      <c r="EW954" s="778"/>
      <c r="EX954" s="778"/>
      <c r="EY954" s="778"/>
      <c r="EZ954" s="778"/>
      <c r="FA954" s="778"/>
      <c r="FB954" s="778"/>
      <c r="FC954" s="778"/>
      <c r="FD954" s="778"/>
      <c r="FE954" s="778"/>
      <c r="FF954" s="778"/>
      <c r="FG954" s="778"/>
      <c r="FH954" s="778"/>
      <c r="FI954" s="778"/>
      <c r="FJ954" s="778"/>
      <c r="FK954" s="778"/>
      <c r="FL954" s="778"/>
      <c r="FM954" s="778"/>
      <c r="FN954" s="778"/>
      <c r="FO954" s="778"/>
      <c r="FP954" s="778"/>
      <c r="FQ954" s="778"/>
      <c r="FR954" s="778"/>
      <c r="FS954" s="778"/>
      <c r="FT954" s="778"/>
      <c r="FU954" s="778"/>
      <c r="FV954" s="778"/>
      <c r="FW954" s="778"/>
      <c r="FX954" s="778"/>
      <c r="FY954" s="778"/>
      <c r="FZ954" s="778"/>
      <c r="GA954" s="778"/>
      <c r="GB954" s="778"/>
      <c r="GC954" s="778"/>
      <c r="GD954" s="778"/>
      <c r="GE954" s="778"/>
      <c r="GF954" s="778"/>
      <c r="GG954" s="778"/>
      <c r="GH954" s="778"/>
      <c r="GI954" s="778"/>
      <c r="GJ954" s="778"/>
      <c r="GK954" s="778"/>
      <c r="GL954" s="778"/>
      <c r="GM954" s="778"/>
      <c r="GN954" s="778"/>
      <c r="GO954" s="778"/>
      <c r="GP954" s="778"/>
      <c r="GQ954" s="778"/>
      <c r="GR954" s="778"/>
      <c r="GS954" s="778"/>
      <c r="GT954" s="778"/>
      <c r="GU954" s="778"/>
      <c r="GV954" s="778"/>
      <c r="GW954" s="778"/>
      <c r="GX954" s="778"/>
      <c r="GY954" s="778"/>
      <c r="GZ954" s="778"/>
      <c r="HA954" s="778"/>
      <c r="HB954" s="778"/>
      <c r="HC954" s="778"/>
      <c r="HD954" s="778"/>
      <c r="HE954" s="778"/>
      <c r="HF954" s="778"/>
      <c r="HG954" s="778"/>
      <c r="HH954" s="778"/>
    </row>
    <row r="955" spans="1:216" s="782" customFormat="1">
      <c r="A955" s="779"/>
      <c r="B955" s="780"/>
      <c r="C955" s="780"/>
      <c r="D955" s="780"/>
      <c r="E955" s="780"/>
      <c r="F955" s="780"/>
      <c r="G955" s="780"/>
      <c r="H955" s="780"/>
      <c r="I955" s="780"/>
      <c r="J955" s="780"/>
      <c r="K955" s="780"/>
      <c r="L955" s="780"/>
      <c r="M955" s="780"/>
      <c r="N955" s="780"/>
      <c r="O955" s="780"/>
      <c r="P955" s="780"/>
      <c r="Q955" s="781"/>
      <c r="R955" s="778"/>
      <c r="S955" s="778"/>
      <c r="T955" s="778"/>
      <c r="U955" s="778"/>
      <c r="V955" s="778"/>
      <c r="W955" s="778"/>
      <c r="X955" s="778"/>
      <c r="Y955" s="778"/>
      <c r="Z955" s="778"/>
      <c r="AA955" s="778"/>
      <c r="AB955" s="778"/>
      <c r="AC955" s="778"/>
      <c r="AD955" s="778"/>
      <c r="AE955" s="778"/>
      <c r="AF955" s="778"/>
      <c r="AG955" s="778"/>
      <c r="AH955" s="778"/>
      <c r="AI955" s="778"/>
      <c r="AJ955" s="778"/>
      <c r="AK955" s="778"/>
      <c r="AL955" s="778"/>
      <c r="AM955" s="778"/>
      <c r="AN955" s="778"/>
      <c r="AO955" s="778"/>
      <c r="AP955" s="778"/>
      <c r="AQ955" s="778"/>
      <c r="AR955" s="778"/>
      <c r="AS955" s="778"/>
      <c r="AT955" s="778"/>
      <c r="AU955" s="778"/>
      <c r="AV955" s="778"/>
      <c r="AW955" s="778"/>
      <c r="AX955" s="778"/>
      <c r="AY955" s="778"/>
      <c r="AZ955" s="778"/>
      <c r="BA955" s="778"/>
      <c r="BB955" s="778"/>
      <c r="BC955" s="778"/>
      <c r="BD955" s="778"/>
      <c r="BE955" s="778"/>
      <c r="BF955" s="778"/>
      <c r="BG955" s="778"/>
      <c r="BH955" s="778"/>
      <c r="BI955" s="778"/>
      <c r="BJ955" s="778"/>
      <c r="BK955" s="778"/>
      <c r="BL955" s="778"/>
      <c r="BM955" s="778"/>
      <c r="BN955" s="778"/>
      <c r="BO955" s="778"/>
      <c r="BP955" s="778"/>
      <c r="BQ955" s="778"/>
      <c r="BR955" s="778"/>
      <c r="BS955" s="778"/>
      <c r="BT955" s="778"/>
      <c r="BU955" s="778"/>
      <c r="BV955" s="778"/>
      <c r="BW955" s="778"/>
      <c r="BX955" s="778"/>
      <c r="BY955" s="778"/>
      <c r="BZ955" s="778"/>
      <c r="CA955" s="778"/>
      <c r="CB955" s="778"/>
      <c r="CC955" s="778"/>
      <c r="CD955" s="778"/>
      <c r="CE955" s="778"/>
      <c r="CF955" s="778"/>
      <c r="CG955" s="778"/>
      <c r="CH955" s="778"/>
      <c r="CI955" s="778"/>
      <c r="CJ955" s="778"/>
      <c r="CK955" s="778"/>
      <c r="CL955" s="778"/>
      <c r="CM955" s="778"/>
      <c r="CN955" s="778"/>
      <c r="CO955" s="778"/>
      <c r="CP955" s="778"/>
      <c r="CQ955" s="778"/>
      <c r="CR955" s="778"/>
      <c r="CS955" s="778"/>
      <c r="CT955" s="778"/>
      <c r="CU955" s="778"/>
      <c r="CV955" s="778"/>
      <c r="CW955" s="778"/>
      <c r="CX955" s="778"/>
      <c r="CY955" s="778"/>
      <c r="CZ955" s="778"/>
      <c r="DA955" s="778"/>
      <c r="DB955" s="778"/>
      <c r="DC955" s="778"/>
      <c r="DD955" s="778"/>
      <c r="DE955" s="778"/>
      <c r="DF955" s="778"/>
      <c r="DG955" s="778"/>
      <c r="DH955" s="778"/>
      <c r="DI955" s="778"/>
      <c r="DJ955" s="778"/>
      <c r="DK955" s="778"/>
      <c r="DL955" s="778"/>
      <c r="DM955" s="778"/>
      <c r="DN955" s="778"/>
      <c r="DO955" s="778"/>
      <c r="DP955" s="778"/>
      <c r="DQ955" s="778"/>
      <c r="DR955" s="778"/>
      <c r="DS955" s="778"/>
      <c r="DT955" s="778"/>
      <c r="DU955" s="778"/>
      <c r="DV955" s="778"/>
      <c r="DW955" s="778"/>
      <c r="DX955" s="778"/>
      <c r="DY955" s="778"/>
      <c r="DZ955" s="778"/>
      <c r="EA955" s="778"/>
      <c r="EB955" s="778"/>
      <c r="EC955" s="778"/>
      <c r="ED955" s="778"/>
      <c r="EE955" s="778"/>
      <c r="EF955" s="778"/>
      <c r="EG955" s="778"/>
      <c r="EH955" s="778"/>
      <c r="EI955" s="778"/>
      <c r="EJ955" s="778"/>
      <c r="EK955" s="778"/>
      <c r="EL955" s="778"/>
      <c r="EM955" s="778"/>
      <c r="EN955" s="778"/>
      <c r="EO955" s="778"/>
      <c r="EP955" s="778"/>
      <c r="EQ955" s="778"/>
      <c r="ER955" s="778"/>
      <c r="ES955" s="778"/>
      <c r="ET955" s="778"/>
      <c r="EU955" s="778"/>
      <c r="EV955" s="778"/>
      <c r="EW955" s="778"/>
      <c r="EX955" s="778"/>
      <c r="EY955" s="778"/>
      <c r="EZ955" s="778"/>
      <c r="FA955" s="778"/>
      <c r="FB955" s="778"/>
      <c r="FC955" s="778"/>
      <c r="FD955" s="778"/>
      <c r="FE955" s="778"/>
      <c r="FF955" s="778"/>
      <c r="FG955" s="778"/>
      <c r="FH955" s="778"/>
      <c r="FI955" s="778"/>
      <c r="FJ955" s="778"/>
      <c r="FK955" s="778"/>
      <c r="FL955" s="778"/>
      <c r="FM955" s="778"/>
      <c r="FN955" s="778"/>
      <c r="FO955" s="778"/>
      <c r="FP955" s="778"/>
      <c r="FQ955" s="778"/>
      <c r="FR955" s="778"/>
      <c r="FS955" s="778"/>
      <c r="FT955" s="778"/>
      <c r="FU955" s="778"/>
      <c r="FV955" s="778"/>
      <c r="FW955" s="778"/>
      <c r="FX955" s="778"/>
      <c r="FY955" s="778"/>
      <c r="FZ955" s="778"/>
      <c r="GA955" s="778"/>
      <c r="GB955" s="778"/>
      <c r="GC955" s="778"/>
      <c r="GD955" s="778"/>
      <c r="GE955" s="778"/>
      <c r="GF955" s="778"/>
      <c r="GG955" s="778"/>
      <c r="GH955" s="778"/>
      <c r="GI955" s="778"/>
      <c r="GJ955" s="778"/>
      <c r="GK955" s="778"/>
      <c r="GL955" s="778"/>
      <c r="GM955" s="778"/>
      <c r="GN955" s="778"/>
      <c r="GO955" s="778"/>
      <c r="GP955" s="778"/>
      <c r="GQ955" s="778"/>
      <c r="GR955" s="778"/>
      <c r="GS955" s="778"/>
      <c r="GT955" s="778"/>
      <c r="GU955" s="778"/>
      <c r="GV955" s="778"/>
      <c r="GW955" s="778"/>
      <c r="GX955" s="778"/>
      <c r="GY955" s="778"/>
      <c r="GZ955" s="778"/>
      <c r="HA955" s="778"/>
      <c r="HB955" s="778"/>
      <c r="HC955" s="778"/>
      <c r="HD955" s="778"/>
      <c r="HE955" s="778"/>
      <c r="HF955" s="778"/>
      <c r="HG955" s="778"/>
      <c r="HH955" s="778"/>
    </row>
    <row r="956" spans="1:216" s="782" customFormat="1">
      <c r="A956" s="779"/>
      <c r="B956" s="780"/>
      <c r="C956" s="780"/>
      <c r="D956" s="780"/>
      <c r="E956" s="780"/>
      <c r="F956" s="780"/>
      <c r="G956" s="780"/>
      <c r="H956" s="780"/>
      <c r="I956" s="780"/>
      <c r="J956" s="780"/>
      <c r="K956" s="780"/>
      <c r="L956" s="780"/>
      <c r="M956" s="780"/>
      <c r="N956" s="780"/>
      <c r="O956" s="780"/>
      <c r="P956" s="780"/>
      <c r="Q956" s="781"/>
      <c r="R956" s="778"/>
      <c r="S956" s="778"/>
      <c r="T956" s="778"/>
      <c r="U956" s="778"/>
      <c r="V956" s="778"/>
      <c r="W956" s="778"/>
      <c r="X956" s="778"/>
      <c r="Y956" s="778"/>
      <c r="Z956" s="778"/>
      <c r="AA956" s="778"/>
      <c r="AB956" s="778"/>
      <c r="AC956" s="778"/>
      <c r="AD956" s="778"/>
      <c r="AE956" s="778"/>
      <c r="AF956" s="778"/>
      <c r="AG956" s="778"/>
      <c r="AH956" s="778"/>
      <c r="AI956" s="778"/>
      <c r="AJ956" s="778"/>
      <c r="AK956" s="778"/>
      <c r="AL956" s="778"/>
      <c r="AM956" s="778"/>
      <c r="AN956" s="778"/>
      <c r="AO956" s="778"/>
      <c r="AP956" s="778"/>
      <c r="AQ956" s="778"/>
      <c r="AR956" s="778"/>
      <c r="AS956" s="778"/>
      <c r="AT956" s="778"/>
      <c r="AU956" s="778"/>
      <c r="AV956" s="778"/>
      <c r="AW956" s="778"/>
      <c r="AX956" s="778"/>
      <c r="AY956" s="778"/>
      <c r="AZ956" s="778"/>
      <c r="BA956" s="778"/>
      <c r="BB956" s="778"/>
      <c r="BC956" s="778"/>
      <c r="BD956" s="778"/>
      <c r="BE956" s="778"/>
      <c r="BF956" s="778"/>
      <c r="BG956" s="778"/>
      <c r="BH956" s="778"/>
      <c r="BI956" s="778"/>
      <c r="BJ956" s="778"/>
      <c r="BK956" s="778"/>
      <c r="BL956" s="778"/>
      <c r="BM956" s="778"/>
      <c r="BN956" s="778"/>
      <c r="BO956" s="778"/>
      <c r="BP956" s="778"/>
      <c r="BQ956" s="778"/>
      <c r="BR956" s="778"/>
      <c r="BS956" s="778"/>
      <c r="BT956" s="778"/>
      <c r="BU956" s="778"/>
      <c r="BV956" s="778"/>
      <c r="BW956" s="778"/>
      <c r="BX956" s="778"/>
      <c r="BY956" s="778"/>
      <c r="BZ956" s="778"/>
      <c r="CA956" s="778"/>
      <c r="CB956" s="778"/>
      <c r="CC956" s="778"/>
      <c r="CD956" s="778"/>
      <c r="CE956" s="778"/>
      <c r="CF956" s="778"/>
      <c r="CG956" s="778"/>
      <c r="CH956" s="778"/>
      <c r="CI956" s="778"/>
      <c r="CJ956" s="778"/>
      <c r="CK956" s="778"/>
      <c r="CL956" s="778"/>
      <c r="CM956" s="778"/>
      <c r="CN956" s="778"/>
      <c r="CO956" s="778"/>
      <c r="CP956" s="778"/>
      <c r="CQ956" s="778"/>
      <c r="CR956" s="778"/>
      <c r="CS956" s="778"/>
      <c r="CT956" s="778"/>
      <c r="CU956" s="778"/>
      <c r="CV956" s="778"/>
      <c r="CW956" s="778"/>
      <c r="CX956" s="778"/>
      <c r="CY956" s="778"/>
      <c r="CZ956" s="778"/>
      <c r="DA956" s="778"/>
      <c r="DB956" s="778"/>
      <c r="DC956" s="778"/>
      <c r="DD956" s="778"/>
      <c r="DE956" s="778"/>
      <c r="DF956" s="778"/>
      <c r="DG956" s="778"/>
      <c r="DH956" s="778"/>
      <c r="DI956" s="778"/>
      <c r="DJ956" s="778"/>
      <c r="DK956" s="778"/>
      <c r="DL956" s="778"/>
      <c r="DM956" s="778"/>
      <c r="DN956" s="778"/>
      <c r="DO956" s="778"/>
      <c r="DP956" s="778"/>
      <c r="DQ956" s="778"/>
      <c r="DR956" s="778"/>
      <c r="DS956" s="778"/>
      <c r="DT956" s="778"/>
      <c r="DU956" s="778"/>
      <c r="DV956" s="778"/>
      <c r="DW956" s="778"/>
      <c r="DX956" s="778"/>
      <c r="DY956" s="778"/>
      <c r="DZ956" s="778"/>
      <c r="EA956" s="778"/>
      <c r="EB956" s="778"/>
      <c r="EC956" s="778"/>
      <c r="ED956" s="778"/>
      <c r="EE956" s="778"/>
      <c r="EF956" s="778"/>
      <c r="EG956" s="778"/>
      <c r="EH956" s="778"/>
      <c r="EI956" s="778"/>
      <c r="EJ956" s="778"/>
      <c r="EK956" s="778"/>
      <c r="EL956" s="778"/>
      <c r="EM956" s="778"/>
      <c r="EN956" s="778"/>
      <c r="EO956" s="778"/>
      <c r="EP956" s="778"/>
      <c r="EQ956" s="778"/>
      <c r="ER956" s="778"/>
      <c r="ES956" s="778"/>
      <c r="ET956" s="778"/>
      <c r="EU956" s="778"/>
      <c r="EV956" s="778"/>
      <c r="EW956" s="778"/>
      <c r="EX956" s="778"/>
      <c r="EY956" s="778"/>
      <c r="EZ956" s="778"/>
      <c r="FA956" s="778"/>
      <c r="FB956" s="778"/>
      <c r="FC956" s="778"/>
      <c r="FD956" s="778"/>
      <c r="FE956" s="778"/>
      <c r="FF956" s="778"/>
      <c r="FG956" s="778"/>
      <c r="FH956" s="778"/>
      <c r="FI956" s="778"/>
      <c r="FJ956" s="778"/>
      <c r="FK956" s="778"/>
      <c r="FL956" s="778"/>
      <c r="FM956" s="778"/>
      <c r="FN956" s="778"/>
      <c r="FO956" s="778"/>
      <c r="FP956" s="778"/>
      <c r="FQ956" s="778"/>
      <c r="FR956" s="778"/>
      <c r="FS956" s="778"/>
      <c r="FT956" s="778"/>
      <c r="FU956" s="778"/>
      <c r="FV956" s="778"/>
      <c r="FW956" s="778"/>
      <c r="FX956" s="778"/>
      <c r="FY956" s="778"/>
      <c r="FZ956" s="778"/>
      <c r="GA956" s="778"/>
      <c r="GB956" s="778"/>
      <c r="GC956" s="778"/>
      <c r="GD956" s="778"/>
      <c r="GE956" s="778"/>
      <c r="GF956" s="778"/>
      <c r="GG956" s="778"/>
      <c r="GH956" s="778"/>
      <c r="GI956" s="778"/>
      <c r="GJ956" s="778"/>
      <c r="GK956" s="778"/>
      <c r="GL956" s="778"/>
      <c r="GM956" s="778"/>
      <c r="GN956" s="778"/>
      <c r="GO956" s="778"/>
      <c r="GP956" s="778"/>
      <c r="GQ956" s="778"/>
      <c r="GR956" s="778"/>
      <c r="GS956" s="778"/>
      <c r="GT956" s="778"/>
      <c r="GU956" s="778"/>
      <c r="GV956" s="778"/>
      <c r="GW956" s="778"/>
      <c r="GX956" s="778"/>
      <c r="GY956" s="778"/>
      <c r="GZ956" s="778"/>
      <c r="HA956" s="778"/>
      <c r="HB956" s="778"/>
      <c r="HC956" s="778"/>
      <c r="HD956" s="778"/>
      <c r="HE956" s="778"/>
      <c r="HF956" s="778"/>
      <c r="HG956" s="778"/>
      <c r="HH956" s="778"/>
    </row>
    <row r="957" spans="1:216" s="782" customFormat="1">
      <c r="A957" s="779"/>
      <c r="B957" s="780"/>
      <c r="C957" s="780"/>
      <c r="D957" s="780"/>
      <c r="E957" s="780"/>
      <c r="F957" s="780"/>
      <c r="G957" s="780"/>
      <c r="H957" s="780"/>
      <c r="I957" s="780"/>
      <c r="J957" s="780"/>
      <c r="K957" s="780"/>
      <c r="L957" s="780"/>
      <c r="M957" s="780"/>
      <c r="N957" s="780"/>
      <c r="O957" s="780"/>
      <c r="P957" s="780"/>
      <c r="Q957" s="781"/>
      <c r="R957" s="778"/>
      <c r="S957" s="778"/>
      <c r="T957" s="778"/>
      <c r="U957" s="778"/>
      <c r="V957" s="778"/>
      <c r="W957" s="778"/>
      <c r="X957" s="778"/>
      <c r="Y957" s="778"/>
      <c r="Z957" s="778"/>
      <c r="AA957" s="778"/>
      <c r="AB957" s="778"/>
      <c r="AC957" s="778"/>
      <c r="AD957" s="778"/>
      <c r="AE957" s="778"/>
      <c r="AF957" s="778"/>
      <c r="AG957" s="778"/>
      <c r="AH957" s="778"/>
      <c r="AI957" s="778"/>
      <c r="AJ957" s="778"/>
      <c r="AK957" s="778"/>
      <c r="AL957" s="778"/>
      <c r="AM957" s="778"/>
      <c r="AN957" s="778"/>
      <c r="AO957" s="778"/>
      <c r="AP957" s="778"/>
      <c r="AQ957" s="778"/>
      <c r="AR957" s="778"/>
      <c r="AS957" s="778"/>
      <c r="AT957" s="778"/>
      <c r="AU957" s="778"/>
      <c r="AV957" s="778"/>
      <c r="AW957" s="778"/>
      <c r="AX957" s="778"/>
      <c r="AY957" s="778"/>
      <c r="AZ957" s="778"/>
      <c r="BA957" s="778"/>
      <c r="BB957" s="778"/>
      <c r="BC957" s="778"/>
      <c r="BD957" s="778"/>
      <c r="BE957" s="778"/>
      <c r="BF957" s="778"/>
      <c r="BG957" s="778"/>
      <c r="BH957" s="778"/>
      <c r="BI957" s="778"/>
      <c r="BJ957" s="778"/>
      <c r="BK957" s="778"/>
      <c r="BL957" s="778"/>
      <c r="BM957" s="778"/>
      <c r="BN957" s="778"/>
      <c r="BO957" s="778"/>
      <c r="BP957" s="778"/>
      <c r="BQ957" s="778"/>
      <c r="BR957" s="778"/>
      <c r="BS957" s="778"/>
      <c r="BT957" s="778"/>
      <c r="BU957" s="778"/>
      <c r="BV957" s="778"/>
      <c r="BW957" s="778"/>
      <c r="BX957" s="778"/>
      <c r="BY957" s="778"/>
      <c r="BZ957" s="778"/>
      <c r="CA957" s="778"/>
      <c r="CB957" s="778"/>
      <c r="CC957" s="778"/>
      <c r="CD957" s="778"/>
      <c r="CE957" s="778"/>
      <c r="CF957" s="778"/>
      <c r="CG957" s="778"/>
      <c r="CH957" s="778"/>
      <c r="CI957" s="778"/>
      <c r="CJ957" s="778"/>
      <c r="CK957" s="778"/>
      <c r="CL957" s="778"/>
      <c r="CM957" s="778"/>
      <c r="CN957" s="778"/>
      <c r="CO957" s="778"/>
      <c r="CP957" s="778"/>
      <c r="CQ957" s="778"/>
      <c r="CR957" s="778"/>
      <c r="CS957" s="778"/>
      <c r="CT957" s="778"/>
      <c r="CU957" s="778"/>
      <c r="CV957" s="778"/>
      <c r="CW957" s="778"/>
      <c r="CX957" s="778"/>
      <c r="CY957" s="778"/>
      <c r="CZ957" s="778"/>
      <c r="DA957" s="778"/>
      <c r="DB957" s="778"/>
      <c r="DC957" s="778"/>
      <c r="DD957" s="778"/>
      <c r="DE957" s="778"/>
      <c r="DF957" s="778"/>
      <c r="DG957" s="778"/>
      <c r="DH957" s="778"/>
      <c r="DI957" s="778"/>
      <c r="DJ957" s="778"/>
      <c r="DK957" s="778"/>
      <c r="DL957" s="778"/>
      <c r="DM957" s="778"/>
      <c r="DN957" s="778"/>
      <c r="DO957" s="778"/>
      <c r="DP957" s="778"/>
      <c r="DQ957" s="778"/>
      <c r="DR957" s="778"/>
      <c r="DS957" s="778"/>
      <c r="DT957" s="778"/>
      <c r="DU957" s="778"/>
      <c r="DV957" s="778"/>
      <c r="DW957" s="778"/>
      <c r="DX957" s="778"/>
      <c r="DY957" s="778"/>
      <c r="DZ957" s="778"/>
      <c r="EA957" s="778"/>
      <c r="EB957" s="778"/>
      <c r="EC957" s="778"/>
      <c r="ED957" s="778"/>
      <c r="EE957" s="778"/>
      <c r="EF957" s="778"/>
      <c r="EG957" s="778"/>
      <c r="EH957" s="778"/>
      <c r="EI957" s="778"/>
      <c r="EJ957" s="778"/>
      <c r="EK957" s="778"/>
      <c r="EL957" s="778"/>
      <c r="EM957" s="778"/>
      <c r="EN957" s="778"/>
      <c r="EO957" s="778"/>
      <c r="EP957" s="778"/>
      <c r="EQ957" s="778"/>
      <c r="ER957" s="778"/>
      <c r="ES957" s="778"/>
      <c r="ET957" s="778"/>
      <c r="EU957" s="778"/>
      <c r="EV957" s="778"/>
      <c r="EW957" s="778"/>
      <c r="EX957" s="778"/>
      <c r="EY957" s="778"/>
      <c r="EZ957" s="778"/>
      <c r="FA957" s="778"/>
      <c r="FB957" s="778"/>
      <c r="FC957" s="778"/>
      <c r="FD957" s="778"/>
      <c r="FE957" s="778"/>
      <c r="FF957" s="778"/>
      <c r="FG957" s="778"/>
      <c r="FH957" s="778"/>
      <c r="FI957" s="778"/>
      <c r="FJ957" s="778"/>
      <c r="FK957" s="778"/>
      <c r="FL957" s="778"/>
      <c r="FM957" s="778"/>
      <c r="FN957" s="778"/>
      <c r="FO957" s="778"/>
      <c r="FP957" s="778"/>
      <c r="FQ957" s="778"/>
      <c r="FR957" s="778"/>
      <c r="FS957" s="778"/>
      <c r="FT957" s="778"/>
      <c r="FU957" s="778"/>
      <c r="FV957" s="778"/>
      <c r="FW957" s="778"/>
      <c r="FX957" s="778"/>
      <c r="FY957" s="778"/>
      <c r="FZ957" s="778"/>
      <c r="GA957" s="778"/>
      <c r="GB957" s="778"/>
      <c r="GC957" s="778"/>
      <c r="GD957" s="778"/>
      <c r="GE957" s="778"/>
      <c r="GF957" s="778"/>
      <c r="GG957" s="778"/>
      <c r="GH957" s="778"/>
      <c r="GI957" s="778"/>
      <c r="GJ957" s="778"/>
      <c r="GK957" s="778"/>
      <c r="GL957" s="778"/>
      <c r="GM957" s="778"/>
      <c r="GN957" s="778"/>
      <c r="GO957" s="778"/>
      <c r="GP957" s="778"/>
      <c r="GQ957" s="778"/>
      <c r="GR957" s="778"/>
      <c r="GS957" s="778"/>
      <c r="GT957" s="778"/>
      <c r="GU957" s="778"/>
      <c r="GV957" s="778"/>
      <c r="GW957" s="778"/>
      <c r="GX957" s="778"/>
      <c r="GY957" s="778"/>
      <c r="GZ957" s="778"/>
      <c r="HA957" s="778"/>
      <c r="HB957" s="778"/>
      <c r="HC957" s="778"/>
      <c r="HD957" s="778"/>
      <c r="HE957" s="778"/>
      <c r="HF957" s="778"/>
      <c r="HG957" s="778"/>
      <c r="HH957" s="778"/>
    </row>
    <row r="958" spans="1:216" s="782" customFormat="1">
      <c r="A958" s="779"/>
      <c r="B958" s="780"/>
      <c r="C958" s="780"/>
      <c r="D958" s="780"/>
      <c r="E958" s="780"/>
      <c r="F958" s="780"/>
      <c r="G958" s="780"/>
      <c r="H958" s="780"/>
      <c r="I958" s="780"/>
      <c r="J958" s="780"/>
      <c r="K958" s="780"/>
      <c r="L958" s="780"/>
      <c r="M958" s="780"/>
      <c r="N958" s="780"/>
      <c r="O958" s="780"/>
      <c r="P958" s="780"/>
      <c r="Q958" s="781"/>
      <c r="R958" s="778"/>
      <c r="S958" s="778"/>
      <c r="T958" s="778"/>
      <c r="U958" s="778"/>
      <c r="V958" s="778"/>
      <c r="W958" s="778"/>
      <c r="X958" s="778"/>
      <c r="Y958" s="778"/>
      <c r="Z958" s="778"/>
      <c r="AA958" s="778"/>
      <c r="AB958" s="778"/>
      <c r="AC958" s="778"/>
      <c r="AD958" s="778"/>
      <c r="AE958" s="778"/>
      <c r="AF958" s="778"/>
      <c r="AG958" s="778"/>
      <c r="AH958" s="778"/>
      <c r="AI958" s="778"/>
      <c r="AJ958" s="778"/>
      <c r="AK958" s="778"/>
      <c r="AL958" s="778"/>
      <c r="AM958" s="778"/>
      <c r="AN958" s="778"/>
      <c r="AO958" s="778"/>
      <c r="AP958" s="778"/>
      <c r="AQ958" s="778"/>
      <c r="AR958" s="778"/>
      <c r="AS958" s="778"/>
      <c r="AT958" s="778"/>
      <c r="AU958" s="778"/>
      <c r="AV958" s="778"/>
      <c r="AW958" s="778"/>
      <c r="AX958" s="778"/>
      <c r="AY958" s="778"/>
      <c r="AZ958" s="778"/>
      <c r="BA958" s="778"/>
      <c r="BB958" s="778"/>
      <c r="BC958" s="778"/>
      <c r="BD958" s="778"/>
      <c r="BE958" s="778"/>
      <c r="BF958" s="778"/>
      <c r="BG958" s="778"/>
      <c r="BH958" s="778"/>
      <c r="BI958" s="778"/>
      <c r="BJ958" s="778"/>
      <c r="BK958" s="778"/>
      <c r="BL958" s="778"/>
      <c r="BM958" s="778"/>
      <c r="BN958" s="778"/>
      <c r="BO958" s="778"/>
      <c r="BP958" s="778"/>
      <c r="BQ958" s="778"/>
      <c r="BR958" s="778"/>
      <c r="BS958" s="778"/>
      <c r="BT958" s="778"/>
      <c r="BU958" s="778"/>
      <c r="BV958" s="778"/>
      <c r="BW958" s="778"/>
      <c r="BX958" s="778"/>
      <c r="BY958" s="778"/>
      <c r="BZ958" s="778"/>
      <c r="CA958" s="778"/>
      <c r="CB958" s="778"/>
      <c r="CC958" s="778"/>
      <c r="CD958" s="778"/>
      <c r="CE958" s="778"/>
      <c r="CF958" s="778"/>
      <c r="CG958" s="778"/>
      <c r="CH958" s="778"/>
      <c r="CI958" s="778"/>
      <c r="CJ958" s="778"/>
      <c r="CK958" s="778"/>
      <c r="CL958" s="778"/>
      <c r="CM958" s="778"/>
      <c r="CN958" s="778"/>
      <c r="CO958" s="778"/>
      <c r="CP958" s="778"/>
      <c r="CQ958" s="778"/>
      <c r="CR958" s="778"/>
      <c r="CS958" s="778"/>
      <c r="CT958" s="778"/>
      <c r="CU958" s="778"/>
      <c r="CV958" s="778"/>
      <c r="CW958" s="778"/>
      <c r="CX958" s="778"/>
      <c r="CY958" s="778"/>
      <c r="CZ958" s="778"/>
      <c r="DA958" s="778"/>
      <c r="DB958" s="778"/>
      <c r="DC958" s="778"/>
      <c r="DD958" s="778"/>
      <c r="DE958" s="778"/>
      <c r="DF958" s="778"/>
      <c r="DG958" s="778"/>
      <c r="DH958" s="778"/>
      <c r="DI958" s="778"/>
      <c r="DJ958" s="778"/>
      <c r="DK958" s="778"/>
      <c r="DL958" s="778"/>
      <c r="DM958" s="778"/>
      <c r="DN958" s="778"/>
      <c r="DO958" s="778"/>
      <c r="DP958" s="778"/>
      <c r="DQ958" s="778"/>
      <c r="DR958" s="778"/>
      <c r="DS958" s="778"/>
      <c r="DT958" s="778"/>
      <c r="DU958" s="778"/>
      <c r="DV958" s="778"/>
      <c r="DW958" s="778"/>
      <c r="DX958" s="778"/>
      <c r="DY958" s="778"/>
      <c r="DZ958" s="778"/>
      <c r="EA958" s="778"/>
      <c r="EB958" s="778"/>
      <c r="EC958" s="778"/>
      <c r="ED958" s="778"/>
      <c r="EE958" s="778"/>
      <c r="EF958" s="778"/>
      <c r="EG958" s="778"/>
      <c r="EH958" s="778"/>
      <c r="EI958" s="778"/>
      <c r="EJ958" s="778"/>
      <c r="EK958" s="778"/>
      <c r="EL958" s="778"/>
      <c r="EM958" s="778"/>
      <c r="EN958" s="778"/>
      <c r="EO958" s="778"/>
      <c r="EP958" s="778"/>
      <c r="EQ958" s="778"/>
      <c r="ER958" s="778"/>
      <c r="ES958" s="778"/>
      <c r="ET958" s="778"/>
      <c r="EU958" s="778"/>
      <c r="EV958" s="778"/>
      <c r="EW958" s="778"/>
      <c r="EX958" s="778"/>
      <c r="EY958" s="778"/>
      <c r="EZ958" s="778"/>
      <c r="FA958" s="778"/>
      <c r="FB958" s="778"/>
      <c r="FC958" s="778"/>
      <c r="FD958" s="778"/>
      <c r="FE958" s="778"/>
      <c r="FF958" s="778"/>
      <c r="FG958" s="778"/>
      <c r="FH958" s="778"/>
      <c r="FI958" s="778"/>
      <c r="FJ958" s="778"/>
      <c r="FK958" s="778"/>
      <c r="FL958" s="778"/>
      <c r="FM958" s="778"/>
      <c r="FN958" s="778"/>
      <c r="FO958" s="778"/>
      <c r="FP958" s="778"/>
      <c r="FQ958" s="778"/>
      <c r="FR958" s="778"/>
      <c r="FS958" s="778"/>
      <c r="FT958" s="778"/>
      <c r="FU958" s="778"/>
      <c r="FV958" s="778"/>
      <c r="FW958" s="778"/>
      <c r="FX958" s="778"/>
      <c r="FY958" s="778"/>
      <c r="FZ958" s="778"/>
      <c r="GA958" s="778"/>
      <c r="GB958" s="778"/>
      <c r="GC958" s="778"/>
      <c r="GD958" s="778"/>
      <c r="GE958" s="778"/>
      <c r="GF958" s="778"/>
      <c r="GG958" s="778"/>
      <c r="GH958" s="778"/>
      <c r="GI958" s="778"/>
      <c r="GJ958" s="778"/>
      <c r="GK958" s="778"/>
      <c r="GL958" s="778"/>
      <c r="GM958" s="778"/>
      <c r="GN958" s="778"/>
      <c r="GO958" s="778"/>
      <c r="GP958" s="778"/>
      <c r="GQ958" s="778"/>
      <c r="GR958" s="778"/>
      <c r="GS958" s="778"/>
      <c r="GT958" s="778"/>
      <c r="GU958" s="778"/>
      <c r="GV958" s="778"/>
      <c r="GW958" s="778"/>
      <c r="GX958" s="778"/>
      <c r="GY958" s="778"/>
      <c r="GZ958" s="778"/>
      <c r="HA958" s="778"/>
      <c r="HB958" s="778"/>
      <c r="HC958" s="778"/>
      <c r="HD958" s="778"/>
      <c r="HE958" s="778"/>
      <c r="HF958" s="778"/>
      <c r="HG958" s="778"/>
      <c r="HH958" s="778"/>
    </row>
    <row r="959" spans="1:216" s="782" customFormat="1">
      <c r="A959" s="779"/>
      <c r="B959" s="780"/>
      <c r="C959" s="780"/>
      <c r="D959" s="780"/>
      <c r="E959" s="780"/>
      <c r="F959" s="780"/>
      <c r="G959" s="780"/>
      <c r="H959" s="780"/>
      <c r="I959" s="780"/>
      <c r="J959" s="780"/>
      <c r="K959" s="780"/>
      <c r="L959" s="780"/>
      <c r="M959" s="780"/>
      <c r="N959" s="780"/>
      <c r="O959" s="780"/>
      <c r="P959" s="780"/>
      <c r="Q959" s="781"/>
      <c r="R959" s="778"/>
      <c r="S959" s="778"/>
      <c r="T959" s="778"/>
      <c r="U959" s="778"/>
      <c r="V959" s="778"/>
      <c r="W959" s="778"/>
      <c r="X959" s="778"/>
      <c r="Y959" s="778"/>
      <c r="Z959" s="778"/>
      <c r="AA959" s="778"/>
      <c r="AB959" s="778"/>
      <c r="AC959" s="778"/>
      <c r="AD959" s="778"/>
      <c r="AE959" s="778"/>
      <c r="AF959" s="778"/>
      <c r="AG959" s="778"/>
      <c r="AH959" s="778"/>
      <c r="AI959" s="778"/>
      <c r="AJ959" s="778"/>
      <c r="AK959" s="778"/>
      <c r="AL959" s="778"/>
      <c r="AM959" s="778"/>
      <c r="AN959" s="778"/>
      <c r="AO959" s="778"/>
      <c r="AP959" s="778"/>
      <c r="AQ959" s="778"/>
      <c r="AR959" s="778"/>
      <c r="AS959" s="778"/>
      <c r="AT959" s="778"/>
      <c r="AU959" s="778"/>
      <c r="AV959" s="778"/>
      <c r="AW959" s="778"/>
      <c r="AX959" s="778"/>
      <c r="AY959" s="778"/>
      <c r="AZ959" s="778"/>
      <c r="BA959" s="778"/>
      <c r="BB959" s="778"/>
      <c r="BC959" s="778"/>
      <c r="BD959" s="778"/>
      <c r="BE959" s="778"/>
      <c r="BF959" s="778"/>
      <c r="BG959" s="778"/>
      <c r="BH959" s="778"/>
      <c r="BI959" s="778"/>
      <c r="BJ959" s="778"/>
      <c r="BK959" s="778"/>
      <c r="BL959" s="778"/>
      <c r="BM959" s="778"/>
      <c r="BN959" s="778"/>
      <c r="BO959" s="778"/>
      <c r="BP959" s="778"/>
      <c r="BQ959" s="778"/>
      <c r="BR959" s="778"/>
      <c r="BS959" s="778"/>
      <c r="BT959" s="778"/>
      <c r="BU959" s="778"/>
      <c r="BV959" s="778"/>
      <c r="BW959" s="778"/>
      <c r="BX959" s="778"/>
      <c r="BY959" s="778"/>
      <c r="BZ959" s="778"/>
      <c r="CA959" s="778"/>
      <c r="CB959" s="778"/>
      <c r="CC959" s="778"/>
      <c r="CD959" s="778"/>
      <c r="CE959" s="778"/>
      <c r="CF959" s="778"/>
      <c r="CG959" s="778"/>
      <c r="CH959" s="778"/>
      <c r="CI959" s="778"/>
      <c r="CJ959" s="778"/>
      <c r="CK959" s="778"/>
      <c r="CL959" s="778"/>
      <c r="CM959" s="778"/>
      <c r="CN959" s="778"/>
      <c r="CO959" s="778"/>
      <c r="CP959" s="778"/>
      <c r="CQ959" s="778"/>
      <c r="CR959" s="778"/>
      <c r="CS959" s="778"/>
      <c r="CT959" s="778"/>
      <c r="CU959" s="778"/>
      <c r="CV959" s="778"/>
      <c r="CW959" s="778"/>
      <c r="CX959" s="778"/>
      <c r="CY959" s="778"/>
      <c r="CZ959" s="778"/>
      <c r="DA959" s="778"/>
      <c r="DB959" s="778"/>
      <c r="DC959" s="778"/>
      <c r="DD959" s="778"/>
      <c r="DE959" s="778"/>
      <c r="DF959" s="778"/>
      <c r="DG959" s="778"/>
      <c r="DH959" s="778"/>
      <c r="DI959" s="778"/>
      <c r="DJ959" s="778"/>
      <c r="DK959" s="778"/>
      <c r="DL959" s="778"/>
      <c r="DM959" s="778"/>
      <c r="DN959" s="778"/>
      <c r="DO959" s="778"/>
      <c r="DP959" s="778"/>
      <c r="DQ959" s="778"/>
      <c r="DR959" s="778"/>
      <c r="DS959" s="778"/>
      <c r="DT959" s="778"/>
      <c r="DU959" s="778"/>
      <c r="DV959" s="778"/>
      <c r="DW959" s="778"/>
      <c r="DX959" s="778"/>
      <c r="DY959" s="778"/>
      <c r="DZ959" s="778"/>
      <c r="EA959" s="778"/>
      <c r="EB959" s="778"/>
      <c r="EC959" s="778"/>
      <c r="ED959" s="778"/>
      <c r="EE959" s="778"/>
      <c r="EF959" s="778"/>
      <c r="EG959" s="778"/>
      <c r="EH959" s="778"/>
      <c r="EI959" s="778"/>
      <c r="EJ959" s="778"/>
      <c r="EK959" s="778"/>
      <c r="EL959" s="778"/>
      <c r="EM959" s="778"/>
      <c r="EN959" s="778"/>
      <c r="EO959" s="778"/>
      <c r="EP959" s="778"/>
      <c r="EQ959" s="778"/>
      <c r="ER959" s="778"/>
      <c r="ES959" s="778"/>
      <c r="ET959" s="778"/>
      <c r="EU959" s="778"/>
      <c r="EV959" s="778"/>
      <c r="EW959" s="778"/>
      <c r="EX959" s="778"/>
      <c r="EY959" s="778"/>
      <c r="EZ959" s="778"/>
      <c r="FA959" s="778"/>
      <c r="FB959" s="778"/>
      <c r="FC959" s="778"/>
      <c r="FD959" s="778"/>
      <c r="FE959" s="778"/>
      <c r="FF959" s="778"/>
      <c r="FG959" s="778"/>
      <c r="FH959" s="778"/>
      <c r="FI959" s="778"/>
      <c r="FJ959" s="778"/>
      <c r="FK959" s="778"/>
      <c r="FL959" s="778"/>
      <c r="FM959" s="778"/>
      <c r="FN959" s="778"/>
      <c r="FO959" s="778"/>
      <c r="FP959" s="778"/>
      <c r="FQ959" s="778"/>
      <c r="FR959" s="778"/>
      <c r="FS959" s="778"/>
      <c r="FT959" s="778"/>
      <c r="FU959" s="778"/>
      <c r="FV959" s="778"/>
      <c r="FW959" s="778"/>
      <c r="FX959" s="778"/>
      <c r="FY959" s="778"/>
      <c r="FZ959" s="778"/>
      <c r="GA959" s="778"/>
      <c r="GB959" s="778"/>
      <c r="GC959" s="778"/>
      <c r="GD959" s="778"/>
      <c r="GE959" s="778"/>
      <c r="GF959" s="778"/>
      <c r="GG959" s="778"/>
      <c r="GH959" s="778"/>
      <c r="GI959" s="778"/>
      <c r="GJ959" s="778"/>
      <c r="GK959" s="778"/>
      <c r="GL959" s="778"/>
      <c r="GM959" s="778"/>
      <c r="GN959" s="778"/>
      <c r="GO959" s="778"/>
      <c r="GP959" s="778"/>
      <c r="GQ959" s="778"/>
      <c r="GR959" s="778"/>
      <c r="GS959" s="778"/>
      <c r="GT959" s="778"/>
      <c r="GU959" s="778"/>
      <c r="GV959" s="778"/>
      <c r="GW959" s="778"/>
      <c r="GX959" s="778"/>
      <c r="GY959" s="778"/>
      <c r="GZ959" s="778"/>
      <c r="HA959" s="778"/>
      <c r="HB959" s="778"/>
      <c r="HC959" s="778"/>
      <c r="HD959" s="778"/>
      <c r="HE959" s="778"/>
      <c r="HF959" s="778"/>
      <c r="HG959" s="778"/>
      <c r="HH959" s="778"/>
    </row>
    <row r="960" spans="1:216" s="782" customFormat="1">
      <c r="A960" s="779"/>
      <c r="B960" s="780"/>
      <c r="C960" s="780"/>
      <c r="D960" s="780"/>
      <c r="E960" s="780"/>
      <c r="F960" s="780"/>
      <c r="G960" s="780"/>
      <c r="H960" s="780"/>
      <c r="I960" s="780"/>
      <c r="J960" s="780"/>
      <c r="K960" s="780"/>
      <c r="L960" s="780"/>
      <c r="M960" s="780"/>
      <c r="N960" s="780"/>
      <c r="O960" s="780"/>
      <c r="P960" s="780"/>
      <c r="Q960" s="781"/>
      <c r="R960" s="778"/>
      <c r="S960" s="778"/>
      <c r="T960" s="778"/>
      <c r="U960" s="778"/>
      <c r="V960" s="778"/>
      <c r="W960" s="778"/>
      <c r="X960" s="778"/>
      <c r="Y960" s="778"/>
      <c r="Z960" s="778"/>
      <c r="AA960" s="778"/>
      <c r="AB960" s="778"/>
      <c r="AC960" s="778"/>
      <c r="AD960" s="778"/>
      <c r="AE960" s="778"/>
      <c r="AF960" s="778"/>
      <c r="AG960" s="778"/>
      <c r="AH960" s="778"/>
      <c r="AI960" s="778"/>
      <c r="AJ960" s="778"/>
      <c r="AK960" s="778"/>
      <c r="AL960" s="778"/>
      <c r="AM960" s="778"/>
      <c r="AN960" s="778"/>
      <c r="AO960" s="778"/>
      <c r="AP960" s="778"/>
      <c r="AQ960" s="778"/>
      <c r="AR960" s="778"/>
      <c r="AS960" s="778"/>
      <c r="AT960" s="778"/>
      <c r="AU960" s="778"/>
      <c r="AV960" s="778"/>
      <c r="AW960" s="778"/>
      <c r="AX960" s="778"/>
      <c r="AY960" s="778"/>
      <c r="AZ960" s="778"/>
      <c r="BA960" s="778"/>
      <c r="BB960" s="778"/>
      <c r="BC960" s="778"/>
      <c r="BD960" s="778"/>
      <c r="BE960" s="778"/>
      <c r="BF960" s="778"/>
      <c r="BG960" s="778"/>
      <c r="BH960" s="778"/>
      <c r="BI960" s="778"/>
      <c r="BJ960" s="778"/>
      <c r="BK960" s="778"/>
      <c r="BL960" s="778"/>
      <c r="BM960" s="778"/>
      <c r="BN960" s="778"/>
      <c r="BO960" s="778"/>
      <c r="BP960" s="778"/>
      <c r="BQ960" s="778"/>
      <c r="BR960" s="778"/>
      <c r="BS960" s="778"/>
      <c r="BT960" s="778"/>
      <c r="BU960" s="778"/>
      <c r="BV960" s="778"/>
      <c r="BW960" s="778"/>
      <c r="BX960" s="778"/>
      <c r="BY960" s="778"/>
      <c r="BZ960" s="778"/>
      <c r="CA960" s="778"/>
      <c r="CB960" s="778"/>
      <c r="CC960" s="778"/>
      <c r="CD960" s="778"/>
      <c r="CE960" s="778"/>
      <c r="CF960" s="778"/>
      <c r="CG960" s="778"/>
      <c r="CH960" s="778"/>
      <c r="CI960" s="778"/>
      <c r="CJ960" s="778"/>
      <c r="CK960" s="778"/>
      <c r="CL960" s="778"/>
      <c r="CM960" s="778"/>
      <c r="CN960" s="778"/>
      <c r="CO960" s="778"/>
      <c r="CP960" s="778"/>
      <c r="CQ960" s="778"/>
      <c r="CR960" s="778"/>
      <c r="CS960" s="778"/>
      <c r="CT960" s="778"/>
      <c r="CU960" s="778"/>
      <c r="CV960" s="778"/>
      <c r="CW960" s="778"/>
      <c r="CX960" s="778"/>
      <c r="CY960" s="778"/>
      <c r="CZ960" s="778"/>
      <c r="DA960" s="778"/>
      <c r="DB960" s="778"/>
      <c r="DC960" s="778"/>
      <c r="DD960" s="778"/>
      <c r="DE960" s="778"/>
      <c r="DF960" s="778"/>
      <c r="DG960" s="778"/>
      <c r="DH960" s="778"/>
      <c r="DI960" s="778"/>
      <c r="DJ960" s="778"/>
      <c r="DK960" s="778"/>
      <c r="DL960" s="778"/>
      <c r="DM960" s="778"/>
      <c r="DN960" s="778"/>
      <c r="DO960" s="778"/>
      <c r="DP960" s="778"/>
      <c r="DQ960" s="778"/>
      <c r="DR960" s="778"/>
      <c r="DS960" s="778"/>
      <c r="DT960" s="778"/>
      <c r="DU960" s="778"/>
      <c r="DV960" s="778"/>
      <c r="DW960" s="778"/>
      <c r="DX960" s="778"/>
      <c r="DY960" s="778"/>
      <c r="DZ960" s="778"/>
      <c r="EA960" s="778"/>
      <c r="EB960" s="778"/>
      <c r="EC960" s="778"/>
      <c r="ED960" s="778"/>
      <c r="EE960" s="778"/>
      <c r="EF960" s="778"/>
      <c r="EG960" s="778"/>
      <c r="EH960" s="778"/>
      <c r="EI960" s="778"/>
      <c r="EJ960" s="778"/>
      <c r="EK960" s="778"/>
      <c r="EL960" s="778"/>
      <c r="EM960" s="778"/>
      <c r="EN960" s="778"/>
      <c r="EO960" s="778"/>
      <c r="EP960" s="778"/>
      <c r="EQ960" s="778"/>
      <c r="ER960" s="778"/>
      <c r="ES960" s="778"/>
      <c r="ET960" s="778"/>
      <c r="EU960" s="778"/>
      <c r="EV960" s="778"/>
      <c r="EW960" s="778"/>
      <c r="EX960" s="778"/>
      <c r="EY960" s="778"/>
      <c r="EZ960" s="778"/>
      <c r="FA960" s="778"/>
      <c r="FB960" s="778"/>
      <c r="FC960" s="778"/>
      <c r="FD960" s="778"/>
      <c r="FE960" s="778"/>
      <c r="FF960" s="778"/>
      <c r="FG960" s="778"/>
      <c r="FH960" s="778"/>
      <c r="FI960" s="778"/>
      <c r="FJ960" s="778"/>
      <c r="FK960" s="778"/>
      <c r="FL960" s="778"/>
      <c r="FM960" s="778"/>
      <c r="FN960" s="778"/>
      <c r="FO960" s="778"/>
      <c r="FP960" s="778"/>
      <c r="FQ960" s="778"/>
      <c r="FR960" s="778"/>
      <c r="FS960" s="778"/>
      <c r="FT960" s="778"/>
      <c r="FU960" s="778"/>
      <c r="FV960" s="778"/>
      <c r="FW960" s="778"/>
      <c r="FX960" s="778"/>
      <c r="FY960" s="778"/>
      <c r="FZ960" s="778"/>
      <c r="GA960" s="778"/>
      <c r="GB960" s="778"/>
      <c r="GC960" s="778"/>
      <c r="GD960" s="778"/>
      <c r="GE960" s="778"/>
      <c r="GF960" s="778"/>
      <c r="GG960" s="778"/>
      <c r="GH960" s="778"/>
      <c r="GI960" s="778"/>
      <c r="GJ960" s="778"/>
      <c r="GK960" s="778"/>
      <c r="GL960" s="778"/>
      <c r="GM960" s="778"/>
      <c r="GN960" s="778"/>
      <c r="GO960" s="778"/>
      <c r="GP960" s="778"/>
      <c r="GQ960" s="778"/>
      <c r="GR960" s="778"/>
      <c r="GS960" s="778"/>
      <c r="GT960" s="778"/>
      <c r="GU960" s="778"/>
      <c r="GV960" s="778"/>
      <c r="GW960" s="778"/>
      <c r="GX960" s="778"/>
      <c r="GY960" s="778"/>
      <c r="GZ960" s="778"/>
      <c r="HA960" s="778"/>
      <c r="HB960" s="778"/>
      <c r="HC960" s="778"/>
      <c r="HD960" s="778"/>
      <c r="HE960" s="778"/>
      <c r="HF960" s="778"/>
      <c r="HG960" s="778"/>
      <c r="HH960" s="778"/>
    </row>
    <row r="961" spans="1:216" s="782" customFormat="1">
      <c r="A961" s="779"/>
      <c r="B961" s="780"/>
      <c r="C961" s="780"/>
      <c r="D961" s="780"/>
      <c r="E961" s="780"/>
      <c r="F961" s="780"/>
      <c r="G961" s="780"/>
      <c r="H961" s="780"/>
      <c r="I961" s="780"/>
      <c r="J961" s="780"/>
      <c r="K961" s="780"/>
      <c r="L961" s="780"/>
      <c r="M961" s="780"/>
      <c r="N961" s="780"/>
      <c r="O961" s="780"/>
      <c r="P961" s="780"/>
      <c r="Q961" s="781"/>
      <c r="R961" s="778"/>
      <c r="S961" s="778"/>
      <c r="T961" s="778"/>
      <c r="U961" s="778"/>
      <c r="V961" s="778"/>
      <c r="W961" s="778"/>
      <c r="X961" s="778"/>
      <c r="Y961" s="778"/>
      <c r="Z961" s="778"/>
      <c r="AA961" s="778"/>
      <c r="AB961" s="778"/>
      <c r="AC961" s="778"/>
      <c r="AD961" s="778"/>
      <c r="AE961" s="778"/>
      <c r="AF961" s="778"/>
      <c r="AG961" s="778"/>
      <c r="AH961" s="778"/>
      <c r="AI961" s="778"/>
      <c r="AJ961" s="778"/>
      <c r="AK961" s="778"/>
      <c r="AL961" s="778"/>
      <c r="AM961" s="778"/>
      <c r="AN961" s="778"/>
      <c r="AO961" s="778"/>
      <c r="AP961" s="778"/>
      <c r="AQ961" s="778"/>
      <c r="AR961" s="778"/>
      <c r="AS961" s="778"/>
      <c r="AT961" s="778"/>
      <c r="AU961" s="778"/>
      <c r="AV961" s="778"/>
      <c r="AW961" s="778"/>
      <c r="AX961" s="778"/>
      <c r="AY961" s="778"/>
      <c r="AZ961" s="778"/>
      <c r="BA961" s="778"/>
      <c r="BB961" s="778"/>
      <c r="BC961" s="778"/>
      <c r="BD961" s="778"/>
      <c r="BE961" s="778"/>
      <c r="BF961" s="778"/>
      <c r="BG961" s="778"/>
      <c r="BH961" s="778"/>
      <c r="BI961" s="778"/>
      <c r="BJ961" s="778"/>
      <c r="BK961" s="778"/>
      <c r="BL961" s="778"/>
      <c r="BM961" s="778"/>
      <c r="BN961" s="778"/>
      <c r="BO961" s="778"/>
      <c r="BP961" s="778"/>
      <c r="BQ961" s="778"/>
      <c r="BR961" s="778"/>
      <c r="BS961" s="778"/>
      <c r="BT961" s="778"/>
      <c r="BU961" s="778"/>
      <c r="BV961" s="778"/>
      <c r="BW961" s="778"/>
      <c r="BX961" s="778"/>
      <c r="BY961" s="778"/>
      <c r="BZ961" s="778"/>
      <c r="CA961" s="778"/>
      <c r="CB961" s="778"/>
      <c r="CC961" s="778"/>
      <c r="CD961" s="778"/>
      <c r="CE961" s="778"/>
      <c r="CF961" s="778"/>
      <c r="CG961" s="778"/>
      <c r="CH961" s="778"/>
      <c r="CI961" s="778"/>
      <c r="CJ961" s="778"/>
      <c r="CK961" s="778"/>
      <c r="CL961" s="778"/>
      <c r="CM961" s="778"/>
      <c r="CN961" s="778"/>
      <c r="CO961" s="778"/>
      <c r="CP961" s="778"/>
      <c r="CQ961" s="778"/>
      <c r="CR961" s="778"/>
      <c r="CS961" s="778"/>
      <c r="CT961" s="778"/>
      <c r="CU961" s="778"/>
      <c r="CV961" s="778"/>
      <c r="CW961" s="778"/>
      <c r="CX961" s="778"/>
      <c r="CY961" s="778"/>
      <c r="CZ961" s="778"/>
      <c r="DA961" s="778"/>
      <c r="DB961" s="778"/>
      <c r="DC961" s="778"/>
      <c r="DD961" s="778"/>
      <c r="DE961" s="778"/>
      <c r="DF961" s="778"/>
      <c r="DG961" s="778"/>
      <c r="DH961" s="778"/>
      <c r="DI961" s="778"/>
      <c r="DJ961" s="778"/>
      <c r="DK961" s="778"/>
      <c r="DL961" s="778"/>
      <c r="DM961" s="778"/>
      <c r="DN961" s="778"/>
      <c r="DO961" s="778"/>
      <c r="DP961" s="778"/>
      <c r="DQ961" s="778"/>
      <c r="DR961" s="778"/>
      <c r="DS961" s="778"/>
      <c r="DT961" s="778"/>
      <c r="DU961" s="778"/>
      <c r="DV961" s="778"/>
      <c r="DW961" s="778"/>
      <c r="DX961" s="778"/>
      <c r="DY961" s="778"/>
      <c r="DZ961" s="778"/>
      <c r="EA961" s="778"/>
      <c r="EB961" s="778"/>
      <c r="EC961" s="778"/>
      <c r="ED961" s="778"/>
      <c r="EE961" s="778"/>
      <c r="EF961" s="778"/>
      <c r="EG961" s="778"/>
      <c r="EH961" s="778"/>
      <c r="EI961" s="778"/>
      <c r="EJ961" s="778"/>
      <c r="EK961" s="778"/>
      <c r="EL961" s="778"/>
      <c r="EM961" s="778"/>
      <c r="EN961" s="778"/>
      <c r="EO961" s="778"/>
      <c r="EP961" s="778"/>
      <c r="EQ961" s="778"/>
      <c r="ER961" s="778"/>
      <c r="ES961" s="778"/>
      <c r="ET961" s="778"/>
      <c r="EU961" s="778"/>
      <c r="EV961" s="778"/>
      <c r="EW961" s="778"/>
      <c r="EX961" s="778"/>
      <c r="EY961" s="778"/>
      <c r="EZ961" s="778"/>
      <c r="FA961" s="778"/>
      <c r="FB961" s="778"/>
      <c r="FC961" s="778"/>
      <c r="FD961" s="778"/>
      <c r="FE961" s="778"/>
      <c r="FF961" s="778"/>
      <c r="FG961" s="778"/>
      <c r="FH961" s="778"/>
      <c r="FI961" s="778"/>
      <c r="FJ961" s="778"/>
      <c r="FK961" s="778"/>
      <c r="FL961" s="778"/>
      <c r="FM961" s="778"/>
      <c r="FN961" s="778"/>
      <c r="FO961" s="778"/>
      <c r="FP961" s="778"/>
      <c r="FQ961" s="778"/>
      <c r="FR961" s="778"/>
      <c r="FS961" s="778"/>
      <c r="FT961" s="778"/>
      <c r="FU961" s="778"/>
      <c r="FV961" s="778"/>
      <c r="FW961" s="778"/>
      <c r="FX961" s="778"/>
      <c r="FY961" s="778"/>
      <c r="FZ961" s="778"/>
      <c r="GA961" s="778"/>
      <c r="GB961" s="778"/>
      <c r="GC961" s="778"/>
      <c r="GD961" s="778"/>
      <c r="GE961" s="778"/>
      <c r="GF961" s="778"/>
      <c r="GG961" s="778"/>
      <c r="GH961" s="778"/>
      <c r="GI961" s="778"/>
      <c r="GJ961" s="778"/>
      <c r="GK961" s="778"/>
      <c r="GL961" s="778"/>
      <c r="GM961" s="778"/>
      <c r="GN961" s="778"/>
      <c r="GO961" s="778"/>
      <c r="GP961" s="778"/>
      <c r="GQ961" s="778"/>
      <c r="GR961" s="778"/>
      <c r="GS961" s="778"/>
      <c r="GT961" s="778"/>
      <c r="GU961" s="778"/>
      <c r="GV961" s="778"/>
      <c r="GW961" s="778"/>
      <c r="GX961" s="778"/>
      <c r="GY961" s="778"/>
      <c r="GZ961" s="778"/>
      <c r="HA961" s="778"/>
      <c r="HB961" s="778"/>
      <c r="HC961" s="778"/>
      <c r="HD961" s="778"/>
      <c r="HE961" s="778"/>
      <c r="HF961" s="778"/>
      <c r="HG961" s="778"/>
      <c r="HH961" s="778"/>
    </row>
    <row r="962" spans="1:216" s="782" customFormat="1">
      <c r="A962" s="779"/>
      <c r="B962" s="780"/>
      <c r="C962" s="780"/>
      <c r="D962" s="780"/>
      <c r="E962" s="780"/>
      <c r="F962" s="780"/>
      <c r="G962" s="780"/>
      <c r="H962" s="780"/>
      <c r="I962" s="780"/>
      <c r="J962" s="780"/>
      <c r="K962" s="780"/>
      <c r="L962" s="780"/>
      <c r="M962" s="780"/>
      <c r="N962" s="780"/>
      <c r="O962" s="780"/>
      <c r="P962" s="780"/>
      <c r="Q962" s="781"/>
      <c r="R962" s="778"/>
      <c r="S962" s="778"/>
      <c r="T962" s="778"/>
      <c r="U962" s="778"/>
      <c r="V962" s="778"/>
      <c r="W962" s="778"/>
      <c r="X962" s="778"/>
      <c r="Y962" s="778"/>
      <c r="Z962" s="778"/>
      <c r="AA962" s="778"/>
      <c r="AB962" s="778"/>
      <c r="AC962" s="778"/>
      <c r="AD962" s="778"/>
      <c r="AE962" s="778"/>
      <c r="AF962" s="778"/>
      <c r="AG962" s="778"/>
      <c r="AH962" s="778"/>
      <c r="AI962" s="778"/>
      <c r="AJ962" s="778"/>
      <c r="AK962" s="778"/>
      <c r="AL962" s="778"/>
      <c r="AM962" s="778"/>
      <c r="AN962" s="778"/>
      <c r="AO962" s="778"/>
      <c r="AP962" s="778"/>
      <c r="AQ962" s="778"/>
      <c r="AR962" s="778"/>
      <c r="AS962" s="778"/>
      <c r="AT962" s="778"/>
      <c r="AU962" s="778"/>
      <c r="AV962" s="778"/>
      <c r="AW962" s="778"/>
      <c r="AX962" s="778"/>
      <c r="AY962" s="778"/>
      <c r="AZ962" s="778"/>
      <c r="BA962" s="778"/>
      <c r="BB962" s="778"/>
      <c r="BC962" s="778"/>
      <c r="BD962" s="778"/>
      <c r="BE962" s="778"/>
      <c r="BF962" s="778"/>
      <c r="BG962" s="778"/>
      <c r="BH962" s="778"/>
      <c r="BI962" s="778"/>
      <c r="BJ962" s="778"/>
      <c r="BK962" s="778"/>
      <c r="BL962" s="778"/>
      <c r="BM962" s="778"/>
      <c r="BN962" s="778"/>
      <c r="BO962" s="778"/>
      <c r="BP962" s="778"/>
      <c r="BQ962" s="778"/>
      <c r="BR962" s="778"/>
      <c r="BS962" s="778"/>
      <c r="BT962" s="778"/>
      <c r="BU962" s="778"/>
      <c r="BV962" s="778"/>
      <c r="BW962" s="778"/>
      <c r="BX962" s="778"/>
      <c r="BY962" s="778"/>
      <c r="BZ962" s="778"/>
      <c r="CA962" s="778"/>
      <c r="CB962" s="778"/>
      <c r="CC962" s="778"/>
      <c r="CD962" s="778"/>
      <c r="CE962" s="778"/>
      <c r="CF962" s="778"/>
      <c r="CG962" s="778"/>
      <c r="CH962" s="778"/>
      <c r="CI962" s="778"/>
      <c r="CJ962" s="778"/>
      <c r="CK962" s="778"/>
      <c r="CL962" s="778"/>
      <c r="CM962" s="778"/>
      <c r="CN962" s="778"/>
      <c r="CO962" s="778"/>
      <c r="CP962" s="778"/>
      <c r="CQ962" s="778"/>
      <c r="CR962" s="778"/>
      <c r="CS962" s="778"/>
      <c r="CT962" s="778"/>
      <c r="CU962" s="778"/>
      <c r="CV962" s="778"/>
      <c r="CW962" s="778"/>
      <c r="CX962" s="778"/>
      <c r="CY962" s="778"/>
      <c r="CZ962" s="778"/>
      <c r="DA962" s="778"/>
      <c r="DB962" s="778"/>
      <c r="DC962" s="778"/>
      <c r="DD962" s="778"/>
      <c r="DE962" s="778"/>
      <c r="DF962" s="778"/>
      <c r="DG962" s="778"/>
      <c r="DH962" s="778"/>
      <c r="DI962" s="778"/>
      <c r="DJ962" s="778"/>
      <c r="DK962" s="778"/>
      <c r="DL962" s="778"/>
      <c r="DM962" s="778"/>
      <c r="DN962" s="778"/>
      <c r="DO962" s="778"/>
      <c r="DP962" s="778"/>
      <c r="DQ962" s="778"/>
      <c r="DR962" s="778"/>
      <c r="DS962" s="778"/>
      <c r="DT962" s="778"/>
      <c r="DU962" s="778"/>
      <c r="DV962" s="778"/>
      <c r="DW962" s="778"/>
      <c r="DX962" s="778"/>
      <c r="DY962" s="778"/>
      <c r="DZ962" s="778"/>
      <c r="EA962" s="778"/>
      <c r="EB962" s="778"/>
      <c r="EC962" s="778"/>
      <c r="ED962" s="778"/>
      <c r="EE962" s="778"/>
      <c r="EF962" s="778"/>
      <c r="EG962" s="778"/>
      <c r="EH962" s="778"/>
      <c r="EI962" s="778"/>
      <c r="EJ962" s="778"/>
      <c r="EK962" s="778"/>
      <c r="EL962" s="778"/>
      <c r="EM962" s="778"/>
      <c r="EN962" s="778"/>
      <c r="EO962" s="778"/>
      <c r="EP962" s="778"/>
      <c r="EQ962" s="778"/>
      <c r="ER962" s="778"/>
      <c r="ES962" s="778"/>
      <c r="ET962" s="778"/>
      <c r="EU962" s="778"/>
      <c r="EV962" s="778"/>
      <c r="EW962" s="778"/>
      <c r="EX962" s="778"/>
      <c r="EY962" s="778"/>
      <c r="EZ962" s="778"/>
      <c r="FA962" s="778"/>
      <c r="FB962" s="778"/>
      <c r="FC962" s="778"/>
      <c r="FD962" s="778"/>
      <c r="FE962" s="778"/>
      <c r="FF962" s="778"/>
      <c r="FG962" s="778"/>
      <c r="FH962" s="778"/>
      <c r="FI962" s="778"/>
      <c r="FJ962" s="778"/>
      <c r="FK962" s="778"/>
      <c r="FL962" s="778"/>
      <c r="FM962" s="778"/>
      <c r="FN962" s="778"/>
      <c r="FO962" s="778"/>
      <c r="FP962" s="778"/>
      <c r="FQ962" s="778"/>
      <c r="FR962" s="778"/>
      <c r="FS962" s="778"/>
      <c r="FT962" s="778"/>
      <c r="FU962" s="778"/>
      <c r="FV962" s="778"/>
      <c r="FW962" s="778"/>
      <c r="FX962" s="778"/>
      <c r="FY962" s="778"/>
      <c r="FZ962" s="778"/>
      <c r="GA962" s="778"/>
      <c r="GB962" s="778"/>
      <c r="GC962" s="778"/>
      <c r="GD962" s="778"/>
      <c r="GE962" s="778"/>
      <c r="GF962" s="778"/>
      <c r="GG962" s="778"/>
      <c r="GH962" s="778"/>
      <c r="GI962" s="778"/>
      <c r="GJ962" s="778"/>
      <c r="GK962" s="778"/>
      <c r="GL962" s="778"/>
      <c r="GM962" s="778"/>
      <c r="GN962" s="778"/>
      <c r="GO962" s="778"/>
      <c r="GP962" s="778"/>
      <c r="GQ962" s="778"/>
      <c r="GR962" s="778"/>
      <c r="GS962" s="778"/>
      <c r="GT962" s="778"/>
      <c r="GU962" s="778"/>
      <c r="GV962" s="778"/>
      <c r="GW962" s="778"/>
      <c r="GX962" s="778"/>
      <c r="GY962" s="778"/>
      <c r="GZ962" s="778"/>
      <c r="HA962" s="778"/>
      <c r="HB962" s="778"/>
      <c r="HC962" s="778"/>
      <c r="HD962" s="778"/>
      <c r="HE962" s="778"/>
      <c r="HF962" s="778"/>
      <c r="HG962" s="778"/>
      <c r="HH962" s="778"/>
    </row>
    <row r="963" spans="1:216" s="782" customFormat="1">
      <c r="A963" s="779"/>
      <c r="B963" s="780"/>
      <c r="C963" s="780"/>
      <c r="D963" s="780"/>
      <c r="E963" s="780"/>
      <c r="F963" s="780"/>
      <c r="G963" s="780"/>
      <c r="H963" s="780"/>
      <c r="I963" s="780"/>
      <c r="J963" s="780"/>
      <c r="K963" s="780"/>
      <c r="L963" s="780"/>
      <c r="M963" s="780"/>
      <c r="N963" s="780"/>
      <c r="O963" s="780"/>
      <c r="P963" s="780"/>
      <c r="Q963" s="781"/>
      <c r="R963" s="778"/>
      <c r="S963" s="778"/>
      <c r="T963" s="778"/>
      <c r="U963" s="778"/>
      <c r="V963" s="778"/>
      <c r="W963" s="778"/>
      <c r="X963" s="778"/>
      <c r="Y963" s="778"/>
      <c r="Z963" s="778"/>
      <c r="AA963" s="778"/>
      <c r="AB963" s="778"/>
      <c r="AC963" s="778"/>
      <c r="AD963" s="778"/>
      <c r="AE963" s="778"/>
      <c r="AF963" s="778"/>
      <c r="AG963" s="778"/>
      <c r="AH963" s="778"/>
      <c r="AI963" s="778"/>
      <c r="AJ963" s="778"/>
      <c r="AK963" s="778"/>
      <c r="AL963" s="778"/>
      <c r="AM963" s="778"/>
      <c r="AN963" s="778"/>
      <c r="AO963" s="778"/>
      <c r="AP963" s="778"/>
      <c r="AQ963" s="778"/>
      <c r="AR963" s="778"/>
      <c r="AS963" s="778"/>
      <c r="AT963" s="778"/>
      <c r="AU963" s="778"/>
      <c r="AV963" s="778"/>
      <c r="AW963" s="778"/>
      <c r="AX963" s="778"/>
      <c r="AY963" s="778"/>
      <c r="AZ963" s="778"/>
      <c r="BA963" s="778"/>
      <c r="BB963" s="778"/>
      <c r="BC963" s="778"/>
      <c r="BD963" s="778"/>
      <c r="BE963" s="778"/>
      <c r="BF963" s="778"/>
      <c r="BG963" s="778"/>
      <c r="BH963" s="778"/>
      <c r="BI963" s="778"/>
      <c r="BJ963" s="778"/>
      <c r="BK963" s="778"/>
      <c r="BL963" s="778"/>
      <c r="BM963" s="778"/>
      <c r="BN963" s="778"/>
      <c r="BO963" s="778"/>
      <c r="BP963" s="778"/>
      <c r="BQ963" s="778"/>
      <c r="BR963" s="778"/>
      <c r="BS963" s="778"/>
      <c r="BT963" s="778"/>
      <c r="BU963" s="778"/>
      <c r="BV963" s="778"/>
      <c r="BW963" s="778"/>
      <c r="BX963" s="778"/>
      <c r="BY963" s="778"/>
      <c r="BZ963" s="778"/>
      <c r="CA963" s="778"/>
      <c r="CB963" s="778"/>
      <c r="CC963" s="778"/>
      <c r="CD963" s="778"/>
      <c r="CE963" s="778"/>
      <c r="CF963" s="778"/>
      <c r="CG963" s="778"/>
      <c r="CH963" s="778"/>
      <c r="CI963" s="778"/>
      <c r="CJ963" s="778"/>
      <c r="CK963" s="778"/>
      <c r="CL963" s="778"/>
      <c r="CM963" s="778"/>
      <c r="CN963" s="778"/>
      <c r="CO963" s="778"/>
      <c r="CP963" s="778"/>
      <c r="CQ963" s="778"/>
      <c r="CR963" s="778"/>
      <c r="CS963" s="778"/>
      <c r="CT963" s="778"/>
      <c r="CU963" s="778"/>
      <c r="CV963" s="778"/>
      <c r="CW963" s="778"/>
      <c r="CX963" s="778"/>
      <c r="CY963" s="778"/>
      <c r="CZ963" s="778"/>
      <c r="DA963" s="778"/>
      <c r="DB963" s="778"/>
      <c r="DC963" s="778"/>
      <c r="DD963" s="778"/>
      <c r="DE963" s="778"/>
      <c r="DF963" s="778"/>
      <c r="DG963" s="778"/>
      <c r="DH963" s="778"/>
      <c r="DI963" s="778"/>
      <c r="DJ963" s="778"/>
      <c r="DK963" s="778"/>
      <c r="DL963" s="778"/>
      <c r="DM963" s="778"/>
      <c r="DN963" s="778"/>
      <c r="DO963" s="778"/>
      <c r="DP963" s="778"/>
      <c r="DQ963" s="778"/>
      <c r="DR963" s="778"/>
      <c r="DS963" s="778"/>
      <c r="DT963" s="778"/>
      <c r="DU963" s="778"/>
      <c r="DV963" s="778"/>
      <c r="DW963" s="778"/>
      <c r="DX963" s="778"/>
      <c r="DY963" s="778"/>
      <c r="DZ963" s="778"/>
      <c r="EA963" s="778"/>
      <c r="EB963" s="778"/>
      <c r="EC963" s="778"/>
      <c r="ED963" s="778"/>
      <c r="EE963" s="778"/>
      <c r="EF963" s="778"/>
      <c r="EG963" s="778"/>
      <c r="EH963" s="778"/>
      <c r="EI963" s="778"/>
      <c r="EJ963" s="778"/>
      <c r="EK963" s="778"/>
      <c r="EL963" s="778"/>
      <c r="EM963" s="778"/>
      <c r="EN963" s="778"/>
      <c r="EO963" s="778"/>
      <c r="EP963" s="778"/>
      <c r="EQ963" s="778"/>
      <c r="ER963" s="778"/>
      <c r="ES963" s="778"/>
      <c r="ET963" s="778"/>
      <c r="EU963" s="778"/>
      <c r="EV963" s="778"/>
      <c r="EW963" s="778"/>
      <c r="EX963" s="778"/>
      <c r="EY963" s="778"/>
      <c r="EZ963" s="778"/>
      <c r="FA963" s="778"/>
      <c r="FB963" s="778"/>
      <c r="FC963" s="778"/>
      <c r="FD963" s="778"/>
      <c r="FE963" s="778"/>
      <c r="FF963" s="778"/>
      <c r="FG963" s="778"/>
      <c r="FH963" s="778"/>
      <c r="FI963" s="778"/>
      <c r="FJ963" s="778"/>
      <c r="FK963" s="778"/>
      <c r="FL963" s="778"/>
      <c r="FM963" s="778"/>
      <c r="FN963" s="778"/>
      <c r="FO963" s="778"/>
      <c r="FP963" s="778"/>
      <c r="FQ963" s="778"/>
      <c r="FR963" s="778"/>
      <c r="FS963" s="778"/>
      <c r="FT963" s="778"/>
      <c r="FU963" s="778"/>
      <c r="FV963" s="778"/>
      <c r="FW963" s="778"/>
      <c r="FX963" s="778"/>
      <c r="FY963" s="778"/>
      <c r="FZ963" s="778"/>
      <c r="GA963" s="778"/>
      <c r="GB963" s="778"/>
      <c r="GC963" s="778"/>
      <c r="GD963" s="778"/>
      <c r="GE963" s="778"/>
      <c r="GF963" s="778"/>
      <c r="GG963" s="778"/>
      <c r="GH963" s="778"/>
      <c r="GI963" s="778"/>
      <c r="GJ963" s="778"/>
      <c r="GK963" s="778"/>
      <c r="GL963" s="778"/>
      <c r="GM963" s="778"/>
      <c r="GN963" s="778"/>
      <c r="GO963" s="778"/>
      <c r="GP963" s="778"/>
      <c r="GQ963" s="778"/>
      <c r="GR963" s="778"/>
      <c r="GS963" s="778"/>
      <c r="GT963" s="778"/>
      <c r="GU963" s="778"/>
      <c r="GV963" s="778"/>
      <c r="GW963" s="778"/>
      <c r="GX963" s="778"/>
      <c r="GY963" s="778"/>
      <c r="GZ963" s="778"/>
      <c r="HA963" s="778"/>
      <c r="HB963" s="778"/>
      <c r="HC963" s="778"/>
      <c r="HD963" s="778"/>
      <c r="HE963" s="778"/>
      <c r="HF963" s="778"/>
      <c r="HG963" s="778"/>
      <c r="HH963" s="778"/>
    </row>
    <row r="964" spans="1:216" s="782" customFormat="1">
      <c r="A964" s="779"/>
      <c r="B964" s="780"/>
      <c r="C964" s="780"/>
      <c r="D964" s="780"/>
      <c r="E964" s="780"/>
      <c r="F964" s="780"/>
      <c r="G964" s="780"/>
      <c r="H964" s="780"/>
      <c r="I964" s="780"/>
      <c r="J964" s="780"/>
      <c r="K964" s="780"/>
      <c r="L964" s="780"/>
      <c r="M964" s="780"/>
      <c r="N964" s="780"/>
      <c r="O964" s="780"/>
      <c r="P964" s="780"/>
      <c r="Q964" s="781"/>
      <c r="R964" s="778"/>
      <c r="S964" s="778"/>
      <c r="T964" s="778"/>
      <c r="U964" s="778"/>
      <c r="V964" s="778"/>
      <c r="W964" s="778"/>
      <c r="X964" s="778"/>
      <c r="Y964" s="778"/>
      <c r="Z964" s="778"/>
      <c r="AA964" s="778"/>
      <c r="AB964" s="778"/>
      <c r="AC964" s="778"/>
      <c r="AD964" s="778"/>
      <c r="AE964" s="778"/>
      <c r="AF964" s="778"/>
      <c r="AG964" s="778"/>
      <c r="AH964" s="778"/>
      <c r="AI964" s="778"/>
      <c r="AJ964" s="778"/>
      <c r="AK964" s="778"/>
      <c r="AL964" s="778"/>
      <c r="AM964" s="778"/>
      <c r="AN964" s="778"/>
      <c r="AO964" s="778"/>
      <c r="AP964" s="778"/>
      <c r="AQ964" s="778"/>
      <c r="AR964" s="778"/>
      <c r="AS964" s="778"/>
      <c r="AT964" s="778"/>
      <c r="AU964" s="778"/>
      <c r="AV964" s="778"/>
      <c r="AW964" s="778"/>
      <c r="AX964" s="778"/>
      <c r="AY964" s="778"/>
      <c r="AZ964" s="778"/>
      <c r="BA964" s="778"/>
      <c r="BB964" s="778"/>
      <c r="BC964" s="778"/>
      <c r="BD964" s="778"/>
      <c r="BE964" s="778"/>
      <c r="BF964" s="778"/>
      <c r="BG964" s="778"/>
      <c r="BH964" s="778"/>
      <c r="BI964" s="778"/>
      <c r="BJ964" s="778"/>
      <c r="BK964" s="778"/>
      <c r="BL964" s="778"/>
      <c r="BM964" s="778"/>
      <c r="BN964" s="778"/>
      <c r="BO964" s="778"/>
      <c r="BP964" s="778"/>
      <c r="BQ964" s="778"/>
      <c r="BR964" s="778"/>
      <c r="BS964" s="778"/>
      <c r="BT964" s="778"/>
      <c r="BU964" s="778"/>
      <c r="BV964" s="778"/>
      <c r="BW964" s="778"/>
      <c r="BX964" s="778"/>
      <c r="BY964" s="778"/>
      <c r="BZ964" s="778"/>
      <c r="CA964" s="778"/>
      <c r="CB964" s="778"/>
      <c r="CC964" s="778"/>
      <c r="CD964" s="778"/>
      <c r="CE964" s="778"/>
      <c r="CF964" s="778"/>
      <c r="CG964" s="778"/>
      <c r="CH964" s="778"/>
      <c r="CI964" s="778"/>
      <c r="CJ964" s="778"/>
      <c r="CK964" s="778"/>
      <c r="CL964" s="778"/>
      <c r="CM964" s="778"/>
      <c r="CN964" s="778"/>
      <c r="CO964" s="778"/>
      <c r="CP964" s="778"/>
      <c r="CQ964" s="778"/>
      <c r="CR964" s="778"/>
      <c r="CS964" s="778"/>
      <c r="CT964" s="778"/>
      <c r="CU964" s="778"/>
      <c r="CV964" s="778"/>
      <c r="CW964" s="778"/>
      <c r="CX964" s="778"/>
      <c r="CY964" s="778"/>
      <c r="CZ964" s="778"/>
      <c r="DA964" s="778"/>
      <c r="DB964" s="778"/>
      <c r="DC964" s="778"/>
      <c r="DD964" s="778"/>
      <c r="DE964" s="778"/>
      <c r="DF964" s="778"/>
      <c r="DG964" s="778"/>
      <c r="DH964" s="778"/>
      <c r="DI964" s="778"/>
      <c r="DJ964" s="778"/>
      <c r="DK964" s="778"/>
      <c r="DL964" s="778"/>
      <c r="DM964" s="778"/>
      <c r="DN964" s="778"/>
      <c r="DO964" s="778"/>
      <c r="DP964" s="778"/>
      <c r="DQ964" s="778"/>
      <c r="DR964" s="778"/>
      <c r="DS964" s="778"/>
      <c r="DT964" s="778"/>
      <c r="DU964" s="778"/>
      <c r="DV964" s="778"/>
      <c r="DW964" s="778"/>
      <c r="DX964" s="778"/>
      <c r="DY964" s="778"/>
      <c r="DZ964" s="778"/>
      <c r="EA964" s="778"/>
      <c r="EB964" s="778"/>
      <c r="EC964" s="778"/>
      <c r="ED964" s="778"/>
      <c r="EE964" s="778"/>
      <c r="EF964" s="778"/>
      <c r="EG964" s="778"/>
      <c r="EH964" s="778"/>
      <c r="EI964" s="778"/>
      <c r="EJ964" s="778"/>
      <c r="EK964" s="778"/>
      <c r="EL964" s="778"/>
      <c r="EM964" s="778"/>
      <c r="EN964" s="778"/>
      <c r="EO964" s="778"/>
      <c r="EP964" s="778"/>
      <c r="EQ964" s="778"/>
      <c r="ER964" s="778"/>
      <c r="ES964" s="778"/>
      <c r="ET964" s="778"/>
      <c r="EU964" s="778"/>
      <c r="EV964" s="778"/>
      <c r="EW964" s="778"/>
      <c r="EX964" s="778"/>
      <c r="EY964" s="778"/>
      <c r="EZ964" s="778"/>
      <c r="FA964" s="778"/>
      <c r="FB964" s="778"/>
      <c r="FC964" s="778"/>
      <c r="FD964" s="778"/>
      <c r="FE964" s="778"/>
      <c r="FF964" s="778"/>
      <c r="FG964" s="778"/>
      <c r="FH964" s="778"/>
      <c r="FI964" s="778"/>
      <c r="FJ964" s="778"/>
      <c r="FK964" s="778"/>
      <c r="FL964" s="778"/>
      <c r="FM964" s="778"/>
      <c r="FN964" s="778"/>
      <c r="FO964" s="778"/>
      <c r="FP964" s="778"/>
      <c r="FQ964" s="778"/>
      <c r="FR964" s="778"/>
      <c r="FS964" s="778"/>
      <c r="FT964" s="778"/>
      <c r="FU964" s="778"/>
      <c r="FV964" s="778"/>
      <c r="FW964" s="778"/>
      <c r="FX964" s="778"/>
      <c r="FY964" s="778"/>
      <c r="FZ964" s="778"/>
      <c r="GA964" s="778"/>
      <c r="GB964" s="778"/>
      <c r="GC964" s="778"/>
      <c r="GD964" s="778"/>
      <c r="GE964" s="778"/>
      <c r="GF964" s="778"/>
      <c r="GG964" s="778"/>
      <c r="GH964" s="778"/>
      <c r="GI964" s="778"/>
      <c r="GJ964" s="778"/>
      <c r="GK964" s="778"/>
      <c r="GL964" s="778"/>
      <c r="GM964" s="778"/>
      <c r="GN964" s="778"/>
      <c r="GO964" s="778"/>
      <c r="GP964" s="778"/>
      <c r="GQ964" s="778"/>
      <c r="GR964" s="778"/>
      <c r="GS964" s="778"/>
      <c r="GT964" s="778"/>
      <c r="GU964" s="778"/>
      <c r="GV964" s="778"/>
      <c r="GW964" s="778"/>
      <c r="GX964" s="778"/>
      <c r="GY964" s="778"/>
      <c r="GZ964" s="778"/>
      <c r="HA964" s="778"/>
      <c r="HB964" s="778"/>
      <c r="HC964" s="778"/>
      <c r="HD964" s="778"/>
      <c r="HE964" s="778"/>
      <c r="HF964" s="778"/>
      <c r="HG964" s="778"/>
      <c r="HH964" s="778"/>
    </row>
    <row r="965" spans="1:216" s="782" customFormat="1">
      <c r="A965" s="779"/>
      <c r="B965" s="780"/>
      <c r="C965" s="780"/>
      <c r="D965" s="780"/>
      <c r="E965" s="780"/>
      <c r="F965" s="780"/>
      <c r="G965" s="780"/>
      <c r="H965" s="780"/>
      <c r="I965" s="780"/>
      <c r="J965" s="780"/>
      <c r="K965" s="780"/>
      <c r="L965" s="780"/>
      <c r="M965" s="780"/>
      <c r="N965" s="780"/>
      <c r="O965" s="780"/>
      <c r="P965" s="780"/>
      <c r="Q965" s="781"/>
      <c r="R965" s="778"/>
      <c r="S965" s="778"/>
      <c r="T965" s="778"/>
      <c r="U965" s="778"/>
      <c r="V965" s="778"/>
      <c r="W965" s="778"/>
      <c r="X965" s="778"/>
      <c r="Y965" s="778"/>
      <c r="Z965" s="778"/>
      <c r="AA965" s="778"/>
      <c r="AB965" s="778"/>
      <c r="AC965" s="778"/>
      <c r="AD965" s="778"/>
      <c r="AE965" s="778"/>
      <c r="AF965" s="778"/>
      <c r="AG965" s="778"/>
      <c r="AH965" s="778"/>
      <c r="AI965" s="778"/>
      <c r="AJ965" s="778"/>
      <c r="AK965" s="778"/>
      <c r="AL965" s="778"/>
      <c r="AM965" s="778"/>
      <c r="AN965" s="778"/>
      <c r="AO965" s="778"/>
      <c r="AP965" s="778"/>
      <c r="AQ965" s="778"/>
      <c r="AR965" s="778"/>
      <c r="AS965" s="778"/>
      <c r="AT965" s="778"/>
      <c r="AU965" s="778"/>
      <c r="AV965" s="778"/>
      <c r="AW965" s="778"/>
      <c r="AX965" s="778"/>
      <c r="AY965" s="778"/>
      <c r="AZ965" s="778"/>
      <c r="BA965" s="778"/>
      <c r="BB965" s="778"/>
      <c r="BC965" s="778"/>
      <c r="BD965" s="778"/>
      <c r="BE965" s="778"/>
      <c r="BF965" s="778"/>
      <c r="BG965" s="778"/>
      <c r="BH965" s="778"/>
      <c r="BI965" s="778"/>
      <c r="BJ965" s="778"/>
      <c r="BK965" s="778"/>
      <c r="BL965" s="778"/>
      <c r="BM965" s="778"/>
      <c r="BN965" s="778"/>
      <c r="BO965" s="778"/>
      <c r="BP965" s="778"/>
      <c r="BQ965" s="778"/>
      <c r="BR965" s="778"/>
      <c r="BS965" s="778"/>
      <c r="BT965" s="778"/>
      <c r="BU965" s="778"/>
      <c r="BV965" s="778"/>
      <c r="BW965" s="778"/>
      <c r="BX965" s="778"/>
      <c r="BY965" s="778"/>
      <c r="BZ965" s="778"/>
      <c r="CA965" s="778"/>
      <c r="CB965" s="778"/>
      <c r="CC965" s="778"/>
      <c r="CD965" s="778"/>
      <c r="CE965" s="778"/>
      <c r="CF965" s="778"/>
      <c r="CG965" s="778"/>
      <c r="CH965" s="778"/>
      <c r="CI965" s="778"/>
      <c r="CJ965" s="778"/>
      <c r="CK965" s="778"/>
      <c r="CL965" s="778"/>
      <c r="CM965" s="778"/>
      <c r="CN965" s="778"/>
      <c r="CO965" s="778"/>
      <c r="CP965" s="778"/>
      <c r="CQ965" s="778"/>
      <c r="CR965" s="778"/>
      <c r="CS965" s="778"/>
      <c r="CT965" s="778"/>
      <c r="CU965" s="778"/>
      <c r="CV965" s="778"/>
      <c r="CW965" s="778"/>
      <c r="CX965" s="778"/>
      <c r="CY965" s="778"/>
      <c r="CZ965" s="778"/>
      <c r="DA965" s="778"/>
      <c r="DB965" s="778"/>
      <c r="DC965" s="778"/>
      <c r="DD965" s="778"/>
      <c r="DE965" s="778"/>
      <c r="DF965" s="778"/>
      <c r="DG965" s="778"/>
      <c r="DH965" s="778"/>
      <c r="DI965" s="778"/>
      <c r="DJ965" s="778"/>
      <c r="DK965" s="778"/>
      <c r="DL965" s="778"/>
      <c r="DM965" s="778"/>
      <c r="DN965" s="778"/>
      <c r="DO965" s="778"/>
      <c r="DP965" s="778"/>
      <c r="DQ965" s="778"/>
      <c r="DR965" s="778"/>
      <c r="DS965" s="778"/>
      <c r="DT965" s="778"/>
      <c r="DU965" s="778"/>
      <c r="DV965" s="778"/>
      <c r="DW965" s="778"/>
      <c r="DX965" s="778"/>
      <c r="DY965" s="778"/>
      <c r="DZ965" s="778"/>
      <c r="EA965" s="778"/>
      <c r="EB965" s="778"/>
      <c r="EC965" s="778"/>
      <c r="ED965" s="778"/>
      <c r="EE965" s="778"/>
      <c r="EF965" s="778"/>
      <c r="EG965" s="778"/>
      <c r="EH965" s="778"/>
      <c r="EI965" s="778"/>
      <c r="EJ965" s="778"/>
      <c r="EK965" s="778"/>
      <c r="EL965" s="778"/>
      <c r="EM965" s="778"/>
      <c r="EN965" s="778"/>
      <c r="EO965" s="778"/>
      <c r="EP965" s="778"/>
      <c r="EQ965" s="778"/>
      <c r="ER965" s="778"/>
      <c r="ES965" s="778"/>
      <c r="ET965" s="778"/>
      <c r="EU965" s="778"/>
      <c r="EV965" s="778"/>
      <c r="EW965" s="778"/>
      <c r="EX965" s="778"/>
      <c r="EY965" s="778"/>
      <c r="EZ965" s="778"/>
      <c r="FA965" s="778"/>
      <c r="FB965" s="778"/>
      <c r="FC965" s="778"/>
      <c r="FD965" s="778"/>
      <c r="FE965" s="778"/>
      <c r="FF965" s="778"/>
      <c r="FG965" s="778"/>
      <c r="FH965" s="778"/>
      <c r="FI965" s="778"/>
      <c r="FJ965" s="778"/>
      <c r="FK965" s="778"/>
      <c r="FL965" s="778"/>
      <c r="FM965" s="778"/>
      <c r="FN965" s="778"/>
      <c r="FO965" s="778"/>
      <c r="FP965" s="778"/>
      <c r="FQ965" s="778"/>
      <c r="FR965" s="778"/>
      <c r="FS965" s="778"/>
      <c r="FT965" s="778"/>
      <c r="FU965" s="778"/>
      <c r="FV965" s="778"/>
      <c r="FW965" s="778"/>
      <c r="FX965" s="778"/>
      <c r="FY965" s="778"/>
      <c r="FZ965" s="778"/>
      <c r="GA965" s="778"/>
      <c r="GB965" s="778"/>
      <c r="GC965" s="778"/>
      <c r="GD965" s="778"/>
      <c r="GE965" s="778"/>
      <c r="GF965" s="778"/>
      <c r="GG965" s="778"/>
      <c r="GH965" s="778"/>
      <c r="GI965" s="778"/>
      <c r="GJ965" s="778"/>
      <c r="GK965" s="778"/>
      <c r="GL965" s="778"/>
      <c r="GM965" s="778"/>
      <c r="GN965" s="778"/>
      <c r="GO965" s="778"/>
      <c r="GP965" s="778"/>
      <c r="GQ965" s="778"/>
      <c r="GR965" s="778"/>
      <c r="GS965" s="778"/>
      <c r="GT965" s="778"/>
      <c r="GU965" s="778"/>
      <c r="GV965" s="778"/>
      <c r="GW965" s="778"/>
      <c r="GX965" s="778"/>
      <c r="GY965" s="778"/>
      <c r="GZ965" s="778"/>
      <c r="HA965" s="778"/>
      <c r="HB965" s="778"/>
      <c r="HC965" s="778"/>
      <c r="HD965" s="778"/>
      <c r="HE965" s="778"/>
      <c r="HF965" s="778"/>
      <c r="HG965" s="778"/>
      <c r="HH965" s="778"/>
    </row>
    <row r="966" spans="1:216" s="782" customFormat="1">
      <c r="A966" s="779"/>
      <c r="B966" s="780"/>
      <c r="C966" s="780"/>
      <c r="D966" s="780"/>
      <c r="E966" s="780"/>
      <c r="F966" s="780"/>
      <c r="G966" s="780"/>
      <c r="H966" s="780"/>
      <c r="I966" s="780"/>
      <c r="J966" s="780"/>
      <c r="K966" s="780"/>
      <c r="L966" s="780"/>
      <c r="M966" s="780"/>
      <c r="N966" s="780"/>
      <c r="O966" s="780"/>
      <c r="P966" s="780"/>
      <c r="Q966" s="781"/>
      <c r="R966" s="778"/>
      <c r="S966" s="778"/>
      <c r="T966" s="778"/>
      <c r="U966" s="778"/>
      <c r="V966" s="778"/>
      <c r="W966" s="778"/>
      <c r="X966" s="778"/>
      <c r="Y966" s="778"/>
      <c r="Z966" s="778"/>
      <c r="AA966" s="778"/>
      <c r="AB966" s="778"/>
      <c r="AC966" s="778"/>
      <c r="AD966" s="778"/>
      <c r="AE966" s="778"/>
      <c r="AF966" s="778"/>
      <c r="AG966" s="778"/>
      <c r="AH966" s="778"/>
      <c r="AI966" s="778"/>
      <c r="AJ966" s="778"/>
      <c r="AK966" s="778"/>
      <c r="AL966" s="778"/>
      <c r="AM966" s="778"/>
      <c r="AN966" s="778"/>
      <c r="AO966" s="778"/>
      <c r="AP966" s="778"/>
      <c r="AQ966" s="778"/>
      <c r="AR966" s="778"/>
      <c r="AS966" s="778"/>
      <c r="AT966" s="778"/>
      <c r="AU966" s="778"/>
      <c r="AV966" s="778"/>
      <c r="AW966" s="778"/>
      <c r="AX966" s="778"/>
      <c r="AY966" s="778"/>
      <c r="AZ966" s="778"/>
      <c r="BA966" s="778"/>
      <c r="BB966" s="778"/>
      <c r="BC966" s="778"/>
      <c r="BD966" s="778"/>
      <c r="BE966" s="778"/>
      <c r="BF966" s="778"/>
      <c r="BG966" s="778"/>
      <c r="BH966" s="778"/>
      <c r="BI966" s="778"/>
      <c r="BJ966" s="778"/>
      <c r="BK966" s="778"/>
      <c r="BL966" s="778"/>
      <c r="BM966" s="778"/>
      <c r="BN966" s="778"/>
      <c r="BO966" s="778"/>
      <c r="BP966" s="778"/>
      <c r="BQ966" s="778"/>
      <c r="BR966" s="778"/>
      <c r="BS966" s="778"/>
      <c r="BT966" s="778"/>
      <c r="BU966" s="778"/>
      <c r="BV966" s="778"/>
      <c r="BW966" s="778"/>
      <c r="BX966" s="778"/>
      <c r="BY966" s="778"/>
      <c r="BZ966" s="778"/>
      <c r="CA966" s="778"/>
      <c r="CB966" s="778"/>
      <c r="CC966" s="778"/>
      <c r="CD966" s="778"/>
      <c r="CE966" s="778"/>
      <c r="CF966" s="778"/>
      <c r="CG966" s="778"/>
      <c r="CH966" s="778"/>
      <c r="CI966" s="778"/>
      <c r="CJ966" s="778"/>
      <c r="CK966" s="778"/>
      <c r="CL966" s="778"/>
      <c r="CM966" s="778"/>
      <c r="CN966" s="778"/>
      <c r="CO966" s="778"/>
      <c r="CP966" s="778"/>
      <c r="CQ966" s="778"/>
      <c r="CR966" s="778"/>
      <c r="CS966" s="778"/>
      <c r="CT966" s="778"/>
      <c r="CU966" s="778"/>
      <c r="CV966" s="778"/>
      <c r="CW966" s="778"/>
      <c r="CX966" s="778"/>
      <c r="CY966" s="778"/>
      <c r="CZ966" s="778"/>
      <c r="DA966" s="778"/>
      <c r="DB966" s="778"/>
      <c r="DC966" s="778"/>
      <c r="DD966" s="778"/>
      <c r="DE966" s="778"/>
      <c r="DF966" s="778"/>
      <c r="DG966" s="778"/>
      <c r="DH966" s="778"/>
      <c r="DI966" s="778"/>
      <c r="DJ966" s="778"/>
      <c r="DK966" s="778"/>
      <c r="DL966" s="778"/>
      <c r="DM966" s="778"/>
      <c r="DN966" s="778"/>
      <c r="DO966" s="778"/>
      <c r="DP966" s="778"/>
      <c r="DQ966" s="778"/>
      <c r="DR966" s="778"/>
      <c r="DS966" s="778"/>
      <c r="DT966" s="778"/>
      <c r="DU966" s="778"/>
      <c r="DV966" s="778"/>
      <c r="DW966" s="778"/>
      <c r="DX966" s="778"/>
      <c r="DY966" s="778"/>
      <c r="DZ966" s="778"/>
      <c r="EA966" s="778"/>
      <c r="EB966" s="778"/>
      <c r="EC966" s="778"/>
      <c r="ED966" s="778"/>
      <c r="EE966" s="778"/>
      <c r="EF966" s="778"/>
      <c r="EG966" s="778"/>
      <c r="EH966" s="778"/>
      <c r="EI966" s="778"/>
      <c r="EJ966" s="778"/>
      <c r="EK966" s="778"/>
      <c r="EL966" s="778"/>
      <c r="EM966" s="778"/>
      <c r="EN966" s="778"/>
      <c r="EO966" s="778"/>
      <c r="EP966" s="778"/>
      <c r="EQ966" s="778"/>
      <c r="ER966" s="778"/>
      <c r="ES966" s="778"/>
      <c r="ET966" s="778"/>
      <c r="EU966" s="778"/>
      <c r="EV966" s="778"/>
      <c r="EW966" s="778"/>
      <c r="EX966" s="778"/>
      <c r="EY966" s="778"/>
      <c r="EZ966" s="778"/>
      <c r="FA966" s="778"/>
      <c r="FB966" s="778"/>
      <c r="FC966" s="778"/>
      <c r="FD966" s="778"/>
      <c r="FE966" s="778"/>
      <c r="FF966" s="778"/>
      <c r="FG966" s="778"/>
      <c r="FH966" s="778"/>
      <c r="FI966" s="778"/>
      <c r="FJ966" s="778"/>
      <c r="FK966" s="778"/>
      <c r="FL966" s="778"/>
      <c r="FM966" s="778"/>
      <c r="FN966" s="778"/>
      <c r="FO966" s="778"/>
      <c r="FP966" s="778"/>
      <c r="FQ966" s="778"/>
      <c r="FR966" s="778"/>
      <c r="FS966" s="778"/>
      <c r="FT966" s="778"/>
      <c r="FU966" s="778"/>
      <c r="FV966" s="778"/>
      <c r="FW966" s="778"/>
      <c r="FX966" s="778"/>
      <c r="FY966" s="778"/>
      <c r="FZ966" s="778"/>
      <c r="GA966" s="778"/>
      <c r="GB966" s="778"/>
      <c r="GC966" s="778"/>
      <c r="GD966" s="778"/>
      <c r="GE966" s="778"/>
      <c r="GF966" s="778"/>
      <c r="GG966" s="778"/>
      <c r="GH966" s="778"/>
      <c r="GI966" s="778"/>
      <c r="GJ966" s="778"/>
      <c r="GK966" s="778"/>
      <c r="GL966" s="778"/>
      <c r="GM966" s="778"/>
      <c r="GN966" s="778"/>
      <c r="GO966" s="778"/>
      <c r="GP966" s="778"/>
      <c r="GQ966" s="778"/>
      <c r="GR966" s="778"/>
      <c r="GS966" s="778"/>
      <c r="GT966" s="778"/>
      <c r="GU966" s="778"/>
      <c r="GV966" s="778"/>
      <c r="GW966" s="778"/>
      <c r="GX966" s="778"/>
      <c r="GY966" s="778"/>
      <c r="GZ966" s="778"/>
      <c r="HA966" s="778"/>
      <c r="HB966" s="778"/>
      <c r="HC966" s="778"/>
      <c r="HD966" s="778"/>
      <c r="HE966" s="778"/>
      <c r="HF966" s="778"/>
      <c r="HG966" s="778"/>
      <c r="HH966" s="778"/>
    </row>
    <row r="967" spans="1:216" s="782" customFormat="1">
      <c r="A967" s="779"/>
      <c r="B967" s="780"/>
      <c r="C967" s="780"/>
      <c r="D967" s="780"/>
      <c r="E967" s="780"/>
      <c r="F967" s="780"/>
      <c r="G967" s="780"/>
      <c r="H967" s="780"/>
      <c r="I967" s="780"/>
      <c r="J967" s="780"/>
      <c r="K967" s="780"/>
      <c r="L967" s="780"/>
      <c r="M967" s="780"/>
      <c r="N967" s="780"/>
      <c r="O967" s="780"/>
      <c r="P967" s="780"/>
      <c r="Q967" s="781"/>
      <c r="R967" s="778"/>
      <c r="S967" s="778"/>
      <c r="T967" s="778"/>
      <c r="U967" s="778"/>
      <c r="V967" s="778"/>
      <c r="W967" s="778"/>
      <c r="X967" s="778"/>
      <c r="Y967" s="778"/>
      <c r="Z967" s="778"/>
      <c r="AA967" s="778"/>
      <c r="AB967" s="778"/>
      <c r="AC967" s="778"/>
      <c r="AD967" s="778"/>
      <c r="AE967" s="778"/>
      <c r="AF967" s="778"/>
      <c r="AG967" s="778"/>
      <c r="AH967" s="778"/>
      <c r="AI967" s="778"/>
      <c r="AJ967" s="778"/>
      <c r="AK967" s="778"/>
      <c r="AL967" s="778"/>
      <c r="AM967" s="778"/>
      <c r="AN967" s="778"/>
      <c r="AO967" s="778"/>
      <c r="AP967" s="778"/>
      <c r="AQ967" s="778"/>
      <c r="AR967" s="778"/>
      <c r="AS967" s="778"/>
      <c r="AT967" s="778"/>
      <c r="AU967" s="778"/>
      <c r="AV967" s="778"/>
      <c r="AW967" s="778"/>
      <c r="AX967" s="778"/>
      <c r="AY967" s="778"/>
      <c r="AZ967" s="778"/>
      <c r="BA967" s="778"/>
      <c r="BB967" s="778"/>
      <c r="BC967" s="778"/>
      <c r="BD967" s="778"/>
      <c r="BE967" s="778"/>
      <c r="BF967" s="778"/>
      <c r="BG967" s="778"/>
      <c r="BH967" s="778"/>
      <c r="BI967" s="778"/>
      <c r="BJ967" s="778"/>
      <c r="BK967" s="778"/>
      <c r="BL967" s="778"/>
      <c r="BM967" s="778"/>
      <c r="BN967" s="778"/>
      <c r="BO967" s="778"/>
      <c r="BP967" s="778"/>
      <c r="BQ967" s="778"/>
      <c r="BR967" s="778"/>
      <c r="BS967" s="778"/>
      <c r="BT967" s="778"/>
      <c r="BU967" s="778"/>
      <c r="BV967" s="778"/>
      <c r="BW967" s="778"/>
      <c r="BX967" s="778"/>
      <c r="BY967" s="778"/>
      <c r="BZ967" s="778"/>
      <c r="CA967" s="778"/>
      <c r="CB967" s="778"/>
      <c r="CC967" s="778"/>
      <c r="CD967" s="778"/>
      <c r="CE967" s="778"/>
      <c r="CF967" s="778"/>
      <c r="CG967" s="778"/>
      <c r="CH967" s="778"/>
      <c r="CI967" s="778"/>
      <c r="CJ967" s="778"/>
      <c r="CK967" s="778"/>
      <c r="CL967" s="778"/>
      <c r="CM967" s="778"/>
      <c r="CN967" s="778"/>
      <c r="CO967" s="778"/>
      <c r="CP967" s="778"/>
      <c r="CQ967" s="778"/>
      <c r="CR967" s="778"/>
      <c r="CS967" s="778"/>
      <c r="CT967" s="778"/>
      <c r="CU967" s="778"/>
      <c r="CV967" s="778"/>
      <c r="CW967" s="778"/>
      <c r="CX967" s="778"/>
      <c r="CY967" s="778"/>
      <c r="CZ967" s="778"/>
      <c r="DA967" s="778"/>
      <c r="DB967" s="778"/>
      <c r="DC967" s="778"/>
      <c r="DD967" s="778"/>
      <c r="DE967" s="778"/>
      <c r="DF967" s="778"/>
      <c r="DG967" s="778"/>
      <c r="DH967" s="778"/>
      <c r="DI967" s="778"/>
      <c r="DJ967" s="778"/>
      <c r="DK967" s="778"/>
      <c r="DL967" s="778"/>
      <c r="DM967" s="778"/>
      <c r="DN967" s="778"/>
      <c r="DO967" s="778"/>
      <c r="DP967" s="778"/>
      <c r="DQ967" s="778"/>
      <c r="DR967" s="778"/>
      <c r="DS967" s="778"/>
      <c r="DT967" s="778"/>
      <c r="DU967" s="778"/>
      <c r="DV967" s="778"/>
      <c r="DW967" s="778"/>
      <c r="DX967" s="778"/>
      <c r="DY967" s="778"/>
      <c r="DZ967" s="778"/>
      <c r="EA967" s="778"/>
      <c r="EB967" s="778"/>
      <c r="EC967" s="778"/>
      <c r="ED967" s="778"/>
      <c r="EE967" s="778"/>
      <c r="EF967" s="778"/>
      <c r="EG967" s="778"/>
      <c r="EH967" s="778"/>
      <c r="EI967" s="778"/>
      <c r="EJ967" s="778"/>
      <c r="EK967" s="778"/>
      <c r="EL967" s="778"/>
      <c r="EM967" s="778"/>
      <c r="EN967" s="778"/>
      <c r="EO967" s="778"/>
      <c r="EP967" s="778"/>
      <c r="EQ967" s="778"/>
      <c r="ER967" s="778"/>
      <c r="ES967" s="778"/>
      <c r="ET967" s="778"/>
      <c r="EU967" s="778"/>
      <c r="EV967" s="778"/>
      <c r="EW967" s="778"/>
      <c r="EX967" s="778"/>
      <c r="EY967" s="778"/>
      <c r="EZ967" s="778"/>
      <c r="FA967" s="778"/>
      <c r="FB967" s="778"/>
      <c r="FC967" s="778"/>
      <c r="FD967" s="778"/>
      <c r="FE967" s="778"/>
      <c r="FF967" s="778"/>
      <c r="FG967" s="778"/>
      <c r="FH967" s="778"/>
      <c r="FI967" s="778"/>
      <c r="FJ967" s="778"/>
      <c r="FK967" s="778"/>
      <c r="FL967" s="778"/>
      <c r="FM967" s="778"/>
      <c r="FN967" s="778"/>
      <c r="FO967" s="778"/>
      <c r="FP967" s="778"/>
      <c r="FQ967" s="778"/>
      <c r="FR967" s="778"/>
      <c r="FS967" s="778"/>
      <c r="FT967" s="778"/>
      <c r="FU967" s="778"/>
      <c r="FV967" s="778"/>
      <c r="FW967" s="778"/>
      <c r="FX967" s="778"/>
      <c r="FY967" s="778"/>
      <c r="FZ967" s="778"/>
      <c r="GA967" s="778"/>
      <c r="GB967" s="778"/>
      <c r="GC967" s="778"/>
      <c r="GD967" s="778"/>
      <c r="GE967" s="778"/>
      <c r="GF967" s="778"/>
      <c r="GG967" s="778"/>
      <c r="GH967" s="778"/>
      <c r="GI967" s="778"/>
      <c r="GJ967" s="778"/>
      <c r="GK967" s="778"/>
      <c r="GL967" s="778"/>
      <c r="GM967" s="778"/>
      <c r="GN967" s="778"/>
      <c r="GO967" s="778"/>
      <c r="GP967" s="778"/>
      <c r="GQ967" s="778"/>
      <c r="GR967" s="778"/>
      <c r="GS967" s="778"/>
      <c r="GT967" s="778"/>
      <c r="GU967" s="778"/>
      <c r="GV967" s="778"/>
      <c r="GW967" s="778"/>
      <c r="GX967" s="778"/>
      <c r="GY967" s="778"/>
      <c r="GZ967" s="778"/>
      <c r="HA967" s="778"/>
      <c r="HB967" s="778"/>
      <c r="HC967" s="778"/>
      <c r="HD967" s="778"/>
      <c r="HE967" s="778"/>
      <c r="HF967" s="778"/>
      <c r="HG967" s="778"/>
      <c r="HH967" s="778"/>
    </row>
    <row r="968" spans="1:216" s="782" customFormat="1">
      <c r="A968" s="779"/>
      <c r="B968" s="780"/>
      <c r="C968" s="780"/>
      <c r="D968" s="780"/>
      <c r="E968" s="780"/>
      <c r="F968" s="780"/>
      <c r="G968" s="780"/>
      <c r="H968" s="780"/>
      <c r="I968" s="780"/>
      <c r="J968" s="780"/>
      <c r="K968" s="780"/>
      <c r="L968" s="780"/>
      <c r="M968" s="780"/>
      <c r="N968" s="780"/>
      <c r="O968" s="780"/>
      <c r="P968" s="780"/>
      <c r="Q968" s="781"/>
      <c r="R968" s="778"/>
      <c r="S968" s="778"/>
      <c r="T968" s="778"/>
      <c r="U968" s="778"/>
      <c r="V968" s="778"/>
      <c r="W968" s="778"/>
      <c r="X968" s="778"/>
      <c r="Y968" s="778"/>
      <c r="Z968" s="778"/>
      <c r="AA968" s="778"/>
      <c r="AB968" s="778"/>
      <c r="AC968" s="778"/>
      <c r="AD968" s="778"/>
      <c r="AE968" s="778"/>
      <c r="AF968" s="778"/>
      <c r="AG968" s="778"/>
      <c r="AH968" s="778"/>
      <c r="AI968" s="778"/>
      <c r="AJ968" s="778"/>
      <c r="AK968" s="778"/>
      <c r="AL968" s="778"/>
      <c r="AM968" s="778"/>
      <c r="AN968" s="778"/>
      <c r="AO968" s="778"/>
      <c r="AP968" s="778"/>
      <c r="AQ968" s="778"/>
      <c r="AR968" s="778"/>
      <c r="AS968" s="778"/>
      <c r="AT968" s="778"/>
      <c r="AU968" s="778"/>
      <c r="AV968" s="778"/>
      <c r="AW968" s="778"/>
      <c r="AX968" s="778"/>
      <c r="AY968" s="778"/>
      <c r="AZ968" s="778"/>
      <c r="BA968" s="778"/>
      <c r="BB968" s="778"/>
      <c r="BC968" s="778"/>
      <c r="BD968" s="778"/>
      <c r="BE968" s="778"/>
      <c r="BF968" s="778"/>
      <c r="BG968" s="778"/>
      <c r="BH968" s="778"/>
      <c r="BI968" s="778"/>
      <c r="BJ968" s="778"/>
      <c r="BK968" s="778"/>
      <c r="BL968" s="778"/>
      <c r="BM968" s="778"/>
      <c r="BN968" s="778"/>
      <c r="BO968" s="778"/>
      <c r="BP968" s="778"/>
      <c r="BQ968" s="778"/>
      <c r="BR968" s="778"/>
      <c r="BS968" s="778"/>
      <c r="BT968" s="778"/>
      <c r="BU968" s="778"/>
      <c r="BV968" s="778"/>
      <c r="BW968" s="778"/>
      <c r="BX968" s="778"/>
      <c r="BY968" s="778"/>
      <c r="BZ968" s="778"/>
      <c r="CA968" s="778"/>
      <c r="CB968" s="778"/>
      <c r="CC968" s="778"/>
      <c r="CD968" s="778"/>
      <c r="CE968" s="778"/>
      <c r="CF968" s="778"/>
      <c r="CG968" s="778"/>
      <c r="CH968" s="778"/>
      <c r="CI968" s="778"/>
      <c r="CJ968" s="778"/>
      <c r="CK968" s="778"/>
      <c r="CL968" s="778"/>
      <c r="CM968" s="778"/>
      <c r="CN968" s="778"/>
      <c r="CO968" s="778"/>
      <c r="CP968" s="778"/>
      <c r="CQ968" s="778"/>
      <c r="CR968" s="778"/>
      <c r="CS968" s="778"/>
      <c r="CT968" s="778"/>
      <c r="CU968" s="778"/>
      <c r="CV968" s="778"/>
      <c r="CW968" s="778"/>
      <c r="CX968" s="778"/>
      <c r="CY968" s="778"/>
      <c r="CZ968" s="778"/>
      <c r="DA968" s="778"/>
      <c r="DB968" s="778"/>
      <c r="DC968" s="778"/>
      <c r="DD968" s="778"/>
      <c r="DE968" s="778"/>
      <c r="DF968" s="778"/>
      <c r="DG968" s="778"/>
      <c r="DH968" s="778"/>
      <c r="DI968" s="778"/>
      <c r="DJ968" s="778"/>
      <c r="DK968" s="778"/>
      <c r="DL968" s="778"/>
      <c r="DM968" s="778"/>
      <c r="DN968" s="778"/>
      <c r="DO968" s="778"/>
      <c r="DP968" s="778"/>
      <c r="DQ968" s="778"/>
      <c r="DR968" s="778"/>
      <c r="DS968" s="778"/>
      <c r="DT968" s="778"/>
      <c r="DU968" s="778"/>
      <c r="DV968" s="778"/>
      <c r="DW968" s="778"/>
      <c r="DX968" s="778"/>
      <c r="DY968" s="778"/>
      <c r="DZ968" s="778"/>
      <c r="EA968" s="778"/>
      <c r="EB968" s="778"/>
      <c r="EC968" s="778"/>
      <c r="ED968" s="778"/>
      <c r="EE968" s="778"/>
      <c r="EF968" s="778"/>
      <c r="EG968" s="778"/>
      <c r="EH968" s="778"/>
      <c r="EI968" s="778"/>
      <c r="EJ968" s="778"/>
      <c r="EK968" s="778"/>
      <c r="EL968" s="778"/>
      <c r="EM968" s="778"/>
      <c r="EN968" s="778"/>
      <c r="EO968" s="778"/>
      <c r="EP968" s="778"/>
      <c r="EQ968" s="778"/>
      <c r="ER968" s="778"/>
      <c r="ES968" s="778"/>
      <c r="ET968" s="778"/>
      <c r="EU968" s="778"/>
      <c r="EV968" s="778"/>
      <c r="EW968" s="778"/>
      <c r="EX968" s="778"/>
      <c r="EY968" s="778"/>
      <c r="EZ968" s="778"/>
      <c r="FA968" s="778"/>
      <c r="FB968" s="778"/>
      <c r="FC968" s="778"/>
      <c r="FD968" s="778"/>
      <c r="FE968" s="778"/>
      <c r="FF968" s="778"/>
      <c r="FG968" s="778"/>
      <c r="FH968" s="778"/>
      <c r="FI968" s="778"/>
      <c r="FJ968" s="778"/>
      <c r="FK968" s="778"/>
      <c r="FL968" s="778"/>
      <c r="FM968" s="778"/>
      <c r="FN968" s="778"/>
      <c r="FO968" s="778"/>
      <c r="FP968" s="778"/>
      <c r="FQ968" s="778"/>
      <c r="FR968" s="778"/>
      <c r="FS968" s="778"/>
      <c r="FT968" s="778"/>
      <c r="FU968" s="778"/>
      <c r="FV968" s="778"/>
      <c r="FW968" s="778"/>
      <c r="FX968" s="778"/>
      <c r="FY968" s="778"/>
      <c r="FZ968" s="778"/>
      <c r="GA968" s="778"/>
      <c r="GB968" s="778"/>
      <c r="GC968" s="778"/>
      <c r="GD968" s="778"/>
      <c r="GE968" s="778"/>
      <c r="GF968" s="778"/>
      <c r="GG968" s="778"/>
      <c r="GH968" s="778"/>
      <c r="GI968" s="778"/>
      <c r="GJ968" s="778"/>
      <c r="GK968" s="778"/>
      <c r="GL968" s="778"/>
      <c r="GM968" s="778"/>
      <c r="GN968" s="778"/>
      <c r="GO968" s="778"/>
      <c r="GP968" s="778"/>
      <c r="GQ968" s="778"/>
      <c r="GR968" s="778"/>
      <c r="GS968" s="778"/>
      <c r="GT968" s="778"/>
      <c r="GU968" s="778"/>
      <c r="GV968" s="778"/>
      <c r="GW968" s="778"/>
      <c r="GX968" s="778"/>
      <c r="GY968" s="778"/>
      <c r="GZ968" s="778"/>
      <c r="HA968" s="778"/>
      <c r="HB968" s="778"/>
      <c r="HC968" s="778"/>
      <c r="HD968" s="778"/>
      <c r="HE968" s="778"/>
      <c r="HF968" s="778"/>
      <c r="HG968" s="778"/>
      <c r="HH968" s="778"/>
    </row>
    <row r="969" spans="1:216" s="782" customFormat="1">
      <c r="A969" s="779"/>
      <c r="B969" s="780"/>
      <c r="C969" s="780"/>
      <c r="D969" s="780"/>
      <c r="E969" s="780"/>
      <c r="F969" s="780"/>
      <c r="G969" s="780"/>
      <c r="H969" s="780"/>
      <c r="I969" s="780"/>
      <c r="J969" s="780"/>
      <c r="K969" s="780"/>
      <c r="L969" s="780"/>
      <c r="M969" s="780"/>
      <c r="N969" s="780"/>
      <c r="O969" s="780"/>
      <c r="P969" s="780"/>
      <c r="Q969" s="781"/>
      <c r="R969" s="778"/>
      <c r="S969" s="778"/>
      <c r="T969" s="778"/>
      <c r="U969" s="778"/>
      <c r="V969" s="778"/>
      <c r="W969" s="778"/>
      <c r="X969" s="778"/>
      <c r="Y969" s="778"/>
      <c r="Z969" s="778"/>
      <c r="AA969" s="778"/>
      <c r="AB969" s="778"/>
      <c r="AC969" s="778"/>
      <c r="AD969" s="778"/>
      <c r="AE969" s="778"/>
      <c r="AF969" s="778"/>
      <c r="AG969" s="778"/>
      <c r="AH969" s="778"/>
      <c r="AI969" s="778"/>
      <c r="AJ969" s="778"/>
      <c r="AK969" s="778"/>
      <c r="AL969" s="778"/>
      <c r="AM969" s="778"/>
      <c r="AN969" s="778"/>
      <c r="AO969" s="778"/>
      <c r="AP969" s="778"/>
      <c r="AQ969" s="778"/>
      <c r="AR969" s="778"/>
      <c r="AS969" s="778"/>
      <c r="AT969" s="778"/>
      <c r="AU969" s="778"/>
      <c r="AV969" s="778"/>
      <c r="AW969" s="778"/>
      <c r="AX969" s="778"/>
      <c r="AY969" s="778"/>
      <c r="AZ969" s="778"/>
      <c r="BA969" s="778"/>
      <c r="BB969" s="778"/>
      <c r="BC969" s="778"/>
      <c r="BD969" s="778"/>
      <c r="BE969" s="778"/>
      <c r="BF969" s="778"/>
      <c r="BG969" s="778"/>
      <c r="BH969" s="778"/>
      <c r="BI969" s="778"/>
      <c r="BJ969" s="778"/>
      <c r="BK969" s="778"/>
      <c r="BL969" s="778"/>
      <c r="BM969" s="778"/>
      <c r="BN969" s="778"/>
      <c r="BO969" s="778"/>
      <c r="BP969" s="778"/>
      <c r="BQ969" s="778"/>
      <c r="BR969" s="778"/>
      <c r="BS969" s="778"/>
      <c r="BT969" s="778"/>
      <c r="BU969" s="778"/>
      <c r="BV969" s="778"/>
      <c r="BW969" s="778"/>
      <c r="BX969" s="778"/>
      <c r="BY969" s="778"/>
      <c r="BZ969" s="778"/>
      <c r="CA969" s="778"/>
      <c r="CB969" s="778"/>
      <c r="CC969" s="778"/>
      <c r="CD969" s="778"/>
      <c r="CE969" s="778"/>
      <c r="CF969" s="778"/>
      <c r="CG969" s="778"/>
      <c r="CH969" s="778"/>
      <c r="CI969" s="778"/>
      <c r="CJ969" s="778"/>
      <c r="CK969" s="778"/>
      <c r="CL969" s="778"/>
      <c r="CM969" s="778"/>
      <c r="CN969" s="778"/>
      <c r="CO969" s="778"/>
      <c r="CP969" s="778"/>
      <c r="CQ969" s="778"/>
      <c r="CR969" s="778"/>
      <c r="CS969" s="778"/>
      <c r="CT969" s="778"/>
      <c r="CU969" s="778"/>
      <c r="CV969" s="778"/>
      <c r="CW969" s="778"/>
      <c r="CX969" s="778"/>
      <c r="CY969" s="778"/>
      <c r="CZ969" s="778"/>
      <c r="DA969" s="778"/>
      <c r="DB969" s="778"/>
      <c r="DC969" s="778"/>
      <c r="DD969" s="778"/>
      <c r="DE969" s="778"/>
      <c r="DF969" s="778"/>
      <c r="DG969" s="778"/>
      <c r="DH969" s="778"/>
      <c r="DI969" s="778"/>
      <c r="DJ969" s="778"/>
      <c r="DK969" s="778"/>
      <c r="DL969" s="778"/>
      <c r="DM969" s="778"/>
      <c r="DN969" s="778"/>
      <c r="DO969" s="778"/>
      <c r="DP969" s="778"/>
      <c r="DQ969" s="778"/>
      <c r="DR969" s="778"/>
      <c r="DS969" s="778"/>
      <c r="DT969" s="778"/>
      <c r="DU969" s="778"/>
      <c r="DV969" s="778"/>
      <c r="DW969" s="778"/>
      <c r="DX969" s="778"/>
      <c r="DY969" s="778"/>
      <c r="DZ969" s="778"/>
      <c r="EA969" s="778"/>
      <c r="EB969" s="778"/>
      <c r="EC969" s="778"/>
      <c r="ED969" s="778"/>
      <c r="EE969" s="778"/>
      <c r="EF969" s="778"/>
      <c r="EG969" s="778"/>
      <c r="EH969" s="778"/>
      <c r="EI969" s="778"/>
      <c r="EJ969" s="778"/>
      <c r="EK969" s="778"/>
      <c r="EL969" s="778"/>
      <c r="EM969" s="778"/>
      <c r="EN969" s="778"/>
      <c r="EO969" s="778"/>
      <c r="EP969" s="778"/>
      <c r="EQ969" s="778"/>
      <c r="ER969" s="778"/>
      <c r="ES969" s="778"/>
      <c r="ET969" s="778"/>
      <c r="EU969" s="778"/>
      <c r="EV969" s="778"/>
      <c r="EW969" s="778"/>
      <c r="EX969" s="778"/>
      <c r="EY969" s="778"/>
      <c r="EZ969" s="778"/>
      <c r="FA969" s="778"/>
      <c r="FB969" s="778"/>
      <c r="FC969" s="778"/>
      <c r="FD969" s="778"/>
      <c r="FE969" s="778"/>
      <c r="FF969" s="778"/>
      <c r="FG969" s="778"/>
      <c r="FH969" s="778"/>
      <c r="FI969" s="778"/>
      <c r="FJ969" s="778"/>
      <c r="FK969" s="778"/>
      <c r="FL969" s="778"/>
      <c r="FM969" s="778"/>
      <c r="FN969" s="778"/>
      <c r="FO969" s="778"/>
      <c r="FP969" s="778"/>
      <c r="FQ969" s="778"/>
      <c r="FR969" s="778"/>
      <c r="FS969" s="778"/>
      <c r="FT969" s="778"/>
      <c r="FU969" s="778"/>
      <c r="FV969" s="778"/>
      <c r="FW969" s="778"/>
      <c r="FX969" s="778"/>
      <c r="FY969" s="778"/>
      <c r="FZ969" s="778"/>
      <c r="GA969" s="778"/>
      <c r="GB969" s="778"/>
      <c r="GC969" s="778"/>
      <c r="GD969" s="778"/>
      <c r="GE969" s="778"/>
      <c r="GF969" s="778"/>
      <c r="GG969" s="778"/>
      <c r="GH969" s="778"/>
      <c r="GI969" s="778"/>
      <c r="GJ969" s="778"/>
      <c r="GK969" s="778"/>
      <c r="GL969" s="778"/>
      <c r="GM969" s="778"/>
      <c r="GN969" s="778"/>
      <c r="GO969" s="778"/>
      <c r="GP969" s="778"/>
      <c r="GQ969" s="778"/>
      <c r="GR969" s="778"/>
      <c r="GS969" s="778"/>
      <c r="GT969" s="778"/>
      <c r="GU969" s="778"/>
      <c r="GV969" s="778"/>
      <c r="GW969" s="778"/>
      <c r="GX969" s="778"/>
      <c r="GY969" s="778"/>
      <c r="GZ969" s="778"/>
      <c r="HA969" s="778"/>
      <c r="HB969" s="778"/>
      <c r="HC969" s="778"/>
      <c r="HD969" s="778"/>
      <c r="HE969" s="778"/>
      <c r="HF969" s="778"/>
      <c r="HG969" s="778"/>
      <c r="HH969" s="778"/>
    </row>
    <row r="970" spans="1:216" s="782" customFormat="1">
      <c r="A970" s="779"/>
      <c r="B970" s="780"/>
      <c r="C970" s="780"/>
      <c r="D970" s="780"/>
      <c r="E970" s="780"/>
      <c r="F970" s="780"/>
      <c r="G970" s="780"/>
      <c r="H970" s="780"/>
      <c r="I970" s="780"/>
      <c r="J970" s="780"/>
      <c r="K970" s="780"/>
      <c r="L970" s="780"/>
      <c r="M970" s="780"/>
      <c r="N970" s="780"/>
      <c r="O970" s="780"/>
      <c r="P970" s="780"/>
      <c r="Q970" s="781"/>
      <c r="R970" s="778"/>
      <c r="S970" s="778"/>
      <c r="T970" s="778"/>
      <c r="U970" s="778"/>
      <c r="V970" s="778"/>
      <c r="W970" s="778"/>
      <c r="X970" s="778"/>
      <c r="Y970" s="778"/>
      <c r="Z970" s="778"/>
      <c r="AA970" s="778"/>
      <c r="AB970" s="778"/>
      <c r="AC970" s="778"/>
      <c r="AD970" s="778"/>
      <c r="AE970" s="778"/>
      <c r="AF970" s="778"/>
      <c r="AG970" s="778"/>
      <c r="AH970" s="778"/>
      <c r="AI970" s="778"/>
      <c r="AJ970" s="778"/>
      <c r="AK970" s="778"/>
      <c r="AL970" s="778"/>
      <c r="AM970" s="778"/>
      <c r="AN970" s="778"/>
      <c r="AO970" s="778"/>
      <c r="AP970" s="778"/>
      <c r="AQ970" s="778"/>
      <c r="AR970" s="778"/>
      <c r="AS970" s="778"/>
      <c r="AT970" s="778"/>
      <c r="AU970" s="778"/>
      <c r="AV970" s="778"/>
      <c r="AW970" s="778"/>
      <c r="AX970" s="778"/>
      <c r="AY970" s="778"/>
      <c r="AZ970" s="778"/>
      <c r="BA970" s="778"/>
      <c r="BB970" s="778"/>
      <c r="BC970" s="778"/>
      <c r="BD970" s="778"/>
      <c r="BE970" s="778"/>
      <c r="BF970" s="778"/>
      <c r="BG970" s="778"/>
      <c r="BH970" s="778"/>
      <c r="BI970" s="778"/>
      <c r="BJ970" s="778"/>
      <c r="BK970" s="778"/>
      <c r="BL970" s="778"/>
      <c r="BM970" s="778"/>
      <c r="BN970" s="778"/>
      <c r="BO970" s="778"/>
      <c r="BP970" s="778"/>
      <c r="BQ970" s="778"/>
      <c r="BR970" s="778"/>
      <c r="BS970" s="778"/>
      <c r="BT970" s="778"/>
      <c r="BU970" s="778"/>
      <c r="BV970" s="778"/>
      <c r="BW970" s="778"/>
      <c r="BX970" s="778"/>
      <c r="BY970" s="778"/>
      <c r="BZ970" s="778"/>
      <c r="CA970" s="778"/>
      <c r="CB970" s="778"/>
      <c r="CC970" s="778"/>
      <c r="CD970" s="778"/>
      <c r="CE970" s="778"/>
      <c r="CF970" s="778"/>
      <c r="CG970" s="778"/>
      <c r="CH970" s="778"/>
      <c r="CI970" s="778"/>
      <c r="CJ970" s="778"/>
      <c r="CK970" s="778"/>
      <c r="CL970" s="778"/>
      <c r="CM970" s="778"/>
      <c r="CN970" s="778"/>
      <c r="CO970" s="778"/>
      <c r="CP970" s="778"/>
      <c r="CQ970" s="778"/>
      <c r="CR970" s="778"/>
      <c r="CS970" s="778"/>
      <c r="CT970" s="778"/>
      <c r="CU970" s="778"/>
      <c r="CV970" s="778"/>
      <c r="CW970" s="778"/>
      <c r="CX970" s="778"/>
      <c r="CY970" s="778"/>
      <c r="CZ970" s="778"/>
      <c r="DA970" s="778"/>
      <c r="DB970" s="778"/>
      <c r="DC970" s="778"/>
      <c r="DD970" s="778"/>
      <c r="DE970" s="778"/>
      <c r="DF970" s="778"/>
      <c r="DG970" s="778"/>
      <c r="DH970" s="778"/>
      <c r="DI970" s="778"/>
      <c r="DJ970" s="778"/>
      <c r="DK970" s="778"/>
      <c r="DL970" s="778"/>
      <c r="DM970" s="778"/>
      <c r="DN970" s="778"/>
      <c r="DO970" s="778"/>
      <c r="DP970" s="778"/>
      <c r="DQ970" s="778"/>
      <c r="DR970" s="778"/>
      <c r="DS970" s="778"/>
      <c r="DT970" s="778"/>
      <c r="DU970" s="778"/>
      <c r="DV970" s="778"/>
      <c r="DW970" s="778"/>
      <c r="DX970" s="778"/>
      <c r="DY970" s="778"/>
      <c r="DZ970" s="778"/>
      <c r="EA970" s="778"/>
      <c r="EB970" s="778"/>
      <c r="EC970" s="778"/>
      <c r="ED970" s="778"/>
      <c r="EE970" s="778"/>
      <c r="EF970" s="778"/>
      <c r="EG970" s="778"/>
      <c r="EH970" s="778"/>
      <c r="EI970" s="778"/>
      <c r="EJ970" s="778"/>
      <c r="EK970" s="778"/>
      <c r="EL970" s="778"/>
      <c r="EM970" s="778"/>
      <c r="EN970" s="778"/>
      <c r="EO970" s="778"/>
      <c r="EP970" s="778"/>
      <c r="EQ970" s="778"/>
      <c r="ER970" s="778"/>
      <c r="ES970" s="778"/>
      <c r="ET970" s="778"/>
      <c r="EU970" s="778"/>
      <c r="EV970" s="778"/>
      <c r="EW970" s="778"/>
      <c r="EX970" s="778"/>
      <c r="EY970" s="778"/>
      <c r="EZ970" s="778"/>
      <c r="FA970" s="778"/>
      <c r="FB970" s="778"/>
      <c r="FC970" s="778"/>
      <c r="FD970" s="778"/>
      <c r="FE970" s="778"/>
      <c r="FF970" s="778"/>
      <c r="FG970" s="778"/>
      <c r="FH970" s="778"/>
      <c r="FI970" s="778"/>
      <c r="FJ970" s="778"/>
      <c r="FK970" s="778"/>
      <c r="FL970" s="778"/>
      <c r="FM970" s="778"/>
      <c r="FN970" s="778"/>
      <c r="FO970" s="778"/>
      <c r="FP970" s="778"/>
      <c r="FQ970" s="778"/>
      <c r="FR970" s="778"/>
      <c r="FS970" s="778"/>
      <c r="FT970" s="778"/>
      <c r="FU970" s="778"/>
      <c r="FV970" s="778"/>
      <c r="FW970" s="778"/>
      <c r="FX970" s="778"/>
      <c r="FY970" s="778"/>
      <c r="FZ970" s="778"/>
      <c r="GA970" s="778"/>
      <c r="GB970" s="778"/>
      <c r="GC970" s="778"/>
      <c r="GD970" s="778"/>
      <c r="GE970" s="778"/>
      <c r="GF970" s="778"/>
      <c r="GG970" s="778"/>
      <c r="GH970" s="778"/>
      <c r="GI970" s="778"/>
      <c r="GJ970" s="778"/>
      <c r="GK970" s="778"/>
      <c r="GL970" s="778"/>
      <c r="GM970" s="778"/>
      <c r="GN970" s="778"/>
      <c r="GO970" s="778"/>
      <c r="GP970" s="778"/>
      <c r="GQ970" s="778"/>
      <c r="GR970" s="778"/>
      <c r="GS970" s="778"/>
      <c r="GT970" s="778"/>
      <c r="GU970" s="778"/>
      <c r="GV970" s="778"/>
      <c r="GW970" s="778"/>
      <c r="GX970" s="778"/>
      <c r="GY970" s="778"/>
      <c r="GZ970" s="778"/>
      <c r="HA970" s="778"/>
      <c r="HB970" s="778"/>
      <c r="HC970" s="778"/>
      <c r="HD970" s="778"/>
      <c r="HE970" s="778"/>
      <c r="HF970" s="778"/>
      <c r="HG970" s="778"/>
      <c r="HH970" s="778"/>
    </row>
    <row r="971" spans="1:216" s="782" customFormat="1">
      <c r="A971" s="779"/>
      <c r="B971" s="780"/>
      <c r="C971" s="780"/>
      <c r="D971" s="780"/>
      <c r="E971" s="780"/>
      <c r="F971" s="780"/>
      <c r="G971" s="780"/>
      <c r="H971" s="780"/>
      <c r="I971" s="780"/>
      <c r="J971" s="780"/>
      <c r="K971" s="780"/>
      <c r="L971" s="780"/>
      <c r="M971" s="780"/>
      <c r="N971" s="780"/>
      <c r="O971" s="780"/>
      <c r="P971" s="780"/>
      <c r="Q971" s="781"/>
      <c r="R971" s="778"/>
      <c r="S971" s="778"/>
      <c r="T971" s="778"/>
      <c r="U971" s="778"/>
      <c r="V971" s="778"/>
      <c r="W971" s="778"/>
      <c r="X971" s="778"/>
      <c r="Y971" s="778"/>
      <c r="Z971" s="778"/>
      <c r="AA971" s="778"/>
      <c r="AB971" s="778"/>
      <c r="AC971" s="778"/>
      <c r="AD971" s="778"/>
      <c r="AE971" s="778"/>
      <c r="AF971" s="778"/>
      <c r="AG971" s="778"/>
      <c r="AH971" s="778"/>
      <c r="AI971" s="778"/>
      <c r="AJ971" s="778"/>
      <c r="AK971" s="778"/>
      <c r="AL971" s="778"/>
      <c r="AM971" s="778"/>
      <c r="AN971" s="778"/>
      <c r="AO971" s="778"/>
      <c r="AP971" s="778"/>
      <c r="AQ971" s="778"/>
      <c r="AR971" s="778"/>
      <c r="AS971" s="778"/>
      <c r="AT971" s="778"/>
      <c r="AU971" s="778"/>
      <c r="AV971" s="778"/>
      <c r="AW971" s="778"/>
      <c r="AX971" s="778"/>
      <c r="AY971" s="778"/>
      <c r="AZ971" s="778"/>
      <c r="BA971" s="778"/>
      <c r="BB971" s="778"/>
      <c r="BC971" s="778"/>
      <c r="BD971" s="778"/>
      <c r="BE971" s="778"/>
      <c r="BF971" s="778"/>
      <c r="BG971" s="778"/>
      <c r="BH971" s="778"/>
      <c r="BI971" s="778"/>
      <c r="BJ971" s="778"/>
      <c r="BK971" s="778"/>
      <c r="BL971" s="778"/>
      <c r="BM971" s="778"/>
      <c r="BN971" s="778"/>
      <c r="BO971" s="778"/>
      <c r="BP971" s="778"/>
      <c r="BQ971" s="778"/>
      <c r="BR971" s="778"/>
      <c r="BS971" s="778"/>
      <c r="BT971" s="778"/>
      <c r="BU971" s="778"/>
      <c r="BV971" s="778"/>
      <c r="BW971" s="778"/>
      <c r="BX971" s="778"/>
      <c r="BY971" s="778"/>
      <c r="BZ971" s="778"/>
      <c r="CA971" s="778"/>
      <c r="CB971" s="778"/>
      <c r="CC971" s="778"/>
      <c r="CD971" s="778"/>
      <c r="CE971" s="778"/>
      <c r="CF971" s="778"/>
      <c r="CG971" s="778"/>
      <c r="CH971" s="778"/>
      <c r="CI971" s="778"/>
      <c r="CJ971" s="778"/>
      <c r="CK971" s="778"/>
      <c r="CL971" s="778"/>
      <c r="CM971" s="778"/>
      <c r="CN971" s="778"/>
      <c r="CO971" s="778"/>
      <c r="CP971" s="778"/>
      <c r="CQ971" s="778"/>
      <c r="CR971" s="778"/>
      <c r="CS971" s="778"/>
      <c r="CT971" s="778"/>
      <c r="CU971" s="778"/>
      <c r="CV971" s="778"/>
      <c r="CW971" s="778"/>
      <c r="CX971" s="778"/>
      <c r="CY971" s="778"/>
      <c r="CZ971" s="778"/>
      <c r="DA971" s="778"/>
      <c r="DB971" s="778"/>
      <c r="DC971" s="778"/>
      <c r="DD971" s="778"/>
      <c r="DE971" s="778"/>
      <c r="DF971" s="778"/>
      <c r="DG971" s="778"/>
      <c r="DH971" s="778"/>
      <c r="DI971" s="778"/>
      <c r="DJ971" s="778"/>
      <c r="DK971" s="778"/>
      <c r="DL971" s="778"/>
      <c r="DM971" s="778"/>
      <c r="DN971" s="778"/>
      <c r="DO971" s="778"/>
      <c r="DP971" s="778"/>
      <c r="DQ971" s="778"/>
      <c r="DR971" s="778"/>
      <c r="DS971" s="778"/>
      <c r="DT971" s="778"/>
      <c r="DU971" s="778"/>
      <c r="DV971" s="778"/>
      <c r="DW971" s="778"/>
      <c r="DX971" s="778"/>
      <c r="DY971" s="778"/>
      <c r="DZ971" s="778"/>
      <c r="EA971" s="778"/>
      <c r="EB971" s="778"/>
      <c r="EC971" s="778"/>
      <c r="ED971" s="778"/>
      <c r="EE971" s="778"/>
      <c r="EF971" s="778"/>
      <c r="EG971" s="778"/>
      <c r="EH971" s="778"/>
      <c r="EI971" s="778"/>
      <c r="EJ971" s="778"/>
      <c r="EK971" s="778"/>
      <c r="EL971" s="778"/>
      <c r="EM971" s="778"/>
      <c r="EN971" s="778"/>
      <c r="EO971" s="778"/>
      <c r="EP971" s="778"/>
      <c r="EQ971" s="778"/>
      <c r="ER971" s="778"/>
      <c r="ES971" s="778"/>
      <c r="ET971" s="778"/>
      <c r="EU971" s="778"/>
      <c r="EV971" s="778"/>
      <c r="EW971" s="778"/>
      <c r="EX971" s="778"/>
      <c r="EY971" s="778"/>
      <c r="EZ971" s="778"/>
      <c r="FA971" s="778"/>
      <c r="FB971" s="778"/>
      <c r="FC971" s="778"/>
      <c r="FD971" s="778"/>
      <c r="FE971" s="778"/>
      <c r="FF971" s="778"/>
      <c r="FG971" s="778"/>
      <c r="FH971" s="778"/>
      <c r="FI971" s="778"/>
      <c r="FJ971" s="778"/>
      <c r="FK971" s="778"/>
      <c r="FL971" s="778"/>
      <c r="FM971" s="778"/>
      <c r="FN971" s="778"/>
      <c r="FO971" s="778"/>
      <c r="FP971" s="778"/>
      <c r="FQ971" s="778"/>
      <c r="FR971" s="778"/>
      <c r="FS971" s="778"/>
      <c r="FT971" s="778"/>
      <c r="FU971" s="778"/>
      <c r="FV971" s="778"/>
      <c r="FW971" s="778"/>
      <c r="FX971" s="778"/>
      <c r="FY971" s="778"/>
      <c r="FZ971" s="778"/>
      <c r="GA971" s="778"/>
      <c r="GB971" s="778"/>
      <c r="GC971" s="778"/>
      <c r="GD971" s="778"/>
      <c r="GE971" s="778"/>
      <c r="GF971" s="778"/>
      <c r="GG971" s="778"/>
      <c r="GH971" s="778"/>
      <c r="GI971" s="778"/>
      <c r="GJ971" s="778"/>
      <c r="GK971" s="778"/>
      <c r="GL971" s="778"/>
      <c r="GM971" s="778"/>
      <c r="GN971" s="778"/>
      <c r="GO971" s="778"/>
      <c r="GP971" s="778"/>
      <c r="GQ971" s="778"/>
      <c r="GR971" s="778"/>
      <c r="GS971" s="778"/>
      <c r="GT971" s="778"/>
      <c r="GU971" s="778"/>
      <c r="GV971" s="778"/>
      <c r="GW971" s="778"/>
      <c r="GX971" s="778"/>
      <c r="GY971" s="778"/>
      <c r="GZ971" s="778"/>
      <c r="HA971" s="778"/>
      <c r="HB971" s="778"/>
      <c r="HC971" s="778"/>
      <c r="HD971" s="778"/>
      <c r="HE971" s="778"/>
      <c r="HF971" s="778"/>
      <c r="HG971" s="778"/>
      <c r="HH971" s="778"/>
    </row>
    <row r="972" spans="1:216" s="782" customFormat="1">
      <c r="A972" s="779"/>
      <c r="B972" s="780"/>
      <c r="C972" s="780"/>
      <c r="D972" s="780"/>
      <c r="E972" s="780"/>
      <c r="F972" s="780"/>
      <c r="G972" s="780"/>
      <c r="H972" s="780"/>
      <c r="I972" s="780"/>
      <c r="J972" s="780"/>
      <c r="K972" s="780"/>
      <c r="L972" s="780"/>
      <c r="M972" s="780"/>
      <c r="N972" s="780"/>
      <c r="O972" s="780"/>
      <c r="P972" s="780"/>
      <c r="Q972" s="781"/>
      <c r="R972" s="778"/>
      <c r="S972" s="778"/>
      <c r="T972" s="778"/>
      <c r="U972" s="778"/>
      <c r="V972" s="778"/>
      <c r="W972" s="778"/>
      <c r="X972" s="778"/>
      <c r="Y972" s="778"/>
      <c r="Z972" s="778"/>
      <c r="AA972" s="778"/>
      <c r="AB972" s="778"/>
      <c r="AC972" s="778"/>
      <c r="AD972" s="778"/>
      <c r="AE972" s="778"/>
      <c r="AF972" s="778"/>
      <c r="AG972" s="778"/>
      <c r="AH972" s="778"/>
      <c r="AI972" s="778"/>
      <c r="AJ972" s="778"/>
      <c r="AK972" s="778"/>
      <c r="AL972" s="778"/>
      <c r="AM972" s="778"/>
      <c r="AN972" s="778"/>
      <c r="AO972" s="778"/>
      <c r="AP972" s="778"/>
      <c r="AQ972" s="778"/>
      <c r="AR972" s="778"/>
      <c r="AS972" s="778"/>
      <c r="AT972" s="778"/>
      <c r="AU972" s="778"/>
      <c r="AV972" s="778"/>
      <c r="AW972" s="778"/>
      <c r="AX972" s="778"/>
      <c r="AY972" s="778"/>
      <c r="AZ972" s="778"/>
      <c r="BA972" s="778"/>
      <c r="BB972" s="778"/>
      <c r="BC972" s="778"/>
      <c r="BD972" s="778"/>
      <c r="BE972" s="778"/>
      <c r="BF972" s="778"/>
      <c r="BG972" s="778"/>
      <c r="BH972" s="778"/>
      <c r="BI972" s="778"/>
      <c r="BJ972" s="778"/>
      <c r="BK972" s="778"/>
      <c r="BL972" s="778"/>
      <c r="BM972" s="778"/>
      <c r="BN972" s="778"/>
      <c r="BO972" s="778"/>
      <c r="BP972" s="778"/>
      <c r="BQ972" s="778"/>
      <c r="BR972" s="778"/>
      <c r="BS972" s="778"/>
      <c r="BT972" s="778"/>
      <c r="BU972" s="778"/>
      <c r="BV972" s="778"/>
      <c r="BW972" s="778"/>
      <c r="BX972" s="778"/>
      <c r="BY972" s="778"/>
      <c r="BZ972" s="778"/>
      <c r="CA972" s="778"/>
      <c r="CB972" s="778"/>
      <c r="CC972" s="778"/>
      <c r="CD972" s="778"/>
      <c r="CE972" s="778"/>
      <c r="CF972" s="778"/>
      <c r="CG972" s="778"/>
      <c r="CH972" s="778"/>
      <c r="CI972" s="778"/>
      <c r="CJ972" s="778"/>
      <c r="CK972" s="778"/>
      <c r="CL972" s="778"/>
      <c r="CM972" s="778"/>
      <c r="CN972" s="778"/>
      <c r="CO972" s="778"/>
      <c r="CP972" s="778"/>
      <c r="CQ972" s="778"/>
      <c r="CR972" s="778"/>
      <c r="CS972" s="778"/>
      <c r="CT972" s="778"/>
      <c r="CU972" s="778"/>
      <c r="CV972" s="778"/>
      <c r="CW972" s="778"/>
      <c r="CX972" s="778"/>
      <c r="CY972" s="778"/>
      <c r="CZ972" s="778"/>
      <c r="DA972" s="778"/>
      <c r="DB972" s="778"/>
      <c r="DC972" s="778"/>
      <c r="DD972" s="778"/>
      <c r="DE972" s="778"/>
      <c r="DF972" s="778"/>
      <c r="DG972" s="778"/>
      <c r="DH972" s="778"/>
      <c r="DI972" s="778"/>
      <c r="DJ972" s="778"/>
      <c r="DK972" s="778"/>
      <c r="DL972" s="778"/>
      <c r="DM972" s="778"/>
      <c r="DN972" s="778"/>
      <c r="DO972" s="778"/>
      <c r="DP972" s="778"/>
      <c r="DQ972" s="778"/>
      <c r="DR972" s="778"/>
      <c r="DS972" s="778"/>
      <c r="DT972" s="778"/>
      <c r="DU972" s="778"/>
      <c r="DV972" s="778"/>
      <c r="DW972" s="778"/>
      <c r="DX972" s="778"/>
      <c r="DY972" s="778"/>
      <c r="DZ972" s="778"/>
      <c r="EA972" s="778"/>
      <c r="EB972" s="778"/>
      <c r="EC972" s="778"/>
      <c r="ED972" s="778"/>
      <c r="EE972" s="778"/>
      <c r="EF972" s="778"/>
      <c r="EG972" s="778"/>
      <c r="EH972" s="778"/>
      <c r="EI972" s="778"/>
      <c r="EJ972" s="778"/>
      <c r="EK972" s="778"/>
      <c r="EL972" s="778"/>
      <c r="EM972" s="778"/>
      <c r="EN972" s="778"/>
      <c r="EO972" s="778"/>
      <c r="EP972" s="778"/>
      <c r="EQ972" s="778"/>
      <c r="ER972" s="778"/>
      <c r="ES972" s="778"/>
      <c r="ET972" s="778"/>
      <c r="EU972" s="778"/>
      <c r="EV972" s="778"/>
      <c r="EW972" s="778"/>
      <c r="EX972" s="778"/>
      <c r="EY972" s="778"/>
      <c r="EZ972" s="778"/>
      <c r="FA972" s="778"/>
      <c r="FB972" s="778"/>
      <c r="FC972" s="778"/>
      <c r="FD972" s="778"/>
      <c r="FE972" s="778"/>
      <c r="FF972" s="778"/>
      <c r="FG972" s="778"/>
      <c r="FH972" s="778"/>
      <c r="FI972" s="778"/>
      <c r="FJ972" s="778"/>
      <c r="FK972" s="778"/>
      <c r="FL972" s="778"/>
      <c r="FM972" s="778"/>
      <c r="FN972" s="778"/>
      <c r="FO972" s="778"/>
      <c r="FP972" s="778"/>
      <c r="FQ972" s="778"/>
      <c r="FR972" s="778"/>
      <c r="FS972" s="778"/>
      <c r="FT972" s="778"/>
      <c r="FU972" s="778"/>
      <c r="FV972" s="778"/>
      <c r="FW972" s="778"/>
      <c r="FX972" s="778"/>
      <c r="FY972" s="778"/>
      <c r="FZ972" s="778"/>
      <c r="GA972" s="778"/>
      <c r="GB972" s="778"/>
      <c r="GC972" s="778"/>
      <c r="GD972" s="778"/>
      <c r="GE972" s="778"/>
      <c r="GF972" s="778"/>
      <c r="GG972" s="778"/>
      <c r="GH972" s="778"/>
      <c r="GI972" s="778"/>
      <c r="GJ972" s="778"/>
      <c r="GK972" s="778"/>
      <c r="GL972" s="778"/>
      <c r="GM972" s="778"/>
      <c r="GN972" s="778"/>
      <c r="GO972" s="778"/>
      <c r="GP972" s="778"/>
      <c r="GQ972" s="778"/>
      <c r="GR972" s="778"/>
      <c r="GS972" s="778"/>
      <c r="GT972" s="778"/>
      <c r="GU972" s="778"/>
      <c r="GV972" s="778"/>
      <c r="GW972" s="778"/>
      <c r="GX972" s="778"/>
      <c r="GY972" s="778"/>
      <c r="GZ972" s="778"/>
      <c r="HA972" s="778"/>
      <c r="HB972" s="778"/>
      <c r="HC972" s="778"/>
      <c r="HD972" s="778"/>
      <c r="HE972" s="778"/>
      <c r="HF972" s="778"/>
      <c r="HG972" s="778"/>
      <c r="HH972" s="778"/>
    </row>
    <row r="973" spans="1:216" s="782" customFormat="1">
      <c r="A973" s="779"/>
      <c r="B973" s="780"/>
      <c r="C973" s="780"/>
      <c r="D973" s="780"/>
      <c r="E973" s="780"/>
      <c r="F973" s="780"/>
      <c r="G973" s="780"/>
      <c r="H973" s="780"/>
      <c r="I973" s="780"/>
      <c r="J973" s="780"/>
      <c r="K973" s="780"/>
      <c r="L973" s="780"/>
      <c r="M973" s="780"/>
      <c r="N973" s="780"/>
      <c r="O973" s="780"/>
      <c r="P973" s="780"/>
      <c r="Q973" s="781"/>
      <c r="R973" s="778"/>
      <c r="S973" s="778"/>
      <c r="T973" s="778"/>
      <c r="U973" s="778"/>
      <c r="V973" s="778"/>
      <c r="W973" s="778"/>
      <c r="X973" s="778"/>
      <c r="Y973" s="778"/>
      <c r="Z973" s="778"/>
      <c r="AA973" s="778"/>
      <c r="AB973" s="778"/>
      <c r="AC973" s="778"/>
      <c r="AD973" s="778"/>
      <c r="AE973" s="778"/>
      <c r="AF973" s="778"/>
      <c r="AG973" s="778"/>
      <c r="AH973" s="778"/>
      <c r="AI973" s="778"/>
      <c r="AJ973" s="778"/>
      <c r="AK973" s="778"/>
      <c r="AL973" s="778"/>
      <c r="AM973" s="778"/>
      <c r="AN973" s="778"/>
      <c r="AO973" s="778"/>
      <c r="AP973" s="778"/>
      <c r="AQ973" s="778"/>
      <c r="AR973" s="778"/>
      <c r="AS973" s="778"/>
      <c r="AT973" s="778"/>
      <c r="AU973" s="778"/>
      <c r="AV973" s="778"/>
      <c r="AW973" s="778"/>
      <c r="AX973" s="778"/>
      <c r="AY973" s="778"/>
      <c r="AZ973" s="778"/>
      <c r="BA973" s="778"/>
      <c r="BB973" s="778"/>
      <c r="BC973" s="778"/>
      <c r="BD973" s="778"/>
      <c r="BE973" s="778"/>
      <c r="BF973" s="778"/>
      <c r="BG973" s="778"/>
      <c r="BH973" s="778"/>
      <c r="BI973" s="778"/>
      <c r="BJ973" s="778"/>
      <c r="BK973" s="778"/>
      <c r="BL973" s="778"/>
      <c r="BM973" s="778"/>
      <c r="BN973" s="778"/>
      <c r="BO973" s="778"/>
      <c r="BP973" s="778"/>
      <c r="BQ973" s="778"/>
      <c r="BR973" s="778"/>
      <c r="BS973" s="778"/>
      <c r="BT973" s="778"/>
      <c r="BU973" s="778"/>
      <c r="BV973" s="778"/>
      <c r="BW973" s="778"/>
      <c r="BX973" s="778"/>
      <c r="BY973" s="778"/>
      <c r="BZ973" s="778"/>
      <c r="CA973" s="778"/>
      <c r="CB973" s="778"/>
      <c r="CC973" s="778"/>
      <c r="CD973" s="778"/>
      <c r="CE973" s="778"/>
      <c r="CF973" s="778"/>
      <c r="CG973" s="778"/>
      <c r="CH973" s="778"/>
      <c r="CI973" s="778"/>
      <c r="CJ973" s="778"/>
      <c r="CK973" s="778"/>
      <c r="CL973" s="778"/>
      <c r="CM973" s="778"/>
      <c r="CN973" s="778"/>
      <c r="CO973" s="778"/>
      <c r="CP973" s="778"/>
      <c r="CQ973" s="778"/>
      <c r="CR973" s="778"/>
      <c r="CS973" s="778"/>
      <c r="CT973" s="778"/>
      <c r="CU973" s="778"/>
      <c r="CV973" s="778"/>
      <c r="CW973" s="778"/>
      <c r="CX973" s="778"/>
      <c r="CY973" s="778"/>
      <c r="CZ973" s="778"/>
      <c r="DA973" s="778"/>
      <c r="DB973" s="778"/>
      <c r="DC973" s="778"/>
      <c r="DD973" s="778"/>
      <c r="DE973" s="778"/>
      <c r="DF973" s="778"/>
      <c r="DG973" s="778"/>
      <c r="DH973" s="778"/>
      <c r="DI973" s="778"/>
      <c r="DJ973" s="778"/>
      <c r="DK973" s="778"/>
      <c r="DL973" s="778"/>
      <c r="DM973" s="778"/>
      <c r="DN973" s="778"/>
      <c r="DO973" s="778"/>
      <c r="DP973" s="778"/>
      <c r="DQ973" s="778"/>
      <c r="DR973" s="778"/>
      <c r="DS973" s="778"/>
      <c r="DT973" s="778"/>
      <c r="DU973" s="778"/>
      <c r="DV973" s="778"/>
      <c r="DW973" s="778"/>
      <c r="DX973" s="778"/>
      <c r="DY973" s="778"/>
      <c r="DZ973" s="778"/>
      <c r="EA973" s="778"/>
      <c r="EB973" s="778"/>
      <c r="EC973" s="778"/>
      <c r="ED973" s="778"/>
      <c r="EE973" s="778"/>
      <c r="EF973" s="778"/>
      <c r="EG973" s="778"/>
      <c r="EH973" s="778"/>
      <c r="EI973" s="778"/>
      <c r="EJ973" s="778"/>
      <c r="EK973" s="778"/>
      <c r="EL973" s="778"/>
      <c r="EM973" s="778"/>
      <c r="EN973" s="778"/>
      <c r="EO973" s="778"/>
      <c r="EP973" s="778"/>
      <c r="EQ973" s="778"/>
      <c r="ER973" s="778"/>
      <c r="ES973" s="778"/>
      <c r="ET973" s="778"/>
      <c r="EU973" s="778"/>
      <c r="EV973" s="778"/>
      <c r="EW973" s="778"/>
      <c r="EX973" s="778"/>
      <c r="EY973" s="778"/>
      <c r="EZ973" s="778"/>
      <c r="FA973" s="778"/>
      <c r="FB973" s="778"/>
      <c r="FC973" s="778"/>
      <c r="FD973" s="778"/>
      <c r="FE973" s="778"/>
      <c r="FF973" s="778"/>
      <c r="FG973" s="778"/>
      <c r="FH973" s="778"/>
      <c r="FI973" s="778"/>
      <c r="FJ973" s="778"/>
      <c r="FK973" s="778"/>
      <c r="FL973" s="778"/>
      <c r="FM973" s="778"/>
      <c r="FN973" s="778"/>
      <c r="FO973" s="778"/>
      <c r="FP973" s="778"/>
      <c r="FQ973" s="778"/>
      <c r="FR973" s="778"/>
      <c r="FS973" s="778"/>
      <c r="FT973" s="778"/>
      <c r="FU973" s="778"/>
      <c r="FV973" s="778"/>
      <c r="FW973" s="778"/>
      <c r="FX973" s="778"/>
      <c r="FY973" s="778"/>
      <c r="FZ973" s="778"/>
      <c r="GA973" s="778"/>
      <c r="GB973" s="778"/>
      <c r="GC973" s="778"/>
      <c r="GD973" s="778"/>
      <c r="GE973" s="778"/>
      <c r="GF973" s="778"/>
      <c r="GG973" s="778"/>
      <c r="GH973" s="778"/>
      <c r="GI973" s="778"/>
      <c r="GJ973" s="778"/>
      <c r="GK973" s="778"/>
      <c r="GL973" s="778"/>
      <c r="GM973" s="778"/>
      <c r="GN973" s="778"/>
      <c r="GO973" s="778"/>
      <c r="GP973" s="778"/>
      <c r="GQ973" s="778"/>
      <c r="GR973" s="778"/>
      <c r="GS973" s="778"/>
      <c r="GT973" s="778"/>
      <c r="GU973" s="778"/>
      <c r="GV973" s="778"/>
      <c r="GW973" s="778"/>
      <c r="GX973" s="778"/>
      <c r="GY973" s="778"/>
      <c r="GZ973" s="778"/>
      <c r="HA973" s="778"/>
      <c r="HB973" s="778"/>
      <c r="HC973" s="778"/>
      <c r="HD973" s="778"/>
      <c r="HE973" s="778"/>
      <c r="HF973" s="778"/>
      <c r="HG973" s="778"/>
      <c r="HH973" s="778"/>
    </row>
    <row r="974" spans="1:216" s="782" customFormat="1">
      <c r="A974" s="779"/>
      <c r="B974" s="780"/>
      <c r="C974" s="780"/>
      <c r="D974" s="780"/>
      <c r="E974" s="780"/>
      <c r="F974" s="780"/>
      <c r="G974" s="780"/>
      <c r="H974" s="780"/>
      <c r="I974" s="780"/>
      <c r="J974" s="780"/>
      <c r="K974" s="780"/>
      <c r="L974" s="780"/>
      <c r="M974" s="780"/>
      <c r="N974" s="780"/>
      <c r="O974" s="780"/>
      <c r="P974" s="780"/>
      <c r="Q974" s="781"/>
      <c r="R974" s="778"/>
      <c r="S974" s="778"/>
      <c r="T974" s="778"/>
      <c r="U974" s="778"/>
      <c r="V974" s="778"/>
      <c r="W974" s="778"/>
      <c r="X974" s="778"/>
      <c r="Y974" s="778"/>
      <c r="Z974" s="778"/>
      <c r="AA974" s="778"/>
      <c r="AB974" s="778"/>
      <c r="AC974" s="778"/>
      <c r="AD974" s="778"/>
      <c r="AE974" s="778"/>
      <c r="AF974" s="778"/>
      <c r="AG974" s="778"/>
      <c r="AH974" s="778"/>
      <c r="AI974" s="778"/>
      <c r="AJ974" s="778"/>
      <c r="AK974" s="778"/>
      <c r="AL974" s="778"/>
      <c r="AM974" s="778"/>
      <c r="AN974" s="778"/>
      <c r="AO974" s="778"/>
      <c r="AP974" s="778"/>
      <c r="AQ974" s="778"/>
      <c r="AR974" s="778"/>
      <c r="AS974" s="778"/>
      <c r="AT974" s="778"/>
      <c r="AU974" s="778"/>
      <c r="AV974" s="778"/>
      <c r="AW974" s="778"/>
      <c r="AX974" s="778"/>
      <c r="AY974" s="778"/>
      <c r="AZ974" s="778"/>
      <c r="BA974" s="778"/>
      <c r="BB974" s="778"/>
      <c r="BC974" s="778"/>
      <c r="BD974" s="778"/>
      <c r="BE974" s="778"/>
      <c r="BF974" s="778"/>
      <c r="BG974" s="778"/>
      <c r="BH974" s="778"/>
      <c r="BI974" s="778"/>
      <c r="BJ974" s="778"/>
      <c r="BK974" s="778"/>
      <c r="BL974" s="778"/>
      <c r="BM974" s="778"/>
      <c r="BN974" s="778"/>
      <c r="BO974" s="778"/>
      <c r="BP974" s="778"/>
      <c r="BQ974" s="778"/>
      <c r="BR974" s="778"/>
      <c r="BS974" s="778"/>
      <c r="BT974" s="778"/>
      <c r="BU974" s="778"/>
      <c r="BV974" s="778"/>
      <c r="BW974" s="778"/>
      <c r="BX974" s="778"/>
      <c r="BY974" s="778"/>
      <c r="BZ974" s="778"/>
      <c r="CA974" s="778"/>
      <c r="CB974" s="778"/>
      <c r="CC974" s="778"/>
      <c r="CD974" s="778"/>
      <c r="CE974" s="778"/>
      <c r="CF974" s="778"/>
      <c r="CG974" s="778"/>
      <c r="CH974" s="778"/>
      <c r="CI974" s="778"/>
      <c r="CJ974" s="778"/>
      <c r="CK974" s="778"/>
      <c r="CL974" s="778"/>
      <c r="CM974" s="778"/>
      <c r="CN974" s="778"/>
      <c r="CO974" s="778"/>
      <c r="CP974" s="778"/>
      <c r="CQ974" s="778"/>
      <c r="CR974" s="778"/>
      <c r="CS974" s="778"/>
      <c r="CT974" s="778"/>
      <c r="CU974" s="778"/>
      <c r="CV974" s="778"/>
      <c r="CW974" s="778"/>
      <c r="CX974" s="778"/>
      <c r="CY974" s="778"/>
      <c r="CZ974" s="778"/>
      <c r="DA974" s="778"/>
      <c r="DB974" s="778"/>
      <c r="DC974" s="778"/>
      <c r="DD974" s="778"/>
      <c r="DE974" s="778"/>
      <c r="DF974" s="778"/>
      <c r="DG974" s="778"/>
      <c r="DH974" s="778"/>
      <c r="DI974" s="778"/>
      <c r="DJ974" s="778"/>
      <c r="DK974" s="778"/>
      <c r="DL974" s="778"/>
      <c r="DM974" s="778"/>
      <c r="DN974" s="778"/>
      <c r="DO974" s="778"/>
      <c r="DP974" s="778"/>
      <c r="DQ974" s="778"/>
      <c r="DR974" s="778"/>
      <c r="DS974" s="778"/>
      <c r="DT974" s="778"/>
      <c r="DU974" s="778"/>
      <c r="DV974" s="778"/>
      <c r="DW974" s="778"/>
      <c r="DX974" s="778"/>
      <c r="DY974" s="778"/>
      <c r="DZ974" s="778"/>
      <c r="EA974" s="778"/>
      <c r="EB974" s="778"/>
      <c r="EC974" s="778"/>
      <c r="ED974" s="778"/>
      <c r="EE974" s="778"/>
      <c r="EF974" s="778"/>
      <c r="EG974" s="778"/>
      <c r="EH974" s="778"/>
      <c r="EI974" s="778"/>
      <c r="EJ974" s="778"/>
      <c r="EK974" s="778"/>
      <c r="EL974" s="778"/>
      <c r="EM974" s="778"/>
      <c r="EN974" s="778"/>
      <c r="EO974" s="778"/>
      <c r="EP974" s="778"/>
      <c r="EQ974" s="778"/>
      <c r="ER974" s="778"/>
      <c r="ES974" s="778"/>
      <c r="ET974" s="778"/>
      <c r="EU974" s="778"/>
      <c r="EV974" s="778"/>
      <c r="EW974" s="778"/>
      <c r="EX974" s="778"/>
      <c r="EY974" s="778"/>
      <c r="EZ974" s="778"/>
      <c r="FA974" s="778"/>
      <c r="FB974" s="778"/>
      <c r="FC974" s="778"/>
      <c r="FD974" s="778"/>
      <c r="FE974" s="778"/>
      <c r="FF974" s="778"/>
      <c r="FG974" s="778"/>
      <c r="FH974" s="778"/>
      <c r="FI974" s="778"/>
      <c r="FJ974" s="778"/>
      <c r="FK974" s="778"/>
      <c r="FL974" s="778"/>
      <c r="FM974" s="778"/>
      <c r="FN974" s="778"/>
      <c r="FO974" s="778"/>
      <c r="FP974" s="778"/>
      <c r="FQ974" s="778"/>
      <c r="FR974" s="778"/>
      <c r="FS974" s="778"/>
      <c r="FT974" s="778"/>
      <c r="FU974" s="778"/>
      <c r="FV974" s="778"/>
      <c r="FW974" s="778"/>
      <c r="FX974" s="778"/>
      <c r="FY974" s="778"/>
      <c r="FZ974" s="778"/>
      <c r="GA974" s="778"/>
      <c r="GB974" s="778"/>
      <c r="GC974" s="778"/>
      <c r="GD974" s="778"/>
      <c r="GE974" s="778"/>
      <c r="GF974" s="778"/>
      <c r="GG974" s="778"/>
      <c r="GH974" s="778"/>
      <c r="GI974" s="778"/>
      <c r="GJ974" s="778"/>
      <c r="GK974" s="778"/>
      <c r="GL974" s="778"/>
      <c r="GM974" s="778"/>
      <c r="GN974" s="778"/>
      <c r="GO974" s="778"/>
      <c r="GP974" s="778"/>
      <c r="GQ974" s="778"/>
      <c r="GR974" s="778"/>
      <c r="GS974" s="778"/>
      <c r="GT974" s="778"/>
      <c r="GU974" s="778"/>
      <c r="GV974" s="778"/>
      <c r="GW974" s="778"/>
      <c r="GX974" s="778"/>
      <c r="GY974" s="778"/>
      <c r="GZ974" s="778"/>
      <c r="HA974" s="778"/>
      <c r="HB974" s="778"/>
      <c r="HC974" s="778"/>
      <c r="HD974" s="778"/>
      <c r="HE974" s="778"/>
      <c r="HF974" s="778"/>
      <c r="HG974" s="778"/>
      <c r="HH974" s="778"/>
    </row>
    <row r="975" spans="1:216" s="782" customFormat="1">
      <c r="A975" s="779"/>
      <c r="B975" s="780"/>
      <c r="C975" s="780"/>
      <c r="D975" s="780"/>
      <c r="E975" s="780"/>
      <c r="F975" s="780"/>
      <c r="G975" s="780"/>
      <c r="H975" s="780"/>
      <c r="I975" s="780"/>
      <c r="J975" s="780"/>
      <c r="K975" s="780"/>
      <c r="L975" s="780"/>
      <c r="M975" s="780"/>
      <c r="N975" s="780"/>
      <c r="O975" s="780"/>
      <c r="P975" s="780"/>
      <c r="Q975" s="781"/>
      <c r="R975" s="778"/>
      <c r="S975" s="778"/>
      <c r="T975" s="778"/>
      <c r="U975" s="778"/>
      <c r="V975" s="778"/>
      <c r="W975" s="778"/>
      <c r="X975" s="778"/>
      <c r="Y975" s="778"/>
      <c r="Z975" s="778"/>
      <c r="AA975" s="778"/>
      <c r="AB975" s="778"/>
      <c r="AC975" s="778"/>
      <c r="AD975" s="778"/>
      <c r="AE975" s="778"/>
      <c r="AF975" s="778"/>
      <c r="AG975" s="778"/>
      <c r="AH975" s="778"/>
      <c r="AI975" s="778"/>
      <c r="AJ975" s="778"/>
      <c r="AK975" s="778"/>
      <c r="AL975" s="778"/>
      <c r="AM975" s="778"/>
      <c r="AN975" s="778"/>
      <c r="AO975" s="778"/>
      <c r="AP975" s="778"/>
      <c r="AQ975" s="778"/>
      <c r="AR975" s="778"/>
      <c r="AS975" s="778"/>
      <c r="AT975" s="778"/>
      <c r="AU975" s="778"/>
      <c r="AV975" s="778"/>
      <c r="AW975" s="778"/>
      <c r="AX975" s="778"/>
      <c r="AY975" s="778"/>
      <c r="AZ975" s="778"/>
      <c r="BA975" s="778"/>
      <c r="BB975" s="778"/>
      <c r="BC975" s="778"/>
      <c r="BD975" s="778"/>
      <c r="BE975" s="778"/>
      <c r="BF975" s="778"/>
      <c r="BG975" s="778"/>
      <c r="BH975" s="778"/>
      <c r="BI975" s="778"/>
      <c r="BJ975" s="778"/>
      <c r="BK975" s="778"/>
      <c r="BL975" s="778"/>
      <c r="BM975" s="778"/>
      <c r="BN975" s="778"/>
      <c r="BO975" s="778"/>
      <c r="BP975" s="778"/>
      <c r="BQ975" s="778"/>
      <c r="BR975" s="778"/>
      <c r="BS975" s="778"/>
      <c r="BT975" s="778"/>
      <c r="BU975" s="778"/>
      <c r="BV975" s="778"/>
      <c r="BW975" s="778"/>
      <c r="BX975" s="778"/>
      <c r="BY975" s="778"/>
      <c r="BZ975" s="778"/>
      <c r="CA975" s="778"/>
      <c r="CB975" s="778"/>
      <c r="CC975" s="778"/>
      <c r="CD975" s="778"/>
      <c r="CE975" s="778"/>
      <c r="CF975" s="778"/>
      <c r="CG975" s="778"/>
      <c r="CH975" s="778"/>
      <c r="CI975" s="778"/>
      <c r="CJ975" s="778"/>
      <c r="CK975" s="778"/>
      <c r="CL975" s="778"/>
      <c r="CM975" s="778"/>
      <c r="CN975" s="778"/>
      <c r="CO975" s="778"/>
      <c r="CP975" s="778"/>
      <c r="CQ975" s="778"/>
      <c r="CR975" s="778"/>
      <c r="CS975" s="778"/>
      <c r="CT975" s="778"/>
      <c r="CU975" s="778"/>
      <c r="CV975" s="778"/>
      <c r="CW975" s="778"/>
      <c r="CX975" s="778"/>
      <c r="CY975" s="778"/>
      <c r="CZ975" s="778"/>
      <c r="DA975" s="778"/>
      <c r="DB975" s="778"/>
      <c r="DC975" s="778"/>
      <c r="DD975" s="778"/>
      <c r="DE975" s="778"/>
      <c r="DF975" s="778"/>
      <c r="DG975" s="778"/>
      <c r="DH975" s="778"/>
      <c r="DI975" s="778"/>
      <c r="DJ975" s="778"/>
      <c r="DK975" s="778"/>
      <c r="DL975" s="778"/>
      <c r="DM975" s="778"/>
      <c r="DN975" s="778"/>
      <c r="DO975" s="778"/>
      <c r="DP975" s="778"/>
      <c r="DQ975" s="778"/>
      <c r="DR975" s="778"/>
      <c r="DS975" s="778"/>
      <c r="DT975" s="778"/>
      <c r="DU975" s="778"/>
      <c r="DV975" s="778"/>
      <c r="DW975" s="778"/>
      <c r="DX975" s="778"/>
      <c r="DY975" s="778"/>
      <c r="DZ975" s="778"/>
      <c r="EA975" s="778"/>
      <c r="EB975" s="778"/>
      <c r="EC975" s="778"/>
      <c r="ED975" s="778"/>
      <c r="EE975" s="778"/>
      <c r="EF975" s="778"/>
      <c r="EG975" s="778"/>
      <c r="EH975" s="778"/>
      <c r="EI975" s="778"/>
      <c r="EJ975" s="778"/>
      <c r="EK975" s="778"/>
      <c r="EL975" s="778"/>
      <c r="EM975" s="778"/>
      <c r="EN975" s="778"/>
      <c r="EO975" s="778"/>
      <c r="EP975" s="778"/>
      <c r="EQ975" s="778"/>
      <c r="ER975" s="778"/>
      <c r="ES975" s="778"/>
      <c r="ET975" s="778"/>
      <c r="EU975" s="778"/>
      <c r="EV975" s="778"/>
      <c r="EW975" s="778"/>
      <c r="EX975" s="778"/>
      <c r="EY975" s="778"/>
      <c r="EZ975" s="778"/>
      <c r="FA975" s="778"/>
      <c r="FB975" s="778"/>
      <c r="FC975" s="778"/>
      <c r="FD975" s="778"/>
      <c r="FE975" s="778"/>
      <c r="FF975" s="778"/>
      <c r="FG975" s="778"/>
      <c r="FH975" s="778"/>
      <c r="FI975" s="778"/>
      <c r="FJ975" s="778"/>
      <c r="FK975" s="778"/>
      <c r="FL975" s="778"/>
      <c r="FM975" s="778"/>
      <c r="FN975" s="778"/>
      <c r="FO975" s="778"/>
      <c r="FP975" s="778"/>
      <c r="FQ975" s="778"/>
      <c r="FR975" s="778"/>
      <c r="FS975" s="778"/>
      <c r="FT975" s="778"/>
      <c r="FU975" s="778"/>
      <c r="FV975" s="778"/>
      <c r="FW975" s="778"/>
      <c r="FX975" s="778"/>
      <c r="FY975" s="778"/>
      <c r="FZ975" s="778"/>
      <c r="GA975" s="778"/>
      <c r="GB975" s="778"/>
      <c r="GC975" s="778"/>
      <c r="GD975" s="778"/>
      <c r="GE975" s="778"/>
      <c r="GF975" s="778"/>
      <c r="GG975" s="778"/>
      <c r="GH975" s="778"/>
      <c r="GI975" s="778"/>
      <c r="GJ975" s="778"/>
      <c r="GK975" s="778"/>
      <c r="GL975" s="778"/>
      <c r="GM975" s="778"/>
      <c r="GN975" s="778"/>
      <c r="GO975" s="778"/>
      <c r="GP975" s="778"/>
      <c r="GQ975" s="778"/>
      <c r="GR975" s="778"/>
      <c r="GS975" s="778"/>
      <c r="GT975" s="778"/>
      <c r="GU975" s="778"/>
      <c r="GV975" s="778"/>
      <c r="GW975" s="778"/>
      <c r="GX975" s="778"/>
      <c r="GY975" s="778"/>
      <c r="GZ975" s="778"/>
      <c r="HA975" s="778"/>
      <c r="HB975" s="778"/>
      <c r="HC975" s="778"/>
      <c r="HD975" s="778"/>
      <c r="HE975" s="778"/>
      <c r="HF975" s="778"/>
      <c r="HG975" s="778"/>
      <c r="HH975" s="778"/>
    </row>
    <row r="976" spans="1:216" s="782" customFormat="1">
      <c r="A976" s="779"/>
      <c r="B976" s="780"/>
      <c r="C976" s="780"/>
      <c r="D976" s="780"/>
      <c r="E976" s="780"/>
      <c r="F976" s="780"/>
      <c r="G976" s="780"/>
      <c r="H976" s="780"/>
      <c r="I976" s="780"/>
      <c r="J976" s="780"/>
      <c r="K976" s="780"/>
      <c r="L976" s="780"/>
      <c r="M976" s="780"/>
      <c r="N976" s="780"/>
      <c r="O976" s="780"/>
      <c r="P976" s="780"/>
      <c r="Q976" s="781"/>
      <c r="R976" s="778"/>
      <c r="S976" s="778"/>
      <c r="T976" s="778"/>
      <c r="U976" s="778"/>
      <c r="V976" s="778"/>
      <c r="W976" s="778"/>
      <c r="X976" s="778"/>
      <c r="Y976" s="778"/>
      <c r="Z976" s="778"/>
      <c r="AA976" s="778"/>
      <c r="AB976" s="778"/>
      <c r="AC976" s="778"/>
      <c r="AD976" s="778"/>
      <c r="AE976" s="778"/>
      <c r="AF976" s="778"/>
      <c r="AG976" s="778"/>
      <c r="AH976" s="778"/>
      <c r="AI976" s="778"/>
      <c r="AJ976" s="778"/>
      <c r="AK976" s="778"/>
      <c r="AL976" s="778"/>
      <c r="AM976" s="778"/>
      <c r="AN976" s="778"/>
      <c r="AO976" s="778"/>
      <c r="AP976" s="778"/>
      <c r="AQ976" s="778"/>
      <c r="AR976" s="778"/>
      <c r="AS976" s="778"/>
      <c r="AT976" s="778"/>
      <c r="AU976" s="778"/>
      <c r="AV976" s="778"/>
      <c r="AW976" s="778"/>
      <c r="AX976" s="778"/>
      <c r="AY976" s="778"/>
      <c r="AZ976" s="778"/>
      <c r="BA976" s="778"/>
      <c r="BB976" s="778"/>
      <c r="BC976" s="778"/>
      <c r="BD976" s="778"/>
      <c r="BE976" s="778"/>
      <c r="BF976" s="778"/>
      <c r="BG976" s="778"/>
      <c r="BH976" s="778"/>
      <c r="BI976" s="778"/>
      <c r="BJ976" s="778"/>
      <c r="BK976" s="778"/>
      <c r="BL976" s="778"/>
      <c r="BM976" s="778"/>
      <c r="BN976" s="778"/>
      <c r="BO976" s="778"/>
      <c r="BP976" s="778"/>
      <c r="BQ976" s="778"/>
      <c r="BR976" s="778"/>
      <c r="BS976" s="778"/>
      <c r="BT976" s="778"/>
      <c r="BU976" s="778"/>
      <c r="BV976" s="778"/>
      <c r="BW976" s="778"/>
      <c r="BX976" s="778"/>
      <c r="BY976" s="778"/>
      <c r="BZ976" s="778"/>
      <c r="CA976" s="778"/>
      <c r="CB976" s="778"/>
      <c r="CC976" s="778"/>
      <c r="CD976" s="778"/>
      <c r="CE976" s="778"/>
      <c r="CF976" s="778"/>
      <c r="CG976" s="778"/>
      <c r="CH976" s="778"/>
      <c r="CI976" s="778"/>
      <c r="CJ976" s="778"/>
      <c r="CK976" s="778"/>
      <c r="CL976" s="778"/>
      <c r="CM976" s="778"/>
      <c r="CN976" s="778"/>
      <c r="CO976" s="778"/>
      <c r="CP976" s="778"/>
      <c r="CQ976" s="778"/>
      <c r="CR976" s="778"/>
      <c r="CS976" s="778"/>
      <c r="CT976" s="778"/>
      <c r="CU976" s="778"/>
      <c r="CV976" s="778"/>
      <c r="CW976" s="778"/>
      <c r="CX976" s="778"/>
      <c r="CY976" s="778"/>
      <c r="CZ976" s="778"/>
      <c r="DA976" s="778"/>
      <c r="DB976" s="778"/>
      <c r="DC976" s="778"/>
      <c r="DD976" s="778"/>
      <c r="DE976" s="778"/>
      <c r="DF976" s="778"/>
      <c r="DG976" s="778"/>
      <c r="DH976" s="778"/>
      <c r="DI976" s="778"/>
      <c r="DJ976" s="778"/>
      <c r="DK976" s="778"/>
      <c r="DL976" s="778"/>
      <c r="DM976" s="778"/>
      <c r="DN976" s="778"/>
      <c r="DO976" s="778"/>
      <c r="DP976" s="778"/>
      <c r="DQ976" s="778"/>
      <c r="DR976" s="778"/>
      <c r="DS976" s="778"/>
      <c r="DT976" s="778"/>
      <c r="DU976" s="778"/>
      <c r="DV976" s="778"/>
      <c r="DW976" s="778"/>
      <c r="DX976" s="778"/>
      <c r="DY976" s="778"/>
      <c r="DZ976" s="778"/>
      <c r="EA976" s="778"/>
      <c r="EB976" s="778"/>
      <c r="EC976" s="778"/>
      <c r="ED976" s="778"/>
      <c r="EE976" s="778"/>
      <c r="EF976" s="778"/>
      <c r="EG976" s="778"/>
      <c r="EH976" s="778"/>
      <c r="EI976" s="778"/>
      <c r="EJ976" s="778"/>
      <c r="EK976" s="778"/>
      <c r="EL976" s="778"/>
      <c r="EM976" s="778"/>
      <c r="EN976" s="778"/>
      <c r="EO976" s="778"/>
      <c r="EP976" s="778"/>
      <c r="EQ976" s="778"/>
      <c r="ER976" s="778"/>
      <c r="ES976" s="778"/>
      <c r="ET976" s="778"/>
      <c r="EU976" s="778"/>
      <c r="EV976" s="778"/>
      <c r="EW976" s="778"/>
      <c r="EX976" s="778"/>
      <c r="EY976" s="778"/>
      <c r="EZ976" s="778"/>
      <c r="FA976" s="778"/>
      <c r="FB976" s="778"/>
      <c r="FC976" s="778"/>
      <c r="FD976" s="778"/>
      <c r="FE976" s="778"/>
      <c r="FF976" s="778"/>
      <c r="FG976" s="778"/>
      <c r="FH976" s="778"/>
      <c r="FI976" s="778"/>
      <c r="FJ976" s="778"/>
      <c r="FK976" s="778"/>
      <c r="FL976" s="778"/>
      <c r="FM976" s="778"/>
      <c r="FN976" s="778"/>
      <c r="FO976" s="778"/>
      <c r="FP976" s="778"/>
      <c r="FQ976" s="778"/>
      <c r="FR976" s="778"/>
      <c r="FS976" s="778"/>
      <c r="FT976" s="778"/>
      <c r="FU976" s="778"/>
      <c r="FV976" s="778"/>
      <c r="FW976" s="778"/>
      <c r="FX976" s="778"/>
      <c r="FY976" s="778"/>
      <c r="FZ976" s="778"/>
      <c r="GA976" s="778"/>
      <c r="GB976" s="778"/>
      <c r="GC976" s="778"/>
      <c r="GD976" s="778"/>
      <c r="GE976" s="778"/>
      <c r="GF976" s="778"/>
      <c r="GG976" s="778"/>
      <c r="GH976" s="778"/>
      <c r="GI976" s="778"/>
      <c r="GJ976" s="778"/>
      <c r="GK976" s="778"/>
      <c r="GL976" s="778"/>
      <c r="GM976" s="778"/>
      <c r="GN976" s="778"/>
      <c r="GO976" s="778"/>
      <c r="GP976" s="778"/>
      <c r="GQ976" s="778"/>
      <c r="GR976" s="778"/>
      <c r="GS976" s="778"/>
      <c r="GT976" s="778"/>
      <c r="GU976" s="778"/>
      <c r="GV976" s="778"/>
      <c r="GW976" s="778"/>
      <c r="GX976" s="778"/>
      <c r="GY976" s="778"/>
      <c r="GZ976" s="778"/>
      <c r="HA976" s="778"/>
      <c r="HB976" s="778"/>
      <c r="HC976" s="778"/>
      <c r="HD976" s="778"/>
      <c r="HE976" s="778"/>
      <c r="HF976" s="778"/>
      <c r="HG976" s="778"/>
      <c r="HH976" s="778"/>
    </row>
    <row r="977" spans="1:216" s="782" customFormat="1">
      <c r="A977" s="779"/>
      <c r="B977" s="780"/>
      <c r="C977" s="780"/>
      <c r="D977" s="780"/>
      <c r="E977" s="780"/>
      <c r="F977" s="780"/>
      <c r="G977" s="780"/>
      <c r="H977" s="780"/>
      <c r="I977" s="780"/>
      <c r="J977" s="780"/>
      <c r="K977" s="780"/>
      <c r="L977" s="780"/>
      <c r="M977" s="780"/>
      <c r="N977" s="780"/>
      <c r="O977" s="780"/>
      <c r="P977" s="780"/>
      <c r="Q977" s="781"/>
      <c r="R977" s="778"/>
      <c r="S977" s="778"/>
      <c r="T977" s="778"/>
      <c r="U977" s="778"/>
      <c r="V977" s="778"/>
      <c r="W977" s="778"/>
      <c r="X977" s="778"/>
      <c r="Y977" s="778"/>
      <c r="Z977" s="778"/>
      <c r="AA977" s="778"/>
      <c r="AB977" s="778"/>
      <c r="AC977" s="778"/>
      <c r="AD977" s="778"/>
      <c r="AE977" s="778"/>
      <c r="AF977" s="778"/>
      <c r="AG977" s="778"/>
      <c r="AH977" s="778"/>
      <c r="AI977" s="778"/>
      <c r="AJ977" s="778"/>
      <c r="AK977" s="778"/>
      <c r="AL977" s="778"/>
      <c r="AM977" s="778"/>
      <c r="AN977" s="778"/>
      <c r="AO977" s="778"/>
      <c r="AP977" s="778"/>
      <c r="AQ977" s="778"/>
      <c r="AR977" s="778"/>
      <c r="AS977" s="778"/>
      <c r="AT977" s="778"/>
      <c r="AU977" s="778"/>
      <c r="AV977" s="778"/>
      <c r="AW977" s="778"/>
      <c r="AX977" s="778"/>
      <c r="AY977" s="778"/>
      <c r="AZ977" s="778"/>
      <c r="BA977" s="778"/>
      <c r="BB977" s="778"/>
      <c r="BC977" s="778"/>
      <c r="BD977" s="778"/>
      <c r="BE977" s="778"/>
      <c r="BF977" s="778"/>
      <c r="BG977" s="778"/>
      <c r="BH977" s="778"/>
      <c r="BI977" s="778"/>
      <c r="BJ977" s="778"/>
      <c r="BK977" s="778"/>
      <c r="BL977" s="778"/>
      <c r="BM977" s="778"/>
      <c r="BN977" s="778"/>
      <c r="BO977" s="778"/>
      <c r="BP977" s="778"/>
      <c r="BQ977" s="778"/>
      <c r="BR977" s="778"/>
      <c r="BS977" s="778"/>
      <c r="BT977" s="778"/>
      <c r="BU977" s="778"/>
      <c r="BV977" s="778"/>
      <c r="BW977" s="778"/>
      <c r="BX977" s="778"/>
      <c r="BY977" s="778"/>
      <c r="BZ977" s="778"/>
      <c r="CA977" s="778"/>
      <c r="CB977" s="778"/>
      <c r="CC977" s="778"/>
      <c r="CD977" s="778"/>
      <c r="CE977" s="778"/>
      <c r="CF977" s="778"/>
      <c r="CG977" s="778"/>
      <c r="CH977" s="778"/>
      <c r="CI977" s="778"/>
      <c r="CJ977" s="778"/>
      <c r="CK977" s="778"/>
      <c r="CL977" s="778"/>
      <c r="CM977" s="778"/>
      <c r="CN977" s="778"/>
      <c r="CO977" s="778"/>
      <c r="CP977" s="778"/>
      <c r="CQ977" s="778"/>
      <c r="CR977" s="778"/>
      <c r="CS977" s="778"/>
      <c r="CT977" s="778"/>
      <c r="CU977" s="778"/>
      <c r="CV977" s="778"/>
      <c r="CW977" s="778"/>
      <c r="CX977" s="778"/>
      <c r="CY977" s="778"/>
      <c r="CZ977" s="778"/>
      <c r="DA977" s="778"/>
      <c r="DB977" s="778"/>
      <c r="DC977" s="778"/>
      <c r="DD977" s="778"/>
      <c r="DE977" s="778"/>
      <c r="DF977" s="778"/>
      <c r="DG977" s="778"/>
      <c r="DH977" s="778"/>
      <c r="DI977" s="778"/>
      <c r="DJ977" s="778"/>
      <c r="DK977" s="778"/>
      <c r="DL977" s="778"/>
      <c r="DM977" s="778"/>
      <c r="DN977" s="778"/>
      <c r="DO977" s="778"/>
      <c r="DP977" s="778"/>
      <c r="DQ977" s="778"/>
      <c r="DR977" s="778"/>
      <c r="DS977" s="778"/>
      <c r="DT977" s="778"/>
      <c r="DU977" s="778"/>
      <c r="DV977" s="778"/>
      <c r="DW977" s="778"/>
      <c r="DX977" s="778"/>
      <c r="DY977" s="778"/>
      <c r="DZ977" s="778"/>
      <c r="EA977" s="778"/>
      <c r="EB977" s="778"/>
      <c r="EC977" s="778"/>
      <c r="ED977" s="778"/>
      <c r="EE977" s="778"/>
      <c r="EF977" s="778"/>
      <c r="EG977" s="778"/>
      <c r="EH977" s="778"/>
      <c r="EI977" s="778"/>
      <c r="EJ977" s="778"/>
      <c r="EK977" s="778"/>
      <c r="EL977" s="778"/>
      <c r="EM977" s="778"/>
      <c r="EN977" s="778"/>
      <c r="EO977" s="778"/>
      <c r="EP977" s="778"/>
      <c r="EQ977" s="778"/>
      <c r="ER977" s="778"/>
      <c r="ES977" s="778"/>
      <c r="ET977" s="778"/>
      <c r="EU977" s="778"/>
      <c r="EV977" s="778"/>
      <c r="EW977" s="778"/>
      <c r="EX977" s="778"/>
      <c r="EY977" s="778"/>
      <c r="EZ977" s="778"/>
      <c r="FA977" s="778"/>
      <c r="FB977" s="778"/>
      <c r="FC977" s="778"/>
      <c r="FD977" s="778"/>
      <c r="FE977" s="778"/>
      <c r="FF977" s="778"/>
      <c r="FG977" s="778"/>
      <c r="FH977" s="778"/>
      <c r="FI977" s="778"/>
      <c r="FJ977" s="778"/>
      <c r="FK977" s="778"/>
      <c r="FL977" s="778"/>
      <c r="FM977" s="778"/>
      <c r="FN977" s="778"/>
      <c r="FO977" s="778"/>
      <c r="FP977" s="778"/>
      <c r="FQ977" s="778"/>
      <c r="FR977" s="778"/>
      <c r="FS977" s="778"/>
      <c r="FT977" s="778"/>
      <c r="FU977" s="778"/>
      <c r="FV977" s="778"/>
      <c r="FW977" s="778"/>
      <c r="FX977" s="778"/>
      <c r="FY977" s="778"/>
      <c r="FZ977" s="778"/>
      <c r="GA977" s="778"/>
      <c r="GB977" s="778"/>
      <c r="GC977" s="778"/>
      <c r="GD977" s="778"/>
      <c r="GE977" s="778"/>
      <c r="GF977" s="778"/>
      <c r="GG977" s="778"/>
      <c r="GH977" s="778"/>
      <c r="GI977" s="778"/>
      <c r="GJ977" s="778"/>
      <c r="GK977" s="778"/>
      <c r="GL977" s="778"/>
      <c r="GM977" s="778"/>
      <c r="GN977" s="778"/>
      <c r="GO977" s="778"/>
      <c r="GP977" s="778"/>
      <c r="GQ977" s="778"/>
      <c r="GR977" s="778"/>
      <c r="GS977" s="778"/>
      <c r="GT977" s="778"/>
      <c r="GU977" s="778"/>
      <c r="GV977" s="778"/>
      <c r="GW977" s="778"/>
      <c r="GX977" s="778"/>
      <c r="GY977" s="778"/>
      <c r="GZ977" s="778"/>
      <c r="HA977" s="778"/>
      <c r="HB977" s="778"/>
      <c r="HC977" s="778"/>
      <c r="HD977" s="778"/>
      <c r="HE977" s="778"/>
      <c r="HF977" s="778"/>
      <c r="HG977" s="778"/>
      <c r="HH977" s="778"/>
    </row>
    <row r="978" spans="1:216" s="782" customFormat="1">
      <c r="A978" s="779"/>
      <c r="B978" s="780"/>
      <c r="C978" s="780"/>
      <c r="D978" s="780"/>
      <c r="E978" s="780"/>
      <c r="F978" s="780"/>
      <c r="G978" s="780"/>
      <c r="H978" s="780"/>
      <c r="I978" s="780"/>
      <c r="J978" s="780"/>
      <c r="K978" s="780"/>
      <c r="L978" s="780"/>
      <c r="M978" s="780"/>
      <c r="N978" s="780"/>
      <c r="O978" s="780"/>
      <c r="P978" s="780"/>
      <c r="Q978" s="781"/>
      <c r="R978" s="778"/>
      <c r="S978" s="778"/>
      <c r="T978" s="778"/>
      <c r="U978" s="778"/>
      <c r="V978" s="778"/>
      <c r="W978" s="778"/>
      <c r="X978" s="778"/>
      <c r="Y978" s="778"/>
      <c r="Z978" s="778"/>
      <c r="AA978" s="778"/>
      <c r="AB978" s="778"/>
      <c r="AC978" s="778"/>
      <c r="AD978" s="778"/>
      <c r="AE978" s="778"/>
      <c r="AF978" s="778"/>
      <c r="AG978" s="778"/>
      <c r="AH978" s="778"/>
      <c r="AI978" s="778"/>
      <c r="AJ978" s="778"/>
      <c r="AK978" s="778"/>
      <c r="AL978" s="778"/>
      <c r="AM978" s="778"/>
      <c r="AN978" s="778"/>
      <c r="AO978" s="778"/>
      <c r="AP978" s="778"/>
      <c r="AQ978" s="778"/>
      <c r="AR978" s="778"/>
      <c r="AS978" s="778"/>
      <c r="AT978" s="778"/>
      <c r="AU978" s="778"/>
      <c r="AV978" s="778"/>
      <c r="AW978" s="778"/>
      <c r="AX978" s="778"/>
      <c r="AY978" s="778"/>
      <c r="AZ978" s="778"/>
      <c r="BA978" s="778"/>
      <c r="BB978" s="778"/>
      <c r="BC978" s="778"/>
      <c r="BD978" s="778"/>
      <c r="BE978" s="778"/>
      <c r="BF978" s="778"/>
      <c r="BG978" s="778"/>
      <c r="BH978" s="778"/>
      <c r="BI978" s="778"/>
      <c r="BJ978" s="778"/>
      <c r="BK978" s="778"/>
      <c r="BL978" s="778"/>
      <c r="BM978" s="778"/>
      <c r="BN978" s="778"/>
      <c r="BO978" s="778"/>
      <c r="BP978" s="778"/>
      <c r="BQ978" s="778"/>
      <c r="BR978" s="778"/>
      <c r="BS978" s="778"/>
      <c r="BT978" s="778"/>
      <c r="BU978" s="778"/>
      <c r="BV978" s="778"/>
      <c r="BW978" s="778"/>
      <c r="BX978" s="778"/>
      <c r="BY978" s="778"/>
      <c r="BZ978" s="778"/>
      <c r="CA978" s="778"/>
      <c r="CB978" s="778"/>
      <c r="CC978" s="778"/>
      <c r="CD978" s="778"/>
      <c r="CE978" s="778"/>
      <c r="CF978" s="778"/>
      <c r="CG978" s="778"/>
      <c r="CH978" s="778"/>
      <c r="CI978" s="778"/>
      <c r="CJ978" s="778"/>
      <c r="CK978" s="778"/>
      <c r="CL978" s="778"/>
      <c r="CM978" s="778"/>
      <c r="CN978" s="778"/>
      <c r="CO978" s="778"/>
      <c r="CP978" s="778"/>
      <c r="CQ978" s="778"/>
      <c r="CR978" s="778"/>
      <c r="CS978" s="778"/>
      <c r="CT978" s="778"/>
      <c r="CU978" s="778"/>
      <c r="CV978" s="778"/>
      <c r="CW978" s="778"/>
      <c r="CX978" s="778"/>
      <c r="CY978" s="778"/>
      <c r="CZ978" s="778"/>
      <c r="DA978" s="778"/>
      <c r="DB978" s="778"/>
      <c r="DC978" s="778"/>
      <c r="DD978" s="778"/>
      <c r="DE978" s="778"/>
      <c r="DF978" s="778"/>
      <c r="DG978" s="778"/>
      <c r="DH978" s="778"/>
      <c r="DI978" s="778"/>
      <c r="DJ978" s="778"/>
      <c r="DK978" s="778"/>
      <c r="DL978" s="778"/>
      <c r="DM978" s="778"/>
      <c r="DN978" s="778"/>
      <c r="DO978" s="778"/>
      <c r="DP978" s="778"/>
      <c r="DQ978" s="778"/>
      <c r="DR978" s="778"/>
      <c r="DS978" s="778"/>
      <c r="DT978" s="778"/>
      <c r="DU978" s="778"/>
      <c r="DV978" s="778"/>
      <c r="DW978" s="778"/>
      <c r="DX978" s="778"/>
      <c r="DY978" s="778"/>
      <c r="DZ978" s="778"/>
      <c r="EA978" s="778"/>
      <c r="EB978" s="778"/>
      <c r="EC978" s="778"/>
      <c r="ED978" s="778"/>
      <c r="EE978" s="778"/>
      <c r="EF978" s="778"/>
      <c r="EG978" s="778"/>
      <c r="EH978" s="778"/>
      <c r="EI978" s="778"/>
      <c r="EJ978" s="778"/>
      <c r="EK978" s="778"/>
      <c r="EL978" s="778"/>
      <c r="EM978" s="778"/>
      <c r="EN978" s="778"/>
      <c r="EO978" s="778"/>
      <c r="EP978" s="778"/>
      <c r="EQ978" s="778"/>
      <c r="ER978" s="778"/>
      <c r="ES978" s="778"/>
      <c r="ET978" s="778"/>
      <c r="EU978" s="778"/>
      <c r="EV978" s="778"/>
      <c r="EW978" s="778"/>
      <c r="EX978" s="778"/>
      <c r="EY978" s="778"/>
      <c r="EZ978" s="778"/>
      <c r="FA978" s="778"/>
      <c r="FB978" s="778"/>
      <c r="FC978" s="778"/>
      <c r="FD978" s="778"/>
      <c r="FE978" s="778"/>
      <c r="FF978" s="778"/>
      <c r="FG978" s="778"/>
      <c r="FH978" s="778"/>
      <c r="FI978" s="778"/>
      <c r="FJ978" s="778"/>
      <c r="FK978" s="778"/>
      <c r="FL978" s="778"/>
      <c r="FM978" s="778"/>
      <c r="FN978" s="778"/>
      <c r="FO978" s="778"/>
      <c r="FP978" s="778"/>
      <c r="FQ978" s="778"/>
      <c r="FR978" s="778"/>
      <c r="FS978" s="778"/>
      <c r="FT978" s="778"/>
      <c r="FU978" s="778"/>
      <c r="FV978" s="778"/>
      <c r="FW978" s="778"/>
      <c r="FX978" s="778"/>
      <c r="FY978" s="778"/>
      <c r="FZ978" s="778"/>
      <c r="GA978" s="778"/>
      <c r="GB978" s="778"/>
      <c r="GC978" s="778"/>
      <c r="GD978" s="778"/>
      <c r="GE978" s="778"/>
      <c r="GF978" s="778"/>
      <c r="GG978" s="778"/>
      <c r="GH978" s="778"/>
      <c r="GI978" s="778"/>
      <c r="GJ978" s="778"/>
      <c r="GK978" s="778"/>
      <c r="GL978" s="778"/>
      <c r="GM978" s="778"/>
      <c r="GN978" s="778"/>
      <c r="GO978" s="778"/>
      <c r="GP978" s="778"/>
      <c r="GQ978" s="778"/>
      <c r="GR978" s="778"/>
      <c r="GS978" s="778"/>
      <c r="GT978" s="778"/>
      <c r="GU978" s="778"/>
      <c r="GV978" s="778"/>
      <c r="GW978" s="778"/>
      <c r="GX978" s="778"/>
      <c r="GY978" s="778"/>
      <c r="GZ978" s="778"/>
      <c r="HA978" s="778"/>
      <c r="HB978" s="778"/>
      <c r="HC978" s="778"/>
      <c r="HD978" s="778"/>
      <c r="HE978" s="778"/>
      <c r="HF978" s="778"/>
      <c r="HG978" s="778"/>
      <c r="HH978" s="778"/>
    </row>
    <row r="979" spans="1:216" s="782" customFormat="1">
      <c r="A979" s="779"/>
      <c r="B979" s="780"/>
      <c r="C979" s="780"/>
      <c r="D979" s="780"/>
      <c r="E979" s="780"/>
      <c r="F979" s="780"/>
      <c r="G979" s="780"/>
      <c r="H979" s="780"/>
      <c r="I979" s="780"/>
      <c r="J979" s="780"/>
      <c r="K979" s="780"/>
      <c r="L979" s="780"/>
      <c r="M979" s="780"/>
      <c r="N979" s="780"/>
      <c r="O979" s="780"/>
      <c r="P979" s="780"/>
      <c r="Q979" s="781"/>
      <c r="R979" s="778"/>
      <c r="S979" s="778"/>
      <c r="T979" s="778"/>
      <c r="U979" s="778"/>
      <c r="V979" s="778"/>
      <c r="W979" s="778"/>
      <c r="X979" s="778"/>
      <c r="Y979" s="778"/>
      <c r="Z979" s="778"/>
      <c r="AA979" s="778"/>
      <c r="AB979" s="778"/>
      <c r="AC979" s="778"/>
      <c r="AD979" s="778"/>
      <c r="AE979" s="778"/>
      <c r="AF979" s="778"/>
      <c r="AG979" s="778"/>
      <c r="AH979" s="778"/>
      <c r="AI979" s="778"/>
      <c r="AJ979" s="778"/>
      <c r="AK979" s="778"/>
      <c r="AL979" s="778"/>
      <c r="AM979" s="778"/>
      <c r="AN979" s="778"/>
      <c r="AO979" s="778"/>
      <c r="AP979" s="778"/>
      <c r="AQ979" s="778"/>
      <c r="AR979" s="778"/>
      <c r="AS979" s="778"/>
      <c r="AT979" s="778"/>
      <c r="AU979" s="778"/>
      <c r="AV979" s="778"/>
      <c r="AW979" s="778"/>
      <c r="AX979" s="778"/>
      <c r="AY979" s="778"/>
      <c r="AZ979" s="778"/>
      <c r="BA979" s="778"/>
      <c r="BB979" s="778"/>
      <c r="BC979" s="778"/>
      <c r="BD979" s="778"/>
      <c r="BE979" s="778"/>
      <c r="BF979" s="778"/>
      <c r="BG979" s="778"/>
      <c r="BH979" s="778"/>
      <c r="BI979" s="778"/>
      <c r="BJ979" s="778"/>
      <c r="BK979" s="778"/>
      <c r="BL979" s="778"/>
      <c r="BM979" s="778"/>
      <c r="BN979" s="778"/>
      <c r="BO979" s="778"/>
      <c r="BP979" s="778"/>
      <c r="BQ979" s="778"/>
      <c r="BR979" s="778"/>
      <c r="BS979" s="778"/>
      <c r="BT979" s="778"/>
      <c r="BU979" s="778"/>
      <c r="BV979" s="778"/>
      <c r="BW979" s="778"/>
      <c r="BX979" s="778"/>
      <c r="BY979" s="778"/>
      <c r="BZ979" s="778"/>
      <c r="CA979" s="778"/>
      <c r="CB979" s="778"/>
      <c r="CC979" s="778"/>
      <c r="CD979" s="778"/>
      <c r="CE979" s="778"/>
      <c r="CF979" s="778"/>
      <c r="CG979" s="778"/>
      <c r="CH979" s="778"/>
      <c r="CI979" s="778"/>
      <c r="CJ979" s="778"/>
      <c r="CK979" s="778"/>
      <c r="CL979" s="778"/>
      <c r="CM979" s="778"/>
      <c r="CN979" s="778"/>
      <c r="CO979" s="778"/>
      <c r="CP979" s="778"/>
      <c r="CQ979" s="778"/>
      <c r="CR979" s="778"/>
      <c r="CS979" s="778"/>
      <c r="CT979" s="778"/>
      <c r="CU979" s="778"/>
      <c r="CV979" s="778"/>
      <c r="CW979" s="778"/>
      <c r="CX979" s="778"/>
      <c r="CY979" s="778"/>
      <c r="CZ979" s="778"/>
      <c r="DA979" s="778"/>
      <c r="DB979" s="778"/>
      <c r="DC979" s="778"/>
      <c r="DD979" s="778"/>
      <c r="DE979" s="778"/>
      <c r="DF979" s="778"/>
      <c r="DG979" s="778"/>
      <c r="DH979" s="778"/>
      <c r="DI979" s="778"/>
      <c r="DJ979" s="778"/>
      <c r="DK979" s="778"/>
      <c r="DL979" s="778"/>
      <c r="DM979" s="778"/>
      <c r="DN979" s="778"/>
      <c r="DO979" s="778"/>
      <c r="DP979" s="778"/>
      <c r="DQ979" s="778"/>
      <c r="DR979" s="778"/>
      <c r="DS979" s="778"/>
      <c r="DT979" s="778"/>
      <c r="DU979" s="778"/>
      <c r="DV979" s="778"/>
      <c r="DW979" s="778"/>
      <c r="DX979" s="778"/>
      <c r="DY979" s="778"/>
      <c r="DZ979" s="778"/>
      <c r="EA979" s="778"/>
      <c r="EB979" s="778"/>
      <c r="EC979" s="778"/>
      <c r="ED979" s="778"/>
      <c r="EE979" s="778"/>
      <c r="EF979" s="778"/>
      <c r="EG979" s="778"/>
      <c r="EH979" s="778"/>
      <c r="EI979" s="778"/>
      <c r="EJ979" s="778"/>
      <c r="EK979" s="778"/>
      <c r="EL979" s="778"/>
      <c r="EM979" s="778"/>
      <c r="EN979" s="778"/>
      <c r="EO979" s="778"/>
      <c r="EP979" s="778"/>
      <c r="EQ979" s="778"/>
      <c r="ER979" s="778"/>
      <c r="ES979" s="778"/>
      <c r="ET979" s="778"/>
      <c r="EU979" s="778"/>
      <c r="EV979" s="778"/>
      <c r="EW979" s="778"/>
      <c r="EX979" s="778"/>
      <c r="EY979" s="778"/>
      <c r="EZ979" s="778"/>
      <c r="FA979" s="778"/>
      <c r="FB979" s="778"/>
      <c r="FC979" s="778"/>
      <c r="FD979" s="778"/>
      <c r="FE979" s="778"/>
      <c r="FF979" s="778"/>
      <c r="FG979" s="778"/>
      <c r="FH979" s="778"/>
      <c r="FI979" s="778"/>
      <c r="FJ979" s="778"/>
      <c r="FK979" s="778"/>
      <c r="FL979" s="778"/>
      <c r="FM979" s="778"/>
      <c r="FN979" s="778"/>
      <c r="FO979" s="778"/>
      <c r="FP979" s="778"/>
      <c r="FQ979" s="778"/>
      <c r="FR979" s="778"/>
      <c r="FS979" s="778"/>
      <c r="FT979" s="778"/>
      <c r="FU979" s="778"/>
      <c r="FV979" s="778"/>
      <c r="FW979" s="778"/>
      <c r="FX979" s="778"/>
      <c r="FY979" s="778"/>
      <c r="FZ979" s="778"/>
      <c r="GA979" s="778"/>
      <c r="GB979" s="778"/>
      <c r="GC979" s="778"/>
      <c r="GD979" s="778"/>
      <c r="GE979" s="778"/>
      <c r="GF979" s="778"/>
      <c r="GG979" s="778"/>
      <c r="GH979" s="778"/>
      <c r="GI979" s="778"/>
      <c r="GJ979" s="778"/>
      <c r="GK979" s="778"/>
      <c r="GL979" s="778"/>
      <c r="GM979" s="778"/>
      <c r="GN979" s="778"/>
      <c r="GO979" s="778"/>
      <c r="GP979" s="778"/>
      <c r="GQ979" s="778"/>
      <c r="GR979" s="778"/>
      <c r="GS979" s="778"/>
      <c r="GT979" s="778"/>
      <c r="GU979" s="778"/>
      <c r="GV979" s="778"/>
      <c r="GW979" s="778"/>
      <c r="GX979" s="778"/>
      <c r="GY979" s="778"/>
      <c r="GZ979" s="778"/>
      <c r="HA979" s="778"/>
      <c r="HB979" s="778"/>
      <c r="HC979" s="778"/>
      <c r="HD979" s="778"/>
      <c r="HE979" s="778"/>
      <c r="HF979" s="778"/>
      <c r="HG979" s="778"/>
      <c r="HH979" s="778"/>
    </row>
    <row r="980" spans="1:216" s="782" customFormat="1">
      <c r="A980" s="779"/>
      <c r="B980" s="780"/>
      <c r="C980" s="780"/>
      <c r="D980" s="780"/>
      <c r="E980" s="780"/>
      <c r="F980" s="780"/>
      <c r="G980" s="780"/>
      <c r="H980" s="780"/>
      <c r="I980" s="780"/>
      <c r="J980" s="780"/>
      <c r="K980" s="780"/>
      <c r="L980" s="780"/>
      <c r="M980" s="780"/>
      <c r="N980" s="780"/>
      <c r="O980" s="780"/>
      <c r="P980" s="780"/>
      <c r="Q980" s="781"/>
      <c r="R980" s="778"/>
      <c r="S980" s="778"/>
      <c r="T980" s="778"/>
      <c r="U980" s="778"/>
      <c r="V980" s="778"/>
      <c r="W980" s="778"/>
      <c r="X980" s="778"/>
      <c r="Y980" s="778"/>
      <c r="Z980" s="778"/>
      <c r="AA980" s="778"/>
      <c r="AB980" s="778"/>
      <c r="AC980" s="778"/>
      <c r="AD980" s="778"/>
      <c r="AE980" s="778"/>
      <c r="AF980" s="778"/>
      <c r="AG980" s="778"/>
      <c r="AH980" s="778"/>
      <c r="AI980" s="778"/>
      <c r="AJ980" s="778"/>
      <c r="AK980" s="778"/>
      <c r="AL980" s="778"/>
      <c r="AM980" s="778"/>
      <c r="AN980" s="778"/>
      <c r="AO980" s="778"/>
      <c r="AP980" s="778"/>
      <c r="AQ980" s="778"/>
      <c r="AR980" s="778"/>
      <c r="AS980" s="778"/>
      <c r="AT980" s="778"/>
      <c r="AU980" s="778"/>
      <c r="AV980" s="778"/>
      <c r="AW980" s="778"/>
      <c r="AX980" s="778"/>
      <c r="AY980" s="778"/>
      <c r="AZ980" s="778"/>
      <c r="BA980" s="778"/>
      <c r="BB980" s="778"/>
      <c r="BC980" s="778"/>
      <c r="BD980" s="778"/>
      <c r="BE980" s="778"/>
      <c r="BF980" s="778"/>
      <c r="BG980" s="778"/>
      <c r="BH980" s="778"/>
      <c r="BI980" s="778"/>
      <c r="BJ980" s="778"/>
      <c r="BK980" s="778"/>
      <c r="BL980" s="778"/>
      <c r="BM980" s="778"/>
      <c r="BN980" s="778"/>
      <c r="BO980" s="778"/>
      <c r="BP980" s="778"/>
      <c r="BQ980" s="778"/>
      <c r="BR980" s="778"/>
      <c r="BS980" s="778"/>
      <c r="BT980" s="778"/>
      <c r="BU980" s="778"/>
      <c r="BV980" s="778"/>
      <c r="BW980" s="778"/>
      <c r="BX980" s="778"/>
      <c r="BY980" s="778"/>
      <c r="BZ980" s="778"/>
      <c r="CA980" s="778"/>
      <c r="CB980" s="778"/>
      <c r="CC980" s="778"/>
      <c r="CD980" s="778"/>
      <c r="CE980" s="778"/>
      <c r="CF980" s="778"/>
      <c r="CG980" s="778"/>
      <c r="CH980" s="778"/>
      <c r="CI980" s="778"/>
      <c r="CJ980" s="778"/>
      <c r="CK980" s="778"/>
      <c r="CL980" s="778"/>
      <c r="CM980" s="778"/>
      <c r="CN980" s="778"/>
      <c r="CO980" s="778"/>
      <c r="CP980" s="778"/>
      <c r="CQ980" s="778"/>
      <c r="CR980" s="778"/>
      <c r="CS980" s="778"/>
      <c r="CT980" s="778"/>
      <c r="CU980" s="778"/>
      <c r="CV980" s="778"/>
      <c r="CW980" s="778"/>
      <c r="CX980" s="778"/>
      <c r="CY980" s="778"/>
      <c r="CZ980" s="778"/>
      <c r="DA980" s="778"/>
      <c r="DB980" s="778"/>
      <c r="DC980" s="778"/>
      <c r="DD980" s="778"/>
      <c r="DE980" s="778"/>
      <c r="DF980" s="778"/>
      <c r="DG980" s="778"/>
      <c r="DH980" s="778"/>
      <c r="DI980" s="778"/>
      <c r="DJ980" s="778"/>
      <c r="DK980" s="778"/>
      <c r="DL980" s="778"/>
      <c r="DM980" s="778"/>
      <c r="DN980" s="778"/>
      <c r="DO980" s="778"/>
      <c r="DP980" s="778"/>
      <c r="DQ980" s="778"/>
      <c r="DR980" s="778"/>
      <c r="DS980" s="778"/>
      <c r="DT980" s="778"/>
      <c r="DU980" s="778"/>
      <c r="DV980" s="778"/>
      <c r="DW980" s="778"/>
      <c r="DX980" s="778"/>
      <c r="DY980" s="778"/>
      <c r="DZ980" s="778"/>
      <c r="EA980" s="778"/>
      <c r="EB980" s="778"/>
      <c r="EC980" s="778"/>
      <c r="ED980" s="778"/>
      <c r="EE980" s="778"/>
      <c r="EF980" s="778"/>
      <c r="EG980" s="778"/>
      <c r="EH980" s="778"/>
      <c r="EI980" s="778"/>
      <c r="EJ980" s="778"/>
      <c r="EK980" s="778"/>
      <c r="EL980" s="778"/>
      <c r="EM980" s="778"/>
      <c r="EN980" s="778"/>
      <c r="EO980" s="778"/>
      <c r="EP980" s="778"/>
      <c r="EQ980" s="778"/>
      <c r="ER980" s="778"/>
      <c r="ES980" s="778"/>
      <c r="ET980" s="778"/>
      <c r="EU980" s="778"/>
      <c r="EV980" s="778"/>
      <c r="EW980" s="778"/>
      <c r="EX980" s="778"/>
      <c r="EY980" s="778"/>
      <c r="EZ980" s="778"/>
      <c r="FA980" s="778"/>
      <c r="FB980" s="778"/>
      <c r="FC980" s="778"/>
      <c r="FD980" s="778"/>
      <c r="FE980" s="778"/>
      <c r="FF980" s="778"/>
      <c r="FG980" s="778"/>
      <c r="FH980" s="778"/>
      <c r="FI980" s="778"/>
      <c r="FJ980" s="778"/>
      <c r="FK980" s="778"/>
      <c r="FL980" s="778"/>
      <c r="FM980" s="778"/>
      <c r="FN980" s="778"/>
      <c r="FO980" s="778"/>
      <c r="FP980" s="778"/>
      <c r="FQ980" s="778"/>
      <c r="FR980" s="778"/>
      <c r="FS980" s="778"/>
      <c r="FT980" s="778"/>
      <c r="FU980" s="778"/>
      <c r="FV980" s="778"/>
      <c r="FW980" s="778"/>
      <c r="FX980" s="778"/>
      <c r="FY980" s="778"/>
      <c r="FZ980" s="778"/>
      <c r="GA980" s="778"/>
      <c r="GB980" s="778"/>
      <c r="GC980" s="778"/>
      <c r="GD980" s="778"/>
      <c r="GE980" s="778"/>
      <c r="GF980" s="778"/>
      <c r="GG980" s="778"/>
      <c r="GH980" s="778"/>
      <c r="GI980" s="778"/>
      <c r="GJ980" s="778"/>
      <c r="GK980" s="778"/>
      <c r="GL980" s="778"/>
      <c r="GM980" s="778"/>
      <c r="GN980" s="778"/>
      <c r="GO980" s="778"/>
      <c r="GP980" s="778"/>
      <c r="GQ980" s="778"/>
      <c r="GR980" s="778"/>
      <c r="GS980" s="778"/>
      <c r="GT980" s="778"/>
      <c r="GU980" s="778"/>
      <c r="GV980" s="778"/>
      <c r="GW980" s="778"/>
      <c r="GX980" s="778"/>
      <c r="GY980" s="778"/>
      <c r="GZ980" s="778"/>
      <c r="HA980" s="778"/>
      <c r="HB980" s="778"/>
      <c r="HC980" s="778"/>
      <c r="HD980" s="778"/>
      <c r="HE980" s="778"/>
      <c r="HF980" s="778"/>
      <c r="HG980" s="778"/>
      <c r="HH980" s="778"/>
    </row>
    <row r="981" spans="1:216" s="782" customFormat="1">
      <c r="A981" s="779"/>
      <c r="B981" s="780"/>
      <c r="C981" s="780"/>
      <c r="D981" s="780"/>
      <c r="E981" s="780"/>
      <c r="F981" s="780"/>
      <c r="G981" s="780"/>
      <c r="H981" s="780"/>
      <c r="I981" s="780"/>
      <c r="J981" s="780"/>
      <c r="K981" s="780"/>
      <c r="L981" s="780"/>
      <c r="M981" s="780"/>
      <c r="N981" s="780"/>
      <c r="O981" s="780"/>
      <c r="P981" s="780"/>
      <c r="Q981" s="781"/>
      <c r="R981" s="778"/>
      <c r="S981" s="778"/>
      <c r="T981" s="778"/>
      <c r="U981" s="778"/>
      <c r="V981" s="778"/>
      <c r="W981" s="778"/>
      <c r="X981" s="778"/>
      <c r="Y981" s="778"/>
      <c r="Z981" s="778"/>
      <c r="AA981" s="778"/>
      <c r="AB981" s="778"/>
      <c r="AC981" s="778"/>
      <c r="AD981" s="778"/>
      <c r="AE981" s="778"/>
      <c r="AF981" s="778"/>
      <c r="AG981" s="778"/>
      <c r="AH981" s="778"/>
      <c r="AI981" s="778"/>
      <c r="AJ981" s="778"/>
      <c r="AK981" s="778"/>
      <c r="AL981" s="778"/>
      <c r="AM981" s="778"/>
      <c r="AN981" s="778"/>
      <c r="AO981" s="778"/>
      <c r="AP981" s="778"/>
      <c r="AQ981" s="778"/>
      <c r="AR981" s="778"/>
      <c r="AS981" s="778"/>
      <c r="AT981" s="778"/>
      <c r="AU981" s="778"/>
      <c r="AV981" s="778"/>
      <c r="AW981" s="778"/>
      <c r="AX981" s="778"/>
      <c r="AY981" s="778"/>
      <c r="AZ981" s="778"/>
      <c r="BA981" s="778"/>
      <c r="BB981" s="778"/>
      <c r="BC981" s="778"/>
      <c r="BD981" s="778"/>
      <c r="BE981" s="778"/>
      <c r="BF981" s="778"/>
      <c r="BG981" s="778"/>
      <c r="BH981" s="778"/>
      <c r="BI981" s="778"/>
      <c r="BJ981" s="778"/>
      <c r="BK981" s="778"/>
      <c r="BL981" s="778"/>
      <c r="BM981" s="778"/>
      <c r="BN981" s="778"/>
      <c r="BO981" s="778"/>
      <c r="BP981" s="778"/>
      <c r="BQ981" s="778"/>
      <c r="BR981" s="778"/>
      <c r="BS981" s="778"/>
      <c r="BT981" s="778"/>
      <c r="BU981" s="778"/>
      <c r="BV981" s="778"/>
      <c r="BW981" s="778"/>
      <c r="BX981" s="778"/>
      <c r="BY981" s="778"/>
      <c r="BZ981" s="778"/>
      <c r="CA981" s="778"/>
      <c r="CB981" s="778"/>
      <c r="CC981" s="778"/>
      <c r="CD981" s="778"/>
      <c r="CE981" s="778"/>
      <c r="CF981" s="778"/>
      <c r="CG981" s="778"/>
      <c r="CH981" s="778"/>
      <c r="CI981" s="778"/>
      <c r="CJ981" s="778"/>
      <c r="CK981" s="778"/>
      <c r="CL981" s="778"/>
      <c r="CM981" s="778"/>
      <c r="CN981" s="778"/>
      <c r="CO981" s="778"/>
      <c r="CP981" s="778"/>
      <c r="CQ981" s="778"/>
      <c r="CR981" s="778"/>
      <c r="CS981" s="778"/>
      <c r="CT981" s="778"/>
      <c r="CU981" s="778"/>
      <c r="CV981" s="778"/>
      <c r="CW981" s="778"/>
      <c r="CX981" s="778"/>
      <c r="CY981" s="778"/>
      <c r="CZ981" s="778"/>
      <c r="DA981" s="778"/>
      <c r="DB981" s="778"/>
      <c r="DC981" s="778"/>
      <c r="DD981" s="778"/>
      <c r="DE981" s="778"/>
      <c r="DF981" s="778"/>
      <c r="DG981" s="778"/>
      <c r="DH981" s="778"/>
      <c r="DI981" s="778"/>
      <c r="DJ981" s="778"/>
      <c r="DK981" s="778"/>
      <c r="DL981" s="778"/>
      <c r="DM981" s="778"/>
      <c r="DN981" s="778"/>
      <c r="DO981" s="778"/>
      <c r="DP981" s="778"/>
      <c r="DQ981" s="778"/>
      <c r="DR981" s="778"/>
      <c r="DS981" s="778"/>
      <c r="DT981" s="778"/>
      <c r="DU981" s="778"/>
      <c r="DV981" s="778"/>
      <c r="DW981" s="778"/>
      <c r="DX981" s="778"/>
      <c r="DY981" s="778"/>
      <c r="DZ981" s="778"/>
      <c r="EA981" s="778"/>
      <c r="EB981" s="778"/>
      <c r="EC981" s="778"/>
      <c r="ED981" s="778"/>
      <c r="EE981" s="778"/>
      <c r="EF981" s="778"/>
      <c r="EG981" s="778"/>
      <c r="EH981" s="778"/>
      <c r="EI981" s="778"/>
      <c r="EJ981" s="778"/>
      <c r="EK981" s="778"/>
      <c r="EL981" s="778"/>
      <c r="EM981" s="778"/>
      <c r="EN981" s="778"/>
      <c r="EO981" s="778"/>
      <c r="EP981" s="778"/>
      <c r="EQ981" s="778"/>
      <c r="ER981" s="778"/>
      <c r="ES981" s="778"/>
      <c r="ET981" s="778"/>
      <c r="EU981" s="778"/>
      <c r="EV981" s="778"/>
      <c r="EW981" s="778"/>
      <c r="EX981" s="778"/>
      <c r="EY981" s="778"/>
      <c r="EZ981" s="778"/>
      <c r="FA981" s="778"/>
      <c r="FB981" s="778"/>
      <c r="FC981" s="778"/>
      <c r="FD981" s="778"/>
      <c r="FE981" s="778"/>
      <c r="FF981" s="778"/>
      <c r="FG981" s="778"/>
      <c r="FH981" s="778"/>
      <c r="FI981" s="778"/>
      <c r="FJ981" s="778"/>
      <c r="FK981" s="778"/>
      <c r="FL981" s="778"/>
      <c r="FM981" s="778"/>
      <c r="FN981" s="778"/>
      <c r="FO981" s="778"/>
      <c r="FP981" s="778"/>
      <c r="FQ981" s="778"/>
      <c r="FR981" s="778"/>
      <c r="FS981" s="778"/>
      <c r="FT981" s="778"/>
      <c r="FU981" s="778"/>
      <c r="FV981" s="778"/>
      <c r="FW981" s="778"/>
      <c r="FX981" s="778"/>
      <c r="FY981" s="778"/>
      <c r="FZ981" s="778"/>
      <c r="GA981" s="778"/>
      <c r="GB981" s="778"/>
      <c r="GC981" s="778"/>
      <c r="GD981" s="778"/>
      <c r="GE981" s="778"/>
      <c r="GF981" s="778"/>
      <c r="GG981" s="778"/>
      <c r="GH981" s="778"/>
      <c r="GI981" s="778"/>
      <c r="GJ981" s="778"/>
      <c r="GK981" s="778"/>
      <c r="GL981" s="778"/>
      <c r="GM981" s="778"/>
      <c r="GN981" s="778"/>
      <c r="GO981" s="778"/>
      <c r="GP981" s="778"/>
      <c r="GQ981" s="778"/>
      <c r="GR981" s="778"/>
      <c r="GS981" s="778"/>
      <c r="GT981" s="778"/>
      <c r="GU981" s="778"/>
      <c r="GV981" s="778"/>
      <c r="GW981" s="778"/>
      <c r="GX981" s="778"/>
      <c r="GY981" s="778"/>
      <c r="GZ981" s="778"/>
      <c r="HA981" s="778"/>
      <c r="HB981" s="778"/>
      <c r="HC981" s="778"/>
      <c r="HD981" s="778"/>
      <c r="HE981" s="778"/>
      <c r="HF981" s="778"/>
      <c r="HG981" s="778"/>
      <c r="HH981" s="778"/>
    </row>
    <row r="982" spans="1:216" s="782" customFormat="1">
      <c r="A982" s="779"/>
      <c r="B982" s="780"/>
      <c r="C982" s="780"/>
      <c r="D982" s="780"/>
      <c r="E982" s="780"/>
      <c r="F982" s="780"/>
      <c r="G982" s="780"/>
      <c r="H982" s="780"/>
      <c r="I982" s="780"/>
      <c r="J982" s="780"/>
      <c r="K982" s="780"/>
      <c r="L982" s="780"/>
      <c r="M982" s="780"/>
      <c r="N982" s="780"/>
      <c r="O982" s="780"/>
      <c r="P982" s="780"/>
      <c r="Q982" s="781"/>
      <c r="R982" s="778"/>
      <c r="S982" s="778"/>
      <c r="T982" s="778"/>
      <c r="U982" s="778"/>
      <c r="V982" s="778"/>
      <c r="W982" s="778"/>
      <c r="X982" s="778"/>
      <c r="Y982" s="778"/>
      <c r="Z982" s="778"/>
      <c r="AA982" s="778"/>
      <c r="AB982" s="778"/>
      <c r="AC982" s="778"/>
      <c r="AD982" s="778"/>
      <c r="AE982" s="778"/>
      <c r="AF982" s="778"/>
      <c r="AG982" s="778"/>
      <c r="AH982" s="778"/>
      <c r="AI982" s="778"/>
      <c r="AJ982" s="778"/>
      <c r="AK982" s="778"/>
      <c r="AL982" s="778"/>
      <c r="AM982" s="778"/>
      <c r="AN982" s="778"/>
      <c r="AO982" s="778"/>
      <c r="AP982" s="778"/>
      <c r="AQ982" s="778"/>
      <c r="AR982" s="778"/>
      <c r="AS982" s="778"/>
      <c r="AT982" s="778"/>
      <c r="AU982" s="778"/>
      <c r="AV982" s="778"/>
      <c r="AW982" s="778"/>
      <c r="AX982" s="778"/>
      <c r="AY982" s="778"/>
      <c r="AZ982" s="778"/>
      <c r="BA982" s="778"/>
      <c r="BB982" s="778"/>
      <c r="BC982" s="778"/>
      <c r="BD982" s="778"/>
      <c r="BE982" s="778"/>
      <c r="BF982" s="778"/>
      <c r="BG982" s="778"/>
      <c r="BH982" s="778"/>
      <c r="BI982" s="778"/>
      <c r="BJ982" s="778"/>
      <c r="BK982" s="778"/>
      <c r="BL982" s="778"/>
      <c r="BM982" s="778"/>
      <c r="BN982" s="778"/>
      <c r="BO982" s="778"/>
      <c r="BP982" s="778"/>
      <c r="BQ982" s="778"/>
      <c r="BR982" s="778"/>
      <c r="BS982" s="778"/>
      <c r="BT982" s="778"/>
      <c r="BU982" s="778"/>
      <c r="BV982" s="778"/>
      <c r="BW982" s="778"/>
      <c r="BX982" s="778"/>
      <c r="BY982" s="778"/>
      <c r="BZ982" s="778"/>
      <c r="CA982" s="778"/>
      <c r="CB982" s="778"/>
      <c r="CC982" s="778"/>
      <c r="CD982" s="778"/>
      <c r="CE982" s="778"/>
      <c r="CF982" s="778"/>
      <c r="CG982" s="778"/>
      <c r="CH982" s="778"/>
      <c r="CI982" s="778"/>
      <c r="CJ982" s="778"/>
      <c r="CK982" s="778"/>
      <c r="CL982" s="778"/>
      <c r="CM982" s="778"/>
      <c r="CN982" s="778"/>
      <c r="CO982" s="778"/>
      <c r="CP982" s="778"/>
      <c r="CQ982" s="778"/>
      <c r="CR982" s="778"/>
      <c r="CS982" s="778"/>
      <c r="CT982" s="778"/>
      <c r="CU982" s="778"/>
      <c r="CV982" s="778"/>
      <c r="CW982" s="778"/>
      <c r="CX982" s="778"/>
      <c r="CY982" s="778"/>
      <c r="CZ982" s="778"/>
      <c r="DA982" s="778"/>
      <c r="DB982" s="778"/>
      <c r="DC982" s="778"/>
      <c r="DD982" s="778"/>
      <c r="DE982" s="778"/>
      <c r="DF982" s="778"/>
      <c r="DG982" s="778"/>
      <c r="DH982" s="778"/>
      <c r="DI982" s="778"/>
      <c r="DJ982" s="778"/>
      <c r="DK982" s="778"/>
      <c r="DL982" s="778"/>
      <c r="DM982" s="778"/>
      <c r="DN982" s="778"/>
      <c r="DO982" s="778"/>
      <c r="DP982" s="778"/>
      <c r="DQ982" s="778"/>
      <c r="DR982" s="778"/>
      <c r="DS982" s="778"/>
      <c r="DT982" s="778"/>
      <c r="DU982" s="778"/>
      <c r="DV982" s="778"/>
      <c r="DW982" s="778"/>
      <c r="DX982" s="778"/>
      <c r="DY982" s="778"/>
      <c r="DZ982" s="778"/>
      <c r="EA982" s="778"/>
      <c r="EB982" s="778"/>
      <c r="EC982" s="778"/>
      <c r="ED982" s="778"/>
      <c r="EE982" s="778"/>
      <c r="EF982" s="778"/>
      <c r="EG982" s="778"/>
      <c r="EH982" s="778"/>
      <c r="EI982" s="778"/>
      <c r="EJ982" s="778"/>
      <c r="EK982" s="778"/>
      <c r="EL982" s="778"/>
      <c r="EM982" s="778"/>
      <c r="EN982" s="778"/>
      <c r="EO982" s="778"/>
      <c r="EP982" s="778"/>
      <c r="EQ982" s="778"/>
      <c r="ER982" s="778"/>
      <c r="ES982" s="778"/>
      <c r="ET982" s="778"/>
      <c r="EU982" s="778"/>
      <c r="EV982" s="778"/>
      <c r="EW982" s="778"/>
      <c r="EX982" s="778"/>
      <c r="EY982" s="778"/>
      <c r="EZ982" s="778"/>
      <c r="FA982" s="778"/>
      <c r="FB982" s="778"/>
      <c r="FC982" s="778"/>
      <c r="FD982" s="778"/>
      <c r="FE982" s="778"/>
      <c r="FF982" s="778"/>
      <c r="FG982" s="778"/>
      <c r="FH982" s="778"/>
      <c r="FI982" s="778"/>
      <c r="FJ982" s="778"/>
      <c r="FK982" s="778"/>
      <c r="FL982" s="778"/>
      <c r="FM982" s="778"/>
      <c r="FN982" s="778"/>
      <c r="FO982" s="778"/>
      <c r="FP982" s="778"/>
      <c r="FQ982" s="778"/>
      <c r="FR982" s="778"/>
      <c r="FS982" s="778"/>
      <c r="FT982" s="778"/>
      <c r="FU982" s="778"/>
      <c r="FV982" s="778"/>
      <c r="FW982" s="778"/>
      <c r="FX982" s="778"/>
      <c r="FY982" s="778"/>
      <c r="FZ982" s="778"/>
      <c r="GA982" s="778"/>
      <c r="GB982" s="778"/>
      <c r="GC982" s="778"/>
      <c r="GD982" s="778"/>
      <c r="GE982" s="778"/>
      <c r="GF982" s="778"/>
      <c r="GG982" s="778"/>
      <c r="GH982" s="778"/>
      <c r="GI982" s="778"/>
      <c r="GJ982" s="778"/>
      <c r="GK982" s="778"/>
      <c r="GL982" s="778"/>
      <c r="GM982" s="778"/>
      <c r="GN982" s="778"/>
      <c r="GO982" s="778"/>
      <c r="GP982" s="778"/>
      <c r="GQ982" s="778"/>
      <c r="GR982" s="778"/>
      <c r="GS982" s="778"/>
      <c r="GT982" s="778"/>
      <c r="GU982" s="778"/>
      <c r="GV982" s="778"/>
      <c r="GW982" s="778"/>
      <c r="GX982" s="778"/>
      <c r="GY982" s="778"/>
      <c r="GZ982" s="778"/>
      <c r="HA982" s="778"/>
      <c r="HB982" s="778"/>
      <c r="HC982" s="778"/>
      <c r="HD982" s="778"/>
      <c r="HE982" s="778"/>
      <c r="HF982" s="778"/>
      <c r="HG982" s="778"/>
      <c r="HH982" s="778"/>
    </row>
    <row r="983" spans="1:216" s="782" customFormat="1">
      <c r="A983" s="779"/>
      <c r="B983" s="780"/>
      <c r="C983" s="780"/>
      <c r="D983" s="780"/>
      <c r="E983" s="780"/>
      <c r="F983" s="780"/>
      <c r="G983" s="780"/>
      <c r="H983" s="780"/>
      <c r="I983" s="780"/>
      <c r="J983" s="780"/>
      <c r="K983" s="780"/>
      <c r="L983" s="780"/>
      <c r="M983" s="780"/>
      <c r="N983" s="780"/>
      <c r="O983" s="780"/>
      <c r="P983" s="780"/>
      <c r="Q983" s="781"/>
      <c r="R983" s="778"/>
      <c r="S983" s="778"/>
      <c r="T983" s="778"/>
      <c r="U983" s="778"/>
      <c r="V983" s="778"/>
      <c r="W983" s="778"/>
      <c r="X983" s="778"/>
      <c r="Y983" s="778"/>
      <c r="Z983" s="778"/>
      <c r="AA983" s="778"/>
      <c r="AB983" s="778"/>
      <c r="AC983" s="778"/>
      <c r="AD983" s="778"/>
      <c r="AE983" s="778"/>
      <c r="AF983" s="778"/>
      <c r="AG983" s="778"/>
      <c r="AH983" s="778"/>
      <c r="AI983" s="778"/>
      <c r="AJ983" s="778"/>
      <c r="AK983" s="778"/>
      <c r="AL983" s="778"/>
      <c r="AM983" s="778"/>
      <c r="AN983" s="778"/>
      <c r="AO983" s="778"/>
      <c r="AP983" s="778"/>
      <c r="AQ983" s="778"/>
      <c r="AR983" s="778"/>
      <c r="AS983" s="778"/>
      <c r="AT983" s="778"/>
      <c r="AU983" s="778"/>
      <c r="AV983" s="778"/>
      <c r="AW983" s="778"/>
      <c r="AX983" s="778"/>
      <c r="AY983" s="778"/>
      <c r="AZ983" s="778"/>
      <c r="BA983" s="778"/>
      <c r="BB983" s="778"/>
      <c r="BC983" s="778"/>
      <c r="BD983" s="778"/>
      <c r="BE983" s="778"/>
      <c r="BF983" s="778"/>
      <c r="BG983" s="778"/>
      <c r="BH983" s="778"/>
      <c r="BI983" s="778"/>
      <c r="BJ983" s="778"/>
      <c r="BK983" s="778"/>
      <c r="BL983" s="778"/>
      <c r="BM983" s="778"/>
      <c r="BN983" s="778"/>
      <c r="BO983" s="778"/>
      <c r="BP983" s="778"/>
      <c r="BQ983" s="778"/>
      <c r="BR983" s="778"/>
      <c r="BS983" s="778"/>
      <c r="BT983" s="778"/>
      <c r="BU983" s="778"/>
      <c r="BV983" s="778"/>
      <c r="BW983" s="778"/>
      <c r="BX983" s="778"/>
      <c r="BY983" s="778"/>
      <c r="BZ983" s="778"/>
      <c r="CA983" s="778"/>
      <c r="CB983" s="778"/>
      <c r="CC983" s="778"/>
      <c r="CD983" s="778"/>
      <c r="CE983" s="778"/>
      <c r="CF983" s="778"/>
      <c r="CG983" s="778"/>
      <c r="CH983" s="778"/>
      <c r="CI983" s="778"/>
      <c r="CJ983" s="778"/>
      <c r="CK983" s="778"/>
      <c r="CL983" s="778"/>
      <c r="CM983" s="778"/>
      <c r="CN983" s="778"/>
      <c r="CO983" s="778"/>
      <c r="CP983" s="778"/>
      <c r="CQ983" s="778"/>
      <c r="CR983" s="778"/>
      <c r="CS983" s="778"/>
      <c r="CT983" s="778"/>
      <c r="CU983" s="778"/>
      <c r="CV983" s="778"/>
      <c r="CW983" s="778"/>
      <c r="CX983" s="778"/>
      <c r="CY983" s="778"/>
      <c r="CZ983" s="778"/>
      <c r="DA983" s="778"/>
      <c r="DB983" s="778"/>
      <c r="DC983" s="778"/>
      <c r="DD983" s="778"/>
      <c r="DE983" s="778"/>
      <c r="DF983" s="778"/>
      <c r="DG983" s="778"/>
      <c r="DH983" s="778"/>
      <c r="DI983" s="778"/>
      <c r="DJ983" s="778"/>
      <c r="DK983" s="778"/>
      <c r="DL983" s="778"/>
      <c r="DM983" s="778"/>
      <c r="DN983" s="778"/>
      <c r="DO983" s="778"/>
      <c r="DP983" s="778"/>
      <c r="DQ983" s="778"/>
      <c r="DR983" s="778"/>
      <c r="DS983" s="778"/>
      <c r="DT983" s="778"/>
      <c r="DU983" s="778"/>
      <c r="DV983" s="778"/>
      <c r="DW983" s="778"/>
      <c r="DX983" s="778"/>
      <c r="DY983" s="778"/>
      <c r="DZ983" s="778"/>
      <c r="EA983" s="778"/>
      <c r="EB983" s="778"/>
      <c r="EC983" s="778"/>
      <c r="ED983" s="778"/>
      <c r="EE983" s="778"/>
      <c r="EF983" s="778"/>
      <c r="EG983" s="778"/>
      <c r="EH983" s="778"/>
      <c r="EI983" s="778"/>
      <c r="EJ983" s="778"/>
      <c r="EK983" s="778"/>
      <c r="EL983" s="778"/>
      <c r="EM983" s="778"/>
      <c r="EN983" s="778"/>
      <c r="EO983" s="778"/>
      <c r="EP983" s="778"/>
      <c r="EQ983" s="778"/>
      <c r="ER983" s="778"/>
      <c r="ES983" s="778"/>
      <c r="ET983" s="778"/>
      <c r="EU983" s="778"/>
      <c r="EV983" s="778"/>
      <c r="EW983" s="778"/>
      <c r="EX983" s="778"/>
      <c r="EY983" s="778"/>
      <c r="EZ983" s="778"/>
      <c r="FA983" s="778"/>
      <c r="FB983" s="778"/>
      <c r="FC983" s="778"/>
      <c r="FD983" s="778"/>
      <c r="FE983" s="778"/>
      <c r="FF983" s="778"/>
      <c r="FG983" s="778"/>
      <c r="FH983" s="778"/>
      <c r="FI983" s="778"/>
      <c r="FJ983" s="778"/>
      <c r="FK983" s="778"/>
      <c r="FL983" s="778"/>
      <c r="FM983" s="778"/>
      <c r="FN983" s="778"/>
      <c r="FO983" s="778"/>
      <c r="FP983" s="778"/>
      <c r="FQ983" s="778"/>
      <c r="FR983" s="778"/>
      <c r="FS983" s="778"/>
      <c r="FT983" s="778"/>
      <c r="FU983" s="778"/>
      <c r="FV983" s="778"/>
      <c r="FW983" s="778"/>
      <c r="FX983" s="778"/>
      <c r="FY983" s="778"/>
      <c r="FZ983" s="778"/>
      <c r="GA983" s="778"/>
      <c r="GB983" s="778"/>
      <c r="GC983" s="778"/>
      <c r="GD983" s="778"/>
      <c r="GE983" s="778"/>
      <c r="GF983" s="778"/>
      <c r="GG983" s="778"/>
      <c r="GH983" s="778"/>
      <c r="GI983" s="778"/>
      <c r="GJ983" s="778"/>
      <c r="GK983" s="778"/>
      <c r="GL983" s="778"/>
      <c r="GM983" s="778"/>
      <c r="GN983" s="778"/>
      <c r="GO983" s="778"/>
      <c r="GP983" s="778"/>
      <c r="GQ983" s="778"/>
      <c r="GR983" s="778"/>
      <c r="GS983" s="778"/>
      <c r="GT983" s="778"/>
      <c r="GU983" s="778"/>
      <c r="GV983" s="778"/>
      <c r="GW983" s="778"/>
      <c r="GX983" s="778"/>
      <c r="GY983" s="778"/>
      <c r="GZ983" s="778"/>
      <c r="HA983" s="778"/>
      <c r="HB983" s="778"/>
      <c r="HC983" s="778"/>
      <c r="HD983" s="778"/>
      <c r="HE983" s="778"/>
      <c r="HF983" s="778"/>
      <c r="HG983" s="778"/>
      <c r="HH983" s="778"/>
    </row>
    <row r="984" spans="1:216" s="782" customFormat="1">
      <c r="A984" s="779"/>
      <c r="B984" s="780"/>
      <c r="C984" s="780"/>
      <c r="D984" s="780"/>
      <c r="E984" s="780"/>
      <c r="F984" s="780"/>
      <c r="G984" s="780"/>
      <c r="H984" s="780"/>
      <c r="I984" s="780"/>
      <c r="J984" s="780"/>
      <c r="K984" s="780"/>
      <c r="L984" s="780"/>
      <c r="M984" s="780"/>
      <c r="N984" s="780"/>
      <c r="O984" s="780"/>
      <c r="P984" s="780"/>
      <c r="Q984" s="781"/>
      <c r="R984" s="778"/>
      <c r="S984" s="778"/>
      <c r="T984" s="778"/>
      <c r="U984" s="778"/>
      <c r="V984" s="778"/>
      <c r="W984" s="778"/>
      <c r="X984" s="778"/>
      <c r="Y984" s="778"/>
      <c r="Z984" s="778"/>
      <c r="AA984" s="778"/>
      <c r="AB984" s="778"/>
      <c r="AC984" s="778"/>
      <c r="AD984" s="778"/>
      <c r="AE984" s="778"/>
      <c r="AF984" s="778"/>
      <c r="AG984" s="778"/>
      <c r="AH984" s="778"/>
      <c r="AI984" s="778"/>
      <c r="AJ984" s="778"/>
      <c r="AK984" s="778"/>
      <c r="AL984" s="778"/>
      <c r="AM984" s="778"/>
      <c r="AN984" s="778"/>
      <c r="AO984" s="778"/>
      <c r="AP984" s="778"/>
      <c r="AQ984" s="778"/>
      <c r="AR984" s="778"/>
      <c r="AS984" s="778"/>
      <c r="AT984" s="778"/>
      <c r="AU984" s="778"/>
      <c r="AV984" s="778"/>
      <c r="AW984" s="778"/>
      <c r="AX984" s="778"/>
      <c r="AY984" s="778"/>
      <c r="AZ984" s="778"/>
      <c r="BA984" s="778"/>
      <c r="BB984" s="778"/>
      <c r="BC984" s="778"/>
      <c r="BD984" s="778"/>
      <c r="BE984" s="778"/>
      <c r="BF984" s="778"/>
      <c r="BG984" s="778"/>
      <c r="BH984" s="778"/>
      <c r="BI984" s="778"/>
      <c r="BJ984" s="778"/>
      <c r="BK984" s="778"/>
      <c r="BL984" s="778"/>
      <c r="BM984" s="778"/>
      <c r="BN984" s="778"/>
      <c r="BO984" s="778"/>
      <c r="BP984" s="778"/>
      <c r="BQ984" s="778"/>
      <c r="BR984" s="778"/>
      <c r="BS984" s="778"/>
      <c r="BT984" s="778"/>
      <c r="BU984" s="778"/>
      <c r="BV984" s="778"/>
      <c r="BW984" s="778"/>
      <c r="BX984" s="778"/>
      <c r="BY984" s="778"/>
      <c r="BZ984" s="778"/>
      <c r="CA984" s="778"/>
      <c r="CB984" s="778"/>
      <c r="CC984" s="778"/>
      <c r="CD984" s="778"/>
      <c r="CE984" s="778"/>
      <c r="CF984" s="778"/>
      <c r="CG984" s="778"/>
      <c r="CH984" s="778"/>
      <c r="CI984" s="778"/>
      <c r="CJ984" s="778"/>
      <c r="CK984" s="778"/>
      <c r="CL984" s="778"/>
      <c r="CM984" s="778"/>
      <c r="CN984" s="778"/>
      <c r="CO984" s="778"/>
      <c r="CP984" s="778"/>
      <c r="CQ984" s="778"/>
      <c r="CR984" s="778"/>
      <c r="CS984" s="778"/>
      <c r="CT984" s="778"/>
      <c r="CU984" s="778"/>
      <c r="CV984" s="778"/>
      <c r="CW984" s="778"/>
      <c r="CX984" s="778"/>
      <c r="CY984" s="778"/>
      <c r="CZ984" s="778"/>
      <c r="DA984" s="778"/>
      <c r="DB984" s="778"/>
      <c r="DC984" s="778"/>
      <c r="DD984" s="778"/>
      <c r="DE984" s="778"/>
      <c r="DF984" s="778"/>
      <c r="DG984" s="778"/>
      <c r="DH984" s="778"/>
      <c r="DI984" s="778"/>
      <c r="DJ984" s="778"/>
      <c r="DK984" s="778"/>
      <c r="DL984" s="778"/>
      <c r="DM984" s="778"/>
      <c r="DN984" s="778"/>
      <c r="DO984" s="778"/>
      <c r="DP984" s="778"/>
      <c r="DQ984" s="778"/>
      <c r="DR984" s="778"/>
      <c r="DS984" s="778"/>
      <c r="DT984" s="778"/>
      <c r="DU984" s="778"/>
      <c r="DV984" s="778"/>
      <c r="DW984" s="778"/>
      <c r="DX984" s="778"/>
      <c r="DY984" s="778"/>
      <c r="DZ984" s="778"/>
      <c r="EA984" s="778"/>
      <c r="EB984" s="778"/>
      <c r="EC984" s="778"/>
      <c r="ED984" s="778"/>
      <c r="EE984" s="778"/>
      <c r="EF984" s="778"/>
      <c r="EG984" s="778"/>
      <c r="EH984" s="778"/>
      <c r="EI984" s="778"/>
      <c r="EJ984" s="778"/>
      <c r="EK984" s="778"/>
      <c r="EL984" s="778"/>
      <c r="EM984" s="778"/>
      <c r="EN984" s="778"/>
      <c r="EO984" s="778"/>
      <c r="EP984" s="778"/>
      <c r="EQ984" s="778"/>
      <c r="ER984" s="778"/>
      <c r="ES984" s="778"/>
      <c r="ET984" s="778"/>
      <c r="EU984" s="778"/>
      <c r="EV984" s="778"/>
      <c r="EW984" s="778"/>
      <c r="EX984" s="778"/>
      <c r="EY984" s="778"/>
      <c r="EZ984" s="778"/>
      <c r="FA984" s="778"/>
      <c r="FB984" s="778"/>
      <c r="FC984" s="778"/>
      <c r="FD984" s="778"/>
      <c r="FE984" s="778"/>
      <c r="FF984" s="778"/>
      <c r="FG984" s="778"/>
      <c r="FH984" s="778"/>
      <c r="FI984" s="778"/>
      <c r="FJ984" s="778"/>
      <c r="FK984" s="778"/>
      <c r="FL984" s="778"/>
      <c r="FM984" s="778"/>
      <c r="FN984" s="778"/>
      <c r="FO984" s="778"/>
      <c r="FP984" s="778"/>
      <c r="FQ984" s="778"/>
      <c r="FR984" s="778"/>
      <c r="FS984" s="778"/>
      <c r="FT984" s="778"/>
      <c r="FU984" s="778"/>
      <c r="FV984" s="778"/>
      <c r="FW984" s="778"/>
      <c r="FX984" s="778"/>
      <c r="FY984" s="778"/>
      <c r="FZ984" s="778"/>
      <c r="GA984" s="778"/>
      <c r="GB984" s="778"/>
      <c r="GC984" s="778"/>
      <c r="GD984" s="778"/>
      <c r="GE984" s="778"/>
      <c r="GF984" s="778"/>
      <c r="GG984" s="778"/>
      <c r="GH984" s="778"/>
      <c r="GI984" s="778"/>
      <c r="GJ984" s="778"/>
      <c r="GK984" s="778"/>
      <c r="GL984" s="778"/>
      <c r="GM984" s="778"/>
      <c r="GN984" s="778"/>
      <c r="GO984" s="778"/>
      <c r="GP984" s="778"/>
      <c r="GQ984" s="778"/>
      <c r="GR984" s="778"/>
      <c r="GS984" s="778"/>
      <c r="GT984" s="778"/>
      <c r="GU984" s="778"/>
      <c r="GV984" s="778"/>
      <c r="GW984" s="778"/>
      <c r="GX984" s="778"/>
      <c r="GY984" s="778"/>
      <c r="GZ984" s="778"/>
      <c r="HA984" s="778"/>
      <c r="HB984" s="778"/>
      <c r="HC984" s="778"/>
      <c r="HD984" s="778"/>
      <c r="HE984" s="778"/>
      <c r="HF984" s="778"/>
      <c r="HG984" s="778"/>
      <c r="HH984" s="778"/>
    </row>
    <row r="985" spans="1:216" s="782" customFormat="1">
      <c r="A985" s="779"/>
      <c r="B985" s="780"/>
      <c r="C985" s="780"/>
      <c r="D985" s="780"/>
      <c r="E985" s="780"/>
      <c r="F985" s="780"/>
      <c r="G985" s="780"/>
      <c r="H985" s="780"/>
      <c r="I985" s="780"/>
      <c r="J985" s="780"/>
      <c r="K985" s="780"/>
      <c r="L985" s="780"/>
      <c r="M985" s="780"/>
      <c r="N985" s="780"/>
      <c r="O985" s="780"/>
      <c r="P985" s="780"/>
      <c r="Q985" s="781"/>
      <c r="R985" s="778"/>
      <c r="S985" s="778"/>
      <c r="T985" s="778"/>
      <c r="U985" s="778"/>
      <c r="V985" s="778"/>
      <c r="W985" s="778"/>
      <c r="X985" s="778"/>
      <c r="Y985" s="778"/>
      <c r="Z985" s="778"/>
      <c r="AA985" s="778"/>
      <c r="AB985" s="778"/>
      <c r="AC985" s="778"/>
      <c r="AD985" s="778"/>
      <c r="AE985" s="778"/>
      <c r="AF985" s="778"/>
      <c r="AG985" s="778"/>
      <c r="AH985" s="778"/>
      <c r="AI985" s="778"/>
      <c r="AJ985" s="778"/>
      <c r="AK985" s="778"/>
      <c r="AL985" s="778"/>
      <c r="AM985" s="778"/>
      <c r="AN985" s="778"/>
      <c r="AO985" s="778"/>
      <c r="AP985" s="778"/>
      <c r="AQ985" s="778"/>
      <c r="AR985" s="778"/>
      <c r="AS985" s="778"/>
      <c r="AT985" s="778"/>
      <c r="AU985" s="778"/>
      <c r="AV985" s="778"/>
      <c r="AW985" s="778"/>
      <c r="AX985" s="778"/>
      <c r="AY985" s="778"/>
      <c r="AZ985" s="778"/>
      <c r="BA985" s="778"/>
      <c r="BB985" s="778"/>
      <c r="BC985" s="778"/>
      <c r="BD985" s="778"/>
      <c r="BE985" s="778"/>
      <c r="BF985" s="778"/>
      <c r="BG985" s="778"/>
      <c r="BH985" s="778"/>
      <c r="BI985" s="778"/>
      <c r="BJ985" s="778"/>
      <c r="BK985" s="778"/>
      <c r="BL985" s="778"/>
      <c r="BM985" s="778"/>
      <c r="BN985" s="778"/>
      <c r="BO985" s="778"/>
      <c r="BP985" s="778"/>
      <c r="BQ985" s="778"/>
      <c r="BR985" s="778"/>
      <c r="BS985" s="778"/>
      <c r="BT985" s="778"/>
      <c r="BU985" s="778"/>
      <c r="BV985" s="778"/>
      <c r="BW985" s="778"/>
      <c r="BX985" s="778"/>
      <c r="BY985" s="778"/>
      <c r="BZ985" s="778"/>
      <c r="CA985" s="778"/>
      <c r="CB985" s="778"/>
      <c r="CC985" s="778"/>
      <c r="CD985" s="778"/>
      <c r="CE985" s="778"/>
      <c r="CF985" s="778"/>
      <c r="CG985" s="778"/>
      <c r="CH985" s="778"/>
      <c r="CI985" s="778"/>
      <c r="CJ985" s="778"/>
      <c r="CK985" s="778"/>
      <c r="CL985" s="778"/>
      <c r="CM985" s="778"/>
      <c r="CN985" s="778"/>
      <c r="CO985" s="778"/>
      <c r="CP985" s="778"/>
      <c r="CQ985" s="778"/>
      <c r="CR985" s="778"/>
      <c r="CS985" s="778"/>
      <c r="CT985" s="778"/>
      <c r="CU985" s="778"/>
      <c r="CV985" s="778"/>
      <c r="CW985" s="778"/>
      <c r="CX985" s="778"/>
      <c r="CY985" s="778"/>
      <c r="CZ985" s="778"/>
      <c r="DA985" s="778"/>
      <c r="DB985" s="778"/>
      <c r="DC985" s="778"/>
      <c r="DD985" s="778"/>
      <c r="DE985" s="778"/>
      <c r="DF985" s="778"/>
      <c r="DG985" s="778"/>
      <c r="DH985" s="778"/>
      <c r="DI985" s="778"/>
      <c r="DJ985" s="778"/>
      <c r="DK985" s="778"/>
      <c r="DL985" s="778"/>
      <c r="DM985" s="778"/>
      <c r="DN985" s="778"/>
      <c r="DO985" s="778"/>
      <c r="DP985" s="778"/>
      <c r="DQ985" s="778"/>
      <c r="DR985" s="778"/>
      <c r="DS985" s="778"/>
      <c r="DT985" s="778"/>
      <c r="DU985" s="778"/>
      <c r="DV985" s="778"/>
      <c r="DW985" s="778"/>
      <c r="DX985" s="778"/>
      <c r="DY985" s="778"/>
      <c r="DZ985" s="778"/>
      <c r="EA985" s="778"/>
      <c r="EB985" s="778"/>
      <c r="EC985" s="778"/>
      <c r="ED985" s="778"/>
      <c r="EE985" s="778"/>
      <c r="EF985" s="778"/>
      <c r="EG985" s="778"/>
      <c r="EH985" s="778"/>
      <c r="EI985" s="778"/>
      <c r="EJ985" s="778"/>
      <c r="EK985" s="778"/>
      <c r="EL985" s="778"/>
      <c r="EM985" s="778"/>
      <c r="EN985" s="778"/>
      <c r="EO985" s="778"/>
      <c r="EP985" s="778"/>
      <c r="EQ985" s="778"/>
      <c r="ER985" s="778"/>
      <c r="ES985" s="778"/>
      <c r="ET985" s="778"/>
      <c r="EU985" s="778"/>
      <c r="EV985" s="778"/>
      <c r="EW985" s="778"/>
      <c r="EX985" s="778"/>
      <c r="EY985" s="778"/>
      <c r="EZ985" s="778"/>
      <c r="FA985" s="778"/>
      <c r="FB985" s="778"/>
      <c r="FC985" s="778"/>
      <c r="FD985" s="778"/>
      <c r="FE985" s="778"/>
      <c r="FF985" s="778"/>
      <c r="FG985" s="778"/>
      <c r="FH985" s="778"/>
      <c r="FI985" s="778"/>
      <c r="FJ985" s="778"/>
      <c r="FK985" s="778"/>
      <c r="FL985" s="778"/>
      <c r="FM985" s="778"/>
      <c r="FN985" s="778"/>
      <c r="FO985" s="778"/>
      <c r="FP985" s="778"/>
      <c r="FQ985" s="778"/>
      <c r="FR985" s="778"/>
      <c r="FS985" s="778"/>
      <c r="FT985" s="778"/>
      <c r="FU985" s="778"/>
      <c r="FV985" s="778"/>
      <c r="FW985" s="778"/>
      <c r="FX985" s="778"/>
      <c r="FY985" s="778"/>
      <c r="FZ985" s="778"/>
      <c r="GA985" s="778"/>
      <c r="GB985" s="778"/>
      <c r="GC985" s="778"/>
      <c r="GD985" s="778"/>
      <c r="GE985" s="778"/>
      <c r="GF985" s="778"/>
      <c r="GG985" s="778"/>
      <c r="GH985" s="778"/>
      <c r="GI985" s="778"/>
      <c r="GJ985" s="778"/>
      <c r="GK985" s="778"/>
      <c r="GL985" s="778"/>
      <c r="GM985" s="778"/>
      <c r="GN985" s="778"/>
      <c r="GO985" s="778"/>
      <c r="GP985" s="778"/>
      <c r="GQ985" s="778"/>
      <c r="GR985" s="778"/>
      <c r="GS985" s="778"/>
      <c r="GT985" s="778"/>
      <c r="GU985" s="778"/>
      <c r="GV985" s="778"/>
      <c r="GW985" s="778"/>
      <c r="GX985" s="778"/>
      <c r="GY985" s="778"/>
      <c r="GZ985" s="778"/>
      <c r="HA985" s="778"/>
      <c r="HB985" s="778"/>
      <c r="HC985" s="778"/>
      <c r="HD985" s="778"/>
      <c r="HE985" s="778"/>
      <c r="HF985" s="778"/>
      <c r="HG985" s="778"/>
      <c r="HH985" s="778"/>
    </row>
    <row r="986" spans="1:216" s="782" customFormat="1">
      <c r="A986" s="779"/>
      <c r="B986" s="780"/>
      <c r="C986" s="780"/>
      <c r="D986" s="780"/>
      <c r="E986" s="780"/>
      <c r="F986" s="780"/>
      <c r="G986" s="780"/>
      <c r="H986" s="780"/>
      <c r="I986" s="780"/>
      <c r="J986" s="780"/>
      <c r="K986" s="780"/>
      <c r="L986" s="780"/>
      <c r="M986" s="780"/>
      <c r="N986" s="780"/>
      <c r="O986" s="780"/>
      <c r="P986" s="780"/>
      <c r="Q986" s="781"/>
      <c r="R986" s="778"/>
      <c r="S986" s="778"/>
      <c r="T986" s="778"/>
      <c r="U986" s="778"/>
      <c r="V986" s="778"/>
      <c r="W986" s="778"/>
      <c r="X986" s="778"/>
      <c r="Y986" s="778"/>
      <c r="Z986" s="778"/>
      <c r="AA986" s="778"/>
      <c r="AB986" s="778"/>
      <c r="AC986" s="778"/>
      <c r="AD986" s="778"/>
      <c r="AE986" s="778"/>
      <c r="AF986" s="778"/>
      <c r="AG986" s="778"/>
      <c r="AH986" s="778"/>
      <c r="AI986" s="778"/>
      <c r="AJ986" s="778"/>
      <c r="AK986" s="778"/>
      <c r="AL986" s="778"/>
      <c r="AM986" s="778"/>
      <c r="AN986" s="778"/>
      <c r="AO986" s="778"/>
      <c r="AP986" s="778"/>
      <c r="AQ986" s="778"/>
      <c r="AR986" s="778"/>
      <c r="AS986" s="778"/>
      <c r="AT986" s="778"/>
      <c r="AU986" s="778"/>
      <c r="AV986" s="778"/>
      <c r="AW986" s="778"/>
      <c r="AX986" s="778"/>
      <c r="AY986" s="778"/>
      <c r="AZ986" s="778"/>
      <c r="BA986" s="778"/>
      <c r="BB986" s="778"/>
      <c r="BC986" s="778"/>
      <c r="BD986" s="778"/>
      <c r="BE986" s="778"/>
      <c r="BF986" s="778"/>
      <c r="BG986" s="778"/>
      <c r="BH986" s="778"/>
      <c r="BI986" s="778"/>
      <c r="BJ986" s="778"/>
      <c r="BK986" s="778"/>
      <c r="BL986" s="778"/>
      <c r="BM986" s="778"/>
      <c r="BN986" s="778"/>
      <c r="BO986" s="778"/>
      <c r="BP986" s="778"/>
      <c r="BQ986" s="778"/>
      <c r="BR986" s="778"/>
      <c r="BS986" s="778"/>
      <c r="BT986" s="778"/>
      <c r="BU986" s="778"/>
      <c r="BV986" s="778"/>
      <c r="BW986" s="778"/>
      <c r="BX986" s="778"/>
      <c r="BY986" s="778"/>
      <c r="BZ986" s="778"/>
      <c r="CA986" s="778"/>
      <c r="CB986" s="778"/>
      <c r="CC986" s="778"/>
      <c r="CD986" s="778"/>
      <c r="CE986" s="778"/>
      <c r="CF986" s="778"/>
      <c r="CG986" s="778"/>
      <c r="CH986" s="778"/>
      <c r="CI986" s="778"/>
      <c r="CJ986" s="778"/>
      <c r="CK986" s="778"/>
      <c r="CL986" s="778"/>
      <c r="CM986" s="778"/>
      <c r="CN986" s="778"/>
      <c r="CO986" s="778"/>
      <c r="CP986" s="778"/>
      <c r="CQ986" s="778"/>
      <c r="CR986" s="778"/>
      <c r="CS986" s="778"/>
      <c r="CT986" s="778"/>
      <c r="CU986" s="778"/>
      <c r="CV986" s="778"/>
      <c r="CW986" s="778"/>
      <c r="CX986" s="778"/>
      <c r="CY986" s="778"/>
      <c r="CZ986" s="778"/>
      <c r="DA986" s="778"/>
      <c r="DB986" s="778"/>
      <c r="DC986" s="778"/>
      <c r="DD986" s="778"/>
      <c r="DE986" s="778"/>
      <c r="DF986" s="778"/>
      <c r="DG986" s="778"/>
      <c r="DH986" s="778"/>
      <c r="DI986" s="778"/>
      <c r="DJ986" s="778"/>
      <c r="DK986" s="778"/>
      <c r="DL986" s="778"/>
      <c r="DM986" s="778"/>
      <c r="DN986" s="778"/>
      <c r="DO986" s="778"/>
      <c r="DP986" s="778"/>
      <c r="DQ986" s="778"/>
      <c r="DR986" s="778"/>
      <c r="DS986" s="778"/>
      <c r="DT986" s="778"/>
      <c r="DU986" s="778"/>
      <c r="DV986" s="778"/>
      <c r="DW986" s="778"/>
      <c r="DX986" s="778"/>
      <c r="DY986" s="778"/>
      <c r="DZ986" s="778"/>
      <c r="EA986" s="778"/>
      <c r="EB986" s="778"/>
      <c r="EC986" s="778"/>
      <c r="ED986" s="778"/>
      <c r="EE986" s="778"/>
      <c r="EF986" s="778"/>
      <c r="EG986" s="778"/>
      <c r="EH986" s="778"/>
      <c r="EI986" s="778"/>
      <c r="EJ986" s="778"/>
      <c r="EK986" s="778"/>
      <c r="EL986" s="778"/>
      <c r="EM986" s="778"/>
      <c r="EN986" s="778"/>
      <c r="EO986" s="778"/>
      <c r="EP986" s="778"/>
      <c r="EQ986" s="778"/>
      <c r="ER986" s="778"/>
      <c r="ES986" s="778"/>
      <c r="ET986" s="778"/>
      <c r="EU986" s="778"/>
      <c r="EV986" s="778"/>
      <c r="EW986" s="778"/>
      <c r="EX986" s="778"/>
      <c r="EY986" s="778"/>
      <c r="EZ986" s="778"/>
      <c r="FA986" s="778"/>
      <c r="FB986" s="778"/>
      <c r="FC986" s="778"/>
      <c r="FD986" s="778"/>
      <c r="FE986" s="778"/>
      <c r="FF986" s="778"/>
      <c r="FG986" s="778"/>
      <c r="FH986" s="778"/>
      <c r="FI986" s="778"/>
      <c r="FJ986" s="778"/>
      <c r="FK986" s="778"/>
      <c r="FL986" s="778"/>
      <c r="FM986" s="778"/>
      <c r="FN986" s="778"/>
      <c r="FO986" s="778"/>
      <c r="FP986" s="778"/>
      <c r="FQ986" s="778"/>
      <c r="FR986" s="778"/>
      <c r="FS986" s="778"/>
      <c r="FT986" s="778"/>
      <c r="FU986" s="778"/>
      <c r="FV986" s="778"/>
      <c r="FW986" s="778"/>
      <c r="FX986" s="778"/>
      <c r="FY986" s="778"/>
      <c r="FZ986" s="778"/>
      <c r="GA986" s="778"/>
      <c r="GB986" s="778"/>
      <c r="GC986" s="778"/>
      <c r="GD986" s="778"/>
      <c r="GE986" s="778"/>
      <c r="GF986" s="778"/>
      <c r="GG986" s="778"/>
      <c r="GH986" s="778"/>
      <c r="GI986" s="778"/>
      <c r="GJ986" s="778"/>
      <c r="GK986" s="778"/>
      <c r="GL986" s="778"/>
      <c r="GM986" s="778"/>
      <c r="GN986" s="778"/>
      <c r="GO986" s="778"/>
      <c r="GP986" s="778"/>
      <c r="GQ986" s="778"/>
      <c r="GR986" s="778"/>
      <c r="GS986" s="778"/>
      <c r="GT986" s="778"/>
      <c r="GU986" s="778"/>
      <c r="GV986" s="778"/>
      <c r="GW986" s="778"/>
      <c r="GX986" s="778"/>
      <c r="GY986" s="778"/>
      <c r="GZ986" s="778"/>
      <c r="HA986" s="778"/>
      <c r="HB986" s="778"/>
      <c r="HC986" s="778"/>
      <c r="HD986" s="778"/>
      <c r="HE986" s="778"/>
      <c r="HF986" s="778"/>
      <c r="HG986" s="778"/>
      <c r="HH986" s="778"/>
    </row>
    <row r="987" spans="1:216" s="782" customFormat="1">
      <c r="A987" s="779"/>
      <c r="B987" s="780"/>
      <c r="C987" s="780"/>
      <c r="D987" s="780"/>
      <c r="E987" s="780"/>
      <c r="F987" s="780"/>
      <c r="G987" s="780"/>
      <c r="H987" s="780"/>
      <c r="I987" s="780"/>
      <c r="J987" s="780"/>
      <c r="K987" s="780"/>
      <c r="L987" s="780"/>
      <c r="M987" s="780"/>
      <c r="N987" s="780"/>
      <c r="O987" s="780"/>
      <c r="P987" s="780"/>
      <c r="Q987" s="781"/>
      <c r="R987" s="778"/>
      <c r="S987" s="778"/>
      <c r="T987" s="778"/>
      <c r="U987" s="778"/>
      <c r="V987" s="778"/>
      <c r="W987" s="778"/>
      <c r="X987" s="778"/>
      <c r="Y987" s="778"/>
      <c r="Z987" s="778"/>
      <c r="AA987" s="778"/>
      <c r="AB987" s="778"/>
      <c r="AC987" s="778"/>
      <c r="AD987" s="778"/>
      <c r="AE987" s="778"/>
      <c r="AF987" s="778"/>
      <c r="AG987" s="778"/>
      <c r="AH987" s="778"/>
      <c r="AI987" s="778"/>
      <c r="AJ987" s="778"/>
      <c r="AK987" s="778"/>
      <c r="AL987" s="778"/>
      <c r="AM987" s="778"/>
      <c r="AN987" s="778"/>
      <c r="AO987" s="778"/>
      <c r="AP987" s="778"/>
      <c r="AQ987" s="778"/>
      <c r="AR987" s="778"/>
      <c r="AS987" s="778"/>
      <c r="AT987" s="778"/>
      <c r="AU987" s="778"/>
      <c r="AV987" s="778"/>
      <c r="AW987" s="778"/>
      <c r="AX987" s="778"/>
      <c r="AY987" s="778"/>
      <c r="AZ987" s="778"/>
      <c r="BA987" s="778"/>
      <c r="BB987" s="778"/>
      <c r="BC987" s="778"/>
      <c r="BD987" s="778"/>
      <c r="BE987" s="778"/>
      <c r="BF987" s="778"/>
      <c r="BG987" s="778"/>
      <c r="BH987" s="778"/>
      <c r="BI987" s="778"/>
      <c r="BJ987" s="778"/>
      <c r="BK987" s="778"/>
      <c r="BL987" s="778"/>
      <c r="BM987" s="778"/>
      <c r="BN987" s="778"/>
      <c r="BO987" s="778"/>
      <c r="BP987" s="778"/>
      <c r="BQ987" s="778"/>
      <c r="BR987" s="778"/>
      <c r="BS987" s="778"/>
      <c r="BT987" s="778"/>
      <c r="BU987" s="778"/>
      <c r="BV987" s="778"/>
      <c r="BW987" s="778"/>
      <c r="BX987" s="778"/>
      <c r="BY987" s="778"/>
      <c r="BZ987" s="778"/>
      <c r="CA987" s="778"/>
      <c r="CB987" s="778"/>
      <c r="CC987" s="778"/>
      <c r="CD987" s="778"/>
      <c r="CE987" s="778"/>
      <c r="CF987" s="778"/>
      <c r="CG987" s="778"/>
      <c r="CH987" s="778"/>
      <c r="CI987" s="778"/>
      <c r="CJ987" s="778"/>
      <c r="CK987" s="778"/>
      <c r="CL987" s="778"/>
      <c r="CM987" s="778"/>
      <c r="CN987" s="778"/>
      <c r="CO987" s="778"/>
      <c r="CP987" s="778"/>
      <c r="CQ987" s="778"/>
      <c r="CR987" s="778"/>
      <c r="CS987" s="778"/>
      <c r="CT987" s="778"/>
      <c r="CU987" s="778"/>
      <c r="CV987" s="778"/>
      <c r="CW987" s="778"/>
      <c r="CX987" s="778"/>
      <c r="CY987" s="778"/>
      <c r="CZ987" s="778"/>
      <c r="DA987" s="778"/>
      <c r="DB987" s="778"/>
      <c r="DC987" s="778"/>
      <c r="DD987" s="778"/>
      <c r="DE987" s="778"/>
      <c r="DF987" s="778"/>
      <c r="DG987" s="778"/>
      <c r="DH987" s="778"/>
      <c r="DI987" s="778"/>
      <c r="DJ987" s="778"/>
      <c r="DK987" s="778"/>
      <c r="DL987" s="778"/>
      <c r="DM987" s="778"/>
      <c r="DN987" s="778"/>
      <c r="DO987" s="778"/>
      <c r="DP987" s="778"/>
      <c r="DQ987" s="778"/>
      <c r="DR987" s="778"/>
      <c r="DS987" s="778"/>
      <c r="DT987" s="778"/>
      <c r="DU987" s="778"/>
      <c r="DV987" s="778"/>
      <c r="DW987" s="778"/>
      <c r="DX987" s="778"/>
      <c r="DY987" s="778"/>
      <c r="DZ987" s="778"/>
      <c r="EA987" s="778"/>
      <c r="EB987" s="778"/>
      <c r="EC987" s="778"/>
      <c r="ED987" s="778"/>
      <c r="EE987" s="778"/>
      <c r="EF987" s="778"/>
      <c r="EG987" s="778"/>
      <c r="EH987" s="778"/>
      <c r="EI987" s="778"/>
      <c r="EJ987" s="778"/>
      <c r="EK987" s="778"/>
      <c r="EL987" s="778"/>
      <c r="EM987" s="778"/>
      <c r="EN987" s="778"/>
      <c r="EO987" s="778"/>
      <c r="EP987" s="778"/>
      <c r="EQ987" s="778"/>
      <c r="ER987" s="778"/>
      <c r="ES987" s="778"/>
      <c r="ET987" s="778"/>
      <c r="EU987" s="778"/>
      <c r="EV987" s="778"/>
      <c r="EW987" s="778"/>
      <c r="EX987" s="778"/>
      <c r="EY987" s="778"/>
      <c r="EZ987" s="778"/>
      <c r="FA987" s="778"/>
      <c r="FB987" s="778"/>
      <c r="FC987" s="778"/>
      <c r="FD987" s="778"/>
      <c r="FE987" s="778"/>
      <c r="FF987" s="778"/>
      <c r="FG987" s="778"/>
      <c r="FH987" s="778"/>
      <c r="FI987" s="778"/>
      <c r="FJ987" s="778"/>
      <c r="FK987" s="778"/>
      <c r="FL987" s="778"/>
      <c r="FM987" s="778"/>
      <c r="FN987" s="778"/>
      <c r="FO987" s="778"/>
      <c r="FP987" s="778"/>
      <c r="FQ987" s="778"/>
      <c r="FR987" s="778"/>
      <c r="FS987" s="778"/>
      <c r="FT987" s="778"/>
      <c r="FU987" s="778"/>
      <c r="FV987" s="778"/>
      <c r="FW987" s="778"/>
      <c r="FX987" s="778"/>
      <c r="FY987" s="778"/>
      <c r="FZ987" s="778"/>
      <c r="GA987" s="778"/>
      <c r="GB987" s="778"/>
      <c r="GC987" s="778"/>
      <c r="GD987" s="778"/>
      <c r="GE987" s="778"/>
      <c r="GF987" s="778"/>
      <c r="GG987" s="778"/>
      <c r="GH987" s="778"/>
      <c r="GI987" s="778"/>
      <c r="GJ987" s="778"/>
      <c r="GK987" s="778"/>
      <c r="GL987" s="778"/>
      <c r="GM987" s="778"/>
      <c r="GN987" s="778"/>
      <c r="GO987" s="778"/>
      <c r="GP987" s="778"/>
      <c r="GQ987" s="778"/>
      <c r="GR987" s="778"/>
      <c r="GS987" s="778"/>
      <c r="GT987" s="778"/>
      <c r="GU987" s="778"/>
      <c r="GV987" s="778"/>
      <c r="GW987" s="778"/>
      <c r="GX987" s="778"/>
      <c r="GY987" s="778"/>
      <c r="GZ987" s="778"/>
      <c r="HA987" s="778"/>
      <c r="HB987" s="778"/>
      <c r="HC987" s="778"/>
      <c r="HD987" s="778"/>
      <c r="HE987" s="778"/>
      <c r="HF987" s="778"/>
      <c r="HG987" s="778"/>
      <c r="HH987" s="778"/>
    </row>
    <row r="988" spans="1:216" s="782" customFormat="1">
      <c r="A988" s="779"/>
      <c r="B988" s="780"/>
      <c r="C988" s="780"/>
      <c r="D988" s="780"/>
      <c r="E988" s="780"/>
      <c r="F988" s="780"/>
      <c r="G988" s="780"/>
      <c r="H988" s="780"/>
      <c r="I988" s="780"/>
      <c r="J988" s="780"/>
      <c r="K988" s="780"/>
      <c r="L988" s="780"/>
      <c r="M988" s="780"/>
      <c r="N988" s="780"/>
      <c r="O988" s="780"/>
      <c r="P988" s="780"/>
      <c r="Q988" s="781"/>
      <c r="R988" s="778"/>
      <c r="S988" s="778"/>
      <c r="T988" s="778"/>
      <c r="U988" s="778"/>
      <c r="V988" s="778"/>
      <c r="W988" s="778"/>
      <c r="X988" s="778"/>
      <c r="Y988" s="778"/>
      <c r="Z988" s="778"/>
      <c r="AA988" s="778"/>
      <c r="AB988" s="778"/>
      <c r="AC988" s="778"/>
      <c r="AD988" s="778"/>
      <c r="AE988" s="778"/>
      <c r="AF988" s="778"/>
      <c r="AG988" s="778"/>
      <c r="AH988" s="778"/>
      <c r="AI988" s="778"/>
      <c r="AJ988" s="778"/>
      <c r="AK988" s="778"/>
      <c r="AL988" s="778"/>
      <c r="AM988" s="778"/>
      <c r="AN988" s="778"/>
      <c r="AO988" s="778"/>
      <c r="AP988" s="778"/>
      <c r="AQ988" s="778"/>
      <c r="AR988" s="778"/>
      <c r="AS988" s="778"/>
      <c r="AT988" s="778"/>
      <c r="AU988" s="778"/>
      <c r="AV988" s="778"/>
      <c r="AW988" s="778"/>
      <c r="AX988" s="778"/>
      <c r="AY988" s="778"/>
      <c r="AZ988" s="778"/>
      <c r="BA988" s="778"/>
      <c r="BB988" s="778"/>
      <c r="BC988" s="778"/>
      <c r="BD988" s="778"/>
      <c r="BE988" s="778"/>
      <c r="BF988" s="778"/>
      <c r="BG988" s="778"/>
      <c r="BH988" s="778"/>
      <c r="BI988" s="778"/>
      <c r="BJ988" s="778"/>
      <c r="BK988" s="778"/>
      <c r="BL988" s="778"/>
      <c r="BM988" s="778"/>
      <c r="BN988" s="778"/>
      <c r="BO988" s="778"/>
      <c r="BP988" s="778"/>
      <c r="BQ988" s="778"/>
      <c r="BR988" s="778"/>
      <c r="BS988" s="778"/>
      <c r="BT988" s="778"/>
      <c r="BU988" s="778"/>
      <c r="BV988" s="778"/>
      <c r="BW988" s="778"/>
      <c r="BX988" s="778"/>
      <c r="BY988" s="778"/>
      <c r="BZ988" s="778"/>
      <c r="CA988" s="778"/>
      <c r="CB988" s="778"/>
      <c r="CC988" s="778"/>
      <c r="CD988" s="778"/>
      <c r="CE988" s="778"/>
      <c r="CF988" s="778"/>
      <c r="CG988" s="778"/>
      <c r="CH988" s="778"/>
      <c r="CI988" s="778"/>
      <c r="CJ988" s="778"/>
      <c r="CK988" s="778"/>
      <c r="CL988" s="778"/>
      <c r="CM988" s="778"/>
      <c r="CN988" s="778"/>
      <c r="CO988" s="778"/>
      <c r="CP988" s="778"/>
      <c r="CQ988" s="778"/>
      <c r="CR988" s="778"/>
      <c r="CS988" s="778"/>
      <c r="CT988" s="778"/>
      <c r="CU988" s="778"/>
      <c r="CV988" s="778"/>
      <c r="CW988" s="778"/>
      <c r="CX988" s="778"/>
      <c r="CY988" s="778"/>
      <c r="CZ988" s="778"/>
      <c r="DA988" s="778"/>
      <c r="DB988" s="778"/>
      <c r="DC988" s="778"/>
      <c r="DD988" s="778"/>
      <c r="DE988" s="778"/>
      <c r="DF988" s="778"/>
      <c r="DG988" s="778"/>
      <c r="DH988" s="778"/>
      <c r="DI988" s="778"/>
      <c r="DJ988" s="778"/>
      <c r="DK988" s="778"/>
      <c r="DL988" s="778"/>
      <c r="DM988" s="778"/>
      <c r="DN988" s="778"/>
      <c r="DO988" s="778"/>
      <c r="DP988" s="778"/>
      <c r="DQ988" s="778"/>
      <c r="DR988" s="778"/>
      <c r="DS988" s="778"/>
      <c r="DT988" s="778"/>
      <c r="DU988" s="778"/>
      <c r="DV988" s="778"/>
      <c r="DW988" s="778"/>
      <c r="DX988" s="778"/>
      <c r="DY988" s="778"/>
      <c r="DZ988" s="778"/>
      <c r="EA988" s="778"/>
      <c r="EB988" s="778"/>
      <c r="EC988" s="778"/>
      <c r="ED988" s="778"/>
      <c r="EE988" s="778"/>
      <c r="EF988" s="778"/>
      <c r="EG988" s="778"/>
      <c r="EH988" s="778"/>
      <c r="EI988" s="778"/>
      <c r="EJ988" s="778"/>
      <c r="EK988" s="778"/>
      <c r="EL988" s="778"/>
      <c r="EM988" s="778"/>
      <c r="EN988" s="778"/>
      <c r="EO988" s="778"/>
      <c r="EP988" s="778"/>
      <c r="EQ988" s="778"/>
      <c r="ER988" s="778"/>
      <c r="ES988" s="778"/>
      <c r="ET988" s="778"/>
      <c r="EU988" s="778"/>
      <c r="EV988" s="778"/>
      <c r="EW988" s="778"/>
      <c r="EX988" s="778"/>
      <c r="EY988" s="778"/>
      <c r="EZ988" s="778"/>
      <c r="FA988" s="778"/>
      <c r="FB988" s="778"/>
      <c r="FC988" s="778"/>
      <c r="FD988" s="778"/>
      <c r="FE988" s="778"/>
      <c r="FF988" s="778"/>
      <c r="FG988" s="778"/>
      <c r="FH988" s="778"/>
      <c r="FI988" s="778"/>
      <c r="FJ988" s="778"/>
      <c r="FK988" s="778"/>
      <c r="FL988" s="778"/>
      <c r="FM988" s="778"/>
      <c r="FN988" s="778"/>
      <c r="FO988" s="778"/>
      <c r="FP988" s="778"/>
      <c r="FQ988" s="778"/>
      <c r="FR988" s="778"/>
      <c r="FS988" s="778"/>
      <c r="FT988" s="778"/>
      <c r="FU988" s="778"/>
      <c r="FV988" s="778"/>
      <c r="FW988" s="778"/>
      <c r="FX988" s="778"/>
      <c r="FY988" s="778"/>
      <c r="FZ988" s="778"/>
      <c r="GA988" s="778"/>
      <c r="GB988" s="778"/>
      <c r="GC988" s="778"/>
      <c r="GD988" s="778"/>
      <c r="GE988" s="778"/>
      <c r="GF988" s="778"/>
      <c r="GG988" s="778"/>
      <c r="GH988" s="778"/>
      <c r="GI988" s="778"/>
      <c r="GJ988" s="778"/>
      <c r="GK988" s="778"/>
      <c r="GL988" s="778"/>
      <c r="GM988" s="778"/>
      <c r="GN988" s="778"/>
      <c r="GO988" s="778"/>
      <c r="GP988" s="778"/>
      <c r="GQ988" s="778"/>
      <c r="GR988" s="778"/>
      <c r="GS988" s="778"/>
      <c r="GT988" s="778"/>
      <c r="GU988" s="778"/>
      <c r="GV988" s="778"/>
      <c r="GW988" s="778"/>
      <c r="GX988" s="778"/>
      <c r="GY988" s="778"/>
      <c r="GZ988" s="778"/>
      <c r="HA988" s="778"/>
      <c r="HB988" s="778"/>
      <c r="HC988" s="778"/>
      <c r="HD988" s="778"/>
      <c r="HE988" s="778"/>
      <c r="HF988" s="778"/>
      <c r="HG988" s="778"/>
      <c r="HH988" s="778"/>
    </row>
    <row r="989" spans="1:216" s="782" customFormat="1">
      <c r="A989" s="779"/>
      <c r="B989" s="780"/>
      <c r="C989" s="780"/>
      <c r="D989" s="780"/>
      <c r="E989" s="780"/>
      <c r="F989" s="780"/>
      <c r="G989" s="780"/>
      <c r="H989" s="780"/>
      <c r="I989" s="780"/>
      <c r="J989" s="780"/>
      <c r="K989" s="780"/>
      <c r="L989" s="780"/>
      <c r="M989" s="780"/>
      <c r="N989" s="780"/>
      <c r="O989" s="780"/>
      <c r="P989" s="780"/>
      <c r="Q989" s="781"/>
      <c r="R989" s="778"/>
      <c r="S989" s="778"/>
      <c r="T989" s="778"/>
      <c r="U989" s="778"/>
      <c r="V989" s="778"/>
      <c r="W989" s="778"/>
      <c r="X989" s="778"/>
      <c r="Y989" s="778"/>
      <c r="Z989" s="778"/>
      <c r="AA989" s="778"/>
      <c r="AB989" s="778"/>
      <c r="AC989" s="778"/>
      <c r="AD989" s="778"/>
      <c r="AE989" s="778"/>
      <c r="AF989" s="778"/>
      <c r="AG989" s="778"/>
      <c r="AH989" s="778"/>
      <c r="AI989" s="778"/>
      <c r="AJ989" s="778"/>
      <c r="AK989" s="778"/>
      <c r="AL989" s="778"/>
      <c r="AM989" s="778"/>
      <c r="AN989" s="778"/>
      <c r="AO989" s="778"/>
      <c r="AP989" s="778"/>
      <c r="AQ989" s="778"/>
      <c r="AR989" s="778"/>
      <c r="AS989" s="778"/>
      <c r="AT989" s="778"/>
      <c r="AU989" s="778"/>
      <c r="AV989" s="778"/>
      <c r="AW989" s="778"/>
      <c r="AX989" s="778"/>
      <c r="AY989" s="778"/>
      <c r="AZ989" s="778"/>
      <c r="BA989" s="778"/>
      <c r="BB989" s="778"/>
      <c r="BC989" s="778"/>
      <c r="BD989" s="778"/>
      <c r="BE989" s="778"/>
      <c r="BF989" s="778"/>
      <c r="BG989" s="778"/>
      <c r="BH989" s="778"/>
      <c r="BI989" s="778"/>
      <c r="BJ989" s="778"/>
      <c r="BK989" s="778"/>
      <c r="BL989" s="778"/>
      <c r="BM989" s="778"/>
      <c r="BN989" s="778"/>
      <c r="BO989" s="778"/>
      <c r="BP989" s="778"/>
      <c r="BQ989" s="778"/>
      <c r="BR989" s="778"/>
      <c r="BS989" s="778"/>
      <c r="BT989" s="778"/>
      <c r="BU989" s="778"/>
      <c r="BV989" s="778"/>
      <c r="BW989" s="778"/>
      <c r="BX989" s="778"/>
      <c r="BY989" s="778"/>
      <c r="BZ989" s="778"/>
      <c r="CA989" s="778"/>
      <c r="CB989" s="778"/>
      <c r="CC989" s="778"/>
      <c r="CD989" s="778"/>
      <c r="CE989" s="778"/>
      <c r="CF989" s="778"/>
      <c r="CG989" s="778"/>
      <c r="CH989" s="778"/>
      <c r="CI989" s="778"/>
      <c r="CJ989" s="778"/>
      <c r="CK989" s="778"/>
      <c r="CL989" s="778"/>
      <c r="CM989" s="778"/>
      <c r="CN989" s="778"/>
      <c r="CO989" s="778"/>
      <c r="CP989" s="778"/>
      <c r="CQ989" s="778"/>
      <c r="CR989" s="778"/>
      <c r="CS989" s="778"/>
      <c r="CT989" s="778"/>
      <c r="CU989" s="778"/>
      <c r="CV989" s="778"/>
      <c r="CW989" s="778"/>
      <c r="CX989" s="778"/>
      <c r="CY989" s="778"/>
      <c r="CZ989" s="778"/>
      <c r="DA989" s="778"/>
      <c r="DB989" s="778"/>
      <c r="DC989" s="778"/>
      <c r="DD989" s="778"/>
      <c r="DE989" s="778"/>
      <c r="DF989" s="778"/>
      <c r="DG989" s="778"/>
      <c r="DH989" s="778"/>
      <c r="DI989" s="778"/>
      <c r="DJ989" s="778"/>
      <c r="DK989" s="778"/>
      <c r="DL989" s="778"/>
      <c r="DM989" s="778"/>
      <c r="DN989" s="778"/>
      <c r="DO989" s="778"/>
      <c r="DP989" s="778"/>
      <c r="DQ989" s="778"/>
      <c r="DR989" s="778"/>
      <c r="DS989" s="778"/>
      <c r="DT989" s="778"/>
      <c r="DU989" s="778"/>
      <c r="DV989" s="778"/>
      <c r="DW989" s="778"/>
      <c r="DX989" s="778"/>
      <c r="DY989" s="778"/>
      <c r="DZ989" s="778"/>
      <c r="EA989" s="778"/>
      <c r="EB989" s="778"/>
      <c r="EC989" s="778"/>
      <c r="ED989" s="778"/>
      <c r="EE989" s="778"/>
      <c r="EF989" s="778"/>
      <c r="EG989" s="778"/>
      <c r="EH989" s="778"/>
      <c r="EI989" s="778"/>
      <c r="EJ989" s="778"/>
      <c r="EK989" s="778"/>
      <c r="EL989" s="778"/>
      <c r="EM989" s="778"/>
      <c r="EN989" s="778"/>
      <c r="EO989" s="778"/>
      <c r="EP989" s="778"/>
      <c r="EQ989" s="778"/>
      <c r="ER989" s="778"/>
      <c r="ES989" s="778"/>
      <c r="ET989" s="778"/>
      <c r="EU989" s="778"/>
      <c r="EV989" s="778"/>
      <c r="EW989" s="778"/>
      <c r="EX989" s="778"/>
      <c r="EY989" s="778"/>
      <c r="EZ989" s="778"/>
      <c r="FA989" s="778"/>
      <c r="FB989" s="778"/>
      <c r="FC989" s="778"/>
      <c r="FD989" s="778"/>
      <c r="FE989" s="778"/>
      <c r="FF989" s="778"/>
      <c r="FG989" s="778"/>
      <c r="FH989" s="778"/>
      <c r="FI989" s="778"/>
      <c r="FJ989" s="778"/>
      <c r="FK989" s="778"/>
      <c r="FL989" s="778"/>
      <c r="FM989" s="778"/>
      <c r="FN989" s="778"/>
      <c r="FO989" s="778"/>
      <c r="FP989" s="778"/>
      <c r="FQ989" s="778"/>
      <c r="FR989" s="778"/>
      <c r="FS989" s="778"/>
      <c r="FT989" s="778"/>
      <c r="FU989" s="778"/>
      <c r="FV989" s="778"/>
      <c r="FW989" s="778"/>
      <c r="FX989" s="778"/>
      <c r="FY989" s="778"/>
      <c r="FZ989" s="778"/>
      <c r="GA989" s="778"/>
      <c r="GB989" s="778"/>
      <c r="GC989" s="778"/>
      <c r="GD989" s="778"/>
      <c r="GE989" s="778"/>
      <c r="GF989" s="778"/>
      <c r="GG989" s="778"/>
      <c r="GH989" s="778"/>
      <c r="GI989" s="778"/>
      <c r="GJ989" s="778"/>
      <c r="GK989" s="778"/>
      <c r="GL989" s="778"/>
      <c r="GM989" s="778"/>
      <c r="GN989" s="778"/>
      <c r="GO989" s="778"/>
      <c r="GP989" s="778"/>
      <c r="GQ989" s="778"/>
      <c r="GR989" s="778"/>
      <c r="GS989" s="778"/>
      <c r="GT989" s="778"/>
      <c r="GU989" s="778"/>
      <c r="GV989" s="778"/>
      <c r="GW989" s="778"/>
      <c r="GX989" s="778"/>
      <c r="GY989" s="778"/>
      <c r="GZ989" s="778"/>
      <c r="HA989" s="778"/>
      <c r="HB989" s="778"/>
      <c r="HC989" s="778"/>
      <c r="HD989" s="778"/>
      <c r="HE989" s="778"/>
      <c r="HF989" s="778"/>
      <c r="HG989" s="778"/>
      <c r="HH989" s="778"/>
    </row>
    <row r="990" spans="1:216" s="782" customFormat="1">
      <c r="A990" s="779"/>
      <c r="B990" s="780"/>
      <c r="C990" s="780"/>
      <c r="D990" s="780"/>
      <c r="E990" s="780"/>
      <c r="F990" s="780"/>
      <c r="G990" s="780"/>
      <c r="H990" s="780"/>
      <c r="I990" s="780"/>
      <c r="J990" s="780"/>
      <c r="K990" s="780"/>
      <c r="L990" s="780"/>
      <c r="M990" s="780"/>
      <c r="N990" s="780"/>
      <c r="O990" s="780"/>
      <c r="P990" s="780"/>
      <c r="Q990" s="781"/>
      <c r="R990" s="778"/>
      <c r="S990" s="778"/>
      <c r="T990" s="778"/>
      <c r="U990" s="778"/>
      <c r="V990" s="778"/>
      <c r="W990" s="778"/>
      <c r="X990" s="778"/>
      <c r="Y990" s="778"/>
      <c r="Z990" s="778"/>
      <c r="AA990" s="778"/>
      <c r="AB990" s="778"/>
      <c r="AC990" s="778"/>
      <c r="AD990" s="778"/>
      <c r="AE990" s="778"/>
      <c r="AF990" s="778"/>
      <c r="AG990" s="778"/>
      <c r="AH990" s="778"/>
      <c r="AI990" s="778"/>
      <c r="AJ990" s="778"/>
      <c r="AK990" s="778"/>
      <c r="AL990" s="778"/>
      <c r="AM990" s="778"/>
      <c r="AN990" s="778"/>
      <c r="AO990" s="778"/>
      <c r="AP990" s="778"/>
      <c r="AQ990" s="778"/>
      <c r="AR990" s="778"/>
      <c r="AS990" s="778"/>
      <c r="AT990" s="778"/>
      <c r="AU990" s="778"/>
      <c r="AV990" s="778"/>
      <c r="AW990" s="778"/>
      <c r="AX990" s="778"/>
      <c r="AY990" s="778"/>
      <c r="AZ990" s="778"/>
      <c r="BA990" s="778"/>
      <c r="BB990" s="778"/>
      <c r="BC990" s="778"/>
      <c r="BD990" s="778"/>
      <c r="BE990" s="778"/>
      <c r="BF990" s="778"/>
      <c r="BG990" s="778"/>
      <c r="BH990" s="778"/>
      <c r="BI990" s="778"/>
      <c r="BJ990" s="778"/>
      <c r="BK990" s="778"/>
      <c r="BL990" s="778"/>
      <c r="BM990" s="778"/>
      <c r="BN990" s="778"/>
      <c r="BO990" s="778"/>
      <c r="BP990" s="778"/>
      <c r="BQ990" s="778"/>
      <c r="BR990" s="778"/>
      <c r="BS990" s="778"/>
      <c r="BT990" s="778"/>
      <c r="BU990" s="778"/>
      <c r="BV990" s="778"/>
      <c r="BW990" s="778"/>
      <c r="BX990" s="778"/>
      <c r="BY990" s="778"/>
      <c r="BZ990" s="778"/>
      <c r="CA990" s="778"/>
      <c r="CB990" s="778"/>
      <c r="CC990" s="778"/>
      <c r="CD990" s="778"/>
      <c r="CE990" s="778"/>
      <c r="CF990" s="778"/>
      <c r="CG990" s="778"/>
      <c r="CH990" s="778"/>
      <c r="CI990" s="778"/>
      <c r="CJ990" s="778"/>
      <c r="CK990" s="778"/>
      <c r="CL990" s="778"/>
      <c r="CM990" s="778"/>
      <c r="CN990" s="778"/>
      <c r="CO990" s="778"/>
      <c r="CP990" s="778"/>
      <c r="CQ990" s="778"/>
      <c r="CR990" s="778"/>
      <c r="CS990" s="778"/>
      <c r="CT990" s="778"/>
      <c r="CU990" s="778"/>
      <c r="CV990" s="778"/>
      <c r="CW990" s="778"/>
      <c r="CX990" s="778"/>
      <c r="CY990" s="778"/>
      <c r="CZ990" s="778"/>
      <c r="DA990" s="778"/>
      <c r="DB990" s="778"/>
      <c r="DC990" s="778"/>
      <c r="DD990" s="778"/>
      <c r="DE990" s="778"/>
      <c r="DF990" s="778"/>
      <c r="DG990" s="778"/>
      <c r="DH990" s="778"/>
      <c r="DI990" s="778"/>
      <c r="DJ990" s="778"/>
      <c r="DK990" s="778"/>
      <c r="DL990" s="778"/>
      <c r="DM990" s="778"/>
      <c r="DN990" s="778"/>
      <c r="DO990" s="778"/>
      <c r="DP990" s="778"/>
      <c r="DQ990" s="778"/>
      <c r="DR990" s="778"/>
      <c r="DS990" s="778"/>
      <c r="DT990" s="778"/>
      <c r="DU990" s="778"/>
      <c r="DV990" s="778"/>
      <c r="DW990" s="778"/>
      <c r="DX990" s="778"/>
      <c r="DY990" s="778"/>
      <c r="DZ990" s="778"/>
      <c r="EA990" s="778"/>
      <c r="EB990" s="778"/>
      <c r="EC990" s="778"/>
      <c r="ED990" s="778"/>
      <c r="EE990" s="778"/>
      <c r="EF990" s="778"/>
      <c r="EG990" s="778"/>
      <c r="EH990" s="778"/>
      <c r="EI990" s="778"/>
      <c r="EJ990" s="778"/>
      <c r="EK990" s="778"/>
      <c r="EL990" s="778"/>
      <c r="EM990" s="778"/>
      <c r="EN990" s="778"/>
      <c r="EO990" s="778"/>
      <c r="EP990" s="778"/>
      <c r="EQ990" s="778"/>
      <c r="ER990" s="778"/>
      <c r="ES990" s="778"/>
      <c r="ET990" s="778"/>
      <c r="EU990" s="778"/>
      <c r="EV990" s="778"/>
      <c r="EW990" s="778"/>
      <c r="EX990" s="778"/>
      <c r="EY990" s="778"/>
      <c r="EZ990" s="778"/>
      <c r="FA990" s="778"/>
      <c r="FB990" s="778"/>
      <c r="FC990" s="778"/>
      <c r="FD990" s="778"/>
      <c r="FE990" s="778"/>
      <c r="FF990" s="778"/>
      <c r="FG990" s="778"/>
      <c r="FH990" s="778"/>
      <c r="FI990" s="778"/>
      <c r="FJ990" s="778"/>
      <c r="FK990" s="778"/>
      <c r="FL990" s="778"/>
      <c r="FM990" s="778"/>
      <c r="FN990" s="778"/>
      <c r="FO990" s="778"/>
      <c r="FP990" s="778"/>
      <c r="FQ990" s="778"/>
      <c r="FR990" s="778"/>
      <c r="FS990" s="778"/>
      <c r="FT990" s="778"/>
      <c r="FU990" s="778"/>
      <c r="FV990" s="778"/>
      <c r="FW990" s="778"/>
      <c r="FX990" s="778"/>
      <c r="FY990" s="778"/>
      <c r="FZ990" s="778"/>
      <c r="GA990" s="778"/>
      <c r="GB990" s="778"/>
      <c r="GC990" s="778"/>
      <c r="GD990" s="778"/>
      <c r="GE990" s="778"/>
      <c r="GF990" s="778"/>
      <c r="GG990" s="778"/>
      <c r="GH990" s="778"/>
      <c r="GI990" s="778"/>
      <c r="GJ990" s="778"/>
      <c r="GK990" s="778"/>
      <c r="GL990" s="778"/>
      <c r="GM990" s="778"/>
      <c r="GN990" s="778"/>
      <c r="GO990" s="778"/>
      <c r="GP990" s="778"/>
      <c r="GQ990" s="778"/>
      <c r="GR990" s="778"/>
      <c r="GS990" s="778"/>
      <c r="GT990" s="778"/>
      <c r="GU990" s="778"/>
      <c r="GV990" s="778"/>
      <c r="GW990" s="778"/>
      <c r="GX990" s="778"/>
      <c r="GY990" s="778"/>
      <c r="GZ990" s="778"/>
      <c r="HA990" s="778"/>
      <c r="HB990" s="778"/>
      <c r="HC990" s="778"/>
      <c r="HD990" s="778"/>
      <c r="HE990" s="778"/>
      <c r="HF990" s="778"/>
      <c r="HG990" s="778"/>
      <c r="HH990" s="778"/>
    </row>
    <row r="991" spans="1:216" s="782" customFormat="1">
      <c r="A991" s="779"/>
      <c r="B991" s="780"/>
      <c r="C991" s="780"/>
      <c r="D991" s="780"/>
      <c r="E991" s="780"/>
      <c r="F991" s="780"/>
      <c r="G991" s="780"/>
      <c r="H991" s="780"/>
      <c r="I991" s="780"/>
      <c r="J991" s="780"/>
      <c r="K991" s="780"/>
      <c r="L991" s="780"/>
      <c r="M991" s="780"/>
      <c r="N991" s="780"/>
      <c r="O991" s="780"/>
      <c r="P991" s="780"/>
      <c r="Q991" s="781"/>
      <c r="R991" s="778"/>
      <c r="S991" s="778"/>
      <c r="T991" s="778"/>
      <c r="U991" s="778"/>
      <c r="V991" s="778"/>
      <c r="W991" s="778"/>
      <c r="X991" s="778"/>
      <c r="Y991" s="778"/>
      <c r="Z991" s="778"/>
      <c r="AA991" s="778"/>
      <c r="AB991" s="778"/>
      <c r="AC991" s="778"/>
      <c r="AD991" s="778"/>
      <c r="AE991" s="778"/>
      <c r="AF991" s="778"/>
      <c r="AG991" s="778"/>
      <c r="AH991" s="778"/>
      <c r="AI991" s="778"/>
      <c r="AJ991" s="778"/>
      <c r="AK991" s="778"/>
      <c r="AL991" s="778"/>
      <c r="AM991" s="778"/>
      <c r="AN991" s="778"/>
      <c r="AO991" s="778"/>
      <c r="AP991" s="778"/>
      <c r="AQ991" s="778"/>
      <c r="AR991" s="778"/>
      <c r="AS991" s="778"/>
      <c r="AT991" s="778"/>
      <c r="AU991" s="778"/>
      <c r="AV991" s="778"/>
      <c r="AW991" s="778"/>
      <c r="AX991" s="778"/>
      <c r="AY991" s="778"/>
      <c r="AZ991" s="778"/>
      <c r="BA991" s="778"/>
      <c r="BB991" s="778"/>
      <c r="BC991" s="778"/>
      <c r="BD991" s="778"/>
      <c r="BE991" s="778"/>
      <c r="BF991" s="778"/>
      <c r="BG991" s="778"/>
      <c r="BH991" s="778"/>
      <c r="BI991" s="778"/>
      <c r="BJ991" s="778"/>
      <c r="BK991" s="778"/>
      <c r="BL991" s="778"/>
      <c r="BM991" s="778"/>
      <c r="BN991" s="778"/>
      <c r="BO991" s="778"/>
      <c r="BP991" s="778"/>
      <c r="BQ991" s="778"/>
      <c r="BR991" s="778"/>
      <c r="BS991" s="778"/>
      <c r="BT991" s="778"/>
      <c r="BU991" s="778"/>
      <c r="BV991" s="778"/>
      <c r="BW991" s="778"/>
      <c r="BX991" s="778"/>
      <c r="BY991" s="778"/>
      <c r="BZ991" s="778"/>
      <c r="CA991" s="778"/>
      <c r="CB991" s="778"/>
      <c r="CC991" s="778"/>
      <c r="CD991" s="778"/>
      <c r="CE991" s="778"/>
      <c r="CF991" s="778"/>
      <c r="CG991" s="778"/>
      <c r="CH991" s="778"/>
      <c r="CI991" s="778"/>
      <c r="CJ991" s="778"/>
      <c r="CK991" s="778"/>
      <c r="CL991" s="778"/>
      <c r="CM991" s="778"/>
      <c r="CN991" s="778"/>
      <c r="CO991" s="778"/>
      <c r="CP991" s="778"/>
      <c r="CQ991" s="778"/>
      <c r="CR991" s="778"/>
      <c r="CS991" s="778"/>
      <c r="CT991" s="778"/>
      <c r="CU991" s="778"/>
      <c r="CV991" s="778"/>
      <c r="CW991" s="778"/>
      <c r="CX991" s="778"/>
      <c r="CY991" s="778"/>
      <c r="CZ991" s="778"/>
      <c r="DA991" s="778"/>
      <c r="DB991" s="778"/>
      <c r="DC991" s="778"/>
      <c r="DD991" s="778"/>
      <c r="DE991" s="778"/>
      <c r="DF991" s="778"/>
      <c r="DG991" s="778"/>
      <c r="DH991" s="778"/>
      <c r="DI991" s="778"/>
      <c r="DJ991" s="778"/>
      <c r="DK991" s="778"/>
      <c r="DL991" s="778"/>
      <c r="DM991" s="778"/>
      <c r="DN991" s="778"/>
      <c r="DO991" s="778"/>
      <c r="DP991" s="778"/>
      <c r="DQ991" s="778"/>
      <c r="DR991" s="778"/>
      <c r="DS991" s="778"/>
      <c r="DT991" s="778"/>
      <c r="DU991" s="778"/>
      <c r="DV991" s="778"/>
      <c r="DW991" s="778"/>
      <c r="DX991" s="778"/>
      <c r="DY991" s="778"/>
      <c r="DZ991" s="778"/>
      <c r="EA991" s="778"/>
      <c r="EB991" s="778"/>
      <c r="EC991" s="778"/>
      <c r="ED991" s="778"/>
      <c r="EE991" s="778"/>
      <c r="EF991" s="778"/>
      <c r="EG991" s="778"/>
      <c r="EH991" s="778"/>
      <c r="EI991" s="778"/>
      <c r="EJ991" s="778"/>
      <c r="EK991" s="778"/>
      <c r="EL991" s="778"/>
      <c r="EM991" s="778"/>
      <c r="EN991" s="778"/>
      <c r="EO991" s="778"/>
      <c r="EP991" s="778"/>
      <c r="EQ991" s="778"/>
      <c r="ER991" s="778"/>
      <c r="ES991" s="778"/>
      <c r="ET991" s="778"/>
      <c r="EU991" s="778"/>
      <c r="EV991" s="778"/>
      <c r="EW991" s="778"/>
      <c r="EX991" s="778"/>
      <c r="EY991" s="778"/>
      <c r="EZ991" s="778"/>
      <c r="FA991" s="778"/>
      <c r="FB991" s="778"/>
      <c r="FC991" s="778"/>
      <c r="FD991" s="778"/>
      <c r="FE991" s="778"/>
      <c r="FF991" s="778"/>
      <c r="FG991" s="778"/>
      <c r="FH991" s="778"/>
      <c r="FI991" s="778"/>
      <c r="FJ991" s="778"/>
      <c r="FK991" s="778"/>
      <c r="FL991" s="778"/>
      <c r="FM991" s="778"/>
      <c r="FN991" s="778"/>
      <c r="FO991" s="778"/>
      <c r="FP991" s="778"/>
      <c r="FQ991" s="778"/>
      <c r="FR991" s="778"/>
      <c r="FS991" s="778"/>
      <c r="FT991" s="778"/>
      <c r="FU991" s="778"/>
      <c r="FV991" s="778"/>
      <c r="FW991" s="778"/>
      <c r="FX991" s="778"/>
      <c r="FY991" s="778"/>
      <c r="FZ991" s="778"/>
      <c r="GA991" s="778"/>
      <c r="GB991" s="778"/>
      <c r="GC991" s="778"/>
      <c r="GD991" s="778"/>
      <c r="GE991" s="778"/>
      <c r="GF991" s="778"/>
      <c r="GG991" s="778"/>
      <c r="GH991" s="778"/>
      <c r="GI991" s="778"/>
      <c r="GJ991" s="778"/>
      <c r="GK991" s="778"/>
      <c r="GL991" s="778"/>
      <c r="GM991" s="778"/>
      <c r="GN991" s="778"/>
      <c r="GO991" s="778"/>
      <c r="GP991" s="778"/>
      <c r="GQ991" s="778"/>
      <c r="GR991" s="778"/>
      <c r="GS991" s="778"/>
      <c r="GT991" s="778"/>
      <c r="GU991" s="778"/>
      <c r="GV991" s="778"/>
      <c r="GW991" s="778"/>
      <c r="GX991" s="778"/>
      <c r="GY991" s="778"/>
      <c r="GZ991" s="778"/>
      <c r="HA991" s="778"/>
      <c r="HB991" s="778"/>
      <c r="HC991" s="778"/>
      <c r="HD991" s="778"/>
      <c r="HE991" s="778"/>
      <c r="HF991" s="778"/>
      <c r="HG991" s="778"/>
      <c r="HH991" s="778"/>
    </row>
    <row r="992" spans="1:216" s="782" customFormat="1">
      <c r="A992" s="779"/>
      <c r="B992" s="780"/>
      <c r="C992" s="780"/>
      <c r="D992" s="780"/>
      <c r="E992" s="780"/>
      <c r="F992" s="780"/>
      <c r="G992" s="780"/>
      <c r="H992" s="780"/>
      <c r="I992" s="780"/>
      <c r="J992" s="780"/>
      <c r="K992" s="780"/>
      <c r="L992" s="780"/>
      <c r="M992" s="780"/>
      <c r="N992" s="780"/>
      <c r="O992" s="780"/>
      <c r="P992" s="780"/>
      <c r="Q992" s="781"/>
      <c r="R992" s="778"/>
      <c r="S992" s="778"/>
      <c r="T992" s="778"/>
      <c r="U992" s="778"/>
      <c r="V992" s="778"/>
      <c r="W992" s="778"/>
      <c r="X992" s="778"/>
      <c r="Y992" s="778"/>
      <c r="Z992" s="778"/>
      <c r="AA992" s="778"/>
      <c r="AB992" s="778"/>
      <c r="AC992" s="778"/>
      <c r="AD992" s="778"/>
      <c r="AE992" s="778"/>
      <c r="AF992" s="778"/>
      <c r="AG992" s="778"/>
      <c r="AH992" s="778"/>
      <c r="AI992" s="778"/>
      <c r="AJ992" s="778"/>
      <c r="AK992" s="778"/>
      <c r="AL992" s="778"/>
      <c r="AM992" s="778"/>
      <c r="AN992" s="778"/>
      <c r="AO992" s="778"/>
      <c r="AP992" s="778"/>
      <c r="AQ992" s="778"/>
      <c r="AR992" s="778"/>
      <c r="AS992" s="778"/>
      <c r="AT992" s="778"/>
      <c r="AU992" s="778"/>
      <c r="AV992" s="778"/>
      <c r="AW992" s="778"/>
      <c r="AX992" s="778"/>
      <c r="AY992" s="778"/>
      <c r="AZ992" s="778"/>
      <c r="BA992" s="778"/>
      <c r="BB992" s="778"/>
      <c r="BC992" s="778"/>
      <c r="BD992" s="778"/>
      <c r="BE992" s="778"/>
      <c r="BF992" s="778"/>
      <c r="BG992" s="778"/>
      <c r="BH992" s="778"/>
      <c r="BI992" s="778"/>
      <c r="BJ992" s="778"/>
      <c r="BK992" s="778"/>
      <c r="BL992" s="778"/>
      <c r="BM992" s="778"/>
      <c r="BN992" s="778"/>
      <c r="BO992" s="778"/>
      <c r="BP992" s="778"/>
      <c r="BQ992" s="778"/>
      <c r="BR992" s="778"/>
      <c r="BS992" s="778"/>
      <c r="BT992" s="778"/>
      <c r="BU992" s="778"/>
      <c r="BV992" s="778"/>
      <c r="BW992" s="778"/>
      <c r="BX992" s="778"/>
      <c r="BY992" s="778"/>
      <c r="BZ992" s="778"/>
      <c r="CA992" s="778"/>
      <c r="CB992" s="778"/>
      <c r="CC992" s="778"/>
      <c r="CD992" s="778"/>
      <c r="CE992" s="778"/>
      <c r="CF992" s="778"/>
      <c r="CG992" s="778"/>
      <c r="CH992" s="778"/>
      <c r="CI992" s="778"/>
      <c r="CJ992" s="778"/>
      <c r="CK992" s="778"/>
      <c r="CL992" s="778"/>
      <c r="CM992" s="778"/>
      <c r="CN992" s="778"/>
      <c r="CO992" s="778"/>
      <c r="CP992" s="778"/>
      <c r="CQ992" s="778"/>
      <c r="CR992" s="778"/>
      <c r="CS992" s="778"/>
      <c r="CT992" s="778"/>
      <c r="CU992" s="778"/>
      <c r="CV992" s="778"/>
      <c r="CW992" s="778"/>
      <c r="CX992" s="778"/>
      <c r="CY992" s="778"/>
      <c r="CZ992" s="778"/>
      <c r="DA992" s="778"/>
      <c r="DB992" s="778"/>
      <c r="DC992" s="778"/>
      <c r="DD992" s="778"/>
      <c r="DE992" s="778"/>
      <c r="DF992" s="778"/>
      <c r="DG992" s="778"/>
      <c r="DH992" s="778"/>
      <c r="DI992" s="778"/>
      <c r="DJ992" s="778"/>
      <c r="DK992" s="778"/>
      <c r="DL992" s="778"/>
      <c r="DM992" s="778"/>
      <c r="DN992" s="778"/>
      <c r="DO992" s="778"/>
      <c r="DP992" s="778"/>
      <c r="DQ992" s="778"/>
      <c r="DR992" s="778"/>
      <c r="DS992" s="778"/>
      <c r="DT992" s="778"/>
      <c r="DU992" s="778"/>
      <c r="DV992" s="778"/>
      <c r="DW992" s="778"/>
      <c r="DX992" s="778"/>
      <c r="DY992" s="778"/>
      <c r="DZ992" s="778"/>
      <c r="EA992" s="778"/>
      <c r="EB992" s="778"/>
      <c r="EC992" s="778"/>
      <c r="ED992" s="778"/>
      <c r="EE992" s="778"/>
      <c r="EF992" s="778"/>
      <c r="EG992" s="778"/>
      <c r="EH992" s="778"/>
      <c r="EI992" s="778"/>
      <c r="EJ992" s="778"/>
      <c r="EK992" s="778"/>
      <c r="EL992" s="778"/>
      <c r="EM992" s="778"/>
      <c r="EN992" s="778"/>
      <c r="EO992" s="778"/>
      <c r="EP992" s="778"/>
      <c r="EQ992" s="778"/>
      <c r="ER992" s="778"/>
      <c r="ES992" s="778"/>
      <c r="ET992" s="778"/>
      <c r="EU992" s="778"/>
      <c r="EV992" s="778"/>
      <c r="EW992" s="778"/>
      <c r="EX992" s="778"/>
      <c r="EY992" s="778"/>
      <c r="EZ992" s="778"/>
      <c r="FA992" s="778"/>
      <c r="FB992" s="778"/>
      <c r="FC992" s="778"/>
      <c r="FD992" s="778"/>
      <c r="FE992" s="778"/>
      <c r="FF992" s="778"/>
      <c r="FG992" s="778"/>
      <c r="FH992" s="778"/>
      <c r="FI992" s="778"/>
      <c r="FJ992" s="778"/>
      <c r="FK992" s="778"/>
      <c r="FL992" s="778"/>
      <c r="FM992" s="778"/>
      <c r="FN992" s="778"/>
      <c r="FO992" s="778"/>
      <c r="FP992" s="778"/>
      <c r="FQ992" s="778"/>
      <c r="FR992" s="778"/>
      <c r="FS992" s="778"/>
      <c r="FT992" s="778"/>
      <c r="FU992" s="778"/>
      <c r="FV992" s="778"/>
      <c r="FW992" s="778"/>
      <c r="FX992" s="778"/>
      <c r="FY992" s="778"/>
      <c r="FZ992" s="778"/>
      <c r="GA992" s="778"/>
      <c r="GB992" s="778"/>
      <c r="GC992" s="778"/>
      <c r="GD992" s="778"/>
      <c r="GE992" s="778"/>
      <c r="GF992" s="778"/>
      <c r="GG992" s="778"/>
      <c r="GH992" s="778"/>
      <c r="GI992" s="778"/>
      <c r="GJ992" s="778"/>
      <c r="GK992" s="778"/>
      <c r="GL992" s="778"/>
      <c r="GM992" s="778"/>
      <c r="GN992" s="778"/>
      <c r="GO992" s="778"/>
      <c r="GP992" s="778"/>
      <c r="GQ992" s="778"/>
      <c r="GR992" s="778"/>
      <c r="GS992" s="778"/>
      <c r="GT992" s="778"/>
      <c r="GU992" s="778"/>
      <c r="GV992" s="778"/>
      <c r="GW992" s="778"/>
      <c r="GX992" s="778"/>
      <c r="GY992" s="778"/>
      <c r="GZ992" s="778"/>
      <c r="HA992" s="778"/>
      <c r="HB992" s="778"/>
      <c r="HC992" s="778"/>
      <c r="HD992" s="778"/>
      <c r="HE992" s="778"/>
      <c r="HF992" s="778"/>
      <c r="HG992" s="778"/>
      <c r="HH992" s="778"/>
    </row>
    <row r="993" spans="1:216" s="782" customFormat="1">
      <c r="A993" s="779"/>
      <c r="B993" s="780"/>
      <c r="C993" s="780"/>
      <c r="D993" s="780"/>
      <c r="E993" s="780"/>
      <c r="F993" s="780"/>
      <c r="G993" s="780"/>
      <c r="H993" s="780"/>
      <c r="I993" s="780"/>
      <c r="J993" s="780"/>
      <c r="K993" s="780"/>
      <c r="L993" s="780"/>
      <c r="M993" s="780"/>
      <c r="N993" s="780"/>
      <c r="O993" s="780"/>
      <c r="P993" s="780"/>
      <c r="Q993" s="781"/>
      <c r="R993" s="778"/>
      <c r="S993" s="778"/>
      <c r="T993" s="778"/>
      <c r="U993" s="778"/>
      <c r="V993" s="778"/>
      <c r="W993" s="778"/>
      <c r="X993" s="778"/>
      <c r="Y993" s="778"/>
      <c r="Z993" s="778"/>
      <c r="AA993" s="778"/>
      <c r="AB993" s="778"/>
      <c r="AC993" s="778"/>
      <c r="AD993" s="778"/>
      <c r="AE993" s="778"/>
      <c r="AF993" s="778"/>
      <c r="AG993" s="778"/>
      <c r="AH993" s="778"/>
      <c r="AI993" s="778"/>
      <c r="AJ993" s="778"/>
      <c r="AK993" s="778"/>
      <c r="AL993" s="778"/>
      <c r="AM993" s="778"/>
      <c r="AN993" s="778"/>
      <c r="AO993" s="778"/>
      <c r="AP993" s="778"/>
      <c r="AQ993" s="778"/>
      <c r="AR993" s="778"/>
      <c r="AS993" s="778"/>
      <c r="AT993" s="778"/>
      <c r="AU993" s="778"/>
      <c r="AV993" s="778"/>
      <c r="AW993" s="778"/>
      <c r="AX993" s="778"/>
      <c r="AY993" s="778"/>
      <c r="AZ993" s="778"/>
      <c r="BA993" s="778"/>
      <c r="BB993" s="778"/>
      <c r="BC993" s="778"/>
      <c r="BD993" s="778"/>
      <c r="BE993" s="778"/>
      <c r="BF993" s="778"/>
      <c r="BG993" s="778"/>
      <c r="BH993" s="778"/>
      <c r="BI993" s="778"/>
      <c r="BJ993" s="778"/>
      <c r="BK993" s="778"/>
      <c r="BL993" s="778"/>
      <c r="BM993" s="778"/>
      <c r="BN993" s="778"/>
      <c r="BO993" s="778"/>
      <c r="BP993" s="778"/>
      <c r="BQ993" s="778"/>
      <c r="BR993" s="778"/>
      <c r="BS993" s="778"/>
      <c r="BT993" s="778"/>
      <c r="BU993" s="778"/>
      <c r="BV993" s="778"/>
      <c r="BW993" s="778"/>
      <c r="BX993" s="778"/>
      <c r="BY993" s="778"/>
      <c r="BZ993" s="778"/>
      <c r="CA993" s="778"/>
      <c r="CB993" s="778"/>
      <c r="CC993" s="778"/>
      <c r="CD993" s="778"/>
      <c r="CE993" s="778"/>
      <c r="CF993" s="778"/>
      <c r="CG993" s="778"/>
      <c r="CH993" s="778"/>
      <c r="CI993" s="778"/>
      <c r="CJ993" s="778"/>
      <c r="CK993" s="778"/>
      <c r="CL993" s="778"/>
      <c r="CM993" s="778"/>
      <c r="CN993" s="778"/>
      <c r="CO993" s="778"/>
      <c r="CP993" s="778"/>
      <c r="CQ993" s="778"/>
      <c r="CR993" s="778"/>
      <c r="CS993" s="778"/>
      <c r="CT993" s="778"/>
      <c r="CU993" s="778"/>
      <c r="CV993" s="778"/>
      <c r="CW993" s="778"/>
      <c r="CX993" s="778"/>
      <c r="CY993" s="778"/>
      <c r="CZ993" s="778"/>
      <c r="DA993" s="778"/>
      <c r="DB993" s="778"/>
      <c r="DC993" s="778"/>
      <c r="DD993" s="778"/>
      <c r="DE993" s="778"/>
      <c r="DF993" s="778"/>
      <c r="DG993" s="778"/>
      <c r="DH993" s="778"/>
      <c r="DI993" s="778"/>
      <c r="DJ993" s="778"/>
      <c r="DK993" s="778"/>
      <c r="DL993" s="778"/>
      <c r="DM993" s="778"/>
      <c r="DN993" s="778"/>
      <c r="DO993" s="778"/>
      <c r="DP993" s="778"/>
      <c r="DQ993" s="778"/>
      <c r="DR993" s="778"/>
      <c r="DS993" s="778"/>
      <c r="DT993" s="778"/>
      <c r="DU993" s="778"/>
      <c r="DV993" s="778"/>
      <c r="DW993" s="778"/>
      <c r="DX993" s="778"/>
      <c r="DY993" s="778"/>
      <c r="DZ993" s="778"/>
      <c r="EA993" s="778"/>
      <c r="EB993" s="778"/>
      <c r="EC993" s="778"/>
      <c r="ED993" s="778"/>
      <c r="EE993" s="778"/>
      <c r="EF993" s="778"/>
      <c r="EG993" s="778"/>
      <c r="EH993" s="778"/>
      <c r="EI993" s="778"/>
      <c r="EJ993" s="778"/>
      <c r="EK993" s="778"/>
      <c r="EL993" s="778"/>
      <c r="EM993" s="778"/>
      <c r="EN993" s="778"/>
      <c r="EO993" s="778"/>
      <c r="EP993" s="778"/>
      <c r="EQ993" s="778"/>
      <c r="ER993" s="778"/>
      <c r="ES993" s="778"/>
      <c r="ET993" s="778"/>
      <c r="EU993" s="778"/>
      <c r="EV993" s="778"/>
      <c r="EW993" s="778"/>
      <c r="EX993" s="778"/>
      <c r="EY993" s="778"/>
      <c r="EZ993" s="778"/>
      <c r="FA993" s="778"/>
      <c r="FB993" s="778"/>
      <c r="FC993" s="778"/>
      <c r="FD993" s="778"/>
      <c r="FE993" s="778"/>
      <c r="FF993" s="778"/>
      <c r="FG993" s="778"/>
      <c r="FH993" s="778"/>
      <c r="FI993" s="778"/>
      <c r="FJ993" s="778"/>
      <c r="FK993" s="778"/>
      <c r="FL993" s="778"/>
      <c r="FM993" s="778"/>
      <c r="FN993" s="778"/>
      <c r="FO993" s="778"/>
      <c r="FP993" s="778"/>
      <c r="FQ993" s="778"/>
      <c r="FR993" s="778"/>
      <c r="FS993" s="778"/>
      <c r="FT993" s="778"/>
      <c r="FU993" s="778"/>
      <c r="FV993" s="778"/>
      <c r="FW993" s="778"/>
      <c r="FX993" s="778"/>
      <c r="FY993" s="778"/>
      <c r="FZ993" s="778"/>
      <c r="GA993" s="778"/>
      <c r="GB993" s="778"/>
      <c r="GC993" s="778"/>
      <c r="GD993" s="778"/>
      <c r="GE993" s="778"/>
      <c r="GF993" s="778"/>
      <c r="GG993" s="778"/>
      <c r="GH993" s="778"/>
      <c r="GI993" s="778"/>
      <c r="GJ993" s="778"/>
      <c r="GK993" s="778"/>
      <c r="GL993" s="778"/>
      <c r="GM993" s="778"/>
      <c r="GN993" s="778"/>
      <c r="GO993" s="778"/>
      <c r="GP993" s="778"/>
      <c r="GQ993" s="778"/>
      <c r="GR993" s="778"/>
      <c r="GS993" s="778"/>
      <c r="GT993" s="778"/>
      <c r="GU993" s="778"/>
      <c r="GV993" s="778"/>
      <c r="GW993" s="778"/>
      <c r="GX993" s="778"/>
      <c r="GY993" s="778"/>
      <c r="GZ993" s="778"/>
      <c r="HA993" s="778"/>
      <c r="HB993" s="778"/>
      <c r="HC993" s="778"/>
      <c r="HD993" s="778"/>
      <c r="HE993" s="778"/>
      <c r="HF993" s="778"/>
      <c r="HG993" s="778"/>
      <c r="HH993" s="778"/>
    </row>
    <row r="994" spans="1:216" s="782" customFormat="1">
      <c r="A994" s="779"/>
      <c r="B994" s="780"/>
      <c r="C994" s="780"/>
      <c r="D994" s="780"/>
      <c r="E994" s="780"/>
      <c r="F994" s="780"/>
      <c r="G994" s="780"/>
      <c r="H994" s="780"/>
      <c r="I994" s="780"/>
      <c r="J994" s="780"/>
      <c r="K994" s="780"/>
      <c r="L994" s="780"/>
      <c r="M994" s="780"/>
      <c r="N994" s="780"/>
      <c r="O994" s="780"/>
      <c r="P994" s="780"/>
      <c r="Q994" s="781"/>
      <c r="R994" s="778"/>
      <c r="S994" s="778"/>
      <c r="T994" s="778"/>
      <c r="U994" s="778"/>
      <c r="V994" s="778"/>
      <c r="W994" s="778"/>
      <c r="X994" s="778"/>
      <c r="Y994" s="778"/>
      <c r="Z994" s="778"/>
      <c r="AA994" s="778"/>
      <c r="AB994" s="778"/>
      <c r="AC994" s="778"/>
      <c r="AD994" s="778"/>
      <c r="AE994" s="778"/>
      <c r="AF994" s="778"/>
      <c r="AG994" s="778"/>
      <c r="AH994" s="778"/>
      <c r="AI994" s="778"/>
      <c r="AJ994" s="778"/>
      <c r="AK994" s="778"/>
      <c r="AL994" s="778"/>
      <c r="AM994" s="778"/>
      <c r="AN994" s="778"/>
      <c r="AO994" s="778"/>
      <c r="AP994" s="778"/>
      <c r="AQ994" s="778"/>
      <c r="AR994" s="778"/>
      <c r="AS994" s="778"/>
      <c r="AT994" s="778"/>
      <c r="AU994" s="778"/>
      <c r="AV994" s="778"/>
      <c r="AW994" s="778"/>
      <c r="AX994" s="778"/>
      <c r="AY994" s="778"/>
      <c r="AZ994" s="778"/>
      <c r="BA994" s="778"/>
      <c r="BB994" s="778"/>
      <c r="BC994" s="778"/>
      <c r="BD994" s="778"/>
      <c r="BE994" s="778"/>
      <c r="BF994" s="778"/>
      <c r="BG994" s="778"/>
      <c r="BH994" s="778"/>
      <c r="BI994" s="778"/>
      <c r="BJ994" s="778"/>
      <c r="BK994" s="778"/>
      <c r="BL994" s="778"/>
      <c r="BM994" s="778"/>
      <c r="BN994" s="778"/>
      <c r="BO994" s="778"/>
      <c r="BP994" s="778"/>
      <c r="BQ994" s="778"/>
      <c r="BR994" s="778"/>
      <c r="BS994" s="778"/>
      <c r="BT994" s="778"/>
      <c r="BU994" s="778"/>
      <c r="BV994" s="778"/>
      <c r="BW994" s="778"/>
      <c r="BX994" s="778"/>
      <c r="BY994" s="778"/>
      <c r="BZ994" s="778"/>
      <c r="CA994" s="778"/>
      <c r="CB994" s="778"/>
      <c r="CC994" s="778"/>
      <c r="CD994" s="778"/>
      <c r="CE994" s="778"/>
      <c r="CF994" s="778"/>
      <c r="CG994" s="778"/>
      <c r="CH994" s="778"/>
      <c r="CI994" s="778"/>
      <c r="CJ994" s="778"/>
      <c r="CK994" s="778"/>
      <c r="CL994" s="778"/>
      <c r="CM994" s="778"/>
      <c r="CN994" s="778"/>
      <c r="CO994" s="778"/>
      <c r="CP994" s="778"/>
      <c r="CQ994" s="778"/>
      <c r="CR994" s="778"/>
      <c r="CS994" s="778"/>
      <c r="CT994" s="778"/>
      <c r="CU994" s="778"/>
      <c r="CV994" s="778"/>
      <c r="CW994" s="778"/>
      <c r="CX994" s="778"/>
      <c r="CY994" s="778"/>
      <c r="CZ994" s="778"/>
      <c r="DA994" s="778"/>
      <c r="DB994" s="778"/>
      <c r="DC994" s="778"/>
      <c r="DD994" s="778"/>
      <c r="DE994" s="778"/>
      <c r="DF994" s="778"/>
      <c r="DG994" s="778"/>
      <c r="DH994" s="778"/>
      <c r="DI994" s="778"/>
      <c r="DJ994" s="778"/>
      <c r="DK994" s="778"/>
      <c r="DL994" s="778"/>
      <c r="DM994" s="778"/>
      <c r="DN994" s="778"/>
      <c r="DO994" s="778"/>
      <c r="DP994" s="778"/>
      <c r="DQ994" s="778"/>
      <c r="DR994" s="778"/>
      <c r="DS994" s="778"/>
      <c r="DT994" s="778"/>
      <c r="DU994" s="778"/>
      <c r="DV994" s="778"/>
      <c r="DW994" s="778"/>
      <c r="DX994" s="778"/>
      <c r="DY994" s="778"/>
      <c r="DZ994" s="778"/>
      <c r="EA994" s="778"/>
      <c r="EB994" s="778"/>
      <c r="EC994" s="778"/>
      <c r="ED994" s="778"/>
      <c r="EE994" s="778"/>
      <c r="EF994" s="778"/>
      <c r="EG994" s="778"/>
      <c r="EH994" s="778"/>
      <c r="EI994" s="778"/>
      <c r="EJ994" s="778"/>
      <c r="EK994" s="778"/>
      <c r="EL994" s="778"/>
      <c r="EM994" s="778"/>
      <c r="EN994" s="778"/>
      <c r="EO994" s="778"/>
      <c r="EP994" s="778"/>
      <c r="EQ994" s="778"/>
      <c r="ER994" s="778"/>
      <c r="ES994" s="778"/>
      <c r="ET994" s="778"/>
      <c r="EU994" s="778"/>
      <c r="EV994" s="778"/>
      <c r="EW994" s="778"/>
      <c r="EX994" s="778"/>
      <c r="EY994" s="778"/>
      <c r="EZ994" s="778"/>
      <c r="FA994" s="778"/>
      <c r="FB994" s="778"/>
      <c r="FC994" s="778"/>
      <c r="FD994" s="778"/>
      <c r="FE994" s="778"/>
      <c r="FF994" s="778"/>
      <c r="FG994" s="778"/>
      <c r="FH994" s="778"/>
      <c r="FI994" s="778"/>
      <c r="FJ994" s="778"/>
      <c r="FK994" s="778"/>
      <c r="FL994" s="778"/>
      <c r="FM994" s="778"/>
      <c r="FN994" s="778"/>
      <c r="FO994" s="778"/>
      <c r="FP994" s="778"/>
      <c r="FQ994" s="778"/>
      <c r="FR994" s="778"/>
      <c r="FS994" s="778"/>
      <c r="FT994" s="778"/>
      <c r="FU994" s="778"/>
      <c r="FV994" s="778"/>
      <c r="FW994" s="778"/>
      <c r="FX994" s="778"/>
      <c r="FY994" s="778"/>
      <c r="FZ994" s="778"/>
      <c r="GA994" s="778"/>
      <c r="GB994" s="778"/>
      <c r="GC994" s="778"/>
      <c r="GD994" s="778"/>
      <c r="GE994" s="778"/>
      <c r="GF994" s="778"/>
      <c r="GG994" s="778"/>
      <c r="GH994" s="778"/>
      <c r="GI994" s="778"/>
      <c r="GJ994" s="778"/>
      <c r="GK994" s="778"/>
      <c r="GL994" s="778"/>
      <c r="GM994" s="778"/>
      <c r="GN994" s="778"/>
      <c r="GO994" s="778"/>
      <c r="GP994" s="778"/>
      <c r="GQ994" s="778"/>
      <c r="GR994" s="778"/>
      <c r="GS994" s="778"/>
      <c r="GT994" s="778"/>
      <c r="GU994" s="778"/>
      <c r="GV994" s="778"/>
      <c r="GW994" s="778"/>
      <c r="GX994" s="778"/>
      <c r="GY994" s="778"/>
      <c r="GZ994" s="778"/>
      <c r="HA994" s="778"/>
      <c r="HB994" s="778"/>
      <c r="HC994" s="778"/>
      <c r="HD994" s="778"/>
      <c r="HE994" s="778"/>
      <c r="HF994" s="778"/>
      <c r="HG994" s="778"/>
      <c r="HH994" s="778"/>
    </row>
    <row r="995" spans="1:216" s="782" customFormat="1">
      <c r="A995" s="779"/>
      <c r="B995" s="780"/>
      <c r="C995" s="780"/>
      <c r="D995" s="780"/>
      <c r="E995" s="780"/>
      <c r="F995" s="780"/>
      <c r="G995" s="780"/>
      <c r="H995" s="780"/>
      <c r="I995" s="780"/>
      <c r="J995" s="780"/>
      <c r="K995" s="780"/>
      <c r="L995" s="780"/>
      <c r="M995" s="780"/>
      <c r="N995" s="780"/>
      <c r="O995" s="780"/>
      <c r="P995" s="780"/>
      <c r="Q995" s="781"/>
      <c r="R995" s="778"/>
      <c r="S995" s="778"/>
      <c r="T995" s="778"/>
      <c r="U995" s="778"/>
      <c r="V995" s="778"/>
      <c r="W995" s="778"/>
      <c r="X995" s="778"/>
      <c r="Y995" s="778"/>
      <c r="Z995" s="778"/>
      <c r="AA995" s="778"/>
      <c r="AB995" s="778"/>
      <c r="AC995" s="778"/>
      <c r="AD995" s="778"/>
      <c r="AE995" s="778"/>
      <c r="AF995" s="778"/>
      <c r="AG995" s="778"/>
      <c r="AH995" s="778"/>
      <c r="AI995" s="778"/>
      <c r="AJ995" s="778"/>
      <c r="AK995" s="778"/>
      <c r="AL995" s="778"/>
      <c r="AM995" s="778"/>
      <c r="AN995" s="778"/>
      <c r="AO995" s="778"/>
      <c r="AP995" s="778"/>
      <c r="AQ995" s="778"/>
      <c r="AR995" s="778"/>
      <c r="AS995" s="778"/>
      <c r="AT995" s="778"/>
      <c r="AU995" s="778"/>
      <c r="AV995" s="778"/>
      <c r="AW995" s="778"/>
      <c r="AX995" s="778"/>
      <c r="AY995" s="778"/>
      <c r="AZ995" s="778"/>
      <c r="BA995" s="778"/>
      <c r="BB995" s="778"/>
      <c r="BC995" s="778"/>
      <c r="BD995" s="778"/>
      <c r="BE995" s="778"/>
      <c r="BF995" s="778"/>
      <c r="BG995" s="778"/>
      <c r="BH995" s="778"/>
      <c r="BI995" s="778"/>
      <c r="BJ995" s="778"/>
      <c r="BK995" s="778"/>
      <c r="BL995" s="778"/>
      <c r="BM995" s="778"/>
      <c r="BN995" s="778"/>
      <c r="BO995" s="778"/>
      <c r="BP995" s="778"/>
      <c r="BQ995" s="778"/>
      <c r="BR995" s="778"/>
      <c r="BS995" s="778"/>
      <c r="BT995" s="778"/>
      <c r="BU995" s="778"/>
      <c r="BV995" s="778"/>
      <c r="BW995" s="778"/>
      <c r="BX995" s="778"/>
      <c r="BY995" s="778"/>
      <c r="BZ995" s="778"/>
      <c r="CA995" s="778"/>
      <c r="CB995" s="778"/>
      <c r="CC995" s="778"/>
      <c r="CD995" s="778"/>
      <c r="CE995" s="778"/>
      <c r="CF995" s="778"/>
      <c r="CG995" s="778"/>
      <c r="CH995" s="778"/>
      <c r="CI995" s="778"/>
      <c r="CJ995" s="778"/>
      <c r="CK995" s="778"/>
      <c r="CL995" s="778"/>
      <c r="CM995" s="778"/>
      <c r="CN995" s="778"/>
      <c r="CO995" s="778"/>
      <c r="CP995" s="778"/>
      <c r="CQ995" s="778"/>
      <c r="CR995" s="778"/>
      <c r="CS995" s="778"/>
      <c r="CT995" s="778"/>
      <c r="CU995" s="778"/>
      <c r="CV995" s="778"/>
      <c r="CW995" s="778"/>
      <c r="CX995" s="778"/>
      <c r="CY995" s="778"/>
      <c r="CZ995" s="778"/>
      <c r="DA995" s="778"/>
      <c r="DB995" s="778"/>
      <c r="DC995" s="778"/>
      <c r="DD995" s="778"/>
      <c r="DE995" s="778"/>
      <c r="DF995" s="778"/>
      <c r="DG995" s="778"/>
      <c r="DH995" s="778"/>
      <c r="DI995" s="778"/>
      <c r="DJ995" s="778"/>
      <c r="DK995" s="778"/>
      <c r="DL995" s="778"/>
      <c r="DM995" s="778"/>
      <c r="DN995" s="778"/>
      <c r="DO995" s="778"/>
      <c r="DP995" s="778"/>
      <c r="DQ995" s="778"/>
      <c r="DR995" s="778"/>
      <c r="DS995" s="778"/>
      <c r="DT995" s="778"/>
      <c r="DU995" s="778"/>
      <c r="DV995" s="778"/>
      <c r="DW995" s="778"/>
      <c r="DX995" s="778"/>
      <c r="DY995" s="778"/>
      <c r="DZ995" s="778"/>
      <c r="EA995" s="778"/>
      <c r="EB995" s="778"/>
      <c r="EC995" s="778"/>
      <c r="ED995" s="778"/>
      <c r="EE995" s="778"/>
      <c r="EF995" s="778"/>
      <c r="EG995" s="778"/>
      <c r="EH995" s="778"/>
      <c r="EI995" s="778"/>
      <c r="EJ995" s="778"/>
      <c r="EK995" s="778"/>
      <c r="EL995" s="778"/>
      <c r="EM995" s="778"/>
      <c r="EN995" s="778"/>
      <c r="EO995" s="778"/>
      <c r="EP995" s="778"/>
      <c r="EQ995" s="778"/>
      <c r="ER995" s="778"/>
      <c r="ES995" s="778"/>
      <c r="ET995" s="778"/>
      <c r="EU995" s="778"/>
      <c r="EV995" s="778"/>
      <c r="EW995" s="778"/>
      <c r="EX995" s="778"/>
      <c r="EY995" s="778"/>
      <c r="EZ995" s="778"/>
      <c r="FA995" s="778"/>
      <c r="FB995" s="778"/>
      <c r="FC995" s="778"/>
      <c r="FD995" s="778"/>
      <c r="FE995" s="778"/>
      <c r="FF995" s="778"/>
      <c r="FG995" s="778"/>
      <c r="FH995" s="778"/>
      <c r="FI995" s="778"/>
      <c r="FJ995" s="778"/>
      <c r="FK995" s="778"/>
      <c r="FL995" s="778"/>
      <c r="FM995" s="778"/>
      <c r="FN995" s="778"/>
      <c r="FO995" s="778"/>
      <c r="FP995" s="778"/>
      <c r="FQ995" s="778"/>
      <c r="FR995" s="778"/>
      <c r="FS995" s="778"/>
      <c r="FT995" s="778"/>
      <c r="FU995" s="778"/>
      <c r="FV995" s="778"/>
      <c r="FW995" s="778"/>
      <c r="FX995" s="778"/>
      <c r="FY995" s="778"/>
      <c r="FZ995" s="778"/>
      <c r="GA995" s="778"/>
      <c r="GB995" s="778"/>
      <c r="GC995" s="778"/>
      <c r="GD995" s="778"/>
      <c r="GE995" s="778"/>
      <c r="GF995" s="778"/>
      <c r="GG995" s="778"/>
      <c r="GH995" s="778"/>
      <c r="GI995" s="778"/>
      <c r="GJ995" s="778"/>
      <c r="GK995" s="778"/>
      <c r="GL995" s="778"/>
      <c r="GM995" s="778"/>
      <c r="GN995" s="778"/>
      <c r="GO995" s="778"/>
      <c r="GP995" s="778"/>
      <c r="GQ995" s="778"/>
      <c r="GR995" s="778"/>
      <c r="GS995" s="778"/>
      <c r="GT995" s="778"/>
      <c r="GU995" s="778"/>
      <c r="GV995" s="778"/>
      <c r="GW995" s="778"/>
      <c r="GX995" s="778"/>
      <c r="GY995" s="778"/>
      <c r="GZ995" s="778"/>
      <c r="HA995" s="778"/>
      <c r="HB995" s="778"/>
      <c r="HC995" s="778"/>
      <c r="HD995" s="778"/>
      <c r="HE995" s="778"/>
      <c r="HF995" s="778"/>
      <c r="HG995" s="778"/>
      <c r="HH995" s="778"/>
    </row>
    <row r="996" spans="1:216" s="782" customFormat="1">
      <c r="A996" s="779"/>
      <c r="B996" s="780"/>
      <c r="C996" s="780"/>
      <c r="D996" s="780"/>
      <c r="E996" s="780"/>
      <c r="F996" s="780"/>
      <c r="G996" s="780"/>
      <c r="H996" s="780"/>
      <c r="I996" s="780"/>
      <c r="J996" s="780"/>
      <c r="K996" s="780"/>
      <c r="L996" s="780"/>
      <c r="M996" s="780"/>
      <c r="N996" s="780"/>
      <c r="O996" s="780"/>
      <c r="P996" s="780"/>
      <c r="Q996" s="781"/>
      <c r="R996" s="778"/>
      <c r="S996" s="778"/>
      <c r="T996" s="778"/>
      <c r="U996" s="778"/>
      <c r="V996" s="778"/>
      <c r="W996" s="778"/>
      <c r="X996" s="778"/>
      <c r="Y996" s="778"/>
      <c r="Z996" s="778"/>
      <c r="AA996" s="778"/>
      <c r="AB996" s="778"/>
      <c r="AC996" s="778"/>
      <c r="AD996" s="778"/>
      <c r="AE996" s="778"/>
      <c r="AF996" s="778"/>
      <c r="AG996" s="778"/>
      <c r="AH996" s="778"/>
      <c r="AI996" s="778"/>
      <c r="AJ996" s="778"/>
      <c r="AK996" s="778"/>
      <c r="AL996" s="778"/>
      <c r="AM996" s="778"/>
      <c r="AN996" s="778"/>
      <c r="AO996" s="778"/>
      <c r="AP996" s="778"/>
      <c r="AQ996" s="778"/>
      <c r="AR996" s="778"/>
      <c r="AS996" s="778"/>
      <c r="AT996" s="778"/>
      <c r="AU996" s="778"/>
      <c r="AV996" s="778"/>
      <c r="AW996" s="778"/>
      <c r="AX996" s="778"/>
      <c r="AY996" s="778"/>
      <c r="AZ996" s="778"/>
      <c r="BA996" s="778"/>
      <c r="BB996" s="778"/>
      <c r="BC996" s="778"/>
      <c r="BD996" s="778"/>
      <c r="BE996" s="778"/>
      <c r="BF996" s="778"/>
      <c r="BG996" s="778"/>
      <c r="BH996" s="778"/>
      <c r="BI996" s="778"/>
      <c r="BJ996" s="778"/>
      <c r="BK996" s="778"/>
      <c r="BL996" s="778"/>
      <c r="BM996" s="778"/>
      <c r="BN996" s="778"/>
      <c r="BO996" s="778"/>
      <c r="BP996" s="778"/>
      <c r="BQ996" s="778"/>
      <c r="BR996" s="778"/>
      <c r="BS996" s="778"/>
      <c r="BT996" s="778"/>
      <c r="BU996" s="778"/>
      <c r="BV996" s="778"/>
      <c r="BW996" s="778"/>
      <c r="BX996" s="778"/>
      <c r="BY996" s="778"/>
      <c r="BZ996" s="778"/>
      <c r="CA996" s="778"/>
      <c r="CB996" s="778"/>
      <c r="CC996" s="778"/>
      <c r="CD996" s="778"/>
      <c r="CE996" s="778"/>
      <c r="CF996" s="778"/>
      <c r="CG996" s="778"/>
      <c r="CH996" s="778"/>
      <c r="CI996" s="778"/>
      <c r="CJ996" s="778"/>
      <c r="CK996" s="778"/>
      <c r="CL996" s="778"/>
      <c r="CM996" s="778"/>
      <c r="CN996" s="778"/>
      <c r="CO996" s="778"/>
      <c r="CP996" s="778"/>
      <c r="CQ996" s="778"/>
      <c r="CR996" s="778"/>
      <c r="CS996" s="778"/>
      <c r="CT996" s="778"/>
      <c r="CU996" s="778"/>
      <c r="CV996" s="778"/>
      <c r="CW996" s="778"/>
      <c r="CX996" s="778"/>
      <c r="CY996" s="778"/>
      <c r="CZ996" s="778"/>
      <c r="DA996" s="778"/>
      <c r="DB996" s="778"/>
      <c r="DC996" s="778"/>
      <c r="DD996" s="778"/>
      <c r="DE996" s="778"/>
      <c r="DF996" s="778"/>
      <c r="DG996" s="778"/>
      <c r="DH996" s="778"/>
      <c r="DI996" s="778"/>
      <c r="DJ996" s="778"/>
      <c r="DK996" s="778"/>
      <c r="DL996" s="778"/>
      <c r="DM996" s="778"/>
      <c r="DN996" s="778"/>
      <c r="DO996" s="778"/>
      <c r="DP996" s="778"/>
      <c r="DQ996" s="778"/>
      <c r="DR996" s="778"/>
      <c r="DS996" s="778"/>
      <c r="DT996" s="778"/>
      <c r="DU996" s="778"/>
      <c r="DV996" s="778"/>
      <c r="DW996" s="778"/>
      <c r="DX996" s="778"/>
      <c r="DY996" s="778"/>
      <c r="DZ996" s="778"/>
      <c r="EA996" s="778"/>
      <c r="EB996" s="778"/>
      <c r="EC996" s="778"/>
      <c r="ED996" s="778"/>
      <c r="EE996" s="778"/>
      <c r="EF996" s="778"/>
      <c r="EG996" s="778"/>
      <c r="EH996" s="778"/>
      <c r="EI996" s="778"/>
      <c r="EJ996" s="778"/>
      <c r="EK996" s="778"/>
      <c r="EL996" s="778"/>
      <c r="EM996" s="778"/>
      <c r="EN996" s="778"/>
      <c r="EO996" s="778"/>
      <c r="EP996" s="778"/>
      <c r="EQ996" s="778"/>
      <c r="ER996" s="778"/>
      <c r="ES996" s="778"/>
      <c r="ET996" s="778"/>
      <c r="EU996" s="778"/>
      <c r="EV996" s="778"/>
      <c r="EW996" s="778"/>
      <c r="EX996" s="778"/>
      <c r="EY996" s="778"/>
      <c r="EZ996" s="778"/>
      <c r="FA996" s="778"/>
      <c r="FB996" s="778"/>
      <c r="FC996" s="778"/>
      <c r="FD996" s="778"/>
      <c r="FE996" s="778"/>
      <c r="FF996" s="778"/>
      <c r="FG996" s="778"/>
      <c r="FH996" s="778"/>
      <c r="FI996" s="778"/>
      <c r="FJ996" s="778"/>
      <c r="FK996" s="778"/>
      <c r="FL996" s="778"/>
      <c r="FM996" s="778"/>
      <c r="FN996" s="778"/>
      <c r="FO996" s="778"/>
      <c r="FP996" s="778"/>
      <c r="FQ996" s="778"/>
      <c r="FR996" s="778"/>
      <c r="FS996" s="778"/>
      <c r="FT996" s="778"/>
      <c r="FU996" s="778"/>
      <c r="FV996" s="778"/>
      <c r="FW996" s="778"/>
      <c r="FX996" s="778"/>
      <c r="FY996" s="778"/>
      <c r="FZ996" s="778"/>
      <c r="GA996" s="778"/>
      <c r="GB996" s="778"/>
      <c r="GC996" s="778"/>
      <c r="GD996" s="778"/>
      <c r="GE996" s="778"/>
      <c r="GF996" s="778"/>
      <c r="GG996" s="778"/>
      <c r="GH996" s="778"/>
      <c r="GI996" s="778"/>
      <c r="GJ996" s="778"/>
      <c r="GK996" s="778"/>
      <c r="GL996" s="778"/>
      <c r="GM996" s="778"/>
      <c r="GN996" s="778"/>
      <c r="GO996" s="778"/>
      <c r="GP996" s="778"/>
      <c r="GQ996" s="778"/>
      <c r="GR996" s="778"/>
      <c r="GS996" s="778"/>
      <c r="GT996" s="778"/>
      <c r="GU996" s="778"/>
      <c r="GV996" s="778"/>
      <c r="GW996" s="778"/>
      <c r="GX996" s="778"/>
      <c r="GY996" s="778"/>
      <c r="GZ996" s="778"/>
      <c r="HA996" s="778"/>
      <c r="HB996" s="778"/>
      <c r="HC996" s="778"/>
      <c r="HD996" s="778"/>
      <c r="HE996" s="778"/>
      <c r="HF996" s="778"/>
      <c r="HG996" s="778"/>
      <c r="HH996" s="778"/>
    </row>
    <row r="997" spans="1:216" s="782" customFormat="1">
      <c r="A997" s="779"/>
      <c r="B997" s="780"/>
      <c r="C997" s="780"/>
      <c r="D997" s="780"/>
      <c r="E997" s="780"/>
      <c r="F997" s="780"/>
      <c r="G997" s="780"/>
      <c r="H997" s="780"/>
      <c r="I997" s="780"/>
      <c r="J997" s="780"/>
      <c r="K997" s="780"/>
      <c r="L997" s="780"/>
      <c r="M997" s="780"/>
      <c r="N997" s="780"/>
      <c r="O997" s="780"/>
      <c r="P997" s="780"/>
      <c r="Q997" s="781"/>
      <c r="R997" s="778"/>
      <c r="S997" s="778"/>
      <c r="T997" s="778"/>
      <c r="U997" s="778"/>
      <c r="V997" s="778"/>
      <c r="W997" s="778"/>
      <c r="X997" s="778"/>
      <c r="Y997" s="778"/>
      <c r="Z997" s="778"/>
      <c r="AA997" s="778"/>
      <c r="AB997" s="778"/>
      <c r="AC997" s="778"/>
      <c r="AD997" s="778"/>
      <c r="AE997" s="778"/>
      <c r="AF997" s="778"/>
      <c r="AG997" s="778"/>
      <c r="AH997" s="778"/>
      <c r="AI997" s="778"/>
      <c r="AJ997" s="778"/>
      <c r="AK997" s="778"/>
      <c r="AL997" s="778"/>
      <c r="AM997" s="778"/>
      <c r="AN997" s="778"/>
      <c r="AO997" s="778"/>
      <c r="AP997" s="778"/>
      <c r="AQ997" s="778"/>
      <c r="AR997" s="778"/>
      <c r="AS997" s="778"/>
      <c r="AT997" s="778"/>
      <c r="AU997" s="778"/>
      <c r="AV997" s="778"/>
      <c r="AW997" s="778"/>
      <c r="AX997" s="778"/>
      <c r="AY997" s="778"/>
      <c r="AZ997" s="778"/>
      <c r="BA997" s="778"/>
      <c r="BB997" s="778"/>
      <c r="BC997" s="778"/>
      <c r="BD997" s="778"/>
      <c r="BE997" s="778"/>
      <c r="BF997" s="778"/>
      <c r="BG997" s="778"/>
      <c r="BH997" s="778"/>
      <c r="BI997" s="778"/>
      <c r="BJ997" s="778"/>
      <c r="BK997" s="778"/>
      <c r="BL997" s="778"/>
      <c r="BM997" s="778"/>
      <c r="BN997" s="778"/>
      <c r="BO997" s="778"/>
      <c r="BP997" s="778"/>
      <c r="BQ997" s="778"/>
      <c r="BR997" s="778"/>
      <c r="BS997" s="778"/>
      <c r="BT997" s="778"/>
      <c r="BU997" s="778"/>
      <c r="BV997" s="778"/>
      <c r="BW997" s="778"/>
      <c r="BX997" s="778"/>
      <c r="BY997" s="778"/>
      <c r="BZ997" s="778"/>
      <c r="CA997" s="778"/>
      <c r="CB997" s="778"/>
      <c r="CC997" s="778"/>
      <c r="CD997" s="778"/>
      <c r="CE997" s="778"/>
      <c r="CF997" s="778"/>
      <c r="CG997" s="778"/>
      <c r="CH997" s="778"/>
      <c r="CI997" s="778"/>
      <c r="CJ997" s="778"/>
      <c r="CK997" s="778"/>
      <c r="CL997" s="778"/>
      <c r="CM997" s="778"/>
      <c r="CN997" s="778"/>
      <c r="CO997" s="778"/>
      <c r="CP997" s="778"/>
      <c r="CQ997" s="778"/>
      <c r="CR997" s="778"/>
      <c r="CS997" s="778"/>
      <c r="CT997" s="778"/>
      <c r="CU997" s="778"/>
      <c r="CV997" s="778"/>
      <c r="CW997" s="778"/>
      <c r="CX997" s="778"/>
      <c r="CY997" s="778"/>
      <c r="CZ997" s="778"/>
      <c r="DA997" s="778"/>
      <c r="DB997" s="778"/>
      <c r="DC997" s="778"/>
      <c r="DD997" s="778"/>
      <c r="DE997" s="778"/>
      <c r="DF997" s="778"/>
      <c r="DG997" s="778"/>
      <c r="DH997" s="778"/>
      <c r="DI997" s="778"/>
      <c r="DJ997" s="778"/>
      <c r="DK997" s="778"/>
      <c r="DL997" s="778"/>
      <c r="DM997" s="778"/>
      <c r="DN997" s="778"/>
      <c r="DO997" s="778"/>
      <c r="DP997" s="778"/>
      <c r="DQ997" s="778"/>
      <c r="DR997" s="778"/>
      <c r="DS997" s="778"/>
      <c r="DT997" s="778"/>
      <c r="DU997" s="778"/>
      <c r="DV997" s="778"/>
      <c r="DW997" s="778"/>
      <c r="DX997" s="778"/>
      <c r="DY997" s="778"/>
      <c r="DZ997" s="778"/>
      <c r="EA997" s="778"/>
      <c r="EB997" s="778"/>
      <c r="EC997" s="778"/>
      <c r="ED997" s="778"/>
      <c r="EE997" s="778"/>
      <c r="EF997" s="778"/>
      <c r="EG997" s="778"/>
      <c r="EH997" s="778"/>
      <c r="EI997" s="778"/>
      <c r="EJ997" s="778"/>
      <c r="EK997" s="778"/>
      <c r="EL997" s="778"/>
      <c r="EM997" s="778"/>
      <c r="EN997" s="778"/>
      <c r="EO997" s="778"/>
      <c r="EP997" s="778"/>
      <c r="EQ997" s="778"/>
      <c r="ER997" s="778"/>
      <c r="ES997" s="778"/>
      <c r="ET997" s="778"/>
      <c r="EU997" s="778"/>
      <c r="EV997" s="778"/>
      <c r="EW997" s="778"/>
      <c r="EX997" s="778"/>
      <c r="EY997" s="778"/>
      <c r="EZ997" s="778"/>
      <c r="FA997" s="778"/>
      <c r="FB997" s="778"/>
      <c r="FC997" s="778"/>
      <c r="FD997" s="778"/>
      <c r="FE997" s="778"/>
      <c r="FF997" s="778"/>
      <c r="FG997" s="778"/>
      <c r="FH997" s="778"/>
      <c r="FI997" s="778"/>
      <c r="FJ997" s="778"/>
      <c r="FK997" s="778"/>
      <c r="FL997" s="778"/>
      <c r="FM997" s="778"/>
      <c r="FN997" s="778"/>
      <c r="FO997" s="778"/>
      <c r="FP997" s="778"/>
      <c r="FQ997" s="778"/>
      <c r="FR997" s="778"/>
      <c r="FS997" s="778"/>
      <c r="FT997" s="778"/>
      <c r="FU997" s="778"/>
      <c r="FV997" s="778"/>
      <c r="FW997" s="778"/>
      <c r="FX997" s="778"/>
      <c r="FY997" s="778"/>
      <c r="FZ997" s="778"/>
      <c r="GA997" s="778"/>
      <c r="GB997" s="778"/>
      <c r="GC997" s="778"/>
      <c r="GD997" s="778"/>
      <c r="GE997" s="778"/>
      <c r="GF997" s="778"/>
      <c r="GG997" s="778"/>
      <c r="GH997" s="778"/>
      <c r="GI997" s="778"/>
      <c r="GJ997" s="778"/>
      <c r="GK997" s="778"/>
      <c r="GL997" s="778"/>
      <c r="GM997" s="778"/>
      <c r="GN997" s="778"/>
      <c r="GO997" s="778"/>
      <c r="GP997" s="778"/>
      <c r="GQ997" s="778"/>
      <c r="GR997" s="778"/>
      <c r="GS997" s="778"/>
      <c r="GT997" s="778"/>
      <c r="GU997" s="778"/>
      <c r="GV997" s="778"/>
      <c r="GW997" s="778"/>
      <c r="GX997" s="778"/>
      <c r="GY997" s="778"/>
      <c r="GZ997" s="778"/>
      <c r="HA997" s="778"/>
      <c r="HB997" s="778"/>
      <c r="HC997" s="778"/>
      <c r="HD997" s="778"/>
      <c r="HE997" s="778"/>
      <c r="HF997" s="778"/>
      <c r="HG997" s="778"/>
      <c r="HH997" s="778"/>
    </row>
    <row r="998" spans="1:216" s="782" customFormat="1">
      <c r="A998" s="779"/>
      <c r="B998" s="780"/>
      <c r="C998" s="780"/>
      <c r="D998" s="780"/>
      <c r="E998" s="780"/>
      <c r="F998" s="780"/>
      <c r="G998" s="780"/>
      <c r="H998" s="780"/>
      <c r="I998" s="780"/>
      <c r="J998" s="780"/>
      <c r="K998" s="780"/>
      <c r="L998" s="780"/>
      <c r="M998" s="780"/>
      <c r="N998" s="780"/>
      <c r="O998" s="780"/>
      <c r="P998" s="780"/>
      <c r="Q998" s="781"/>
      <c r="R998" s="778"/>
      <c r="S998" s="778"/>
      <c r="T998" s="778"/>
      <c r="U998" s="778"/>
      <c r="V998" s="778"/>
      <c r="W998" s="778"/>
      <c r="X998" s="778"/>
      <c r="Y998" s="778"/>
      <c r="Z998" s="778"/>
      <c r="AA998" s="778"/>
      <c r="AB998" s="778"/>
      <c r="AC998" s="778"/>
      <c r="AD998" s="778"/>
      <c r="AE998" s="778"/>
      <c r="AF998" s="778"/>
      <c r="AG998" s="778"/>
      <c r="AH998" s="778"/>
      <c r="AI998" s="778"/>
      <c r="AJ998" s="778"/>
      <c r="AK998" s="778"/>
      <c r="AL998" s="778"/>
      <c r="AM998" s="778"/>
      <c r="AN998" s="778"/>
      <c r="AO998" s="778"/>
      <c r="AP998" s="778"/>
      <c r="AQ998" s="778"/>
      <c r="AR998" s="778"/>
      <c r="AS998" s="778"/>
      <c r="AT998" s="778"/>
      <c r="AU998" s="778"/>
      <c r="AV998" s="778"/>
      <c r="AW998" s="778"/>
      <c r="AX998" s="778"/>
      <c r="AY998" s="778"/>
      <c r="AZ998" s="778"/>
      <c r="BA998" s="778"/>
      <c r="BB998" s="778"/>
      <c r="BC998" s="778"/>
      <c r="BD998" s="778"/>
      <c r="BE998" s="778"/>
      <c r="BF998" s="778"/>
      <c r="BG998" s="778"/>
      <c r="BH998" s="778"/>
      <c r="BI998" s="778"/>
      <c r="BJ998" s="778"/>
      <c r="BK998" s="778"/>
      <c r="BL998" s="778"/>
      <c r="BM998" s="778"/>
      <c r="BN998" s="778"/>
      <c r="BO998" s="778"/>
      <c r="BP998" s="778"/>
      <c r="BQ998" s="778"/>
      <c r="BR998" s="778"/>
      <c r="BS998" s="778"/>
      <c r="BT998" s="778"/>
      <c r="BU998" s="778"/>
      <c r="BV998" s="778"/>
      <c r="BW998" s="778"/>
      <c r="BX998" s="778"/>
      <c r="BY998" s="778"/>
      <c r="BZ998" s="778"/>
      <c r="CA998" s="778"/>
      <c r="CB998" s="778"/>
      <c r="CC998" s="778"/>
      <c r="CD998" s="778"/>
      <c r="CE998" s="778"/>
      <c r="CF998" s="778"/>
      <c r="CG998" s="778"/>
      <c r="CH998" s="778"/>
      <c r="CI998" s="778"/>
      <c r="CJ998" s="778"/>
      <c r="CK998" s="778"/>
      <c r="CL998" s="778"/>
      <c r="CM998" s="778"/>
      <c r="CN998" s="778"/>
      <c r="CO998" s="778"/>
      <c r="CP998" s="778"/>
      <c r="CQ998" s="778"/>
      <c r="CR998" s="778"/>
      <c r="CS998" s="778"/>
      <c r="CT998" s="778"/>
      <c r="CU998" s="778"/>
      <c r="CV998" s="778"/>
      <c r="CW998" s="778"/>
      <c r="CX998" s="778"/>
      <c r="CY998" s="778"/>
      <c r="CZ998" s="778"/>
      <c r="DA998" s="778"/>
      <c r="DB998" s="778"/>
      <c r="DC998" s="778"/>
      <c r="DD998" s="778"/>
      <c r="DE998" s="778"/>
      <c r="DF998" s="778"/>
      <c r="DG998" s="778"/>
      <c r="DH998" s="778"/>
      <c r="DI998" s="778"/>
      <c r="DJ998" s="778"/>
      <c r="DK998" s="778"/>
      <c r="DL998" s="778"/>
      <c r="DM998" s="778"/>
      <c r="DN998" s="778"/>
      <c r="DO998" s="778"/>
      <c r="DP998" s="778"/>
      <c r="DQ998" s="778"/>
      <c r="DR998" s="778"/>
      <c r="DS998" s="778"/>
      <c r="DT998" s="778"/>
      <c r="DU998" s="778"/>
      <c r="DV998" s="778"/>
      <c r="DW998" s="778"/>
      <c r="DX998" s="778"/>
      <c r="DY998" s="778"/>
      <c r="DZ998" s="778"/>
      <c r="EA998" s="778"/>
      <c r="EB998" s="778"/>
      <c r="EC998" s="778"/>
      <c r="ED998" s="778"/>
      <c r="EE998" s="778"/>
      <c r="EF998" s="778"/>
      <c r="EG998" s="778"/>
      <c r="EH998" s="778"/>
      <c r="EI998" s="778"/>
      <c r="EJ998" s="778"/>
      <c r="EK998" s="778"/>
      <c r="EL998" s="778"/>
      <c r="EM998" s="778"/>
      <c r="EN998" s="778"/>
      <c r="EO998" s="778"/>
      <c r="EP998" s="778"/>
      <c r="EQ998" s="778"/>
      <c r="ER998" s="778"/>
      <c r="ES998" s="778"/>
      <c r="ET998" s="778"/>
      <c r="EU998" s="778"/>
      <c r="EV998" s="778"/>
      <c r="EW998" s="778"/>
      <c r="EX998" s="778"/>
      <c r="EY998" s="778"/>
      <c r="EZ998" s="778"/>
      <c r="FA998" s="778"/>
      <c r="FB998" s="778"/>
      <c r="FC998" s="778"/>
      <c r="FD998" s="778"/>
      <c r="FE998" s="778"/>
      <c r="FF998" s="778"/>
      <c r="FG998" s="778"/>
      <c r="FH998" s="778"/>
      <c r="FI998" s="778"/>
      <c r="FJ998" s="778"/>
      <c r="FK998" s="778"/>
      <c r="FL998" s="778"/>
      <c r="FM998" s="778"/>
      <c r="FN998" s="778"/>
      <c r="FO998" s="778"/>
      <c r="FP998" s="778"/>
      <c r="FQ998" s="778"/>
      <c r="FR998" s="778"/>
      <c r="FS998" s="778"/>
      <c r="FT998" s="778"/>
      <c r="FU998" s="778"/>
      <c r="FV998" s="778"/>
      <c r="FW998" s="778"/>
      <c r="FX998" s="778"/>
      <c r="FY998" s="778"/>
      <c r="FZ998" s="778"/>
      <c r="GA998" s="778"/>
      <c r="GB998" s="778"/>
      <c r="GC998" s="778"/>
      <c r="GD998" s="778"/>
      <c r="GE998" s="778"/>
      <c r="GF998" s="778"/>
      <c r="GG998" s="778"/>
      <c r="GH998" s="778"/>
      <c r="GI998" s="778"/>
      <c r="GJ998" s="778"/>
      <c r="GK998" s="778"/>
      <c r="GL998" s="778"/>
      <c r="GM998" s="778"/>
      <c r="GN998" s="778"/>
      <c r="GO998" s="778"/>
      <c r="GP998" s="778"/>
      <c r="GQ998" s="778"/>
      <c r="GR998" s="778"/>
      <c r="GS998" s="778"/>
      <c r="GT998" s="778"/>
      <c r="GU998" s="778"/>
      <c r="GV998" s="778"/>
      <c r="GW998" s="778"/>
      <c r="GX998" s="778"/>
      <c r="GY998" s="778"/>
      <c r="GZ998" s="778"/>
      <c r="HA998" s="778"/>
      <c r="HB998" s="778"/>
      <c r="HC998" s="778"/>
      <c r="HD998" s="778"/>
      <c r="HE998" s="778"/>
      <c r="HF998" s="778"/>
      <c r="HG998" s="778"/>
      <c r="HH998" s="778"/>
    </row>
    <row r="999" spans="1:216" s="782" customFormat="1">
      <c r="A999" s="779"/>
      <c r="B999" s="780"/>
      <c r="C999" s="780"/>
      <c r="D999" s="780"/>
      <c r="E999" s="780"/>
      <c r="F999" s="780"/>
      <c r="G999" s="780"/>
      <c r="H999" s="780"/>
      <c r="I999" s="780"/>
      <c r="J999" s="780"/>
      <c r="K999" s="780"/>
      <c r="L999" s="780"/>
      <c r="M999" s="780"/>
      <c r="N999" s="780"/>
      <c r="O999" s="780"/>
      <c r="P999" s="780"/>
      <c r="Q999" s="781"/>
      <c r="R999" s="778"/>
      <c r="S999" s="778"/>
      <c r="T999" s="778"/>
      <c r="U999" s="778"/>
      <c r="V999" s="778"/>
      <c r="W999" s="778"/>
      <c r="X999" s="778"/>
      <c r="Y999" s="778"/>
      <c r="Z999" s="778"/>
      <c r="AA999" s="778"/>
      <c r="AB999" s="778"/>
      <c r="AC999" s="778"/>
      <c r="AD999" s="778"/>
      <c r="AE999" s="778"/>
      <c r="AF999" s="778"/>
      <c r="AG999" s="778"/>
      <c r="AH999" s="778"/>
      <c r="AI999" s="778"/>
      <c r="AJ999" s="778"/>
      <c r="AK999" s="778"/>
      <c r="AL999" s="778"/>
      <c r="AM999" s="778"/>
      <c r="AN999" s="778"/>
      <c r="AO999" s="778"/>
      <c r="AP999" s="778"/>
      <c r="AQ999" s="778"/>
      <c r="AR999" s="778"/>
      <c r="AS999" s="778"/>
      <c r="AT999" s="778"/>
      <c r="AU999" s="778"/>
      <c r="AV999" s="778"/>
      <c r="AW999" s="778"/>
      <c r="AX999" s="778"/>
      <c r="AY999" s="778"/>
      <c r="AZ999" s="778"/>
      <c r="BA999" s="778"/>
      <c r="BB999" s="778"/>
      <c r="BC999" s="778"/>
      <c r="BD999" s="778"/>
      <c r="BE999" s="778"/>
      <c r="BF999" s="778"/>
      <c r="BG999" s="778"/>
      <c r="BH999" s="778"/>
      <c r="BI999" s="778"/>
      <c r="BJ999" s="778"/>
      <c r="BK999" s="778"/>
      <c r="BL999" s="778"/>
      <c r="BM999" s="778"/>
      <c r="BN999" s="778"/>
      <c r="BO999" s="778"/>
      <c r="BP999" s="778"/>
      <c r="BQ999" s="778"/>
      <c r="BR999" s="778"/>
      <c r="BS999" s="778"/>
      <c r="BT999" s="778"/>
      <c r="BU999" s="778"/>
      <c r="BV999" s="778"/>
      <c r="BW999" s="778"/>
      <c r="BX999" s="778"/>
      <c r="BY999" s="778"/>
      <c r="BZ999" s="778"/>
      <c r="CA999" s="778"/>
      <c r="CB999" s="778"/>
      <c r="CC999" s="778"/>
      <c r="CD999" s="778"/>
      <c r="CE999" s="778"/>
      <c r="CF999" s="778"/>
      <c r="CG999" s="778"/>
      <c r="CH999" s="778"/>
      <c r="CI999" s="778"/>
      <c r="CJ999" s="778"/>
      <c r="CK999" s="778"/>
      <c r="CL999" s="778"/>
      <c r="CM999" s="778"/>
      <c r="CN999" s="778"/>
      <c r="CO999" s="778"/>
      <c r="CP999" s="778"/>
      <c r="CQ999" s="778"/>
      <c r="CR999" s="778"/>
      <c r="CS999" s="778"/>
      <c r="CT999" s="778"/>
      <c r="CU999" s="778"/>
      <c r="CV999" s="778"/>
      <c r="CW999" s="778"/>
      <c r="CX999" s="778"/>
      <c r="CY999" s="778"/>
      <c r="CZ999" s="778"/>
      <c r="DA999" s="778"/>
      <c r="DB999" s="778"/>
      <c r="DC999" s="778"/>
      <c r="DD999" s="778"/>
      <c r="DE999" s="778"/>
      <c r="DF999" s="778"/>
      <c r="DG999" s="778"/>
      <c r="DH999" s="778"/>
      <c r="DI999" s="778"/>
      <c r="DJ999" s="778"/>
      <c r="DK999" s="778"/>
      <c r="DL999" s="778"/>
      <c r="DM999" s="778"/>
      <c r="DN999" s="778"/>
      <c r="DO999" s="778"/>
      <c r="DP999" s="778"/>
      <c r="DQ999" s="778"/>
      <c r="DR999" s="778"/>
      <c r="DS999" s="778"/>
      <c r="DT999" s="778"/>
      <c r="DU999" s="778"/>
      <c r="DV999" s="778"/>
      <c r="DW999" s="778"/>
      <c r="DX999" s="778"/>
      <c r="DY999" s="778"/>
      <c r="DZ999" s="778"/>
      <c r="EA999" s="778"/>
      <c r="EB999" s="778"/>
      <c r="EC999" s="778"/>
      <c r="ED999" s="778"/>
      <c r="EE999" s="778"/>
      <c r="EF999" s="778"/>
      <c r="EG999" s="778"/>
      <c r="EH999" s="778"/>
      <c r="EI999" s="778"/>
      <c r="EJ999" s="778"/>
      <c r="EK999" s="778"/>
      <c r="EL999" s="778"/>
      <c r="EM999" s="778"/>
      <c r="EN999" s="778"/>
      <c r="EO999" s="778"/>
      <c r="EP999" s="778"/>
      <c r="EQ999" s="778"/>
      <c r="ER999" s="778"/>
      <c r="ES999" s="778"/>
      <c r="ET999" s="778"/>
      <c r="EU999" s="778"/>
      <c r="EV999" s="778"/>
      <c r="EW999" s="778"/>
      <c r="EX999" s="778"/>
      <c r="EY999" s="778"/>
      <c r="EZ999" s="778"/>
      <c r="FA999" s="778"/>
      <c r="FB999" s="778"/>
      <c r="FC999" s="778"/>
      <c r="FD999" s="778"/>
      <c r="FE999" s="778"/>
      <c r="FF999" s="778"/>
      <c r="FG999" s="778"/>
      <c r="FH999" s="778"/>
      <c r="FI999" s="778"/>
      <c r="FJ999" s="778"/>
      <c r="FK999" s="778"/>
      <c r="FL999" s="778"/>
      <c r="FM999" s="778"/>
      <c r="FN999" s="778"/>
      <c r="FO999" s="778"/>
      <c r="FP999" s="778"/>
      <c r="FQ999" s="778"/>
      <c r="FR999" s="778"/>
      <c r="FS999" s="778"/>
      <c r="FT999" s="778"/>
      <c r="FU999" s="778"/>
      <c r="FV999" s="778"/>
      <c r="FW999" s="778"/>
      <c r="FX999" s="778"/>
      <c r="FY999" s="778"/>
      <c r="FZ999" s="778"/>
      <c r="GA999" s="778"/>
      <c r="GB999" s="778"/>
      <c r="GC999" s="778"/>
      <c r="GD999" s="778"/>
      <c r="GE999" s="778"/>
      <c r="GF999" s="778"/>
      <c r="GG999" s="778"/>
      <c r="GH999" s="778"/>
      <c r="GI999" s="778"/>
      <c r="GJ999" s="778"/>
      <c r="GK999" s="778"/>
      <c r="GL999" s="778"/>
      <c r="GM999" s="778"/>
      <c r="GN999" s="778"/>
      <c r="GO999" s="778"/>
      <c r="GP999" s="778"/>
      <c r="GQ999" s="778"/>
      <c r="GR999" s="778"/>
      <c r="GS999" s="778"/>
      <c r="GT999" s="778"/>
      <c r="GU999" s="778"/>
      <c r="GV999" s="778"/>
      <c r="GW999" s="778"/>
      <c r="GX999" s="778"/>
      <c r="GY999" s="778"/>
      <c r="GZ999" s="778"/>
      <c r="HA999" s="778"/>
      <c r="HB999" s="778"/>
      <c r="HC999" s="778"/>
      <c r="HD999" s="778"/>
      <c r="HE999" s="778"/>
      <c r="HF999" s="778"/>
      <c r="HG999" s="778"/>
      <c r="HH999" s="778"/>
    </row>
    <row r="1000" spans="1:216" s="782" customFormat="1">
      <c r="A1000" s="779"/>
      <c r="B1000" s="780"/>
      <c r="C1000" s="780"/>
      <c r="D1000" s="780"/>
      <c r="E1000" s="780"/>
      <c r="F1000" s="780"/>
      <c r="G1000" s="780"/>
      <c r="H1000" s="780"/>
      <c r="I1000" s="780"/>
      <c r="J1000" s="780"/>
      <c r="K1000" s="780"/>
      <c r="L1000" s="780"/>
      <c r="M1000" s="780"/>
      <c r="N1000" s="780"/>
      <c r="O1000" s="780"/>
      <c r="P1000" s="780"/>
      <c r="Q1000" s="781"/>
      <c r="R1000" s="778"/>
      <c r="S1000" s="778"/>
      <c r="T1000" s="778"/>
      <c r="U1000" s="778"/>
      <c r="V1000" s="778"/>
      <c r="W1000" s="778"/>
      <c r="X1000" s="778"/>
      <c r="Y1000" s="778"/>
      <c r="Z1000" s="778"/>
      <c r="AA1000" s="778"/>
      <c r="AB1000" s="778"/>
      <c r="AC1000" s="778"/>
      <c r="AD1000" s="778"/>
      <c r="AE1000" s="778"/>
      <c r="AF1000" s="778"/>
      <c r="AG1000" s="778"/>
      <c r="AH1000" s="778"/>
      <c r="AI1000" s="778"/>
      <c r="AJ1000" s="778"/>
      <c r="AK1000" s="778"/>
      <c r="AL1000" s="778"/>
      <c r="AM1000" s="778"/>
      <c r="AN1000" s="778"/>
      <c r="AO1000" s="778"/>
      <c r="AP1000" s="778"/>
      <c r="AQ1000" s="778"/>
      <c r="AR1000" s="778"/>
      <c r="AS1000" s="778"/>
      <c r="AT1000" s="778"/>
      <c r="AU1000" s="778"/>
      <c r="AV1000" s="778"/>
      <c r="AW1000" s="778"/>
      <c r="AX1000" s="778"/>
      <c r="AY1000" s="778"/>
      <c r="AZ1000" s="778"/>
      <c r="BA1000" s="778"/>
      <c r="BB1000" s="778"/>
      <c r="BC1000" s="778"/>
      <c r="BD1000" s="778"/>
      <c r="BE1000" s="778"/>
      <c r="BF1000" s="778"/>
      <c r="BG1000" s="778"/>
      <c r="BH1000" s="778"/>
      <c r="BI1000" s="778"/>
      <c r="BJ1000" s="778"/>
      <c r="BK1000" s="778"/>
      <c r="BL1000" s="778"/>
      <c r="BM1000" s="778"/>
      <c r="BN1000" s="778"/>
      <c r="BO1000" s="778"/>
      <c r="BP1000" s="778"/>
      <c r="BQ1000" s="778"/>
      <c r="BR1000" s="778"/>
      <c r="BS1000" s="778"/>
      <c r="BT1000" s="778"/>
      <c r="BU1000" s="778"/>
      <c r="BV1000" s="778"/>
      <c r="BW1000" s="778"/>
      <c r="BX1000" s="778"/>
      <c r="BY1000" s="778"/>
      <c r="BZ1000" s="778"/>
      <c r="CA1000" s="778"/>
      <c r="CB1000" s="778"/>
      <c r="CC1000" s="778"/>
      <c r="CD1000" s="778"/>
      <c r="CE1000" s="778"/>
      <c r="CF1000" s="778"/>
      <c r="CG1000" s="778"/>
      <c r="CH1000" s="778"/>
      <c r="CI1000" s="778"/>
      <c r="CJ1000" s="778"/>
      <c r="CK1000" s="778"/>
      <c r="CL1000" s="778"/>
      <c r="CM1000" s="778"/>
      <c r="CN1000" s="778"/>
      <c r="CO1000" s="778"/>
      <c r="CP1000" s="778"/>
      <c r="CQ1000" s="778"/>
      <c r="CR1000" s="778"/>
      <c r="CS1000" s="778"/>
      <c r="CT1000" s="778"/>
      <c r="CU1000" s="778"/>
      <c r="CV1000" s="778"/>
      <c r="CW1000" s="778"/>
      <c r="CX1000" s="778"/>
      <c r="CY1000" s="778"/>
      <c r="CZ1000" s="778"/>
      <c r="DA1000" s="778"/>
      <c r="DB1000" s="778"/>
      <c r="DC1000" s="778"/>
      <c r="DD1000" s="778"/>
      <c r="DE1000" s="778"/>
      <c r="DF1000" s="778"/>
      <c r="DG1000" s="778"/>
      <c r="DH1000" s="778"/>
      <c r="DI1000" s="778"/>
      <c r="DJ1000" s="778"/>
      <c r="DK1000" s="778"/>
      <c r="DL1000" s="778"/>
      <c r="DM1000" s="778"/>
      <c r="DN1000" s="778"/>
      <c r="DO1000" s="778"/>
      <c r="DP1000" s="778"/>
      <c r="DQ1000" s="778"/>
      <c r="DR1000" s="778"/>
      <c r="DS1000" s="778"/>
      <c r="DT1000" s="778"/>
      <c r="DU1000" s="778"/>
      <c r="DV1000" s="778"/>
      <c r="DW1000" s="778"/>
      <c r="DX1000" s="778"/>
      <c r="DY1000" s="778"/>
      <c r="DZ1000" s="778"/>
      <c r="EA1000" s="778"/>
      <c r="EB1000" s="778"/>
      <c r="EC1000" s="778"/>
      <c r="ED1000" s="778"/>
      <c r="EE1000" s="778"/>
      <c r="EF1000" s="778"/>
      <c r="EG1000" s="778"/>
      <c r="EH1000" s="778"/>
      <c r="EI1000" s="778"/>
      <c r="EJ1000" s="778"/>
      <c r="EK1000" s="778"/>
      <c r="EL1000" s="778"/>
      <c r="EM1000" s="778"/>
      <c r="EN1000" s="778"/>
      <c r="EO1000" s="778"/>
      <c r="EP1000" s="778"/>
      <c r="EQ1000" s="778"/>
      <c r="ER1000" s="778"/>
      <c r="ES1000" s="778"/>
      <c r="ET1000" s="778"/>
      <c r="EU1000" s="778"/>
      <c r="EV1000" s="778"/>
      <c r="EW1000" s="778"/>
      <c r="EX1000" s="778"/>
      <c r="EY1000" s="778"/>
      <c r="EZ1000" s="778"/>
      <c r="FA1000" s="778"/>
      <c r="FB1000" s="778"/>
      <c r="FC1000" s="778"/>
      <c r="FD1000" s="778"/>
      <c r="FE1000" s="778"/>
      <c r="FF1000" s="778"/>
      <c r="FG1000" s="778"/>
      <c r="FH1000" s="778"/>
      <c r="FI1000" s="778"/>
      <c r="FJ1000" s="778"/>
      <c r="FK1000" s="778"/>
      <c r="FL1000" s="778"/>
      <c r="FM1000" s="778"/>
      <c r="FN1000" s="778"/>
      <c r="FO1000" s="778"/>
      <c r="FP1000" s="778"/>
      <c r="FQ1000" s="778"/>
      <c r="FR1000" s="778"/>
      <c r="FS1000" s="778"/>
      <c r="FT1000" s="778"/>
      <c r="FU1000" s="778"/>
      <c r="FV1000" s="778"/>
      <c r="FW1000" s="778"/>
      <c r="FX1000" s="778"/>
      <c r="FY1000" s="778"/>
      <c r="FZ1000" s="778"/>
      <c r="GA1000" s="778"/>
      <c r="GB1000" s="778"/>
      <c r="GC1000" s="778"/>
      <c r="GD1000" s="778"/>
      <c r="GE1000" s="778"/>
      <c r="GF1000" s="778"/>
      <c r="GG1000" s="778"/>
      <c r="GH1000" s="778"/>
      <c r="GI1000" s="778"/>
      <c r="GJ1000" s="778"/>
      <c r="GK1000" s="778"/>
      <c r="GL1000" s="778"/>
      <c r="GM1000" s="778"/>
      <c r="GN1000" s="778"/>
      <c r="GO1000" s="778"/>
      <c r="GP1000" s="778"/>
      <c r="GQ1000" s="778"/>
      <c r="GR1000" s="778"/>
      <c r="GS1000" s="778"/>
      <c r="GT1000" s="778"/>
      <c r="GU1000" s="778"/>
      <c r="GV1000" s="778"/>
      <c r="GW1000" s="778"/>
      <c r="GX1000" s="778"/>
      <c r="GY1000" s="778"/>
      <c r="GZ1000" s="778"/>
      <c r="HA1000" s="778"/>
      <c r="HB1000" s="778"/>
      <c r="HC1000" s="778"/>
      <c r="HD1000" s="778"/>
      <c r="HE1000" s="778"/>
      <c r="HF1000" s="778"/>
      <c r="HG1000" s="778"/>
      <c r="HH1000" s="778"/>
    </row>
    <row r="1001" spans="1:216" s="782" customFormat="1">
      <c r="A1001" s="779"/>
      <c r="B1001" s="780"/>
      <c r="C1001" s="780"/>
      <c r="D1001" s="780"/>
      <c r="E1001" s="780"/>
      <c r="F1001" s="780"/>
      <c r="G1001" s="780"/>
      <c r="H1001" s="780"/>
      <c r="I1001" s="780"/>
      <c r="J1001" s="780"/>
      <c r="K1001" s="780"/>
      <c r="L1001" s="780"/>
      <c r="M1001" s="780"/>
      <c r="N1001" s="780"/>
      <c r="O1001" s="780"/>
      <c r="P1001" s="780"/>
      <c r="Q1001" s="781"/>
      <c r="R1001" s="778"/>
      <c r="S1001" s="778"/>
      <c r="T1001" s="778"/>
      <c r="U1001" s="778"/>
      <c r="V1001" s="778"/>
      <c r="W1001" s="778"/>
      <c r="X1001" s="778"/>
      <c r="Y1001" s="778"/>
      <c r="Z1001" s="778"/>
      <c r="AA1001" s="778"/>
      <c r="AB1001" s="778"/>
      <c r="AC1001" s="778"/>
      <c r="AD1001" s="778"/>
      <c r="AE1001" s="778"/>
      <c r="AF1001" s="778"/>
      <c r="AG1001" s="778"/>
      <c r="AH1001" s="778"/>
      <c r="AI1001" s="778"/>
      <c r="AJ1001" s="778"/>
      <c r="AK1001" s="778"/>
      <c r="AL1001" s="778"/>
      <c r="AM1001" s="778"/>
      <c r="AN1001" s="778"/>
      <c r="AO1001" s="778"/>
      <c r="AP1001" s="778"/>
      <c r="AQ1001" s="778"/>
      <c r="AR1001" s="778"/>
      <c r="AS1001" s="778"/>
      <c r="AT1001" s="778"/>
      <c r="AU1001" s="778"/>
      <c r="AV1001" s="778"/>
      <c r="AW1001" s="778"/>
      <c r="AX1001" s="778"/>
      <c r="AY1001" s="778"/>
      <c r="AZ1001" s="778"/>
      <c r="BA1001" s="778"/>
      <c r="BB1001" s="778"/>
      <c r="BC1001" s="778"/>
      <c r="BD1001" s="778"/>
      <c r="BE1001" s="778"/>
      <c r="BF1001" s="778"/>
      <c r="BG1001" s="778"/>
      <c r="BH1001" s="778"/>
      <c r="BI1001" s="778"/>
      <c r="BJ1001" s="778"/>
      <c r="BK1001" s="778"/>
      <c r="BL1001" s="778"/>
      <c r="BM1001" s="778"/>
      <c r="BN1001" s="778"/>
      <c r="BO1001" s="778"/>
      <c r="BP1001" s="778"/>
      <c r="BQ1001" s="778"/>
      <c r="BR1001" s="778"/>
      <c r="BS1001" s="778"/>
      <c r="BT1001" s="778"/>
      <c r="BU1001" s="778"/>
      <c r="BV1001" s="778"/>
      <c r="BW1001" s="778"/>
      <c r="BX1001" s="778"/>
      <c r="BY1001" s="778"/>
      <c r="BZ1001" s="778"/>
      <c r="CA1001" s="778"/>
      <c r="CB1001" s="778"/>
      <c r="CC1001" s="778"/>
      <c r="CD1001" s="778"/>
      <c r="CE1001" s="778"/>
      <c r="CF1001" s="778"/>
      <c r="CG1001" s="778"/>
      <c r="CH1001" s="778"/>
      <c r="CI1001" s="778"/>
      <c r="CJ1001" s="778"/>
      <c r="CK1001" s="778"/>
      <c r="CL1001" s="778"/>
      <c r="CM1001" s="778"/>
      <c r="CN1001" s="778"/>
      <c r="CO1001" s="778"/>
      <c r="CP1001" s="778"/>
      <c r="CQ1001" s="778"/>
      <c r="CR1001" s="778"/>
      <c r="CS1001" s="778"/>
      <c r="CT1001" s="778"/>
      <c r="CU1001" s="778"/>
      <c r="CV1001" s="778"/>
      <c r="CW1001" s="778"/>
      <c r="CX1001" s="778"/>
      <c r="CY1001" s="778"/>
      <c r="CZ1001" s="778"/>
      <c r="DA1001" s="778"/>
      <c r="DB1001" s="778"/>
      <c r="DC1001" s="778"/>
      <c r="DD1001" s="778"/>
      <c r="DE1001" s="778"/>
      <c r="DF1001" s="778"/>
      <c r="DG1001" s="778"/>
      <c r="DH1001" s="778"/>
      <c r="DI1001" s="778"/>
      <c r="DJ1001" s="778"/>
      <c r="DK1001" s="778"/>
      <c r="DL1001" s="778"/>
      <c r="DM1001" s="778"/>
      <c r="DN1001" s="778"/>
      <c r="DO1001" s="778"/>
      <c r="DP1001" s="778"/>
      <c r="DQ1001" s="778"/>
      <c r="DR1001" s="778"/>
      <c r="DS1001" s="778"/>
      <c r="DT1001" s="778"/>
      <c r="DU1001" s="778"/>
      <c r="DV1001" s="778"/>
      <c r="DW1001" s="778"/>
      <c r="DX1001" s="778"/>
      <c r="DY1001" s="778"/>
      <c r="DZ1001" s="778"/>
      <c r="EA1001" s="778"/>
      <c r="EB1001" s="778"/>
      <c r="EC1001" s="778"/>
      <c r="ED1001" s="778"/>
      <c r="EE1001" s="778"/>
      <c r="EF1001" s="778"/>
      <c r="EG1001" s="778"/>
      <c r="EH1001" s="778"/>
      <c r="EI1001" s="778"/>
      <c r="EJ1001" s="778"/>
      <c r="EK1001" s="778"/>
      <c r="EL1001" s="778"/>
      <c r="EM1001" s="778"/>
      <c r="EN1001" s="778"/>
      <c r="EO1001" s="778"/>
      <c r="EP1001" s="778"/>
      <c r="EQ1001" s="778"/>
      <c r="ER1001" s="778"/>
      <c r="ES1001" s="778"/>
      <c r="ET1001" s="778"/>
      <c r="EU1001" s="778"/>
      <c r="EV1001" s="778"/>
      <c r="EW1001" s="778"/>
      <c r="EX1001" s="778"/>
      <c r="EY1001" s="778"/>
      <c r="EZ1001" s="778"/>
      <c r="FA1001" s="778"/>
      <c r="FB1001" s="778"/>
      <c r="FC1001" s="778"/>
      <c r="FD1001" s="778"/>
      <c r="FE1001" s="778"/>
      <c r="FF1001" s="778"/>
      <c r="FG1001" s="778"/>
      <c r="FH1001" s="778"/>
      <c r="FI1001" s="778"/>
      <c r="FJ1001" s="778"/>
      <c r="FK1001" s="778"/>
      <c r="FL1001" s="778"/>
      <c r="FM1001" s="778"/>
      <c r="FN1001" s="778"/>
      <c r="FO1001" s="778"/>
      <c r="FP1001" s="778"/>
      <c r="FQ1001" s="778"/>
      <c r="FR1001" s="778"/>
      <c r="FS1001" s="778"/>
      <c r="FT1001" s="778"/>
      <c r="FU1001" s="778"/>
      <c r="FV1001" s="778"/>
      <c r="FW1001" s="778"/>
      <c r="FX1001" s="778"/>
      <c r="FY1001" s="778"/>
      <c r="FZ1001" s="778"/>
      <c r="GA1001" s="778"/>
      <c r="GB1001" s="778"/>
      <c r="GC1001" s="778"/>
      <c r="GD1001" s="778"/>
      <c r="GE1001" s="778"/>
      <c r="GF1001" s="778"/>
      <c r="GG1001" s="778"/>
      <c r="GH1001" s="778"/>
      <c r="GI1001" s="778"/>
      <c r="GJ1001" s="778"/>
      <c r="GK1001" s="778"/>
      <c r="GL1001" s="778"/>
      <c r="GM1001" s="778"/>
      <c r="GN1001" s="778"/>
      <c r="GO1001" s="778"/>
      <c r="GP1001" s="778"/>
      <c r="GQ1001" s="778"/>
      <c r="GR1001" s="778"/>
      <c r="GS1001" s="778"/>
      <c r="GT1001" s="778"/>
      <c r="GU1001" s="778"/>
      <c r="GV1001" s="778"/>
      <c r="GW1001" s="778"/>
      <c r="GX1001" s="778"/>
      <c r="GY1001" s="778"/>
      <c r="GZ1001" s="778"/>
      <c r="HA1001" s="778"/>
      <c r="HB1001" s="778"/>
      <c r="HC1001" s="778"/>
      <c r="HD1001" s="778"/>
      <c r="HE1001" s="778"/>
      <c r="HF1001" s="778"/>
      <c r="HG1001" s="778"/>
      <c r="HH1001" s="778"/>
    </row>
    <row r="1002" spans="1:216" s="782" customFormat="1">
      <c r="A1002" s="779"/>
      <c r="B1002" s="780"/>
      <c r="C1002" s="780"/>
      <c r="D1002" s="780"/>
      <c r="E1002" s="780"/>
      <c r="F1002" s="780"/>
      <c r="G1002" s="780"/>
      <c r="H1002" s="780"/>
      <c r="I1002" s="780"/>
      <c r="J1002" s="780"/>
      <c r="K1002" s="780"/>
      <c r="L1002" s="780"/>
      <c r="M1002" s="780"/>
      <c r="N1002" s="780"/>
      <c r="O1002" s="780"/>
      <c r="P1002" s="780"/>
      <c r="Q1002" s="781"/>
      <c r="R1002" s="778"/>
      <c r="S1002" s="778"/>
      <c r="T1002" s="778"/>
      <c r="U1002" s="778"/>
      <c r="V1002" s="778"/>
      <c r="W1002" s="778"/>
      <c r="X1002" s="778"/>
      <c r="Y1002" s="778"/>
      <c r="Z1002" s="778"/>
      <c r="AA1002" s="778"/>
      <c r="AB1002" s="778"/>
      <c r="AC1002" s="778"/>
      <c r="AD1002" s="778"/>
      <c r="AE1002" s="778"/>
      <c r="AF1002" s="778"/>
      <c r="AG1002" s="778"/>
      <c r="AH1002" s="778"/>
      <c r="AI1002" s="778"/>
      <c r="AJ1002" s="778"/>
      <c r="AK1002" s="778"/>
      <c r="AL1002" s="778"/>
      <c r="AM1002" s="778"/>
      <c r="AN1002" s="778"/>
      <c r="AO1002" s="778"/>
      <c r="AP1002" s="778"/>
      <c r="AQ1002" s="778"/>
      <c r="AR1002" s="778"/>
      <c r="AS1002" s="778"/>
      <c r="AT1002" s="778"/>
      <c r="AU1002" s="778"/>
      <c r="AV1002" s="778"/>
      <c r="AW1002" s="778"/>
      <c r="AX1002" s="778"/>
      <c r="AY1002" s="778"/>
      <c r="AZ1002" s="778"/>
      <c r="BA1002" s="778"/>
      <c r="BB1002" s="778"/>
      <c r="BC1002" s="778"/>
      <c r="BD1002" s="778"/>
      <c r="BE1002" s="778"/>
      <c r="BF1002" s="778"/>
      <c r="BG1002" s="778"/>
      <c r="BH1002" s="778"/>
      <c r="BI1002" s="778"/>
      <c r="BJ1002" s="778"/>
      <c r="BK1002" s="778"/>
      <c r="BL1002" s="778"/>
      <c r="BM1002" s="778"/>
      <c r="BN1002" s="778"/>
      <c r="BO1002" s="778"/>
      <c r="BP1002" s="778"/>
      <c r="BQ1002" s="778"/>
      <c r="BR1002" s="778"/>
      <c r="BS1002" s="778"/>
      <c r="BT1002" s="778"/>
      <c r="BU1002" s="778"/>
      <c r="BV1002" s="778"/>
      <c r="BW1002" s="778"/>
      <c r="BX1002" s="778"/>
      <c r="BY1002" s="778"/>
      <c r="BZ1002" s="778"/>
      <c r="CA1002" s="778"/>
      <c r="CB1002" s="778"/>
      <c r="CC1002" s="778"/>
      <c r="CD1002" s="778"/>
      <c r="CE1002" s="778"/>
      <c r="CF1002" s="778"/>
      <c r="CG1002" s="778"/>
      <c r="CH1002" s="778"/>
      <c r="CI1002" s="778"/>
      <c r="CJ1002" s="778"/>
      <c r="CK1002" s="778"/>
      <c r="CL1002" s="778"/>
      <c r="CM1002" s="778"/>
      <c r="CN1002" s="778"/>
      <c r="CO1002" s="778"/>
      <c r="CP1002" s="778"/>
      <c r="CQ1002" s="778"/>
      <c r="CR1002" s="778"/>
      <c r="CS1002" s="778"/>
      <c r="CT1002" s="778"/>
      <c r="CU1002" s="778"/>
      <c r="CV1002" s="778"/>
      <c r="CW1002" s="778"/>
      <c r="CX1002" s="778"/>
      <c r="CY1002" s="778"/>
      <c r="CZ1002" s="778"/>
      <c r="DA1002" s="778"/>
      <c r="DB1002" s="778"/>
      <c r="DC1002" s="778"/>
      <c r="DD1002" s="778"/>
      <c r="DE1002" s="778"/>
      <c r="DF1002" s="778"/>
      <c r="DG1002" s="778"/>
      <c r="DH1002" s="778"/>
      <c r="DI1002" s="778"/>
      <c r="DJ1002" s="778"/>
      <c r="DK1002" s="778"/>
      <c r="DL1002" s="778"/>
      <c r="DM1002" s="778"/>
      <c r="DN1002" s="778"/>
      <c r="DO1002" s="778"/>
      <c r="DP1002" s="778"/>
      <c r="DQ1002" s="778"/>
      <c r="DR1002" s="778"/>
      <c r="DS1002" s="778"/>
      <c r="DT1002" s="778"/>
      <c r="DU1002" s="778"/>
      <c r="DV1002" s="778"/>
      <c r="DW1002" s="778"/>
      <c r="DX1002" s="778"/>
      <c r="DY1002" s="778"/>
      <c r="DZ1002" s="778"/>
      <c r="EA1002" s="778"/>
      <c r="EB1002" s="778"/>
      <c r="EC1002" s="778"/>
      <c r="ED1002" s="778"/>
      <c r="EE1002" s="778"/>
      <c r="EF1002" s="778"/>
      <c r="EG1002" s="778"/>
      <c r="EH1002" s="778"/>
      <c r="EI1002" s="778"/>
      <c r="EJ1002" s="778"/>
      <c r="EK1002" s="778"/>
      <c r="EL1002" s="778"/>
      <c r="EM1002" s="778"/>
      <c r="EN1002" s="778"/>
      <c r="EO1002" s="778"/>
      <c r="EP1002" s="778"/>
      <c r="EQ1002" s="778"/>
      <c r="ER1002" s="778"/>
      <c r="ES1002" s="778"/>
      <c r="ET1002" s="778"/>
      <c r="EU1002" s="778"/>
      <c r="EV1002" s="778"/>
      <c r="EW1002" s="778"/>
      <c r="EX1002" s="778"/>
      <c r="EY1002" s="778"/>
      <c r="EZ1002" s="778"/>
      <c r="FA1002" s="778"/>
      <c r="FB1002" s="778"/>
      <c r="FC1002" s="778"/>
      <c r="FD1002" s="778"/>
      <c r="FE1002" s="778"/>
      <c r="FF1002" s="778"/>
      <c r="FG1002" s="778"/>
      <c r="FH1002" s="778"/>
      <c r="FI1002" s="778"/>
      <c r="FJ1002" s="778"/>
      <c r="FK1002" s="778"/>
      <c r="FL1002" s="778"/>
      <c r="FM1002" s="778"/>
      <c r="FN1002" s="778"/>
      <c r="FO1002" s="778"/>
      <c r="FP1002" s="778"/>
      <c r="FQ1002" s="778"/>
      <c r="FR1002" s="778"/>
      <c r="FS1002" s="778"/>
      <c r="FT1002" s="778"/>
      <c r="FU1002" s="778"/>
      <c r="FV1002" s="778"/>
      <c r="FW1002" s="778"/>
      <c r="FX1002" s="778"/>
      <c r="FY1002" s="778"/>
      <c r="FZ1002" s="778"/>
      <c r="GA1002" s="778"/>
      <c r="GB1002" s="778"/>
      <c r="GC1002" s="778"/>
      <c r="GD1002" s="778"/>
      <c r="GE1002" s="778"/>
      <c r="GF1002" s="778"/>
      <c r="GG1002" s="778"/>
      <c r="GH1002" s="778"/>
      <c r="GI1002" s="778"/>
      <c r="GJ1002" s="778"/>
      <c r="GK1002" s="778"/>
      <c r="GL1002" s="778"/>
      <c r="GM1002" s="778"/>
      <c r="GN1002" s="778"/>
      <c r="GO1002" s="778"/>
      <c r="GP1002" s="778"/>
      <c r="GQ1002" s="778"/>
      <c r="GR1002" s="778"/>
      <c r="GS1002" s="778"/>
      <c r="GT1002" s="778"/>
      <c r="GU1002" s="778"/>
      <c r="GV1002" s="778"/>
      <c r="GW1002" s="778"/>
      <c r="GX1002" s="778"/>
      <c r="GY1002" s="778"/>
      <c r="GZ1002" s="778"/>
      <c r="HA1002" s="778"/>
      <c r="HB1002" s="778"/>
      <c r="HC1002" s="778"/>
      <c r="HD1002" s="778"/>
      <c r="HE1002" s="778"/>
      <c r="HF1002" s="778"/>
      <c r="HG1002" s="778"/>
      <c r="HH1002" s="778"/>
    </row>
    <row r="1003" spans="1:216" s="782" customFormat="1">
      <c r="A1003" s="779"/>
      <c r="B1003" s="780"/>
      <c r="C1003" s="780"/>
      <c r="D1003" s="780"/>
      <c r="E1003" s="780"/>
      <c r="F1003" s="780"/>
      <c r="G1003" s="780"/>
      <c r="H1003" s="780"/>
      <c r="I1003" s="780"/>
      <c r="J1003" s="780"/>
      <c r="K1003" s="780"/>
      <c r="L1003" s="780"/>
      <c r="M1003" s="780"/>
      <c r="N1003" s="780"/>
      <c r="O1003" s="780"/>
      <c r="P1003" s="780"/>
      <c r="Q1003" s="781"/>
      <c r="R1003" s="778"/>
      <c r="S1003" s="778"/>
      <c r="T1003" s="778"/>
      <c r="U1003" s="778"/>
      <c r="V1003" s="778"/>
      <c r="W1003" s="778"/>
      <c r="X1003" s="778"/>
      <c r="Y1003" s="778"/>
      <c r="Z1003" s="778"/>
      <c r="AA1003" s="778"/>
      <c r="AB1003" s="778"/>
      <c r="AC1003" s="778"/>
      <c r="AD1003" s="778"/>
      <c r="AE1003" s="778"/>
      <c r="AF1003" s="778"/>
      <c r="AG1003" s="778"/>
      <c r="AH1003" s="778"/>
      <c r="AI1003" s="778"/>
      <c r="AJ1003" s="778"/>
      <c r="AK1003" s="778"/>
      <c r="AL1003" s="778"/>
      <c r="AM1003" s="778"/>
      <c r="AN1003" s="778"/>
      <c r="AO1003" s="778"/>
      <c r="AP1003" s="778"/>
      <c r="AQ1003" s="778"/>
      <c r="AR1003" s="778"/>
      <c r="AS1003" s="778"/>
      <c r="AT1003" s="778"/>
      <c r="AU1003" s="778"/>
      <c r="AV1003" s="778"/>
      <c r="AW1003" s="778"/>
      <c r="AX1003" s="778"/>
      <c r="AY1003" s="778"/>
      <c r="AZ1003" s="778"/>
      <c r="BA1003" s="778"/>
      <c r="BB1003" s="778"/>
      <c r="BC1003" s="778"/>
      <c r="BD1003" s="778"/>
      <c r="BE1003" s="778"/>
      <c r="BF1003" s="778"/>
      <c r="BG1003" s="778"/>
      <c r="BH1003" s="778"/>
      <c r="BI1003" s="778"/>
      <c r="BJ1003" s="778"/>
      <c r="BK1003" s="778"/>
      <c r="BL1003" s="778"/>
      <c r="BM1003" s="778"/>
      <c r="BN1003" s="778"/>
      <c r="BO1003" s="778"/>
      <c r="BP1003" s="778"/>
      <c r="BQ1003" s="778"/>
      <c r="BR1003" s="778"/>
      <c r="BS1003" s="778"/>
      <c r="BT1003" s="778"/>
      <c r="BU1003" s="778"/>
      <c r="BV1003" s="778"/>
      <c r="BW1003" s="778"/>
      <c r="BX1003" s="778"/>
      <c r="BY1003" s="778"/>
      <c r="BZ1003" s="778"/>
      <c r="CA1003" s="778"/>
      <c r="CB1003" s="778"/>
      <c r="CC1003" s="778"/>
      <c r="CD1003" s="778"/>
      <c r="CE1003" s="778"/>
      <c r="CF1003" s="778"/>
      <c r="CG1003" s="778"/>
      <c r="CH1003" s="778"/>
      <c r="CI1003" s="778"/>
      <c r="CJ1003" s="778"/>
      <c r="CK1003" s="778"/>
      <c r="CL1003" s="778"/>
      <c r="CM1003" s="778"/>
      <c r="CN1003" s="778"/>
      <c r="CO1003" s="778"/>
      <c r="CP1003" s="778"/>
      <c r="CQ1003" s="778"/>
      <c r="CR1003" s="778"/>
      <c r="CS1003" s="778"/>
      <c r="CT1003" s="778"/>
      <c r="CU1003" s="778"/>
      <c r="CV1003" s="778"/>
      <c r="CW1003" s="778"/>
      <c r="CX1003" s="778"/>
      <c r="CY1003" s="778"/>
      <c r="CZ1003" s="778"/>
      <c r="DA1003" s="778"/>
      <c r="DB1003" s="778"/>
      <c r="DC1003" s="778"/>
      <c r="DD1003" s="778"/>
      <c r="DE1003" s="778"/>
      <c r="DF1003" s="778"/>
      <c r="DG1003" s="778"/>
      <c r="DH1003" s="778"/>
      <c r="DI1003" s="778"/>
      <c r="DJ1003" s="778"/>
      <c r="DK1003" s="778"/>
      <c r="DL1003" s="778"/>
      <c r="DM1003" s="778"/>
      <c r="DN1003" s="778"/>
      <c r="DO1003" s="778"/>
      <c r="DP1003" s="778"/>
      <c r="DQ1003" s="778"/>
      <c r="DR1003" s="778"/>
      <c r="DS1003" s="778"/>
      <c r="DT1003" s="778"/>
      <c r="DU1003" s="778"/>
      <c r="DV1003" s="778"/>
      <c r="DW1003" s="778"/>
      <c r="DX1003" s="778"/>
      <c r="DY1003" s="778"/>
      <c r="DZ1003" s="778"/>
      <c r="EA1003" s="778"/>
      <c r="EB1003" s="778"/>
      <c r="EC1003" s="778"/>
      <c r="ED1003" s="778"/>
      <c r="EE1003" s="778"/>
      <c r="EF1003" s="778"/>
      <c r="EG1003" s="778"/>
      <c r="EH1003" s="778"/>
      <c r="EI1003" s="778"/>
      <c r="EJ1003" s="778"/>
      <c r="EK1003" s="778"/>
      <c r="EL1003" s="778"/>
      <c r="EM1003" s="778"/>
      <c r="EN1003" s="778"/>
      <c r="EO1003" s="778"/>
      <c r="EP1003" s="778"/>
      <c r="EQ1003" s="778"/>
      <c r="ER1003" s="778"/>
      <c r="ES1003" s="778"/>
      <c r="ET1003" s="778"/>
      <c r="EU1003" s="778"/>
      <c r="EV1003" s="778"/>
      <c r="EW1003" s="778"/>
      <c r="EX1003" s="778"/>
      <c r="EY1003" s="778"/>
      <c r="EZ1003" s="778"/>
      <c r="FA1003" s="778"/>
      <c r="FB1003" s="778"/>
      <c r="FC1003" s="778"/>
      <c r="FD1003" s="778"/>
      <c r="FE1003" s="778"/>
      <c r="FF1003" s="778"/>
      <c r="FG1003" s="778"/>
      <c r="FH1003" s="778"/>
      <c r="FI1003" s="778"/>
      <c r="FJ1003" s="778"/>
      <c r="FK1003" s="778"/>
      <c r="FL1003" s="778"/>
      <c r="FM1003" s="778"/>
      <c r="FN1003" s="778"/>
      <c r="FO1003" s="778"/>
      <c r="FP1003" s="778"/>
      <c r="FQ1003" s="778"/>
      <c r="FR1003" s="778"/>
      <c r="FS1003" s="778"/>
      <c r="FT1003" s="778"/>
      <c r="FU1003" s="778"/>
      <c r="FV1003" s="778"/>
      <c r="FW1003" s="778"/>
      <c r="FX1003" s="778"/>
      <c r="FY1003" s="778"/>
      <c r="FZ1003" s="778"/>
      <c r="GA1003" s="778"/>
      <c r="GB1003" s="778"/>
      <c r="GC1003" s="778"/>
      <c r="GD1003" s="778"/>
      <c r="GE1003" s="778"/>
      <c r="GF1003" s="778"/>
      <c r="GG1003" s="778"/>
      <c r="GH1003" s="778"/>
      <c r="GI1003" s="778"/>
      <c r="GJ1003" s="778"/>
      <c r="GK1003" s="778"/>
      <c r="GL1003" s="778"/>
      <c r="GM1003" s="778"/>
      <c r="GN1003" s="778"/>
      <c r="GO1003" s="778"/>
      <c r="GP1003" s="778"/>
      <c r="GQ1003" s="778"/>
      <c r="GR1003" s="778"/>
      <c r="GS1003" s="778"/>
      <c r="GT1003" s="778"/>
      <c r="GU1003" s="778"/>
      <c r="GV1003" s="778"/>
      <c r="GW1003" s="778"/>
      <c r="GX1003" s="778"/>
      <c r="GY1003" s="778"/>
      <c r="GZ1003" s="778"/>
      <c r="HA1003" s="778"/>
      <c r="HB1003" s="778"/>
      <c r="HC1003" s="778"/>
      <c r="HD1003" s="778"/>
      <c r="HE1003" s="778"/>
      <c r="HF1003" s="778"/>
      <c r="HG1003" s="778"/>
      <c r="HH1003" s="778"/>
    </row>
    <row r="1004" spans="1:216" s="782" customFormat="1">
      <c r="A1004" s="779"/>
      <c r="B1004" s="780"/>
      <c r="C1004" s="780"/>
      <c r="D1004" s="780"/>
      <c r="E1004" s="780"/>
      <c r="F1004" s="780"/>
      <c r="G1004" s="780"/>
      <c r="H1004" s="780"/>
      <c r="I1004" s="780"/>
      <c r="J1004" s="780"/>
      <c r="K1004" s="780"/>
      <c r="L1004" s="780"/>
      <c r="M1004" s="780"/>
      <c r="N1004" s="780"/>
      <c r="O1004" s="780"/>
      <c r="P1004" s="780"/>
      <c r="Q1004" s="781"/>
      <c r="R1004" s="778"/>
      <c r="S1004" s="778"/>
      <c r="T1004" s="778"/>
      <c r="U1004" s="778"/>
      <c r="V1004" s="778"/>
      <c r="W1004" s="778"/>
      <c r="X1004" s="778"/>
      <c r="Y1004" s="778"/>
      <c r="Z1004" s="778"/>
      <c r="AA1004" s="778"/>
      <c r="AB1004" s="778"/>
      <c r="AC1004" s="778"/>
      <c r="AD1004" s="778"/>
      <c r="AE1004" s="778"/>
      <c r="AF1004" s="778"/>
      <c r="AG1004" s="778"/>
      <c r="AH1004" s="778"/>
      <c r="AI1004" s="778"/>
      <c r="AJ1004" s="778"/>
      <c r="AK1004" s="778"/>
      <c r="AL1004" s="778"/>
      <c r="AM1004" s="778"/>
      <c r="AN1004" s="778"/>
      <c r="AO1004" s="778"/>
      <c r="AP1004" s="778"/>
      <c r="AQ1004" s="778"/>
      <c r="AR1004" s="778"/>
      <c r="AS1004" s="778"/>
      <c r="AT1004" s="778"/>
      <c r="AU1004" s="778"/>
      <c r="AV1004" s="778"/>
      <c r="AW1004" s="778"/>
      <c r="AX1004" s="778"/>
      <c r="AY1004" s="778"/>
      <c r="AZ1004" s="778"/>
      <c r="BA1004" s="778"/>
      <c r="BB1004" s="778"/>
      <c r="BC1004" s="778"/>
      <c r="BD1004" s="778"/>
      <c r="BE1004" s="778"/>
      <c r="BF1004" s="778"/>
      <c r="BG1004" s="778"/>
      <c r="BH1004" s="778"/>
      <c r="BI1004" s="778"/>
      <c r="BJ1004" s="778"/>
      <c r="BK1004" s="778"/>
      <c r="BL1004" s="778"/>
      <c r="BM1004" s="778"/>
      <c r="BN1004" s="778"/>
      <c r="BO1004" s="778"/>
      <c r="BP1004" s="778"/>
      <c r="BQ1004" s="778"/>
      <c r="BR1004" s="778"/>
      <c r="BS1004" s="778"/>
      <c r="BT1004" s="778"/>
      <c r="BU1004" s="778"/>
      <c r="BV1004" s="778"/>
      <c r="BW1004" s="778"/>
      <c r="BX1004" s="778"/>
      <c r="BY1004" s="778"/>
      <c r="BZ1004" s="778"/>
      <c r="CA1004" s="778"/>
      <c r="CB1004" s="778"/>
      <c r="CC1004" s="778"/>
      <c r="CD1004" s="778"/>
      <c r="CE1004" s="778"/>
      <c r="CF1004" s="778"/>
      <c r="CG1004" s="778"/>
      <c r="CH1004" s="778"/>
      <c r="CI1004" s="778"/>
      <c r="CJ1004" s="778"/>
      <c r="CK1004" s="778"/>
      <c r="CL1004" s="778"/>
      <c r="CM1004" s="778"/>
      <c r="CN1004" s="778"/>
      <c r="CO1004" s="778"/>
      <c r="CP1004" s="778"/>
      <c r="CQ1004" s="778"/>
      <c r="CR1004" s="778"/>
      <c r="CS1004" s="778"/>
      <c r="CT1004" s="778"/>
      <c r="CU1004" s="778"/>
      <c r="CV1004" s="778"/>
      <c r="CW1004" s="778"/>
      <c r="CX1004" s="778"/>
      <c r="CY1004" s="778"/>
      <c r="CZ1004" s="778"/>
      <c r="DA1004" s="778"/>
      <c r="DB1004" s="778"/>
      <c r="DC1004" s="778"/>
      <c r="DD1004" s="778"/>
      <c r="DE1004" s="778"/>
      <c r="DF1004" s="778"/>
      <c r="DG1004" s="778"/>
      <c r="DH1004" s="778"/>
      <c r="DI1004" s="778"/>
      <c r="DJ1004" s="778"/>
      <c r="DK1004" s="778"/>
      <c r="DL1004" s="778"/>
      <c r="DM1004" s="778"/>
      <c r="DN1004" s="778"/>
      <c r="DO1004" s="778"/>
      <c r="DP1004" s="778"/>
      <c r="DQ1004" s="778"/>
      <c r="DR1004" s="778"/>
      <c r="DS1004" s="778"/>
      <c r="DT1004" s="778"/>
      <c r="DU1004" s="778"/>
      <c r="DV1004" s="778"/>
      <c r="DW1004" s="778"/>
      <c r="DX1004" s="778"/>
      <c r="DY1004" s="778"/>
      <c r="DZ1004" s="778"/>
      <c r="EA1004" s="778"/>
      <c r="EB1004" s="778"/>
      <c r="EC1004" s="778"/>
      <c r="ED1004" s="778"/>
      <c r="EE1004" s="778"/>
      <c r="EF1004" s="778"/>
      <c r="EG1004" s="778"/>
      <c r="EH1004" s="778"/>
      <c r="EI1004" s="778"/>
      <c r="EJ1004" s="778"/>
      <c r="EK1004" s="778"/>
      <c r="EL1004" s="778"/>
      <c r="EM1004" s="778"/>
      <c r="EN1004" s="778"/>
      <c r="EO1004" s="778"/>
      <c r="EP1004" s="778"/>
      <c r="EQ1004" s="778"/>
      <c r="ER1004" s="778"/>
      <c r="ES1004" s="778"/>
      <c r="ET1004" s="778"/>
      <c r="EU1004" s="778"/>
      <c r="EV1004" s="778"/>
      <c r="EW1004" s="778"/>
      <c r="EX1004" s="778"/>
      <c r="EY1004" s="778"/>
      <c r="EZ1004" s="778"/>
      <c r="FA1004" s="778"/>
      <c r="FB1004" s="778"/>
      <c r="FC1004" s="778"/>
      <c r="FD1004" s="778"/>
      <c r="FE1004" s="778"/>
      <c r="FF1004" s="778"/>
      <c r="FG1004" s="778"/>
      <c r="FH1004" s="778"/>
      <c r="FI1004" s="778"/>
      <c r="FJ1004" s="778"/>
      <c r="FK1004" s="778"/>
      <c r="FL1004" s="778"/>
      <c r="FM1004" s="778"/>
      <c r="FN1004" s="778"/>
      <c r="FO1004" s="778"/>
      <c r="FP1004" s="778"/>
      <c r="FQ1004" s="778"/>
      <c r="FR1004" s="778"/>
      <c r="FS1004" s="778"/>
      <c r="FT1004" s="778"/>
      <c r="FU1004" s="778"/>
      <c r="FV1004" s="778"/>
      <c r="FW1004" s="778"/>
      <c r="FX1004" s="778"/>
      <c r="FY1004" s="778"/>
      <c r="FZ1004" s="778"/>
      <c r="GA1004" s="778"/>
      <c r="GB1004" s="778"/>
      <c r="GC1004" s="778"/>
      <c r="GD1004" s="778"/>
      <c r="GE1004" s="778"/>
      <c r="GF1004" s="778"/>
      <c r="GG1004" s="778"/>
      <c r="GH1004" s="778"/>
      <c r="GI1004" s="778"/>
      <c r="GJ1004" s="778"/>
      <c r="GK1004" s="778"/>
      <c r="GL1004" s="778"/>
      <c r="GM1004" s="778"/>
      <c r="GN1004" s="778"/>
      <c r="GO1004" s="778"/>
      <c r="GP1004" s="778"/>
      <c r="GQ1004" s="778"/>
      <c r="GR1004" s="778"/>
      <c r="GS1004" s="778"/>
      <c r="GT1004" s="778"/>
      <c r="GU1004" s="778"/>
      <c r="GV1004" s="778"/>
      <c r="GW1004" s="778"/>
      <c r="GX1004" s="778"/>
      <c r="GY1004" s="778"/>
      <c r="GZ1004" s="778"/>
      <c r="HA1004" s="778"/>
      <c r="HB1004" s="778"/>
      <c r="HC1004" s="778"/>
      <c r="HD1004" s="778"/>
      <c r="HE1004" s="778"/>
      <c r="HF1004" s="778"/>
      <c r="HG1004" s="778"/>
      <c r="HH1004" s="778"/>
    </row>
    <row r="1005" spans="1:216" s="782" customFormat="1">
      <c r="A1005" s="779"/>
      <c r="B1005" s="780"/>
      <c r="C1005" s="780"/>
      <c r="D1005" s="780"/>
      <c r="E1005" s="780"/>
      <c r="F1005" s="780"/>
      <c r="G1005" s="780"/>
      <c r="H1005" s="780"/>
      <c r="I1005" s="780"/>
      <c r="J1005" s="780"/>
      <c r="K1005" s="780"/>
      <c r="L1005" s="780"/>
      <c r="M1005" s="780"/>
      <c r="N1005" s="780"/>
      <c r="O1005" s="780"/>
      <c r="P1005" s="780"/>
      <c r="Q1005" s="781"/>
      <c r="R1005" s="778"/>
      <c r="S1005" s="778"/>
      <c r="T1005" s="778"/>
      <c r="U1005" s="778"/>
      <c r="V1005" s="778"/>
      <c r="W1005" s="778"/>
      <c r="X1005" s="778"/>
      <c r="Y1005" s="778"/>
      <c r="Z1005" s="778"/>
      <c r="AA1005" s="778"/>
      <c r="AB1005" s="778"/>
      <c r="AC1005" s="778"/>
      <c r="AD1005" s="778"/>
      <c r="AE1005" s="778"/>
      <c r="AF1005" s="778"/>
      <c r="AG1005" s="778"/>
      <c r="AH1005" s="778"/>
      <c r="AI1005" s="778"/>
      <c r="AJ1005" s="778"/>
      <c r="AK1005" s="778"/>
      <c r="AL1005" s="778"/>
      <c r="AM1005" s="778"/>
      <c r="AN1005" s="778"/>
      <c r="AO1005" s="778"/>
      <c r="AP1005" s="778"/>
      <c r="AQ1005" s="778"/>
      <c r="AR1005" s="778"/>
      <c r="AS1005" s="778"/>
      <c r="AT1005" s="778"/>
      <c r="AU1005" s="778"/>
      <c r="AV1005" s="778"/>
      <c r="AW1005" s="778"/>
      <c r="AX1005" s="778"/>
      <c r="AY1005" s="778"/>
      <c r="AZ1005" s="778"/>
      <c r="BA1005" s="778"/>
      <c r="BB1005" s="778"/>
      <c r="BC1005" s="778"/>
      <c r="BD1005" s="778"/>
      <c r="BE1005" s="778"/>
      <c r="BF1005" s="778"/>
      <c r="BG1005" s="778"/>
      <c r="BH1005" s="778"/>
      <c r="BI1005" s="778"/>
      <c r="BJ1005" s="778"/>
      <c r="BK1005" s="778"/>
      <c r="BL1005" s="778"/>
      <c r="BM1005" s="778"/>
      <c r="BN1005" s="778"/>
      <c r="BO1005" s="778"/>
      <c r="BP1005" s="778"/>
      <c r="BQ1005" s="778"/>
      <c r="BR1005" s="778"/>
      <c r="BS1005" s="778"/>
      <c r="BT1005" s="778"/>
      <c r="BU1005" s="778"/>
      <c r="BV1005" s="778"/>
      <c r="BW1005" s="778"/>
      <c r="BX1005" s="778"/>
      <c r="BY1005" s="778"/>
      <c r="BZ1005" s="778"/>
      <c r="CA1005" s="778"/>
      <c r="CB1005" s="778"/>
      <c r="CC1005" s="778"/>
      <c r="CD1005" s="778"/>
      <c r="CE1005" s="778"/>
      <c r="CF1005" s="778"/>
      <c r="CG1005" s="778"/>
      <c r="CH1005" s="778"/>
      <c r="CI1005" s="778"/>
      <c r="CJ1005" s="778"/>
      <c r="CK1005" s="778"/>
      <c r="CL1005" s="778"/>
      <c r="CM1005" s="778"/>
      <c r="CN1005" s="778"/>
      <c r="CO1005" s="778"/>
      <c r="CP1005" s="778"/>
      <c r="CQ1005" s="778"/>
      <c r="CR1005" s="778"/>
      <c r="CS1005" s="778"/>
      <c r="CT1005" s="778"/>
      <c r="CU1005" s="778"/>
      <c r="CV1005" s="778"/>
      <c r="CW1005" s="778"/>
      <c r="CX1005" s="778"/>
      <c r="CY1005" s="778"/>
      <c r="CZ1005" s="778"/>
      <c r="DA1005" s="778"/>
      <c r="DB1005" s="778"/>
      <c r="DC1005" s="778"/>
      <c r="DD1005" s="778"/>
      <c r="DE1005" s="778"/>
      <c r="DF1005" s="778"/>
      <c r="DG1005" s="778"/>
      <c r="DH1005" s="778"/>
      <c r="DI1005" s="778"/>
      <c r="DJ1005" s="778"/>
      <c r="DK1005" s="778"/>
      <c r="DL1005" s="778"/>
      <c r="DM1005" s="778"/>
      <c r="DN1005" s="778"/>
      <c r="DO1005" s="778"/>
      <c r="DP1005" s="778"/>
      <c r="DQ1005" s="778"/>
      <c r="DR1005" s="778"/>
      <c r="DS1005" s="778"/>
      <c r="DT1005" s="778"/>
      <c r="DU1005" s="778"/>
      <c r="DV1005" s="778"/>
      <c r="DW1005" s="778"/>
      <c r="DX1005" s="778"/>
      <c r="DY1005" s="778"/>
      <c r="DZ1005" s="778"/>
      <c r="EA1005" s="778"/>
      <c r="EB1005" s="778"/>
      <c r="EC1005" s="778"/>
      <c r="ED1005" s="778"/>
      <c r="EE1005" s="778"/>
      <c r="EF1005" s="778"/>
      <c r="EG1005" s="778"/>
      <c r="EH1005" s="778"/>
      <c r="EI1005" s="778"/>
      <c r="EJ1005" s="778"/>
      <c r="EK1005" s="778"/>
      <c r="EL1005" s="778"/>
      <c r="EM1005" s="778"/>
      <c r="EN1005" s="778"/>
      <c r="EO1005" s="778"/>
      <c r="EP1005" s="778"/>
      <c r="EQ1005" s="778"/>
      <c r="ER1005" s="778"/>
      <c r="ES1005" s="778"/>
      <c r="ET1005" s="778"/>
      <c r="EU1005" s="778"/>
      <c r="EV1005" s="778"/>
      <c r="EW1005" s="778"/>
      <c r="EX1005" s="778"/>
      <c r="EY1005" s="778"/>
      <c r="EZ1005" s="778"/>
      <c r="FA1005" s="778"/>
      <c r="FB1005" s="778"/>
      <c r="FC1005" s="778"/>
      <c r="FD1005" s="778"/>
      <c r="FE1005" s="778"/>
      <c r="FF1005" s="778"/>
      <c r="FG1005" s="778"/>
      <c r="FH1005" s="778"/>
      <c r="FI1005" s="778"/>
      <c r="FJ1005" s="778"/>
      <c r="FK1005" s="778"/>
      <c r="FL1005" s="778"/>
      <c r="FM1005" s="778"/>
      <c r="FN1005" s="778"/>
      <c r="FO1005" s="778"/>
      <c r="FP1005" s="778"/>
      <c r="FQ1005" s="778"/>
      <c r="FR1005" s="778"/>
      <c r="FS1005" s="778"/>
      <c r="FT1005" s="778"/>
      <c r="FU1005" s="778"/>
      <c r="FV1005" s="778"/>
      <c r="FW1005" s="778"/>
      <c r="FX1005" s="778"/>
      <c r="FY1005" s="778"/>
      <c r="FZ1005" s="778"/>
      <c r="GA1005" s="778"/>
      <c r="GB1005" s="778"/>
      <c r="GC1005" s="778"/>
      <c r="GD1005" s="778"/>
      <c r="GE1005" s="778"/>
      <c r="GF1005" s="778"/>
      <c r="GG1005" s="778"/>
      <c r="GH1005" s="778"/>
      <c r="GI1005" s="778"/>
      <c r="GJ1005" s="778"/>
      <c r="GK1005" s="778"/>
      <c r="GL1005" s="778"/>
      <c r="GM1005" s="778"/>
      <c r="GN1005" s="778"/>
      <c r="GO1005" s="778"/>
      <c r="GP1005" s="778"/>
      <c r="GQ1005" s="778"/>
      <c r="GR1005" s="778"/>
      <c r="GS1005" s="778"/>
      <c r="GT1005" s="778"/>
      <c r="GU1005" s="778"/>
      <c r="GV1005" s="778"/>
      <c r="GW1005" s="778"/>
      <c r="GX1005" s="778"/>
      <c r="GY1005" s="778"/>
      <c r="GZ1005" s="778"/>
      <c r="HA1005" s="778"/>
      <c r="HB1005" s="778"/>
      <c r="HC1005" s="778"/>
      <c r="HD1005" s="778"/>
      <c r="HE1005" s="778"/>
      <c r="HF1005" s="778"/>
      <c r="HG1005" s="778"/>
      <c r="HH1005" s="778"/>
    </row>
    <row r="1006" spans="1:216" s="782" customFormat="1">
      <c r="A1006" s="779"/>
      <c r="B1006" s="780"/>
      <c r="C1006" s="780"/>
      <c r="D1006" s="780"/>
      <c r="E1006" s="780"/>
      <c r="F1006" s="780"/>
      <c r="G1006" s="780"/>
      <c r="H1006" s="780"/>
      <c r="I1006" s="780"/>
      <c r="J1006" s="780"/>
      <c r="K1006" s="780"/>
      <c r="L1006" s="780"/>
      <c r="M1006" s="780"/>
      <c r="N1006" s="780"/>
      <c r="O1006" s="780"/>
      <c r="P1006" s="780"/>
      <c r="Q1006" s="781"/>
      <c r="R1006" s="778"/>
      <c r="S1006" s="778"/>
      <c r="T1006" s="778"/>
      <c r="U1006" s="778"/>
      <c r="V1006" s="778"/>
      <c r="W1006" s="778"/>
      <c r="X1006" s="778"/>
      <c r="Y1006" s="778"/>
      <c r="Z1006" s="778"/>
      <c r="AA1006" s="778"/>
      <c r="AB1006" s="778"/>
      <c r="AC1006" s="778"/>
      <c r="AD1006" s="778"/>
      <c r="AE1006" s="778"/>
      <c r="AF1006" s="778"/>
      <c r="AG1006" s="778"/>
      <c r="AH1006" s="778"/>
      <c r="AI1006" s="778"/>
      <c r="AJ1006" s="778"/>
      <c r="AK1006" s="778"/>
      <c r="AL1006" s="778"/>
      <c r="AM1006" s="778"/>
      <c r="AN1006" s="778"/>
      <c r="AO1006" s="778"/>
      <c r="AP1006" s="778"/>
      <c r="AQ1006" s="778"/>
      <c r="AR1006" s="778"/>
      <c r="AS1006" s="778"/>
      <c r="AT1006" s="778"/>
      <c r="AU1006" s="778"/>
      <c r="AV1006" s="778"/>
      <c r="AW1006" s="778"/>
      <c r="AX1006" s="778"/>
      <c r="AY1006" s="778"/>
      <c r="AZ1006" s="778"/>
      <c r="BA1006" s="778"/>
      <c r="BB1006" s="778"/>
      <c r="BC1006" s="778"/>
      <c r="BD1006" s="778"/>
      <c r="BE1006" s="778"/>
      <c r="BF1006" s="778"/>
      <c r="BG1006" s="778"/>
      <c r="BH1006" s="778"/>
      <c r="BI1006" s="778"/>
      <c r="BJ1006" s="778"/>
      <c r="BK1006" s="778"/>
      <c r="BL1006" s="778"/>
      <c r="BM1006" s="778"/>
      <c r="BN1006" s="778"/>
      <c r="BO1006" s="778"/>
      <c r="BP1006" s="778"/>
      <c r="BQ1006" s="778"/>
      <c r="BR1006" s="778"/>
      <c r="BS1006" s="778"/>
      <c r="BT1006" s="778"/>
      <c r="BU1006" s="778"/>
      <c r="BV1006" s="778"/>
      <c r="BW1006" s="778"/>
      <c r="BX1006" s="778"/>
      <c r="BY1006" s="778"/>
      <c r="BZ1006" s="778"/>
      <c r="CA1006" s="778"/>
      <c r="CB1006" s="778"/>
      <c r="CC1006" s="778"/>
      <c r="CD1006" s="778"/>
      <c r="CE1006" s="778"/>
      <c r="CF1006" s="778"/>
      <c r="CG1006" s="778"/>
      <c r="CH1006" s="778"/>
      <c r="CI1006" s="778"/>
      <c r="CJ1006" s="778"/>
      <c r="CK1006" s="778"/>
      <c r="CL1006" s="778"/>
      <c r="CM1006" s="778"/>
      <c r="CN1006" s="778"/>
      <c r="CO1006" s="778"/>
      <c r="CP1006" s="778"/>
      <c r="CQ1006" s="778"/>
      <c r="CR1006" s="778"/>
      <c r="CS1006" s="778"/>
      <c r="CT1006" s="778"/>
      <c r="CU1006" s="778"/>
      <c r="CV1006" s="778"/>
      <c r="CW1006" s="778"/>
      <c r="CX1006" s="778"/>
      <c r="CY1006" s="778"/>
      <c r="CZ1006" s="778"/>
      <c r="DA1006" s="778"/>
      <c r="DB1006" s="778"/>
      <c r="DC1006" s="778"/>
      <c r="DD1006" s="778"/>
      <c r="DE1006" s="778"/>
      <c r="DF1006" s="778"/>
      <c r="DG1006" s="778"/>
      <c r="DH1006" s="778"/>
      <c r="DI1006" s="778"/>
      <c r="DJ1006" s="778"/>
      <c r="DK1006" s="778"/>
      <c r="DL1006" s="778"/>
      <c r="DM1006" s="778"/>
      <c r="DN1006" s="778"/>
      <c r="DO1006" s="778"/>
      <c r="DP1006" s="778"/>
      <c r="DQ1006" s="778"/>
      <c r="DR1006" s="778"/>
      <c r="DS1006" s="778"/>
      <c r="DT1006" s="778"/>
      <c r="DU1006" s="778"/>
      <c r="DV1006" s="778"/>
      <c r="DW1006" s="778"/>
      <c r="DX1006" s="778"/>
      <c r="DY1006" s="778"/>
      <c r="DZ1006" s="778"/>
      <c r="EA1006" s="778"/>
      <c r="EB1006" s="778"/>
      <c r="EC1006" s="778"/>
      <c r="ED1006" s="778"/>
      <c r="EE1006" s="778"/>
      <c r="EF1006" s="778"/>
      <c r="EG1006" s="778"/>
      <c r="EH1006" s="778"/>
      <c r="EI1006" s="778"/>
      <c r="EJ1006" s="778"/>
      <c r="EK1006" s="778"/>
      <c r="EL1006" s="778"/>
      <c r="EM1006" s="778"/>
      <c r="EN1006" s="778"/>
      <c r="EO1006" s="778"/>
      <c r="EP1006" s="778"/>
      <c r="EQ1006" s="778"/>
      <c r="ER1006" s="778"/>
      <c r="ES1006" s="778"/>
      <c r="ET1006" s="778"/>
      <c r="EU1006" s="778"/>
      <c r="EV1006" s="778"/>
      <c r="EW1006" s="778"/>
      <c r="EX1006" s="778"/>
      <c r="EY1006" s="778"/>
      <c r="EZ1006" s="778"/>
      <c r="FA1006" s="778"/>
      <c r="FB1006" s="778"/>
      <c r="FC1006" s="778"/>
      <c r="FD1006" s="778"/>
      <c r="FE1006" s="778"/>
      <c r="FF1006" s="778"/>
      <c r="FG1006" s="778"/>
      <c r="FH1006" s="778"/>
      <c r="FI1006" s="778"/>
      <c r="FJ1006" s="778"/>
      <c r="FK1006" s="778"/>
      <c r="FL1006" s="778"/>
      <c r="FM1006" s="778"/>
      <c r="FN1006" s="778"/>
      <c r="FO1006" s="778"/>
      <c r="FP1006" s="778"/>
      <c r="FQ1006" s="778"/>
      <c r="FR1006" s="778"/>
      <c r="FS1006" s="778"/>
      <c r="FT1006" s="778"/>
      <c r="FU1006" s="778"/>
      <c r="FV1006" s="778"/>
      <c r="FW1006" s="778"/>
      <c r="FX1006" s="778"/>
      <c r="FY1006" s="778"/>
      <c r="FZ1006" s="778"/>
      <c r="GA1006" s="778"/>
      <c r="GB1006" s="778"/>
      <c r="GC1006" s="778"/>
      <c r="GD1006" s="778"/>
      <c r="GE1006" s="778"/>
      <c r="GF1006" s="778"/>
      <c r="GG1006" s="778"/>
      <c r="GH1006" s="778"/>
      <c r="GI1006" s="778"/>
      <c r="GJ1006" s="778"/>
      <c r="GK1006" s="778"/>
      <c r="GL1006" s="778"/>
      <c r="GM1006" s="778"/>
      <c r="GN1006" s="778"/>
      <c r="GO1006" s="778"/>
      <c r="GP1006" s="778"/>
      <c r="GQ1006" s="778"/>
      <c r="GR1006" s="778"/>
      <c r="GS1006" s="778"/>
      <c r="GT1006" s="778"/>
      <c r="GU1006" s="778"/>
      <c r="GV1006" s="778"/>
      <c r="GW1006" s="778"/>
      <c r="GX1006" s="778"/>
      <c r="GY1006" s="778"/>
      <c r="GZ1006" s="778"/>
      <c r="HA1006" s="778"/>
      <c r="HB1006" s="778"/>
      <c r="HC1006" s="778"/>
      <c r="HD1006" s="778"/>
      <c r="HE1006" s="778"/>
      <c r="HF1006" s="778"/>
      <c r="HG1006" s="778"/>
      <c r="HH1006" s="778"/>
    </row>
    <row r="1007" spans="1:216" s="782" customFormat="1">
      <c r="A1007" s="779"/>
      <c r="B1007" s="780"/>
      <c r="C1007" s="780"/>
      <c r="D1007" s="780"/>
      <c r="E1007" s="780"/>
      <c r="F1007" s="780"/>
      <c r="G1007" s="780"/>
      <c r="H1007" s="780"/>
      <c r="I1007" s="780"/>
      <c r="J1007" s="780"/>
      <c r="K1007" s="780"/>
      <c r="L1007" s="780"/>
      <c r="M1007" s="780"/>
      <c r="N1007" s="780"/>
      <c r="O1007" s="780"/>
      <c r="P1007" s="780"/>
      <c r="Q1007" s="781"/>
      <c r="R1007" s="778"/>
      <c r="S1007" s="778"/>
      <c r="T1007" s="778"/>
      <c r="U1007" s="778"/>
      <c r="V1007" s="778"/>
      <c r="W1007" s="778"/>
      <c r="X1007" s="778"/>
      <c r="Y1007" s="778"/>
      <c r="Z1007" s="778"/>
      <c r="AA1007" s="778"/>
      <c r="AB1007" s="778"/>
      <c r="AC1007" s="778"/>
      <c r="AD1007" s="778"/>
      <c r="AE1007" s="778"/>
      <c r="AF1007" s="778"/>
      <c r="AG1007" s="778"/>
      <c r="AH1007" s="778"/>
      <c r="AI1007" s="778"/>
      <c r="AJ1007" s="778"/>
      <c r="AK1007" s="778"/>
      <c r="AL1007" s="778"/>
      <c r="AM1007" s="778"/>
      <c r="AN1007" s="778"/>
      <c r="AO1007" s="778"/>
      <c r="AP1007" s="778"/>
      <c r="AQ1007" s="778"/>
      <c r="AR1007" s="778"/>
      <c r="AS1007" s="778"/>
      <c r="AT1007" s="778"/>
      <c r="AU1007" s="778"/>
      <c r="AV1007" s="778"/>
      <c r="AW1007" s="778"/>
      <c r="AX1007" s="778"/>
      <c r="AY1007" s="778"/>
      <c r="AZ1007" s="778"/>
      <c r="BA1007" s="778"/>
      <c r="BB1007" s="778"/>
      <c r="BC1007" s="778"/>
      <c r="BD1007" s="778"/>
      <c r="BE1007" s="778"/>
      <c r="BF1007" s="778"/>
      <c r="BG1007" s="778"/>
      <c r="BH1007" s="778"/>
      <c r="BI1007" s="778"/>
      <c r="BJ1007" s="778"/>
      <c r="BK1007" s="778"/>
      <c r="BL1007" s="778"/>
      <c r="BM1007" s="778"/>
      <c r="BN1007" s="778"/>
      <c r="BO1007" s="778"/>
      <c r="BP1007" s="778"/>
      <c r="BQ1007" s="778"/>
      <c r="BR1007" s="778"/>
      <c r="BS1007" s="778"/>
      <c r="BT1007" s="778"/>
      <c r="BU1007" s="778"/>
      <c r="BV1007" s="778"/>
      <c r="BW1007" s="778"/>
      <c r="BX1007" s="778"/>
      <c r="BY1007" s="778"/>
      <c r="BZ1007" s="778"/>
      <c r="CA1007" s="778"/>
      <c r="CB1007" s="778"/>
      <c r="CC1007" s="778"/>
      <c r="CD1007" s="778"/>
      <c r="CE1007" s="778"/>
      <c r="CF1007" s="778"/>
      <c r="CG1007" s="778"/>
      <c r="CH1007" s="778"/>
      <c r="CI1007" s="778"/>
      <c r="CJ1007" s="778"/>
      <c r="CK1007" s="778"/>
      <c r="CL1007" s="778"/>
      <c r="CM1007" s="778"/>
      <c r="CN1007" s="778"/>
      <c r="CO1007" s="778"/>
      <c r="CP1007" s="778"/>
      <c r="CQ1007" s="778"/>
      <c r="CR1007" s="778"/>
      <c r="CS1007" s="778"/>
      <c r="CT1007" s="778"/>
      <c r="CU1007" s="778"/>
      <c r="CV1007" s="778"/>
      <c r="CW1007" s="778"/>
      <c r="CX1007" s="778"/>
      <c r="CY1007" s="778"/>
      <c r="CZ1007" s="778"/>
      <c r="DA1007" s="778"/>
      <c r="DB1007" s="778"/>
      <c r="DC1007" s="778"/>
      <c r="DD1007" s="778"/>
      <c r="DE1007" s="778"/>
      <c r="DF1007" s="778"/>
      <c r="DG1007" s="778"/>
      <c r="DH1007" s="778"/>
      <c r="DI1007" s="778"/>
      <c r="DJ1007" s="778"/>
      <c r="DK1007" s="778"/>
      <c r="DL1007" s="778"/>
      <c r="DM1007" s="778"/>
      <c r="DN1007" s="778"/>
      <c r="DO1007" s="778"/>
      <c r="DP1007" s="778"/>
      <c r="DQ1007" s="778"/>
      <c r="DR1007" s="778"/>
      <c r="DS1007" s="778"/>
      <c r="DT1007" s="778"/>
      <c r="DU1007" s="778"/>
      <c r="DV1007" s="778"/>
      <c r="DW1007" s="778"/>
      <c r="DX1007" s="778"/>
      <c r="DY1007" s="778"/>
      <c r="DZ1007" s="778"/>
      <c r="EA1007" s="778"/>
      <c r="EB1007" s="778"/>
      <c r="EC1007" s="778"/>
      <c r="ED1007" s="778"/>
      <c r="EE1007" s="778"/>
      <c r="EF1007" s="778"/>
      <c r="EG1007" s="778"/>
      <c r="EH1007" s="778"/>
      <c r="EI1007" s="778"/>
      <c r="EJ1007" s="778"/>
      <c r="EK1007" s="778"/>
      <c r="EL1007" s="778"/>
      <c r="EM1007" s="778"/>
      <c r="EN1007" s="778"/>
      <c r="EO1007" s="778"/>
      <c r="EP1007" s="778"/>
      <c r="EQ1007" s="778"/>
      <c r="ER1007" s="778"/>
      <c r="ES1007" s="778"/>
      <c r="ET1007" s="778"/>
      <c r="EU1007" s="778"/>
      <c r="EV1007" s="778"/>
      <c r="EW1007" s="778"/>
      <c r="EX1007" s="778"/>
      <c r="EY1007" s="778"/>
      <c r="EZ1007" s="778"/>
      <c r="FA1007" s="778"/>
      <c r="FB1007" s="778"/>
      <c r="FC1007" s="778"/>
      <c r="FD1007" s="778"/>
      <c r="FE1007" s="778"/>
      <c r="FF1007" s="778"/>
      <c r="FG1007" s="778"/>
      <c r="FH1007" s="778"/>
      <c r="FI1007" s="778"/>
      <c r="FJ1007" s="778"/>
      <c r="FK1007" s="778"/>
      <c r="FL1007" s="778"/>
      <c r="FM1007" s="778"/>
      <c r="FN1007" s="778"/>
      <c r="FO1007" s="778"/>
      <c r="FP1007" s="778"/>
      <c r="FQ1007" s="778"/>
      <c r="FR1007" s="778"/>
      <c r="FS1007" s="778"/>
      <c r="FT1007" s="778"/>
      <c r="FU1007" s="778"/>
      <c r="FV1007" s="778"/>
      <c r="FW1007" s="778"/>
      <c r="FX1007" s="778"/>
      <c r="FY1007" s="778"/>
      <c r="FZ1007" s="778"/>
      <c r="GA1007" s="778"/>
      <c r="GB1007" s="778"/>
      <c r="GC1007" s="778"/>
      <c r="GD1007" s="778"/>
      <c r="GE1007" s="778"/>
      <c r="GF1007" s="778"/>
      <c r="GG1007" s="778"/>
      <c r="GH1007" s="778"/>
      <c r="GI1007" s="778"/>
      <c r="GJ1007" s="778"/>
      <c r="GK1007" s="778"/>
      <c r="GL1007" s="778"/>
      <c r="GM1007" s="778"/>
      <c r="GN1007" s="778"/>
      <c r="GO1007" s="778"/>
      <c r="GP1007" s="778"/>
      <c r="GQ1007" s="778"/>
      <c r="GR1007" s="778"/>
      <c r="GS1007" s="778"/>
      <c r="GT1007" s="778"/>
      <c r="GU1007" s="778"/>
      <c r="GV1007" s="778"/>
      <c r="GW1007" s="778"/>
      <c r="GX1007" s="778"/>
      <c r="GY1007" s="778"/>
      <c r="GZ1007" s="778"/>
      <c r="HA1007" s="778"/>
      <c r="HB1007" s="778"/>
      <c r="HC1007" s="778"/>
      <c r="HD1007" s="778"/>
      <c r="HE1007" s="778"/>
      <c r="HF1007" s="778"/>
      <c r="HG1007" s="778"/>
      <c r="HH1007" s="778"/>
    </row>
    <row r="1008" spans="1:216" s="782" customFormat="1">
      <c r="A1008" s="779"/>
      <c r="B1008" s="780"/>
      <c r="C1008" s="780"/>
      <c r="D1008" s="780"/>
      <c r="E1008" s="780"/>
      <c r="F1008" s="780"/>
      <c r="G1008" s="780"/>
      <c r="H1008" s="780"/>
      <c r="I1008" s="780"/>
      <c r="J1008" s="780"/>
      <c r="K1008" s="780"/>
      <c r="L1008" s="780"/>
      <c r="M1008" s="780"/>
      <c r="N1008" s="780"/>
      <c r="O1008" s="780"/>
      <c r="P1008" s="780"/>
      <c r="Q1008" s="781"/>
      <c r="R1008" s="778"/>
      <c r="S1008" s="778"/>
      <c r="T1008" s="778"/>
      <c r="U1008" s="778"/>
      <c r="V1008" s="778"/>
      <c r="W1008" s="778"/>
      <c r="X1008" s="778"/>
      <c r="Y1008" s="778"/>
      <c r="Z1008" s="778"/>
      <c r="AA1008" s="778"/>
      <c r="AB1008" s="778"/>
      <c r="AC1008" s="778"/>
      <c r="AD1008" s="778"/>
      <c r="AE1008" s="778"/>
      <c r="AF1008" s="778"/>
      <c r="AG1008" s="778"/>
      <c r="AH1008" s="778"/>
      <c r="AI1008" s="778"/>
      <c r="AJ1008" s="778"/>
      <c r="AK1008" s="778"/>
      <c r="AL1008" s="778"/>
      <c r="AM1008" s="778"/>
      <c r="AN1008" s="778"/>
      <c r="AO1008" s="778"/>
      <c r="AP1008" s="778"/>
      <c r="AQ1008" s="778"/>
      <c r="AR1008" s="778"/>
      <c r="AS1008" s="778"/>
      <c r="AT1008" s="778"/>
      <c r="AU1008" s="778"/>
      <c r="AV1008" s="778"/>
      <c r="AW1008" s="778"/>
      <c r="AX1008" s="778"/>
      <c r="AY1008" s="778"/>
      <c r="AZ1008" s="778"/>
      <c r="BA1008" s="778"/>
      <c r="BB1008" s="778"/>
      <c r="BC1008" s="778"/>
      <c r="BD1008" s="778"/>
      <c r="BE1008" s="778"/>
      <c r="BF1008" s="778"/>
      <c r="BG1008" s="778"/>
      <c r="BH1008" s="778"/>
      <c r="BI1008" s="778"/>
      <c r="BJ1008" s="778"/>
      <c r="BK1008" s="778"/>
      <c r="BL1008" s="778"/>
      <c r="BM1008" s="778"/>
      <c r="BN1008" s="778"/>
      <c r="BO1008" s="778"/>
      <c r="BP1008" s="778"/>
      <c r="BQ1008" s="778"/>
      <c r="BR1008" s="778"/>
      <c r="BS1008" s="778"/>
      <c r="BT1008" s="778"/>
      <c r="BU1008" s="778"/>
      <c r="BV1008" s="778"/>
      <c r="BW1008" s="778"/>
      <c r="BX1008" s="778"/>
      <c r="BY1008" s="778"/>
      <c r="BZ1008" s="778"/>
      <c r="CA1008" s="778"/>
      <c r="CB1008" s="778"/>
      <c r="CC1008" s="778"/>
      <c r="CD1008" s="778"/>
      <c r="CE1008" s="778"/>
      <c r="CF1008" s="778"/>
      <c r="CG1008" s="778"/>
      <c r="CH1008" s="778"/>
      <c r="CI1008" s="778"/>
      <c r="CJ1008" s="778"/>
      <c r="CK1008" s="778"/>
      <c r="CL1008" s="778"/>
      <c r="CM1008" s="778"/>
      <c r="CN1008" s="778"/>
      <c r="CO1008" s="778"/>
      <c r="CP1008" s="778"/>
      <c r="CQ1008" s="778"/>
      <c r="CR1008" s="778"/>
      <c r="CS1008" s="778"/>
      <c r="CT1008" s="778"/>
      <c r="CU1008" s="778"/>
      <c r="CV1008" s="778"/>
      <c r="CW1008" s="778"/>
      <c r="CX1008" s="778"/>
      <c r="CY1008" s="778"/>
      <c r="CZ1008" s="778"/>
      <c r="DA1008" s="778"/>
      <c r="DB1008" s="778"/>
      <c r="DC1008" s="778"/>
      <c r="DD1008" s="778"/>
      <c r="DE1008" s="778"/>
      <c r="DF1008" s="778"/>
      <c r="DG1008" s="778"/>
      <c r="DH1008" s="778"/>
      <c r="DI1008" s="778"/>
      <c r="DJ1008" s="778"/>
      <c r="DK1008" s="778"/>
      <c r="DL1008" s="778"/>
      <c r="DM1008" s="778"/>
      <c r="DN1008" s="778"/>
      <c r="DO1008" s="778"/>
      <c r="DP1008" s="778"/>
      <c r="DQ1008" s="778"/>
      <c r="DR1008" s="778"/>
      <c r="DS1008" s="778"/>
      <c r="DT1008" s="778"/>
      <c r="DU1008" s="778"/>
      <c r="DV1008" s="778"/>
      <c r="DW1008" s="778"/>
      <c r="DX1008" s="778"/>
      <c r="DY1008" s="778"/>
      <c r="DZ1008" s="778"/>
      <c r="EA1008" s="778"/>
      <c r="EB1008" s="778"/>
      <c r="EC1008" s="778"/>
      <c r="ED1008" s="778"/>
      <c r="EE1008" s="778"/>
      <c r="EF1008" s="778"/>
      <c r="EG1008" s="778"/>
      <c r="EH1008" s="778"/>
      <c r="EI1008" s="778"/>
      <c r="EJ1008" s="778"/>
      <c r="EK1008" s="778"/>
      <c r="EL1008" s="778"/>
      <c r="EM1008" s="778"/>
      <c r="EN1008" s="778"/>
      <c r="EO1008" s="778"/>
      <c r="EP1008" s="778"/>
      <c r="EQ1008" s="778"/>
      <c r="ER1008" s="778"/>
      <c r="ES1008" s="778"/>
      <c r="ET1008" s="778"/>
      <c r="EU1008" s="778"/>
      <c r="EV1008" s="778"/>
      <c r="EW1008" s="778"/>
      <c r="EX1008" s="778"/>
      <c r="EY1008" s="778"/>
      <c r="EZ1008" s="778"/>
      <c r="FA1008" s="778"/>
      <c r="FB1008" s="778"/>
      <c r="FC1008" s="778"/>
      <c r="FD1008" s="778"/>
      <c r="FE1008" s="778"/>
      <c r="FF1008" s="778"/>
      <c r="FG1008" s="778"/>
      <c r="FH1008" s="778"/>
      <c r="FI1008" s="778"/>
      <c r="FJ1008" s="778"/>
      <c r="FK1008" s="778"/>
      <c r="FL1008" s="778"/>
      <c r="FM1008" s="778"/>
      <c r="FN1008" s="778"/>
      <c r="FO1008" s="778"/>
      <c r="FP1008" s="778"/>
      <c r="FQ1008" s="778"/>
      <c r="FR1008" s="778"/>
      <c r="FS1008" s="778"/>
      <c r="FT1008" s="778"/>
      <c r="FU1008" s="778"/>
      <c r="FV1008" s="778"/>
      <c r="FW1008" s="778"/>
      <c r="FX1008" s="778"/>
      <c r="FY1008" s="778"/>
      <c r="FZ1008" s="778"/>
      <c r="GA1008" s="778"/>
      <c r="GB1008" s="778"/>
      <c r="GC1008" s="778"/>
      <c r="GD1008" s="778"/>
      <c r="GE1008" s="778"/>
      <c r="GF1008" s="778"/>
      <c r="GG1008" s="778"/>
      <c r="GH1008" s="778"/>
      <c r="GI1008" s="778"/>
      <c r="GJ1008" s="778"/>
      <c r="GK1008" s="778"/>
      <c r="GL1008" s="778"/>
      <c r="GM1008" s="778"/>
      <c r="GN1008" s="778"/>
      <c r="GO1008" s="778"/>
      <c r="GP1008" s="778"/>
      <c r="GQ1008" s="778"/>
      <c r="GR1008" s="778"/>
      <c r="GS1008" s="778"/>
      <c r="GT1008" s="778"/>
      <c r="GU1008" s="778"/>
      <c r="GV1008" s="778"/>
      <c r="GW1008" s="778"/>
      <c r="GX1008" s="778"/>
      <c r="GY1008" s="778"/>
      <c r="GZ1008" s="778"/>
      <c r="HA1008" s="778"/>
      <c r="HB1008" s="778"/>
      <c r="HC1008" s="778"/>
      <c r="HD1008" s="778"/>
      <c r="HE1008" s="778"/>
      <c r="HF1008" s="778"/>
      <c r="HG1008" s="778"/>
      <c r="HH1008" s="778"/>
    </row>
    <row r="1009" spans="1:216" s="782" customFormat="1">
      <c r="A1009" s="779"/>
      <c r="B1009" s="780"/>
      <c r="C1009" s="780"/>
      <c r="D1009" s="780"/>
      <c r="E1009" s="780"/>
      <c r="F1009" s="780"/>
      <c r="G1009" s="780"/>
      <c r="H1009" s="780"/>
      <c r="I1009" s="780"/>
      <c r="J1009" s="780"/>
      <c r="K1009" s="780"/>
      <c r="L1009" s="780"/>
      <c r="M1009" s="780"/>
      <c r="N1009" s="780"/>
      <c r="O1009" s="780"/>
      <c r="P1009" s="780"/>
      <c r="Q1009" s="781"/>
      <c r="R1009" s="778"/>
      <c r="S1009" s="778"/>
      <c r="T1009" s="778"/>
      <c r="U1009" s="778"/>
      <c r="V1009" s="778"/>
      <c r="W1009" s="778"/>
      <c r="X1009" s="778"/>
      <c r="Y1009" s="778"/>
      <c r="Z1009" s="778"/>
      <c r="AA1009" s="778"/>
      <c r="AB1009" s="778"/>
      <c r="AC1009" s="778"/>
      <c r="AD1009" s="778"/>
      <c r="AE1009" s="778"/>
      <c r="AF1009" s="778"/>
      <c r="AG1009" s="778"/>
      <c r="AH1009" s="778"/>
      <c r="AI1009" s="778"/>
      <c r="AJ1009" s="778"/>
      <c r="AK1009" s="778"/>
      <c r="AL1009" s="778"/>
      <c r="AM1009" s="778"/>
      <c r="AN1009" s="778"/>
      <c r="AO1009" s="778"/>
      <c r="AP1009" s="778"/>
      <c r="AQ1009" s="778"/>
      <c r="AR1009" s="778"/>
      <c r="AS1009" s="778"/>
      <c r="AT1009" s="778"/>
      <c r="AU1009" s="778"/>
      <c r="AV1009" s="778"/>
      <c r="AW1009" s="778"/>
      <c r="AX1009" s="778"/>
      <c r="AY1009" s="778"/>
      <c r="AZ1009" s="778"/>
      <c r="BA1009" s="778"/>
      <c r="BB1009" s="778"/>
      <c r="BC1009" s="778"/>
      <c r="BD1009" s="778"/>
      <c r="BE1009" s="778"/>
      <c r="BF1009" s="778"/>
      <c r="BG1009" s="778"/>
      <c r="BH1009" s="778"/>
      <c r="BI1009" s="778"/>
      <c r="BJ1009" s="778"/>
      <c r="BK1009" s="778"/>
      <c r="BL1009" s="778"/>
      <c r="BM1009" s="778"/>
      <c r="BN1009" s="778"/>
      <c r="BO1009" s="778"/>
      <c r="BP1009" s="778"/>
      <c r="BQ1009" s="778"/>
      <c r="BR1009" s="778"/>
      <c r="BS1009" s="778"/>
      <c r="BT1009" s="778"/>
      <c r="BU1009" s="778"/>
      <c r="BV1009" s="778"/>
      <c r="BW1009" s="778"/>
      <c r="BX1009" s="778"/>
      <c r="BY1009" s="778"/>
      <c r="BZ1009" s="778"/>
      <c r="CA1009" s="778"/>
      <c r="CB1009" s="778"/>
      <c r="CC1009" s="778"/>
      <c r="CD1009" s="778"/>
      <c r="CE1009" s="778"/>
      <c r="CF1009" s="778"/>
      <c r="CG1009" s="778"/>
      <c r="CH1009" s="778"/>
      <c r="CI1009" s="778"/>
      <c r="CJ1009" s="778"/>
      <c r="CK1009" s="778"/>
      <c r="CL1009" s="778"/>
      <c r="CM1009" s="778"/>
      <c r="CN1009" s="778"/>
      <c r="CO1009" s="778"/>
      <c r="CP1009" s="778"/>
      <c r="CQ1009" s="778"/>
      <c r="CR1009" s="778"/>
      <c r="CS1009" s="778"/>
      <c r="CT1009" s="778"/>
      <c r="CU1009" s="778"/>
      <c r="CV1009" s="778"/>
      <c r="CW1009" s="778"/>
      <c r="CX1009" s="778"/>
      <c r="CY1009" s="778"/>
      <c r="CZ1009" s="778"/>
      <c r="DA1009" s="778"/>
      <c r="DB1009" s="778"/>
      <c r="DC1009" s="778"/>
      <c r="DD1009" s="778"/>
      <c r="DE1009" s="778"/>
      <c r="DF1009" s="778"/>
      <c r="DG1009" s="778"/>
      <c r="DH1009" s="778"/>
      <c r="DI1009" s="778"/>
      <c r="DJ1009" s="778"/>
      <c r="DK1009" s="778"/>
      <c r="DL1009" s="778"/>
      <c r="DM1009" s="778"/>
      <c r="DN1009" s="778"/>
      <c r="DO1009" s="778"/>
      <c r="DP1009" s="778"/>
      <c r="DQ1009" s="778"/>
      <c r="DR1009" s="778"/>
      <c r="DS1009" s="778"/>
      <c r="DT1009" s="778"/>
      <c r="DU1009" s="778"/>
      <c r="DV1009" s="778"/>
      <c r="DW1009" s="778"/>
      <c r="DX1009" s="778"/>
      <c r="DY1009" s="778"/>
      <c r="DZ1009" s="778"/>
      <c r="EA1009" s="778"/>
      <c r="EB1009" s="778"/>
      <c r="EC1009" s="778"/>
      <c r="ED1009" s="778"/>
      <c r="EE1009" s="778"/>
      <c r="EF1009" s="778"/>
      <c r="EG1009" s="778"/>
      <c r="EH1009" s="778"/>
      <c r="EI1009" s="778"/>
      <c r="EJ1009" s="778"/>
      <c r="EK1009" s="778"/>
      <c r="EL1009" s="778"/>
      <c r="EM1009" s="778"/>
      <c r="EN1009" s="778"/>
      <c r="EO1009" s="778"/>
      <c r="EP1009" s="778"/>
      <c r="EQ1009" s="778"/>
      <c r="ER1009" s="778"/>
      <c r="ES1009" s="778"/>
      <c r="ET1009" s="778"/>
      <c r="EU1009" s="778"/>
      <c r="EV1009" s="778"/>
      <c r="EW1009" s="778"/>
      <c r="EX1009" s="778"/>
      <c r="EY1009" s="778"/>
      <c r="EZ1009" s="778"/>
      <c r="FA1009" s="778"/>
      <c r="FB1009" s="778"/>
      <c r="FC1009" s="778"/>
      <c r="FD1009" s="778"/>
      <c r="FE1009" s="778"/>
      <c r="FF1009" s="778"/>
      <c r="FG1009" s="778"/>
      <c r="FH1009" s="778"/>
      <c r="FI1009" s="778"/>
      <c r="FJ1009" s="778"/>
      <c r="FK1009" s="778"/>
      <c r="FL1009" s="778"/>
      <c r="FM1009" s="778"/>
      <c r="FN1009" s="778"/>
      <c r="FO1009" s="778"/>
      <c r="FP1009" s="778"/>
      <c r="FQ1009" s="778"/>
      <c r="FR1009" s="778"/>
      <c r="FS1009" s="778"/>
      <c r="FT1009" s="778"/>
      <c r="FU1009" s="778"/>
      <c r="FV1009" s="778"/>
      <c r="FW1009" s="778"/>
      <c r="FX1009" s="778"/>
      <c r="FY1009" s="778"/>
      <c r="FZ1009" s="778"/>
      <c r="GA1009" s="778"/>
      <c r="GB1009" s="778"/>
      <c r="GC1009" s="778"/>
      <c r="GD1009" s="778"/>
      <c r="GE1009" s="778"/>
      <c r="GF1009" s="778"/>
      <c r="GG1009" s="778"/>
      <c r="GH1009" s="778"/>
      <c r="GI1009" s="778"/>
      <c r="GJ1009" s="778"/>
      <c r="GK1009" s="778"/>
      <c r="GL1009" s="778"/>
      <c r="GM1009" s="778"/>
      <c r="GN1009" s="778"/>
      <c r="GO1009" s="778"/>
      <c r="GP1009" s="778"/>
      <c r="GQ1009" s="778"/>
      <c r="GR1009" s="778"/>
      <c r="GS1009" s="778"/>
      <c r="GT1009" s="778"/>
      <c r="GU1009" s="778"/>
      <c r="GV1009" s="778"/>
      <c r="GW1009" s="778"/>
      <c r="GX1009" s="778"/>
      <c r="GY1009" s="778"/>
      <c r="GZ1009" s="778"/>
      <c r="HA1009" s="778"/>
      <c r="HB1009" s="778"/>
      <c r="HC1009" s="778"/>
      <c r="HD1009" s="778"/>
      <c r="HE1009" s="778"/>
      <c r="HF1009" s="778"/>
      <c r="HG1009" s="778"/>
      <c r="HH1009" s="778"/>
    </row>
    <row r="1010" spans="1:216" s="782" customFormat="1">
      <c r="A1010" s="779"/>
      <c r="B1010" s="780"/>
      <c r="C1010" s="780"/>
      <c r="D1010" s="780"/>
      <c r="E1010" s="780"/>
      <c r="F1010" s="780"/>
      <c r="G1010" s="780"/>
      <c r="H1010" s="780"/>
      <c r="I1010" s="780"/>
      <c r="J1010" s="780"/>
      <c r="K1010" s="780"/>
      <c r="L1010" s="780"/>
      <c r="M1010" s="780"/>
      <c r="N1010" s="780"/>
      <c r="O1010" s="780"/>
      <c r="P1010" s="780"/>
      <c r="Q1010" s="781"/>
      <c r="R1010" s="778"/>
      <c r="S1010" s="778"/>
      <c r="T1010" s="778"/>
      <c r="U1010" s="778"/>
      <c r="V1010" s="778"/>
      <c r="W1010" s="778"/>
      <c r="X1010" s="778"/>
      <c r="Y1010" s="778"/>
      <c r="Z1010" s="778"/>
      <c r="AA1010" s="778"/>
      <c r="AB1010" s="778"/>
      <c r="AC1010" s="778"/>
      <c r="AD1010" s="778"/>
      <c r="AE1010" s="778"/>
      <c r="AF1010" s="778"/>
      <c r="AG1010" s="778"/>
      <c r="AH1010" s="778"/>
      <c r="AI1010" s="778"/>
      <c r="AJ1010" s="778"/>
      <c r="AK1010" s="778"/>
      <c r="AL1010" s="778"/>
      <c r="AM1010" s="778"/>
      <c r="AN1010" s="778"/>
      <c r="AO1010" s="778"/>
      <c r="AP1010" s="778"/>
      <c r="AQ1010" s="778"/>
      <c r="AR1010" s="778"/>
      <c r="AS1010" s="778"/>
      <c r="AT1010" s="778"/>
      <c r="AU1010" s="778"/>
      <c r="AV1010" s="778"/>
      <c r="AW1010" s="778"/>
      <c r="AX1010" s="778"/>
      <c r="AY1010" s="778"/>
      <c r="AZ1010" s="778"/>
      <c r="BA1010" s="778"/>
      <c r="BB1010" s="778"/>
      <c r="BC1010" s="778"/>
      <c r="BD1010" s="778"/>
      <c r="BE1010" s="778"/>
      <c r="BF1010" s="778"/>
      <c r="BG1010" s="778"/>
      <c r="BH1010" s="778"/>
      <c r="BI1010" s="778"/>
      <c r="BJ1010" s="778"/>
      <c r="BK1010" s="778"/>
      <c r="BL1010" s="778"/>
      <c r="BM1010" s="778"/>
      <c r="BN1010" s="778"/>
      <c r="BO1010" s="778"/>
      <c r="BP1010" s="778"/>
      <c r="BQ1010" s="778"/>
      <c r="BR1010" s="778"/>
      <c r="BS1010" s="778"/>
      <c r="BT1010" s="778"/>
      <c r="BU1010" s="778"/>
      <c r="BV1010" s="778"/>
      <c r="BW1010" s="778"/>
      <c r="BX1010" s="778"/>
      <c r="BY1010" s="778"/>
      <c r="BZ1010" s="778"/>
      <c r="CA1010" s="778"/>
      <c r="CB1010" s="778"/>
      <c r="CC1010" s="778"/>
      <c r="CD1010" s="778"/>
      <c r="CE1010" s="778"/>
      <c r="CF1010" s="778"/>
      <c r="CG1010" s="778"/>
      <c r="CH1010" s="778"/>
      <c r="CI1010" s="778"/>
      <c r="CJ1010" s="778"/>
      <c r="CK1010" s="778"/>
      <c r="CL1010" s="778"/>
      <c r="CM1010" s="778"/>
      <c r="CN1010" s="778"/>
      <c r="CO1010" s="778"/>
      <c r="CP1010" s="778"/>
      <c r="CQ1010" s="778"/>
      <c r="CR1010" s="778"/>
      <c r="CS1010" s="778"/>
      <c r="CT1010" s="778"/>
      <c r="CU1010" s="778"/>
      <c r="CV1010" s="778"/>
      <c r="CW1010" s="778"/>
      <c r="CX1010" s="778"/>
      <c r="CY1010" s="778"/>
      <c r="CZ1010" s="778"/>
      <c r="DA1010" s="778"/>
      <c r="DB1010" s="778"/>
      <c r="DC1010" s="778"/>
      <c r="DD1010" s="778"/>
      <c r="DE1010" s="778"/>
      <c r="DF1010" s="778"/>
      <c r="DG1010" s="778"/>
      <c r="DH1010" s="778"/>
      <c r="DI1010" s="778"/>
      <c r="DJ1010" s="778"/>
      <c r="DK1010" s="778"/>
      <c r="DL1010" s="778"/>
      <c r="DM1010" s="778"/>
      <c r="DN1010" s="778"/>
      <c r="DO1010" s="778"/>
      <c r="DP1010" s="778"/>
      <c r="DQ1010" s="778"/>
      <c r="DR1010" s="778"/>
      <c r="DS1010" s="778"/>
      <c r="DT1010" s="778"/>
      <c r="DU1010" s="778"/>
      <c r="DV1010" s="778"/>
      <c r="DW1010" s="778"/>
      <c r="DX1010" s="778"/>
      <c r="DY1010" s="778"/>
      <c r="DZ1010" s="778"/>
      <c r="EA1010" s="778"/>
      <c r="EB1010" s="778"/>
      <c r="EC1010" s="778"/>
      <c r="ED1010" s="778"/>
      <c r="EE1010" s="778"/>
      <c r="EF1010" s="778"/>
      <c r="EG1010" s="778"/>
      <c r="EH1010" s="778"/>
      <c r="EI1010" s="778"/>
      <c r="EJ1010" s="778"/>
      <c r="EK1010" s="778"/>
      <c r="EL1010" s="778"/>
      <c r="EM1010" s="778"/>
      <c r="EN1010" s="778"/>
      <c r="EO1010" s="778"/>
      <c r="EP1010" s="778"/>
      <c r="EQ1010" s="778"/>
      <c r="ER1010" s="778"/>
      <c r="ES1010" s="778"/>
      <c r="ET1010" s="778"/>
      <c r="EU1010" s="778"/>
      <c r="EV1010" s="778"/>
      <c r="EW1010" s="778"/>
      <c r="EX1010" s="778"/>
      <c r="EY1010" s="778"/>
      <c r="EZ1010" s="778"/>
      <c r="FA1010" s="778"/>
      <c r="FB1010" s="778"/>
      <c r="FC1010" s="778"/>
      <c r="FD1010" s="778"/>
      <c r="FE1010" s="778"/>
      <c r="FF1010" s="778"/>
      <c r="FG1010" s="778"/>
      <c r="FH1010" s="778"/>
      <c r="FI1010" s="778"/>
      <c r="FJ1010" s="778"/>
      <c r="FK1010" s="778"/>
      <c r="FL1010" s="778"/>
      <c r="FM1010" s="778"/>
      <c r="FN1010" s="778"/>
      <c r="FO1010" s="778"/>
      <c r="FP1010" s="778"/>
      <c r="FQ1010" s="778"/>
      <c r="FR1010" s="778"/>
      <c r="FS1010" s="778"/>
      <c r="FT1010" s="778"/>
      <c r="FU1010" s="778"/>
      <c r="FV1010" s="778"/>
      <c r="FW1010" s="778"/>
      <c r="FX1010" s="778"/>
      <c r="FY1010" s="778"/>
      <c r="FZ1010" s="778"/>
      <c r="GA1010" s="778"/>
      <c r="GB1010" s="778"/>
      <c r="GC1010" s="778"/>
      <c r="GD1010" s="778"/>
      <c r="GE1010" s="778"/>
      <c r="GF1010" s="778"/>
      <c r="GG1010" s="778"/>
      <c r="GH1010" s="778"/>
      <c r="GI1010" s="778"/>
      <c r="GJ1010" s="778"/>
      <c r="GK1010" s="778"/>
      <c r="GL1010" s="778"/>
      <c r="GM1010" s="778"/>
      <c r="GN1010" s="778"/>
      <c r="GO1010" s="778"/>
      <c r="GP1010" s="778"/>
      <c r="GQ1010" s="778"/>
      <c r="GR1010" s="778"/>
      <c r="GS1010" s="778"/>
      <c r="GT1010" s="778"/>
      <c r="GU1010" s="778"/>
      <c r="GV1010" s="778"/>
      <c r="GW1010" s="778"/>
      <c r="GX1010" s="778"/>
      <c r="GY1010" s="778"/>
      <c r="GZ1010" s="778"/>
      <c r="HA1010" s="778"/>
      <c r="HB1010" s="778"/>
      <c r="HC1010" s="778"/>
      <c r="HD1010" s="778"/>
      <c r="HE1010" s="778"/>
      <c r="HF1010" s="778"/>
      <c r="HG1010" s="778"/>
      <c r="HH1010" s="778"/>
    </row>
    <row r="1011" spans="1:216" s="782" customFormat="1">
      <c r="A1011" s="779"/>
      <c r="B1011" s="780"/>
      <c r="C1011" s="780"/>
      <c r="D1011" s="780"/>
      <c r="E1011" s="780"/>
      <c r="F1011" s="780"/>
      <c r="G1011" s="780"/>
      <c r="H1011" s="780"/>
      <c r="I1011" s="780"/>
      <c r="J1011" s="780"/>
      <c r="K1011" s="780"/>
      <c r="L1011" s="780"/>
      <c r="M1011" s="780"/>
      <c r="N1011" s="780"/>
      <c r="O1011" s="780"/>
      <c r="P1011" s="780"/>
      <c r="Q1011" s="781"/>
      <c r="R1011" s="778"/>
      <c r="S1011" s="778"/>
      <c r="T1011" s="778"/>
      <c r="U1011" s="778"/>
      <c r="V1011" s="778"/>
      <c r="W1011" s="778"/>
      <c r="X1011" s="778"/>
      <c r="Y1011" s="778"/>
      <c r="Z1011" s="778"/>
      <c r="AA1011" s="778"/>
      <c r="AB1011" s="778"/>
      <c r="AC1011" s="778"/>
      <c r="AD1011" s="778"/>
      <c r="AE1011" s="778"/>
      <c r="AF1011" s="778"/>
      <c r="AG1011" s="778"/>
      <c r="AH1011" s="778"/>
      <c r="AI1011" s="778"/>
      <c r="AJ1011" s="778"/>
      <c r="AK1011" s="778"/>
      <c r="AL1011" s="778"/>
      <c r="AM1011" s="778"/>
      <c r="AN1011" s="778"/>
      <c r="AO1011" s="778"/>
      <c r="AP1011" s="778"/>
      <c r="AQ1011" s="778"/>
      <c r="AR1011" s="778"/>
      <c r="AS1011" s="778"/>
      <c r="AT1011" s="778"/>
      <c r="AU1011" s="778"/>
      <c r="AV1011" s="778"/>
      <c r="AW1011" s="778"/>
      <c r="AX1011" s="778"/>
      <c r="AY1011" s="778"/>
      <c r="AZ1011" s="778"/>
      <c r="BA1011" s="778"/>
      <c r="BB1011" s="778"/>
      <c r="BC1011" s="778"/>
      <c r="BD1011" s="778"/>
      <c r="BE1011" s="778"/>
      <c r="BF1011" s="778"/>
      <c r="BG1011" s="778"/>
      <c r="BH1011" s="778"/>
      <c r="BI1011" s="778"/>
      <c r="BJ1011" s="778"/>
      <c r="BK1011" s="778"/>
      <c r="BL1011" s="778"/>
      <c r="BM1011" s="778"/>
      <c r="BN1011" s="778"/>
      <c r="BO1011" s="778"/>
      <c r="BP1011" s="778"/>
      <c r="BQ1011" s="778"/>
      <c r="BR1011" s="778"/>
      <c r="BS1011" s="778"/>
      <c r="BT1011" s="778"/>
      <c r="BU1011" s="778"/>
      <c r="BV1011" s="778"/>
      <c r="BW1011" s="778"/>
      <c r="BX1011" s="778"/>
      <c r="BY1011" s="778"/>
      <c r="BZ1011" s="778"/>
      <c r="CA1011" s="778"/>
      <c r="CB1011" s="778"/>
      <c r="CC1011" s="778"/>
      <c r="CD1011" s="778"/>
      <c r="CE1011" s="778"/>
      <c r="CF1011" s="778"/>
      <c r="CG1011" s="778"/>
      <c r="CH1011" s="778"/>
      <c r="CI1011" s="778"/>
      <c r="CJ1011" s="778"/>
      <c r="CK1011" s="778"/>
      <c r="CL1011" s="778"/>
      <c r="CM1011" s="778"/>
      <c r="CN1011" s="778"/>
      <c r="CO1011" s="778"/>
      <c r="CP1011" s="778"/>
      <c r="CQ1011" s="778"/>
      <c r="CR1011" s="778"/>
      <c r="CS1011" s="778"/>
      <c r="CT1011" s="778"/>
      <c r="CU1011" s="778"/>
      <c r="CV1011" s="778"/>
      <c r="CW1011" s="778"/>
      <c r="CX1011" s="778"/>
      <c r="CY1011" s="778"/>
      <c r="CZ1011" s="778"/>
      <c r="DA1011" s="778"/>
      <c r="DB1011" s="778"/>
      <c r="DC1011" s="778"/>
      <c r="DD1011" s="778"/>
      <c r="DE1011" s="778"/>
      <c r="DF1011" s="778"/>
      <c r="DG1011" s="778"/>
      <c r="DH1011" s="778"/>
      <c r="DI1011" s="778"/>
      <c r="DJ1011" s="778"/>
      <c r="DK1011" s="778"/>
      <c r="DL1011" s="778"/>
      <c r="DM1011" s="778"/>
      <c r="DN1011" s="778"/>
      <c r="DO1011" s="778"/>
      <c r="DP1011" s="778"/>
      <c r="DQ1011" s="778"/>
      <c r="DR1011" s="778"/>
      <c r="DS1011" s="778"/>
      <c r="DT1011" s="778"/>
      <c r="DU1011" s="778"/>
      <c r="DV1011" s="778"/>
      <c r="DW1011" s="778"/>
      <c r="DX1011" s="778"/>
      <c r="DY1011" s="778"/>
      <c r="DZ1011" s="778"/>
      <c r="EA1011" s="778"/>
      <c r="EB1011" s="778"/>
      <c r="EC1011" s="778"/>
      <c r="ED1011" s="778"/>
      <c r="EE1011" s="778"/>
      <c r="EF1011" s="778"/>
      <c r="EG1011" s="778"/>
      <c r="EH1011" s="778"/>
      <c r="EI1011" s="778"/>
      <c r="EJ1011" s="778"/>
      <c r="EK1011" s="778"/>
      <c r="EL1011" s="778"/>
      <c r="EM1011" s="778"/>
      <c r="EN1011" s="778"/>
      <c r="EO1011" s="778"/>
      <c r="EP1011" s="778"/>
      <c r="EQ1011" s="778"/>
      <c r="ER1011" s="778"/>
      <c r="ES1011" s="778"/>
      <c r="ET1011" s="778"/>
      <c r="EU1011" s="778"/>
      <c r="EV1011" s="778"/>
      <c r="EW1011" s="778"/>
      <c r="EX1011" s="778"/>
      <c r="EY1011" s="778"/>
      <c r="EZ1011" s="778"/>
      <c r="FA1011" s="778"/>
      <c r="FB1011" s="778"/>
      <c r="FC1011" s="778"/>
      <c r="FD1011" s="778"/>
      <c r="FE1011" s="778"/>
      <c r="FF1011" s="778"/>
      <c r="FG1011" s="778"/>
      <c r="FH1011" s="778"/>
      <c r="FI1011" s="778"/>
      <c r="FJ1011" s="778"/>
      <c r="FK1011" s="778"/>
      <c r="FL1011" s="778"/>
      <c r="FM1011" s="778"/>
      <c r="FN1011" s="778"/>
      <c r="FO1011" s="778"/>
      <c r="FP1011" s="778"/>
      <c r="FQ1011" s="778"/>
      <c r="FR1011" s="778"/>
      <c r="FS1011" s="778"/>
      <c r="FT1011" s="778"/>
      <c r="FU1011" s="778"/>
      <c r="FV1011" s="778"/>
      <c r="FW1011" s="778"/>
      <c r="FX1011" s="778"/>
      <c r="FY1011" s="778"/>
      <c r="FZ1011" s="778"/>
      <c r="GA1011" s="778"/>
      <c r="GB1011" s="778"/>
      <c r="GC1011" s="778"/>
      <c r="GD1011" s="778"/>
      <c r="GE1011" s="778"/>
      <c r="GF1011" s="778"/>
      <c r="GG1011" s="778"/>
      <c r="GH1011" s="778"/>
      <c r="GI1011" s="778"/>
      <c r="GJ1011" s="778"/>
      <c r="GK1011" s="778"/>
      <c r="GL1011" s="778"/>
      <c r="GM1011" s="778"/>
      <c r="GN1011" s="778"/>
      <c r="GO1011" s="778"/>
      <c r="GP1011" s="778"/>
      <c r="GQ1011" s="778"/>
      <c r="GR1011" s="778"/>
      <c r="GS1011" s="778"/>
      <c r="GT1011" s="778"/>
      <c r="GU1011" s="778"/>
      <c r="GV1011" s="778"/>
      <c r="GW1011" s="778"/>
      <c r="GX1011" s="778"/>
      <c r="GY1011" s="778"/>
      <c r="GZ1011" s="778"/>
      <c r="HA1011" s="778"/>
      <c r="HB1011" s="778"/>
      <c r="HC1011" s="778"/>
      <c r="HD1011" s="778"/>
      <c r="HE1011" s="778"/>
      <c r="HF1011" s="778"/>
      <c r="HG1011" s="778"/>
      <c r="HH1011" s="778"/>
    </row>
    <row r="1012" spans="1:216" s="782" customFormat="1">
      <c r="A1012" s="779"/>
      <c r="B1012" s="780"/>
      <c r="C1012" s="780"/>
      <c r="D1012" s="780"/>
      <c r="E1012" s="780"/>
      <c r="F1012" s="780"/>
      <c r="G1012" s="780"/>
      <c r="H1012" s="780"/>
      <c r="I1012" s="780"/>
      <c r="J1012" s="780"/>
      <c r="K1012" s="780"/>
      <c r="L1012" s="780"/>
      <c r="M1012" s="780"/>
      <c r="N1012" s="780"/>
      <c r="O1012" s="780"/>
      <c r="P1012" s="780"/>
      <c r="Q1012" s="781"/>
      <c r="R1012" s="778"/>
      <c r="S1012" s="778"/>
      <c r="T1012" s="778"/>
      <c r="U1012" s="778"/>
      <c r="V1012" s="778"/>
      <c r="W1012" s="778"/>
      <c r="X1012" s="778"/>
      <c r="Y1012" s="778"/>
      <c r="Z1012" s="778"/>
      <c r="AA1012" s="778"/>
      <c r="AB1012" s="778"/>
      <c r="AC1012" s="778"/>
      <c r="AD1012" s="778"/>
      <c r="AE1012" s="778"/>
      <c r="AF1012" s="778"/>
      <c r="AG1012" s="778"/>
      <c r="AH1012" s="778"/>
      <c r="AI1012" s="778"/>
      <c r="AJ1012" s="778"/>
      <c r="AK1012" s="778"/>
      <c r="AL1012" s="778"/>
      <c r="AM1012" s="778"/>
      <c r="AN1012" s="778"/>
      <c r="AO1012" s="778"/>
      <c r="AP1012" s="778"/>
      <c r="AQ1012" s="778"/>
      <c r="AR1012" s="778"/>
      <c r="AS1012" s="778"/>
      <c r="AT1012" s="778"/>
      <c r="AU1012" s="778"/>
      <c r="AV1012" s="778"/>
      <c r="AW1012" s="778"/>
      <c r="AX1012" s="778"/>
      <c r="AY1012" s="778"/>
      <c r="AZ1012" s="778"/>
      <c r="BA1012" s="778"/>
      <c r="BB1012" s="778"/>
      <c r="BC1012" s="778"/>
      <c r="BD1012" s="778"/>
      <c r="BE1012" s="778"/>
      <c r="BF1012" s="778"/>
      <c r="BG1012" s="778"/>
      <c r="BH1012" s="778"/>
      <c r="BI1012" s="778"/>
      <c r="BJ1012" s="778"/>
      <c r="BK1012" s="778"/>
      <c r="BL1012" s="778"/>
      <c r="BM1012" s="778"/>
      <c r="BN1012" s="778"/>
      <c r="BO1012" s="778"/>
      <c r="BP1012" s="778"/>
      <c r="BQ1012" s="778"/>
      <c r="BR1012" s="778"/>
      <c r="BS1012" s="778"/>
      <c r="BT1012" s="778"/>
      <c r="BU1012" s="778"/>
      <c r="BV1012" s="778"/>
      <c r="BW1012" s="778"/>
      <c r="BX1012" s="778"/>
      <c r="BY1012" s="778"/>
      <c r="BZ1012" s="778"/>
      <c r="CA1012" s="778"/>
      <c r="CB1012" s="778"/>
      <c r="CC1012" s="778"/>
      <c r="CD1012" s="778"/>
      <c r="CE1012" s="778"/>
      <c r="CF1012" s="778"/>
      <c r="CG1012" s="778"/>
      <c r="CH1012" s="778"/>
      <c r="CI1012" s="778"/>
      <c r="CJ1012" s="778"/>
      <c r="CK1012" s="778"/>
      <c r="CL1012" s="778"/>
      <c r="CM1012" s="778"/>
      <c r="CN1012" s="778"/>
      <c r="CO1012" s="778"/>
      <c r="CP1012" s="778"/>
      <c r="CQ1012" s="778"/>
      <c r="CR1012" s="778"/>
      <c r="CS1012" s="778"/>
      <c r="CT1012" s="778"/>
      <c r="CU1012" s="778"/>
      <c r="CV1012" s="778"/>
      <c r="CW1012" s="778"/>
      <c r="CX1012" s="778"/>
      <c r="CY1012" s="778"/>
      <c r="CZ1012" s="778"/>
      <c r="DA1012" s="778"/>
      <c r="DB1012" s="778"/>
      <c r="DC1012" s="778"/>
      <c r="DD1012" s="778"/>
      <c r="DE1012" s="778"/>
      <c r="DF1012" s="778"/>
      <c r="DG1012" s="778"/>
      <c r="DH1012" s="778"/>
      <c r="DI1012" s="778"/>
      <c r="DJ1012" s="778"/>
      <c r="DK1012" s="778"/>
      <c r="DL1012" s="778"/>
      <c r="DM1012" s="778"/>
      <c r="DN1012" s="778"/>
      <c r="DO1012" s="778"/>
      <c r="DP1012" s="778"/>
      <c r="DQ1012" s="778"/>
      <c r="DR1012" s="778"/>
      <c r="DS1012" s="778"/>
      <c r="DT1012" s="778"/>
      <c r="DU1012" s="778"/>
      <c r="DV1012" s="778"/>
      <c r="DW1012" s="778"/>
      <c r="DX1012" s="778"/>
      <c r="DY1012" s="778"/>
      <c r="DZ1012" s="778"/>
      <c r="EA1012" s="778"/>
      <c r="EB1012" s="778"/>
      <c r="EC1012" s="778"/>
      <c r="ED1012" s="778"/>
      <c r="EE1012" s="778"/>
      <c r="EF1012" s="778"/>
      <c r="EG1012" s="778"/>
      <c r="EH1012" s="778"/>
      <c r="EI1012" s="778"/>
      <c r="EJ1012" s="778"/>
      <c r="EK1012" s="778"/>
      <c r="EL1012" s="778"/>
      <c r="EM1012" s="778"/>
      <c r="EN1012" s="778"/>
      <c r="EO1012" s="778"/>
      <c r="EP1012" s="778"/>
      <c r="EQ1012" s="778"/>
      <c r="ER1012" s="778"/>
      <c r="ES1012" s="778"/>
      <c r="ET1012" s="778"/>
      <c r="EU1012" s="778"/>
      <c r="EV1012" s="778"/>
      <c r="EW1012" s="778"/>
      <c r="EX1012" s="778"/>
      <c r="EY1012" s="778"/>
      <c r="EZ1012" s="778"/>
      <c r="FA1012" s="778"/>
      <c r="FB1012" s="778"/>
      <c r="FC1012" s="778"/>
      <c r="FD1012" s="778"/>
      <c r="FE1012" s="778"/>
      <c r="FF1012" s="778"/>
      <c r="FG1012" s="778"/>
      <c r="FH1012" s="778"/>
      <c r="FI1012" s="778"/>
      <c r="FJ1012" s="778"/>
      <c r="FK1012" s="778"/>
      <c r="FL1012" s="778"/>
      <c r="FM1012" s="778"/>
      <c r="FN1012" s="778"/>
      <c r="FO1012" s="778"/>
      <c r="FP1012" s="778"/>
      <c r="FQ1012" s="778"/>
      <c r="FR1012" s="778"/>
      <c r="FS1012" s="778"/>
      <c r="FT1012" s="778"/>
      <c r="FU1012" s="778"/>
      <c r="FV1012" s="778"/>
      <c r="FW1012" s="778"/>
      <c r="FX1012" s="778"/>
      <c r="FY1012" s="778"/>
      <c r="FZ1012" s="778"/>
      <c r="GA1012" s="778"/>
      <c r="GB1012" s="778"/>
      <c r="GC1012" s="778"/>
      <c r="GD1012" s="778"/>
      <c r="GE1012" s="778"/>
      <c r="GF1012" s="778"/>
      <c r="GG1012" s="778"/>
      <c r="GH1012" s="778"/>
      <c r="GI1012" s="778"/>
      <c r="GJ1012" s="778"/>
      <c r="GK1012" s="778"/>
      <c r="GL1012" s="778"/>
      <c r="GM1012" s="778"/>
      <c r="GN1012" s="778"/>
      <c r="GO1012" s="778"/>
      <c r="GP1012" s="778"/>
      <c r="GQ1012" s="778"/>
      <c r="GR1012" s="778"/>
      <c r="GS1012" s="778"/>
      <c r="GT1012" s="778"/>
      <c r="GU1012" s="778"/>
      <c r="GV1012" s="778"/>
      <c r="GW1012" s="778"/>
      <c r="GX1012" s="778"/>
      <c r="GY1012" s="778"/>
      <c r="GZ1012" s="778"/>
      <c r="HA1012" s="778"/>
      <c r="HB1012" s="778"/>
      <c r="HC1012" s="778"/>
      <c r="HD1012" s="778"/>
      <c r="HE1012" s="778"/>
      <c r="HF1012" s="778"/>
      <c r="HG1012" s="778"/>
      <c r="HH1012" s="778"/>
    </row>
    <row r="1013" spans="1:216" s="782" customFormat="1">
      <c r="A1013" s="779"/>
      <c r="B1013" s="780"/>
      <c r="C1013" s="780"/>
      <c r="D1013" s="780"/>
      <c r="E1013" s="780"/>
      <c r="F1013" s="780"/>
      <c r="G1013" s="780"/>
      <c r="H1013" s="780"/>
      <c r="I1013" s="780"/>
      <c r="J1013" s="780"/>
      <c r="K1013" s="780"/>
      <c r="L1013" s="780"/>
      <c r="M1013" s="780"/>
      <c r="N1013" s="780"/>
      <c r="O1013" s="780"/>
      <c r="P1013" s="780"/>
      <c r="Q1013" s="781"/>
      <c r="R1013" s="778"/>
      <c r="S1013" s="778"/>
      <c r="T1013" s="778"/>
      <c r="U1013" s="778"/>
      <c r="V1013" s="778"/>
      <c r="W1013" s="778"/>
      <c r="X1013" s="778"/>
      <c r="Y1013" s="778"/>
      <c r="Z1013" s="778"/>
      <c r="AA1013" s="778"/>
      <c r="AB1013" s="778"/>
      <c r="AC1013" s="778"/>
      <c r="AD1013" s="778"/>
      <c r="AE1013" s="778"/>
      <c r="AF1013" s="778"/>
      <c r="AG1013" s="778"/>
      <c r="AH1013" s="778"/>
      <c r="AI1013" s="778"/>
      <c r="AJ1013" s="778"/>
      <c r="AK1013" s="778"/>
      <c r="AL1013" s="778"/>
      <c r="AM1013" s="778"/>
      <c r="AN1013" s="778"/>
      <c r="AO1013" s="778"/>
      <c r="AP1013" s="778"/>
      <c r="AQ1013" s="778"/>
      <c r="AR1013" s="778"/>
      <c r="AS1013" s="778"/>
      <c r="AT1013" s="778"/>
      <c r="AU1013" s="778"/>
      <c r="AV1013" s="778"/>
      <c r="AW1013" s="778"/>
      <c r="AX1013" s="778"/>
      <c r="AY1013" s="778"/>
      <c r="AZ1013" s="778"/>
      <c r="BA1013" s="778"/>
      <c r="BB1013" s="778"/>
      <c r="BC1013" s="778"/>
      <c r="BD1013" s="778"/>
      <c r="BE1013" s="778"/>
      <c r="BF1013" s="778"/>
      <c r="BG1013" s="778"/>
      <c r="BH1013" s="778"/>
      <c r="BI1013" s="778"/>
      <c r="BJ1013" s="778"/>
      <c r="BK1013" s="778"/>
      <c r="BL1013" s="778"/>
      <c r="BM1013" s="778"/>
      <c r="BN1013" s="778"/>
      <c r="BO1013" s="778"/>
      <c r="BP1013" s="778"/>
      <c r="BQ1013" s="778"/>
      <c r="BR1013" s="778"/>
      <c r="BS1013" s="778"/>
      <c r="BT1013" s="778"/>
      <c r="BU1013" s="778"/>
      <c r="BV1013" s="778"/>
      <c r="BW1013" s="778"/>
      <c r="BX1013" s="778"/>
      <c r="BY1013" s="778"/>
      <c r="BZ1013" s="778"/>
      <c r="CA1013" s="778"/>
      <c r="CB1013" s="778"/>
      <c r="CC1013" s="778"/>
      <c r="CD1013" s="778"/>
      <c r="CE1013" s="778"/>
      <c r="CF1013" s="778"/>
      <c r="CG1013" s="778"/>
      <c r="CH1013" s="778"/>
      <c r="CI1013" s="778"/>
      <c r="CJ1013" s="778"/>
      <c r="CK1013" s="778"/>
      <c r="CL1013" s="778"/>
      <c r="CM1013" s="778"/>
      <c r="CN1013" s="778"/>
      <c r="CO1013" s="778"/>
      <c r="CP1013" s="778"/>
      <c r="CQ1013" s="778"/>
      <c r="CR1013" s="778"/>
      <c r="CS1013" s="778"/>
      <c r="CT1013" s="778"/>
      <c r="CU1013" s="778"/>
      <c r="CV1013" s="778"/>
      <c r="CW1013" s="778"/>
      <c r="CX1013" s="778"/>
      <c r="CY1013" s="778"/>
      <c r="CZ1013" s="778"/>
      <c r="DA1013" s="778"/>
      <c r="DB1013" s="778"/>
      <c r="DC1013" s="778"/>
      <c r="DD1013" s="778"/>
      <c r="DE1013" s="778"/>
      <c r="DF1013" s="778"/>
      <c r="DG1013" s="778"/>
      <c r="DH1013" s="778"/>
      <c r="DI1013" s="778"/>
      <c r="DJ1013" s="778"/>
      <c r="DK1013" s="778"/>
      <c r="DL1013" s="778"/>
      <c r="DM1013" s="778"/>
      <c r="DN1013" s="778"/>
      <c r="DO1013" s="778"/>
      <c r="DP1013" s="778"/>
      <c r="DQ1013" s="778"/>
      <c r="DR1013" s="778"/>
      <c r="DS1013" s="778"/>
      <c r="DT1013" s="778"/>
      <c r="DU1013" s="778"/>
      <c r="DV1013" s="778"/>
      <c r="DW1013" s="778"/>
      <c r="DX1013" s="778"/>
      <c r="DY1013" s="778"/>
      <c r="DZ1013" s="778"/>
      <c r="EA1013" s="778"/>
      <c r="EB1013" s="778"/>
      <c r="EC1013" s="778"/>
      <c r="ED1013" s="778"/>
      <c r="EE1013" s="778"/>
      <c r="EF1013" s="778"/>
      <c r="EG1013" s="778"/>
      <c r="EH1013" s="778"/>
      <c r="EI1013" s="778"/>
      <c r="EJ1013" s="778"/>
      <c r="EK1013" s="778"/>
      <c r="EL1013" s="778"/>
      <c r="EM1013" s="778"/>
      <c r="EN1013" s="778"/>
      <c r="EO1013" s="778"/>
      <c r="EP1013" s="778"/>
      <c r="EQ1013" s="778"/>
      <c r="ER1013" s="778"/>
      <c r="ES1013" s="778"/>
      <c r="ET1013" s="778"/>
      <c r="EU1013" s="778"/>
      <c r="EV1013" s="778"/>
      <c r="EW1013" s="778"/>
      <c r="EX1013" s="778"/>
      <c r="EY1013" s="778"/>
      <c r="EZ1013" s="778"/>
      <c r="FA1013" s="778"/>
      <c r="FB1013" s="778"/>
      <c r="FC1013" s="778"/>
      <c r="FD1013" s="778"/>
      <c r="FE1013" s="778"/>
      <c r="FF1013" s="778"/>
      <c r="FG1013" s="778"/>
      <c r="FH1013" s="778"/>
      <c r="FI1013" s="778"/>
      <c r="FJ1013" s="778"/>
      <c r="FK1013" s="778"/>
      <c r="FL1013" s="778"/>
      <c r="FM1013" s="778"/>
      <c r="FN1013" s="778"/>
      <c r="FO1013" s="778"/>
      <c r="FP1013" s="778"/>
      <c r="FQ1013" s="778"/>
      <c r="FR1013" s="778"/>
      <c r="FS1013" s="778"/>
      <c r="FT1013" s="778"/>
      <c r="FU1013" s="778"/>
      <c r="FV1013" s="778"/>
      <c r="FW1013" s="778"/>
      <c r="FX1013" s="778"/>
      <c r="FY1013" s="778"/>
      <c r="FZ1013" s="778"/>
      <c r="GA1013" s="778"/>
      <c r="GB1013" s="778"/>
      <c r="GC1013" s="778"/>
      <c r="GD1013" s="778"/>
      <c r="GE1013" s="778"/>
      <c r="GF1013" s="778"/>
      <c r="GG1013" s="778"/>
      <c r="GH1013" s="778"/>
      <c r="GI1013" s="778"/>
      <c r="GJ1013" s="778"/>
      <c r="GK1013" s="778"/>
      <c r="GL1013" s="778"/>
      <c r="GM1013" s="778"/>
      <c r="GN1013" s="778"/>
      <c r="GO1013" s="778"/>
      <c r="GP1013" s="778"/>
      <c r="GQ1013" s="778"/>
      <c r="GR1013" s="778"/>
      <c r="GS1013" s="778"/>
      <c r="GT1013" s="778"/>
      <c r="GU1013" s="778"/>
      <c r="GV1013" s="778"/>
      <c r="GW1013" s="778"/>
      <c r="GX1013" s="778"/>
      <c r="GY1013" s="778"/>
      <c r="GZ1013" s="778"/>
      <c r="HA1013" s="778"/>
      <c r="HB1013" s="778"/>
      <c r="HC1013" s="778"/>
      <c r="HD1013" s="778"/>
      <c r="HE1013" s="778"/>
      <c r="HF1013" s="778"/>
      <c r="HG1013" s="778"/>
      <c r="HH1013" s="778"/>
    </row>
    <row r="1014" spans="1:216" s="782" customFormat="1">
      <c r="A1014" s="779"/>
      <c r="B1014" s="780"/>
      <c r="C1014" s="780"/>
      <c r="D1014" s="780"/>
      <c r="E1014" s="780"/>
      <c r="F1014" s="780"/>
      <c r="G1014" s="780"/>
      <c r="H1014" s="780"/>
      <c r="I1014" s="780"/>
      <c r="J1014" s="780"/>
      <c r="K1014" s="780"/>
      <c r="L1014" s="780"/>
      <c r="M1014" s="780"/>
      <c r="N1014" s="780"/>
      <c r="O1014" s="780"/>
      <c r="P1014" s="780"/>
      <c r="Q1014" s="781"/>
      <c r="R1014" s="778"/>
      <c r="S1014" s="778"/>
      <c r="T1014" s="778"/>
      <c r="U1014" s="778"/>
      <c r="V1014" s="778"/>
      <c r="W1014" s="778"/>
      <c r="X1014" s="778"/>
      <c r="Y1014" s="778"/>
      <c r="Z1014" s="778"/>
      <c r="AA1014" s="778"/>
      <c r="AB1014" s="778"/>
      <c r="AC1014" s="778"/>
      <c r="AD1014" s="778"/>
      <c r="AE1014" s="778"/>
      <c r="AF1014" s="778"/>
      <c r="AG1014" s="778"/>
      <c r="AH1014" s="778"/>
      <c r="AI1014" s="778"/>
      <c r="AJ1014" s="778"/>
      <c r="AK1014" s="778"/>
      <c r="AL1014" s="778"/>
      <c r="AM1014" s="778"/>
      <c r="AN1014" s="778"/>
      <c r="AO1014" s="778"/>
      <c r="AP1014" s="778"/>
      <c r="AQ1014" s="778"/>
      <c r="AR1014" s="778"/>
      <c r="AS1014" s="778"/>
      <c r="AT1014" s="778"/>
      <c r="AU1014" s="778"/>
      <c r="AV1014" s="778"/>
      <c r="AW1014" s="778"/>
      <c r="AX1014" s="778"/>
      <c r="AY1014" s="778"/>
      <c r="AZ1014" s="778"/>
      <c r="BA1014" s="778"/>
      <c r="BB1014" s="778"/>
      <c r="BC1014" s="778"/>
      <c r="BD1014" s="778"/>
      <c r="BE1014" s="778"/>
      <c r="BF1014" s="778"/>
      <c r="BG1014" s="778"/>
      <c r="BH1014" s="778"/>
      <c r="BI1014" s="778"/>
      <c r="BJ1014" s="778"/>
      <c r="BK1014" s="778"/>
      <c r="BL1014" s="778"/>
      <c r="BM1014" s="778"/>
      <c r="BN1014" s="778"/>
      <c r="BO1014" s="778"/>
      <c r="BP1014" s="778"/>
      <c r="BQ1014" s="778"/>
      <c r="BR1014" s="778"/>
      <c r="BS1014" s="778"/>
      <c r="BT1014" s="778"/>
      <c r="BU1014" s="778"/>
      <c r="BV1014" s="778"/>
      <c r="BW1014" s="778"/>
      <c r="BX1014" s="778"/>
      <c r="BY1014" s="778"/>
      <c r="BZ1014" s="778"/>
      <c r="CA1014" s="778"/>
      <c r="CB1014" s="778"/>
      <c r="CC1014" s="778"/>
      <c r="CD1014" s="778"/>
      <c r="CE1014" s="778"/>
      <c r="CF1014" s="778"/>
      <c r="CG1014" s="778"/>
      <c r="CH1014" s="778"/>
      <c r="CI1014" s="778"/>
      <c r="CJ1014" s="778"/>
      <c r="CK1014" s="778"/>
      <c r="CL1014" s="778"/>
      <c r="CM1014" s="778"/>
      <c r="CN1014" s="778"/>
      <c r="CO1014" s="778"/>
      <c r="CP1014" s="778"/>
      <c r="CQ1014" s="778"/>
      <c r="CR1014" s="778"/>
      <c r="CS1014" s="778"/>
      <c r="CT1014" s="778"/>
      <c r="CU1014" s="778"/>
      <c r="CV1014" s="778"/>
      <c r="CW1014" s="778"/>
      <c r="CX1014" s="778"/>
      <c r="CY1014" s="778"/>
      <c r="CZ1014" s="778"/>
      <c r="DA1014" s="778"/>
      <c r="DB1014" s="778"/>
      <c r="DC1014" s="778"/>
      <c r="DD1014" s="778"/>
      <c r="DE1014" s="778"/>
      <c r="DF1014" s="778"/>
      <c r="DG1014" s="778"/>
      <c r="DH1014" s="778"/>
      <c r="DI1014" s="778"/>
      <c r="DJ1014" s="778"/>
      <c r="DK1014" s="778"/>
      <c r="DL1014" s="778"/>
      <c r="DM1014" s="778"/>
      <c r="DN1014" s="778"/>
      <c r="DO1014" s="778"/>
      <c r="DP1014" s="778"/>
      <c r="DQ1014" s="778"/>
      <c r="DR1014" s="778"/>
      <c r="DS1014" s="778"/>
      <c r="DT1014" s="778"/>
      <c r="DU1014" s="778"/>
      <c r="DV1014" s="778"/>
      <c r="DW1014" s="778"/>
      <c r="DX1014" s="778"/>
      <c r="DY1014" s="778"/>
      <c r="DZ1014" s="778"/>
      <c r="EA1014" s="778"/>
      <c r="EB1014" s="778"/>
      <c r="EC1014" s="778"/>
      <c r="ED1014" s="778"/>
      <c r="EE1014" s="778"/>
      <c r="EF1014" s="778"/>
      <c r="EG1014" s="778"/>
      <c r="EH1014" s="778"/>
      <c r="EI1014" s="778"/>
      <c r="EJ1014" s="778"/>
      <c r="EK1014" s="778"/>
      <c r="EL1014" s="778"/>
      <c r="EM1014" s="778"/>
      <c r="EN1014" s="778"/>
      <c r="EO1014" s="778"/>
      <c r="EP1014" s="778"/>
      <c r="EQ1014" s="778"/>
      <c r="ER1014" s="778"/>
      <c r="ES1014" s="778"/>
      <c r="ET1014" s="778"/>
      <c r="EU1014" s="778"/>
      <c r="EV1014" s="778"/>
      <c r="EW1014" s="778"/>
      <c r="EX1014" s="778"/>
      <c r="EY1014" s="778"/>
      <c r="EZ1014" s="778"/>
      <c r="FA1014" s="778"/>
      <c r="FB1014" s="778"/>
      <c r="FC1014" s="778"/>
      <c r="FD1014" s="778"/>
      <c r="FE1014" s="778"/>
      <c r="FF1014" s="778"/>
      <c r="FG1014" s="778"/>
      <c r="FH1014" s="778"/>
      <c r="FI1014" s="778"/>
      <c r="FJ1014" s="778"/>
      <c r="FK1014" s="778"/>
      <c r="FL1014" s="778"/>
      <c r="FM1014" s="778"/>
      <c r="FN1014" s="778"/>
      <c r="FO1014" s="778"/>
      <c r="FP1014" s="778"/>
      <c r="FQ1014" s="778"/>
      <c r="FR1014" s="778"/>
      <c r="FS1014" s="778"/>
      <c r="FT1014" s="778"/>
      <c r="FU1014" s="778"/>
      <c r="FV1014" s="778"/>
      <c r="FW1014" s="778"/>
      <c r="FX1014" s="778"/>
      <c r="FY1014" s="778"/>
      <c r="FZ1014" s="778"/>
      <c r="GA1014" s="778"/>
      <c r="GB1014" s="778"/>
      <c r="GC1014" s="778"/>
      <c r="GD1014" s="778"/>
      <c r="GE1014" s="778"/>
      <c r="GF1014" s="778"/>
      <c r="GG1014" s="778"/>
      <c r="GH1014" s="778"/>
      <c r="GI1014" s="778"/>
      <c r="GJ1014" s="778"/>
      <c r="GK1014" s="778"/>
      <c r="GL1014" s="778"/>
      <c r="GM1014" s="778"/>
      <c r="GN1014" s="778"/>
      <c r="GO1014" s="778"/>
      <c r="GP1014" s="778"/>
      <c r="GQ1014" s="778"/>
      <c r="GR1014" s="778"/>
      <c r="GS1014" s="778"/>
      <c r="GT1014" s="778"/>
      <c r="GU1014" s="778"/>
      <c r="GV1014" s="778"/>
      <c r="GW1014" s="778"/>
      <c r="GX1014" s="778"/>
      <c r="GY1014" s="778"/>
      <c r="GZ1014" s="778"/>
      <c r="HA1014" s="778"/>
      <c r="HB1014" s="778"/>
      <c r="HC1014" s="778"/>
      <c r="HD1014" s="778"/>
      <c r="HE1014" s="778"/>
      <c r="HF1014" s="778"/>
      <c r="HG1014" s="778"/>
      <c r="HH1014" s="778"/>
    </row>
    <row r="1015" spans="1:216" s="782" customFormat="1">
      <c r="A1015" s="779"/>
      <c r="B1015" s="780"/>
      <c r="C1015" s="780"/>
      <c r="D1015" s="780"/>
      <c r="E1015" s="780"/>
      <c r="F1015" s="780"/>
      <c r="G1015" s="780"/>
      <c r="H1015" s="780"/>
      <c r="I1015" s="780"/>
      <c r="J1015" s="780"/>
      <c r="K1015" s="780"/>
      <c r="L1015" s="780"/>
      <c r="M1015" s="780"/>
      <c r="N1015" s="780"/>
      <c r="O1015" s="780"/>
      <c r="P1015" s="780"/>
      <c r="Q1015" s="781"/>
      <c r="R1015" s="778"/>
      <c r="S1015" s="778"/>
      <c r="T1015" s="778"/>
      <c r="U1015" s="778"/>
      <c r="V1015" s="778"/>
      <c r="W1015" s="778"/>
      <c r="X1015" s="778"/>
      <c r="Y1015" s="778"/>
      <c r="Z1015" s="778"/>
      <c r="AA1015" s="778"/>
      <c r="AB1015" s="778"/>
      <c r="AC1015" s="778"/>
      <c r="AD1015" s="778"/>
      <c r="AE1015" s="778"/>
      <c r="AF1015" s="778"/>
      <c r="AG1015" s="778"/>
      <c r="AH1015" s="778"/>
      <c r="AI1015" s="778"/>
      <c r="AJ1015" s="778"/>
      <c r="AK1015" s="778"/>
      <c r="AL1015" s="778"/>
      <c r="AM1015" s="778"/>
      <c r="AN1015" s="778"/>
      <c r="AO1015" s="778"/>
      <c r="AP1015" s="778"/>
      <c r="AQ1015" s="778"/>
      <c r="AR1015" s="778"/>
      <c r="AS1015" s="778"/>
      <c r="AT1015" s="778"/>
      <c r="AU1015" s="778"/>
      <c r="AV1015" s="778"/>
      <c r="AW1015" s="778"/>
      <c r="AX1015" s="778"/>
      <c r="AY1015" s="778"/>
      <c r="AZ1015" s="778"/>
      <c r="BA1015" s="778"/>
      <c r="BB1015" s="778"/>
      <c r="BC1015" s="778"/>
      <c r="BD1015" s="778"/>
      <c r="BE1015" s="778"/>
      <c r="BF1015" s="778"/>
      <c r="BG1015" s="778"/>
      <c r="BH1015" s="778"/>
      <c r="BI1015" s="778"/>
      <c r="BJ1015" s="778"/>
      <c r="BK1015" s="778"/>
      <c r="BL1015" s="778"/>
      <c r="BM1015" s="778"/>
      <c r="BN1015" s="778"/>
      <c r="BO1015" s="778"/>
      <c r="BP1015" s="778"/>
      <c r="BQ1015" s="778"/>
      <c r="BR1015" s="778"/>
      <c r="BS1015" s="778"/>
      <c r="BT1015" s="778"/>
      <c r="BU1015" s="778"/>
      <c r="BV1015" s="778"/>
      <c r="BW1015" s="778"/>
      <c r="BX1015" s="778"/>
      <c r="BY1015" s="778"/>
      <c r="BZ1015" s="778"/>
      <c r="CA1015" s="778"/>
      <c r="CB1015" s="778"/>
      <c r="CC1015" s="778"/>
      <c r="CD1015" s="778"/>
      <c r="CE1015" s="778"/>
      <c r="CF1015" s="778"/>
      <c r="CG1015" s="778"/>
      <c r="CH1015" s="778"/>
      <c r="CI1015" s="778"/>
      <c r="CJ1015" s="778"/>
      <c r="CK1015" s="778"/>
      <c r="CL1015" s="778"/>
      <c r="CM1015" s="778"/>
      <c r="CN1015" s="778"/>
      <c r="CO1015" s="778"/>
      <c r="CP1015" s="778"/>
      <c r="CQ1015" s="778"/>
      <c r="CR1015" s="778"/>
      <c r="CS1015" s="778"/>
      <c r="CT1015" s="778"/>
      <c r="CU1015" s="778"/>
      <c r="CV1015" s="778"/>
      <c r="CW1015" s="778"/>
      <c r="CX1015" s="778"/>
      <c r="CY1015" s="778"/>
      <c r="CZ1015" s="778"/>
      <c r="DA1015" s="778"/>
      <c r="DB1015" s="778"/>
      <c r="DC1015" s="778"/>
      <c r="DD1015" s="778"/>
      <c r="DE1015" s="778"/>
      <c r="DF1015" s="778"/>
      <c r="DG1015" s="778"/>
      <c r="DH1015" s="778"/>
      <c r="DI1015" s="778"/>
      <c r="DJ1015" s="778"/>
      <c r="DK1015" s="778"/>
      <c r="DL1015" s="778"/>
      <c r="DM1015" s="778"/>
      <c r="DN1015" s="778"/>
      <c r="DO1015" s="778"/>
      <c r="DP1015" s="778"/>
      <c r="DQ1015" s="778"/>
      <c r="DR1015" s="778"/>
      <c r="DS1015" s="778"/>
      <c r="DT1015" s="778"/>
      <c r="DU1015" s="778"/>
      <c r="DV1015" s="778"/>
      <c r="DW1015" s="778"/>
      <c r="DX1015" s="778"/>
      <c r="DY1015" s="778"/>
      <c r="DZ1015" s="778"/>
      <c r="EA1015" s="778"/>
      <c r="EB1015" s="778"/>
      <c r="EC1015" s="778"/>
      <c r="ED1015" s="778"/>
      <c r="EE1015" s="778"/>
      <c r="EF1015" s="778"/>
      <c r="EG1015" s="778"/>
      <c r="EH1015" s="778"/>
      <c r="EI1015" s="778"/>
      <c r="EJ1015" s="778"/>
      <c r="EK1015" s="778"/>
      <c r="EL1015" s="778"/>
      <c r="EM1015" s="778"/>
      <c r="EN1015" s="778"/>
      <c r="EO1015" s="778"/>
      <c r="EP1015" s="778"/>
      <c r="EQ1015" s="778"/>
      <c r="ER1015" s="778"/>
      <c r="ES1015" s="778"/>
      <c r="ET1015" s="778"/>
      <c r="EU1015" s="778"/>
      <c r="EV1015" s="778"/>
      <c r="EW1015" s="778"/>
      <c r="EX1015" s="778"/>
      <c r="EY1015" s="778"/>
      <c r="EZ1015" s="778"/>
      <c r="FA1015" s="778"/>
      <c r="FB1015" s="778"/>
      <c r="FC1015" s="778"/>
      <c r="FD1015" s="778"/>
      <c r="FE1015" s="778"/>
      <c r="FF1015" s="778"/>
      <c r="FG1015" s="778"/>
      <c r="FH1015" s="778"/>
      <c r="FI1015" s="778"/>
      <c r="FJ1015" s="778"/>
      <c r="FK1015" s="778"/>
      <c r="FL1015" s="778"/>
      <c r="FM1015" s="778"/>
      <c r="FN1015" s="778"/>
      <c r="FO1015" s="778"/>
      <c r="FP1015" s="778"/>
      <c r="FQ1015" s="778"/>
      <c r="FR1015" s="778"/>
      <c r="FS1015" s="778"/>
      <c r="FT1015" s="778"/>
      <c r="FU1015" s="778"/>
      <c r="FV1015" s="778"/>
      <c r="FW1015" s="778"/>
      <c r="FX1015" s="778"/>
      <c r="FY1015" s="778"/>
      <c r="FZ1015" s="778"/>
      <c r="GA1015" s="778"/>
      <c r="GB1015" s="778"/>
      <c r="GC1015" s="778"/>
      <c r="GD1015" s="778"/>
      <c r="GE1015" s="778"/>
      <c r="GF1015" s="778"/>
      <c r="GG1015" s="778"/>
      <c r="GH1015" s="778"/>
      <c r="GI1015" s="778"/>
      <c r="GJ1015" s="778"/>
      <c r="GK1015" s="778"/>
      <c r="GL1015" s="778"/>
      <c r="GM1015" s="778"/>
      <c r="GN1015" s="778"/>
      <c r="GO1015" s="778"/>
      <c r="GP1015" s="778"/>
      <c r="GQ1015" s="778"/>
      <c r="GR1015" s="778"/>
      <c r="GS1015" s="778"/>
      <c r="GT1015" s="778"/>
      <c r="GU1015" s="778"/>
      <c r="GV1015" s="778"/>
      <c r="GW1015" s="778"/>
      <c r="GX1015" s="778"/>
      <c r="GY1015" s="778"/>
      <c r="GZ1015" s="778"/>
      <c r="HA1015" s="778"/>
      <c r="HB1015" s="778"/>
      <c r="HC1015" s="778"/>
      <c r="HD1015" s="778"/>
      <c r="HE1015" s="778"/>
      <c r="HF1015" s="778"/>
      <c r="HG1015" s="778"/>
      <c r="HH1015" s="778"/>
    </row>
    <row r="1016" spans="1:216" s="782" customFormat="1">
      <c r="A1016" s="779"/>
      <c r="B1016" s="780"/>
      <c r="C1016" s="780"/>
      <c r="D1016" s="780"/>
      <c r="E1016" s="780"/>
      <c r="F1016" s="780"/>
      <c r="G1016" s="780"/>
      <c r="H1016" s="780"/>
      <c r="I1016" s="780"/>
      <c r="J1016" s="780"/>
      <c r="K1016" s="780"/>
      <c r="L1016" s="780"/>
      <c r="M1016" s="780"/>
      <c r="N1016" s="780"/>
      <c r="O1016" s="780"/>
      <c r="P1016" s="780"/>
      <c r="Q1016" s="781"/>
      <c r="R1016" s="778"/>
      <c r="S1016" s="778"/>
      <c r="T1016" s="778"/>
      <c r="U1016" s="778"/>
      <c r="V1016" s="778"/>
      <c r="W1016" s="778"/>
      <c r="X1016" s="778"/>
      <c r="Y1016" s="778"/>
      <c r="Z1016" s="778"/>
      <c r="AA1016" s="778"/>
      <c r="AB1016" s="778"/>
      <c r="AC1016" s="778"/>
      <c r="AD1016" s="778"/>
      <c r="AE1016" s="778"/>
      <c r="AF1016" s="778"/>
      <c r="AG1016" s="778"/>
      <c r="AH1016" s="778"/>
      <c r="AI1016" s="778"/>
      <c r="AJ1016" s="778"/>
      <c r="AK1016" s="778"/>
      <c r="AL1016" s="778"/>
      <c r="AM1016" s="778"/>
      <c r="AN1016" s="778"/>
      <c r="AO1016" s="778"/>
      <c r="AP1016" s="778"/>
      <c r="AQ1016" s="778"/>
      <c r="AR1016" s="778"/>
      <c r="AS1016" s="778"/>
      <c r="AT1016" s="778"/>
      <c r="AU1016" s="778"/>
      <c r="AV1016" s="778"/>
      <c r="AW1016" s="778"/>
      <c r="AX1016" s="778"/>
      <c r="AY1016" s="778"/>
      <c r="AZ1016" s="778"/>
      <c r="BA1016" s="778"/>
      <c r="BB1016" s="778"/>
      <c r="BC1016" s="778"/>
      <c r="BD1016" s="778"/>
      <c r="BE1016" s="778"/>
      <c r="BF1016" s="778"/>
      <c r="BG1016" s="778"/>
      <c r="BH1016" s="778"/>
      <c r="BI1016" s="778"/>
      <c r="BJ1016" s="778"/>
      <c r="BK1016" s="778"/>
      <c r="BL1016" s="778"/>
      <c r="BM1016" s="778"/>
      <c r="BN1016" s="778"/>
      <c r="BO1016" s="778"/>
      <c r="BP1016" s="778"/>
      <c r="BQ1016" s="778"/>
      <c r="BR1016" s="778"/>
      <c r="BS1016" s="778"/>
      <c r="BT1016" s="778"/>
      <c r="BU1016" s="778"/>
      <c r="BV1016" s="778"/>
      <c r="BW1016" s="778"/>
      <c r="BX1016" s="778"/>
      <c r="BY1016" s="778"/>
      <c r="BZ1016" s="778"/>
      <c r="CA1016" s="778"/>
      <c r="CB1016" s="778"/>
      <c r="CC1016" s="778"/>
      <c r="CD1016" s="778"/>
      <c r="CE1016" s="778"/>
      <c r="CF1016" s="778"/>
      <c r="CG1016" s="778"/>
      <c r="CH1016" s="778"/>
      <c r="CI1016" s="778"/>
      <c r="CJ1016" s="778"/>
      <c r="CK1016" s="778"/>
      <c r="CL1016" s="778"/>
      <c r="CM1016" s="778"/>
      <c r="CN1016" s="778"/>
      <c r="CO1016" s="778"/>
      <c r="CP1016" s="778"/>
      <c r="CQ1016" s="778"/>
      <c r="CR1016" s="778"/>
      <c r="CS1016" s="778"/>
      <c r="CT1016" s="778"/>
      <c r="CU1016" s="778"/>
      <c r="CV1016" s="778"/>
      <c r="CW1016" s="778"/>
      <c r="CX1016" s="778"/>
      <c r="CY1016" s="778"/>
      <c r="CZ1016" s="778"/>
      <c r="DA1016" s="778"/>
      <c r="DB1016" s="778"/>
      <c r="DC1016" s="778"/>
      <c r="DD1016" s="778"/>
      <c r="DE1016" s="778"/>
      <c r="DF1016" s="778"/>
      <c r="DG1016" s="778"/>
      <c r="DH1016" s="778"/>
      <c r="DI1016" s="778"/>
      <c r="DJ1016" s="778"/>
      <c r="DK1016" s="778"/>
      <c r="DL1016" s="778"/>
      <c r="DM1016" s="778"/>
      <c r="DN1016" s="778"/>
      <c r="DO1016" s="778"/>
      <c r="DP1016" s="778"/>
      <c r="DQ1016" s="778"/>
      <c r="DR1016" s="778"/>
      <c r="DS1016" s="778"/>
      <c r="DT1016" s="778"/>
      <c r="DU1016" s="778"/>
      <c r="DV1016" s="778"/>
      <c r="DW1016" s="778"/>
      <c r="DX1016" s="778"/>
      <c r="DY1016" s="778"/>
      <c r="DZ1016" s="778"/>
      <c r="EA1016" s="778"/>
      <c r="EB1016" s="778"/>
      <c r="EC1016" s="778"/>
      <c r="ED1016" s="778"/>
      <c r="EE1016" s="778"/>
      <c r="EF1016" s="778"/>
      <c r="EG1016" s="778"/>
      <c r="EH1016" s="778"/>
      <c r="EI1016" s="778"/>
      <c r="EJ1016" s="778"/>
      <c r="EK1016" s="778"/>
      <c r="EL1016" s="778"/>
      <c r="EM1016" s="778"/>
      <c r="EN1016" s="778"/>
      <c r="EO1016" s="778"/>
      <c r="EP1016" s="778"/>
      <c r="EQ1016" s="778"/>
      <c r="ER1016" s="778"/>
      <c r="ES1016" s="778"/>
      <c r="ET1016" s="778"/>
      <c r="EU1016" s="778"/>
      <c r="EV1016" s="778"/>
      <c r="EW1016" s="778"/>
      <c r="EX1016" s="778"/>
      <c r="EY1016" s="778"/>
      <c r="EZ1016" s="778"/>
      <c r="FA1016" s="778"/>
      <c r="FB1016" s="778"/>
      <c r="FC1016" s="778"/>
      <c r="FD1016" s="778"/>
      <c r="FE1016" s="778"/>
      <c r="FF1016" s="778"/>
      <c r="FG1016" s="778"/>
      <c r="FH1016" s="778"/>
      <c r="FI1016" s="778"/>
      <c r="FJ1016" s="778"/>
      <c r="FK1016" s="778"/>
      <c r="FL1016" s="778"/>
      <c r="FM1016" s="778"/>
      <c r="FN1016" s="778"/>
      <c r="FO1016" s="778"/>
      <c r="FP1016" s="778"/>
      <c r="FQ1016" s="778"/>
      <c r="FR1016" s="778"/>
      <c r="FS1016" s="778"/>
      <c r="FT1016" s="778"/>
      <c r="FU1016" s="778"/>
      <c r="FV1016" s="778"/>
      <c r="FW1016" s="778"/>
      <c r="FX1016" s="778"/>
      <c r="FY1016" s="778"/>
      <c r="FZ1016" s="778"/>
      <c r="GA1016" s="778"/>
      <c r="GB1016" s="778"/>
      <c r="GC1016" s="778"/>
      <c r="GD1016" s="778"/>
      <c r="GE1016" s="778"/>
      <c r="GF1016" s="778"/>
      <c r="GG1016" s="778"/>
      <c r="GH1016" s="778"/>
      <c r="GI1016" s="778"/>
      <c r="GJ1016" s="778"/>
      <c r="GK1016" s="778"/>
      <c r="GL1016" s="778"/>
      <c r="GM1016" s="778"/>
      <c r="GN1016" s="778"/>
      <c r="GO1016" s="778"/>
      <c r="GP1016" s="778"/>
      <c r="GQ1016" s="778"/>
      <c r="GR1016" s="778"/>
      <c r="GS1016" s="778"/>
      <c r="GT1016" s="778"/>
      <c r="GU1016" s="778"/>
      <c r="GV1016" s="778"/>
      <c r="GW1016" s="778"/>
      <c r="GX1016" s="778"/>
      <c r="GY1016" s="778"/>
      <c r="GZ1016" s="778"/>
      <c r="HA1016" s="778"/>
      <c r="HB1016" s="778"/>
      <c r="HC1016" s="778"/>
      <c r="HD1016" s="778"/>
      <c r="HE1016" s="778"/>
      <c r="HF1016" s="778"/>
      <c r="HG1016" s="778"/>
      <c r="HH1016" s="778"/>
    </row>
    <row r="1017" spans="1:216" s="782" customFormat="1">
      <c r="A1017" s="779"/>
      <c r="B1017" s="780"/>
      <c r="C1017" s="780"/>
      <c r="D1017" s="780"/>
      <c r="E1017" s="780"/>
      <c r="F1017" s="780"/>
      <c r="G1017" s="780"/>
      <c r="H1017" s="780"/>
      <c r="I1017" s="780"/>
      <c r="J1017" s="780"/>
      <c r="K1017" s="780"/>
      <c r="L1017" s="780"/>
      <c r="M1017" s="780"/>
      <c r="N1017" s="780"/>
      <c r="O1017" s="780"/>
      <c r="P1017" s="780"/>
      <c r="Q1017" s="781"/>
      <c r="R1017" s="778"/>
      <c r="S1017" s="778"/>
      <c r="T1017" s="778"/>
      <c r="U1017" s="778"/>
      <c r="V1017" s="778"/>
      <c r="W1017" s="778"/>
      <c r="X1017" s="778"/>
      <c r="Y1017" s="778"/>
      <c r="Z1017" s="778"/>
      <c r="AA1017" s="778"/>
      <c r="AB1017" s="778"/>
      <c r="AC1017" s="778"/>
      <c r="AD1017" s="778"/>
      <c r="AE1017" s="778"/>
      <c r="AF1017" s="778"/>
      <c r="AG1017" s="778"/>
      <c r="AH1017" s="778"/>
      <c r="AI1017" s="778"/>
      <c r="AJ1017" s="778"/>
      <c r="AK1017" s="778"/>
      <c r="AL1017" s="778"/>
      <c r="AM1017" s="778"/>
      <c r="AN1017" s="778"/>
      <c r="AO1017" s="778"/>
      <c r="AP1017" s="778"/>
      <c r="AQ1017" s="778"/>
      <c r="AR1017" s="778"/>
      <c r="AS1017" s="778"/>
      <c r="AT1017" s="778"/>
      <c r="AU1017" s="778"/>
      <c r="AV1017" s="778"/>
      <c r="AW1017" s="778"/>
      <c r="AX1017" s="778"/>
      <c r="AY1017" s="778"/>
      <c r="AZ1017" s="778"/>
      <c r="BA1017" s="778"/>
      <c r="BB1017" s="778"/>
      <c r="BC1017" s="778"/>
      <c r="BD1017" s="778"/>
      <c r="BE1017" s="778"/>
      <c r="BF1017" s="778"/>
      <c r="BG1017" s="778"/>
      <c r="BH1017" s="778"/>
      <c r="BI1017" s="778"/>
      <c r="BJ1017" s="778"/>
      <c r="BK1017" s="778"/>
      <c r="BL1017" s="778"/>
      <c r="BM1017" s="778"/>
      <c r="BN1017" s="778"/>
      <c r="BO1017" s="778"/>
      <c r="BP1017" s="778"/>
      <c r="BQ1017" s="778"/>
      <c r="BR1017" s="778"/>
      <c r="BS1017" s="778"/>
      <c r="BT1017" s="778"/>
      <c r="BU1017" s="778"/>
      <c r="BV1017" s="778"/>
      <c r="BW1017" s="778"/>
      <c r="BX1017" s="778"/>
      <c r="BY1017" s="778"/>
      <c r="BZ1017" s="778"/>
      <c r="CA1017" s="778"/>
      <c r="CB1017" s="778"/>
      <c r="CC1017" s="778"/>
      <c r="CD1017" s="778"/>
      <c r="CE1017" s="778"/>
      <c r="CF1017" s="778"/>
      <c r="CG1017" s="778"/>
      <c r="CH1017" s="778"/>
      <c r="CI1017" s="778"/>
      <c r="CJ1017" s="778"/>
      <c r="CK1017" s="778"/>
      <c r="CL1017" s="778"/>
      <c r="CM1017" s="778"/>
      <c r="CN1017" s="778"/>
      <c r="CO1017" s="778"/>
      <c r="CP1017" s="778"/>
      <c r="CQ1017" s="778"/>
      <c r="CR1017" s="778"/>
      <c r="CS1017" s="778"/>
      <c r="CT1017" s="778"/>
      <c r="CU1017" s="778"/>
      <c r="CV1017" s="778"/>
      <c r="CW1017" s="778"/>
      <c r="CX1017" s="778"/>
      <c r="CY1017" s="778"/>
      <c r="CZ1017" s="778"/>
      <c r="DA1017" s="778"/>
      <c r="DB1017" s="778"/>
      <c r="DC1017" s="778"/>
      <c r="DD1017" s="778"/>
      <c r="DE1017" s="778"/>
      <c r="DF1017" s="778"/>
      <c r="DG1017" s="778"/>
      <c r="DH1017" s="778"/>
      <c r="DI1017" s="778"/>
      <c r="DJ1017" s="778"/>
      <c r="DK1017" s="778"/>
      <c r="DL1017" s="778"/>
      <c r="DM1017" s="778"/>
      <c r="DN1017" s="778"/>
      <c r="DO1017" s="778"/>
      <c r="DP1017" s="778"/>
      <c r="DQ1017" s="778"/>
      <c r="DR1017" s="778"/>
      <c r="DS1017" s="778"/>
      <c r="DT1017" s="778"/>
      <c r="DU1017" s="778"/>
      <c r="DV1017" s="778"/>
      <c r="DW1017" s="778"/>
      <c r="DX1017" s="778"/>
      <c r="DY1017" s="778"/>
      <c r="DZ1017" s="778"/>
      <c r="EA1017" s="778"/>
      <c r="EB1017" s="778"/>
      <c r="EC1017" s="778"/>
      <c r="ED1017" s="778"/>
      <c r="EE1017" s="778"/>
      <c r="EF1017" s="778"/>
      <c r="EG1017" s="778"/>
      <c r="EH1017" s="778"/>
      <c r="EI1017" s="778"/>
      <c r="EJ1017" s="778"/>
      <c r="EK1017" s="778"/>
      <c r="EL1017" s="778"/>
      <c r="EM1017" s="778"/>
      <c r="EN1017" s="778"/>
      <c r="EO1017" s="778"/>
      <c r="EP1017" s="778"/>
      <c r="EQ1017" s="778"/>
      <c r="ER1017" s="778"/>
      <c r="ES1017" s="778"/>
      <c r="ET1017" s="778"/>
      <c r="EU1017" s="778"/>
      <c r="EV1017" s="778"/>
      <c r="EW1017" s="778"/>
      <c r="EX1017" s="778"/>
      <c r="EY1017" s="778"/>
      <c r="EZ1017" s="778"/>
      <c r="FA1017" s="778"/>
      <c r="FB1017" s="778"/>
      <c r="FC1017" s="778"/>
      <c r="FD1017" s="778"/>
      <c r="FE1017" s="778"/>
      <c r="FF1017" s="778"/>
      <c r="FG1017" s="778"/>
      <c r="FH1017" s="778"/>
      <c r="FI1017" s="778"/>
      <c r="FJ1017" s="778"/>
      <c r="FK1017" s="778"/>
      <c r="FL1017" s="778"/>
      <c r="FM1017" s="778"/>
      <c r="FN1017" s="778"/>
      <c r="FO1017" s="778"/>
      <c r="FP1017" s="778"/>
      <c r="FQ1017" s="778"/>
      <c r="FR1017" s="778"/>
      <c r="FS1017" s="778"/>
      <c r="FT1017" s="778"/>
      <c r="FU1017" s="778"/>
      <c r="FV1017" s="778"/>
      <c r="FW1017" s="778"/>
      <c r="FX1017" s="778"/>
      <c r="FY1017" s="778"/>
      <c r="FZ1017" s="778"/>
      <c r="GA1017" s="778"/>
      <c r="GB1017" s="778"/>
      <c r="GC1017" s="778"/>
      <c r="GD1017" s="778"/>
      <c r="GE1017" s="778"/>
      <c r="GF1017" s="778"/>
      <c r="GG1017" s="778"/>
      <c r="GH1017" s="778"/>
      <c r="GI1017" s="778"/>
      <c r="GJ1017" s="778"/>
      <c r="GK1017" s="778"/>
      <c r="GL1017" s="778"/>
      <c r="GM1017" s="778"/>
      <c r="GN1017" s="778"/>
      <c r="GO1017" s="778"/>
      <c r="GP1017" s="778"/>
      <c r="GQ1017" s="778"/>
      <c r="GR1017" s="778"/>
      <c r="GS1017" s="778"/>
      <c r="GT1017" s="778"/>
      <c r="GU1017" s="778"/>
      <c r="GV1017" s="778"/>
      <c r="GW1017" s="778"/>
      <c r="GX1017" s="778"/>
      <c r="GY1017" s="778"/>
      <c r="GZ1017" s="778"/>
      <c r="HA1017" s="778"/>
      <c r="HB1017" s="778"/>
      <c r="HC1017" s="778"/>
      <c r="HD1017" s="778"/>
      <c r="HE1017" s="778"/>
      <c r="HF1017" s="778"/>
      <c r="HG1017" s="778"/>
      <c r="HH1017" s="778"/>
    </row>
    <row r="1018" spans="1:216" s="782" customFormat="1">
      <c r="A1018" s="779"/>
      <c r="B1018" s="780"/>
      <c r="C1018" s="780"/>
      <c r="D1018" s="780"/>
      <c r="E1018" s="780"/>
      <c r="F1018" s="780"/>
      <c r="G1018" s="780"/>
      <c r="H1018" s="780"/>
      <c r="I1018" s="780"/>
      <c r="J1018" s="780"/>
      <c r="K1018" s="780"/>
      <c r="L1018" s="780"/>
      <c r="M1018" s="780"/>
      <c r="N1018" s="780"/>
      <c r="O1018" s="780"/>
      <c r="P1018" s="780"/>
      <c r="Q1018" s="781"/>
      <c r="R1018" s="778"/>
      <c r="S1018" s="778"/>
      <c r="T1018" s="778"/>
      <c r="U1018" s="778"/>
      <c r="V1018" s="778"/>
      <c r="W1018" s="778"/>
      <c r="X1018" s="778"/>
      <c r="Y1018" s="778"/>
      <c r="Z1018" s="778"/>
      <c r="AA1018" s="778"/>
      <c r="AB1018" s="778"/>
      <c r="AC1018" s="778"/>
      <c r="AD1018" s="778"/>
      <c r="AE1018" s="778"/>
      <c r="AF1018" s="778"/>
      <c r="AG1018" s="778"/>
      <c r="AH1018" s="778"/>
      <c r="AI1018" s="778"/>
      <c r="AJ1018" s="778"/>
      <c r="AK1018" s="778"/>
      <c r="AL1018" s="778"/>
      <c r="AM1018" s="778"/>
      <c r="AN1018" s="778"/>
      <c r="AO1018" s="778"/>
      <c r="AP1018" s="778"/>
      <c r="AQ1018" s="778"/>
      <c r="AR1018" s="778"/>
      <c r="AS1018" s="778"/>
      <c r="AT1018" s="778"/>
      <c r="AU1018" s="778"/>
      <c r="AV1018" s="778"/>
      <c r="AW1018" s="778"/>
      <c r="AX1018" s="778"/>
      <c r="AY1018" s="778"/>
      <c r="AZ1018" s="778"/>
      <c r="BA1018" s="778"/>
      <c r="BB1018" s="778"/>
      <c r="BC1018" s="778"/>
      <c r="BD1018" s="778"/>
      <c r="BE1018" s="778"/>
      <c r="BF1018" s="778"/>
      <c r="BG1018" s="778"/>
      <c r="BH1018" s="778"/>
      <c r="BI1018" s="778"/>
      <c r="BJ1018" s="778"/>
      <c r="BK1018" s="778"/>
      <c r="BL1018" s="778"/>
      <c r="BM1018" s="778"/>
      <c r="BN1018" s="778"/>
      <c r="BO1018" s="778"/>
      <c r="BP1018" s="778"/>
      <c r="BQ1018" s="778"/>
      <c r="BR1018" s="778"/>
      <c r="BS1018" s="778"/>
      <c r="BT1018" s="778"/>
      <c r="BU1018" s="778"/>
      <c r="BV1018" s="778"/>
      <c r="BW1018" s="778"/>
      <c r="BX1018" s="778"/>
      <c r="BY1018" s="778"/>
      <c r="BZ1018" s="778"/>
      <c r="CA1018" s="778"/>
      <c r="CB1018" s="778"/>
      <c r="CC1018" s="778"/>
      <c r="CD1018" s="778"/>
      <c r="CE1018" s="778"/>
      <c r="CF1018" s="778"/>
      <c r="CG1018" s="778"/>
      <c r="CH1018" s="778"/>
      <c r="CI1018" s="778"/>
      <c r="CJ1018" s="778"/>
      <c r="CK1018" s="778"/>
      <c r="CL1018" s="778"/>
      <c r="CM1018" s="778"/>
      <c r="CN1018" s="778"/>
      <c r="CO1018" s="778"/>
      <c r="CP1018" s="778"/>
      <c r="CQ1018" s="778"/>
      <c r="CR1018" s="778"/>
      <c r="CS1018" s="778"/>
      <c r="CT1018" s="778"/>
      <c r="CU1018" s="778"/>
      <c r="CV1018" s="778"/>
      <c r="CW1018" s="778"/>
      <c r="CX1018" s="778"/>
      <c r="CY1018" s="778"/>
      <c r="CZ1018" s="778"/>
      <c r="DA1018" s="778"/>
      <c r="DB1018" s="778"/>
      <c r="DC1018" s="778"/>
      <c r="DD1018" s="778"/>
      <c r="DE1018" s="778"/>
      <c r="DF1018" s="778"/>
      <c r="DG1018" s="778"/>
      <c r="DH1018" s="778"/>
      <c r="DI1018" s="778"/>
      <c r="DJ1018" s="778"/>
      <c r="DK1018" s="778"/>
      <c r="DL1018" s="778"/>
      <c r="DM1018" s="778"/>
      <c r="DN1018" s="778"/>
      <c r="DO1018" s="778"/>
      <c r="DP1018" s="778"/>
      <c r="DQ1018" s="778"/>
      <c r="DR1018" s="778"/>
      <c r="DS1018" s="778"/>
      <c r="DT1018" s="778"/>
      <c r="DU1018" s="778"/>
      <c r="DV1018" s="778"/>
      <c r="DW1018" s="778"/>
      <c r="DX1018" s="778"/>
      <c r="DY1018" s="778"/>
      <c r="DZ1018" s="778"/>
      <c r="EA1018" s="778"/>
      <c r="EB1018" s="778"/>
      <c r="EC1018" s="778"/>
      <c r="ED1018" s="778"/>
      <c r="EE1018" s="778"/>
      <c r="EF1018" s="778"/>
      <c r="EG1018" s="778"/>
      <c r="EH1018" s="778"/>
      <c r="EI1018" s="778"/>
      <c r="EJ1018" s="778"/>
      <c r="EK1018" s="778"/>
      <c r="EL1018" s="778"/>
      <c r="EM1018" s="778"/>
      <c r="EN1018" s="778"/>
      <c r="EO1018" s="778"/>
      <c r="EP1018" s="778"/>
      <c r="EQ1018" s="778"/>
      <c r="ER1018" s="778"/>
      <c r="ES1018" s="778"/>
      <c r="ET1018" s="778"/>
      <c r="EU1018" s="778"/>
      <c r="EV1018" s="778"/>
      <c r="EW1018" s="778"/>
      <c r="EX1018" s="778"/>
      <c r="EY1018" s="778"/>
      <c r="EZ1018" s="778"/>
      <c r="FA1018" s="778"/>
      <c r="FB1018" s="778"/>
      <c r="FC1018" s="778"/>
      <c r="FD1018" s="778"/>
      <c r="FE1018" s="778"/>
      <c r="FF1018" s="778"/>
      <c r="FG1018" s="778"/>
      <c r="FH1018" s="778"/>
      <c r="FI1018" s="778"/>
      <c r="FJ1018" s="778"/>
      <c r="FK1018" s="778"/>
      <c r="FL1018" s="778"/>
      <c r="FM1018" s="778"/>
      <c r="FN1018" s="778"/>
      <c r="FO1018" s="778"/>
      <c r="FP1018" s="778"/>
      <c r="FQ1018" s="778"/>
      <c r="FR1018" s="778"/>
      <c r="FS1018" s="778"/>
      <c r="FT1018" s="778"/>
      <c r="FU1018" s="778"/>
      <c r="FV1018" s="778"/>
      <c r="FW1018" s="778"/>
      <c r="FX1018" s="778"/>
      <c r="FY1018" s="778"/>
      <c r="FZ1018" s="778"/>
      <c r="GA1018" s="778"/>
      <c r="GB1018" s="778"/>
      <c r="GC1018" s="778"/>
      <c r="GD1018" s="778"/>
      <c r="GE1018" s="778"/>
      <c r="GF1018" s="778"/>
      <c r="GG1018" s="778"/>
      <c r="GH1018" s="778"/>
      <c r="GI1018" s="778"/>
      <c r="GJ1018" s="778"/>
      <c r="GK1018" s="778"/>
      <c r="GL1018" s="778"/>
      <c r="GM1018" s="778"/>
      <c r="GN1018" s="778"/>
      <c r="GO1018" s="778"/>
      <c r="GP1018" s="778"/>
      <c r="GQ1018" s="778"/>
      <c r="GR1018" s="778"/>
      <c r="GS1018" s="778"/>
      <c r="GT1018" s="778"/>
      <c r="GU1018" s="778"/>
      <c r="GV1018" s="778"/>
      <c r="GW1018" s="778"/>
      <c r="GX1018" s="778"/>
      <c r="GY1018" s="778"/>
      <c r="GZ1018" s="778"/>
      <c r="HA1018" s="778"/>
      <c r="HB1018" s="778"/>
      <c r="HC1018" s="778"/>
      <c r="HD1018" s="778"/>
      <c r="HE1018" s="778"/>
      <c r="HF1018" s="778"/>
      <c r="HG1018" s="778"/>
      <c r="HH1018" s="778"/>
    </row>
    <row r="1019" spans="1:216" s="782" customFormat="1">
      <c r="A1019" s="779"/>
      <c r="B1019" s="780"/>
      <c r="C1019" s="780"/>
      <c r="D1019" s="780"/>
      <c r="E1019" s="780"/>
      <c r="F1019" s="780"/>
      <c r="G1019" s="780"/>
      <c r="H1019" s="780"/>
      <c r="I1019" s="780"/>
      <c r="J1019" s="780"/>
      <c r="K1019" s="780"/>
      <c r="L1019" s="780"/>
      <c r="M1019" s="780"/>
      <c r="N1019" s="780"/>
      <c r="O1019" s="780"/>
      <c r="P1019" s="780"/>
      <c r="Q1019" s="781"/>
      <c r="R1019" s="778"/>
      <c r="S1019" s="778"/>
      <c r="T1019" s="778"/>
      <c r="U1019" s="778"/>
      <c r="V1019" s="778"/>
      <c r="W1019" s="778"/>
      <c r="X1019" s="778"/>
      <c r="Y1019" s="778"/>
      <c r="Z1019" s="778"/>
      <c r="AA1019" s="778"/>
      <c r="AB1019" s="778"/>
      <c r="AC1019" s="778"/>
      <c r="AD1019" s="778"/>
      <c r="AE1019" s="778"/>
      <c r="AF1019" s="778"/>
      <c r="AG1019" s="778"/>
      <c r="AH1019" s="778"/>
      <c r="AI1019" s="778"/>
      <c r="AJ1019" s="778"/>
      <c r="AK1019" s="778"/>
      <c r="AL1019" s="778"/>
      <c r="AM1019" s="778"/>
      <c r="AN1019" s="778"/>
      <c r="AO1019" s="778"/>
      <c r="AP1019" s="778"/>
      <c r="AQ1019" s="778"/>
      <c r="AR1019" s="778"/>
      <c r="AS1019" s="778"/>
      <c r="AT1019" s="778"/>
      <c r="AU1019" s="778"/>
      <c r="AV1019" s="778"/>
      <c r="AW1019" s="778"/>
      <c r="AX1019" s="778"/>
      <c r="AY1019" s="778"/>
      <c r="AZ1019" s="778"/>
      <c r="BA1019" s="778"/>
      <c r="BB1019" s="778"/>
      <c r="BC1019" s="778"/>
      <c r="BD1019" s="778"/>
      <c r="BE1019" s="778"/>
      <c r="BF1019" s="778"/>
      <c r="BG1019" s="778"/>
      <c r="BH1019" s="778"/>
      <c r="BI1019" s="778"/>
      <c r="BJ1019" s="778"/>
      <c r="BK1019" s="778"/>
      <c r="BL1019" s="778"/>
      <c r="BM1019" s="778"/>
      <c r="BN1019" s="778"/>
      <c r="BO1019" s="778"/>
      <c r="BP1019" s="778"/>
      <c r="BQ1019" s="778"/>
      <c r="BR1019" s="778"/>
      <c r="BS1019" s="778"/>
      <c r="BT1019" s="778"/>
      <c r="BU1019" s="778"/>
      <c r="BV1019" s="778"/>
      <c r="BW1019" s="778"/>
      <c r="BX1019" s="778"/>
      <c r="BY1019" s="778"/>
      <c r="BZ1019" s="778"/>
      <c r="CA1019" s="778"/>
      <c r="CB1019" s="778"/>
      <c r="CC1019" s="778"/>
      <c r="CD1019" s="778"/>
      <c r="CE1019" s="778"/>
      <c r="CF1019" s="778"/>
      <c r="CG1019" s="778"/>
      <c r="CH1019" s="778"/>
      <c r="CI1019" s="778"/>
      <c r="CJ1019" s="778"/>
      <c r="CK1019" s="778"/>
      <c r="CL1019" s="778"/>
      <c r="CM1019" s="778"/>
      <c r="CN1019" s="778"/>
      <c r="CO1019" s="778"/>
      <c r="CP1019" s="778"/>
      <c r="CQ1019" s="778"/>
      <c r="CR1019" s="778"/>
      <c r="CS1019" s="778"/>
      <c r="CT1019" s="778"/>
      <c r="CU1019" s="778"/>
      <c r="CV1019" s="778"/>
      <c r="CW1019" s="778"/>
      <c r="CX1019" s="778"/>
      <c r="CY1019" s="778"/>
      <c r="CZ1019" s="778"/>
      <c r="DA1019" s="778"/>
      <c r="DB1019" s="778"/>
      <c r="DC1019" s="778"/>
      <c r="DD1019" s="778"/>
      <c r="DE1019" s="778"/>
      <c r="DF1019" s="778"/>
      <c r="DG1019" s="778"/>
      <c r="DH1019" s="778"/>
      <c r="DI1019" s="778"/>
      <c r="DJ1019" s="778"/>
      <c r="DK1019" s="778"/>
      <c r="DL1019" s="778"/>
      <c r="DM1019" s="778"/>
      <c r="DN1019" s="778"/>
      <c r="DO1019" s="778"/>
      <c r="DP1019" s="778"/>
      <c r="DQ1019" s="778"/>
      <c r="DR1019" s="778"/>
      <c r="DS1019" s="778"/>
      <c r="DT1019" s="778"/>
      <c r="DU1019" s="778"/>
      <c r="DV1019" s="778"/>
      <c r="DW1019" s="778"/>
      <c r="DX1019" s="778"/>
      <c r="DY1019" s="778"/>
      <c r="DZ1019" s="778"/>
      <c r="EA1019" s="778"/>
      <c r="EB1019" s="778"/>
      <c r="EC1019" s="778"/>
      <c r="ED1019" s="778"/>
      <c r="EE1019" s="778"/>
      <c r="EF1019" s="778"/>
      <c r="EG1019" s="778"/>
      <c r="EH1019" s="778"/>
      <c r="EI1019" s="778"/>
      <c r="EJ1019" s="778"/>
      <c r="EK1019" s="778"/>
      <c r="EL1019" s="778"/>
      <c r="EM1019" s="778"/>
      <c r="EN1019" s="778"/>
      <c r="EO1019" s="778"/>
      <c r="EP1019" s="778"/>
      <c r="EQ1019" s="778"/>
      <c r="ER1019" s="778"/>
      <c r="ES1019" s="778"/>
      <c r="ET1019" s="778"/>
      <c r="EU1019" s="778"/>
      <c r="EV1019" s="778"/>
      <c r="EW1019" s="778"/>
      <c r="EX1019" s="778"/>
      <c r="EY1019" s="778"/>
      <c r="EZ1019" s="778"/>
      <c r="FA1019" s="778"/>
      <c r="FB1019" s="778"/>
      <c r="FC1019" s="778"/>
      <c r="FD1019" s="778"/>
      <c r="FE1019" s="778"/>
      <c r="FF1019" s="778"/>
      <c r="FG1019" s="778"/>
      <c r="FH1019" s="778"/>
      <c r="FI1019" s="778"/>
      <c r="FJ1019" s="778"/>
      <c r="FK1019" s="778"/>
      <c r="FL1019" s="778"/>
      <c r="FM1019" s="778"/>
      <c r="FN1019" s="778"/>
      <c r="FO1019" s="778"/>
      <c r="FP1019" s="778"/>
      <c r="FQ1019" s="778"/>
      <c r="FR1019" s="778"/>
      <c r="FS1019" s="778"/>
      <c r="FT1019" s="778"/>
      <c r="FU1019" s="778"/>
      <c r="FV1019" s="778"/>
      <c r="FW1019" s="778"/>
      <c r="FX1019" s="778"/>
      <c r="FY1019" s="778"/>
      <c r="FZ1019" s="778"/>
      <c r="GA1019" s="778"/>
      <c r="GB1019" s="778"/>
      <c r="GC1019" s="778"/>
      <c r="GD1019" s="778"/>
      <c r="GE1019" s="778"/>
      <c r="GF1019" s="778"/>
      <c r="GG1019" s="778"/>
      <c r="GH1019" s="778"/>
      <c r="GI1019" s="778"/>
      <c r="GJ1019" s="778"/>
      <c r="GK1019" s="778"/>
      <c r="GL1019" s="778"/>
      <c r="GM1019" s="778"/>
      <c r="GN1019" s="778"/>
      <c r="GO1019" s="778"/>
      <c r="GP1019" s="778"/>
      <c r="GQ1019" s="778"/>
      <c r="GR1019" s="778"/>
      <c r="GS1019" s="778"/>
      <c r="GT1019" s="778"/>
      <c r="GU1019" s="778"/>
      <c r="GV1019" s="778"/>
      <c r="GW1019" s="778"/>
      <c r="GX1019" s="778"/>
      <c r="GY1019" s="778"/>
      <c r="GZ1019" s="778"/>
      <c r="HA1019" s="778"/>
      <c r="HB1019" s="778"/>
      <c r="HC1019" s="778"/>
      <c r="HD1019" s="778"/>
      <c r="HE1019" s="778"/>
      <c r="HF1019" s="778"/>
      <c r="HG1019" s="778"/>
      <c r="HH1019" s="778"/>
    </row>
    <row r="1020" spans="1:216" s="782" customFormat="1">
      <c r="A1020" s="779"/>
      <c r="B1020" s="780"/>
      <c r="C1020" s="780"/>
      <c r="D1020" s="780"/>
      <c r="E1020" s="780"/>
      <c r="F1020" s="780"/>
      <c r="G1020" s="780"/>
      <c r="H1020" s="780"/>
      <c r="I1020" s="780"/>
      <c r="J1020" s="780"/>
      <c r="K1020" s="780"/>
      <c r="L1020" s="780"/>
      <c r="M1020" s="780"/>
      <c r="N1020" s="780"/>
      <c r="O1020" s="780"/>
      <c r="P1020" s="780"/>
      <c r="Q1020" s="781"/>
      <c r="R1020" s="778"/>
      <c r="S1020" s="778"/>
      <c r="T1020" s="778"/>
      <c r="U1020" s="778"/>
      <c r="V1020" s="778"/>
      <c r="W1020" s="778"/>
      <c r="X1020" s="778"/>
      <c r="Y1020" s="778"/>
      <c r="Z1020" s="778"/>
      <c r="AA1020" s="778"/>
      <c r="AB1020" s="778"/>
      <c r="AC1020" s="778"/>
      <c r="AD1020" s="778"/>
      <c r="AE1020" s="778"/>
      <c r="AF1020" s="778"/>
      <c r="AG1020" s="778"/>
      <c r="AH1020" s="778"/>
      <c r="AI1020" s="778"/>
      <c r="AJ1020" s="778"/>
      <c r="AK1020" s="778"/>
      <c r="AL1020" s="778"/>
      <c r="AM1020" s="778"/>
      <c r="AN1020" s="778"/>
      <c r="AO1020" s="778"/>
      <c r="AP1020" s="778"/>
      <c r="AQ1020" s="778"/>
      <c r="AR1020" s="778"/>
      <c r="AS1020" s="778"/>
      <c r="AT1020" s="778"/>
      <c r="AU1020" s="778"/>
      <c r="AV1020" s="778"/>
      <c r="AW1020" s="778"/>
      <c r="AX1020" s="778"/>
      <c r="AY1020" s="778"/>
      <c r="AZ1020" s="778"/>
      <c r="BA1020" s="778"/>
      <c r="BB1020" s="778"/>
      <c r="BC1020" s="778"/>
      <c r="BD1020" s="778"/>
      <c r="BE1020" s="778"/>
      <c r="BF1020" s="778"/>
      <c r="BG1020" s="778"/>
      <c r="BH1020" s="778"/>
      <c r="BI1020" s="778"/>
      <c r="BJ1020" s="778"/>
      <c r="BK1020" s="778"/>
      <c r="BL1020" s="778"/>
      <c r="BM1020" s="778"/>
      <c r="BN1020" s="778"/>
      <c r="BO1020" s="778"/>
      <c r="BP1020" s="778"/>
      <c r="BQ1020" s="778"/>
      <c r="BR1020" s="778"/>
      <c r="BS1020" s="778"/>
      <c r="BT1020" s="778"/>
      <c r="BU1020" s="778"/>
      <c r="BV1020" s="778"/>
      <c r="BW1020" s="778"/>
      <c r="BX1020" s="778"/>
      <c r="BY1020" s="778"/>
      <c r="BZ1020" s="778"/>
      <c r="CA1020" s="778"/>
      <c r="CB1020" s="778"/>
      <c r="CC1020" s="778"/>
      <c r="CD1020" s="778"/>
      <c r="CE1020" s="778"/>
      <c r="CF1020" s="778"/>
      <c r="CG1020" s="778"/>
      <c r="CH1020" s="778"/>
      <c r="CI1020" s="778"/>
      <c r="CJ1020" s="778"/>
      <c r="CK1020" s="778"/>
      <c r="CL1020" s="778"/>
      <c r="CM1020" s="778"/>
      <c r="CN1020" s="778"/>
      <c r="CO1020" s="778"/>
      <c r="CP1020" s="778"/>
      <c r="CQ1020" s="778"/>
      <c r="CR1020" s="778"/>
      <c r="CS1020" s="778"/>
      <c r="CT1020" s="778"/>
      <c r="CU1020" s="778"/>
      <c r="CV1020" s="778"/>
      <c r="CW1020" s="778"/>
      <c r="CX1020" s="778"/>
      <c r="CY1020" s="778"/>
      <c r="CZ1020" s="778"/>
      <c r="DA1020" s="778"/>
      <c r="DB1020" s="778"/>
      <c r="DC1020" s="778"/>
      <c r="DD1020" s="778"/>
      <c r="DE1020" s="778"/>
      <c r="DF1020" s="778"/>
      <c r="DG1020" s="778"/>
      <c r="DH1020" s="778"/>
      <c r="DI1020" s="778"/>
      <c r="DJ1020" s="778"/>
      <c r="DK1020" s="778"/>
      <c r="DL1020" s="778"/>
      <c r="DM1020" s="778"/>
      <c r="DN1020" s="778"/>
      <c r="DO1020" s="778"/>
      <c r="DP1020" s="778"/>
      <c r="DQ1020" s="778"/>
      <c r="DR1020" s="778"/>
      <c r="DS1020" s="778"/>
      <c r="DT1020" s="778"/>
      <c r="DU1020" s="778"/>
      <c r="DV1020" s="778"/>
      <c r="DW1020" s="778"/>
      <c r="DX1020" s="778"/>
      <c r="DY1020" s="778"/>
      <c r="DZ1020" s="778"/>
      <c r="EA1020" s="778"/>
      <c r="EB1020" s="778"/>
      <c r="EC1020" s="778"/>
      <c r="ED1020" s="778"/>
      <c r="EE1020" s="778"/>
      <c r="EF1020" s="778"/>
      <c r="EG1020" s="778"/>
      <c r="EH1020" s="778"/>
      <c r="EI1020" s="778"/>
      <c r="EJ1020" s="778"/>
      <c r="EK1020" s="778"/>
      <c r="EL1020" s="778"/>
      <c r="EM1020" s="778"/>
      <c r="EN1020" s="778"/>
      <c r="EO1020" s="778"/>
      <c r="EP1020" s="778"/>
      <c r="EQ1020" s="778"/>
      <c r="ER1020" s="778"/>
      <c r="ES1020" s="778"/>
      <c r="ET1020" s="778"/>
      <c r="EU1020" s="778"/>
      <c r="EV1020" s="778"/>
      <c r="EW1020" s="778"/>
      <c r="EX1020" s="778"/>
      <c r="EY1020" s="778"/>
      <c r="EZ1020" s="778"/>
      <c r="FA1020" s="778"/>
      <c r="FB1020" s="778"/>
      <c r="FC1020" s="778"/>
      <c r="FD1020" s="778"/>
      <c r="FE1020" s="778"/>
      <c r="FF1020" s="778"/>
      <c r="FG1020" s="778"/>
      <c r="FH1020" s="778"/>
      <c r="FI1020" s="778"/>
      <c r="FJ1020" s="778"/>
      <c r="FK1020" s="778"/>
      <c r="FL1020" s="778"/>
      <c r="FM1020" s="778"/>
      <c r="FN1020" s="778"/>
      <c r="FO1020" s="778"/>
      <c r="FP1020" s="778"/>
      <c r="FQ1020" s="778"/>
      <c r="FR1020" s="778"/>
      <c r="FS1020" s="778"/>
      <c r="FT1020" s="778"/>
      <c r="FU1020" s="778"/>
      <c r="FV1020" s="778"/>
      <c r="FW1020" s="778"/>
      <c r="FX1020" s="778"/>
      <c r="FY1020" s="778"/>
      <c r="FZ1020" s="778"/>
      <c r="GA1020" s="778"/>
      <c r="GB1020" s="778"/>
      <c r="GC1020" s="778"/>
      <c r="GD1020" s="778"/>
      <c r="GE1020" s="778"/>
      <c r="GF1020" s="778"/>
      <c r="GG1020" s="778"/>
      <c r="GH1020" s="778"/>
      <c r="GI1020" s="778"/>
      <c r="GJ1020" s="778"/>
      <c r="GK1020" s="778"/>
      <c r="GL1020" s="778"/>
      <c r="GM1020" s="778"/>
      <c r="GN1020" s="778"/>
      <c r="GO1020" s="778"/>
      <c r="GP1020" s="778"/>
      <c r="GQ1020" s="778"/>
      <c r="GR1020" s="778"/>
      <c r="GS1020" s="778"/>
      <c r="GT1020" s="778"/>
      <c r="GU1020" s="778"/>
      <c r="GV1020" s="778"/>
      <c r="GW1020" s="778"/>
      <c r="GX1020" s="778"/>
      <c r="GY1020" s="778"/>
      <c r="GZ1020" s="778"/>
      <c r="HA1020" s="778"/>
      <c r="HB1020" s="778"/>
      <c r="HC1020" s="778"/>
      <c r="HD1020" s="778"/>
      <c r="HE1020" s="778"/>
      <c r="HF1020" s="778"/>
      <c r="HG1020" s="778"/>
      <c r="HH1020" s="778"/>
    </row>
    <row r="1021" spans="1:216" s="782" customFormat="1">
      <c r="A1021" s="779"/>
      <c r="B1021" s="780"/>
      <c r="C1021" s="780"/>
      <c r="D1021" s="780"/>
      <c r="E1021" s="780"/>
      <c r="F1021" s="780"/>
      <c r="G1021" s="780"/>
      <c r="H1021" s="780"/>
      <c r="I1021" s="780"/>
      <c r="J1021" s="780"/>
      <c r="K1021" s="780"/>
      <c r="L1021" s="780"/>
      <c r="M1021" s="780"/>
      <c r="N1021" s="780"/>
      <c r="O1021" s="780"/>
      <c r="P1021" s="780"/>
      <c r="Q1021" s="781"/>
      <c r="R1021" s="778"/>
      <c r="S1021" s="778"/>
      <c r="T1021" s="778"/>
      <c r="U1021" s="778"/>
      <c r="V1021" s="778"/>
      <c r="W1021" s="778"/>
      <c r="X1021" s="778"/>
      <c r="Y1021" s="778"/>
      <c r="Z1021" s="778"/>
      <c r="AA1021" s="778"/>
      <c r="AB1021" s="778"/>
      <c r="AC1021" s="778"/>
      <c r="AD1021" s="778"/>
      <c r="AE1021" s="778"/>
      <c r="AF1021" s="778"/>
      <c r="AG1021" s="778"/>
      <c r="AH1021" s="778"/>
      <c r="AI1021" s="778"/>
      <c r="AJ1021" s="778"/>
      <c r="AK1021" s="778"/>
      <c r="AL1021" s="778"/>
      <c r="AM1021" s="778"/>
      <c r="AN1021" s="778"/>
      <c r="AO1021" s="778"/>
      <c r="AP1021" s="778"/>
      <c r="AQ1021" s="778"/>
      <c r="AR1021" s="778"/>
      <c r="AS1021" s="778"/>
      <c r="AT1021" s="778"/>
      <c r="AU1021" s="778"/>
      <c r="AV1021" s="778"/>
      <c r="AW1021" s="778"/>
      <c r="AX1021" s="778"/>
      <c r="AY1021" s="778"/>
      <c r="AZ1021" s="778"/>
      <c r="BA1021" s="778"/>
      <c r="BB1021" s="778"/>
      <c r="BC1021" s="778"/>
      <c r="BD1021" s="778"/>
      <c r="BE1021" s="778"/>
      <c r="BF1021" s="778"/>
      <c r="BG1021" s="778"/>
      <c r="BH1021" s="778"/>
      <c r="BI1021" s="778"/>
      <c r="BJ1021" s="778"/>
      <c r="BK1021" s="778"/>
      <c r="BL1021" s="778"/>
      <c r="BM1021" s="778"/>
      <c r="BN1021" s="778"/>
      <c r="BO1021" s="778"/>
      <c r="BP1021" s="778"/>
      <c r="BQ1021" s="778"/>
      <c r="BR1021" s="778"/>
      <c r="BS1021" s="778"/>
      <c r="BT1021" s="778"/>
      <c r="BU1021" s="778"/>
      <c r="BV1021" s="778"/>
      <c r="BW1021" s="778"/>
      <c r="BX1021" s="778"/>
      <c r="BY1021" s="778"/>
      <c r="BZ1021" s="778"/>
      <c r="CA1021" s="778"/>
      <c r="CB1021" s="778"/>
      <c r="CC1021" s="778"/>
      <c r="CD1021" s="778"/>
      <c r="CE1021" s="778"/>
      <c r="CF1021" s="778"/>
      <c r="CG1021" s="778"/>
      <c r="CH1021" s="778"/>
      <c r="CI1021" s="778"/>
      <c r="CJ1021" s="778"/>
      <c r="CK1021" s="778"/>
      <c r="CL1021" s="778"/>
      <c r="CM1021" s="778"/>
      <c r="CN1021" s="778"/>
      <c r="CO1021" s="778"/>
      <c r="CP1021" s="778"/>
      <c r="CQ1021" s="778"/>
      <c r="CR1021" s="778"/>
      <c r="CS1021" s="778"/>
      <c r="CT1021" s="778"/>
      <c r="CU1021" s="778"/>
      <c r="CV1021" s="778"/>
      <c r="CW1021" s="778"/>
      <c r="CX1021" s="778"/>
      <c r="CY1021" s="778"/>
      <c r="CZ1021" s="778"/>
      <c r="DA1021" s="778"/>
      <c r="DB1021" s="778"/>
      <c r="DC1021" s="778"/>
      <c r="DD1021" s="778"/>
      <c r="DE1021" s="778"/>
      <c r="DF1021" s="778"/>
      <c r="DG1021" s="778"/>
      <c r="DH1021" s="778"/>
      <c r="DI1021" s="778"/>
      <c r="DJ1021" s="778"/>
      <c r="DK1021" s="778"/>
      <c r="DL1021" s="778"/>
      <c r="DM1021" s="778"/>
      <c r="DN1021" s="778"/>
      <c r="DO1021" s="778"/>
      <c r="DP1021" s="778"/>
      <c r="DQ1021" s="778"/>
      <c r="DR1021" s="778"/>
      <c r="DS1021" s="778"/>
      <c r="DT1021" s="778"/>
      <c r="DU1021" s="778"/>
      <c r="DV1021" s="778"/>
      <c r="DW1021" s="778"/>
      <c r="DX1021" s="778"/>
      <c r="DY1021" s="778"/>
      <c r="DZ1021" s="778"/>
      <c r="EA1021" s="778"/>
      <c r="EB1021" s="778"/>
      <c r="EC1021" s="778"/>
      <c r="ED1021" s="778"/>
      <c r="EE1021" s="778"/>
      <c r="EF1021" s="778"/>
      <c r="EG1021" s="778"/>
      <c r="EH1021" s="778"/>
      <c r="EI1021" s="778"/>
      <c r="EJ1021" s="778"/>
      <c r="EK1021" s="778"/>
      <c r="EL1021" s="778"/>
      <c r="EM1021" s="778"/>
      <c r="EN1021" s="778"/>
      <c r="EO1021" s="778"/>
      <c r="EP1021" s="778"/>
      <c r="EQ1021" s="778"/>
      <c r="ER1021" s="778"/>
      <c r="ES1021" s="778"/>
      <c r="ET1021" s="778"/>
      <c r="EU1021" s="778"/>
      <c r="EV1021" s="778"/>
      <c r="EW1021" s="778"/>
      <c r="EX1021" s="778"/>
      <c r="EY1021" s="778"/>
      <c r="EZ1021" s="778"/>
      <c r="FA1021" s="778"/>
      <c r="FB1021" s="778"/>
      <c r="FC1021" s="778"/>
      <c r="FD1021" s="778"/>
      <c r="FE1021" s="778"/>
      <c r="FF1021" s="778"/>
      <c r="FG1021" s="778"/>
      <c r="FH1021" s="778"/>
      <c r="FI1021" s="778"/>
      <c r="FJ1021" s="778"/>
      <c r="FK1021" s="778"/>
      <c r="FL1021" s="778"/>
      <c r="FM1021" s="778"/>
      <c r="FN1021" s="778"/>
      <c r="FO1021" s="778"/>
      <c r="FP1021" s="778"/>
      <c r="FQ1021" s="778"/>
      <c r="FR1021" s="778"/>
      <c r="FS1021" s="778"/>
      <c r="FT1021" s="778"/>
      <c r="FU1021" s="778"/>
      <c r="FV1021" s="778"/>
      <c r="FW1021" s="778"/>
      <c r="FX1021" s="778"/>
      <c r="FY1021" s="778"/>
      <c r="FZ1021" s="778"/>
      <c r="GA1021" s="778"/>
      <c r="GB1021" s="778"/>
      <c r="GC1021" s="778"/>
      <c r="GD1021" s="778"/>
      <c r="GE1021" s="778"/>
      <c r="GF1021" s="778"/>
      <c r="GG1021" s="778"/>
      <c r="GH1021" s="778"/>
      <c r="GI1021" s="778"/>
      <c r="GJ1021" s="778"/>
      <c r="GK1021" s="778"/>
      <c r="GL1021" s="778"/>
      <c r="GM1021" s="778"/>
      <c r="GN1021" s="778"/>
      <c r="GO1021" s="778"/>
      <c r="GP1021" s="778"/>
      <c r="GQ1021" s="778"/>
      <c r="GR1021" s="778"/>
      <c r="GS1021" s="778"/>
      <c r="GT1021" s="778"/>
      <c r="GU1021" s="778"/>
      <c r="GV1021" s="778"/>
      <c r="GW1021" s="778"/>
      <c r="GX1021" s="778"/>
      <c r="GY1021" s="778"/>
      <c r="GZ1021" s="778"/>
      <c r="HA1021" s="778"/>
      <c r="HB1021" s="778"/>
      <c r="HC1021" s="778"/>
      <c r="HD1021" s="778"/>
      <c r="HE1021" s="778"/>
      <c r="HF1021" s="778"/>
      <c r="HG1021" s="778"/>
      <c r="HH1021" s="778"/>
    </row>
    <row r="1022" spans="1:216" s="782" customFormat="1">
      <c r="A1022" s="779"/>
      <c r="B1022" s="780"/>
      <c r="C1022" s="780"/>
      <c r="D1022" s="780"/>
      <c r="E1022" s="780"/>
      <c r="F1022" s="780"/>
      <c r="G1022" s="780"/>
      <c r="H1022" s="780"/>
      <c r="I1022" s="780"/>
      <c r="J1022" s="780"/>
      <c r="K1022" s="780"/>
      <c r="L1022" s="780"/>
      <c r="M1022" s="780"/>
      <c r="N1022" s="780"/>
      <c r="O1022" s="780"/>
      <c r="P1022" s="780"/>
      <c r="Q1022" s="781"/>
      <c r="R1022" s="778"/>
      <c r="S1022" s="778"/>
      <c r="T1022" s="778"/>
      <c r="U1022" s="778"/>
      <c r="V1022" s="778"/>
      <c r="W1022" s="778"/>
      <c r="X1022" s="778"/>
      <c r="Y1022" s="778"/>
      <c r="Z1022" s="778"/>
      <c r="AA1022" s="778"/>
      <c r="AB1022" s="778"/>
      <c r="AC1022" s="778"/>
      <c r="AD1022" s="778"/>
      <c r="AE1022" s="778"/>
      <c r="AF1022" s="778"/>
      <c r="AG1022" s="778"/>
      <c r="AH1022" s="778"/>
      <c r="AI1022" s="778"/>
      <c r="AJ1022" s="778"/>
      <c r="AK1022" s="778"/>
      <c r="AL1022" s="778"/>
      <c r="AM1022" s="778"/>
      <c r="AN1022" s="778"/>
      <c r="AO1022" s="778"/>
      <c r="AP1022" s="778"/>
      <c r="AQ1022" s="778"/>
      <c r="AR1022" s="778"/>
      <c r="AS1022" s="778"/>
      <c r="AT1022" s="778"/>
      <c r="AU1022" s="778"/>
      <c r="AV1022" s="778"/>
      <c r="AW1022" s="778"/>
      <c r="AX1022" s="778"/>
      <c r="AY1022" s="778"/>
      <c r="AZ1022" s="778"/>
      <c r="BA1022" s="778"/>
      <c r="BB1022" s="778"/>
      <c r="BC1022" s="778"/>
      <c r="BD1022" s="778"/>
      <c r="BE1022" s="778"/>
      <c r="BF1022" s="778"/>
      <c r="BG1022" s="778"/>
      <c r="BH1022" s="778"/>
      <c r="BI1022" s="778"/>
      <c r="BJ1022" s="778"/>
      <c r="BK1022" s="778"/>
      <c r="BL1022" s="778"/>
      <c r="BM1022" s="778"/>
      <c r="BN1022" s="778"/>
      <c r="BO1022" s="778"/>
      <c r="BP1022" s="778"/>
      <c r="BQ1022" s="778"/>
      <c r="BR1022" s="778"/>
      <c r="BS1022" s="778"/>
      <c r="BT1022" s="778"/>
      <c r="BU1022" s="778"/>
      <c r="BV1022" s="778"/>
      <c r="BW1022" s="778"/>
      <c r="BX1022" s="778"/>
      <c r="BY1022" s="778"/>
      <c r="BZ1022" s="778"/>
      <c r="CA1022" s="778"/>
      <c r="CB1022" s="778"/>
      <c r="CC1022" s="778"/>
      <c r="CD1022" s="778"/>
      <c r="CE1022" s="778"/>
      <c r="CF1022" s="778"/>
      <c r="CG1022" s="778"/>
      <c r="CH1022" s="778"/>
      <c r="CI1022" s="778"/>
      <c r="CJ1022" s="778"/>
      <c r="CK1022" s="778"/>
      <c r="CL1022" s="778"/>
      <c r="CM1022" s="778"/>
      <c r="CN1022" s="778"/>
      <c r="CO1022" s="778"/>
      <c r="CP1022" s="778"/>
      <c r="CQ1022" s="778"/>
      <c r="CR1022" s="778"/>
      <c r="CS1022" s="778"/>
      <c r="CT1022" s="778"/>
      <c r="CU1022" s="778"/>
      <c r="CV1022" s="778"/>
      <c r="CW1022" s="778"/>
      <c r="CX1022" s="778"/>
      <c r="CY1022" s="778"/>
      <c r="CZ1022" s="778"/>
      <c r="DA1022" s="778"/>
      <c r="DB1022" s="778"/>
      <c r="DC1022" s="778"/>
      <c r="DD1022" s="778"/>
      <c r="DE1022" s="778"/>
      <c r="DF1022" s="778"/>
      <c r="DG1022" s="778"/>
      <c r="DH1022" s="778"/>
      <c r="DI1022" s="778"/>
      <c r="DJ1022" s="778"/>
      <c r="DK1022" s="778"/>
      <c r="DL1022" s="778"/>
      <c r="DM1022" s="778"/>
      <c r="DN1022" s="778"/>
      <c r="DO1022" s="778"/>
      <c r="DP1022" s="778"/>
      <c r="DQ1022" s="778"/>
      <c r="DR1022" s="778"/>
      <c r="DS1022" s="778"/>
      <c r="DT1022" s="778"/>
      <c r="DU1022" s="778"/>
      <c r="DV1022" s="778"/>
      <c r="DW1022" s="778"/>
      <c r="DX1022" s="778"/>
      <c r="DY1022" s="778"/>
      <c r="DZ1022" s="778"/>
      <c r="EA1022" s="778"/>
      <c r="EB1022" s="778"/>
      <c r="EC1022" s="778"/>
      <c r="ED1022" s="778"/>
      <c r="EE1022" s="778"/>
      <c r="EF1022" s="778"/>
      <c r="EG1022" s="778"/>
      <c r="EH1022" s="778"/>
      <c r="EI1022" s="778"/>
      <c r="EJ1022" s="778"/>
      <c r="EK1022" s="778"/>
      <c r="EL1022" s="778"/>
      <c r="EM1022" s="778"/>
      <c r="EN1022" s="778"/>
      <c r="EO1022" s="778"/>
      <c r="EP1022" s="778"/>
      <c r="EQ1022" s="778"/>
      <c r="ER1022" s="778"/>
      <c r="ES1022" s="778"/>
      <c r="ET1022" s="778"/>
      <c r="EU1022" s="778"/>
      <c r="EV1022" s="778"/>
      <c r="EW1022" s="778"/>
      <c r="EX1022" s="778"/>
      <c r="EY1022" s="778"/>
      <c r="EZ1022" s="778"/>
      <c r="FA1022" s="778"/>
      <c r="FB1022" s="778"/>
      <c r="FC1022" s="778"/>
      <c r="FD1022" s="778"/>
      <c r="FE1022" s="778"/>
      <c r="FF1022" s="778"/>
      <c r="FG1022" s="778"/>
      <c r="FH1022" s="778"/>
      <c r="FI1022" s="778"/>
      <c r="FJ1022" s="778"/>
      <c r="FK1022" s="778"/>
      <c r="FL1022" s="778"/>
      <c r="FM1022" s="778"/>
      <c r="FN1022" s="778"/>
      <c r="FO1022" s="778"/>
      <c r="FP1022" s="778"/>
      <c r="FQ1022" s="778"/>
      <c r="FR1022" s="778"/>
      <c r="FS1022" s="778"/>
      <c r="FT1022" s="778"/>
      <c r="FU1022" s="778"/>
      <c r="FV1022" s="778"/>
      <c r="FW1022" s="778"/>
      <c r="FX1022" s="778"/>
      <c r="FY1022" s="778"/>
      <c r="FZ1022" s="778"/>
      <c r="GA1022" s="778"/>
      <c r="GB1022" s="778"/>
      <c r="GC1022" s="778"/>
      <c r="GD1022" s="778"/>
      <c r="GE1022" s="778"/>
      <c r="GF1022" s="778"/>
      <c r="GG1022" s="778"/>
      <c r="GH1022" s="778"/>
      <c r="GI1022" s="778"/>
      <c r="GJ1022" s="778"/>
      <c r="GK1022" s="778"/>
      <c r="GL1022" s="778"/>
      <c r="GM1022" s="778"/>
      <c r="GN1022" s="778"/>
      <c r="GO1022" s="778"/>
      <c r="GP1022" s="778"/>
      <c r="GQ1022" s="778"/>
      <c r="GR1022" s="778"/>
      <c r="GS1022" s="778"/>
      <c r="GT1022" s="778"/>
      <c r="GU1022" s="778"/>
      <c r="GV1022" s="778"/>
      <c r="GW1022" s="778"/>
      <c r="GX1022" s="778"/>
      <c r="GY1022" s="778"/>
      <c r="GZ1022" s="778"/>
      <c r="HA1022" s="778"/>
      <c r="HB1022" s="778"/>
      <c r="HC1022" s="778"/>
      <c r="HD1022" s="778"/>
      <c r="HE1022" s="778"/>
      <c r="HF1022" s="778"/>
      <c r="HG1022" s="778"/>
      <c r="HH1022" s="778"/>
    </row>
    <row r="1023" spans="1:216" s="782" customFormat="1">
      <c r="A1023" s="779"/>
      <c r="B1023" s="780"/>
      <c r="C1023" s="780"/>
      <c r="D1023" s="780"/>
      <c r="E1023" s="780"/>
      <c r="F1023" s="780"/>
      <c r="G1023" s="780"/>
      <c r="H1023" s="780"/>
      <c r="I1023" s="780"/>
      <c r="J1023" s="780"/>
      <c r="K1023" s="780"/>
      <c r="L1023" s="780"/>
      <c r="M1023" s="780"/>
      <c r="N1023" s="780"/>
      <c r="O1023" s="780"/>
      <c r="P1023" s="780"/>
      <c r="Q1023" s="781"/>
      <c r="R1023" s="778"/>
      <c r="S1023" s="778"/>
      <c r="T1023" s="778"/>
      <c r="U1023" s="778"/>
      <c r="V1023" s="778"/>
      <c r="W1023" s="778"/>
      <c r="X1023" s="778"/>
      <c r="Y1023" s="778"/>
      <c r="Z1023" s="778"/>
      <c r="AA1023" s="778"/>
      <c r="AB1023" s="778"/>
      <c r="AC1023" s="778"/>
      <c r="AD1023" s="778"/>
      <c r="AE1023" s="778"/>
      <c r="AF1023" s="778"/>
      <c r="AG1023" s="778"/>
      <c r="AH1023" s="778"/>
      <c r="AI1023" s="778"/>
      <c r="AJ1023" s="778"/>
      <c r="AK1023" s="778"/>
      <c r="AL1023" s="778"/>
      <c r="AM1023" s="778"/>
      <c r="AN1023" s="778"/>
      <c r="AO1023" s="778"/>
      <c r="AP1023" s="778"/>
      <c r="AQ1023" s="778"/>
      <c r="AR1023" s="778"/>
      <c r="AS1023" s="778"/>
      <c r="AT1023" s="778"/>
      <c r="AU1023" s="778"/>
      <c r="AV1023" s="778"/>
      <c r="AW1023" s="778"/>
      <c r="AX1023" s="778"/>
      <c r="AY1023" s="778"/>
      <c r="AZ1023" s="778"/>
      <c r="BA1023" s="778"/>
      <c r="BB1023" s="778"/>
      <c r="BC1023" s="778"/>
      <c r="BD1023" s="778"/>
      <c r="BE1023" s="778"/>
      <c r="BF1023" s="778"/>
      <c r="BG1023" s="778"/>
      <c r="BH1023" s="778"/>
      <c r="BI1023" s="778"/>
      <c r="BJ1023" s="778"/>
      <c r="BK1023" s="778"/>
      <c r="BL1023" s="778"/>
      <c r="BM1023" s="778"/>
      <c r="BN1023" s="778"/>
      <c r="BO1023" s="778"/>
      <c r="BP1023" s="778"/>
      <c r="BQ1023" s="778"/>
      <c r="BR1023" s="778"/>
      <c r="BS1023" s="778"/>
      <c r="BT1023" s="778"/>
      <c r="BU1023" s="778"/>
      <c r="BV1023" s="778"/>
      <c r="BW1023" s="778"/>
      <c r="BX1023" s="778"/>
      <c r="BY1023" s="778"/>
      <c r="BZ1023" s="778"/>
      <c r="CA1023" s="778"/>
      <c r="CB1023" s="778"/>
      <c r="CC1023" s="778"/>
      <c r="CD1023" s="778"/>
      <c r="CE1023" s="778"/>
      <c r="CF1023" s="778"/>
      <c r="CG1023" s="778"/>
      <c r="CH1023" s="778"/>
      <c r="CI1023" s="778"/>
      <c r="CJ1023" s="778"/>
      <c r="CK1023" s="778"/>
      <c r="CL1023" s="778"/>
      <c r="CM1023" s="778"/>
      <c r="CN1023" s="778"/>
      <c r="CO1023" s="778"/>
      <c r="CP1023" s="778"/>
      <c r="CQ1023" s="778"/>
      <c r="CR1023" s="778"/>
      <c r="CS1023" s="778"/>
      <c r="CT1023" s="778"/>
      <c r="CU1023" s="778"/>
      <c r="CV1023" s="778"/>
      <c r="CW1023" s="778"/>
      <c r="CX1023" s="778"/>
      <c r="CY1023" s="778"/>
      <c r="CZ1023" s="778"/>
      <c r="DA1023" s="778"/>
      <c r="DB1023" s="778"/>
      <c r="DC1023" s="778"/>
      <c r="DD1023" s="778"/>
      <c r="DE1023" s="778"/>
      <c r="DF1023" s="778"/>
      <c r="DG1023" s="778"/>
      <c r="DH1023" s="778"/>
      <c r="DI1023" s="778"/>
      <c r="DJ1023" s="778"/>
      <c r="DK1023" s="778"/>
      <c r="DL1023" s="778"/>
      <c r="DM1023" s="778"/>
      <c r="DN1023" s="778"/>
      <c r="DO1023" s="778"/>
      <c r="DP1023" s="778"/>
      <c r="DQ1023" s="778"/>
      <c r="DR1023" s="778"/>
      <c r="DS1023" s="778"/>
      <c r="DT1023" s="778"/>
      <c r="DU1023" s="778"/>
      <c r="DV1023" s="778"/>
      <c r="DW1023" s="778"/>
      <c r="DX1023" s="778"/>
      <c r="DY1023" s="778"/>
      <c r="DZ1023" s="778"/>
      <c r="EA1023" s="778"/>
      <c r="EB1023" s="778"/>
      <c r="EC1023" s="778"/>
      <c r="ED1023" s="778"/>
      <c r="EE1023" s="778"/>
      <c r="EF1023" s="778"/>
      <c r="EG1023" s="778"/>
      <c r="EH1023" s="778"/>
      <c r="EI1023" s="778"/>
      <c r="EJ1023" s="778"/>
      <c r="EK1023" s="778"/>
      <c r="EL1023" s="778"/>
      <c r="EM1023" s="778"/>
      <c r="EN1023" s="778"/>
      <c r="EO1023" s="778"/>
      <c r="EP1023" s="778"/>
      <c r="EQ1023" s="778"/>
      <c r="ER1023" s="778"/>
      <c r="ES1023" s="778"/>
      <c r="ET1023" s="778"/>
      <c r="EU1023" s="778"/>
      <c r="EV1023" s="778"/>
      <c r="EW1023" s="778"/>
      <c r="EX1023" s="778"/>
      <c r="EY1023" s="778"/>
      <c r="EZ1023" s="778"/>
      <c r="FA1023" s="778"/>
      <c r="FB1023" s="778"/>
      <c r="FC1023" s="778"/>
      <c r="FD1023" s="778"/>
      <c r="FE1023" s="778"/>
      <c r="FF1023" s="778"/>
      <c r="FG1023" s="778"/>
      <c r="FH1023" s="778"/>
      <c r="FI1023" s="778"/>
      <c r="FJ1023" s="778"/>
      <c r="FK1023" s="778"/>
      <c r="FL1023" s="778"/>
      <c r="FM1023" s="778"/>
      <c r="FN1023" s="778"/>
      <c r="FO1023" s="778"/>
      <c r="FP1023" s="778"/>
      <c r="FQ1023" s="778"/>
      <c r="FR1023" s="778"/>
      <c r="FS1023" s="778"/>
      <c r="FT1023" s="778"/>
      <c r="FU1023" s="778"/>
      <c r="FV1023" s="778"/>
      <c r="FW1023" s="778"/>
      <c r="FX1023" s="778"/>
      <c r="FY1023" s="778"/>
      <c r="FZ1023" s="778"/>
      <c r="GA1023" s="778"/>
      <c r="GB1023" s="778"/>
      <c r="GC1023" s="778"/>
      <c r="GD1023" s="778"/>
      <c r="GE1023" s="778"/>
      <c r="GF1023" s="778"/>
      <c r="GG1023" s="778"/>
      <c r="GH1023" s="778"/>
      <c r="GI1023" s="778"/>
      <c r="GJ1023" s="778"/>
      <c r="GK1023" s="778"/>
      <c r="GL1023" s="778"/>
      <c r="GM1023" s="778"/>
      <c r="GN1023" s="778"/>
      <c r="GO1023" s="778"/>
      <c r="GP1023" s="778"/>
      <c r="GQ1023" s="778"/>
      <c r="GR1023" s="778"/>
      <c r="GS1023" s="778"/>
      <c r="GT1023" s="778"/>
      <c r="GU1023" s="778"/>
      <c r="GV1023" s="778"/>
      <c r="GW1023" s="778"/>
      <c r="GX1023" s="778"/>
      <c r="GY1023" s="778"/>
      <c r="GZ1023" s="778"/>
      <c r="HA1023" s="778"/>
      <c r="HB1023" s="778"/>
      <c r="HC1023" s="778"/>
      <c r="HD1023" s="778"/>
      <c r="HE1023" s="778"/>
      <c r="HF1023" s="778"/>
      <c r="HG1023" s="778"/>
      <c r="HH1023" s="778"/>
    </row>
    <row r="1024" spans="1:216" s="782" customFormat="1">
      <c r="A1024" s="779"/>
      <c r="B1024" s="780"/>
      <c r="C1024" s="780"/>
      <c r="D1024" s="780"/>
      <c r="E1024" s="780"/>
      <c r="F1024" s="780"/>
      <c r="G1024" s="780"/>
      <c r="H1024" s="780"/>
      <c r="I1024" s="780"/>
      <c r="J1024" s="780"/>
      <c r="K1024" s="780"/>
      <c r="L1024" s="780"/>
      <c r="M1024" s="780"/>
      <c r="N1024" s="780"/>
      <c r="O1024" s="780"/>
      <c r="P1024" s="780"/>
      <c r="Q1024" s="781"/>
      <c r="R1024" s="778"/>
      <c r="S1024" s="778"/>
      <c r="T1024" s="778"/>
      <c r="U1024" s="778"/>
      <c r="V1024" s="778"/>
      <c r="W1024" s="778"/>
      <c r="X1024" s="778"/>
      <c r="Y1024" s="778"/>
      <c r="Z1024" s="778"/>
      <c r="AA1024" s="778"/>
      <c r="AB1024" s="778"/>
      <c r="AC1024" s="778"/>
      <c r="AD1024" s="778"/>
      <c r="AE1024" s="778"/>
      <c r="AF1024" s="778"/>
      <c r="AG1024" s="778"/>
      <c r="AH1024" s="778"/>
      <c r="AI1024" s="778"/>
      <c r="AJ1024" s="778"/>
      <c r="AK1024" s="778"/>
      <c r="AL1024" s="778"/>
      <c r="AM1024" s="778"/>
      <c r="AN1024" s="778"/>
      <c r="AO1024" s="778"/>
      <c r="AP1024" s="778"/>
      <c r="AQ1024" s="778"/>
      <c r="AR1024" s="778"/>
      <c r="AS1024" s="778"/>
      <c r="AT1024" s="778"/>
      <c r="AU1024" s="778"/>
      <c r="AV1024" s="778"/>
      <c r="AW1024" s="778"/>
      <c r="AX1024" s="778"/>
      <c r="AY1024" s="778"/>
      <c r="AZ1024" s="778"/>
      <c r="BA1024" s="778"/>
      <c r="BB1024" s="778"/>
      <c r="BC1024" s="778"/>
      <c r="BD1024" s="778"/>
      <c r="BE1024" s="778"/>
      <c r="BF1024" s="778"/>
      <c r="BG1024" s="778"/>
      <c r="BH1024" s="778"/>
      <c r="BI1024" s="778"/>
      <c r="BJ1024" s="778"/>
      <c r="BK1024" s="778"/>
      <c r="BL1024" s="778"/>
      <c r="BM1024" s="778"/>
      <c r="BN1024" s="778"/>
      <c r="BO1024" s="778"/>
      <c r="BP1024" s="778"/>
      <c r="BQ1024" s="778"/>
      <c r="BR1024" s="778"/>
      <c r="BS1024" s="778"/>
      <c r="BT1024" s="778"/>
      <c r="BU1024" s="778"/>
      <c r="BV1024" s="778"/>
      <c r="BW1024" s="778"/>
      <c r="BX1024" s="778"/>
      <c r="BY1024" s="778"/>
      <c r="BZ1024" s="778"/>
      <c r="CA1024" s="778"/>
      <c r="CB1024" s="778"/>
      <c r="CC1024" s="778"/>
      <c r="CD1024" s="778"/>
      <c r="CE1024" s="778"/>
      <c r="CF1024" s="778"/>
      <c r="CG1024" s="778"/>
      <c r="CH1024" s="778"/>
      <c r="CI1024" s="778"/>
      <c r="CJ1024" s="778"/>
      <c r="CK1024" s="778"/>
      <c r="CL1024" s="778"/>
      <c r="CM1024" s="778"/>
      <c r="CN1024" s="778"/>
      <c r="CO1024" s="778"/>
      <c r="CP1024" s="778"/>
      <c r="CQ1024" s="778"/>
      <c r="CR1024" s="778"/>
      <c r="CS1024" s="778"/>
      <c r="CT1024" s="778"/>
      <c r="CU1024" s="778"/>
      <c r="CV1024" s="778"/>
      <c r="CW1024" s="778"/>
      <c r="CX1024" s="778"/>
      <c r="CY1024" s="778"/>
      <c r="CZ1024" s="778"/>
      <c r="DA1024" s="778"/>
      <c r="DB1024" s="778"/>
      <c r="DC1024" s="778"/>
      <c r="DD1024" s="778"/>
      <c r="DE1024" s="778"/>
      <c r="DF1024" s="778"/>
      <c r="DG1024" s="778"/>
      <c r="DH1024" s="778"/>
      <c r="DI1024" s="778"/>
      <c r="DJ1024" s="778"/>
      <c r="DK1024" s="778"/>
      <c r="DL1024" s="778"/>
      <c r="DM1024" s="778"/>
      <c r="DN1024" s="778"/>
      <c r="DO1024" s="778"/>
      <c r="DP1024" s="778"/>
      <c r="DQ1024" s="778"/>
      <c r="DR1024" s="778"/>
      <c r="DS1024" s="778"/>
      <c r="DT1024" s="778"/>
      <c r="DU1024" s="778"/>
      <c r="DV1024" s="778"/>
      <c r="DW1024" s="778"/>
      <c r="DX1024" s="778"/>
      <c r="DY1024" s="778"/>
      <c r="DZ1024" s="778"/>
      <c r="EA1024" s="778"/>
      <c r="EB1024" s="778"/>
      <c r="EC1024" s="778"/>
      <c r="ED1024" s="778"/>
      <c r="EE1024" s="778"/>
      <c r="EF1024" s="778"/>
      <c r="EG1024" s="778"/>
      <c r="EH1024" s="778"/>
      <c r="EI1024" s="778"/>
      <c r="EJ1024" s="778"/>
      <c r="EK1024" s="778"/>
      <c r="EL1024" s="778"/>
      <c r="EM1024" s="778"/>
      <c r="EN1024" s="778"/>
      <c r="EO1024" s="778"/>
      <c r="EP1024" s="778"/>
      <c r="EQ1024" s="778"/>
      <c r="ER1024" s="778"/>
      <c r="ES1024" s="778"/>
      <c r="ET1024" s="778"/>
      <c r="EU1024" s="778"/>
      <c r="EV1024" s="778"/>
      <c r="EW1024" s="778"/>
      <c r="EX1024" s="778"/>
      <c r="EY1024" s="778"/>
      <c r="EZ1024" s="778"/>
      <c r="FA1024" s="778"/>
      <c r="FB1024" s="778"/>
      <c r="FC1024" s="778"/>
      <c r="FD1024" s="778"/>
      <c r="FE1024" s="778"/>
      <c r="FF1024" s="778"/>
      <c r="FG1024" s="778"/>
      <c r="FH1024" s="778"/>
      <c r="FI1024" s="778"/>
      <c r="FJ1024" s="778"/>
      <c r="FK1024" s="778"/>
      <c r="FL1024" s="778"/>
      <c r="FM1024" s="778"/>
      <c r="FN1024" s="778"/>
      <c r="FO1024" s="778"/>
      <c r="FP1024" s="778"/>
      <c r="FQ1024" s="778"/>
      <c r="FR1024" s="778"/>
      <c r="FS1024" s="778"/>
      <c r="FT1024" s="778"/>
      <c r="FU1024" s="778"/>
      <c r="FV1024" s="778"/>
      <c r="FW1024" s="778"/>
      <c r="FX1024" s="778"/>
      <c r="FY1024" s="778"/>
      <c r="FZ1024" s="778"/>
      <c r="GA1024" s="778"/>
      <c r="GB1024" s="778"/>
      <c r="GC1024" s="778"/>
      <c r="GD1024" s="778"/>
      <c r="GE1024" s="778"/>
      <c r="GF1024" s="778"/>
      <c r="GG1024" s="778"/>
      <c r="GH1024" s="778"/>
      <c r="GI1024" s="778"/>
      <c r="GJ1024" s="778"/>
      <c r="GK1024" s="778"/>
      <c r="GL1024" s="778"/>
      <c r="GM1024" s="778"/>
      <c r="GN1024" s="778"/>
      <c r="GO1024" s="778"/>
      <c r="GP1024" s="778"/>
      <c r="GQ1024" s="778"/>
      <c r="GR1024" s="778"/>
      <c r="GS1024" s="778"/>
      <c r="GT1024" s="778"/>
      <c r="GU1024" s="778"/>
      <c r="GV1024" s="778"/>
      <c r="GW1024" s="778"/>
      <c r="GX1024" s="778"/>
      <c r="GY1024" s="778"/>
      <c r="GZ1024" s="778"/>
      <c r="HA1024" s="778"/>
      <c r="HB1024" s="778"/>
      <c r="HC1024" s="778"/>
      <c r="HD1024" s="778"/>
      <c r="HE1024" s="778"/>
      <c r="HF1024" s="778"/>
      <c r="HG1024" s="778"/>
      <c r="HH1024" s="778"/>
    </row>
    <row r="1025" spans="1:216" s="782" customFormat="1">
      <c r="A1025" s="779"/>
      <c r="B1025" s="780"/>
      <c r="C1025" s="780"/>
      <c r="D1025" s="780"/>
      <c r="E1025" s="780"/>
      <c r="F1025" s="780"/>
      <c r="G1025" s="780"/>
      <c r="H1025" s="780"/>
      <c r="I1025" s="780"/>
      <c r="J1025" s="780"/>
      <c r="K1025" s="780"/>
      <c r="L1025" s="780"/>
      <c r="M1025" s="780"/>
      <c r="N1025" s="780"/>
      <c r="O1025" s="780"/>
      <c r="P1025" s="780"/>
      <c r="Q1025" s="781"/>
      <c r="R1025" s="778"/>
      <c r="S1025" s="778"/>
      <c r="T1025" s="778"/>
      <c r="U1025" s="778"/>
      <c r="V1025" s="778"/>
      <c r="W1025" s="778"/>
      <c r="X1025" s="778"/>
      <c r="Y1025" s="778"/>
      <c r="Z1025" s="778"/>
      <c r="AA1025" s="778"/>
      <c r="AB1025" s="778"/>
      <c r="AC1025" s="778"/>
      <c r="AD1025" s="778"/>
      <c r="AE1025" s="778"/>
      <c r="AF1025" s="778"/>
      <c r="AG1025" s="778"/>
      <c r="AH1025" s="778"/>
      <c r="AI1025" s="778"/>
      <c r="AJ1025" s="778"/>
      <c r="AK1025" s="778"/>
      <c r="AL1025" s="778"/>
      <c r="AM1025" s="778"/>
      <c r="AN1025" s="778"/>
      <c r="AO1025" s="778"/>
      <c r="AP1025" s="778"/>
      <c r="AQ1025" s="778"/>
      <c r="AR1025" s="778"/>
      <c r="AS1025" s="778"/>
      <c r="AT1025" s="778"/>
      <c r="AU1025" s="778"/>
      <c r="AV1025" s="778"/>
      <c r="AW1025" s="778"/>
      <c r="AX1025" s="778"/>
      <c r="AY1025" s="778"/>
      <c r="AZ1025" s="778"/>
      <c r="BA1025" s="778"/>
      <c r="BB1025" s="778"/>
      <c r="BC1025" s="778"/>
      <c r="BD1025" s="778"/>
      <c r="BE1025" s="778"/>
      <c r="BF1025" s="778"/>
      <c r="BG1025" s="778"/>
      <c r="BH1025" s="778"/>
      <c r="BI1025" s="778"/>
      <c r="BJ1025" s="778"/>
      <c r="BK1025" s="778"/>
      <c r="BL1025" s="778"/>
      <c r="BM1025" s="778"/>
      <c r="BN1025" s="778"/>
      <c r="BO1025" s="778"/>
      <c r="BP1025" s="778"/>
      <c r="BQ1025" s="778"/>
      <c r="BR1025" s="778"/>
      <c r="BS1025" s="778"/>
      <c r="BT1025" s="778"/>
      <c r="BU1025" s="778"/>
      <c r="BV1025" s="778"/>
      <c r="BW1025" s="778"/>
      <c r="BX1025" s="778"/>
      <c r="BY1025" s="778"/>
      <c r="BZ1025" s="778"/>
      <c r="CA1025" s="778"/>
      <c r="CB1025" s="778"/>
      <c r="CC1025" s="778"/>
      <c r="CD1025" s="778"/>
      <c r="CE1025" s="778"/>
      <c r="CF1025" s="778"/>
      <c r="CG1025" s="778"/>
      <c r="CH1025" s="778"/>
      <c r="CI1025" s="778"/>
      <c r="CJ1025" s="778"/>
      <c r="CK1025" s="778"/>
      <c r="CL1025" s="778"/>
      <c r="CM1025" s="778"/>
      <c r="CN1025" s="778"/>
      <c r="CO1025" s="778"/>
      <c r="CP1025" s="778"/>
      <c r="CQ1025" s="778"/>
      <c r="CR1025" s="778"/>
      <c r="CS1025" s="778"/>
      <c r="CT1025" s="778"/>
      <c r="CU1025" s="778"/>
      <c r="CV1025" s="778"/>
      <c r="CW1025" s="778"/>
      <c r="CX1025" s="778"/>
      <c r="CY1025" s="778"/>
      <c r="CZ1025" s="778"/>
      <c r="DA1025" s="778"/>
      <c r="DB1025" s="778"/>
      <c r="DC1025" s="778"/>
      <c r="DD1025" s="778"/>
      <c r="DE1025" s="778"/>
      <c r="DF1025" s="778"/>
      <c r="DG1025" s="778"/>
      <c r="DH1025" s="778"/>
      <c r="DI1025" s="778"/>
      <c r="DJ1025" s="778"/>
      <c r="DK1025" s="778"/>
      <c r="DL1025" s="778"/>
      <c r="DM1025" s="778"/>
      <c r="DN1025" s="778"/>
      <c r="DO1025" s="778"/>
      <c r="DP1025" s="778"/>
      <c r="DQ1025" s="778"/>
      <c r="DR1025" s="778"/>
      <c r="DS1025" s="778"/>
      <c r="DT1025" s="778"/>
      <c r="DU1025" s="778"/>
      <c r="DV1025" s="778"/>
      <c r="DW1025" s="778"/>
      <c r="DX1025" s="778"/>
      <c r="DY1025" s="778"/>
      <c r="DZ1025" s="778"/>
      <c r="EA1025" s="778"/>
      <c r="EB1025" s="778"/>
      <c r="EC1025" s="778"/>
      <c r="ED1025" s="778"/>
      <c r="EE1025" s="778"/>
      <c r="EF1025" s="778"/>
      <c r="EG1025" s="778"/>
      <c r="EH1025" s="778"/>
      <c r="EI1025" s="778"/>
      <c r="EJ1025" s="778"/>
      <c r="EK1025" s="778"/>
      <c r="EL1025" s="778"/>
      <c r="EM1025" s="778"/>
      <c r="EN1025" s="778"/>
      <c r="EO1025" s="778"/>
      <c r="EP1025" s="778"/>
      <c r="EQ1025" s="778"/>
      <c r="ER1025" s="778"/>
      <c r="ES1025" s="778"/>
      <c r="ET1025" s="778"/>
      <c r="EU1025" s="778"/>
      <c r="EV1025" s="778"/>
      <c r="EW1025" s="778"/>
      <c r="EX1025" s="778"/>
      <c r="EY1025" s="778"/>
      <c r="EZ1025" s="778"/>
      <c r="FA1025" s="778"/>
      <c r="FB1025" s="778"/>
      <c r="FC1025" s="778"/>
      <c r="FD1025" s="778"/>
      <c r="FE1025" s="778"/>
      <c r="FF1025" s="778"/>
      <c r="FG1025" s="778"/>
      <c r="FH1025" s="778"/>
      <c r="FI1025" s="778"/>
      <c r="FJ1025" s="778"/>
      <c r="FK1025" s="778"/>
      <c r="FL1025" s="778"/>
      <c r="FM1025" s="778"/>
      <c r="FN1025" s="778"/>
      <c r="FO1025" s="778"/>
      <c r="FP1025" s="778"/>
      <c r="FQ1025" s="778"/>
      <c r="FR1025" s="778"/>
      <c r="FS1025" s="778"/>
      <c r="FT1025" s="778"/>
      <c r="FU1025" s="778"/>
      <c r="FV1025" s="778"/>
      <c r="FW1025" s="778"/>
      <c r="FX1025" s="778"/>
      <c r="FY1025" s="778"/>
      <c r="FZ1025" s="778"/>
      <c r="GA1025" s="778"/>
      <c r="GB1025" s="778"/>
      <c r="GC1025" s="778"/>
      <c r="GD1025" s="778"/>
      <c r="GE1025" s="778"/>
      <c r="GF1025" s="778"/>
      <c r="GG1025" s="778"/>
      <c r="GH1025" s="778"/>
      <c r="GI1025" s="778"/>
      <c r="GJ1025" s="778"/>
      <c r="GK1025" s="778"/>
      <c r="GL1025" s="778"/>
      <c r="GM1025" s="778"/>
      <c r="GN1025" s="778"/>
      <c r="GO1025" s="778"/>
      <c r="GP1025" s="778"/>
      <c r="GQ1025" s="778"/>
      <c r="GR1025" s="778"/>
      <c r="GS1025" s="778"/>
      <c r="GT1025" s="778"/>
      <c r="GU1025" s="778"/>
      <c r="GV1025" s="778"/>
      <c r="GW1025" s="778"/>
      <c r="GX1025" s="778"/>
      <c r="GY1025" s="778"/>
      <c r="GZ1025" s="778"/>
      <c r="HA1025" s="778"/>
      <c r="HB1025" s="778"/>
      <c r="HC1025" s="778"/>
      <c r="HD1025" s="778"/>
      <c r="HE1025" s="778"/>
      <c r="HF1025" s="778"/>
      <c r="HG1025" s="778"/>
      <c r="HH1025" s="778"/>
    </row>
    <row r="1026" spans="1:216" s="782" customFormat="1">
      <c r="A1026" s="779"/>
      <c r="B1026" s="780"/>
      <c r="C1026" s="780"/>
      <c r="D1026" s="780"/>
      <c r="E1026" s="780"/>
      <c r="F1026" s="780"/>
      <c r="G1026" s="780"/>
      <c r="H1026" s="780"/>
      <c r="I1026" s="780"/>
      <c r="J1026" s="780"/>
      <c r="K1026" s="780"/>
      <c r="L1026" s="780"/>
      <c r="M1026" s="780"/>
      <c r="N1026" s="780"/>
      <c r="O1026" s="780"/>
      <c r="P1026" s="780"/>
      <c r="Q1026" s="781"/>
      <c r="R1026" s="778"/>
      <c r="S1026" s="778"/>
      <c r="T1026" s="778"/>
      <c r="U1026" s="778"/>
      <c r="V1026" s="778"/>
      <c r="W1026" s="778"/>
      <c r="X1026" s="778"/>
      <c r="Y1026" s="778"/>
      <c r="Z1026" s="778"/>
      <c r="AA1026" s="778"/>
      <c r="AB1026" s="778"/>
      <c r="AC1026" s="778"/>
      <c r="AD1026" s="778"/>
      <c r="AE1026" s="778"/>
      <c r="AF1026" s="778"/>
      <c r="AG1026" s="778"/>
      <c r="AH1026" s="778"/>
      <c r="AI1026" s="778"/>
      <c r="AJ1026" s="778"/>
      <c r="AK1026" s="778"/>
      <c r="AL1026" s="778"/>
      <c r="AM1026" s="778"/>
      <c r="AN1026" s="778"/>
      <c r="AO1026" s="778"/>
      <c r="AP1026" s="778"/>
      <c r="AQ1026" s="778"/>
      <c r="AR1026" s="778"/>
      <c r="AS1026" s="778"/>
      <c r="AT1026" s="778"/>
      <c r="AU1026" s="778"/>
      <c r="AV1026" s="778"/>
      <c r="AW1026" s="778"/>
      <c r="AX1026" s="778"/>
      <c r="AY1026" s="778"/>
      <c r="AZ1026" s="778"/>
      <c r="BA1026" s="778"/>
      <c r="BB1026" s="778"/>
      <c r="BC1026" s="778"/>
      <c r="BD1026" s="778"/>
      <c r="BE1026" s="778"/>
      <c r="BF1026" s="778"/>
      <c r="BG1026" s="778"/>
      <c r="BH1026" s="778"/>
      <c r="BI1026" s="778"/>
      <c r="BJ1026" s="778"/>
      <c r="BK1026" s="778"/>
      <c r="BL1026" s="778"/>
      <c r="BM1026" s="778"/>
      <c r="BN1026" s="778"/>
      <c r="BO1026" s="778"/>
      <c r="BP1026" s="778"/>
      <c r="BQ1026" s="778"/>
      <c r="BR1026" s="778"/>
      <c r="BS1026" s="778"/>
      <c r="BT1026" s="778"/>
      <c r="BU1026" s="778"/>
      <c r="BV1026" s="778"/>
      <c r="BW1026" s="778"/>
      <c r="BX1026" s="778"/>
      <c r="BY1026" s="778"/>
      <c r="BZ1026" s="778"/>
      <c r="CA1026" s="778"/>
      <c r="CB1026" s="778"/>
      <c r="CC1026" s="778"/>
      <c r="CD1026" s="778"/>
      <c r="CE1026" s="778"/>
      <c r="CF1026" s="778"/>
      <c r="CG1026" s="778"/>
      <c r="CH1026" s="778"/>
      <c r="CI1026" s="778"/>
      <c r="CJ1026" s="778"/>
      <c r="CK1026" s="778"/>
      <c r="CL1026" s="778"/>
      <c r="CM1026" s="778"/>
      <c r="CN1026" s="778"/>
      <c r="CO1026" s="778"/>
      <c r="CP1026" s="778"/>
      <c r="CQ1026" s="778"/>
      <c r="CR1026" s="778"/>
      <c r="CS1026" s="778"/>
      <c r="CT1026" s="778"/>
      <c r="CU1026" s="778"/>
      <c r="CV1026" s="778"/>
      <c r="CW1026" s="778"/>
      <c r="CX1026" s="778"/>
      <c r="CY1026" s="778"/>
      <c r="CZ1026" s="778"/>
      <c r="DA1026" s="778"/>
      <c r="DB1026" s="778"/>
      <c r="DC1026" s="778"/>
      <c r="DD1026" s="778"/>
      <c r="DE1026" s="778"/>
      <c r="DF1026" s="778"/>
      <c r="DG1026" s="778"/>
      <c r="DH1026" s="778"/>
      <c r="DI1026" s="778"/>
      <c r="DJ1026" s="778"/>
      <c r="DK1026" s="778"/>
      <c r="DL1026" s="778"/>
      <c r="DM1026" s="778"/>
      <c r="DN1026" s="778"/>
      <c r="DO1026" s="778"/>
      <c r="DP1026" s="778"/>
      <c r="DQ1026" s="778"/>
      <c r="DR1026" s="778"/>
      <c r="DS1026" s="778"/>
      <c r="DT1026" s="778"/>
      <c r="DU1026" s="778"/>
      <c r="DV1026" s="778"/>
      <c r="DW1026" s="778"/>
      <c r="DX1026" s="778"/>
      <c r="DY1026" s="778"/>
      <c r="DZ1026" s="778"/>
      <c r="EA1026" s="778"/>
      <c r="EB1026" s="778"/>
      <c r="EC1026" s="778"/>
      <c r="ED1026" s="778"/>
      <c r="EE1026" s="778"/>
      <c r="EF1026" s="778"/>
      <c r="EG1026" s="778"/>
      <c r="EH1026" s="778"/>
      <c r="EI1026" s="778"/>
      <c r="EJ1026" s="778"/>
      <c r="EK1026" s="778"/>
      <c r="EL1026" s="778"/>
      <c r="EM1026" s="778"/>
      <c r="EN1026" s="778"/>
      <c r="EO1026" s="778"/>
      <c r="EP1026" s="778"/>
      <c r="EQ1026" s="778"/>
      <c r="ER1026" s="778"/>
      <c r="ES1026" s="778"/>
      <c r="ET1026" s="778"/>
      <c r="EU1026" s="778"/>
      <c r="EV1026" s="778"/>
      <c r="EW1026" s="778"/>
      <c r="EX1026" s="778"/>
      <c r="EY1026" s="778"/>
      <c r="EZ1026" s="778"/>
      <c r="FA1026" s="778"/>
      <c r="FB1026" s="778"/>
      <c r="FC1026" s="778"/>
      <c r="FD1026" s="778"/>
      <c r="FE1026" s="778"/>
      <c r="FF1026" s="778"/>
      <c r="FG1026" s="778"/>
      <c r="FH1026" s="778"/>
      <c r="FI1026" s="778"/>
      <c r="FJ1026" s="778"/>
      <c r="FK1026" s="778"/>
      <c r="FL1026" s="778"/>
      <c r="FM1026" s="778"/>
      <c r="FN1026" s="778"/>
      <c r="FO1026" s="778"/>
      <c r="FP1026" s="778"/>
      <c r="FQ1026" s="778"/>
      <c r="FR1026" s="778"/>
      <c r="FS1026" s="778"/>
      <c r="FT1026" s="778"/>
      <c r="FU1026" s="778"/>
      <c r="FV1026" s="778"/>
      <c r="FW1026" s="778"/>
      <c r="FX1026" s="778"/>
      <c r="FY1026" s="778"/>
      <c r="FZ1026" s="778"/>
      <c r="GA1026" s="778"/>
      <c r="GB1026" s="778"/>
      <c r="GC1026" s="778"/>
      <c r="GD1026" s="778"/>
      <c r="GE1026" s="778"/>
      <c r="GF1026" s="778"/>
      <c r="GG1026" s="778"/>
      <c r="GH1026" s="778"/>
      <c r="GI1026" s="778"/>
      <c r="GJ1026" s="778"/>
      <c r="GK1026" s="778"/>
      <c r="GL1026" s="778"/>
      <c r="GM1026" s="778"/>
      <c r="GN1026" s="778"/>
      <c r="GO1026" s="778"/>
      <c r="GP1026" s="778"/>
      <c r="GQ1026" s="778"/>
      <c r="GR1026" s="778"/>
      <c r="GS1026" s="778"/>
      <c r="GT1026" s="778"/>
      <c r="GU1026" s="778"/>
      <c r="GV1026" s="778"/>
      <c r="GW1026" s="778"/>
      <c r="GX1026" s="778"/>
      <c r="GY1026" s="778"/>
      <c r="GZ1026" s="778"/>
      <c r="HA1026" s="778"/>
      <c r="HB1026" s="778"/>
      <c r="HC1026" s="778"/>
      <c r="HD1026" s="778"/>
      <c r="HE1026" s="778"/>
      <c r="HF1026" s="778"/>
      <c r="HG1026" s="778"/>
      <c r="HH1026" s="778"/>
    </row>
    <row r="1027" spans="1:216" s="782" customFormat="1">
      <c r="A1027" s="779"/>
      <c r="B1027" s="780"/>
      <c r="C1027" s="780"/>
      <c r="D1027" s="780"/>
      <c r="E1027" s="780"/>
      <c r="F1027" s="780"/>
      <c r="G1027" s="780"/>
      <c r="H1027" s="780"/>
      <c r="I1027" s="780"/>
      <c r="J1027" s="780"/>
      <c r="K1027" s="780"/>
      <c r="L1027" s="780"/>
      <c r="M1027" s="780"/>
      <c r="N1027" s="780"/>
      <c r="O1027" s="780"/>
      <c r="P1027" s="780"/>
      <c r="Q1027" s="781"/>
      <c r="R1027" s="778"/>
      <c r="S1027" s="778"/>
      <c r="T1027" s="778"/>
      <c r="U1027" s="778"/>
      <c r="V1027" s="778"/>
      <c r="W1027" s="778"/>
      <c r="X1027" s="778"/>
      <c r="Y1027" s="778"/>
      <c r="Z1027" s="778"/>
      <c r="AA1027" s="778"/>
      <c r="AB1027" s="778"/>
      <c r="AC1027" s="778"/>
      <c r="AD1027" s="778"/>
      <c r="AE1027" s="778"/>
      <c r="AF1027" s="778"/>
      <c r="AG1027" s="778"/>
      <c r="AH1027" s="778"/>
      <c r="AI1027" s="778"/>
      <c r="AJ1027" s="778"/>
      <c r="AK1027" s="778"/>
      <c r="AL1027" s="778"/>
      <c r="AM1027" s="778"/>
      <c r="AN1027" s="778"/>
      <c r="AO1027" s="778"/>
      <c r="AP1027" s="778"/>
      <c r="AQ1027" s="778"/>
      <c r="AR1027" s="778"/>
      <c r="AS1027" s="778"/>
      <c r="AT1027" s="778"/>
      <c r="AU1027" s="778"/>
      <c r="AV1027" s="778"/>
      <c r="AW1027" s="778"/>
      <c r="AX1027" s="778"/>
      <c r="AY1027" s="778"/>
      <c r="AZ1027" s="778"/>
      <c r="BA1027" s="778"/>
      <c r="BB1027" s="778"/>
      <c r="BC1027" s="778"/>
      <c r="BD1027" s="778"/>
      <c r="BE1027" s="778"/>
      <c r="BF1027" s="778"/>
      <c r="BG1027" s="778"/>
      <c r="BH1027" s="778"/>
      <c r="BI1027" s="778"/>
      <c r="BJ1027" s="778"/>
      <c r="BK1027" s="778"/>
      <c r="BL1027" s="778"/>
      <c r="BM1027" s="778"/>
      <c r="BN1027" s="778"/>
      <c r="BO1027" s="778"/>
      <c r="BP1027" s="778"/>
      <c r="BQ1027" s="778"/>
      <c r="BR1027" s="778"/>
      <c r="BS1027" s="778"/>
      <c r="BT1027" s="778"/>
      <c r="BU1027" s="778"/>
      <c r="BV1027" s="778"/>
      <c r="BW1027" s="778"/>
      <c r="BX1027" s="778"/>
      <c r="BY1027" s="778"/>
      <c r="BZ1027" s="778"/>
      <c r="CA1027" s="778"/>
      <c r="CB1027" s="778"/>
      <c r="CC1027" s="778"/>
      <c r="CD1027" s="778"/>
      <c r="CE1027" s="778"/>
      <c r="CF1027" s="778"/>
      <c r="CG1027" s="778"/>
      <c r="CH1027" s="778"/>
      <c r="CI1027" s="778"/>
      <c r="CJ1027" s="778"/>
      <c r="CK1027" s="778"/>
      <c r="CL1027" s="778"/>
      <c r="CM1027" s="778"/>
      <c r="CN1027" s="778"/>
      <c r="CO1027" s="778"/>
      <c r="CP1027" s="778"/>
      <c r="CQ1027" s="778"/>
      <c r="CR1027" s="778"/>
      <c r="CS1027" s="778"/>
      <c r="CT1027" s="778"/>
      <c r="CU1027" s="778"/>
      <c r="CV1027" s="778"/>
      <c r="CW1027" s="778"/>
      <c r="CX1027" s="778"/>
      <c r="CY1027" s="778"/>
      <c r="CZ1027" s="778"/>
      <c r="DA1027" s="778"/>
      <c r="DB1027" s="778"/>
      <c r="DC1027" s="778"/>
      <c r="DD1027" s="778"/>
      <c r="DE1027" s="778"/>
      <c r="DF1027" s="778"/>
      <c r="DG1027" s="778"/>
      <c r="DH1027" s="778"/>
      <c r="DI1027" s="778"/>
      <c r="DJ1027" s="778"/>
      <c r="DK1027" s="778"/>
      <c r="DL1027" s="778"/>
      <c r="DM1027" s="778"/>
      <c r="DN1027" s="778"/>
      <c r="DO1027" s="778"/>
      <c r="DP1027" s="778"/>
      <c r="DQ1027" s="778"/>
      <c r="DR1027" s="778"/>
      <c r="DS1027" s="778"/>
      <c r="DT1027" s="778"/>
      <c r="DU1027" s="778"/>
      <c r="DV1027" s="778"/>
      <c r="DW1027" s="778"/>
      <c r="DX1027" s="778"/>
      <c r="DY1027" s="778"/>
      <c r="DZ1027" s="778"/>
      <c r="EA1027" s="778"/>
      <c r="EB1027" s="778"/>
      <c r="EC1027" s="778"/>
      <c r="ED1027" s="778"/>
      <c r="EE1027" s="778"/>
      <c r="EF1027" s="778"/>
      <c r="EG1027" s="778"/>
      <c r="EH1027" s="778"/>
      <c r="EI1027" s="778"/>
      <c r="EJ1027" s="778"/>
      <c r="EK1027" s="778"/>
      <c r="EL1027" s="778"/>
      <c r="EM1027" s="778"/>
      <c r="EN1027" s="778"/>
      <c r="EO1027" s="778"/>
      <c r="EP1027" s="778"/>
      <c r="EQ1027" s="778"/>
      <c r="ER1027" s="778"/>
      <c r="ES1027" s="778"/>
      <c r="ET1027" s="778"/>
      <c r="EU1027" s="778"/>
      <c r="EV1027" s="778"/>
      <c r="EW1027" s="778"/>
      <c r="EX1027" s="778"/>
      <c r="EY1027" s="778"/>
      <c r="EZ1027" s="778"/>
      <c r="FA1027" s="778"/>
      <c r="FB1027" s="778"/>
      <c r="FC1027" s="778"/>
      <c r="FD1027" s="778"/>
      <c r="FE1027" s="778"/>
      <c r="FF1027" s="778"/>
      <c r="FG1027" s="778"/>
      <c r="FH1027" s="778"/>
      <c r="FI1027" s="778"/>
      <c r="FJ1027" s="778"/>
      <c r="FK1027" s="778"/>
      <c r="FL1027" s="778"/>
      <c r="FM1027" s="778"/>
      <c r="FN1027" s="778"/>
      <c r="FO1027" s="778"/>
      <c r="FP1027" s="778"/>
      <c r="FQ1027" s="778"/>
      <c r="FR1027" s="778"/>
      <c r="FS1027" s="778"/>
      <c r="FT1027" s="778"/>
      <c r="FU1027" s="778"/>
      <c r="FV1027" s="778"/>
      <c r="FW1027" s="778"/>
      <c r="FX1027" s="778"/>
      <c r="FY1027" s="778"/>
      <c r="FZ1027" s="778"/>
      <c r="GA1027" s="778"/>
      <c r="GB1027" s="778"/>
      <c r="GC1027" s="778"/>
      <c r="GD1027" s="778"/>
      <c r="GE1027" s="778"/>
      <c r="GF1027" s="778"/>
      <c r="GG1027" s="778"/>
      <c r="GH1027" s="778"/>
      <c r="GI1027" s="778"/>
      <c r="GJ1027" s="778"/>
      <c r="GK1027" s="778"/>
      <c r="GL1027" s="778"/>
      <c r="GM1027" s="778"/>
      <c r="GN1027" s="778"/>
      <c r="GO1027" s="778"/>
      <c r="GP1027" s="778"/>
      <c r="GQ1027" s="778"/>
      <c r="GR1027" s="778"/>
      <c r="GS1027" s="778"/>
      <c r="GT1027" s="778"/>
      <c r="GU1027" s="778"/>
      <c r="GV1027" s="778"/>
      <c r="GW1027" s="778"/>
      <c r="GX1027" s="778"/>
      <c r="GY1027" s="778"/>
      <c r="GZ1027" s="778"/>
      <c r="HA1027" s="778"/>
      <c r="HB1027" s="778"/>
      <c r="HC1027" s="778"/>
      <c r="HD1027" s="778"/>
      <c r="HE1027" s="778"/>
      <c r="HF1027" s="778"/>
      <c r="HG1027" s="778"/>
      <c r="HH1027" s="778"/>
    </row>
    <row r="1028" spans="1:216" s="782" customFormat="1">
      <c r="A1028" s="779"/>
      <c r="B1028" s="780"/>
      <c r="C1028" s="780"/>
      <c r="D1028" s="780"/>
      <c r="E1028" s="780"/>
      <c r="F1028" s="780"/>
      <c r="G1028" s="780"/>
      <c r="H1028" s="780"/>
      <c r="I1028" s="780"/>
      <c r="J1028" s="780"/>
      <c r="K1028" s="780"/>
      <c r="L1028" s="780"/>
      <c r="M1028" s="780"/>
      <c r="N1028" s="780"/>
      <c r="O1028" s="780"/>
      <c r="P1028" s="780"/>
      <c r="Q1028" s="781"/>
      <c r="R1028" s="778"/>
      <c r="S1028" s="778"/>
      <c r="T1028" s="778"/>
      <c r="U1028" s="778"/>
      <c r="V1028" s="778"/>
      <c r="W1028" s="778"/>
      <c r="X1028" s="778"/>
      <c r="Y1028" s="778"/>
      <c r="Z1028" s="778"/>
      <c r="AA1028" s="778"/>
      <c r="AB1028" s="778"/>
      <c r="AC1028" s="778"/>
      <c r="AD1028" s="778"/>
      <c r="AE1028" s="778"/>
      <c r="AF1028" s="778"/>
      <c r="AG1028" s="778"/>
      <c r="AH1028" s="778"/>
      <c r="AI1028" s="778"/>
      <c r="AJ1028" s="778"/>
      <c r="AK1028" s="778"/>
      <c r="AL1028" s="778"/>
      <c r="AM1028" s="778"/>
      <c r="AN1028" s="778"/>
      <c r="AO1028" s="778"/>
      <c r="AP1028" s="778"/>
      <c r="AQ1028" s="778"/>
      <c r="AR1028" s="778"/>
      <c r="AS1028" s="778"/>
      <c r="AT1028" s="778"/>
      <c r="AU1028" s="778"/>
      <c r="AV1028" s="778"/>
      <c r="AW1028" s="778"/>
      <c r="AX1028" s="778"/>
      <c r="AY1028" s="778"/>
      <c r="AZ1028" s="778"/>
      <c r="BA1028" s="778"/>
      <c r="BB1028" s="778"/>
      <c r="BC1028" s="778"/>
      <c r="BD1028" s="778"/>
      <c r="BE1028" s="778"/>
      <c r="BF1028" s="778"/>
      <c r="BG1028" s="778"/>
      <c r="BH1028" s="778"/>
      <c r="BI1028" s="778"/>
      <c r="BJ1028" s="778"/>
      <c r="BK1028" s="778"/>
      <c r="BL1028" s="778"/>
      <c r="BM1028" s="778"/>
      <c r="BN1028" s="778"/>
      <c r="BO1028" s="778"/>
      <c r="BP1028" s="778"/>
      <c r="BQ1028" s="778"/>
      <c r="BR1028" s="778"/>
      <c r="BS1028" s="778"/>
      <c r="BT1028" s="778"/>
      <c r="BU1028" s="778"/>
      <c r="BV1028" s="778"/>
      <c r="BW1028" s="778"/>
      <c r="BX1028" s="778"/>
      <c r="BY1028" s="778"/>
      <c r="BZ1028" s="778"/>
      <c r="CA1028" s="778"/>
      <c r="CB1028" s="778"/>
      <c r="CC1028" s="778"/>
      <c r="CD1028" s="778"/>
      <c r="CE1028" s="778"/>
      <c r="CF1028" s="778"/>
      <c r="CG1028" s="778"/>
      <c r="CH1028" s="778"/>
      <c r="CI1028" s="778"/>
      <c r="CJ1028" s="778"/>
      <c r="CK1028" s="778"/>
      <c r="CL1028" s="778"/>
      <c r="CM1028" s="778"/>
      <c r="CN1028" s="778"/>
      <c r="CO1028" s="778"/>
      <c r="CP1028" s="778"/>
      <c r="CQ1028" s="778"/>
      <c r="CR1028" s="778"/>
      <c r="CS1028" s="778"/>
      <c r="CT1028" s="778"/>
      <c r="CU1028" s="778"/>
      <c r="CV1028" s="778"/>
      <c r="CW1028" s="778"/>
      <c r="CX1028" s="778"/>
      <c r="CY1028" s="778"/>
      <c r="CZ1028" s="778"/>
      <c r="DA1028" s="778"/>
      <c r="DB1028" s="778"/>
      <c r="DC1028" s="778"/>
      <c r="DD1028" s="778"/>
      <c r="DE1028" s="778"/>
      <c r="DF1028" s="778"/>
      <c r="DG1028" s="778"/>
      <c r="DH1028" s="778"/>
      <c r="DI1028" s="778"/>
      <c r="DJ1028" s="778"/>
      <c r="DK1028" s="778"/>
      <c r="DL1028" s="778"/>
      <c r="DM1028" s="778"/>
      <c r="DN1028" s="778"/>
      <c r="DO1028" s="778"/>
      <c r="DP1028" s="778"/>
      <c r="DQ1028" s="778"/>
      <c r="DR1028" s="778"/>
      <c r="DS1028" s="778"/>
      <c r="DT1028" s="778"/>
      <c r="DU1028" s="778"/>
      <c r="DV1028" s="778"/>
      <c r="DW1028" s="778"/>
      <c r="DX1028" s="778"/>
      <c r="DY1028" s="778"/>
      <c r="DZ1028" s="778"/>
      <c r="EA1028" s="778"/>
      <c r="EB1028" s="778"/>
      <c r="EC1028" s="778"/>
      <c r="ED1028" s="778"/>
      <c r="EE1028" s="778"/>
      <c r="EF1028" s="778"/>
      <c r="EG1028" s="778"/>
      <c r="EH1028" s="778"/>
      <c r="EI1028" s="778"/>
      <c r="EJ1028" s="778"/>
      <c r="EK1028" s="778"/>
      <c r="EL1028" s="778"/>
      <c r="EM1028" s="778"/>
      <c r="EN1028" s="778"/>
      <c r="EO1028" s="778"/>
      <c r="EP1028" s="778"/>
      <c r="EQ1028" s="778"/>
      <c r="ER1028" s="778"/>
      <c r="ES1028" s="778"/>
      <c r="ET1028" s="778"/>
      <c r="EU1028" s="778"/>
      <c r="EV1028" s="778"/>
      <c r="EW1028" s="778"/>
      <c r="EX1028" s="778"/>
      <c r="EY1028" s="778"/>
      <c r="EZ1028" s="778"/>
      <c r="FA1028" s="778"/>
      <c r="FB1028" s="778"/>
      <c r="FC1028" s="778"/>
      <c r="FD1028" s="778"/>
      <c r="FE1028" s="778"/>
      <c r="FF1028" s="778"/>
      <c r="FG1028" s="778"/>
      <c r="FH1028" s="778"/>
      <c r="FI1028" s="778"/>
      <c r="FJ1028" s="778"/>
      <c r="FK1028" s="778"/>
      <c r="FL1028" s="778"/>
      <c r="FM1028" s="778"/>
      <c r="FN1028" s="778"/>
      <c r="FO1028" s="778"/>
      <c r="FP1028" s="778"/>
      <c r="FQ1028" s="778"/>
      <c r="FR1028" s="778"/>
      <c r="FS1028" s="778"/>
      <c r="FT1028" s="778"/>
      <c r="FU1028" s="778"/>
      <c r="FV1028" s="778"/>
      <c r="FW1028" s="778"/>
      <c r="FX1028" s="778"/>
      <c r="FY1028" s="778"/>
      <c r="FZ1028" s="778"/>
      <c r="GA1028" s="778"/>
      <c r="GB1028" s="778"/>
      <c r="GC1028" s="778"/>
      <c r="GD1028" s="778"/>
      <c r="GE1028" s="778"/>
      <c r="GF1028" s="778"/>
      <c r="GG1028" s="778"/>
      <c r="GH1028" s="778"/>
      <c r="GI1028" s="778"/>
      <c r="GJ1028" s="778"/>
      <c r="GK1028" s="778"/>
      <c r="GL1028" s="778"/>
      <c r="GM1028" s="778"/>
      <c r="GN1028" s="778"/>
      <c r="GO1028" s="778"/>
      <c r="GP1028" s="778"/>
      <c r="GQ1028" s="778"/>
      <c r="GR1028" s="778"/>
      <c r="GS1028" s="778"/>
      <c r="GT1028" s="778"/>
      <c r="GU1028" s="778"/>
      <c r="GV1028" s="778"/>
      <c r="GW1028" s="778"/>
      <c r="GX1028" s="778"/>
      <c r="GY1028" s="778"/>
      <c r="GZ1028" s="778"/>
      <c r="HA1028" s="778"/>
      <c r="HB1028" s="778"/>
      <c r="HC1028" s="778"/>
      <c r="HD1028" s="778"/>
      <c r="HE1028" s="778"/>
      <c r="HF1028" s="778"/>
      <c r="HG1028" s="778"/>
      <c r="HH1028" s="778"/>
    </row>
    <row r="1029" spans="1:216" s="782" customFormat="1">
      <c r="A1029" s="779"/>
      <c r="B1029" s="780"/>
      <c r="C1029" s="780"/>
      <c r="D1029" s="780"/>
      <c r="E1029" s="780"/>
      <c r="F1029" s="780"/>
      <c r="G1029" s="780"/>
      <c r="H1029" s="780"/>
      <c r="I1029" s="780"/>
      <c r="J1029" s="780"/>
      <c r="K1029" s="780"/>
      <c r="L1029" s="780"/>
      <c r="M1029" s="780"/>
      <c r="N1029" s="780"/>
      <c r="O1029" s="780"/>
      <c r="P1029" s="780"/>
      <c r="Q1029" s="781"/>
      <c r="R1029" s="778"/>
      <c r="S1029" s="778"/>
      <c r="T1029" s="778"/>
      <c r="U1029" s="778"/>
      <c r="V1029" s="778"/>
      <c r="W1029" s="778"/>
      <c r="X1029" s="778"/>
      <c r="Y1029" s="778"/>
      <c r="Z1029" s="778"/>
      <c r="AA1029" s="778"/>
      <c r="AB1029" s="778"/>
      <c r="AC1029" s="778"/>
      <c r="AD1029" s="778"/>
      <c r="AE1029" s="778"/>
      <c r="AF1029" s="778"/>
      <c r="AG1029" s="778"/>
      <c r="AH1029" s="778"/>
      <c r="AI1029" s="778"/>
      <c r="AJ1029" s="778"/>
      <c r="AK1029" s="778"/>
      <c r="AL1029" s="778"/>
      <c r="AM1029" s="778"/>
      <c r="AN1029" s="778"/>
      <c r="AO1029" s="778"/>
      <c r="AP1029" s="778"/>
      <c r="AQ1029" s="778"/>
      <c r="AR1029" s="778"/>
      <c r="AS1029" s="778"/>
      <c r="AT1029" s="778"/>
      <c r="AU1029" s="778"/>
      <c r="AV1029" s="778"/>
      <c r="AW1029" s="778"/>
      <c r="AX1029" s="778"/>
      <c r="AY1029" s="778"/>
      <c r="AZ1029" s="778"/>
      <c r="BA1029" s="778"/>
      <c r="BB1029" s="778"/>
      <c r="BC1029" s="778"/>
      <c r="BD1029" s="778"/>
      <c r="BE1029" s="778"/>
      <c r="BF1029" s="778"/>
      <c r="BG1029" s="778"/>
      <c r="BH1029" s="778"/>
      <c r="BI1029" s="778"/>
      <c r="BJ1029" s="778"/>
      <c r="BK1029" s="778"/>
      <c r="BL1029" s="778"/>
      <c r="BM1029" s="778"/>
      <c r="BN1029" s="778"/>
      <c r="BO1029" s="778"/>
      <c r="BP1029" s="778"/>
      <c r="BQ1029" s="778"/>
      <c r="BR1029" s="778"/>
      <c r="BS1029" s="778"/>
      <c r="BT1029" s="778"/>
      <c r="BU1029" s="778"/>
      <c r="BV1029" s="778"/>
      <c r="BW1029" s="778"/>
      <c r="BX1029" s="778"/>
      <c r="BY1029" s="778"/>
      <c r="BZ1029" s="778"/>
      <c r="CA1029" s="778"/>
      <c r="CB1029" s="778"/>
      <c r="CC1029" s="778"/>
      <c r="CD1029" s="778"/>
      <c r="CE1029" s="778"/>
      <c r="CF1029" s="778"/>
      <c r="CG1029" s="778"/>
      <c r="CH1029" s="778"/>
      <c r="CI1029" s="778"/>
      <c r="CJ1029" s="778"/>
      <c r="CK1029" s="778"/>
      <c r="CL1029" s="778"/>
      <c r="CM1029" s="778"/>
      <c r="CN1029" s="778"/>
      <c r="CO1029" s="778"/>
      <c r="CP1029" s="778"/>
      <c r="CQ1029" s="778"/>
      <c r="CR1029" s="778"/>
      <c r="CS1029" s="778"/>
      <c r="CT1029" s="778"/>
      <c r="CU1029" s="778"/>
      <c r="CV1029" s="778"/>
      <c r="CW1029" s="778"/>
      <c r="CX1029" s="778"/>
      <c r="CY1029" s="778"/>
      <c r="CZ1029" s="778"/>
      <c r="DA1029" s="778"/>
      <c r="DB1029" s="778"/>
      <c r="DC1029" s="778"/>
      <c r="DD1029" s="778"/>
      <c r="DE1029" s="778"/>
      <c r="DF1029" s="778"/>
      <c r="DG1029" s="778"/>
      <c r="DH1029" s="778"/>
      <c r="DI1029" s="778"/>
      <c r="DJ1029" s="778"/>
      <c r="DK1029" s="778"/>
      <c r="DL1029" s="778"/>
      <c r="DM1029" s="778"/>
      <c r="DN1029" s="778"/>
      <c r="DO1029" s="778"/>
      <c r="DP1029" s="778"/>
      <c r="DQ1029" s="778"/>
      <c r="DR1029" s="778"/>
      <c r="DS1029" s="778"/>
      <c r="DT1029" s="778"/>
      <c r="DU1029" s="778"/>
      <c r="DV1029" s="778"/>
      <c r="DW1029" s="778"/>
      <c r="DX1029" s="778"/>
      <c r="DY1029" s="778"/>
      <c r="DZ1029" s="778"/>
      <c r="EA1029" s="778"/>
      <c r="EB1029" s="778"/>
      <c r="EC1029" s="778"/>
      <c r="ED1029" s="778"/>
      <c r="EE1029" s="778"/>
      <c r="EF1029" s="778"/>
      <c r="EG1029" s="778"/>
      <c r="EH1029" s="778"/>
      <c r="EI1029" s="778"/>
      <c r="EJ1029" s="778"/>
      <c r="EK1029" s="778"/>
      <c r="EL1029" s="778"/>
      <c r="EM1029" s="778"/>
      <c r="EN1029" s="778"/>
      <c r="EO1029" s="778"/>
      <c r="EP1029" s="778"/>
      <c r="EQ1029" s="778"/>
      <c r="ER1029" s="778"/>
      <c r="ES1029" s="778"/>
      <c r="ET1029" s="778"/>
      <c r="EU1029" s="778"/>
      <c r="EV1029" s="778"/>
      <c r="EW1029" s="778"/>
      <c r="EX1029" s="778"/>
      <c r="EY1029" s="778"/>
      <c r="EZ1029" s="778"/>
      <c r="FA1029" s="778"/>
      <c r="FB1029" s="778"/>
      <c r="FC1029" s="778"/>
      <c r="FD1029" s="778"/>
      <c r="FE1029" s="778"/>
      <c r="FF1029" s="778"/>
      <c r="FG1029" s="778"/>
      <c r="FH1029" s="778"/>
      <c r="FI1029" s="778"/>
      <c r="FJ1029" s="778"/>
      <c r="FK1029" s="778"/>
      <c r="FL1029" s="778"/>
      <c r="FM1029" s="778"/>
      <c r="FN1029" s="778"/>
      <c r="FO1029" s="778"/>
      <c r="FP1029" s="778"/>
      <c r="FQ1029" s="778"/>
      <c r="FR1029" s="778"/>
      <c r="FS1029" s="778"/>
      <c r="FT1029" s="778"/>
      <c r="FU1029" s="778"/>
      <c r="FV1029" s="778"/>
      <c r="FW1029" s="778"/>
      <c r="FX1029" s="778"/>
      <c r="FY1029" s="778"/>
      <c r="FZ1029" s="778"/>
      <c r="GA1029" s="778"/>
      <c r="GB1029" s="778"/>
      <c r="GC1029" s="778"/>
      <c r="GD1029" s="778"/>
      <c r="GE1029" s="778"/>
      <c r="GF1029" s="778"/>
      <c r="GG1029" s="778"/>
      <c r="GH1029" s="778"/>
      <c r="GI1029" s="778"/>
      <c r="GJ1029" s="778"/>
      <c r="GK1029" s="778"/>
      <c r="GL1029" s="778"/>
      <c r="GM1029" s="778"/>
      <c r="GN1029" s="778"/>
      <c r="GO1029" s="778"/>
      <c r="GP1029" s="778"/>
      <c r="GQ1029" s="778"/>
      <c r="GR1029" s="778"/>
      <c r="GS1029" s="778"/>
      <c r="GT1029" s="778"/>
      <c r="GU1029" s="778"/>
      <c r="GV1029" s="778"/>
      <c r="GW1029" s="778"/>
      <c r="GX1029" s="778"/>
      <c r="GY1029" s="778"/>
      <c r="GZ1029" s="778"/>
      <c r="HA1029" s="778"/>
      <c r="HB1029" s="778"/>
      <c r="HC1029" s="778"/>
      <c r="HD1029" s="778"/>
      <c r="HE1029" s="778"/>
      <c r="HF1029" s="778"/>
      <c r="HG1029" s="778"/>
      <c r="HH1029" s="778"/>
    </row>
    <row r="1030" spans="1:216" s="782" customFormat="1">
      <c r="A1030" s="779"/>
      <c r="B1030" s="780"/>
      <c r="C1030" s="780"/>
      <c r="D1030" s="780"/>
      <c r="E1030" s="780"/>
      <c r="F1030" s="780"/>
      <c r="G1030" s="780"/>
      <c r="H1030" s="780"/>
      <c r="I1030" s="780"/>
      <c r="J1030" s="780"/>
      <c r="K1030" s="780"/>
      <c r="L1030" s="780"/>
      <c r="M1030" s="780"/>
      <c r="N1030" s="780"/>
      <c r="O1030" s="780"/>
      <c r="P1030" s="780"/>
      <c r="Q1030" s="781"/>
      <c r="R1030" s="778"/>
      <c r="S1030" s="778"/>
      <c r="T1030" s="778"/>
      <c r="U1030" s="778"/>
      <c r="V1030" s="778"/>
      <c r="W1030" s="778"/>
      <c r="X1030" s="778"/>
      <c r="Y1030" s="778"/>
      <c r="Z1030" s="778"/>
      <c r="AA1030" s="778"/>
      <c r="AB1030" s="778"/>
      <c r="AC1030" s="778"/>
      <c r="AD1030" s="778"/>
      <c r="AE1030" s="778"/>
      <c r="AF1030" s="778"/>
      <c r="AG1030" s="778"/>
      <c r="AH1030" s="778"/>
      <c r="AI1030" s="778"/>
      <c r="AJ1030" s="778"/>
      <c r="AK1030" s="778"/>
      <c r="AL1030" s="778"/>
      <c r="AM1030" s="778"/>
      <c r="AN1030" s="778"/>
      <c r="AO1030" s="778"/>
      <c r="AP1030" s="778"/>
      <c r="AQ1030" s="778"/>
      <c r="AR1030" s="778"/>
      <c r="AS1030" s="778"/>
      <c r="AT1030" s="778"/>
      <c r="AU1030" s="778"/>
      <c r="AV1030" s="778"/>
      <c r="AW1030" s="778"/>
      <c r="AX1030" s="778"/>
      <c r="AY1030" s="778"/>
      <c r="AZ1030" s="778"/>
      <c r="BA1030" s="778"/>
      <c r="BB1030" s="778"/>
      <c r="BC1030" s="778"/>
      <c r="BD1030" s="778"/>
      <c r="BE1030" s="778"/>
      <c r="BF1030" s="778"/>
      <c r="BG1030" s="778"/>
      <c r="BH1030" s="778"/>
      <c r="BI1030" s="778"/>
      <c r="BJ1030" s="778"/>
      <c r="BK1030" s="778"/>
      <c r="BL1030" s="778"/>
      <c r="BM1030" s="778"/>
      <c r="BN1030" s="778"/>
      <c r="BO1030" s="778"/>
      <c r="BP1030" s="778"/>
      <c r="BQ1030" s="778"/>
      <c r="BR1030" s="778"/>
      <c r="BS1030" s="778"/>
      <c r="BT1030" s="778"/>
      <c r="BU1030" s="778"/>
      <c r="BV1030" s="778"/>
      <c r="BW1030" s="778"/>
      <c r="BX1030" s="778"/>
      <c r="BY1030" s="778"/>
      <c r="BZ1030" s="778"/>
      <c r="CA1030" s="778"/>
      <c r="CB1030" s="778"/>
      <c r="CC1030" s="778"/>
      <c r="CD1030" s="778"/>
      <c r="CE1030" s="778"/>
      <c r="CF1030" s="778"/>
      <c r="CG1030" s="778"/>
      <c r="CH1030" s="778"/>
      <c r="CI1030" s="778"/>
      <c r="CJ1030" s="778"/>
      <c r="CK1030" s="778"/>
      <c r="CL1030" s="778"/>
      <c r="CM1030" s="778"/>
      <c r="CN1030" s="778"/>
      <c r="CO1030" s="778"/>
      <c r="CP1030" s="778"/>
      <c r="CQ1030" s="778"/>
      <c r="CR1030" s="778"/>
      <c r="CS1030" s="778"/>
      <c r="CT1030" s="778"/>
      <c r="CU1030" s="778"/>
      <c r="CV1030" s="778"/>
      <c r="CW1030" s="778"/>
      <c r="CX1030" s="778"/>
      <c r="CY1030" s="778"/>
      <c r="CZ1030" s="778"/>
      <c r="DA1030" s="778"/>
      <c r="DB1030" s="778"/>
      <c r="DC1030" s="778"/>
      <c r="DD1030" s="778"/>
      <c r="DE1030" s="778"/>
      <c r="DF1030" s="778"/>
      <c r="DG1030" s="778"/>
      <c r="DH1030" s="778"/>
      <c r="DI1030" s="778"/>
      <c r="DJ1030" s="778"/>
      <c r="DK1030" s="778"/>
      <c r="DL1030" s="778"/>
      <c r="DM1030" s="778"/>
      <c r="DN1030" s="778"/>
      <c r="DO1030" s="778"/>
      <c r="DP1030" s="778"/>
      <c r="DQ1030" s="778"/>
      <c r="DR1030" s="778"/>
      <c r="DS1030" s="778"/>
      <c r="DT1030" s="778"/>
      <c r="DU1030" s="778"/>
      <c r="DV1030" s="778"/>
      <c r="DW1030" s="778"/>
      <c r="DX1030" s="778"/>
      <c r="DY1030" s="778"/>
      <c r="DZ1030" s="778"/>
      <c r="EA1030" s="778"/>
      <c r="EB1030" s="778"/>
      <c r="EC1030" s="778"/>
      <c r="ED1030" s="778"/>
      <c r="EE1030" s="778"/>
      <c r="EF1030" s="778"/>
      <c r="EG1030" s="778"/>
      <c r="EH1030" s="778"/>
      <c r="EI1030" s="778"/>
      <c r="EJ1030" s="778"/>
      <c r="EK1030" s="778"/>
      <c r="EL1030" s="778"/>
      <c r="EM1030" s="778"/>
      <c r="EN1030" s="778"/>
      <c r="EO1030" s="778"/>
      <c r="EP1030" s="778"/>
      <c r="EQ1030" s="778"/>
      <c r="ER1030" s="778"/>
      <c r="ES1030" s="778"/>
      <c r="ET1030" s="778"/>
      <c r="EU1030" s="778"/>
      <c r="EV1030" s="778"/>
      <c r="EW1030" s="778"/>
      <c r="EX1030" s="778"/>
      <c r="EY1030" s="778"/>
      <c r="EZ1030" s="778"/>
      <c r="FA1030" s="778"/>
      <c r="FB1030" s="778"/>
      <c r="FC1030" s="778"/>
      <c r="FD1030" s="778"/>
      <c r="FE1030" s="778"/>
      <c r="FF1030" s="778"/>
      <c r="FG1030" s="778"/>
      <c r="FH1030" s="778"/>
      <c r="FI1030" s="778"/>
      <c r="FJ1030" s="778"/>
      <c r="FK1030" s="778"/>
      <c r="FL1030" s="778"/>
      <c r="FM1030" s="778"/>
      <c r="FN1030" s="778"/>
      <c r="FO1030" s="778"/>
      <c r="FP1030" s="778"/>
      <c r="FQ1030" s="778"/>
      <c r="FR1030" s="778"/>
      <c r="FS1030" s="778"/>
      <c r="FT1030" s="778"/>
      <c r="FU1030" s="778"/>
      <c r="FV1030" s="778"/>
      <c r="FW1030" s="778"/>
      <c r="FX1030" s="778"/>
      <c r="FY1030" s="778"/>
      <c r="FZ1030" s="778"/>
      <c r="GA1030" s="778"/>
      <c r="GB1030" s="778"/>
      <c r="GC1030" s="778"/>
      <c r="GD1030" s="778"/>
      <c r="GE1030" s="778"/>
      <c r="GF1030" s="778"/>
      <c r="GG1030" s="778"/>
      <c r="GH1030" s="778"/>
      <c r="GI1030" s="778"/>
      <c r="GJ1030" s="778"/>
      <c r="GK1030" s="778"/>
      <c r="GL1030" s="778"/>
      <c r="GM1030" s="778"/>
      <c r="GN1030" s="778"/>
      <c r="GO1030" s="778"/>
      <c r="GP1030" s="778"/>
      <c r="GQ1030" s="778"/>
      <c r="GR1030" s="778"/>
      <c r="GS1030" s="778"/>
      <c r="GT1030" s="778"/>
      <c r="GU1030" s="778"/>
      <c r="GV1030" s="778"/>
      <c r="GW1030" s="778"/>
      <c r="GX1030" s="778"/>
      <c r="GY1030" s="778"/>
      <c r="GZ1030" s="778"/>
      <c r="HA1030" s="778"/>
      <c r="HB1030" s="778"/>
      <c r="HC1030" s="778"/>
      <c r="HD1030" s="778"/>
      <c r="HE1030" s="778"/>
      <c r="HF1030" s="778"/>
      <c r="HG1030" s="778"/>
      <c r="HH1030" s="778"/>
    </row>
    <row r="1031" spans="1:216" s="782" customFormat="1">
      <c r="A1031" s="779"/>
      <c r="B1031" s="780"/>
      <c r="C1031" s="780"/>
      <c r="D1031" s="780"/>
      <c r="E1031" s="780"/>
      <c r="F1031" s="780"/>
      <c r="G1031" s="780"/>
      <c r="H1031" s="780"/>
      <c r="I1031" s="780"/>
      <c r="J1031" s="780"/>
      <c r="K1031" s="780"/>
      <c r="L1031" s="780"/>
      <c r="M1031" s="780"/>
      <c r="N1031" s="780"/>
      <c r="O1031" s="780"/>
      <c r="P1031" s="780"/>
      <c r="Q1031" s="781"/>
      <c r="R1031" s="778"/>
      <c r="S1031" s="778"/>
      <c r="T1031" s="778"/>
      <c r="U1031" s="778"/>
      <c r="V1031" s="778"/>
      <c r="W1031" s="778"/>
      <c r="X1031" s="778"/>
      <c r="Y1031" s="778"/>
      <c r="Z1031" s="778"/>
      <c r="AA1031" s="778"/>
      <c r="AB1031" s="778"/>
      <c r="AC1031" s="778"/>
      <c r="AD1031" s="778"/>
      <c r="AE1031" s="778"/>
      <c r="AF1031" s="778"/>
      <c r="AG1031" s="778"/>
      <c r="AH1031" s="778"/>
      <c r="AI1031" s="778"/>
      <c r="AJ1031" s="778"/>
      <c r="AK1031" s="778"/>
      <c r="AL1031" s="778"/>
      <c r="AM1031" s="778"/>
      <c r="AN1031" s="778"/>
      <c r="AO1031" s="778"/>
      <c r="AP1031" s="778"/>
      <c r="AQ1031" s="778"/>
      <c r="AR1031" s="778"/>
      <c r="AS1031" s="778"/>
      <c r="AT1031" s="778"/>
      <c r="AU1031" s="778"/>
      <c r="AV1031" s="778"/>
      <c r="AW1031" s="778"/>
      <c r="AX1031" s="778"/>
      <c r="AY1031" s="778"/>
      <c r="AZ1031" s="778"/>
      <c r="BA1031" s="778"/>
      <c r="BB1031" s="778"/>
      <c r="BC1031" s="778"/>
      <c r="BD1031" s="778"/>
      <c r="BE1031" s="778"/>
      <c r="BF1031" s="778"/>
      <c r="BG1031" s="778"/>
      <c r="BH1031" s="778"/>
      <c r="BI1031" s="778"/>
      <c r="BJ1031" s="778"/>
      <c r="BK1031" s="778"/>
      <c r="BL1031" s="778"/>
      <c r="BM1031" s="778"/>
      <c r="BN1031" s="778"/>
      <c r="BO1031" s="778"/>
      <c r="BP1031" s="778"/>
      <c r="BQ1031" s="778"/>
      <c r="BR1031" s="778"/>
      <c r="BS1031" s="778"/>
      <c r="BT1031" s="778"/>
      <c r="BU1031" s="778"/>
      <c r="BV1031" s="778"/>
      <c r="BW1031" s="778"/>
      <c r="BX1031" s="778"/>
      <c r="BY1031" s="778"/>
      <c r="BZ1031" s="778"/>
      <c r="CA1031" s="778"/>
      <c r="CB1031" s="778"/>
      <c r="CC1031" s="778"/>
      <c r="CD1031" s="778"/>
      <c r="CE1031" s="778"/>
      <c r="CF1031" s="778"/>
      <c r="CG1031" s="778"/>
      <c r="CH1031" s="778"/>
      <c r="CI1031" s="778"/>
      <c r="CJ1031" s="778"/>
      <c r="CK1031" s="778"/>
      <c r="CL1031" s="778"/>
      <c r="CM1031" s="778"/>
      <c r="CN1031" s="778"/>
      <c r="CO1031" s="778"/>
      <c r="CP1031" s="778"/>
      <c r="CQ1031" s="778"/>
      <c r="CR1031" s="778"/>
      <c r="CS1031" s="778"/>
      <c r="CT1031" s="778"/>
      <c r="CU1031" s="778"/>
      <c r="CV1031" s="778"/>
      <c r="CW1031" s="778"/>
      <c r="CX1031" s="778"/>
      <c r="CY1031" s="778"/>
      <c r="CZ1031" s="778"/>
      <c r="DA1031" s="778"/>
      <c r="DB1031" s="778"/>
      <c r="DC1031" s="778"/>
      <c r="DD1031" s="778"/>
      <c r="DE1031" s="778"/>
      <c r="DF1031" s="778"/>
      <c r="DG1031" s="778"/>
      <c r="DH1031" s="778"/>
      <c r="DI1031" s="778"/>
      <c r="DJ1031" s="778"/>
      <c r="DK1031" s="778"/>
      <c r="DL1031" s="778"/>
      <c r="DM1031" s="778"/>
      <c r="DN1031" s="778"/>
      <c r="DO1031" s="778"/>
      <c r="DP1031" s="778"/>
      <c r="DQ1031" s="778"/>
      <c r="DR1031" s="778"/>
      <c r="DS1031" s="778"/>
      <c r="DT1031" s="778"/>
      <c r="DU1031" s="778"/>
      <c r="DV1031" s="778"/>
      <c r="DW1031" s="778"/>
      <c r="DX1031" s="778"/>
      <c r="DY1031" s="778"/>
      <c r="DZ1031" s="778"/>
      <c r="EA1031" s="778"/>
      <c r="EB1031" s="778"/>
      <c r="EC1031" s="778"/>
      <c r="ED1031" s="778"/>
      <c r="EE1031" s="778"/>
      <c r="EF1031" s="778"/>
      <c r="EG1031" s="778"/>
      <c r="EH1031" s="778"/>
      <c r="EI1031" s="778"/>
      <c r="EJ1031" s="778"/>
      <c r="EK1031" s="778"/>
      <c r="EL1031" s="778"/>
      <c r="EM1031" s="778"/>
      <c r="EN1031" s="778"/>
      <c r="EO1031" s="778"/>
      <c r="EP1031" s="778"/>
      <c r="EQ1031" s="778"/>
      <c r="ER1031" s="778"/>
      <c r="ES1031" s="778"/>
      <c r="ET1031" s="778"/>
      <c r="EU1031" s="778"/>
      <c r="EV1031" s="778"/>
      <c r="EW1031" s="778"/>
      <c r="EX1031" s="778"/>
      <c r="EY1031" s="778"/>
      <c r="EZ1031" s="778"/>
      <c r="FA1031" s="778"/>
      <c r="FB1031" s="778"/>
      <c r="FC1031" s="778"/>
      <c r="FD1031" s="778"/>
      <c r="FE1031" s="778"/>
      <c r="FF1031" s="778"/>
      <c r="FG1031" s="778"/>
      <c r="FH1031" s="778"/>
      <c r="FI1031" s="778"/>
      <c r="FJ1031" s="778"/>
      <c r="FK1031" s="778"/>
      <c r="FL1031" s="778"/>
      <c r="FM1031" s="778"/>
      <c r="FN1031" s="778"/>
      <c r="FO1031" s="778"/>
      <c r="FP1031" s="778"/>
      <c r="FQ1031" s="778"/>
      <c r="FR1031" s="778"/>
      <c r="FS1031" s="778"/>
      <c r="FT1031" s="778"/>
      <c r="FU1031" s="778"/>
      <c r="FV1031" s="778"/>
      <c r="FW1031" s="778"/>
      <c r="FX1031" s="778"/>
      <c r="FY1031" s="778"/>
      <c r="FZ1031" s="778"/>
      <c r="GA1031" s="778"/>
      <c r="GB1031" s="778"/>
      <c r="GC1031" s="778"/>
      <c r="GD1031" s="778"/>
      <c r="GE1031" s="778"/>
      <c r="GF1031" s="778"/>
      <c r="GG1031" s="778"/>
      <c r="GH1031" s="778"/>
      <c r="GI1031" s="778"/>
      <c r="GJ1031" s="778"/>
      <c r="GK1031" s="778"/>
      <c r="GL1031" s="778"/>
      <c r="GM1031" s="778"/>
      <c r="GN1031" s="778"/>
      <c r="GO1031" s="778"/>
      <c r="GP1031" s="778"/>
      <c r="GQ1031" s="778"/>
      <c r="GR1031" s="778"/>
      <c r="GS1031" s="778"/>
      <c r="GT1031" s="778"/>
      <c r="GU1031" s="778"/>
      <c r="GV1031" s="778"/>
      <c r="GW1031" s="778"/>
      <c r="GX1031" s="778"/>
      <c r="GY1031" s="778"/>
      <c r="GZ1031" s="778"/>
      <c r="HA1031" s="778"/>
      <c r="HB1031" s="778"/>
      <c r="HC1031" s="778"/>
      <c r="HD1031" s="778"/>
      <c r="HE1031" s="778"/>
      <c r="HF1031" s="778"/>
      <c r="HG1031" s="778"/>
      <c r="HH1031" s="778"/>
    </row>
    <row r="1032" spans="1:216" s="782" customFormat="1">
      <c r="A1032" s="779"/>
      <c r="B1032" s="780"/>
      <c r="C1032" s="780"/>
      <c r="D1032" s="780"/>
      <c r="E1032" s="780"/>
      <c r="F1032" s="780"/>
      <c r="G1032" s="780"/>
      <c r="H1032" s="780"/>
      <c r="I1032" s="780"/>
      <c r="J1032" s="780"/>
      <c r="K1032" s="780"/>
      <c r="L1032" s="780"/>
      <c r="M1032" s="780"/>
      <c r="N1032" s="780"/>
      <c r="O1032" s="780"/>
      <c r="P1032" s="780"/>
      <c r="Q1032" s="781"/>
      <c r="R1032" s="778"/>
      <c r="S1032" s="778"/>
      <c r="T1032" s="778"/>
      <c r="U1032" s="778"/>
      <c r="V1032" s="778"/>
      <c r="W1032" s="778"/>
      <c r="X1032" s="778"/>
      <c r="Y1032" s="778"/>
      <c r="Z1032" s="778"/>
      <c r="AA1032" s="778"/>
      <c r="AB1032" s="778"/>
      <c r="AC1032" s="778"/>
      <c r="AD1032" s="778"/>
      <c r="AE1032" s="778"/>
      <c r="AF1032" s="778"/>
      <c r="AG1032" s="778"/>
      <c r="AH1032" s="778"/>
      <c r="AI1032" s="778"/>
      <c r="AJ1032" s="778"/>
      <c r="AK1032" s="778"/>
      <c r="AL1032" s="778"/>
      <c r="AM1032" s="778"/>
      <c r="AN1032" s="778"/>
      <c r="AO1032" s="778"/>
      <c r="AP1032" s="778"/>
      <c r="AQ1032" s="778"/>
      <c r="AR1032" s="778"/>
      <c r="AS1032" s="778"/>
      <c r="AT1032" s="778"/>
      <c r="AU1032" s="778"/>
      <c r="AV1032" s="778"/>
      <c r="AW1032" s="778"/>
      <c r="AX1032" s="778"/>
      <c r="AY1032" s="778"/>
      <c r="AZ1032" s="778"/>
      <c r="BA1032" s="778"/>
      <c r="BB1032" s="778"/>
      <c r="BC1032" s="778"/>
      <c r="BD1032" s="778"/>
      <c r="BE1032" s="778"/>
      <c r="BF1032" s="778"/>
      <c r="BG1032" s="778"/>
      <c r="BH1032" s="778"/>
      <c r="BI1032" s="778"/>
      <c r="BJ1032" s="778"/>
      <c r="BK1032" s="778"/>
      <c r="BL1032" s="778"/>
      <c r="BM1032" s="778"/>
      <c r="BN1032" s="778"/>
      <c r="BO1032" s="778"/>
      <c r="BP1032" s="778"/>
      <c r="BQ1032" s="778"/>
      <c r="BR1032" s="778"/>
      <c r="BS1032" s="778"/>
      <c r="BT1032" s="778"/>
      <c r="BU1032" s="778"/>
      <c r="BV1032" s="778"/>
      <c r="BW1032" s="778"/>
      <c r="BX1032" s="778"/>
      <c r="BY1032" s="778"/>
      <c r="BZ1032" s="778"/>
      <c r="CA1032" s="778"/>
      <c r="CB1032" s="778"/>
      <c r="CC1032" s="778"/>
      <c r="CD1032" s="778"/>
      <c r="CE1032" s="778"/>
      <c r="CF1032" s="778"/>
      <c r="CG1032" s="778"/>
      <c r="CH1032" s="778"/>
      <c r="CI1032" s="778"/>
      <c r="CJ1032" s="778"/>
      <c r="CK1032" s="778"/>
      <c r="CL1032" s="778"/>
      <c r="CM1032" s="778"/>
      <c r="CN1032" s="778"/>
      <c r="CO1032" s="778"/>
      <c r="CP1032" s="778"/>
      <c r="CQ1032" s="778"/>
      <c r="CR1032" s="778"/>
      <c r="CS1032" s="778"/>
      <c r="CT1032" s="778"/>
      <c r="CU1032" s="778"/>
      <c r="CV1032" s="778"/>
      <c r="CW1032" s="778"/>
      <c r="CX1032" s="778"/>
      <c r="CY1032" s="778"/>
      <c r="CZ1032" s="778"/>
      <c r="DA1032" s="778"/>
      <c r="DB1032" s="778"/>
      <c r="DC1032" s="778"/>
      <c r="DD1032" s="778"/>
      <c r="DE1032" s="778"/>
      <c r="DF1032" s="778"/>
      <c r="DG1032" s="778"/>
      <c r="DH1032" s="778"/>
      <c r="DI1032" s="778"/>
      <c r="DJ1032" s="778"/>
      <c r="DK1032" s="778"/>
      <c r="DL1032" s="778"/>
      <c r="DM1032" s="778"/>
      <c r="DN1032" s="778"/>
      <c r="DO1032" s="778"/>
      <c r="DP1032" s="778"/>
      <c r="DQ1032" s="778"/>
      <c r="DR1032" s="778"/>
      <c r="DS1032" s="778"/>
      <c r="DT1032" s="778"/>
      <c r="DU1032" s="778"/>
      <c r="DV1032" s="778"/>
      <c r="DW1032" s="778"/>
      <c r="DX1032" s="778"/>
      <c r="DY1032" s="778"/>
      <c r="DZ1032" s="778"/>
      <c r="EA1032" s="778"/>
      <c r="EB1032" s="778"/>
      <c r="EC1032" s="778"/>
      <c r="ED1032" s="778"/>
      <c r="EE1032" s="778"/>
      <c r="EF1032" s="778"/>
      <c r="EG1032" s="778"/>
      <c r="EH1032" s="778"/>
      <c r="EI1032" s="778"/>
      <c r="EJ1032" s="778"/>
      <c r="EK1032" s="778"/>
      <c r="EL1032" s="778"/>
      <c r="EM1032" s="778"/>
      <c r="EN1032" s="778"/>
      <c r="EO1032" s="778"/>
      <c r="EP1032" s="778"/>
      <c r="EQ1032" s="778"/>
      <c r="ER1032" s="778"/>
      <c r="ES1032" s="778"/>
      <c r="ET1032" s="778"/>
      <c r="EU1032" s="778"/>
      <c r="EV1032" s="778"/>
      <c r="EW1032" s="778"/>
      <c r="EX1032" s="778"/>
      <c r="EY1032" s="778"/>
      <c r="EZ1032" s="778"/>
      <c r="FA1032" s="778"/>
      <c r="FB1032" s="778"/>
      <c r="FC1032" s="778"/>
      <c r="FD1032" s="778"/>
      <c r="FE1032" s="778"/>
      <c r="FF1032" s="778"/>
      <c r="FG1032" s="778"/>
      <c r="FH1032" s="778"/>
      <c r="FI1032" s="778"/>
      <c r="FJ1032" s="778"/>
      <c r="FK1032" s="778"/>
      <c r="FL1032" s="778"/>
      <c r="FM1032" s="778"/>
      <c r="FN1032" s="778"/>
      <c r="FO1032" s="778"/>
      <c r="FP1032" s="778"/>
      <c r="FQ1032" s="778"/>
      <c r="FR1032" s="778"/>
      <c r="FS1032" s="778"/>
      <c r="FT1032" s="778"/>
      <c r="FU1032" s="778"/>
      <c r="FV1032" s="778"/>
      <c r="FW1032" s="778"/>
      <c r="FX1032" s="778"/>
      <c r="FY1032" s="778"/>
      <c r="FZ1032" s="778"/>
      <c r="GA1032" s="778"/>
      <c r="GB1032" s="778"/>
      <c r="GC1032" s="778"/>
      <c r="GD1032" s="778"/>
      <c r="GE1032" s="778"/>
      <c r="GF1032" s="778"/>
      <c r="GG1032" s="778"/>
      <c r="GH1032" s="778"/>
      <c r="GI1032" s="778"/>
      <c r="GJ1032" s="778"/>
      <c r="GK1032" s="778"/>
      <c r="GL1032" s="778"/>
      <c r="GM1032" s="778"/>
      <c r="GN1032" s="778"/>
      <c r="GO1032" s="778"/>
      <c r="GP1032" s="778"/>
      <c r="GQ1032" s="778"/>
      <c r="GR1032" s="778"/>
      <c r="GS1032" s="778"/>
      <c r="GT1032" s="778"/>
      <c r="GU1032" s="778"/>
      <c r="GV1032" s="778"/>
      <c r="GW1032" s="778"/>
      <c r="GX1032" s="778"/>
      <c r="GY1032" s="778"/>
      <c r="GZ1032" s="778"/>
      <c r="HA1032" s="778"/>
      <c r="HB1032" s="778"/>
      <c r="HC1032" s="778"/>
      <c r="HD1032" s="778"/>
      <c r="HE1032" s="778"/>
      <c r="HF1032" s="778"/>
      <c r="HG1032" s="778"/>
      <c r="HH1032" s="778"/>
    </row>
    <row r="1033" spans="1:216" s="782" customFormat="1">
      <c r="A1033" s="779"/>
      <c r="B1033" s="780"/>
      <c r="C1033" s="780"/>
      <c r="D1033" s="780"/>
      <c r="E1033" s="780"/>
      <c r="F1033" s="780"/>
      <c r="G1033" s="780"/>
      <c r="H1033" s="780"/>
      <c r="I1033" s="780"/>
      <c r="J1033" s="780"/>
      <c r="K1033" s="780"/>
      <c r="L1033" s="780"/>
      <c r="M1033" s="780"/>
      <c r="N1033" s="780"/>
      <c r="O1033" s="780"/>
      <c r="P1033" s="780"/>
      <c r="Q1033" s="781"/>
      <c r="R1033" s="778"/>
      <c r="S1033" s="778"/>
      <c r="T1033" s="778"/>
      <c r="U1033" s="778"/>
      <c r="V1033" s="778"/>
      <c r="W1033" s="778"/>
      <c r="X1033" s="778"/>
      <c r="Y1033" s="778"/>
      <c r="Z1033" s="778"/>
      <c r="AA1033" s="778"/>
      <c r="AB1033" s="778"/>
      <c r="AC1033" s="778"/>
      <c r="AD1033" s="778"/>
      <c r="AE1033" s="778"/>
      <c r="AF1033" s="778"/>
      <c r="AG1033" s="778"/>
      <c r="AH1033" s="778"/>
      <c r="AI1033" s="778"/>
      <c r="AJ1033" s="778"/>
      <c r="AK1033" s="778"/>
      <c r="AL1033" s="778"/>
      <c r="AM1033" s="778"/>
      <c r="AN1033" s="778"/>
      <c r="AO1033" s="778"/>
      <c r="AP1033" s="778"/>
      <c r="AQ1033" s="778"/>
      <c r="AR1033" s="778"/>
      <c r="AS1033" s="778"/>
      <c r="AT1033" s="778"/>
      <c r="AU1033" s="778"/>
      <c r="AV1033" s="778"/>
      <c r="AW1033" s="778"/>
      <c r="AX1033" s="778"/>
      <c r="AY1033" s="778"/>
      <c r="AZ1033" s="778"/>
      <c r="BA1033" s="778"/>
      <c r="BB1033" s="778"/>
      <c r="BC1033" s="778"/>
      <c r="BD1033" s="778"/>
      <c r="BE1033" s="778"/>
      <c r="BF1033" s="778"/>
      <c r="BG1033" s="778"/>
      <c r="BH1033" s="778"/>
      <c r="BI1033" s="778"/>
      <c r="BJ1033" s="778"/>
      <c r="BK1033" s="778"/>
      <c r="BL1033" s="778"/>
      <c r="BM1033" s="778"/>
      <c r="BN1033" s="778"/>
      <c r="BO1033" s="778"/>
      <c r="BP1033" s="778"/>
      <c r="BQ1033" s="778"/>
      <c r="BR1033" s="778"/>
      <c r="BS1033" s="778"/>
      <c r="BT1033" s="778"/>
      <c r="BU1033" s="778"/>
      <c r="BV1033" s="778"/>
      <c r="BW1033" s="778"/>
      <c r="BX1033" s="778"/>
      <c r="BY1033" s="778"/>
      <c r="BZ1033" s="778"/>
      <c r="CA1033" s="778"/>
      <c r="CB1033" s="778"/>
      <c r="CC1033" s="778"/>
      <c r="CD1033" s="778"/>
      <c r="CE1033" s="778"/>
      <c r="CF1033" s="778"/>
      <c r="CG1033" s="778"/>
      <c r="CH1033" s="778"/>
      <c r="CI1033" s="778"/>
      <c r="CJ1033" s="778"/>
      <c r="CK1033" s="778"/>
      <c r="CL1033" s="778"/>
      <c r="CM1033" s="778"/>
      <c r="CN1033" s="778"/>
      <c r="CO1033" s="778"/>
      <c r="CP1033" s="778"/>
      <c r="CQ1033" s="778"/>
      <c r="CR1033" s="778"/>
      <c r="CS1033" s="778"/>
      <c r="CT1033" s="778"/>
      <c r="CU1033" s="778"/>
      <c r="CV1033" s="778"/>
      <c r="CW1033" s="778"/>
      <c r="CX1033" s="778"/>
      <c r="CY1033" s="778"/>
      <c r="CZ1033" s="778"/>
      <c r="DA1033" s="778"/>
      <c r="DB1033" s="778"/>
      <c r="DC1033" s="778"/>
      <c r="DD1033" s="778"/>
      <c r="DE1033" s="778"/>
      <c r="DF1033" s="778"/>
      <c r="DG1033" s="778"/>
      <c r="DH1033" s="778"/>
      <c r="DI1033" s="778"/>
      <c r="DJ1033" s="778"/>
      <c r="DK1033" s="778"/>
      <c r="DL1033" s="778"/>
      <c r="DM1033" s="778"/>
      <c r="DN1033" s="778"/>
      <c r="DO1033" s="778"/>
      <c r="DP1033" s="778"/>
      <c r="DQ1033" s="778"/>
      <c r="DR1033" s="778"/>
      <c r="DS1033" s="778"/>
      <c r="DT1033" s="778"/>
      <c r="DU1033" s="778"/>
      <c r="DV1033" s="778"/>
      <c r="DW1033" s="778"/>
      <c r="DX1033" s="778"/>
      <c r="DY1033" s="778"/>
      <c r="DZ1033" s="778"/>
      <c r="EA1033" s="778"/>
      <c r="EB1033" s="778"/>
      <c r="EC1033" s="778"/>
      <c r="ED1033" s="778"/>
      <c r="EE1033" s="778"/>
      <c r="EF1033" s="778"/>
      <c r="EG1033" s="778"/>
      <c r="EH1033" s="778"/>
      <c r="EI1033" s="778"/>
      <c r="EJ1033" s="778"/>
      <c r="EK1033" s="778"/>
      <c r="EL1033" s="778"/>
      <c r="EM1033" s="778"/>
      <c r="EN1033" s="778"/>
      <c r="EO1033" s="778"/>
      <c r="EP1033" s="778"/>
      <c r="EQ1033" s="778"/>
      <c r="ER1033" s="778"/>
      <c r="ES1033" s="778"/>
      <c r="ET1033" s="778"/>
      <c r="EU1033" s="778"/>
      <c r="EV1033" s="778"/>
      <c r="EW1033" s="778"/>
      <c r="EX1033" s="778"/>
      <c r="EY1033" s="778"/>
      <c r="EZ1033" s="778"/>
      <c r="FA1033" s="778"/>
      <c r="FB1033" s="778"/>
      <c r="FC1033" s="778"/>
      <c r="FD1033" s="778"/>
      <c r="FE1033" s="778"/>
      <c r="FF1033" s="778"/>
      <c r="FG1033" s="778"/>
      <c r="FH1033" s="778"/>
      <c r="FI1033" s="778"/>
      <c r="FJ1033" s="778"/>
      <c r="FK1033" s="778"/>
      <c r="FL1033" s="778"/>
      <c r="FM1033" s="778"/>
      <c r="FN1033" s="778"/>
      <c r="FO1033" s="778"/>
      <c r="FP1033" s="778"/>
      <c r="FQ1033" s="778"/>
      <c r="FR1033" s="778"/>
      <c r="FS1033" s="778"/>
      <c r="FT1033" s="778"/>
      <c r="FU1033" s="778"/>
      <c r="FV1033" s="778"/>
      <c r="FW1033" s="778"/>
      <c r="FX1033" s="778"/>
      <c r="FY1033" s="778"/>
      <c r="FZ1033" s="778"/>
      <c r="GA1033" s="778"/>
      <c r="GB1033" s="778"/>
      <c r="GC1033" s="778"/>
      <c r="GD1033" s="778"/>
      <c r="GE1033" s="778"/>
      <c r="GF1033" s="778"/>
      <c r="GG1033" s="778"/>
      <c r="GH1033" s="778"/>
      <c r="GI1033" s="778"/>
      <c r="GJ1033" s="778"/>
      <c r="GK1033" s="778"/>
      <c r="GL1033" s="778"/>
      <c r="GM1033" s="778"/>
      <c r="GN1033" s="778"/>
      <c r="GO1033" s="778"/>
      <c r="GP1033" s="778"/>
      <c r="GQ1033" s="778"/>
      <c r="GR1033" s="778"/>
      <c r="GS1033" s="778"/>
      <c r="GT1033" s="778"/>
      <c r="GU1033" s="778"/>
      <c r="GV1033" s="778"/>
      <c r="GW1033" s="778"/>
      <c r="GX1033" s="778"/>
      <c r="GY1033" s="778"/>
      <c r="GZ1033" s="778"/>
      <c r="HA1033" s="778"/>
      <c r="HB1033" s="778"/>
      <c r="HC1033" s="778"/>
      <c r="HD1033" s="778"/>
      <c r="HE1033" s="778"/>
      <c r="HF1033" s="778"/>
      <c r="HG1033" s="778"/>
      <c r="HH1033" s="778"/>
    </row>
    <row r="1034" spans="1:216" s="782" customFormat="1">
      <c r="A1034" s="779"/>
      <c r="B1034" s="780"/>
      <c r="C1034" s="780"/>
      <c r="D1034" s="780"/>
      <c r="E1034" s="780"/>
      <c r="F1034" s="780"/>
      <c r="G1034" s="780"/>
      <c r="H1034" s="780"/>
      <c r="I1034" s="780"/>
      <c r="J1034" s="780"/>
      <c r="K1034" s="780"/>
      <c r="L1034" s="780"/>
      <c r="M1034" s="780"/>
      <c r="N1034" s="780"/>
      <c r="O1034" s="780"/>
      <c r="P1034" s="780"/>
      <c r="Q1034" s="781"/>
      <c r="R1034" s="778"/>
      <c r="S1034" s="778"/>
      <c r="T1034" s="778"/>
      <c r="U1034" s="778"/>
      <c r="V1034" s="778"/>
      <c r="W1034" s="778"/>
      <c r="X1034" s="778"/>
      <c r="Y1034" s="778"/>
      <c r="Z1034" s="778"/>
      <c r="AA1034" s="778"/>
      <c r="AB1034" s="778"/>
      <c r="AC1034" s="778"/>
      <c r="AD1034" s="778"/>
      <c r="AE1034" s="778"/>
      <c r="AF1034" s="778"/>
      <c r="AG1034" s="778"/>
      <c r="AH1034" s="778"/>
      <c r="AI1034" s="778"/>
      <c r="AJ1034" s="778"/>
      <c r="AK1034" s="778"/>
      <c r="AL1034" s="778"/>
      <c r="AM1034" s="778"/>
      <c r="AN1034" s="778"/>
      <c r="AO1034" s="778"/>
      <c r="AP1034" s="778"/>
      <c r="AQ1034" s="778"/>
      <c r="AR1034" s="778"/>
      <c r="AS1034" s="778"/>
      <c r="AT1034" s="778"/>
      <c r="AU1034" s="778"/>
      <c r="AV1034" s="778"/>
      <c r="AW1034" s="778"/>
      <c r="AX1034" s="778"/>
      <c r="AY1034" s="778"/>
      <c r="AZ1034" s="778"/>
      <c r="BA1034" s="778"/>
      <c r="BB1034" s="778"/>
      <c r="BC1034" s="778"/>
      <c r="BD1034" s="778"/>
      <c r="BE1034" s="778"/>
      <c r="BF1034" s="778"/>
      <c r="BG1034" s="778"/>
      <c r="BH1034" s="778"/>
      <c r="BI1034" s="778"/>
      <c r="BJ1034" s="778"/>
      <c r="BK1034" s="778"/>
      <c r="BL1034" s="778"/>
      <c r="BM1034" s="778"/>
      <c r="BN1034" s="778"/>
      <c r="BO1034" s="778"/>
      <c r="BP1034" s="778"/>
      <c r="BQ1034" s="778"/>
      <c r="BR1034" s="778"/>
      <c r="BS1034" s="778"/>
      <c r="BT1034" s="778"/>
      <c r="BU1034" s="778"/>
      <c r="BV1034" s="778"/>
      <c r="BW1034" s="778"/>
      <c r="BX1034" s="778"/>
      <c r="BY1034" s="778"/>
      <c r="BZ1034" s="778"/>
      <c r="CA1034" s="778"/>
      <c r="CB1034" s="778"/>
      <c r="CC1034" s="778"/>
      <c r="CD1034" s="778"/>
      <c r="CE1034" s="778"/>
      <c r="CF1034" s="778"/>
      <c r="CG1034" s="778"/>
      <c r="CH1034" s="778"/>
      <c r="CI1034" s="778"/>
      <c r="CJ1034" s="778"/>
      <c r="CK1034" s="778"/>
      <c r="CL1034" s="778"/>
      <c r="CM1034" s="778"/>
      <c r="CN1034" s="778"/>
      <c r="CO1034" s="778"/>
      <c r="CP1034" s="778"/>
      <c r="CQ1034" s="778"/>
      <c r="CR1034" s="778"/>
      <c r="CS1034" s="778"/>
      <c r="CT1034" s="778"/>
      <c r="CU1034" s="778"/>
      <c r="CV1034" s="778"/>
      <c r="CW1034" s="778"/>
      <c r="CX1034" s="778"/>
      <c r="CY1034" s="778"/>
      <c r="CZ1034" s="778"/>
      <c r="DA1034" s="778"/>
      <c r="DB1034" s="778"/>
      <c r="DC1034" s="778"/>
      <c r="DD1034" s="778"/>
      <c r="DE1034" s="778"/>
      <c r="DF1034" s="778"/>
      <c r="DG1034" s="778"/>
      <c r="DH1034" s="778"/>
      <c r="DI1034" s="778"/>
      <c r="DJ1034" s="778"/>
      <c r="DK1034" s="778"/>
      <c r="DL1034" s="778"/>
      <c r="DM1034" s="778"/>
      <c r="DN1034" s="778"/>
      <c r="DO1034" s="778"/>
      <c r="DP1034" s="778"/>
      <c r="DQ1034" s="778"/>
      <c r="DR1034" s="778"/>
      <c r="DS1034" s="778"/>
      <c r="DT1034" s="778"/>
      <c r="DU1034" s="778"/>
      <c r="DV1034" s="778"/>
      <c r="DW1034" s="778"/>
      <c r="DX1034" s="778"/>
      <c r="DY1034" s="778"/>
      <c r="DZ1034" s="778"/>
      <c r="EA1034" s="778"/>
      <c r="EB1034" s="778"/>
      <c r="EC1034" s="778"/>
      <c r="ED1034" s="778"/>
      <c r="EE1034" s="778"/>
      <c r="EF1034" s="778"/>
      <c r="EG1034" s="778"/>
      <c r="EH1034" s="778"/>
      <c r="EI1034" s="778"/>
      <c r="EJ1034" s="778"/>
      <c r="EK1034" s="778"/>
      <c r="EL1034" s="778"/>
      <c r="EM1034" s="778"/>
      <c r="EN1034" s="778"/>
      <c r="EO1034" s="778"/>
      <c r="EP1034" s="778"/>
      <c r="EQ1034" s="778"/>
      <c r="ER1034" s="778"/>
      <c r="ES1034" s="778"/>
      <c r="ET1034" s="778"/>
      <c r="EU1034" s="778"/>
      <c r="EV1034" s="778"/>
      <c r="EW1034" s="778"/>
      <c r="EX1034" s="778"/>
      <c r="EY1034" s="778"/>
      <c r="EZ1034" s="778"/>
      <c r="FA1034" s="778"/>
      <c r="FB1034" s="778"/>
      <c r="FC1034" s="778"/>
      <c r="FD1034" s="778"/>
      <c r="FE1034" s="778"/>
      <c r="FF1034" s="778"/>
      <c r="FG1034" s="778"/>
      <c r="FH1034" s="778"/>
      <c r="FI1034" s="778"/>
      <c r="FJ1034" s="778"/>
      <c r="FK1034" s="778"/>
      <c r="FL1034" s="778"/>
      <c r="FM1034" s="778"/>
      <c r="FN1034" s="778"/>
      <c r="FO1034" s="778"/>
      <c r="FP1034" s="778"/>
      <c r="FQ1034" s="778"/>
      <c r="FR1034" s="778"/>
      <c r="FS1034" s="778"/>
      <c r="FT1034" s="778"/>
      <c r="FU1034" s="778"/>
      <c r="FV1034" s="778"/>
      <c r="FW1034" s="778"/>
      <c r="FX1034" s="778"/>
      <c r="FY1034" s="778"/>
      <c r="FZ1034" s="778"/>
      <c r="GA1034" s="778"/>
      <c r="GB1034" s="778"/>
      <c r="GC1034" s="778"/>
      <c r="GD1034" s="778"/>
      <c r="GE1034" s="778"/>
      <c r="GF1034" s="778"/>
      <c r="GG1034" s="778"/>
      <c r="GH1034" s="778"/>
      <c r="GI1034" s="778"/>
      <c r="GJ1034" s="778"/>
      <c r="GK1034" s="778"/>
      <c r="GL1034" s="778"/>
      <c r="GM1034" s="778"/>
      <c r="GN1034" s="778"/>
      <c r="GO1034" s="778"/>
      <c r="GP1034" s="778"/>
      <c r="GQ1034" s="778"/>
      <c r="GR1034" s="778"/>
      <c r="GS1034" s="778"/>
      <c r="GT1034" s="778"/>
      <c r="GU1034" s="778"/>
      <c r="GV1034" s="778"/>
      <c r="GW1034" s="778"/>
      <c r="GX1034" s="778"/>
      <c r="GY1034" s="778"/>
      <c r="GZ1034" s="778"/>
      <c r="HA1034" s="778"/>
      <c r="HB1034" s="778"/>
      <c r="HC1034" s="778"/>
      <c r="HD1034" s="778"/>
      <c r="HE1034" s="778"/>
      <c r="HF1034" s="778"/>
      <c r="HG1034" s="778"/>
      <c r="HH1034" s="778"/>
    </row>
    <row r="1035" spans="1:216" s="782" customFormat="1">
      <c r="A1035" s="779"/>
      <c r="B1035" s="780"/>
      <c r="C1035" s="780"/>
      <c r="D1035" s="780"/>
      <c r="E1035" s="780"/>
      <c r="F1035" s="780"/>
      <c r="G1035" s="780"/>
      <c r="H1035" s="780"/>
      <c r="I1035" s="780"/>
      <c r="J1035" s="780"/>
      <c r="K1035" s="780"/>
      <c r="L1035" s="780"/>
      <c r="M1035" s="780"/>
      <c r="N1035" s="780"/>
      <c r="O1035" s="780"/>
      <c r="P1035" s="780"/>
      <c r="Q1035" s="781"/>
      <c r="R1035" s="778"/>
      <c r="S1035" s="778"/>
      <c r="T1035" s="778"/>
      <c r="U1035" s="778"/>
      <c r="V1035" s="778"/>
      <c r="W1035" s="778"/>
      <c r="X1035" s="778"/>
      <c r="Y1035" s="778"/>
      <c r="Z1035" s="778"/>
      <c r="AA1035" s="778"/>
      <c r="AB1035" s="778"/>
      <c r="AC1035" s="778"/>
      <c r="AD1035" s="778"/>
      <c r="AE1035" s="778"/>
      <c r="AF1035" s="778"/>
      <c r="AG1035" s="778"/>
      <c r="AH1035" s="778"/>
      <c r="AI1035" s="778"/>
      <c r="AJ1035" s="778"/>
      <c r="AK1035" s="778"/>
      <c r="AL1035" s="778"/>
      <c r="AM1035" s="778"/>
      <c r="AN1035" s="778"/>
      <c r="AO1035" s="778"/>
      <c r="AP1035" s="778"/>
      <c r="AQ1035" s="778"/>
      <c r="AR1035" s="778"/>
      <c r="AS1035" s="778"/>
      <c r="AT1035" s="778"/>
      <c r="AU1035" s="778"/>
      <c r="AV1035" s="778"/>
      <c r="AW1035" s="778"/>
      <c r="AX1035" s="778"/>
      <c r="AY1035" s="778"/>
      <c r="AZ1035" s="778"/>
      <c r="BA1035" s="778"/>
      <c r="BB1035" s="778"/>
      <c r="BC1035" s="778"/>
      <c r="BD1035" s="778"/>
      <c r="BE1035" s="778"/>
      <c r="BF1035" s="778"/>
      <c r="BG1035" s="778"/>
      <c r="BH1035" s="778"/>
      <c r="BI1035" s="778"/>
      <c r="BJ1035" s="778"/>
      <c r="BK1035" s="778"/>
      <c r="BL1035" s="778"/>
      <c r="BM1035" s="778"/>
      <c r="BN1035" s="778"/>
      <c r="BO1035" s="778"/>
      <c r="BP1035" s="778"/>
      <c r="BQ1035" s="778"/>
      <c r="BR1035" s="778"/>
      <c r="BS1035" s="778"/>
      <c r="BT1035" s="778"/>
      <c r="BU1035" s="778"/>
      <c r="BV1035" s="778"/>
      <c r="BW1035" s="778"/>
      <c r="BX1035" s="778"/>
      <c r="BY1035" s="778"/>
      <c r="BZ1035" s="778"/>
      <c r="CA1035" s="778"/>
      <c r="CB1035" s="778"/>
      <c r="CC1035" s="778"/>
      <c r="CD1035" s="778"/>
      <c r="CE1035" s="778"/>
      <c r="CF1035" s="778"/>
      <c r="CG1035" s="778"/>
      <c r="CH1035" s="778"/>
      <c r="CI1035" s="778"/>
      <c r="CJ1035" s="778"/>
      <c r="CK1035" s="778"/>
      <c r="CL1035" s="778"/>
      <c r="CM1035" s="778"/>
      <c r="CN1035" s="778"/>
      <c r="CO1035" s="778"/>
      <c r="CP1035" s="778"/>
      <c r="CQ1035" s="778"/>
      <c r="CR1035" s="778"/>
      <c r="CS1035" s="778"/>
      <c r="CT1035" s="778"/>
      <c r="CU1035" s="778"/>
      <c r="CV1035" s="778"/>
      <c r="CW1035" s="778"/>
      <c r="CX1035" s="778"/>
      <c r="CY1035" s="778"/>
      <c r="CZ1035" s="778"/>
      <c r="DA1035" s="778"/>
      <c r="DB1035" s="778"/>
      <c r="DC1035" s="778"/>
      <c r="DD1035" s="778"/>
      <c r="DE1035" s="778"/>
      <c r="DF1035" s="778"/>
      <c r="DG1035" s="778"/>
      <c r="DH1035" s="778"/>
      <c r="DI1035" s="778"/>
      <c r="DJ1035" s="778"/>
      <c r="DK1035" s="778"/>
      <c r="DL1035" s="778"/>
      <c r="DM1035" s="778"/>
      <c r="DN1035" s="778"/>
      <c r="DO1035" s="778"/>
      <c r="DP1035" s="778"/>
      <c r="DQ1035" s="778"/>
      <c r="DR1035" s="778"/>
      <c r="DS1035" s="778"/>
      <c r="DT1035" s="778"/>
      <c r="DU1035" s="778"/>
      <c r="DV1035" s="778"/>
      <c r="DW1035" s="778"/>
      <c r="DX1035" s="778"/>
      <c r="DY1035" s="778"/>
      <c r="DZ1035" s="778"/>
      <c r="EA1035" s="778"/>
      <c r="EB1035" s="778"/>
      <c r="EC1035" s="778"/>
      <c r="ED1035" s="778"/>
      <c r="EE1035" s="778"/>
      <c r="EF1035" s="778"/>
      <c r="EG1035" s="778"/>
      <c r="EH1035" s="778"/>
      <c r="EI1035" s="778"/>
      <c r="EJ1035" s="778"/>
      <c r="EK1035" s="778"/>
      <c r="EL1035" s="778"/>
      <c r="EM1035" s="778"/>
      <c r="EN1035" s="778"/>
      <c r="EO1035" s="778"/>
      <c r="EP1035" s="778"/>
      <c r="EQ1035" s="778"/>
      <c r="ER1035" s="778"/>
      <c r="ES1035" s="778"/>
      <c r="ET1035" s="778"/>
      <c r="EU1035" s="778"/>
      <c r="EV1035" s="778"/>
      <c r="EW1035" s="778"/>
      <c r="EX1035" s="778"/>
      <c r="EY1035" s="778"/>
      <c r="EZ1035" s="778"/>
      <c r="FA1035" s="778"/>
      <c r="FB1035" s="778"/>
      <c r="FC1035" s="778"/>
      <c r="FD1035" s="778"/>
      <c r="FE1035" s="778"/>
      <c r="FF1035" s="778"/>
      <c r="FG1035" s="778"/>
      <c r="FH1035" s="778"/>
      <c r="FI1035" s="778"/>
      <c r="FJ1035" s="778"/>
      <c r="FK1035" s="778"/>
      <c r="FL1035" s="778"/>
      <c r="FM1035" s="778"/>
      <c r="FN1035" s="778"/>
      <c r="FO1035" s="778"/>
      <c r="FP1035" s="778"/>
      <c r="FQ1035" s="778"/>
      <c r="FR1035" s="778"/>
      <c r="FS1035" s="778"/>
      <c r="FT1035" s="778"/>
      <c r="FU1035" s="778"/>
      <c r="FV1035" s="778"/>
      <c r="FW1035" s="778"/>
      <c r="FX1035" s="778"/>
      <c r="FY1035" s="778"/>
      <c r="FZ1035" s="778"/>
      <c r="GA1035" s="778"/>
      <c r="GB1035" s="778"/>
      <c r="GC1035" s="778"/>
      <c r="GD1035" s="778"/>
      <c r="GE1035" s="778"/>
      <c r="GF1035" s="778"/>
      <c r="GG1035" s="778"/>
      <c r="GH1035" s="778"/>
      <c r="GI1035" s="778"/>
      <c r="GJ1035" s="778"/>
      <c r="GK1035" s="778"/>
      <c r="GL1035" s="778"/>
      <c r="GM1035" s="778"/>
      <c r="GN1035" s="778"/>
      <c r="GO1035" s="778"/>
      <c r="GP1035" s="778"/>
      <c r="GQ1035" s="778"/>
      <c r="GR1035" s="778"/>
      <c r="GS1035" s="778"/>
      <c r="GT1035" s="778"/>
      <c r="GU1035" s="778"/>
      <c r="GV1035" s="778"/>
      <c r="GW1035" s="778"/>
      <c r="GX1035" s="778"/>
      <c r="GY1035" s="778"/>
      <c r="GZ1035" s="778"/>
      <c r="HA1035" s="778"/>
      <c r="HB1035" s="778"/>
      <c r="HC1035" s="778"/>
      <c r="HD1035" s="778"/>
      <c r="HE1035" s="778"/>
      <c r="HF1035" s="778"/>
      <c r="HG1035" s="778"/>
      <c r="HH1035" s="778"/>
    </row>
    <row r="1036" spans="1:216" s="782" customFormat="1">
      <c r="A1036" s="779"/>
      <c r="B1036" s="780"/>
      <c r="C1036" s="780"/>
      <c r="D1036" s="780"/>
      <c r="E1036" s="780"/>
      <c r="F1036" s="780"/>
      <c r="G1036" s="780"/>
      <c r="H1036" s="780"/>
      <c r="I1036" s="780"/>
      <c r="J1036" s="780"/>
      <c r="K1036" s="780"/>
      <c r="L1036" s="780"/>
      <c r="M1036" s="780"/>
      <c r="N1036" s="780"/>
      <c r="O1036" s="780"/>
      <c r="P1036" s="780"/>
      <c r="Q1036" s="781"/>
      <c r="R1036" s="778"/>
      <c r="S1036" s="778"/>
      <c r="T1036" s="778"/>
      <c r="U1036" s="778"/>
      <c r="V1036" s="778"/>
      <c r="W1036" s="778"/>
      <c r="X1036" s="778"/>
      <c r="Y1036" s="778"/>
      <c r="Z1036" s="778"/>
      <c r="AA1036" s="778"/>
      <c r="AB1036" s="778"/>
      <c r="AC1036" s="778"/>
      <c r="AD1036" s="778"/>
      <c r="AE1036" s="778"/>
      <c r="AF1036" s="778"/>
      <c r="AG1036" s="778"/>
      <c r="AH1036" s="778"/>
      <c r="AI1036" s="778"/>
      <c r="AJ1036" s="778"/>
      <c r="AK1036" s="778"/>
      <c r="AL1036" s="778"/>
      <c r="AM1036" s="778"/>
      <c r="AN1036" s="778"/>
      <c r="AO1036" s="778"/>
      <c r="AP1036" s="778"/>
      <c r="AQ1036" s="778"/>
      <c r="AR1036" s="778"/>
      <c r="AS1036" s="778"/>
      <c r="AT1036" s="778"/>
      <c r="AU1036" s="778"/>
      <c r="AV1036" s="778"/>
      <c r="AW1036" s="778"/>
      <c r="AX1036" s="778"/>
      <c r="AY1036" s="778"/>
      <c r="AZ1036" s="778"/>
      <c r="BA1036" s="778"/>
      <c r="BB1036" s="778"/>
      <c r="BC1036" s="778"/>
      <c r="BD1036" s="778"/>
      <c r="BE1036" s="778"/>
      <c r="BF1036" s="778"/>
      <c r="BG1036" s="778"/>
      <c r="BH1036" s="778"/>
      <c r="BI1036" s="778"/>
      <c r="BJ1036" s="778"/>
      <c r="BK1036" s="778"/>
      <c r="BL1036" s="778"/>
      <c r="BM1036" s="778"/>
      <c r="BN1036" s="778"/>
      <c r="BO1036" s="778"/>
      <c r="BP1036" s="778"/>
      <c r="BQ1036" s="778"/>
      <c r="BR1036" s="778"/>
      <c r="BS1036" s="778"/>
      <c r="BT1036" s="778"/>
      <c r="BU1036" s="778"/>
      <c r="BV1036" s="778"/>
      <c r="BW1036" s="778"/>
      <c r="BX1036" s="778"/>
      <c r="BY1036" s="778"/>
      <c r="BZ1036" s="778"/>
      <c r="CA1036" s="778"/>
      <c r="CB1036" s="778"/>
      <c r="CC1036" s="778"/>
      <c r="CD1036" s="778"/>
      <c r="CE1036" s="778"/>
      <c r="CF1036" s="778"/>
      <c r="CG1036" s="778"/>
      <c r="CH1036" s="778"/>
      <c r="CI1036" s="778"/>
      <c r="CJ1036" s="778"/>
      <c r="CK1036" s="778"/>
      <c r="CL1036" s="778"/>
      <c r="CM1036" s="778"/>
      <c r="CN1036" s="778"/>
      <c r="CO1036" s="778"/>
      <c r="CP1036" s="778"/>
      <c r="CQ1036" s="778"/>
      <c r="CR1036" s="778"/>
      <c r="CS1036" s="778"/>
      <c r="CT1036" s="778"/>
      <c r="CU1036" s="778"/>
      <c r="CV1036" s="778"/>
      <c r="CW1036" s="778"/>
      <c r="CX1036" s="778"/>
      <c r="CY1036" s="778"/>
      <c r="CZ1036" s="778"/>
      <c r="DA1036" s="778"/>
      <c r="DB1036" s="778"/>
      <c r="DC1036" s="778"/>
      <c r="DD1036" s="778"/>
      <c r="DE1036" s="778"/>
      <c r="DF1036" s="778"/>
      <c r="DG1036" s="778"/>
      <c r="DH1036" s="778"/>
      <c r="DI1036" s="778"/>
      <c r="DJ1036" s="778"/>
      <c r="DK1036" s="778"/>
      <c r="DL1036" s="778"/>
      <c r="DM1036" s="778"/>
      <c r="DN1036" s="778"/>
      <c r="DO1036" s="778"/>
      <c r="DP1036" s="778"/>
      <c r="DQ1036" s="778"/>
      <c r="DR1036" s="778"/>
      <c r="DS1036" s="778"/>
      <c r="DT1036" s="778"/>
      <c r="DU1036" s="778"/>
      <c r="DV1036" s="778"/>
      <c r="DW1036" s="778"/>
      <c r="DX1036" s="778"/>
      <c r="DY1036" s="778"/>
      <c r="DZ1036" s="778"/>
      <c r="EA1036" s="778"/>
      <c r="EB1036" s="778"/>
      <c r="EC1036" s="778"/>
      <c r="ED1036" s="778"/>
      <c r="EE1036" s="778"/>
      <c r="EF1036" s="778"/>
      <c r="EG1036" s="778"/>
      <c r="EH1036" s="778"/>
      <c r="EI1036" s="778"/>
      <c r="EJ1036" s="778"/>
      <c r="EK1036" s="778"/>
      <c r="EL1036" s="778"/>
      <c r="EM1036" s="778"/>
      <c r="EN1036" s="778"/>
      <c r="EO1036" s="778"/>
      <c r="EP1036" s="778"/>
      <c r="EQ1036" s="778"/>
      <c r="ER1036" s="778"/>
      <c r="ES1036" s="778"/>
      <c r="ET1036" s="778"/>
      <c r="EU1036" s="778"/>
      <c r="EV1036" s="778"/>
      <c r="EW1036" s="778"/>
      <c r="EX1036" s="778"/>
      <c r="EY1036" s="778"/>
      <c r="EZ1036" s="778"/>
      <c r="FA1036" s="778"/>
      <c r="FB1036" s="778"/>
      <c r="FC1036" s="778"/>
      <c r="FD1036" s="778"/>
      <c r="FE1036" s="778"/>
      <c r="FF1036" s="778"/>
      <c r="FG1036" s="778"/>
      <c r="FH1036" s="778"/>
      <c r="FI1036" s="778"/>
      <c r="FJ1036" s="778"/>
      <c r="FK1036" s="778"/>
      <c r="FL1036" s="778"/>
      <c r="FM1036" s="778"/>
      <c r="FN1036" s="778"/>
      <c r="FO1036" s="778"/>
      <c r="FP1036" s="778"/>
      <c r="FQ1036" s="778"/>
      <c r="FR1036" s="778"/>
      <c r="FS1036" s="778"/>
      <c r="FT1036" s="778"/>
      <c r="FU1036" s="778"/>
      <c r="FV1036" s="778"/>
      <c r="FW1036" s="778"/>
      <c r="FX1036" s="778"/>
      <c r="FY1036" s="778"/>
      <c r="FZ1036" s="778"/>
      <c r="GA1036" s="778"/>
      <c r="GB1036" s="778"/>
      <c r="GC1036" s="778"/>
      <c r="GD1036" s="778"/>
      <c r="GE1036" s="778"/>
      <c r="GF1036" s="778"/>
      <c r="GG1036" s="778"/>
      <c r="GH1036" s="778"/>
      <c r="GI1036" s="778"/>
      <c r="GJ1036" s="778"/>
      <c r="GK1036" s="778"/>
      <c r="GL1036" s="778"/>
      <c r="GM1036" s="778"/>
      <c r="GN1036" s="778"/>
      <c r="GO1036" s="778"/>
      <c r="GP1036" s="778"/>
      <c r="GQ1036" s="778"/>
      <c r="GR1036" s="778"/>
      <c r="GS1036" s="778"/>
      <c r="GT1036" s="778"/>
      <c r="GU1036" s="778"/>
      <c r="GV1036" s="778"/>
      <c r="GW1036" s="778"/>
      <c r="GX1036" s="778"/>
      <c r="GY1036" s="778"/>
      <c r="GZ1036" s="778"/>
      <c r="HA1036" s="778"/>
      <c r="HB1036" s="778"/>
      <c r="HC1036" s="778"/>
      <c r="HD1036" s="778"/>
      <c r="HE1036" s="778"/>
      <c r="HF1036" s="778"/>
      <c r="HG1036" s="778"/>
      <c r="HH1036" s="778"/>
    </row>
    <row r="1037" spans="1:216" s="782" customFormat="1">
      <c r="A1037" s="779"/>
      <c r="B1037" s="780"/>
      <c r="C1037" s="780"/>
      <c r="D1037" s="780"/>
      <c r="E1037" s="780"/>
      <c r="F1037" s="780"/>
      <c r="G1037" s="780"/>
      <c r="H1037" s="780"/>
      <c r="I1037" s="780"/>
      <c r="J1037" s="780"/>
      <c r="K1037" s="780"/>
      <c r="L1037" s="780"/>
      <c r="M1037" s="780"/>
      <c r="N1037" s="780"/>
      <c r="O1037" s="780"/>
      <c r="P1037" s="780"/>
      <c r="Q1037" s="781"/>
      <c r="R1037" s="778"/>
      <c r="S1037" s="778"/>
      <c r="T1037" s="778"/>
      <c r="U1037" s="778"/>
      <c r="V1037" s="778"/>
      <c r="W1037" s="778"/>
      <c r="X1037" s="778"/>
      <c r="Y1037" s="778"/>
      <c r="Z1037" s="778"/>
      <c r="AA1037" s="778"/>
      <c r="AB1037" s="778"/>
      <c r="AC1037" s="778"/>
      <c r="AD1037" s="778"/>
      <c r="AE1037" s="778"/>
      <c r="AF1037" s="778"/>
      <c r="AG1037" s="778"/>
      <c r="AH1037" s="778"/>
      <c r="AI1037" s="778"/>
      <c r="AJ1037" s="778"/>
      <c r="AK1037" s="778"/>
      <c r="AL1037" s="778"/>
      <c r="AM1037" s="778"/>
      <c r="AN1037" s="778"/>
      <c r="AO1037" s="778"/>
      <c r="AP1037" s="778"/>
      <c r="AQ1037" s="778"/>
      <c r="AR1037" s="778"/>
      <c r="AS1037" s="778"/>
      <c r="AT1037" s="778"/>
      <c r="AU1037" s="778"/>
      <c r="AV1037" s="778"/>
      <c r="AW1037" s="778"/>
      <c r="AX1037" s="778"/>
      <c r="AY1037" s="778"/>
      <c r="AZ1037" s="778"/>
      <c r="BA1037" s="778"/>
      <c r="BB1037" s="778"/>
      <c r="BC1037" s="778"/>
      <c r="BD1037" s="778"/>
      <c r="BE1037" s="778"/>
      <c r="BF1037" s="778"/>
      <c r="BG1037" s="778"/>
      <c r="BH1037" s="778"/>
      <c r="BI1037" s="778"/>
      <c r="BJ1037" s="778"/>
      <c r="BK1037" s="778"/>
      <c r="BL1037" s="778"/>
      <c r="BM1037" s="778"/>
      <c r="BN1037" s="778"/>
      <c r="BO1037" s="778"/>
      <c r="BP1037" s="778"/>
      <c r="BQ1037" s="778"/>
      <c r="BR1037" s="778"/>
      <c r="BS1037" s="778"/>
      <c r="BT1037" s="778"/>
      <c r="BU1037" s="778"/>
      <c r="BV1037" s="778"/>
      <c r="BW1037" s="778"/>
      <c r="BX1037" s="778"/>
      <c r="BY1037" s="778"/>
      <c r="BZ1037" s="778"/>
      <c r="CA1037" s="778"/>
      <c r="CB1037" s="778"/>
      <c r="CC1037" s="778"/>
      <c r="CD1037" s="778"/>
      <c r="CE1037" s="778"/>
      <c r="CF1037" s="778"/>
      <c r="CG1037" s="778"/>
      <c r="CH1037" s="778"/>
      <c r="CI1037" s="778"/>
      <c r="CJ1037" s="778"/>
      <c r="CK1037" s="778"/>
      <c r="CL1037" s="778"/>
      <c r="CM1037" s="778"/>
      <c r="CN1037" s="778"/>
      <c r="CO1037" s="778"/>
      <c r="CP1037" s="778"/>
      <c r="CQ1037" s="778"/>
      <c r="CR1037" s="778"/>
      <c r="CS1037" s="778"/>
      <c r="CT1037" s="778"/>
      <c r="CU1037" s="778"/>
      <c r="CV1037" s="778"/>
      <c r="CW1037" s="778"/>
      <c r="CX1037" s="778"/>
      <c r="CY1037" s="778"/>
      <c r="CZ1037" s="778"/>
      <c r="DA1037" s="778"/>
      <c r="DB1037" s="778"/>
      <c r="DC1037" s="778"/>
      <c r="DD1037" s="778"/>
      <c r="DE1037" s="778"/>
      <c r="DF1037" s="778"/>
      <c r="DG1037" s="778"/>
      <c r="DH1037" s="778"/>
      <c r="DI1037" s="778"/>
      <c r="DJ1037" s="778"/>
      <c r="DK1037" s="778"/>
      <c r="DL1037" s="778"/>
      <c r="DM1037" s="778"/>
      <c r="DN1037" s="778"/>
      <c r="DO1037" s="778"/>
      <c r="DP1037" s="778"/>
      <c r="DQ1037" s="778"/>
      <c r="DR1037" s="778"/>
      <c r="DS1037" s="778"/>
      <c r="DT1037" s="778"/>
      <c r="DU1037" s="778"/>
      <c r="DV1037" s="778"/>
      <c r="DW1037" s="778"/>
      <c r="DX1037" s="778"/>
      <c r="DY1037" s="778"/>
      <c r="DZ1037" s="778"/>
      <c r="EA1037" s="778"/>
      <c r="EB1037" s="778"/>
      <c r="EC1037" s="778"/>
      <c r="ED1037" s="778"/>
      <c r="EE1037" s="778"/>
      <c r="EF1037" s="778"/>
      <c r="EG1037" s="778"/>
      <c r="EH1037" s="778"/>
      <c r="EI1037" s="778"/>
      <c r="EJ1037" s="778"/>
      <c r="EK1037" s="778"/>
      <c r="EL1037" s="778"/>
      <c r="EM1037" s="778"/>
      <c r="EN1037" s="778"/>
      <c r="EO1037" s="778"/>
      <c r="EP1037" s="778"/>
      <c r="EQ1037" s="778"/>
      <c r="ER1037" s="778"/>
      <c r="ES1037" s="778"/>
      <c r="ET1037" s="778"/>
      <c r="EU1037" s="778"/>
      <c r="EV1037" s="778"/>
      <c r="EW1037" s="778"/>
      <c r="EX1037" s="778"/>
      <c r="EY1037" s="778"/>
      <c r="EZ1037" s="778"/>
      <c r="FA1037" s="778"/>
      <c r="FB1037" s="778"/>
      <c r="FC1037" s="778"/>
      <c r="FD1037" s="778"/>
      <c r="FE1037" s="778"/>
      <c r="FF1037" s="778"/>
      <c r="FG1037" s="778"/>
      <c r="FH1037" s="778"/>
      <c r="FI1037" s="778"/>
      <c r="FJ1037" s="778"/>
      <c r="FK1037" s="778"/>
      <c r="FL1037" s="778"/>
      <c r="FM1037" s="778"/>
      <c r="FN1037" s="778"/>
      <c r="FO1037" s="778"/>
      <c r="FP1037" s="778"/>
      <c r="FQ1037" s="778"/>
      <c r="FR1037" s="778"/>
      <c r="FS1037" s="778"/>
      <c r="FT1037" s="778"/>
      <c r="FU1037" s="778"/>
      <c r="FV1037" s="778"/>
      <c r="FW1037" s="778"/>
      <c r="FX1037" s="778"/>
      <c r="FY1037" s="778"/>
      <c r="FZ1037" s="778"/>
      <c r="GA1037" s="778"/>
      <c r="GB1037" s="778"/>
      <c r="GC1037" s="778"/>
      <c r="GD1037" s="778"/>
      <c r="GE1037" s="778"/>
      <c r="GF1037" s="778"/>
      <c r="GG1037" s="778"/>
      <c r="GH1037" s="778"/>
      <c r="GI1037" s="778"/>
      <c r="GJ1037" s="778"/>
      <c r="GK1037" s="778"/>
      <c r="GL1037" s="778"/>
      <c r="GM1037" s="778"/>
      <c r="GN1037" s="778"/>
      <c r="GO1037" s="778"/>
      <c r="GP1037" s="778"/>
      <c r="GQ1037" s="778"/>
      <c r="GR1037" s="778"/>
      <c r="GS1037" s="778"/>
      <c r="GT1037" s="778"/>
      <c r="GU1037" s="778"/>
      <c r="GV1037" s="778"/>
      <c r="GW1037" s="778"/>
      <c r="GX1037" s="778"/>
      <c r="GY1037" s="778"/>
      <c r="GZ1037" s="778"/>
      <c r="HA1037" s="778"/>
      <c r="HB1037" s="778"/>
      <c r="HC1037" s="778"/>
      <c r="HD1037" s="778"/>
      <c r="HE1037" s="778"/>
      <c r="HF1037" s="778"/>
      <c r="HG1037" s="778"/>
      <c r="HH1037" s="778"/>
    </row>
    <row r="1038" spans="1:216" s="782" customFormat="1">
      <c r="A1038" s="779"/>
      <c r="B1038" s="780"/>
      <c r="C1038" s="780"/>
      <c r="D1038" s="780"/>
      <c r="E1038" s="780"/>
      <c r="F1038" s="780"/>
      <c r="G1038" s="780"/>
      <c r="H1038" s="780"/>
      <c r="I1038" s="780"/>
      <c r="J1038" s="780"/>
      <c r="K1038" s="780"/>
      <c r="L1038" s="780"/>
      <c r="M1038" s="780"/>
      <c r="N1038" s="780"/>
      <c r="O1038" s="780"/>
      <c r="P1038" s="780"/>
      <c r="Q1038" s="781"/>
      <c r="R1038" s="778"/>
      <c r="S1038" s="778"/>
      <c r="T1038" s="778"/>
      <c r="U1038" s="778"/>
      <c r="V1038" s="778"/>
      <c r="W1038" s="778"/>
      <c r="X1038" s="778"/>
      <c r="Y1038" s="778"/>
      <c r="Z1038" s="778"/>
      <c r="AA1038" s="778"/>
      <c r="AB1038" s="778"/>
      <c r="AC1038" s="778"/>
      <c r="AD1038" s="778"/>
      <c r="AE1038" s="778"/>
      <c r="AF1038" s="778"/>
      <c r="AG1038" s="778"/>
      <c r="AH1038" s="778"/>
      <c r="AI1038" s="778"/>
      <c r="AJ1038" s="778"/>
      <c r="AK1038" s="778"/>
      <c r="AL1038" s="778"/>
      <c r="AM1038" s="778"/>
      <c r="AN1038" s="778"/>
      <c r="AO1038" s="778"/>
      <c r="AP1038" s="778"/>
      <c r="AQ1038" s="778"/>
      <c r="AR1038" s="778"/>
      <c r="AS1038" s="778"/>
      <c r="AT1038" s="778"/>
      <c r="AU1038" s="778"/>
      <c r="AV1038" s="778"/>
      <c r="AW1038" s="778"/>
      <c r="AX1038" s="778"/>
      <c r="AY1038" s="778"/>
      <c r="AZ1038" s="778"/>
      <c r="BA1038" s="778"/>
      <c r="BB1038" s="778"/>
      <c r="BC1038" s="778"/>
      <c r="BD1038" s="778"/>
      <c r="BE1038" s="778"/>
      <c r="BF1038" s="778"/>
      <c r="BG1038" s="778"/>
      <c r="BH1038" s="778"/>
      <c r="BI1038" s="778"/>
      <c r="BJ1038" s="778"/>
      <c r="BK1038" s="778"/>
      <c r="BL1038" s="778"/>
      <c r="BM1038" s="778"/>
      <c r="BN1038" s="778"/>
      <c r="BO1038" s="778"/>
      <c r="BP1038" s="778"/>
      <c r="BQ1038" s="778"/>
      <c r="BR1038" s="778"/>
      <c r="BS1038" s="778"/>
      <c r="BT1038" s="778"/>
      <c r="BU1038" s="778"/>
      <c r="BV1038" s="778"/>
      <c r="BW1038" s="778"/>
      <c r="BX1038" s="778"/>
      <c r="BY1038" s="778"/>
      <c r="BZ1038" s="778"/>
      <c r="CA1038" s="778"/>
      <c r="CB1038" s="778"/>
      <c r="CC1038" s="778"/>
      <c r="CD1038" s="778"/>
      <c r="CE1038" s="778"/>
      <c r="CF1038" s="778"/>
      <c r="CG1038" s="778"/>
      <c r="CH1038" s="778"/>
      <c r="CI1038" s="778"/>
      <c r="CJ1038" s="778"/>
      <c r="CK1038" s="778"/>
      <c r="CL1038" s="778"/>
      <c r="CM1038" s="778"/>
      <c r="CN1038" s="778"/>
      <c r="CO1038" s="778"/>
      <c r="CP1038" s="778"/>
      <c r="CQ1038" s="778"/>
      <c r="CR1038" s="778"/>
      <c r="CS1038" s="778"/>
      <c r="CT1038" s="778"/>
      <c r="CU1038" s="778"/>
      <c r="CV1038" s="778"/>
      <c r="CW1038" s="778"/>
      <c r="CX1038" s="778"/>
      <c r="CY1038" s="778"/>
      <c r="CZ1038" s="778"/>
      <c r="DA1038" s="778"/>
      <c r="DB1038" s="778"/>
      <c r="DC1038" s="778"/>
      <c r="DD1038" s="778"/>
      <c r="DE1038" s="778"/>
      <c r="DF1038" s="778"/>
      <c r="DG1038" s="778"/>
      <c r="DH1038" s="778"/>
      <c r="DI1038" s="778"/>
      <c r="DJ1038" s="778"/>
      <c r="DK1038" s="778"/>
      <c r="DL1038" s="778"/>
      <c r="DM1038" s="778"/>
      <c r="DN1038" s="778"/>
      <c r="DO1038" s="778"/>
      <c r="DP1038" s="778"/>
      <c r="DQ1038" s="778"/>
      <c r="DR1038" s="778"/>
      <c r="DS1038" s="778"/>
      <c r="DT1038" s="778"/>
      <c r="DU1038" s="778"/>
      <c r="DV1038" s="778"/>
      <c r="DW1038" s="778"/>
      <c r="DX1038" s="778"/>
      <c r="DY1038" s="778"/>
      <c r="DZ1038" s="778"/>
      <c r="EA1038" s="778"/>
      <c r="EB1038" s="778"/>
      <c r="EC1038" s="778"/>
      <c r="ED1038" s="778"/>
      <c r="EE1038" s="778"/>
      <c r="EF1038" s="778"/>
      <c r="EG1038" s="778"/>
      <c r="EH1038" s="778"/>
      <c r="EI1038" s="778"/>
      <c r="EJ1038" s="778"/>
      <c r="EK1038" s="778"/>
      <c r="EL1038" s="778"/>
      <c r="EM1038" s="778"/>
      <c r="EN1038" s="778"/>
      <c r="EO1038" s="778"/>
      <c r="EP1038" s="778"/>
      <c r="EQ1038" s="778"/>
      <c r="ER1038" s="778"/>
      <c r="ES1038" s="778"/>
      <c r="ET1038" s="778"/>
      <c r="EU1038" s="778"/>
      <c r="EV1038" s="778"/>
      <c r="EW1038" s="778"/>
      <c r="EX1038" s="778"/>
      <c r="EY1038" s="778"/>
      <c r="EZ1038" s="778"/>
      <c r="FA1038" s="778"/>
      <c r="FB1038" s="778"/>
      <c r="FC1038" s="778"/>
      <c r="FD1038" s="778"/>
      <c r="FE1038" s="778"/>
      <c r="FF1038" s="778"/>
      <c r="FG1038" s="778"/>
      <c r="FH1038" s="778"/>
      <c r="FI1038" s="778"/>
      <c r="FJ1038" s="778"/>
      <c r="FK1038" s="778"/>
      <c r="FL1038" s="778"/>
      <c r="FM1038" s="778"/>
      <c r="FN1038" s="778"/>
      <c r="FO1038" s="778"/>
      <c r="FP1038" s="778"/>
      <c r="FQ1038" s="778"/>
      <c r="FR1038" s="778"/>
      <c r="FS1038" s="778"/>
      <c r="FT1038" s="778"/>
      <c r="FU1038" s="778"/>
      <c r="FV1038" s="778"/>
      <c r="FW1038" s="778"/>
      <c r="FX1038" s="778"/>
      <c r="FY1038" s="778"/>
      <c r="FZ1038" s="778"/>
      <c r="GA1038" s="778"/>
      <c r="GB1038" s="778"/>
      <c r="GC1038" s="778"/>
      <c r="GD1038" s="778"/>
      <c r="GE1038" s="778"/>
      <c r="GF1038" s="778"/>
      <c r="GG1038" s="778"/>
      <c r="GH1038" s="778"/>
      <c r="GI1038" s="778"/>
      <c r="GJ1038" s="778"/>
      <c r="GK1038" s="778"/>
      <c r="GL1038" s="778"/>
      <c r="GM1038" s="778"/>
      <c r="GN1038" s="778"/>
      <c r="GO1038" s="778"/>
      <c r="GP1038" s="778"/>
      <c r="GQ1038" s="778"/>
      <c r="GR1038" s="778"/>
      <c r="GS1038" s="778"/>
      <c r="GT1038" s="778"/>
      <c r="GU1038" s="778"/>
      <c r="GV1038" s="778"/>
      <c r="GW1038" s="778"/>
      <c r="GX1038" s="778"/>
      <c r="GY1038" s="778"/>
      <c r="GZ1038" s="778"/>
      <c r="HA1038" s="778"/>
      <c r="HB1038" s="778"/>
      <c r="HC1038" s="778"/>
      <c r="HD1038" s="778"/>
      <c r="HE1038" s="778"/>
      <c r="HF1038" s="778"/>
      <c r="HG1038" s="778"/>
      <c r="HH1038" s="778"/>
    </row>
    <row r="1039" spans="1:216" s="782" customFormat="1">
      <c r="A1039" s="779"/>
      <c r="B1039" s="780"/>
      <c r="C1039" s="780"/>
      <c r="D1039" s="780"/>
      <c r="E1039" s="780"/>
      <c r="F1039" s="780"/>
      <c r="G1039" s="780"/>
      <c r="H1039" s="780"/>
      <c r="I1039" s="780"/>
      <c r="J1039" s="780"/>
      <c r="K1039" s="780"/>
      <c r="L1039" s="780"/>
      <c r="M1039" s="780"/>
      <c r="N1039" s="780"/>
      <c r="O1039" s="780"/>
      <c r="P1039" s="780"/>
      <c r="Q1039" s="781"/>
      <c r="R1039" s="778"/>
      <c r="S1039" s="778"/>
      <c r="T1039" s="778"/>
      <c r="U1039" s="778"/>
      <c r="V1039" s="778"/>
      <c r="W1039" s="778"/>
      <c r="X1039" s="778"/>
      <c r="Y1039" s="778"/>
      <c r="Z1039" s="778"/>
      <c r="AA1039" s="778"/>
      <c r="AB1039" s="778"/>
      <c r="AC1039" s="778"/>
      <c r="AD1039" s="778"/>
      <c r="AE1039" s="778"/>
      <c r="AF1039" s="778"/>
      <c r="AG1039" s="778"/>
      <c r="AH1039" s="778"/>
      <c r="AI1039" s="778"/>
      <c r="AJ1039" s="778"/>
      <c r="AK1039" s="778"/>
      <c r="AL1039" s="778"/>
      <c r="AM1039" s="778"/>
      <c r="AN1039" s="778"/>
      <c r="AO1039" s="778"/>
      <c r="AP1039" s="778"/>
      <c r="AQ1039" s="778"/>
      <c r="AR1039" s="778"/>
      <c r="AS1039" s="778"/>
      <c r="AT1039" s="778"/>
      <c r="AU1039" s="778"/>
      <c r="AV1039" s="778"/>
      <c r="AW1039" s="778"/>
      <c r="AX1039" s="778"/>
      <c r="AY1039" s="778"/>
      <c r="AZ1039" s="778"/>
      <c r="BA1039" s="778"/>
      <c r="BB1039" s="778"/>
      <c r="BC1039" s="778"/>
      <c r="BD1039" s="778"/>
      <c r="BE1039" s="778"/>
      <c r="BF1039" s="778"/>
      <c r="BG1039" s="778"/>
      <c r="BH1039" s="778"/>
      <c r="BI1039" s="778"/>
      <c r="BJ1039" s="778"/>
      <c r="BK1039" s="778"/>
      <c r="BL1039" s="778"/>
      <c r="BM1039" s="778"/>
      <c r="BN1039" s="778"/>
      <c r="BO1039" s="778"/>
      <c r="BP1039" s="778"/>
      <c r="BQ1039" s="778"/>
      <c r="BR1039" s="778"/>
      <c r="BS1039" s="778"/>
      <c r="BT1039" s="778"/>
      <c r="BU1039" s="778"/>
      <c r="BV1039" s="778"/>
      <c r="BW1039" s="778"/>
      <c r="BX1039" s="778"/>
      <c r="BY1039" s="778"/>
      <c r="BZ1039" s="778"/>
      <c r="CA1039" s="778"/>
      <c r="CB1039" s="778"/>
      <c r="CC1039" s="778"/>
      <c r="CD1039" s="778"/>
      <c r="CE1039" s="778"/>
      <c r="CF1039" s="778"/>
      <c r="CG1039" s="778"/>
      <c r="CH1039" s="778"/>
      <c r="CI1039" s="778"/>
      <c r="CJ1039" s="778"/>
      <c r="CK1039" s="778"/>
      <c r="CL1039" s="778"/>
      <c r="CM1039" s="778"/>
      <c r="CN1039" s="778"/>
      <c r="CO1039" s="778"/>
      <c r="CP1039" s="778"/>
      <c r="CQ1039" s="778"/>
      <c r="CR1039" s="778"/>
      <c r="CS1039" s="778"/>
      <c r="CT1039" s="778"/>
      <c r="CU1039" s="778"/>
      <c r="CV1039" s="778"/>
      <c r="CW1039" s="778"/>
      <c r="CX1039" s="778"/>
      <c r="CY1039" s="778"/>
      <c r="CZ1039" s="778"/>
      <c r="DA1039" s="778"/>
      <c r="DB1039" s="778"/>
      <c r="DC1039" s="778"/>
      <c r="DD1039" s="778"/>
      <c r="DE1039" s="778"/>
      <c r="DF1039" s="778"/>
      <c r="DG1039" s="778"/>
      <c r="DH1039" s="778"/>
      <c r="DI1039" s="778"/>
      <c r="DJ1039" s="778"/>
      <c r="DK1039" s="778"/>
      <c r="DL1039" s="778"/>
      <c r="DM1039" s="778"/>
      <c r="DN1039" s="778"/>
      <c r="DO1039" s="778"/>
      <c r="DP1039" s="778"/>
      <c r="DQ1039" s="778"/>
      <c r="DR1039" s="778"/>
      <c r="DS1039" s="778"/>
      <c r="DT1039" s="778"/>
      <c r="DU1039" s="778"/>
      <c r="DV1039" s="778"/>
      <c r="DW1039" s="778"/>
      <c r="DX1039" s="778"/>
      <c r="DY1039" s="778"/>
      <c r="DZ1039" s="778"/>
      <c r="EA1039" s="778"/>
      <c r="EB1039" s="778"/>
      <c r="EC1039" s="778"/>
      <c r="ED1039" s="778"/>
      <c r="EE1039" s="778"/>
      <c r="EF1039" s="778"/>
      <c r="EG1039" s="778"/>
      <c r="EH1039" s="778"/>
      <c r="EI1039" s="778"/>
      <c r="EJ1039" s="778"/>
      <c r="EK1039" s="778"/>
      <c r="EL1039" s="778"/>
      <c r="EM1039" s="778"/>
      <c r="EN1039" s="778"/>
      <c r="EO1039" s="778"/>
      <c r="EP1039" s="778"/>
      <c r="EQ1039" s="778"/>
      <c r="ER1039" s="778"/>
      <c r="ES1039" s="778"/>
      <c r="ET1039" s="778"/>
      <c r="EU1039" s="778"/>
      <c r="EV1039" s="778"/>
      <c r="EW1039" s="778"/>
      <c r="EX1039" s="778"/>
      <c r="EY1039" s="778"/>
      <c r="EZ1039" s="778"/>
      <c r="FA1039" s="778"/>
      <c r="FB1039" s="778"/>
      <c r="FC1039" s="778"/>
      <c r="FD1039" s="778"/>
      <c r="FE1039" s="778"/>
      <c r="FF1039" s="778"/>
      <c r="FG1039" s="778"/>
      <c r="FH1039" s="778"/>
      <c r="FI1039" s="778"/>
      <c r="FJ1039" s="778"/>
      <c r="FK1039" s="778"/>
      <c r="FL1039" s="778"/>
      <c r="FM1039" s="778"/>
      <c r="FN1039" s="778"/>
      <c r="FO1039" s="778"/>
      <c r="FP1039" s="778"/>
      <c r="FQ1039" s="778"/>
      <c r="FR1039" s="778"/>
      <c r="FS1039" s="778"/>
      <c r="FT1039" s="778"/>
      <c r="FU1039" s="778"/>
      <c r="FV1039" s="778"/>
      <c r="FW1039" s="778"/>
      <c r="FX1039" s="778"/>
      <c r="FY1039" s="778"/>
      <c r="FZ1039" s="778"/>
      <c r="GA1039" s="778"/>
      <c r="GB1039" s="778"/>
      <c r="GC1039" s="778"/>
      <c r="GD1039" s="778"/>
      <c r="GE1039" s="778"/>
      <c r="GF1039" s="778"/>
      <c r="GG1039" s="778"/>
      <c r="GH1039" s="778"/>
      <c r="GI1039" s="778"/>
      <c r="GJ1039" s="778"/>
      <c r="GK1039" s="778"/>
      <c r="GL1039" s="778"/>
      <c r="GM1039" s="778"/>
      <c r="GN1039" s="778"/>
      <c r="GO1039" s="778"/>
      <c r="GP1039" s="778"/>
      <c r="GQ1039" s="778"/>
      <c r="GR1039" s="778"/>
      <c r="GS1039" s="778"/>
      <c r="GT1039" s="778"/>
      <c r="GU1039" s="778"/>
      <c r="GV1039" s="778"/>
      <c r="GW1039" s="778"/>
      <c r="GX1039" s="778"/>
      <c r="GY1039" s="778"/>
      <c r="GZ1039" s="778"/>
      <c r="HA1039" s="778"/>
      <c r="HB1039" s="778"/>
      <c r="HC1039" s="778"/>
      <c r="HD1039" s="778"/>
      <c r="HE1039" s="778"/>
      <c r="HF1039" s="778"/>
      <c r="HG1039" s="778"/>
      <c r="HH1039" s="778"/>
    </row>
    <row r="1040" spans="1:216" s="782" customFormat="1">
      <c r="A1040" s="779"/>
      <c r="B1040" s="780"/>
      <c r="C1040" s="780"/>
      <c r="D1040" s="780"/>
      <c r="E1040" s="780"/>
      <c r="F1040" s="780"/>
      <c r="G1040" s="780"/>
      <c r="H1040" s="780"/>
      <c r="I1040" s="780"/>
      <c r="J1040" s="780"/>
      <c r="K1040" s="780"/>
      <c r="L1040" s="780"/>
      <c r="M1040" s="780"/>
      <c r="N1040" s="780"/>
      <c r="O1040" s="780"/>
      <c r="P1040" s="780"/>
      <c r="Q1040" s="781"/>
      <c r="R1040" s="778"/>
      <c r="S1040" s="778"/>
      <c r="T1040" s="778"/>
      <c r="U1040" s="778"/>
      <c r="V1040" s="778"/>
      <c r="W1040" s="778"/>
      <c r="X1040" s="778"/>
      <c r="Y1040" s="778"/>
      <c r="Z1040" s="778"/>
      <c r="AA1040" s="778"/>
      <c r="AB1040" s="778"/>
      <c r="AC1040" s="778"/>
      <c r="AD1040" s="778"/>
      <c r="AE1040" s="778"/>
      <c r="AF1040" s="778"/>
      <c r="AG1040" s="778"/>
      <c r="AH1040" s="778"/>
      <c r="AI1040" s="778"/>
      <c r="AJ1040" s="778"/>
      <c r="AK1040" s="778"/>
      <c r="AL1040" s="778"/>
      <c r="AM1040" s="778"/>
      <c r="AN1040" s="778"/>
      <c r="AO1040" s="778"/>
      <c r="AP1040" s="778"/>
      <c r="AQ1040" s="778"/>
      <c r="AR1040" s="778"/>
      <c r="AS1040" s="778"/>
      <c r="AT1040" s="778"/>
      <c r="AU1040" s="778"/>
      <c r="AV1040" s="778"/>
      <c r="AW1040" s="778"/>
      <c r="AX1040" s="778"/>
      <c r="AY1040" s="778"/>
      <c r="AZ1040" s="778"/>
      <c r="BA1040" s="778"/>
      <c r="BB1040" s="778"/>
      <c r="BC1040" s="778"/>
      <c r="BD1040" s="778"/>
      <c r="BE1040" s="778"/>
      <c r="BF1040" s="778"/>
      <c r="BG1040" s="778"/>
      <c r="BH1040" s="778"/>
      <c r="BI1040" s="778"/>
      <c r="BJ1040" s="778"/>
      <c r="BK1040" s="778"/>
      <c r="BL1040" s="778"/>
      <c r="BM1040" s="778"/>
      <c r="BN1040" s="778"/>
      <c r="BO1040" s="778"/>
      <c r="BP1040" s="778"/>
      <c r="BQ1040" s="778"/>
      <c r="BR1040" s="778"/>
      <c r="BS1040" s="778"/>
      <c r="BT1040" s="778"/>
      <c r="BU1040" s="778"/>
      <c r="BV1040" s="778"/>
      <c r="BW1040" s="778"/>
      <c r="BX1040" s="778"/>
      <c r="BY1040" s="778"/>
      <c r="BZ1040" s="778"/>
      <c r="CA1040" s="778"/>
      <c r="CB1040" s="778"/>
      <c r="CC1040" s="778"/>
      <c r="CD1040" s="778"/>
      <c r="CE1040" s="778"/>
      <c r="CF1040" s="778"/>
      <c r="CG1040" s="778"/>
      <c r="CH1040" s="778"/>
      <c r="CI1040" s="778"/>
      <c r="CJ1040" s="778"/>
      <c r="CK1040" s="778"/>
      <c r="CL1040" s="778"/>
      <c r="CM1040" s="778"/>
      <c r="CN1040" s="778"/>
      <c r="CO1040" s="778"/>
      <c r="CP1040" s="778"/>
      <c r="CQ1040" s="778"/>
      <c r="CR1040" s="778"/>
      <c r="CS1040" s="778"/>
      <c r="CT1040" s="778"/>
      <c r="CU1040" s="778"/>
      <c r="CV1040" s="778"/>
      <c r="CW1040" s="778"/>
      <c r="CX1040" s="778"/>
      <c r="CY1040" s="778"/>
      <c r="CZ1040" s="778"/>
      <c r="DA1040" s="778"/>
      <c r="DB1040" s="778"/>
      <c r="DC1040" s="778"/>
      <c r="DD1040" s="778"/>
      <c r="DE1040" s="778"/>
      <c r="DF1040" s="778"/>
      <c r="DG1040" s="778"/>
      <c r="DH1040" s="778"/>
      <c r="DI1040" s="778"/>
      <c r="DJ1040" s="778"/>
      <c r="DK1040" s="778"/>
      <c r="DL1040" s="778"/>
      <c r="DM1040" s="778"/>
      <c r="DN1040" s="778"/>
      <c r="DO1040" s="778"/>
      <c r="DP1040" s="778"/>
      <c r="DQ1040" s="778"/>
      <c r="DR1040" s="778"/>
      <c r="DS1040" s="778"/>
      <c r="DT1040" s="778"/>
      <c r="DU1040" s="778"/>
      <c r="DV1040" s="778"/>
      <c r="DW1040" s="778"/>
      <c r="DX1040" s="778"/>
      <c r="DY1040" s="778"/>
      <c r="DZ1040" s="778"/>
      <c r="EA1040" s="778"/>
      <c r="EB1040" s="778"/>
      <c r="EC1040" s="778"/>
      <c r="ED1040" s="778"/>
      <c r="EE1040" s="778"/>
      <c r="EF1040" s="778"/>
      <c r="EG1040" s="778"/>
      <c r="EH1040" s="778"/>
      <c r="EI1040" s="778"/>
      <c r="EJ1040" s="778"/>
      <c r="EK1040" s="778"/>
      <c r="EL1040" s="778"/>
      <c r="EM1040" s="778"/>
      <c r="EN1040" s="778"/>
      <c r="EO1040" s="778"/>
      <c r="EP1040" s="778"/>
      <c r="EQ1040" s="778"/>
      <c r="ER1040" s="778"/>
      <c r="ES1040" s="778"/>
      <c r="ET1040" s="778"/>
      <c r="EU1040" s="778"/>
      <c r="EV1040" s="778"/>
      <c r="EW1040" s="778"/>
      <c r="EX1040" s="778"/>
      <c r="EY1040" s="778"/>
      <c r="EZ1040" s="778"/>
      <c r="FA1040" s="778"/>
      <c r="FB1040" s="778"/>
      <c r="FC1040" s="778"/>
      <c r="FD1040" s="778"/>
      <c r="FE1040" s="778"/>
      <c r="FF1040" s="778"/>
      <c r="FG1040" s="778"/>
      <c r="FH1040" s="778"/>
      <c r="FI1040" s="778"/>
      <c r="FJ1040" s="778"/>
      <c r="FK1040" s="778"/>
      <c r="FL1040" s="778"/>
      <c r="FM1040" s="778"/>
      <c r="FN1040" s="778"/>
      <c r="FO1040" s="778"/>
      <c r="FP1040" s="778"/>
      <c r="FQ1040" s="778"/>
      <c r="FR1040" s="778"/>
      <c r="FS1040" s="778"/>
      <c r="FT1040" s="778"/>
      <c r="FU1040" s="778"/>
      <c r="FV1040" s="778"/>
      <c r="FW1040" s="778"/>
      <c r="FX1040" s="778"/>
      <c r="FY1040" s="778"/>
      <c r="FZ1040" s="778"/>
      <c r="GA1040" s="778"/>
      <c r="GB1040" s="778"/>
      <c r="GC1040" s="778"/>
      <c r="GD1040" s="778"/>
      <c r="GE1040" s="778"/>
      <c r="GF1040" s="778"/>
      <c r="GG1040" s="778"/>
      <c r="GH1040" s="778"/>
      <c r="GI1040" s="778"/>
      <c r="GJ1040" s="778"/>
      <c r="GK1040" s="778"/>
      <c r="GL1040" s="778"/>
      <c r="GM1040" s="778"/>
      <c r="GN1040" s="778"/>
      <c r="GO1040" s="778"/>
      <c r="GP1040" s="778"/>
      <c r="GQ1040" s="778"/>
      <c r="GR1040" s="778"/>
      <c r="GS1040" s="778"/>
      <c r="GT1040" s="778"/>
      <c r="GU1040" s="778"/>
      <c r="GV1040" s="778"/>
      <c r="GW1040" s="778"/>
      <c r="GX1040" s="778"/>
      <c r="GY1040" s="778"/>
      <c r="GZ1040" s="778"/>
      <c r="HA1040" s="778"/>
      <c r="HB1040" s="778"/>
      <c r="HC1040" s="778"/>
      <c r="HD1040" s="778"/>
      <c r="HE1040" s="778"/>
      <c r="HF1040" s="778"/>
      <c r="HG1040" s="778"/>
      <c r="HH1040" s="778"/>
    </row>
    <row r="1041" spans="1:216" s="782" customFormat="1">
      <c r="A1041" s="779"/>
      <c r="B1041" s="780"/>
      <c r="C1041" s="780"/>
      <c r="D1041" s="780"/>
      <c r="E1041" s="780"/>
      <c r="F1041" s="780"/>
      <c r="G1041" s="780"/>
      <c r="H1041" s="780"/>
      <c r="I1041" s="780"/>
      <c r="J1041" s="780"/>
      <c r="K1041" s="780"/>
      <c r="L1041" s="780"/>
      <c r="M1041" s="780"/>
      <c r="N1041" s="780"/>
      <c r="O1041" s="780"/>
      <c r="P1041" s="780"/>
      <c r="Q1041" s="781"/>
      <c r="R1041" s="778"/>
      <c r="S1041" s="778"/>
      <c r="T1041" s="778"/>
      <c r="U1041" s="778"/>
      <c r="V1041" s="778"/>
      <c r="W1041" s="778"/>
      <c r="X1041" s="778"/>
      <c r="Y1041" s="778"/>
      <c r="Z1041" s="778"/>
      <c r="AA1041" s="778"/>
      <c r="AB1041" s="778"/>
      <c r="AC1041" s="778"/>
      <c r="AD1041" s="778"/>
      <c r="AE1041" s="778"/>
      <c r="AF1041" s="778"/>
      <c r="AG1041" s="778"/>
      <c r="AH1041" s="778"/>
      <c r="AI1041" s="778"/>
      <c r="AJ1041" s="778"/>
      <c r="AK1041" s="778"/>
      <c r="AL1041" s="778"/>
      <c r="AM1041" s="778"/>
      <c r="AN1041" s="778"/>
      <c r="AO1041" s="778"/>
      <c r="AP1041" s="778"/>
      <c r="AQ1041" s="778"/>
      <c r="AR1041" s="778"/>
      <c r="AS1041" s="778"/>
      <c r="AT1041" s="778"/>
      <c r="AU1041" s="778"/>
      <c r="AV1041" s="778"/>
      <c r="AW1041" s="778"/>
      <c r="AX1041" s="778"/>
      <c r="AY1041" s="778"/>
      <c r="AZ1041" s="778"/>
      <c r="BA1041" s="778"/>
      <c r="BB1041" s="778"/>
      <c r="BC1041" s="778"/>
      <c r="BD1041" s="778"/>
      <c r="BE1041" s="778"/>
      <c r="BF1041" s="778"/>
      <c r="BG1041" s="778"/>
      <c r="BH1041" s="778"/>
      <c r="BI1041" s="778"/>
      <c r="BJ1041" s="778"/>
      <c r="BK1041" s="778"/>
      <c r="BL1041" s="778"/>
      <c r="BM1041" s="778"/>
      <c r="BN1041" s="778"/>
      <c r="BO1041" s="778"/>
      <c r="BP1041" s="778"/>
      <c r="BQ1041" s="778"/>
      <c r="BR1041" s="778"/>
      <c r="BS1041" s="778"/>
      <c r="BT1041" s="778"/>
      <c r="BU1041" s="778"/>
      <c r="BV1041" s="778"/>
      <c r="BW1041" s="778"/>
      <c r="BX1041" s="778"/>
      <c r="BY1041" s="778"/>
      <c r="BZ1041" s="778"/>
      <c r="CA1041" s="778"/>
      <c r="CB1041" s="778"/>
      <c r="CC1041" s="778"/>
      <c r="CD1041" s="778"/>
      <c r="CE1041" s="778"/>
      <c r="CF1041" s="778"/>
      <c r="CG1041" s="778"/>
      <c r="CH1041" s="778"/>
      <c r="CI1041" s="778"/>
      <c r="CJ1041" s="778"/>
      <c r="CK1041" s="778"/>
      <c r="CL1041" s="778"/>
      <c r="CM1041" s="778"/>
      <c r="CN1041" s="778"/>
      <c r="CO1041" s="778"/>
      <c r="CP1041" s="778"/>
      <c r="CQ1041" s="778"/>
      <c r="CR1041" s="778"/>
      <c r="CS1041" s="778"/>
      <c r="CT1041" s="778"/>
      <c r="CU1041" s="778"/>
      <c r="CV1041" s="778"/>
      <c r="CW1041" s="778"/>
      <c r="CX1041" s="778"/>
      <c r="CY1041" s="778"/>
      <c r="CZ1041" s="778"/>
      <c r="DA1041" s="778"/>
      <c r="DB1041" s="778"/>
      <c r="DC1041" s="778"/>
      <c r="DD1041" s="778"/>
      <c r="DE1041" s="778"/>
      <c r="DF1041" s="778"/>
      <c r="DG1041" s="778"/>
      <c r="DH1041" s="778"/>
      <c r="DI1041" s="778"/>
      <c r="DJ1041" s="778"/>
      <c r="DK1041" s="778"/>
      <c r="DL1041" s="778"/>
      <c r="DM1041" s="778"/>
      <c r="DN1041" s="778"/>
      <c r="DO1041" s="778"/>
      <c r="DP1041" s="778"/>
      <c r="DQ1041" s="778"/>
      <c r="DR1041" s="778"/>
      <c r="DS1041" s="778"/>
      <c r="DT1041" s="778"/>
      <c r="DU1041" s="778"/>
      <c r="DV1041" s="778"/>
      <c r="DW1041" s="778"/>
      <c r="DX1041" s="778"/>
      <c r="DY1041" s="778"/>
      <c r="DZ1041" s="778"/>
      <c r="EA1041" s="778"/>
      <c r="EB1041" s="778"/>
      <c r="EC1041" s="778"/>
      <c r="ED1041" s="778"/>
      <c r="EE1041" s="778"/>
      <c r="EF1041" s="778"/>
      <c r="EG1041" s="778"/>
      <c r="EH1041" s="778"/>
      <c r="EI1041" s="778"/>
      <c r="EJ1041" s="778"/>
      <c r="EK1041" s="778"/>
      <c r="EL1041" s="778"/>
      <c r="EM1041" s="778"/>
      <c r="EN1041" s="778"/>
      <c r="EO1041" s="778"/>
      <c r="EP1041" s="778"/>
      <c r="EQ1041" s="778"/>
      <c r="ER1041" s="778"/>
      <c r="ES1041" s="778"/>
      <c r="ET1041" s="778"/>
      <c r="EU1041" s="778"/>
      <c r="EV1041" s="778"/>
      <c r="EW1041" s="778"/>
      <c r="EX1041" s="778"/>
      <c r="EY1041" s="778"/>
      <c r="EZ1041" s="778"/>
      <c r="FA1041" s="778"/>
      <c r="FB1041" s="778"/>
      <c r="FC1041" s="778"/>
      <c r="FD1041" s="778"/>
      <c r="FE1041" s="778"/>
      <c r="FF1041" s="778"/>
      <c r="FG1041" s="778"/>
      <c r="FH1041" s="778"/>
      <c r="FI1041" s="778"/>
      <c r="FJ1041" s="778"/>
      <c r="FK1041" s="778"/>
      <c r="FL1041" s="778"/>
      <c r="FM1041" s="778"/>
      <c r="FN1041" s="778"/>
      <c r="FO1041" s="778"/>
      <c r="FP1041" s="778"/>
      <c r="FQ1041" s="778"/>
      <c r="FR1041" s="778"/>
      <c r="FS1041" s="778"/>
      <c r="FT1041" s="778"/>
      <c r="FU1041" s="778"/>
      <c r="FV1041" s="778"/>
      <c r="FW1041" s="778"/>
      <c r="FX1041" s="778"/>
      <c r="FY1041" s="778"/>
      <c r="FZ1041" s="778"/>
      <c r="GA1041" s="778"/>
      <c r="GB1041" s="778"/>
      <c r="GC1041" s="778"/>
      <c r="GD1041" s="778"/>
      <c r="GE1041" s="778"/>
      <c r="GF1041" s="778"/>
      <c r="GG1041" s="778"/>
      <c r="GH1041" s="778"/>
      <c r="GI1041" s="778"/>
      <c r="GJ1041" s="778"/>
      <c r="GK1041" s="778"/>
      <c r="GL1041" s="778"/>
      <c r="GM1041" s="778"/>
      <c r="GN1041" s="778"/>
      <c r="GO1041" s="778"/>
      <c r="GP1041" s="778"/>
      <c r="GQ1041" s="778"/>
      <c r="GR1041" s="778"/>
      <c r="GS1041" s="778"/>
      <c r="GT1041" s="778"/>
      <c r="GU1041" s="778"/>
      <c r="GV1041" s="778"/>
      <c r="GW1041" s="778"/>
      <c r="GX1041" s="778"/>
      <c r="GY1041" s="778"/>
      <c r="GZ1041" s="778"/>
      <c r="HA1041" s="778"/>
      <c r="HB1041" s="778"/>
      <c r="HC1041" s="778"/>
      <c r="HD1041" s="778"/>
      <c r="HE1041" s="778"/>
      <c r="HF1041" s="778"/>
      <c r="HG1041" s="778"/>
      <c r="HH1041" s="778"/>
    </row>
    <row r="1042" spans="1:216" s="782" customFormat="1">
      <c r="A1042" s="779"/>
      <c r="B1042" s="780"/>
      <c r="C1042" s="780"/>
      <c r="D1042" s="780"/>
      <c r="E1042" s="780"/>
      <c r="F1042" s="780"/>
      <c r="G1042" s="780"/>
      <c r="H1042" s="780"/>
      <c r="I1042" s="780"/>
      <c r="J1042" s="780"/>
      <c r="K1042" s="780"/>
      <c r="L1042" s="780"/>
      <c r="M1042" s="780"/>
      <c r="N1042" s="780"/>
      <c r="O1042" s="780"/>
      <c r="P1042" s="780"/>
      <c r="Q1042" s="781"/>
      <c r="R1042" s="778"/>
      <c r="S1042" s="778"/>
      <c r="T1042" s="778"/>
      <c r="U1042" s="778"/>
      <c r="V1042" s="778"/>
      <c r="W1042" s="778"/>
      <c r="X1042" s="778"/>
      <c r="Y1042" s="778"/>
      <c r="Z1042" s="778"/>
      <c r="AA1042" s="778"/>
      <c r="AB1042" s="778"/>
      <c r="AC1042" s="778"/>
      <c r="AD1042" s="778"/>
      <c r="AE1042" s="778"/>
      <c r="AF1042" s="778"/>
      <c r="AG1042" s="778"/>
      <c r="AH1042" s="778"/>
      <c r="AI1042" s="778"/>
      <c r="AJ1042" s="778"/>
      <c r="AK1042" s="778"/>
      <c r="AL1042" s="778"/>
      <c r="AM1042" s="778"/>
      <c r="AN1042" s="778"/>
      <c r="AO1042" s="778"/>
      <c r="AP1042" s="778"/>
      <c r="AQ1042" s="778"/>
      <c r="AR1042" s="778"/>
      <c r="AS1042" s="778"/>
      <c r="AT1042" s="778"/>
      <c r="AU1042" s="778"/>
      <c r="AV1042" s="778"/>
      <c r="AW1042" s="778"/>
      <c r="AX1042" s="778"/>
      <c r="AY1042" s="778"/>
      <c r="AZ1042" s="778"/>
      <c r="BA1042" s="778"/>
      <c r="BB1042" s="778"/>
      <c r="BC1042" s="778"/>
      <c r="BD1042" s="778"/>
      <c r="BE1042" s="778"/>
      <c r="BF1042" s="778"/>
      <c r="BG1042" s="778"/>
      <c r="BH1042" s="778"/>
      <c r="BI1042" s="778"/>
      <c r="BJ1042" s="778"/>
      <c r="BK1042" s="778"/>
      <c r="BL1042" s="778"/>
      <c r="BM1042" s="778"/>
      <c r="BN1042" s="778"/>
      <c r="BO1042" s="778"/>
      <c r="BP1042" s="778"/>
      <c r="BQ1042" s="778"/>
      <c r="BR1042" s="778"/>
      <c r="BS1042" s="778"/>
      <c r="BT1042" s="778"/>
      <c r="BU1042" s="778"/>
      <c r="BV1042" s="778"/>
      <c r="BW1042" s="778"/>
      <c r="BX1042" s="778"/>
      <c r="BY1042" s="778"/>
      <c r="BZ1042" s="778"/>
      <c r="CA1042" s="778"/>
      <c r="CB1042" s="778"/>
      <c r="CC1042" s="778"/>
      <c r="CD1042" s="778"/>
      <c r="CE1042" s="778"/>
      <c r="CF1042" s="778"/>
      <c r="CG1042" s="778"/>
      <c r="CH1042" s="778"/>
      <c r="CI1042" s="778"/>
      <c r="CJ1042" s="778"/>
      <c r="CK1042" s="778"/>
      <c r="CL1042" s="778"/>
      <c r="CM1042" s="778"/>
      <c r="CN1042" s="778"/>
      <c r="CO1042" s="778"/>
      <c r="CP1042" s="778"/>
      <c r="CQ1042" s="778"/>
      <c r="CR1042" s="778"/>
      <c r="CS1042" s="778"/>
      <c r="CT1042" s="778"/>
      <c r="CU1042" s="778"/>
      <c r="CV1042" s="778"/>
      <c r="CW1042" s="778"/>
      <c r="CX1042" s="778"/>
      <c r="CY1042" s="778"/>
      <c r="CZ1042" s="778"/>
      <c r="DA1042" s="778"/>
      <c r="DB1042" s="778"/>
      <c r="DC1042" s="778"/>
      <c r="DD1042" s="778"/>
      <c r="DE1042" s="778"/>
      <c r="DF1042" s="778"/>
      <c r="DG1042" s="778"/>
      <c r="DH1042" s="778"/>
      <c r="DI1042" s="778"/>
      <c r="DJ1042" s="778"/>
      <c r="DK1042" s="778"/>
      <c r="DL1042" s="778"/>
      <c r="DM1042" s="778"/>
      <c r="DN1042" s="778"/>
      <c r="DO1042" s="778"/>
      <c r="DP1042" s="778"/>
      <c r="DQ1042" s="778"/>
      <c r="DR1042" s="778"/>
      <c r="DS1042" s="778"/>
      <c r="DT1042" s="778"/>
      <c r="DU1042" s="778"/>
      <c r="DV1042" s="778"/>
      <c r="DW1042" s="778"/>
      <c r="DX1042" s="778"/>
      <c r="DY1042" s="778"/>
      <c r="DZ1042" s="778"/>
      <c r="EA1042" s="778"/>
      <c r="EB1042" s="778"/>
      <c r="EC1042" s="778"/>
      <c r="ED1042" s="778"/>
      <c r="EE1042" s="778"/>
      <c r="EF1042" s="778"/>
      <c r="EG1042" s="778"/>
      <c r="EH1042" s="778"/>
      <c r="EI1042" s="778"/>
      <c r="EJ1042" s="778"/>
      <c r="EK1042" s="778"/>
      <c r="EL1042" s="778"/>
      <c r="EM1042" s="778"/>
      <c r="EN1042" s="778"/>
      <c r="EO1042" s="778"/>
      <c r="EP1042" s="778"/>
      <c r="EQ1042" s="778"/>
      <c r="ER1042" s="778"/>
      <c r="ES1042" s="778"/>
      <c r="ET1042" s="778"/>
      <c r="EU1042" s="778"/>
      <c r="EV1042" s="778"/>
      <c r="EW1042" s="778"/>
      <c r="EX1042" s="778"/>
      <c r="EY1042" s="778"/>
      <c r="EZ1042" s="778"/>
      <c r="FA1042" s="778"/>
      <c r="FB1042" s="778"/>
      <c r="FC1042" s="778"/>
      <c r="FD1042" s="778"/>
      <c r="FE1042" s="778"/>
      <c r="FF1042" s="778"/>
      <c r="FG1042" s="778"/>
      <c r="FH1042" s="778"/>
      <c r="FI1042" s="778"/>
      <c r="FJ1042" s="778"/>
      <c r="FK1042" s="778"/>
      <c r="FL1042" s="778"/>
      <c r="FM1042" s="778"/>
      <c r="FN1042" s="778"/>
      <c r="FO1042" s="778"/>
      <c r="FP1042" s="778"/>
      <c r="FQ1042" s="778"/>
      <c r="FR1042" s="778"/>
      <c r="FS1042" s="778"/>
      <c r="FT1042" s="778"/>
      <c r="FU1042" s="778"/>
      <c r="FV1042" s="778"/>
      <c r="FW1042" s="778"/>
      <c r="FX1042" s="778"/>
      <c r="FY1042" s="778"/>
      <c r="FZ1042" s="778"/>
      <c r="GA1042" s="778"/>
      <c r="GB1042" s="778"/>
      <c r="GC1042" s="778"/>
      <c r="GD1042" s="778"/>
      <c r="GE1042" s="778"/>
      <c r="GF1042" s="778"/>
      <c r="GG1042" s="778"/>
      <c r="GH1042" s="778"/>
      <c r="GI1042" s="778"/>
      <c r="GJ1042" s="778"/>
      <c r="GK1042" s="778"/>
      <c r="GL1042" s="778"/>
      <c r="GM1042" s="778"/>
      <c r="GN1042" s="778"/>
      <c r="GO1042" s="778"/>
      <c r="GP1042" s="778"/>
      <c r="GQ1042" s="778"/>
      <c r="GR1042" s="778"/>
      <c r="GS1042" s="778"/>
      <c r="GT1042" s="778"/>
      <c r="GU1042" s="778"/>
      <c r="GV1042" s="778"/>
      <c r="GW1042" s="778"/>
      <c r="GX1042" s="778"/>
      <c r="GY1042" s="778"/>
      <c r="GZ1042" s="778"/>
      <c r="HA1042" s="778"/>
      <c r="HB1042" s="778"/>
      <c r="HC1042" s="778"/>
      <c r="HD1042" s="778"/>
      <c r="HE1042" s="778"/>
      <c r="HF1042" s="778"/>
      <c r="HG1042" s="778"/>
      <c r="HH1042" s="778"/>
    </row>
    <row r="1043" spans="1:216" s="782" customFormat="1">
      <c r="A1043" s="779"/>
      <c r="B1043" s="780"/>
      <c r="C1043" s="780"/>
      <c r="D1043" s="780"/>
      <c r="E1043" s="780"/>
      <c r="F1043" s="780"/>
      <c r="G1043" s="780"/>
      <c r="H1043" s="780"/>
      <c r="I1043" s="780"/>
      <c r="J1043" s="780"/>
      <c r="K1043" s="780"/>
      <c r="L1043" s="780"/>
      <c r="M1043" s="780"/>
      <c r="N1043" s="780"/>
      <c r="O1043" s="780"/>
      <c r="P1043" s="780"/>
      <c r="Q1043" s="781"/>
      <c r="R1043" s="778"/>
      <c r="S1043" s="778"/>
      <c r="T1043" s="778"/>
      <c r="U1043" s="778"/>
      <c r="V1043" s="778"/>
      <c r="W1043" s="778"/>
      <c r="X1043" s="778"/>
      <c r="Y1043" s="778"/>
      <c r="Z1043" s="778"/>
      <c r="AA1043" s="778"/>
      <c r="AB1043" s="778"/>
      <c r="AC1043" s="778"/>
      <c r="AD1043" s="778"/>
      <c r="AE1043" s="778"/>
      <c r="AF1043" s="778"/>
      <c r="AG1043" s="778"/>
      <c r="AH1043" s="778"/>
      <c r="AI1043" s="778"/>
      <c r="AJ1043" s="778"/>
      <c r="AK1043" s="778"/>
      <c r="AL1043" s="778"/>
      <c r="AM1043" s="778"/>
      <c r="AN1043" s="778"/>
      <c r="AO1043" s="778"/>
      <c r="AP1043" s="778"/>
      <c r="AQ1043" s="778"/>
      <c r="AR1043" s="778"/>
      <c r="AS1043" s="778"/>
      <c r="AT1043" s="778"/>
      <c r="AU1043" s="778"/>
      <c r="AV1043" s="778"/>
      <c r="AW1043" s="778"/>
      <c r="AX1043" s="778"/>
      <c r="AY1043" s="778"/>
      <c r="AZ1043" s="778"/>
      <c r="BA1043" s="778"/>
      <c r="BB1043" s="778"/>
      <c r="BC1043" s="778"/>
      <c r="BD1043" s="778"/>
      <c r="BE1043" s="778"/>
      <c r="BF1043" s="778"/>
      <c r="BG1043" s="778"/>
      <c r="BH1043" s="778"/>
      <c r="BI1043" s="778"/>
      <c r="BJ1043" s="778"/>
      <c r="BK1043" s="778"/>
      <c r="BL1043" s="778"/>
      <c r="BM1043" s="778"/>
      <c r="BN1043" s="778"/>
      <c r="BO1043" s="778"/>
      <c r="BP1043" s="778"/>
      <c r="BQ1043" s="778"/>
      <c r="BR1043" s="778"/>
      <c r="BS1043" s="778"/>
      <c r="BT1043" s="778"/>
      <c r="BU1043" s="778"/>
      <c r="BV1043" s="778"/>
      <c r="BW1043" s="778"/>
      <c r="BX1043" s="778"/>
      <c r="BY1043" s="778"/>
      <c r="BZ1043" s="778"/>
      <c r="CA1043" s="778"/>
      <c r="CB1043" s="778"/>
      <c r="CC1043" s="778"/>
      <c r="CD1043" s="778"/>
      <c r="CE1043" s="778"/>
      <c r="CF1043" s="778"/>
      <c r="CG1043" s="778"/>
      <c r="CH1043" s="778"/>
      <c r="CI1043" s="778"/>
      <c r="CJ1043" s="778"/>
      <c r="CK1043" s="778"/>
      <c r="CL1043" s="778"/>
      <c r="CM1043" s="778"/>
      <c r="CN1043" s="778"/>
      <c r="CO1043" s="778"/>
      <c r="CP1043" s="778"/>
      <c r="CQ1043" s="778"/>
      <c r="CR1043" s="778"/>
      <c r="CS1043" s="778"/>
      <c r="CT1043" s="778"/>
      <c r="CU1043" s="778"/>
      <c r="CV1043" s="778"/>
      <c r="CW1043" s="778"/>
      <c r="CX1043" s="778"/>
      <c r="CY1043" s="778"/>
      <c r="CZ1043" s="778"/>
      <c r="DA1043" s="778"/>
      <c r="DB1043" s="778"/>
      <c r="DC1043" s="778"/>
      <c r="DD1043" s="778"/>
      <c r="DE1043" s="778"/>
      <c r="DF1043" s="778"/>
      <c r="DG1043" s="778"/>
      <c r="DH1043" s="778"/>
      <c r="DI1043" s="778"/>
      <c r="DJ1043" s="778"/>
      <c r="DK1043" s="778"/>
      <c r="DL1043" s="778"/>
      <c r="DM1043" s="778"/>
      <c r="DN1043" s="778"/>
      <c r="DO1043" s="778"/>
      <c r="DP1043" s="778"/>
      <c r="DQ1043" s="778"/>
      <c r="DR1043" s="778"/>
      <c r="DS1043" s="778"/>
      <c r="DT1043" s="778"/>
      <c r="DU1043" s="778"/>
      <c r="DV1043" s="778"/>
      <c r="DW1043" s="778"/>
      <c r="DX1043" s="778"/>
      <c r="DY1043" s="778"/>
      <c r="DZ1043" s="778"/>
      <c r="EA1043" s="778"/>
      <c r="EB1043" s="778"/>
      <c r="EC1043" s="778"/>
      <c r="ED1043" s="778"/>
      <c r="EE1043" s="778"/>
      <c r="EF1043" s="778"/>
      <c r="EG1043" s="778"/>
      <c r="EH1043" s="778"/>
      <c r="EI1043" s="778"/>
      <c r="EJ1043" s="778"/>
      <c r="EK1043" s="778"/>
      <c r="EL1043" s="778"/>
      <c r="EM1043" s="778"/>
      <c r="EN1043" s="778"/>
      <c r="EO1043" s="778"/>
      <c r="EP1043" s="778"/>
      <c r="EQ1043" s="778"/>
      <c r="ER1043" s="778"/>
      <c r="ES1043" s="778"/>
      <c r="ET1043" s="778"/>
      <c r="EU1043" s="778"/>
      <c r="EV1043" s="778"/>
      <c r="EW1043" s="778"/>
      <c r="EX1043" s="778"/>
      <c r="EY1043" s="778"/>
      <c r="EZ1043" s="778"/>
      <c r="FA1043" s="778"/>
      <c r="FB1043" s="778"/>
      <c r="FC1043" s="778"/>
      <c r="FD1043" s="778"/>
      <c r="FE1043" s="778"/>
      <c r="FF1043" s="778"/>
      <c r="FG1043" s="778"/>
      <c r="FH1043" s="778"/>
      <c r="FI1043" s="778"/>
      <c r="FJ1043" s="778"/>
      <c r="FK1043" s="778"/>
      <c r="FL1043" s="778"/>
      <c r="FM1043" s="778"/>
      <c r="FN1043" s="778"/>
      <c r="FO1043" s="778"/>
      <c r="FP1043" s="778"/>
      <c r="FQ1043" s="778"/>
      <c r="FR1043" s="778"/>
      <c r="FS1043" s="778"/>
      <c r="FT1043" s="778"/>
      <c r="FU1043" s="778"/>
      <c r="FV1043" s="778"/>
      <c r="FW1043" s="778"/>
      <c r="FX1043" s="778"/>
      <c r="FY1043" s="778"/>
      <c r="FZ1043" s="778"/>
      <c r="GA1043" s="778"/>
      <c r="GB1043" s="778"/>
      <c r="GC1043" s="778"/>
      <c r="GD1043" s="778"/>
      <c r="GE1043" s="778"/>
      <c r="GF1043" s="778"/>
      <c r="GG1043" s="778"/>
      <c r="GH1043" s="778"/>
      <c r="GI1043" s="778"/>
      <c r="GJ1043" s="778"/>
      <c r="GK1043" s="778"/>
      <c r="GL1043" s="778"/>
      <c r="GM1043" s="778"/>
      <c r="GN1043" s="778"/>
      <c r="GO1043" s="778"/>
      <c r="GP1043" s="778"/>
      <c r="GQ1043" s="778"/>
      <c r="GR1043" s="778"/>
      <c r="GS1043" s="778"/>
      <c r="GT1043" s="778"/>
      <c r="GU1043" s="778"/>
      <c r="GV1043" s="778"/>
      <c r="GW1043" s="778"/>
      <c r="GX1043" s="778"/>
      <c r="GY1043" s="778"/>
      <c r="GZ1043" s="778"/>
      <c r="HA1043" s="778"/>
      <c r="HB1043" s="778"/>
      <c r="HC1043" s="778"/>
      <c r="HD1043" s="778"/>
      <c r="HE1043" s="778"/>
      <c r="HF1043" s="778"/>
      <c r="HG1043" s="778"/>
      <c r="HH1043" s="778"/>
    </row>
    <row r="1044" spans="1:216" s="782" customFormat="1">
      <c r="A1044" s="779"/>
      <c r="B1044" s="780"/>
      <c r="C1044" s="780"/>
      <c r="D1044" s="780"/>
      <c r="E1044" s="780"/>
      <c r="F1044" s="780"/>
      <c r="G1044" s="780"/>
      <c r="H1044" s="780"/>
      <c r="I1044" s="780"/>
      <c r="J1044" s="780"/>
      <c r="K1044" s="780"/>
      <c r="L1044" s="780"/>
      <c r="M1044" s="780"/>
      <c r="N1044" s="780"/>
      <c r="O1044" s="780"/>
      <c r="P1044" s="780"/>
      <c r="Q1044" s="781"/>
      <c r="R1044" s="778"/>
      <c r="S1044" s="778"/>
      <c r="T1044" s="778"/>
      <c r="U1044" s="778"/>
      <c r="V1044" s="778"/>
      <c r="W1044" s="778"/>
      <c r="X1044" s="778"/>
      <c r="Y1044" s="778"/>
      <c r="Z1044" s="778"/>
      <c r="AA1044" s="778"/>
      <c r="AB1044" s="778"/>
      <c r="AC1044" s="778"/>
      <c r="AD1044" s="778"/>
      <c r="AE1044" s="778"/>
      <c r="AF1044" s="778"/>
      <c r="AG1044" s="778"/>
      <c r="AH1044" s="778"/>
      <c r="AI1044" s="778"/>
      <c r="AJ1044" s="778"/>
      <c r="AK1044" s="778"/>
      <c r="AL1044" s="778"/>
      <c r="AM1044" s="778"/>
      <c r="AN1044" s="778"/>
      <c r="AO1044" s="778"/>
      <c r="AP1044" s="778"/>
      <c r="AQ1044" s="778"/>
      <c r="AR1044" s="778"/>
      <c r="AS1044" s="778"/>
      <c r="AT1044" s="778"/>
      <c r="AU1044" s="778"/>
      <c r="AV1044" s="778"/>
      <c r="AW1044" s="778"/>
      <c r="AX1044" s="778"/>
      <c r="AY1044" s="778"/>
      <c r="AZ1044" s="778"/>
      <c r="BA1044" s="778"/>
      <c r="BB1044" s="778"/>
      <c r="BC1044" s="778"/>
      <c r="BD1044" s="778"/>
      <c r="BE1044" s="778"/>
      <c r="BF1044" s="778"/>
      <c r="BG1044" s="778"/>
      <c r="BH1044" s="778"/>
      <c r="BI1044" s="778"/>
      <c r="BJ1044" s="778"/>
      <c r="BK1044" s="778"/>
      <c r="BL1044" s="778"/>
      <c r="BM1044" s="778"/>
      <c r="BN1044" s="778"/>
      <c r="BO1044" s="778"/>
      <c r="BP1044" s="778"/>
      <c r="BQ1044" s="778"/>
      <c r="BR1044" s="778"/>
      <c r="BS1044" s="778"/>
      <c r="BT1044" s="778"/>
      <c r="BU1044" s="778"/>
      <c r="BV1044" s="778"/>
      <c r="BW1044" s="778"/>
      <c r="BX1044" s="778"/>
      <c r="BY1044" s="778"/>
      <c r="BZ1044" s="778"/>
      <c r="CA1044" s="778"/>
      <c r="CB1044" s="778"/>
      <c r="CC1044" s="778"/>
      <c r="CD1044" s="778"/>
      <c r="CE1044" s="778"/>
      <c r="CF1044" s="778"/>
      <c r="CG1044" s="778"/>
      <c r="CH1044" s="778"/>
      <c r="CI1044" s="778"/>
      <c r="CJ1044" s="778"/>
      <c r="CK1044" s="778"/>
      <c r="CL1044" s="778"/>
      <c r="CM1044" s="778"/>
      <c r="CN1044" s="778"/>
      <c r="CO1044" s="778"/>
      <c r="CP1044" s="778"/>
      <c r="CQ1044" s="778"/>
      <c r="CR1044" s="778"/>
      <c r="CS1044" s="778"/>
      <c r="CT1044" s="778"/>
      <c r="CU1044" s="778"/>
      <c r="CV1044" s="778"/>
      <c r="CW1044" s="778"/>
      <c r="CX1044" s="778"/>
      <c r="CY1044" s="778"/>
      <c r="CZ1044" s="778"/>
      <c r="DA1044" s="778"/>
      <c r="DB1044" s="778"/>
      <c r="DC1044" s="778"/>
      <c r="DD1044" s="778"/>
      <c r="DE1044" s="778"/>
      <c r="DF1044" s="778"/>
      <c r="DG1044" s="778"/>
      <c r="DH1044" s="778"/>
      <c r="DI1044" s="778"/>
      <c r="DJ1044" s="778"/>
      <c r="DK1044" s="778"/>
      <c r="DL1044" s="778"/>
      <c r="DM1044" s="778"/>
      <c r="DN1044" s="778"/>
      <c r="DO1044" s="778"/>
      <c r="DP1044" s="778"/>
      <c r="DQ1044" s="778"/>
      <c r="DR1044" s="778"/>
      <c r="DS1044" s="778"/>
      <c r="DT1044" s="778"/>
      <c r="DU1044" s="778"/>
      <c r="DV1044" s="778"/>
      <c r="DW1044" s="778"/>
      <c r="DX1044" s="778"/>
      <c r="DY1044" s="778"/>
      <c r="DZ1044" s="778"/>
      <c r="EA1044" s="778"/>
      <c r="EB1044" s="778"/>
      <c r="EC1044" s="778"/>
      <c r="ED1044" s="778"/>
      <c r="EE1044" s="778"/>
      <c r="EF1044" s="778"/>
      <c r="EG1044" s="778"/>
      <c r="EH1044" s="778"/>
      <c r="EI1044" s="778"/>
      <c r="EJ1044" s="778"/>
      <c r="EK1044" s="778"/>
      <c r="EL1044" s="778"/>
      <c r="EM1044" s="778"/>
      <c r="EN1044" s="778"/>
      <c r="EO1044" s="778"/>
      <c r="EP1044" s="778"/>
      <c r="EQ1044" s="778"/>
      <c r="ER1044" s="778"/>
      <c r="ES1044" s="778"/>
      <c r="ET1044" s="778"/>
      <c r="EU1044" s="778"/>
      <c r="EV1044" s="778"/>
      <c r="EW1044" s="778"/>
      <c r="EX1044" s="778"/>
      <c r="EY1044" s="778"/>
      <c r="EZ1044" s="778"/>
      <c r="FA1044" s="778"/>
      <c r="FB1044" s="778"/>
      <c r="FC1044" s="778"/>
      <c r="FD1044" s="778"/>
      <c r="FE1044" s="778"/>
      <c r="FF1044" s="778"/>
      <c r="FG1044" s="778"/>
      <c r="FH1044" s="778"/>
      <c r="FI1044" s="778"/>
      <c r="FJ1044" s="778"/>
      <c r="FK1044" s="778"/>
      <c r="FL1044" s="778"/>
      <c r="FM1044" s="778"/>
      <c r="FN1044" s="778"/>
      <c r="FO1044" s="778"/>
      <c r="FP1044" s="778"/>
      <c r="FQ1044" s="778"/>
      <c r="FR1044" s="778"/>
      <c r="FS1044" s="778"/>
      <c r="FT1044" s="778"/>
      <c r="FU1044" s="778"/>
      <c r="FV1044" s="778"/>
      <c r="FW1044" s="778"/>
      <c r="FX1044" s="778"/>
      <c r="FY1044" s="778"/>
      <c r="FZ1044" s="778"/>
      <c r="GA1044" s="778"/>
      <c r="GB1044" s="778"/>
      <c r="GC1044" s="778"/>
      <c r="GD1044" s="778"/>
      <c r="GE1044" s="778"/>
      <c r="GF1044" s="778"/>
      <c r="GG1044" s="778"/>
      <c r="GH1044" s="778"/>
      <c r="GI1044" s="778"/>
      <c r="GJ1044" s="778"/>
      <c r="GK1044" s="778"/>
      <c r="GL1044" s="778"/>
      <c r="GM1044" s="778"/>
      <c r="GN1044" s="778"/>
      <c r="GO1044" s="778"/>
      <c r="GP1044" s="778"/>
      <c r="GQ1044" s="778"/>
      <c r="GR1044" s="778"/>
      <c r="GS1044" s="778"/>
      <c r="GT1044" s="778"/>
      <c r="GU1044" s="778"/>
      <c r="GV1044" s="778"/>
      <c r="GW1044" s="778"/>
      <c r="GX1044" s="778"/>
      <c r="GY1044" s="778"/>
      <c r="GZ1044" s="778"/>
      <c r="HA1044" s="778"/>
      <c r="HB1044" s="778"/>
      <c r="HC1044" s="778"/>
      <c r="HD1044" s="778"/>
      <c r="HE1044" s="778"/>
      <c r="HF1044" s="778"/>
      <c r="HG1044" s="778"/>
      <c r="HH1044" s="778"/>
    </row>
    <row r="1045" spans="1:216" s="782" customFormat="1">
      <c r="A1045" s="779"/>
      <c r="B1045" s="780"/>
      <c r="C1045" s="780"/>
      <c r="D1045" s="780"/>
      <c r="E1045" s="780"/>
      <c r="F1045" s="780"/>
      <c r="G1045" s="780"/>
      <c r="H1045" s="780"/>
      <c r="I1045" s="780"/>
      <c r="J1045" s="780"/>
      <c r="K1045" s="780"/>
      <c r="L1045" s="780"/>
      <c r="M1045" s="780"/>
      <c r="N1045" s="780"/>
      <c r="O1045" s="780"/>
      <c r="P1045" s="780"/>
      <c r="Q1045" s="781"/>
      <c r="R1045" s="778"/>
      <c r="S1045" s="778"/>
      <c r="T1045" s="778"/>
      <c r="U1045" s="778"/>
      <c r="V1045" s="778"/>
      <c r="W1045" s="778"/>
      <c r="X1045" s="778"/>
      <c r="Y1045" s="778"/>
      <c r="Z1045" s="778"/>
      <c r="AA1045" s="778"/>
      <c r="AB1045" s="778"/>
      <c r="AC1045" s="778"/>
      <c r="AD1045" s="778"/>
      <c r="AE1045" s="778"/>
      <c r="AF1045" s="778"/>
      <c r="AG1045" s="778"/>
      <c r="AH1045" s="778"/>
      <c r="AI1045" s="778"/>
      <c r="AJ1045" s="778"/>
      <c r="AK1045" s="778"/>
      <c r="AL1045" s="778"/>
      <c r="AM1045" s="778"/>
      <c r="AN1045" s="778"/>
      <c r="AO1045" s="778"/>
      <c r="AP1045" s="778"/>
      <c r="AQ1045" s="778"/>
      <c r="AR1045" s="778"/>
      <c r="AS1045" s="778"/>
      <c r="AT1045" s="778"/>
      <c r="AU1045" s="778"/>
      <c r="AV1045" s="778"/>
      <c r="AW1045" s="778"/>
      <c r="AX1045" s="778"/>
      <c r="AY1045" s="778"/>
      <c r="AZ1045" s="778"/>
      <c r="BA1045" s="778"/>
      <c r="BB1045" s="778"/>
      <c r="BC1045" s="778"/>
      <c r="BD1045" s="778"/>
      <c r="BE1045" s="778"/>
      <c r="BF1045" s="778"/>
      <c r="BG1045" s="778"/>
      <c r="BH1045" s="778"/>
      <c r="BI1045" s="778"/>
      <c r="BJ1045" s="778"/>
      <c r="BK1045" s="778"/>
      <c r="BL1045" s="778"/>
      <c r="BM1045" s="778"/>
      <c r="BN1045" s="778"/>
      <c r="BO1045" s="778"/>
      <c r="BP1045" s="778"/>
      <c r="BQ1045" s="778"/>
      <c r="BR1045" s="778"/>
      <c r="BS1045" s="778"/>
      <c r="BT1045" s="778"/>
      <c r="BU1045" s="778"/>
      <c r="BV1045" s="778"/>
      <c r="BW1045" s="778"/>
      <c r="BX1045" s="778"/>
      <c r="BY1045" s="778"/>
      <c r="BZ1045" s="778"/>
      <c r="CA1045" s="778"/>
      <c r="CB1045" s="778"/>
      <c r="CC1045" s="778"/>
      <c r="CD1045" s="778"/>
      <c r="CE1045" s="778"/>
      <c r="CF1045" s="778"/>
      <c r="CG1045" s="778"/>
      <c r="CH1045" s="778"/>
      <c r="CI1045" s="778"/>
      <c r="CJ1045" s="778"/>
      <c r="CK1045" s="778"/>
      <c r="CL1045" s="778"/>
      <c r="CM1045" s="778"/>
      <c r="CN1045" s="778"/>
      <c r="CO1045" s="778"/>
      <c r="CP1045" s="778"/>
      <c r="CQ1045" s="778"/>
      <c r="CR1045" s="778"/>
      <c r="CS1045" s="778"/>
      <c r="CT1045" s="778"/>
      <c r="CU1045" s="778"/>
      <c r="CV1045" s="778"/>
      <c r="CW1045" s="778"/>
      <c r="CX1045" s="778"/>
      <c r="CY1045" s="778"/>
      <c r="CZ1045" s="778"/>
      <c r="DA1045" s="778"/>
      <c r="DB1045" s="778"/>
      <c r="DC1045" s="778"/>
      <c r="DD1045" s="778"/>
      <c r="DE1045" s="778"/>
      <c r="DF1045" s="778"/>
      <c r="DG1045" s="778"/>
      <c r="DH1045" s="778"/>
      <c r="DI1045" s="778"/>
      <c r="DJ1045" s="778"/>
      <c r="DK1045" s="778"/>
      <c r="DL1045" s="778"/>
      <c r="DM1045" s="778"/>
      <c r="DN1045" s="778"/>
      <c r="DO1045" s="778"/>
      <c r="DP1045" s="778"/>
      <c r="DQ1045" s="778"/>
      <c r="DR1045" s="778"/>
      <c r="DS1045" s="778"/>
      <c r="DT1045" s="778"/>
      <c r="DU1045" s="778"/>
      <c r="DV1045" s="778"/>
      <c r="DW1045" s="778"/>
      <c r="DX1045" s="778"/>
      <c r="DY1045" s="778"/>
      <c r="DZ1045" s="778"/>
      <c r="EA1045" s="778"/>
      <c r="EB1045" s="778"/>
      <c r="EC1045" s="778"/>
      <c r="ED1045" s="778"/>
      <c r="EE1045" s="778"/>
      <c r="EF1045" s="778"/>
      <c r="EG1045" s="778"/>
      <c r="EH1045" s="778"/>
      <c r="EI1045" s="778"/>
      <c r="EJ1045" s="778"/>
      <c r="EK1045" s="778"/>
      <c r="EL1045" s="778"/>
      <c r="EM1045" s="778"/>
      <c r="EN1045" s="778"/>
      <c r="EO1045" s="778"/>
      <c r="EP1045" s="778"/>
      <c r="EQ1045" s="778"/>
      <c r="ER1045" s="778"/>
      <c r="ES1045" s="778"/>
      <c r="ET1045" s="778"/>
      <c r="EU1045" s="778"/>
      <c r="EV1045" s="778"/>
      <c r="EW1045" s="778"/>
      <c r="EX1045" s="778"/>
      <c r="EY1045" s="778"/>
      <c r="EZ1045" s="778"/>
      <c r="FA1045" s="778"/>
      <c r="FB1045" s="778"/>
      <c r="FC1045" s="778"/>
      <c r="FD1045" s="778"/>
      <c r="FE1045" s="778"/>
      <c r="FF1045" s="778"/>
      <c r="FG1045" s="778"/>
      <c r="FH1045" s="778"/>
      <c r="FI1045" s="778"/>
      <c r="FJ1045" s="778"/>
      <c r="FK1045" s="778"/>
      <c r="FL1045" s="778"/>
      <c r="FM1045" s="778"/>
      <c r="FN1045" s="778"/>
      <c r="FO1045" s="778"/>
      <c r="FP1045" s="778"/>
      <c r="FQ1045" s="778"/>
      <c r="FR1045" s="778"/>
      <c r="FS1045" s="778"/>
      <c r="FT1045" s="778"/>
      <c r="FU1045" s="778"/>
      <c r="FV1045" s="778"/>
      <c r="FW1045" s="778"/>
      <c r="FX1045" s="778"/>
      <c r="FY1045" s="778"/>
      <c r="FZ1045" s="778"/>
      <c r="GA1045" s="778"/>
      <c r="GB1045" s="778"/>
      <c r="GC1045" s="778"/>
      <c r="GD1045" s="778"/>
      <c r="GE1045" s="778"/>
      <c r="GF1045" s="778"/>
      <c r="GG1045" s="778"/>
      <c r="GH1045" s="778"/>
      <c r="GI1045" s="778"/>
      <c r="GJ1045" s="778"/>
      <c r="GK1045" s="778"/>
      <c r="GL1045" s="778"/>
      <c r="GM1045" s="778"/>
      <c r="GN1045" s="778"/>
      <c r="GO1045" s="778"/>
      <c r="GP1045" s="778"/>
      <c r="GQ1045" s="778"/>
      <c r="GR1045" s="778"/>
      <c r="GS1045" s="778"/>
      <c r="GT1045" s="778"/>
      <c r="GU1045" s="778"/>
      <c r="GV1045" s="778"/>
      <c r="GW1045" s="778"/>
      <c r="GX1045" s="778"/>
      <c r="GY1045" s="778"/>
      <c r="GZ1045" s="778"/>
      <c r="HA1045" s="778"/>
      <c r="HB1045" s="778"/>
      <c r="HC1045" s="778"/>
      <c r="HD1045" s="778"/>
      <c r="HE1045" s="778"/>
      <c r="HF1045" s="778"/>
      <c r="HG1045" s="778"/>
      <c r="HH1045" s="778"/>
    </row>
    <row r="1046" spans="1:216" s="782" customFormat="1">
      <c r="A1046" s="779"/>
      <c r="B1046" s="780"/>
      <c r="C1046" s="780"/>
      <c r="D1046" s="780"/>
      <c r="E1046" s="780"/>
      <c r="F1046" s="780"/>
      <c r="G1046" s="780"/>
      <c r="H1046" s="780"/>
      <c r="I1046" s="780"/>
      <c r="J1046" s="780"/>
      <c r="K1046" s="780"/>
      <c r="L1046" s="780"/>
      <c r="M1046" s="780"/>
      <c r="N1046" s="780"/>
      <c r="O1046" s="780"/>
      <c r="P1046" s="780"/>
      <c r="Q1046" s="781"/>
      <c r="R1046" s="778"/>
      <c r="S1046" s="778"/>
      <c r="T1046" s="778"/>
      <c r="U1046" s="778"/>
      <c r="V1046" s="778"/>
      <c r="W1046" s="778"/>
      <c r="X1046" s="778"/>
      <c r="Y1046" s="778"/>
      <c r="Z1046" s="778"/>
      <c r="AA1046" s="778"/>
      <c r="AB1046" s="778"/>
      <c r="AC1046" s="778"/>
      <c r="AD1046" s="778"/>
      <c r="AE1046" s="778"/>
      <c r="AF1046" s="778"/>
      <c r="AG1046" s="778"/>
      <c r="AH1046" s="778"/>
      <c r="AI1046" s="778"/>
      <c r="AJ1046" s="778"/>
      <c r="AK1046" s="778"/>
      <c r="AL1046" s="778"/>
      <c r="AM1046" s="778"/>
      <c r="AN1046" s="778"/>
      <c r="AO1046" s="778"/>
      <c r="AP1046" s="778"/>
      <c r="AQ1046" s="778"/>
      <c r="AR1046" s="778"/>
      <c r="AS1046" s="778"/>
      <c r="AT1046" s="778"/>
      <c r="AU1046" s="778"/>
      <c r="AV1046" s="778"/>
      <c r="AW1046" s="778"/>
      <c r="AX1046" s="778"/>
      <c r="AY1046" s="778"/>
      <c r="AZ1046" s="778"/>
      <c r="BA1046" s="778"/>
      <c r="BB1046" s="778"/>
      <c r="BC1046" s="778"/>
      <c r="BD1046" s="778"/>
      <c r="BE1046" s="778"/>
      <c r="BF1046" s="778"/>
      <c r="BG1046" s="778"/>
      <c r="BH1046" s="778"/>
      <c r="BI1046" s="778"/>
      <c r="BJ1046" s="778"/>
      <c r="BK1046" s="778"/>
      <c r="BL1046" s="778"/>
      <c r="BM1046" s="778"/>
      <c r="BN1046" s="778"/>
      <c r="BO1046" s="778"/>
      <c r="BP1046" s="778"/>
      <c r="BQ1046" s="778"/>
      <c r="BR1046" s="778"/>
      <c r="BS1046" s="778"/>
      <c r="BT1046" s="778"/>
      <c r="BU1046" s="778"/>
      <c r="BV1046" s="778"/>
      <c r="BW1046" s="778"/>
      <c r="BX1046" s="778"/>
      <c r="BY1046" s="778"/>
      <c r="BZ1046" s="778"/>
      <c r="CA1046" s="778"/>
      <c r="CB1046" s="778"/>
      <c r="CC1046" s="778"/>
      <c r="CD1046" s="778"/>
      <c r="CE1046" s="778"/>
      <c r="CF1046" s="778"/>
      <c r="CG1046" s="778"/>
      <c r="CH1046" s="778"/>
      <c r="CI1046" s="778"/>
      <c r="CJ1046" s="778"/>
      <c r="CK1046" s="778"/>
      <c r="CL1046" s="778"/>
      <c r="CM1046" s="778"/>
      <c r="CN1046" s="778"/>
      <c r="CO1046" s="778"/>
      <c r="CP1046" s="778"/>
      <c r="CQ1046" s="778"/>
      <c r="CR1046" s="778"/>
      <c r="CS1046" s="778"/>
      <c r="CT1046" s="778"/>
      <c r="CU1046" s="778"/>
      <c r="CV1046" s="778"/>
      <c r="CW1046" s="778"/>
      <c r="CX1046" s="778"/>
      <c r="CY1046" s="778"/>
      <c r="CZ1046" s="778"/>
      <c r="DA1046" s="778"/>
      <c r="DB1046" s="778"/>
      <c r="DC1046" s="778"/>
      <c r="DD1046" s="778"/>
      <c r="DE1046" s="778"/>
      <c r="DF1046" s="778"/>
      <c r="DG1046" s="778"/>
      <c r="DH1046" s="778"/>
      <c r="DI1046" s="778"/>
      <c r="DJ1046" s="778"/>
      <c r="DK1046" s="778"/>
      <c r="DL1046" s="778"/>
      <c r="DM1046" s="778"/>
      <c r="DN1046" s="778"/>
      <c r="DO1046" s="778"/>
      <c r="DP1046" s="778"/>
      <c r="DQ1046" s="778"/>
      <c r="DR1046" s="778"/>
      <c r="DS1046" s="778"/>
      <c r="DT1046" s="778"/>
      <c r="DU1046" s="778"/>
      <c r="DV1046" s="778"/>
      <c r="DW1046" s="778"/>
      <c r="DX1046" s="778"/>
      <c r="DY1046" s="778"/>
      <c r="DZ1046" s="778"/>
      <c r="EA1046" s="778"/>
      <c r="EB1046" s="778"/>
      <c r="EC1046" s="778"/>
      <c r="ED1046" s="778"/>
      <c r="EE1046" s="778"/>
      <c r="EF1046" s="778"/>
      <c r="EG1046" s="778"/>
      <c r="EH1046" s="778"/>
      <c r="EI1046" s="778"/>
      <c r="EJ1046" s="778"/>
      <c r="EK1046" s="778"/>
      <c r="EL1046" s="778"/>
      <c r="EM1046" s="778"/>
      <c r="EN1046" s="778"/>
      <c r="EO1046" s="778"/>
      <c r="EP1046" s="778"/>
      <c r="EQ1046" s="778"/>
      <c r="ER1046" s="778"/>
      <c r="ES1046" s="778"/>
      <c r="ET1046" s="778"/>
      <c r="EU1046" s="778"/>
      <c r="EV1046" s="778"/>
      <c r="EW1046" s="778"/>
      <c r="EX1046" s="778"/>
      <c r="EY1046" s="778"/>
      <c r="EZ1046" s="778"/>
      <c r="FA1046" s="778"/>
      <c r="FB1046" s="778"/>
      <c r="FC1046" s="778"/>
      <c r="FD1046" s="778"/>
      <c r="FE1046" s="778"/>
      <c r="FF1046" s="778"/>
      <c r="FG1046" s="778"/>
      <c r="FH1046" s="778"/>
      <c r="FI1046" s="778"/>
      <c r="FJ1046" s="778"/>
      <c r="FK1046" s="778"/>
      <c r="FL1046" s="778"/>
      <c r="FM1046" s="778"/>
      <c r="FN1046" s="778"/>
      <c r="FO1046" s="778"/>
      <c r="FP1046" s="778"/>
      <c r="FQ1046" s="778"/>
      <c r="FR1046" s="778"/>
      <c r="FS1046" s="778"/>
      <c r="FT1046" s="778"/>
      <c r="FU1046" s="778"/>
      <c r="FV1046" s="778"/>
      <c r="FW1046" s="778"/>
      <c r="FX1046" s="778"/>
      <c r="FY1046" s="778"/>
      <c r="FZ1046" s="778"/>
      <c r="GA1046" s="778"/>
      <c r="GB1046" s="778"/>
      <c r="GC1046" s="778"/>
      <c r="GD1046" s="778"/>
      <c r="GE1046" s="778"/>
      <c r="GF1046" s="778"/>
      <c r="GG1046" s="778"/>
      <c r="GH1046" s="778"/>
      <c r="GI1046" s="778"/>
      <c r="GJ1046" s="778"/>
      <c r="GK1046" s="778"/>
      <c r="GL1046" s="778"/>
      <c r="GM1046" s="778"/>
      <c r="GN1046" s="778"/>
      <c r="GO1046" s="778"/>
      <c r="GP1046" s="778"/>
      <c r="GQ1046" s="778"/>
      <c r="GR1046" s="778"/>
      <c r="GS1046" s="778"/>
      <c r="GT1046" s="778"/>
      <c r="GU1046" s="778"/>
      <c r="GV1046" s="778"/>
      <c r="GW1046" s="778"/>
      <c r="GX1046" s="778"/>
      <c r="GY1046" s="778"/>
      <c r="GZ1046" s="778"/>
      <c r="HA1046" s="778"/>
      <c r="HB1046" s="778"/>
      <c r="HC1046" s="778"/>
      <c r="HD1046" s="778"/>
      <c r="HE1046" s="778"/>
      <c r="HF1046" s="778"/>
      <c r="HG1046" s="778"/>
      <c r="HH1046" s="778"/>
    </row>
    <row r="1047" spans="1:216" s="782" customFormat="1">
      <c r="A1047" s="779"/>
      <c r="B1047" s="780"/>
      <c r="C1047" s="780"/>
      <c r="D1047" s="780"/>
      <c r="E1047" s="780"/>
      <c r="F1047" s="780"/>
      <c r="G1047" s="780"/>
      <c r="H1047" s="780"/>
      <c r="I1047" s="780"/>
      <c r="J1047" s="780"/>
      <c r="K1047" s="780"/>
      <c r="L1047" s="780"/>
      <c r="M1047" s="780"/>
      <c r="N1047" s="780"/>
      <c r="O1047" s="780"/>
      <c r="P1047" s="780"/>
      <c r="Q1047" s="781"/>
      <c r="R1047" s="778"/>
      <c r="S1047" s="778"/>
      <c r="T1047" s="778"/>
      <c r="U1047" s="778"/>
      <c r="V1047" s="778"/>
      <c r="W1047" s="778"/>
      <c r="X1047" s="778"/>
      <c r="Y1047" s="778"/>
      <c r="Z1047" s="778"/>
      <c r="AA1047" s="778"/>
      <c r="AB1047" s="778"/>
      <c r="AC1047" s="778"/>
      <c r="AD1047" s="778"/>
      <c r="AE1047" s="778"/>
      <c r="AF1047" s="778"/>
      <c r="AG1047" s="778"/>
      <c r="AH1047" s="778"/>
      <c r="AI1047" s="778"/>
      <c r="AJ1047" s="778"/>
      <c r="AK1047" s="778"/>
      <c r="AL1047" s="778"/>
      <c r="AM1047" s="778"/>
      <c r="AN1047" s="778"/>
      <c r="AO1047" s="778"/>
      <c r="AP1047" s="778"/>
      <c r="AQ1047" s="778"/>
      <c r="AR1047" s="778"/>
      <c r="AS1047" s="778"/>
      <c r="AT1047" s="778"/>
      <c r="AU1047" s="778"/>
      <c r="AV1047" s="778"/>
      <c r="AW1047" s="778"/>
      <c r="AX1047" s="778"/>
      <c r="AY1047" s="778"/>
      <c r="AZ1047" s="778"/>
      <c r="BA1047" s="778"/>
      <c r="BB1047" s="778"/>
      <c r="BC1047" s="778"/>
      <c r="BD1047" s="778"/>
      <c r="BE1047" s="778"/>
      <c r="BF1047" s="778"/>
      <c r="BG1047" s="778"/>
      <c r="BH1047" s="778"/>
      <c r="BI1047" s="778"/>
      <c r="BJ1047" s="778"/>
      <c r="BK1047" s="778"/>
      <c r="BL1047" s="778"/>
      <c r="BM1047" s="778"/>
      <c r="BN1047" s="778"/>
      <c r="BO1047" s="778"/>
      <c r="BP1047" s="778"/>
      <c r="BQ1047" s="778"/>
      <c r="BR1047" s="778"/>
      <c r="BS1047" s="778"/>
      <c r="BT1047" s="778"/>
      <c r="BU1047" s="778"/>
      <c r="BV1047" s="778"/>
      <c r="BW1047" s="778"/>
      <c r="BX1047" s="778"/>
      <c r="BY1047" s="778"/>
      <c r="BZ1047" s="778"/>
      <c r="CA1047" s="778"/>
      <c r="CB1047" s="778"/>
      <c r="CC1047" s="778"/>
      <c r="CD1047" s="778"/>
      <c r="CE1047" s="778"/>
      <c r="CF1047" s="778"/>
      <c r="CG1047" s="778"/>
      <c r="CH1047" s="778"/>
      <c r="CI1047" s="778"/>
      <c r="CJ1047" s="778"/>
      <c r="CK1047" s="778"/>
      <c r="CL1047" s="778"/>
      <c r="CM1047" s="778"/>
      <c r="CN1047" s="778"/>
      <c r="CO1047" s="778"/>
      <c r="CP1047" s="778"/>
      <c r="CQ1047" s="778"/>
      <c r="CR1047" s="778"/>
      <c r="CS1047" s="778"/>
      <c r="CT1047" s="778"/>
      <c r="CU1047" s="778"/>
      <c r="CV1047" s="778"/>
      <c r="CW1047" s="778"/>
      <c r="CX1047" s="778"/>
      <c r="CY1047" s="778"/>
      <c r="CZ1047" s="778"/>
      <c r="DA1047" s="778"/>
      <c r="DB1047" s="778"/>
      <c r="DC1047" s="778"/>
      <c r="DD1047" s="778"/>
      <c r="DE1047" s="778"/>
      <c r="DF1047" s="778"/>
      <c r="DG1047" s="778"/>
      <c r="DH1047" s="778"/>
      <c r="DI1047" s="778"/>
      <c r="DJ1047" s="778"/>
      <c r="DK1047" s="778"/>
      <c r="DL1047" s="778"/>
      <c r="DM1047" s="778"/>
      <c r="DN1047" s="778"/>
      <c r="DO1047" s="778"/>
      <c r="DP1047" s="778"/>
      <c r="DQ1047" s="778"/>
      <c r="DR1047" s="778"/>
      <c r="DS1047" s="778"/>
      <c r="DT1047" s="778"/>
      <c r="DU1047" s="778"/>
      <c r="DV1047" s="778"/>
      <c r="DW1047" s="778"/>
      <c r="DX1047" s="778"/>
      <c r="DY1047" s="778"/>
      <c r="DZ1047" s="778"/>
      <c r="EA1047" s="778"/>
      <c r="EB1047" s="778"/>
      <c r="EC1047" s="778"/>
      <c r="ED1047" s="778"/>
      <c r="EE1047" s="778"/>
      <c r="EF1047" s="778"/>
      <c r="EG1047" s="778"/>
      <c r="EH1047" s="778"/>
      <c r="EI1047" s="778"/>
      <c r="EJ1047" s="778"/>
      <c r="EK1047" s="778"/>
      <c r="EL1047" s="778"/>
      <c r="EM1047" s="778"/>
      <c r="EN1047" s="778"/>
      <c r="EO1047" s="778"/>
      <c r="EP1047" s="778"/>
      <c r="EQ1047" s="778"/>
      <c r="ER1047" s="778"/>
      <c r="ES1047" s="778"/>
      <c r="ET1047" s="778"/>
      <c r="EU1047" s="778"/>
      <c r="EV1047" s="778"/>
      <c r="EW1047" s="778"/>
      <c r="EX1047" s="778"/>
      <c r="EY1047" s="778"/>
      <c r="EZ1047" s="778"/>
      <c r="FA1047" s="778"/>
      <c r="FB1047" s="778"/>
      <c r="FC1047" s="778"/>
      <c r="FD1047" s="778"/>
      <c r="FE1047" s="778"/>
      <c r="FF1047" s="778"/>
      <c r="FG1047" s="778"/>
      <c r="FH1047" s="778"/>
      <c r="FI1047" s="778"/>
      <c r="FJ1047" s="778"/>
      <c r="FK1047" s="778"/>
      <c r="FL1047" s="778"/>
      <c r="FM1047" s="778"/>
      <c r="FN1047" s="778"/>
      <c r="FO1047" s="778"/>
      <c r="FP1047" s="778"/>
      <c r="FQ1047" s="778"/>
      <c r="FR1047" s="778"/>
      <c r="FS1047" s="778"/>
      <c r="FT1047" s="778"/>
      <c r="FU1047" s="778"/>
      <c r="FV1047" s="778"/>
      <c r="FW1047" s="778"/>
      <c r="FX1047" s="778"/>
      <c r="FY1047" s="778"/>
      <c r="FZ1047" s="778"/>
      <c r="GA1047" s="778"/>
      <c r="GB1047" s="778"/>
      <c r="GC1047" s="778"/>
      <c r="GD1047" s="778"/>
      <c r="GE1047" s="778"/>
      <c r="GF1047" s="778"/>
      <c r="GG1047" s="778"/>
      <c r="GH1047" s="778"/>
      <c r="GI1047" s="778"/>
      <c r="GJ1047" s="778"/>
      <c r="GK1047" s="778"/>
      <c r="GL1047" s="778"/>
      <c r="GM1047" s="778"/>
      <c r="GN1047" s="778"/>
      <c r="GO1047" s="778"/>
      <c r="GP1047" s="778"/>
      <c r="GQ1047" s="778"/>
      <c r="GR1047" s="778"/>
      <c r="GS1047" s="778"/>
      <c r="GT1047" s="778"/>
      <c r="GU1047" s="778"/>
      <c r="GV1047" s="778"/>
      <c r="GW1047" s="778"/>
      <c r="GX1047" s="778"/>
      <c r="GY1047" s="778"/>
      <c r="GZ1047" s="778"/>
      <c r="HA1047" s="778"/>
      <c r="HB1047" s="778"/>
      <c r="HC1047" s="778"/>
      <c r="HD1047" s="778"/>
      <c r="HE1047" s="778"/>
      <c r="HF1047" s="778"/>
      <c r="HG1047" s="778"/>
      <c r="HH1047" s="778"/>
    </row>
    <row r="1048" spans="1:216" s="782" customFormat="1">
      <c r="A1048" s="779"/>
      <c r="B1048" s="780"/>
      <c r="C1048" s="780"/>
      <c r="D1048" s="780"/>
      <c r="E1048" s="780"/>
      <c r="F1048" s="780"/>
      <c r="G1048" s="780"/>
      <c r="H1048" s="780"/>
      <c r="I1048" s="780"/>
      <c r="J1048" s="780"/>
      <c r="K1048" s="780"/>
      <c r="L1048" s="780"/>
      <c r="M1048" s="780"/>
      <c r="N1048" s="780"/>
      <c r="O1048" s="780"/>
      <c r="P1048" s="780"/>
      <c r="Q1048" s="781"/>
      <c r="R1048" s="778"/>
      <c r="S1048" s="778"/>
      <c r="T1048" s="778"/>
      <c r="U1048" s="778"/>
      <c r="V1048" s="778"/>
      <c r="W1048" s="778"/>
      <c r="X1048" s="778"/>
      <c r="Y1048" s="778"/>
      <c r="Z1048" s="778"/>
      <c r="AA1048" s="778"/>
      <c r="AB1048" s="778"/>
      <c r="AC1048" s="778"/>
      <c r="AD1048" s="778"/>
      <c r="AE1048" s="778"/>
      <c r="AF1048" s="778"/>
      <c r="AG1048" s="778"/>
      <c r="AH1048" s="778"/>
      <c r="AI1048" s="778"/>
      <c r="AJ1048" s="778"/>
      <c r="AK1048" s="778"/>
      <c r="AL1048" s="778"/>
      <c r="AM1048" s="778"/>
      <c r="AN1048" s="778"/>
      <c r="AO1048" s="778"/>
      <c r="AP1048" s="778"/>
      <c r="AQ1048" s="778"/>
      <c r="AR1048" s="778"/>
      <c r="AS1048" s="778"/>
      <c r="AT1048" s="778"/>
      <c r="AU1048" s="778"/>
      <c r="AV1048" s="778"/>
      <c r="AW1048" s="778"/>
      <c r="AX1048" s="778"/>
      <c r="AY1048" s="778"/>
      <c r="AZ1048" s="778"/>
      <c r="BA1048" s="778"/>
      <c r="BB1048" s="778"/>
      <c r="BC1048" s="778"/>
      <c r="BD1048" s="778"/>
      <c r="BE1048" s="778"/>
      <c r="BF1048" s="778"/>
      <c r="BG1048" s="778"/>
      <c r="BH1048" s="778"/>
      <c r="BI1048" s="778"/>
      <c r="BJ1048" s="778"/>
      <c r="BK1048" s="778"/>
      <c r="BL1048" s="778"/>
      <c r="BM1048" s="778"/>
      <c r="BN1048" s="778"/>
      <c r="BO1048" s="778"/>
      <c r="BP1048" s="778"/>
      <c r="BQ1048" s="778"/>
      <c r="BR1048" s="778"/>
      <c r="BS1048" s="778"/>
      <c r="BT1048" s="778"/>
      <c r="BU1048" s="778"/>
      <c r="BV1048" s="778"/>
      <c r="BW1048" s="778"/>
      <c r="BX1048" s="778"/>
      <c r="BY1048" s="778"/>
      <c r="BZ1048" s="778"/>
      <c r="CA1048" s="778"/>
      <c r="CB1048" s="778"/>
      <c r="CC1048" s="778"/>
      <c r="CD1048" s="778"/>
      <c r="CE1048" s="778"/>
      <c r="CF1048" s="778"/>
      <c r="CG1048" s="778"/>
      <c r="CH1048" s="778"/>
      <c r="CI1048" s="778"/>
      <c r="CJ1048" s="778"/>
      <c r="CK1048" s="778"/>
      <c r="CL1048" s="778"/>
      <c r="CM1048" s="778"/>
      <c r="CN1048" s="778"/>
      <c r="CO1048" s="778"/>
      <c r="CP1048" s="778"/>
      <c r="CQ1048" s="778"/>
      <c r="CR1048" s="778"/>
      <c r="CS1048" s="778"/>
      <c r="CT1048" s="778"/>
      <c r="CU1048" s="778"/>
      <c r="CV1048" s="778"/>
      <c r="CW1048" s="778"/>
      <c r="CX1048" s="778"/>
      <c r="CY1048" s="778"/>
      <c r="CZ1048" s="778"/>
      <c r="DA1048" s="778"/>
      <c r="DB1048" s="778"/>
      <c r="DC1048" s="778"/>
      <c r="DD1048" s="778"/>
      <c r="DE1048" s="778"/>
      <c r="DF1048" s="778"/>
      <c r="DG1048" s="778"/>
      <c r="DH1048" s="778"/>
      <c r="DI1048" s="778"/>
      <c r="DJ1048" s="778"/>
      <c r="DK1048" s="778"/>
      <c r="DL1048" s="778"/>
      <c r="DM1048" s="778"/>
      <c r="DN1048" s="778"/>
      <c r="DO1048" s="778"/>
      <c r="DP1048" s="778"/>
      <c r="DQ1048" s="778"/>
      <c r="DR1048" s="778"/>
      <c r="DS1048" s="778"/>
      <c r="DT1048" s="778"/>
      <c r="DU1048" s="778"/>
      <c r="DV1048" s="778"/>
      <c r="DW1048" s="778"/>
      <c r="DX1048" s="778"/>
      <c r="DY1048" s="778"/>
      <c r="DZ1048" s="778"/>
      <c r="EA1048" s="778"/>
      <c r="EB1048" s="778"/>
      <c r="EC1048" s="778"/>
      <c r="ED1048" s="778"/>
      <c r="EE1048" s="778"/>
      <c r="EF1048" s="778"/>
      <c r="EG1048" s="778"/>
      <c r="EH1048" s="778"/>
      <c r="EI1048" s="778"/>
      <c r="EJ1048" s="778"/>
      <c r="EK1048" s="778"/>
      <c r="EL1048" s="778"/>
      <c r="EM1048" s="778"/>
      <c r="EN1048" s="778"/>
      <c r="EO1048" s="778"/>
      <c r="EP1048" s="778"/>
      <c r="EQ1048" s="778"/>
      <c r="ER1048" s="778"/>
      <c r="ES1048" s="778"/>
      <c r="ET1048" s="778"/>
      <c r="EU1048" s="778"/>
      <c r="EV1048" s="778"/>
      <c r="EW1048" s="778"/>
      <c r="EX1048" s="778"/>
      <c r="EY1048" s="778"/>
      <c r="EZ1048" s="778"/>
      <c r="FA1048" s="778"/>
      <c r="FB1048" s="778"/>
      <c r="FC1048" s="778"/>
      <c r="FD1048" s="778"/>
      <c r="FE1048" s="778"/>
      <c r="FF1048" s="778"/>
      <c r="FG1048" s="778"/>
      <c r="FH1048" s="778"/>
      <c r="FI1048" s="778"/>
      <c r="FJ1048" s="778"/>
      <c r="FK1048" s="778"/>
      <c r="FL1048" s="778"/>
      <c r="FM1048" s="778"/>
      <c r="FN1048" s="778"/>
      <c r="FO1048" s="778"/>
      <c r="FP1048" s="778"/>
      <c r="FQ1048" s="778"/>
      <c r="FR1048" s="778"/>
      <c r="FS1048" s="778"/>
      <c r="FT1048" s="778"/>
      <c r="FU1048" s="778"/>
      <c r="FV1048" s="778"/>
      <c r="FW1048" s="778"/>
      <c r="FX1048" s="778"/>
      <c r="FY1048" s="778"/>
      <c r="FZ1048" s="778"/>
      <c r="GA1048" s="778"/>
      <c r="GB1048" s="778"/>
      <c r="GC1048" s="778"/>
      <c r="GD1048" s="778"/>
      <c r="GE1048" s="778"/>
      <c r="GF1048" s="778"/>
      <c r="GG1048" s="778"/>
      <c r="GH1048" s="778"/>
      <c r="GI1048" s="778"/>
      <c r="GJ1048" s="778"/>
      <c r="GK1048" s="778"/>
      <c r="GL1048" s="778"/>
      <c r="GM1048" s="778"/>
      <c r="GN1048" s="778"/>
      <c r="GO1048" s="778"/>
      <c r="GP1048" s="778"/>
      <c r="GQ1048" s="778"/>
      <c r="GR1048" s="778"/>
      <c r="GS1048" s="778"/>
      <c r="GT1048" s="778"/>
      <c r="GU1048" s="778"/>
      <c r="GV1048" s="778"/>
      <c r="GW1048" s="778"/>
      <c r="GX1048" s="778"/>
      <c r="GY1048" s="778"/>
      <c r="GZ1048" s="778"/>
      <c r="HA1048" s="778"/>
      <c r="HB1048" s="778"/>
      <c r="HC1048" s="778"/>
      <c r="HD1048" s="778"/>
      <c r="HE1048" s="778"/>
      <c r="HF1048" s="778"/>
      <c r="HG1048" s="778"/>
      <c r="HH1048" s="778"/>
    </row>
    <row r="1049" spans="1:216" s="782" customFormat="1">
      <c r="A1049" s="779"/>
      <c r="B1049" s="780"/>
      <c r="C1049" s="780"/>
      <c r="D1049" s="780"/>
      <c r="E1049" s="780"/>
      <c r="F1049" s="780"/>
      <c r="G1049" s="780"/>
      <c r="H1049" s="780"/>
      <c r="I1049" s="780"/>
      <c r="J1049" s="780"/>
      <c r="K1049" s="780"/>
      <c r="L1049" s="780"/>
      <c r="M1049" s="780"/>
      <c r="N1049" s="780"/>
      <c r="O1049" s="780"/>
      <c r="P1049" s="780"/>
      <c r="Q1049" s="781"/>
      <c r="R1049" s="778"/>
      <c r="S1049" s="778"/>
      <c r="T1049" s="778"/>
      <c r="U1049" s="778"/>
      <c r="V1049" s="778"/>
      <c r="W1049" s="778"/>
      <c r="X1049" s="778"/>
      <c r="Y1049" s="778"/>
      <c r="Z1049" s="778"/>
      <c r="AA1049" s="778"/>
      <c r="AB1049" s="778"/>
      <c r="AC1049" s="778"/>
      <c r="AD1049" s="778"/>
      <c r="AE1049" s="778"/>
      <c r="AF1049" s="778"/>
      <c r="AG1049" s="778"/>
      <c r="AH1049" s="778"/>
      <c r="AI1049" s="778"/>
      <c r="AJ1049" s="778"/>
      <c r="AK1049" s="778"/>
      <c r="AL1049" s="778"/>
      <c r="AM1049" s="778"/>
      <c r="AN1049" s="778"/>
      <c r="AO1049" s="778"/>
      <c r="AP1049" s="778"/>
      <c r="AQ1049" s="778"/>
      <c r="AR1049" s="778"/>
      <c r="AS1049" s="778"/>
      <c r="AT1049" s="778"/>
      <c r="AU1049" s="778"/>
      <c r="AV1049" s="778"/>
      <c r="AW1049" s="778"/>
      <c r="AX1049" s="778"/>
      <c r="AY1049" s="778"/>
      <c r="AZ1049" s="778"/>
      <c r="BA1049" s="778"/>
      <c r="BB1049" s="778"/>
      <c r="BC1049" s="778"/>
      <c r="BD1049" s="778"/>
      <c r="BE1049" s="778"/>
      <c r="BF1049" s="778"/>
      <c r="BG1049" s="778"/>
      <c r="BH1049" s="778"/>
      <c r="BI1049" s="778"/>
      <c r="BJ1049" s="778"/>
      <c r="BK1049" s="778"/>
      <c r="BL1049" s="778"/>
      <c r="BM1049" s="778"/>
      <c r="BN1049" s="778"/>
      <c r="BO1049" s="778"/>
      <c r="BP1049" s="778"/>
      <c r="BQ1049" s="778"/>
      <c r="BR1049" s="778"/>
      <c r="BS1049" s="778"/>
      <c r="BT1049" s="778"/>
      <c r="BU1049" s="778"/>
      <c r="BV1049" s="778"/>
      <c r="BW1049" s="778"/>
      <c r="BX1049" s="778"/>
      <c r="BY1049" s="778"/>
      <c r="BZ1049" s="778"/>
      <c r="CA1049" s="778"/>
      <c r="CB1049" s="778"/>
      <c r="CC1049" s="778"/>
      <c r="CD1049" s="778"/>
      <c r="CE1049" s="778"/>
      <c r="CF1049" s="778"/>
      <c r="CG1049" s="778"/>
      <c r="CH1049" s="778"/>
      <c r="CI1049" s="778"/>
      <c r="CJ1049" s="778"/>
      <c r="CK1049" s="778"/>
      <c r="CL1049" s="778"/>
      <c r="CM1049" s="778"/>
      <c r="CN1049" s="778"/>
      <c r="CO1049" s="778"/>
      <c r="CP1049" s="778"/>
      <c r="CQ1049" s="778"/>
      <c r="CR1049" s="778"/>
      <c r="CS1049" s="778"/>
      <c r="CT1049" s="778"/>
      <c r="CU1049" s="778"/>
      <c r="CV1049" s="778"/>
      <c r="CW1049" s="778"/>
      <c r="CX1049" s="778"/>
      <c r="CY1049" s="778"/>
      <c r="CZ1049" s="778"/>
      <c r="DA1049" s="778"/>
      <c r="DB1049" s="778"/>
      <c r="DC1049" s="778"/>
      <c r="DD1049" s="778"/>
      <c r="DE1049" s="778"/>
      <c r="DF1049" s="778"/>
      <c r="DG1049" s="778"/>
      <c r="DH1049" s="778"/>
      <c r="DI1049" s="778"/>
      <c r="DJ1049" s="778"/>
      <c r="DK1049" s="778"/>
      <c r="DL1049" s="778"/>
      <c r="DM1049" s="778"/>
      <c r="DN1049" s="778"/>
      <c r="DO1049" s="778"/>
      <c r="DP1049" s="778"/>
      <c r="DQ1049" s="778"/>
      <c r="DR1049" s="778"/>
      <c r="DS1049" s="778"/>
      <c r="DT1049" s="778"/>
      <c r="DU1049" s="778"/>
      <c r="DV1049" s="778"/>
      <c r="DW1049" s="778"/>
      <c r="DX1049" s="778"/>
      <c r="DY1049" s="778"/>
      <c r="DZ1049" s="778"/>
      <c r="EA1049" s="778"/>
      <c r="EB1049" s="778"/>
      <c r="EC1049" s="778"/>
      <c r="ED1049" s="778"/>
      <c r="EE1049" s="778"/>
      <c r="EF1049" s="778"/>
      <c r="EG1049" s="778"/>
      <c r="EH1049" s="778"/>
      <c r="EI1049" s="778"/>
      <c r="EJ1049" s="778"/>
      <c r="EK1049" s="778"/>
      <c r="EL1049" s="778"/>
      <c r="EM1049" s="778"/>
      <c r="EN1049" s="778"/>
      <c r="EO1049" s="778"/>
      <c r="EP1049" s="778"/>
      <c r="EQ1049" s="778"/>
      <c r="ER1049" s="778"/>
      <c r="ES1049" s="778"/>
      <c r="ET1049" s="778"/>
      <c r="EU1049" s="778"/>
      <c r="EV1049" s="778"/>
      <c r="EW1049" s="778"/>
      <c r="EX1049" s="778"/>
      <c r="EY1049" s="778"/>
      <c r="EZ1049" s="778"/>
      <c r="FA1049" s="778"/>
      <c r="FB1049" s="778"/>
      <c r="FC1049" s="778"/>
      <c r="FD1049" s="778"/>
      <c r="FE1049" s="778"/>
      <c r="FF1049" s="778"/>
      <c r="FG1049" s="778"/>
      <c r="FH1049" s="778"/>
      <c r="FI1049" s="778"/>
      <c r="FJ1049" s="778"/>
      <c r="FK1049" s="778"/>
      <c r="FL1049" s="778"/>
      <c r="FM1049" s="778"/>
      <c r="FN1049" s="778"/>
      <c r="FO1049" s="778"/>
      <c r="FP1049" s="778"/>
      <c r="FQ1049" s="778"/>
      <c r="FR1049" s="778"/>
      <c r="FS1049" s="778"/>
      <c r="FT1049" s="778"/>
      <c r="FU1049" s="778"/>
      <c r="FV1049" s="778"/>
      <c r="FW1049" s="778"/>
      <c r="FX1049" s="778"/>
      <c r="FY1049" s="778"/>
      <c r="FZ1049" s="778"/>
      <c r="GA1049" s="778"/>
      <c r="GB1049" s="778"/>
      <c r="GC1049" s="778"/>
      <c r="GD1049" s="778"/>
      <c r="GE1049" s="778"/>
      <c r="GF1049" s="778"/>
      <c r="GG1049" s="778"/>
      <c r="GH1049" s="778"/>
      <c r="GI1049" s="778"/>
      <c r="GJ1049" s="778"/>
      <c r="GK1049" s="778"/>
      <c r="GL1049" s="778"/>
      <c r="GM1049" s="778"/>
      <c r="GN1049" s="778"/>
      <c r="GO1049" s="778"/>
      <c r="GP1049" s="778"/>
      <c r="GQ1049" s="778"/>
      <c r="GR1049" s="778"/>
      <c r="GS1049" s="778"/>
      <c r="GT1049" s="778"/>
      <c r="GU1049" s="778"/>
      <c r="GV1049" s="778"/>
      <c r="GW1049" s="778"/>
      <c r="GX1049" s="778"/>
      <c r="GY1049" s="778"/>
      <c r="GZ1049" s="778"/>
      <c r="HA1049" s="778"/>
      <c r="HB1049" s="778"/>
      <c r="HC1049" s="778"/>
      <c r="HD1049" s="778"/>
      <c r="HE1049" s="778"/>
      <c r="HF1049" s="778"/>
      <c r="HG1049" s="778"/>
      <c r="HH1049" s="778"/>
    </row>
    <row r="1050" spans="1:216" s="782" customFormat="1">
      <c r="A1050" s="779"/>
      <c r="B1050" s="780"/>
      <c r="C1050" s="780"/>
      <c r="D1050" s="780"/>
      <c r="E1050" s="780"/>
      <c r="F1050" s="780"/>
      <c r="G1050" s="780"/>
      <c r="H1050" s="780"/>
      <c r="I1050" s="780"/>
      <c r="J1050" s="780"/>
      <c r="K1050" s="780"/>
      <c r="L1050" s="780"/>
      <c r="M1050" s="780"/>
      <c r="N1050" s="780"/>
      <c r="O1050" s="780"/>
      <c r="P1050" s="780"/>
      <c r="Q1050" s="781"/>
      <c r="R1050" s="778"/>
      <c r="S1050" s="778"/>
      <c r="T1050" s="778"/>
      <c r="U1050" s="778"/>
      <c r="V1050" s="778"/>
      <c r="W1050" s="778"/>
      <c r="X1050" s="778"/>
      <c r="Y1050" s="778"/>
      <c r="Z1050" s="778"/>
      <c r="AA1050" s="778"/>
      <c r="AB1050" s="778"/>
      <c r="AC1050" s="778"/>
      <c r="AD1050" s="778"/>
      <c r="AE1050" s="778"/>
      <c r="AF1050" s="778"/>
      <c r="AG1050" s="778"/>
      <c r="AH1050" s="778"/>
      <c r="AI1050" s="778"/>
      <c r="AJ1050" s="778"/>
      <c r="AK1050" s="778"/>
      <c r="AL1050" s="778"/>
      <c r="AM1050" s="778"/>
      <c r="AN1050" s="778"/>
      <c r="AO1050" s="778"/>
      <c r="AP1050" s="778"/>
      <c r="AQ1050" s="778"/>
      <c r="AR1050" s="778"/>
      <c r="AS1050" s="778"/>
      <c r="AT1050" s="778"/>
      <c r="AU1050" s="778"/>
      <c r="AV1050" s="778"/>
      <c r="AW1050" s="778"/>
      <c r="AX1050" s="778"/>
      <c r="AY1050" s="778"/>
      <c r="AZ1050" s="778"/>
      <c r="BA1050" s="778"/>
      <c r="BB1050" s="778"/>
      <c r="BC1050" s="778"/>
      <c r="BD1050" s="778"/>
      <c r="BE1050" s="778"/>
      <c r="BF1050" s="778"/>
      <c r="BG1050" s="778"/>
      <c r="BH1050" s="778"/>
      <c r="BI1050" s="778"/>
      <c r="BJ1050" s="778"/>
      <c r="BK1050" s="778"/>
      <c r="BL1050" s="778"/>
      <c r="BM1050" s="778"/>
      <c r="BN1050" s="778"/>
      <c r="BO1050" s="778"/>
      <c r="BP1050" s="778"/>
      <c r="BQ1050" s="778"/>
      <c r="BR1050" s="778"/>
      <c r="BS1050" s="778"/>
      <c r="BT1050" s="778"/>
      <c r="BU1050" s="778"/>
      <c r="BV1050" s="778"/>
      <c r="BW1050" s="778"/>
      <c r="BX1050" s="778"/>
      <c r="BY1050" s="778"/>
      <c r="BZ1050" s="778"/>
      <c r="CA1050" s="778"/>
      <c r="CB1050" s="778"/>
      <c r="CC1050" s="778"/>
      <c r="CD1050" s="778"/>
      <c r="CE1050" s="778"/>
      <c r="CF1050" s="778"/>
      <c r="CG1050" s="778"/>
      <c r="CH1050" s="778"/>
      <c r="CI1050" s="778"/>
      <c r="CJ1050" s="778"/>
      <c r="CK1050" s="778"/>
      <c r="CL1050" s="778"/>
      <c r="CM1050" s="778"/>
      <c r="CN1050" s="778"/>
      <c r="CO1050" s="778"/>
      <c r="CP1050" s="778"/>
      <c r="CQ1050" s="778"/>
      <c r="CR1050" s="778"/>
      <c r="CS1050" s="778"/>
      <c r="CT1050" s="778"/>
      <c r="CU1050" s="778"/>
      <c r="CV1050" s="778"/>
      <c r="CW1050" s="778"/>
      <c r="CX1050" s="778"/>
      <c r="CY1050" s="778"/>
      <c r="CZ1050" s="778"/>
      <c r="DA1050" s="778"/>
      <c r="DB1050" s="778"/>
      <c r="DC1050" s="778"/>
      <c r="DD1050" s="778"/>
      <c r="DE1050" s="778"/>
      <c r="DF1050" s="778"/>
      <c r="DG1050" s="778"/>
      <c r="DH1050" s="778"/>
      <c r="DI1050" s="778"/>
      <c r="DJ1050" s="778"/>
      <c r="DK1050" s="778"/>
      <c r="DL1050" s="778"/>
      <c r="DM1050" s="778"/>
      <c r="DN1050" s="778"/>
      <c r="DO1050" s="778"/>
      <c r="DP1050" s="778"/>
      <c r="DQ1050" s="778"/>
      <c r="DR1050" s="778"/>
      <c r="DS1050" s="778"/>
      <c r="DT1050" s="778"/>
      <c r="DU1050" s="778"/>
      <c r="DV1050" s="778"/>
      <c r="DW1050" s="778"/>
      <c r="DX1050" s="778"/>
      <c r="DY1050" s="778"/>
      <c r="DZ1050" s="778"/>
      <c r="EA1050" s="778"/>
      <c r="EB1050" s="778"/>
      <c r="EC1050" s="778"/>
      <c r="ED1050" s="778"/>
      <c r="EE1050" s="778"/>
      <c r="EF1050" s="778"/>
      <c r="EG1050" s="778"/>
      <c r="EH1050" s="778"/>
      <c r="EI1050" s="778"/>
      <c r="EJ1050" s="778"/>
      <c r="EK1050" s="778"/>
      <c r="EL1050" s="778"/>
      <c r="EM1050" s="778"/>
      <c r="EN1050" s="778"/>
      <c r="EO1050" s="778"/>
      <c r="EP1050" s="778"/>
      <c r="EQ1050" s="778"/>
      <c r="ER1050" s="778"/>
      <c r="ES1050" s="778"/>
      <c r="ET1050" s="778"/>
      <c r="EU1050" s="778"/>
      <c r="EV1050" s="778"/>
      <c r="EW1050" s="778"/>
      <c r="EX1050" s="778"/>
      <c r="EY1050" s="778"/>
      <c r="EZ1050" s="778"/>
      <c r="FA1050" s="778"/>
      <c r="FB1050" s="778"/>
      <c r="FC1050" s="778"/>
      <c r="FD1050" s="778"/>
      <c r="FE1050" s="778"/>
      <c r="FF1050" s="778"/>
      <c r="FG1050" s="778"/>
      <c r="FH1050" s="778"/>
      <c r="FI1050" s="778"/>
      <c r="FJ1050" s="778"/>
      <c r="FK1050" s="778"/>
      <c r="FL1050" s="778"/>
      <c r="FM1050" s="778"/>
      <c r="FN1050" s="778"/>
      <c r="FO1050" s="778"/>
      <c r="FP1050" s="778"/>
      <c r="FQ1050" s="778"/>
      <c r="FR1050" s="778"/>
      <c r="FS1050" s="778"/>
      <c r="FT1050" s="778"/>
      <c r="FU1050" s="778"/>
      <c r="FV1050" s="778"/>
      <c r="FW1050" s="778"/>
      <c r="FX1050" s="778"/>
      <c r="FY1050" s="778"/>
      <c r="FZ1050" s="778"/>
      <c r="GA1050" s="778"/>
      <c r="GB1050" s="778"/>
      <c r="GC1050" s="778"/>
      <c r="GD1050" s="778"/>
      <c r="GE1050" s="778"/>
      <c r="GF1050" s="778"/>
      <c r="GG1050" s="778"/>
      <c r="GH1050" s="778"/>
      <c r="GI1050" s="778"/>
      <c r="GJ1050" s="778"/>
      <c r="GK1050" s="778"/>
      <c r="GL1050" s="778"/>
      <c r="GM1050" s="778"/>
      <c r="GN1050" s="778"/>
      <c r="GO1050" s="778"/>
      <c r="GP1050" s="778"/>
      <c r="GQ1050" s="778"/>
      <c r="GR1050" s="778"/>
      <c r="GS1050" s="778"/>
      <c r="GT1050" s="778"/>
      <c r="GU1050" s="778"/>
      <c r="GV1050" s="778"/>
      <c r="GW1050" s="778"/>
      <c r="GX1050" s="778"/>
      <c r="GY1050" s="778"/>
      <c r="GZ1050" s="778"/>
      <c r="HA1050" s="778"/>
      <c r="HB1050" s="778"/>
      <c r="HC1050" s="778"/>
      <c r="HD1050" s="778"/>
      <c r="HE1050" s="778"/>
      <c r="HF1050" s="778"/>
      <c r="HG1050" s="778"/>
      <c r="HH1050" s="778"/>
    </row>
    <row r="1051" spans="1:216" s="782" customFormat="1">
      <c r="A1051" s="779"/>
      <c r="B1051" s="780"/>
      <c r="C1051" s="780"/>
      <c r="D1051" s="780"/>
      <c r="E1051" s="780"/>
      <c r="F1051" s="780"/>
      <c r="G1051" s="780"/>
      <c r="H1051" s="780"/>
      <c r="I1051" s="780"/>
      <c r="J1051" s="780"/>
      <c r="K1051" s="780"/>
      <c r="L1051" s="780"/>
      <c r="M1051" s="780"/>
      <c r="N1051" s="780"/>
      <c r="O1051" s="780"/>
      <c r="P1051" s="780"/>
      <c r="Q1051" s="781"/>
      <c r="R1051" s="778"/>
      <c r="S1051" s="778"/>
      <c r="T1051" s="778"/>
      <c r="U1051" s="778"/>
      <c r="V1051" s="778"/>
      <c r="W1051" s="778"/>
      <c r="X1051" s="778"/>
      <c r="Y1051" s="778"/>
      <c r="Z1051" s="778"/>
      <c r="AA1051" s="778"/>
      <c r="AB1051" s="778"/>
      <c r="AC1051" s="778"/>
      <c r="AD1051" s="778"/>
      <c r="AE1051" s="778"/>
      <c r="AF1051" s="778"/>
      <c r="AG1051" s="778"/>
      <c r="AH1051" s="778"/>
      <c r="AI1051" s="778"/>
      <c r="AJ1051" s="778"/>
      <c r="AK1051" s="778"/>
      <c r="AL1051" s="778"/>
      <c r="AM1051" s="778"/>
      <c r="AN1051" s="778"/>
      <c r="AO1051" s="778"/>
      <c r="AP1051" s="778"/>
      <c r="AQ1051" s="778"/>
      <c r="AR1051" s="778"/>
      <c r="AS1051" s="778"/>
      <c r="AT1051" s="778"/>
      <c r="AU1051" s="778"/>
      <c r="AV1051" s="778"/>
      <c r="AW1051" s="778"/>
      <c r="AX1051" s="778"/>
      <c r="AY1051" s="778"/>
      <c r="AZ1051" s="778"/>
      <c r="BA1051" s="778"/>
      <c r="BB1051" s="778"/>
      <c r="BC1051" s="778"/>
      <c r="BD1051" s="778"/>
      <c r="BE1051" s="778"/>
      <c r="BF1051" s="778"/>
      <c r="BG1051" s="778"/>
      <c r="BH1051" s="778"/>
      <c r="BI1051" s="778"/>
      <c r="BJ1051" s="778"/>
      <c r="BK1051" s="778"/>
      <c r="BL1051" s="778"/>
      <c r="BM1051" s="778"/>
      <c r="BN1051" s="778"/>
      <c r="BO1051" s="778"/>
      <c r="BP1051" s="778"/>
      <c r="BQ1051" s="778"/>
      <c r="BR1051" s="778"/>
      <c r="BS1051" s="778"/>
      <c r="BT1051" s="778"/>
      <c r="BU1051" s="778"/>
      <c r="BV1051" s="778"/>
      <c r="BW1051" s="778"/>
      <c r="BX1051" s="778"/>
      <c r="BY1051" s="778"/>
      <c r="BZ1051" s="778"/>
      <c r="CA1051" s="778"/>
      <c r="CB1051" s="778"/>
      <c r="CC1051" s="778"/>
      <c r="CD1051" s="778"/>
      <c r="CE1051" s="778"/>
      <c r="CF1051" s="778"/>
      <c r="CG1051" s="778"/>
      <c r="CH1051" s="778"/>
      <c r="CI1051" s="778"/>
      <c r="CJ1051" s="778"/>
      <c r="CK1051" s="778"/>
      <c r="CL1051" s="778"/>
      <c r="CM1051" s="778"/>
      <c r="CN1051" s="778"/>
      <c r="CO1051" s="778"/>
      <c r="CP1051" s="778"/>
      <c r="CQ1051" s="778"/>
      <c r="CR1051" s="778"/>
      <c r="CS1051" s="778"/>
      <c r="CT1051" s="778"/>
      <c r="CU1051" s="778"/>
      <c r="CV1051" s="778"/>
      <c r="CW1051" s="778"/>
      <c r="CX1051" s="778"/>
      <c r="CY1051" s="778"/>
      <c r="CZ1051" s="778"/>
      <c r="DA1051" s="778"/>
      <c r="DB1051" s="778"/>
      <c r="DC1051" s="778"/>
      <c r="DD1051" s="778"/>
      <c r="DE1051" s="778"/>
      <c r="DF1051" s="778"/>
      <c r="DG1051" s="778"/>
      <c r="DH1051" s="778"/>
      <c r="DI1051" s="778"/>
      <c r="DJ1051" s="778"/>
      <c r="DK1051" s="778"/>
      <c r="DL1051" s="778"/>
      <c r="DM1051" s="778"/>
      <c r="DN1051" s="778"/>
      <c r="DO1051" s="778"/>
      <c r="DP1051" s="778"/>
      <c r="DQ1051" s="778"/>
      <c r="DR1051" s="778"/>
      <c r="DS1051" s="778"/>
      <c r="DT1051" s="778"/>
      <c r="DU1051" s="778"/>
      <c r="DV1051" s="778"/>
      <c r="DW1051" s="778"/>
      <c r="DX1051" s="778"/>
      <c r="DY1051" s="778"/>
      <c r="DZ1051" s="778"/>
      <c r="EA1051" s="778"/>
      <c r="EB1051" s="778"/>
      <c r="EC1051" s="778"/>
      <c r="ED1051" s="778"/>
      <c r="EE1051" s="778"/>
      <c r="EF1051" s="778"/>
      <c r="EG1051" s="778"/>
      <c r="EH1051" s="778"/>
      <c r="EI1051" s="778"/>
      <c r="EJ1051" s="778"/>
      <c r="EK1051" s="778"/>
      <c r="EL1051" s="778"/>
      <c r="EM1051" s="778"/>
      <c r="EN1051" s="778"/>
      <c r="EO1051" s="778"/>
      <c r="EP1051" s="778"/>
      <c r="EQ1051" s="778"/>
      <c r="ER1051" s="778"/>
      <c r="ES1051" s="778"/>
      <c r="ET1051" s="778"/>
      <c r="EU1051" s="778"/>
      <c r="EV1051" s="778"/>
      <c r="EW1051" s="778"/>
      <c r="EX1051" s="778"/>
      <c r="EY1051" s="778"/>
      <c r="EZ1051" s="778"/>
      <c r="FA1051" s="778"/>
      <c r="FB1051" s="778"/>
      <c r="FC1051" s="778"/>
      <c r="FD1051" s="778"/>
      <c r="FE1051" s="778"/>
      <c r="FF1051" s="778"/>
      <c r="FG1051" s="778"/>
      <c r="FH1051" s="778"/>
      <c r="FI1051" s="778"/>
      <c r="FJ1051" s="778"/>
      <c r="FK1051" s="778"/>
      <c r="FL1051" s="778"/>
      <c r="FM1051" s="778"/>
      <c r="FN1051" s="778"/>
      <c r="FO1051" s="778"/>
      <c r="FP1051" s="778"/>
      <c r="FQ1051" s="778"/>
      <c r="FR1051" s="778"/>
      <c r="FS1051" s="778"/>
      <c r="FT1051" s="778"/>
      <c r="FU1051" s="778"/>
      <c r="FV1051" s="778"/>
      <c r="FW1051" s="778"/>
      <c r="FX1051" s="778"/>
      <c r="FY1051" s="778"/>
      <c r="FZ1051" s="778"/>
      <c r="GA1051" s="778"/>
      <c r="GB1051" s="778"/>
      <c r="GC1051" s="778"/>
      <c r="GD1051" s="778"/>
      <c r="GE1051" s="778"/>
      <c r="GF1051" s="778"/>
      <c r="GG1051" s="778"/>
      <c r="GH1051" s="778"/>
      <c r="GI1051" s="778"/>
      <c r="GJ1051" s="778"/>
      <c r="GK1051" s="778"/>
      <c r="GL1051" s="778"/>
      <c r="GM1051" s="778"/>
      <c r="GN1051" s="778"/>
      <c r="GO1051" s="778"/>
      <c r="GP1051" s="778"/>
      <c r="GQ1051" s="778"/>
      <c r="GR1051" s="778"/>
      <c r="GS1051" s="778"/>
      <c r="GT1051" s="778"/>
      <c r="GU1051" s="778"/>
      <c r="GV1051" s="778"/>
      <c r="GW1051" s="778"/>
      <c r="GX1051" s="778"/>
      <c r="GY1051" s="778"/>
      <c r="GZ1051" s="778"/>
      <c r="HA1051" s="778"/>
      <c r="HB1051" s="778"/>
      <c r="HC1051" s="778"/>
      <c r="HD1051" s="778"/>
      <c r="HE1051" s="778"/>
      <c r="HF1051" s="778"/>
      <c r="HG1051" s="778"/>
      <c r="HH1051" s="778"/>
    </row>
    <row r="1052" spans="1:216" s="782" customFormat="1">
      <c r="A1052" s="779"/>
      <c r="B1052" s="780"/>
      <c r="C1052" s="780"/>
      <c r="D1052" s="780"/>
      <c r="E1052" s="780"/>
      <c r="F1052" s="780"/>
      <c r="G1052" s="780"/>
      <c r="H1052" s="780"/>
      <c r="I1052" s="780"/>
      <c r="J1052" s="780"/>
      <c r="K1052" s="780"/>
      <c r="L1052" s="780"/>
      <c r="M1052" s="780"/>
      <c r="N1052" s="780"/>
      <c r="O1052" s="780"/>
      <c r="P1052" s="780"/>
      <c r="Q1052" s="781"/>
      <c r="R1052" s="778"/>
      <c r="S1052" s="778"/>
      <c r="T1052" s="778"/>
      <c r="U1052" s="778"/>
      <c r="V1052" s="778"/>
      <c r="W1052" s="778"/>
      <c r="X1052" s="778"/>
      <c r="Y1052" s="778"/>
      <c r="Z1052" s="778"/>
      <c r="AA1052" s="778"/>
      <c r="AB1052" s="778"/>
      <c r="AC1052" s="778"/>
      <c r="AD1052" s="778"/>
      <c r="AE1052" s="778"/>
      <c r="AF1052" s="778"/>
      <c r="AG1052" s="778"/>
      <c r="AH1052" s="778"/>
      <c r="AI1052" s="778"/>
      <c r="AJ1052" s="778"/>
      <c r="AK1052" s="778"/>
      <c r="AL1052" s="778"/>
      <c r="AM1052" s="778"/>
      <c r="AN1052" s="778"/>
      <c r="AO1052" s="778"/>
      <c r="AP1052" s="778"/>
      <c r="AQ1052" s="778"/>
      <c r="AR1052" s="778"/>
      <c r="AS1052" s="778"/>
      <c r="AT1052" s="778"/>
      <c r="AU1052" s="778"/>
      <c r="AV1052" s="778"/>
      <c r="AW1052" s="778"/>
      <c r="AX1052" s="778"/>
      <c r="AY1052" s="778"/>
      <c r="AZ1052" s="778"/>
      <c r="BA1052" s="778"/>
      <c r="BB1052" s="778"/>
      <c r="BC1052" s="778"/>
      <c r="BD1052" s="778"/>
      <c r="BE1052" s="778"/>
      <c r="BF1052" s="778"/>
      <c r="BG1052" s="778"/>
      <c r="BH1052" s="778"/>
      <c r="BI1052" s="778"/>
      <c r="BJ1052" s="778"/>
      <c r="BK1052" s="778"/>
      <c r="BL1052" s="778"/>
      <c r="BM1052" s="778"/>
      <c r="BN1052" s="778"/>
      <c r="BO1052" s="778"/>
      <c r="BP1052" s="778"/>
      <c r="BQ1052" s="778"/>
      <c r="BR1052" s="778"/>
      <c r="BS1052" s="778"/>
      <c r="BT1052" s="778"/>
      <c r="BU1052" s="778"/>
      <c r="BV1052" s="778"/>
      <c r="BW1052" s="778"/>
      <c r="BX1052" s="778"/>
      <c r="BY1052" s="778"/>
      <c r="BZ1052" s="778"/>
      <c r="CA1052" s="778"/>
      <c r="CB1052" s="778"/>
      <c r="CC1052" s="778"/>
      <c r="CD1052" s="778"/>
      <c r="CE1052" s="778"/>
      <c r="CF1052" s="778"/>
      <c r="CG1052" s="778"/>
      <c r="CH1052" s="778"/>
      <c r="CI1052" s="778"/>
      <c r="CJ1052" s="778"/>
      <c r="CK1052" s="778"/>
      <c r="CL1052" s="778"/>
      <c r="CM1052" s="778"/>
      <c r="CN1052" s="778"/>
      <c r="CO1052" s="778"/>
      <c r="CP1052" s="778"/>
      <c r="CQ1052" s="778"/>
      <c r="CR1052" s="778"/>
      <c r="CS1052" s="778"/>
      <c r="CT1052" s="778"/>
      <c r="CU1052" s="778"/>
      <c r="CV1052" s="778"/>
      <c r="CW1052" s="778"/>
      <c r="CX1052" s="778"/>
      <c r="CY1052" s="778"/>
      <c r="CZ1052" s="778"/>
      <c r="DA1052" s="778"/>
      <c r="DB1052" s="778"/>
      <c r="DC1052" s="778"/>
      <c r="DD1052" s="778"/>
      <c r="DE1052" s="778"/>
      <c r="DF1052" s="778"/>
      <c r="DG1052" s="778"/>
      <c r="DH1052" s="778"/>
      <c r="DI1052" s="778"/>
      <c r="DJ1052" s="778"/>
      <c r="DK1052" s="778"/>
      <c r="DL1052" s="778"/>
      <c r="DM1052" s="778"/>
      <c r="DN1052" s="778"/>
      <c r="DO1052" s="778"/>
      <c r="DP1052" s="778"/>
      <c r="DQ1052" s="778"/>
      <c r="DR1052" s="778"/>
      <c r="DS1052" s="778"/>
      <c r="DT1052" s="778"/>
      <c r="DU1052" s="778"/>
      <c r="DV1052" s="778"/>
      <c r="DW1052" s="778"/>
      <c r="DX1052" s="778"/>
      <c r="DY1052" s="778"/>
      <c r="DZ1052" s="778"/>
      <c r="EA1052" s="778"/>
      <c r="EB1052" s="778"/>
      <c r="EC1052" s="778"/>
      <c r="ED1052" s="778"/>
      <c r="EE1052" s="778"/>
      <c r="EF1052" s="778"/>
      <c r="EG1052" s="778"/>
      <c r="EH1052" s="778"/>
      <c r="EI1052" s="778"/>
      <c r="EJ1052" s="778"/>
      <c r="EK1052" s="778"/>
      <c r="EL1052" s="778"/>
      <c r="EM1052" s="778"/>
      <c r="EN1052" s="778"/>
      <c r="EO1052" s="778"/>
      <c r="EP1052" s="778"/>
      <c r="EQ1052" s="778"/>
      <c r="ER1052" s="778"/>
      <c r="ES1052" s="778"/>
      <c r="ET1052" s="778"/>
      <c r="EU1052" s="778"/>
      <c r="EV1052" s="778"/>
      <c r="EW1052" s="778"/>
      <c r="EX1052" s="778"/>
      <c r="EY1052" s="778"/>
      <c r="EZ1052" s="778"/>
      <c r="FA1052" s="778"/>
      <c r="FB1052" s="778"/>
      <c r="FC1052" s="778"/>
      <c r="FD1052" s="778"/>
      <c r="FE1052" s="778"/>
      <c r="FF1052" s="778"/>
      <c r="FG1052" s="778"/>
      <c r="FH1052" s="778"/>
      <c r="FI1052" s="778"/>
      <c r="FJ1052" s="778"/>
      <c r="FK1052" s="778"/>
      <c r="FL1052" s="778"/>
      <c r="FM1052" s="778"/>
      <c r="FN1052" s="778"/>
      <c r="FO1052" s="778"/>
      <c r="FP1052" s="778"/>
      <c r="FQ1052" s="778"/>
      <c r="FR1052" s="778"/>
      <c r="FS1052" s="778"/>
      <c r="FT1052" s="778"/>
      <c r="FU1052" s="778"/>
      <c r="FV1052" s="778"/>
      <c r="FW1052" s="778"/>
      <c r="FX1052" s="778"/>
      <c r="FY1052" s="778"/>
      <c r="FZ1052" s="778"/>
      <c r="GA1052" s="778"/>
      <c r="GB1052" s="778"/>
      <c r="GC1052" s="778"/>
      <c r="GD1052" s="778"/>
      <c r="GE1052" s="778"/>
      <c r="GF1052" s="778"/>
      <c r="GG1052" s="778"/>
      <c r="GH1052" s="778"/>
      <c r="GI1052" s="778"/>
      <c r="GJ1052" s="778"/>
      <c r="GK1052" s="778"/>
      <c r="GL1052" s="778"/>
      <c r="GM1052" s="778"/>
      <c r="GN1052" s="778"/>
      <c r="GO1052" s="778"/>
      <c r="GP1052" s="778"/>
      <c r="GQ1052" s="778"/>
      <c r="GR1052" s="778"/>
      <c r="GS1052" s="778"/>
      <c r="GT1052" s="778"/>
      <c r="GU1052" s="778"/>
      <c r="GV1052" s="778"/>
      <c r="GW1052" s="778"/>
      <c r="GX1052" s="778"/>
      <c r="GY1052" s="778"/>
      <c r="GZ1052" s="778"/>
      <c r="HA1052" s="778"/>
      <c r="HB1052" s="778"/>
      <c r="HC1052" s="778"/>
      <c r="HD1052" s="778"/>
      <c r="HE1052" s="778"/>
      <c r="HF1052" s="778"/>
      <c r="HG1052" s="778"/>
      <c r="HH1052" s="778"/>
    </row>
    <row r="1053" spans="1:216" s="782" customFormat="1">
      <c r="A1053" s="779"/>
      <c r="B1053" s="780"/>
      <c r="C1053" s="780"/>
      <c r="D1053" s="780"/>
      <c r="E1053" s="780"/>
      <c r="F1053" s="780"/>
      <c r="G1053" s="780"/>
      <c r="H1053" s="780"/>
      <c r="I1053" s="780"/>
      <c r="J1053" s="780"/>
      <c r="K1053" s="780"/>
      <c r="L1053" s="780"/>
      <c r="M1053" s="780"/>
      <c r="N1053" s="780"/>
      <c r="O1053" s="780"/>
      <c r="P1053" s="780"/>
      <c r="Q1053" s="781"/>
      <c r="R1053" s="778"/>
      <c r="S1053" s="778"/>
      <c r="T1053" s="778"/>
      <c r="U1053" s="778"/>
      <c r="V1053" s="778"/>
      <c r="W1053" s="778"/>
      <c r="X1053" s="778"/>
      <c r="Y1053" s="778"/>
      <c r="Z1053" s="778"/>
      <c r="AA1053" s="778"/>
      <c r="AB1053" s="778"/>
      <c r="AC1053" s="778"/>
      <c r="AD1053" s="778"/>
      <c r="AE1053" s="778"/>
      <c r="AF1053" s="778"/>
      <c r="AG1053" s="778"/>
      <c r="AH1053" s="778"/>
      <c r="AI1053" s="778"/>
      <c r="AJ1053" s="778"/>
      <c r="AK1053" s="778"/>
      <c r="AL1053" s="778"/>
      <c r="AM1053" s="778"/>
      <c r="AN1053" s="778"/>
      <c r="AO1053" s="778"/>
      <c r="AP1053" s="778"/>
      <c r="AQ1053" s="778"/>
      <c r="AR1053" s="778"/>
      <c r="AS1053" s="778"/>
      <c r="AT1053" s="778"/>
      <c r="AU1053" s="778"/>
      <c r="AV1053" s="778"/>
      <c r="AW1053" s="778"/>
      <c r="AX1053" s="778"/>
      <c r="AY1053" s="778"/>
      <c r="AZ1053" s="778"/>
      <c r="BA1053" s="778"/>
      <c r="BB1053" s="778"/>
      <c r="BC1053" s="778"/>
      <c r="BD1053" s="778"/>
      <c r="BE1053" s="778"/>
      <c r="BF1053" s="778"/>
      <c r="BG1053" s="778"/>
      <c r="BH1053" s="778"/>
      <c r="BI1053" s="778"/>
      <c r="BJ1053" s="778"/>
      <c r="BK1053" s="778"/>
      <c r="BL1053" s="778"/>
      <c r="BM1053" s="778"/>
      <c r="BN1053" s="778"/>
      <c r="BO1053" s="778"/>
      <c r="BP1053" s="778"/>
      <c r="BQ1053" s="778"/>
      <c r="BR1053" s="778"/>
      <c r="BS1053" s="778"/>
      <c r="BT1053" s="778"/>
      <c r="BU1053" s="778"/>
      <c r="BV1053" s="778"/>
      <c r="BW1053" s="778"/>
      <c r="BX1053" s="778"/>
      <c r="BY1053" s="778"/>
      <c r="BZ1053" s="778"/>
      <c r="CA1053" s="778"/>
      <c r="CB1053" s="778"/>
      <c r="CC1053" s="778"/>
      <c r="CD1053" s="778"/>
      <c r="CE1053" s="778"/>
      <c r="CF1053" s="778"/>
      <c r="CG1053" s="778"/>
      <c r="CH1053" s="778"/>
      <c r="CI1053" s="778"/>
      <c r="CJ1053" s="778"/>
      <c r="CK1053" s="778"/>
      <c r="CL1053" s="778"/>
      <c r="CM1053" s="778"/>
      <c r="CN1053" s="778"/>
      <c r="CO1053" s="778"/>
      <c r="CP1053" s="778"/>
      <c r="CQ1053" s="778"/>
      <c r="CR1053" s="778"/>
      <c r="CS1053" s="778"/>
      <c r="CT1053" s="778"/>
      <c r="CU1053" s="778"/>
      <c r="CV1053" s="778"/>
      <c r="CW1053" s="778"/>
      <c r="CX1053" s="778"/>
      <c r="CY1053" s="778"/>
      <c r="CZ1053" s="778"/>
      <c r="DA1053" s="778"/>
      <c r="DB1053" s="778"/>
      <c r="DC1053" s="778"/>
      <c r="DD1053" s="778"/>
      <c r="DE1053" s="778"/>
      <c r="DF1053" s="778"/>
      <c r="DG1053" s="778"/>
      <c r="DH1053" s="778"/>
      <c r="DI1053" s="778"/>
      <c r="DJ1053" s="778"/>
      <c r="DK1053" s="778"/>
      <c r="DL1053" s="778"/>
      <c r="DM1053" s="778"/>
      <c r="DN1053" s="778"/>
      <c r="DO1053" s="778"/>
      <c r="DP1053" s="778"/>
      <c r="DQ1053" s="778"/>
      <c r="DR1053" s="778"/>
      <c r="DS1053" s="778"/>
      <c r="DT1053" s="778"/>
      <c r="DU1053" s="778"/>
      <c r="DV1053" s="778"/>
      <c r="DW1053" s="778"/>
      <c r="DX1053" s="778"/>
      <c r="DY1053" s="778"/>
      <c r="DZ1053" s="778"/>
      <c r="EA1053" s="778"/>
      <c r="EB1053" s="778"/>
      <c r="EC1053" s="778"/>
      <c r="ED1053" s="778"/>
      <c r="EE1053" s="778"/>
      <c r="EF1053" s="778"/>
      <c r="EG1053" s="778"/>
      <c r="EH1053" s="778"/>
      <c r="EI1053" s="778"/>
      <c r="EJ1053" s="778"/>
      <c r="EK1053" s="778"/>
      <c r="EL1053" s="778"/>
      <c r="EM1053" s="778"/>
      <c r="EN1053" s="778"/>
      <c r="EO1053" s="778"/>
      <c r="EP1053" s="778"/>
      <c r="EQ1053" s="778"/>
      <c r="ER1053" s="778"/>
      <c r="ES1053" s="778"/>
      <c r="ET1053" s="778"/>
      <c r="EU1053" s="778"/>
      <c r="EV1053" s="778"/>
      <c r="EW1053" s="778"/>
      <c r="EX1053" s="778"/>
      <c r="EY1053" s="778"/>
      <c r="EZ1053" s="778"/>
      <c r="FA1053" s="778"/>
      <c r="FB1053" s="778"/>
      <c r="FC1053" s="778"/>
      <c r="FD1053" s="778"/>
      <c r="FE1053" s="778"/>
      <c r="FF1053" s="778"/>
      <c r="FG1053" s="778"/>
      <c r="FH1053" s="778"/>
      <c r="FI1053" s="778"/>
      <c r="FJ1053" s="778"/>
      <c r="FK1053" s="778"/>
      <c r="FL1053" s="778"/>
      <c r="FM1053" s="778"/>
      <c r="FN1053" s="778"/>
      <c r="FO1053" s="778"/>
      <c r="FP1053" s="778"/>
      <c r="FQ1053" s="778"/>
      <c r="FR1053" s="778"/>
      <c r="FS1053" s="778"/>
      <c r="FT1053" s="778"/>
      <c r="FU1053" s="778"/>
      <c r="FV1053" s="778"/>
      <c r="FW1053" s="778"/>
      <c r="FX1053" s="778"/>
      <c r="FY1053" s="778"/>
      <c r="FZ1053" s="778"/>
      <c r="GA1053" s="778"/>
      <c r="GB1053" s="778"/>
      <c r="GC1053" s="778"/>
      <c r="GD1053" s="778"/>
      <c r="GE1053" s="778"/>
      <c r="GF1053" s="778"/>
      <c r="GG1053" s="778"/>
      <c r="GH1053" s="778"/>
      <c r="GI1053" s="778"/>
      <c r="GJ1053" s="778"/>
      <c r="GK1053" s="778"/>
      <c r="GL1053" s="778"/>
      <c r="GM1053" s="778"/>
      <c r="GN1053" s="778"/>
      <c r="GO1053" s="778"/>
      <c r="GP1053" s="778"/>
      <c r="GQ1053" s="778"/>
      <c r="GR1053" s="778"/>
      <c r="GS1053" s="778"/>
      <c r="GT1053" s="778"/>
      <c r="GU1053" s="778"/>
      <c r="GV1053" s="778"/>
      <c r="GW1053" s="778"/>
      <c r="GX1053" s="778"/>
      <c r="GY1053" s="778"/>
      <c r="GZ1053" s="778"/>
      <c r="HA1053" s="778"/>
      <c r="HB1053" s="778"/>
      <c r="HC1053" s="778"/>
      <c r="HD1053" s="778"/>
      <c r="HE1053" s="778"/>
      <c r="HF1053" s="778"/>
      <c r="HG1053" s="778"/>
      <c r="HH1053" s="778"/>
    </row>
    <row r="1054" spans="1:216" s="782" customFormat="1">
      <c r="A1054" s="779"/>
      <c r="B1054" s="780"/>
      <c r="C1054" s="780"/>
      <c r="D1054" s="780"/>
      <c r="E1054" s="780"/>
      <c r="F1054" s="780"/>
      <c r="G1054" s="780"/>
      <c r="H1054" s="780"/>
      <c r="I1054" s="780"/>
      <c r="J1054" s="780"/>
      <c r="K1054" s="780"/>
      <c r="L1054" s="780"/>
      <c r="M1054" s="780"/>
      <c r="N1054" s="780"/>
      <c r="O1054" s="780"/>
      <c r="P1054" s="780"/>
      <c r="Q1054" s="781"/>
      <c r="R1054" s="778"/>
      <c r="S1054" s="778"/>
      <c r="T1054" s="778"/>
      <c r="U1054" s="778"/>
      <c r="V1054" s="778"/>
      <c r="W1054" s="778"/>
      <c r="X1054" s="778"/>
      <c r="Y1054" s="778"/>
      <c r="Z1054" s="778"/>
      <c r="AA1054" s="778"/>
      <c r="AB1054" s="778"/>
      <c r="AC1054" s="778"/>
      <c r="AD1054" s="778"/>
      <c r="AE1054" s="778"/>
      <c r="AF1054" s="778"/>
      <c r="AG1054" s="778"/>
      <c r="AH1054" s="778"/>
      <c r="AI1054" s="778"/>
      <c r="AJ1054" s="778"/>
      <c r="AK1054" s="778"/>
      <c r="AL1054" s="778"/>
      <c r="AM1054" s="778"/>
      <c r="AN1054" s="778"/>
      <c r="AO1054" s="778"/>
      <c r="AP1054" s="778"/>
      <c r="AQ1054" s="778"/>
      <c r="AR1054" s="778"/>
      <c r="AS1054" s="778"/>
      <c r="AT1054" s="778"/>
      <c r="AU1054" s="778"/>
      <c r="AV1054" s="778"/>
      <c r="AW1054" s="778"/>
      <c r="AX1054" s="778"/>
      <c r="AY1054" s="778"/>
      <c r="AZ1054" s="778"/>
      <c r="BA1054" s="778"/>
      <c r="BB1054" s="778"/>
      <c r="BC1054" s="778"/>
      <c r="BD1054" s="778"/>
      <c r="BE1054" s="778"/>
      <c r="BF1054" s="778"/>
      <c r="BG1054" s="778"/>
      <c r="BH1054" s="778"/>
      <c r="BI1054" s="778"/>
      <c r="BJ1054" s="778"/>
      <c r="BK1054" s="778"/>
      <c r="BL1054" s="778"/>
      <c r="BM1054" s="778"/>
      <c r="BN1054" s="778"/>
      <c r="BO1054" s="778"/>
      <c r="BP1054" s="778"/>
      <c r="BQ1054" s="778"/>
      <c r="BR1054" s="778"/>
      <c r="BS1054" s="778"/>
      <c r="BT1054" s="778"/>
      <c r="BU1054" s="778"/>
      <c r="BV1054" s="778"/>
      <c r="BW1054" s="778"/>
      <c r="BX1054" s="778"/>
      <c r="BY1054" s="778"/>
      <c r="BZ1054" s="778"/>
      <c r="CA1054" s="778"/>
      <c r="CB1054" s="778"/>
      <c r="CC1054" s="778"/>
      <c r="CD1054" s="778"/>
      <c r="CE1054" s="778"/>
      <c r="CF1054" s="778"/>
      <c r="CG1054" s="778"/>
      <c r="CH1054" s="778"/>
      <c r="CI1054" s="778"/>
      <c r="CJ1054" s="778"/>
      <c r="CK1054" s="778"/>
      <c r="CL1054" s="778"/>
      <c r="CM1054" s="778"/>
      <c r="CN1054" s="778"/>
      <c r="CO1054" s="778"/>
      <c r="CP1054" s="778"/>
      <c r="CQ1054" s="778"/>
      <c r="CR1054" s="778"/>
      <c r="CS1054" s="778"/>
      <c r="CT1054" s="778"/>
      <c r="CU1054" s="778"/>
      <c r="CV1054" s="778"/>
      <c r="CW1054" s="778"/>
      <c r="CX1054" s="778"/>
      <c r="CY1054" s="778"/>
      <c r="CZ1054" s="778"/>
      <c r="DA1054" s="778"/>
      <c r="DB1054" s="778"/>
      <c r="DC1054" s="778"/>
      <c r="DD1054" s="778"/>
      <c r="DE1054" s="778"/>
      <c r="DF1054" s="778"/>
      <c r="DG1054" s="778"/>
      <c r="DH1054" s="778"/>
      <c r="DI1054" s="778"/>
      <c r="DJ1054" s="778"/>
      <c r="DK1054" s="778"/>
      <c r="DL1054" s="778"/>
      <c r="DM1054" s="778"/>
      <c r="DN1054" s="778"/>
      <c r="DO1054" s="778"/>
      <c r="DP1054" s="778"/>
      <c r="DQ1054" s="778"/>
      <c r="DR1054" s="778"/>
      <c r="DS1054" s="778"/>
      <c r="DT1054" s="778"/>
      <c r="DU1054" s="778"/>
      <c r="DV1054" s="778"/>
      <c r="DW1054" s="778"/>
      <c r="DX1054" s="778"/>
      <c r="DY1054" s="778"/>
      <c r="DZ1054" s="778"/>
      <c r="EA1054" s="778"/>
      <c r="EB1054" s="778"/>
      <c r="EC1054" s="778"/>
      <c r="ED1054" s="778"/>
      <c r="EE1054" s="778"/>
      <c r="EF1054" s="778"/>
      <c r="EG1054" s="778"/>
      <c r="EH1054" s="778"/>
      <c r="EI1054" s="778"/>
      <c r="EJ1054" s="778"/>
      <c r="EK1054" s="778"/>
      <c r="EL1054" s="778"/>
      <c r="EM1054" s="778"/>
      <c r="EN1054" s="778"/>
      <c r="EO1054" s="778"/>
      <c r="EP1054" s="778"/>
      <c r="EQ1054" s="778"/>
      <c r="ER1054" s="778"/>
      <c r="ES1054" s="778"/>
      <c r="ET1054" s="778"/>
      <c r="EU1054" s="778"/>
      <c r="EV1054" s="778"/>
      <c r="EW1054" s="778"/>
      <c r="EX1054" s="778"/>
      <c r="EY1054" s="778"/>
      <c r="EZ1054" s="778"/>
      <c r="FA1054" s="778"/>
      <c r="FB1054" s="778"/>
      <c r="FC1054" s="778"/>
      <c r="FD1054" s="778"/>
      <c r="FE1054" s="778"/>
      <c r="FF1054" s="778"/>
      <c r="FG1054" s="778"/>
      <c r="FH1054" s="778"/>
      <c r="FI1054" s="778"/>
      <c r="FJ1054" s="778"/>
      <c r="FK1054" s="778"/>
      <c r="FL1054" s="778"/>
      <c r="FM1054" s="778"/>
      <c r="FN1054" s="778"/>
      <c r="FO1054" s="778"/>
      <c r="FP1054" s="778"/>
      <c r="FQ1054" s="778"/>
      <c r="FR1054" s="778"/>
      <c r="FS1054" s="778"/>
      <c r="FT1054" s="778"/>
      <c r="FU1054" s="778"/>
      <c r="FV1054" s="778"/>
      <c r="FW1054" s="778"/>
      <c r="FX1054" s="778"/>
      <c r="FY1054" s="778"/>
      <c r="FZ1054" s="778"/>
      <c r="GA1054" s="778"/>
      <c r="GB1054" s="778"/>
      <c r="GC1054" s="778"/>
      <c r="GD1054" s="778"/>
      <c r="GE1054" s="778"/>
      <c r="GF1054" s="778"/>
      <c r="GG1054" s="778"/>
      <c r="GH1054" s="778"/>
      <c r="GI1054" s="778"/>
      <c r="GJ1054" s="778"/>
      <c r="GK1054" s="778"/>
      <c r="GL1054" s="778"/>
      <c r="GM1054" s="778"/>
      <c r="GN1054" s="778"/>
      <c r="GO1054" s="778"/>
      <c r="GP1054" s="778"/>
      <c r="GQ1054" s="778"/>
      <c r="GR1054" s="778"/>
      <c r="GS1054" s="778"/>
      <c r="GT1054" s="778"/>
      <c r="GU1054" s="778"/>
      <c r="GV1054" s="778"/>
      <c r="GW1054" s="778"/>
      <c r="GX1054" s="778"/>
      <c r="GY1054" s="778"/>
      <c r="GZ1054" s="778"/>
      <c r="HA1054" s="778"/>
      <c r="HB1054" s="778"/>
      <c r="HC1054" s="778"/>
      <c r="HD1054" s="778"/>
      <c r="HE1054" s="778"/>
      <c r="HF1054" s="778"/>
      <c r="HG1054" s="778"/>
      <c r="HH1054" s="778"/>
    </row>
    <row r="1055" spans="1:216" s="782" customFormat="1">
      <c r="A1055" s="779"/>
      <c r="B1055" s="780"/>
      <c r="C1055" s="780"/>
      <c r="D1055" s="780"/>
      <c r="E1055" s="780"/>
      <c r="F1055" s="780"/>
      <c r="G1055" s="780"/>
      <c r="H1055" s="780"/>
      <c r="I1055" s="780"/>
      <c r="J1055" s="780"/>
      <c r="K1055" s="780"/>
      <c r="L1055" s="780"/>
      <c r="M1055" s="780"/>
      <c r="N1055" s="780"/>
      <c r="O1055" s="780"/>
      <c r="P1055" s="780"/>
      <c r="Q1055" s="781"/>
      <c r="R1055" s="778"/>
      <c r="S1055" s="778"/>
      <c r="T1055" s="778"/>
      <c r="U1055" s="778"/>
      <c r="V1055" s="778"/>
      <c r="W1055" s="778"/>
      <c r="X1055" s="778"/>
      <c r="Y1055" s="778"/>
      <c r="Z1055" s="778"/>
      <c r="AA1055" s="778"/>
      <c r="AB1055" s="778"/>
      <c r="AC1055" s="778"/>
      <c r="AD1055" s="778"/>
      <c r="AE1055" s="778"/>
      <c r="AF1055" s="778"/>
      <c r="AG1055" s="778"/>
      <c r="AH1055" s="778"/>
      <c r="AI1055" s="778"/>
      <c r="AJ1055" s="778"/>
      <c r="AK1055" s="778"/>
      <c r="AL1055" s="778"/>
      <c r="AM1055" s="778"/>
      <c r="AN1055" s="778"/>
      <c r="AO1055" s="778"/>
      <c r="AP1055" s="778"/>
      <c r="AQ1055" s="778"/>
      <c r="AR1055" s="778"/>
      <c r="AS1055" s="778"/>
      <c r="AT1055" s="778"/>
      <c r="AU1055" s="778"/>
      <c r="AV1055" s="778"/>
      <c r="AW1055" s="778"/>
      <c r="AX1055" s="778"/>
      <c r="AY1055" s="778"/>
      <c r="AZ1055" s="778"/>
      <c r="BA1055" s="778"/>
      <c r="BB1055" s="778"/>
      <c r="BC1055" s="778"/>
      <c r="BD1055" s="778"/>
      <c r="BE1055" s="778"/>
      <c r="BF1055" s="778"/>
      <c r="BG1055" s="778"/>
      <c r="BH1055" s="778"/>
      <c r="BI1055" s="778"/>
      <c r="BJ1055" s="778"/>
      <c r="BK1055" s="778"/>
      <c r="BL1055" s="778"/>
      <c r="BM1055" s="778"/>
      <c r="BN1055" s="778"/>
      <c r="BO1055" s="778"/>
      <c r="BP1055" s="778"/>
      <c r="BQ1055" s="778"/>
      <c r="BR1055" s="778"/>
      <c r="BS1055" s="778"/>
      <c r="BT1055" s="778"/>
      <c r="BU1055" s="778"/>
      <c r="BV1055" s="778"/>
      <c r="BW1055" s="778"/>
      <c r="BX1055" s="778"/>
      <c r="BY1055" s="778"/>
      <c r="BZ1055" s="778"/>
      <c r="CA1055" s="778"/>
      <c r="CB1055" s="778"/>
      <c r="CC1055" s="778"/>
      <c r="CD1055" s="778"/>
      <c r="CE1055" s="778"/>
      <c r="CF1055" s="778"/>
      <c r="CG1055" s="778"/>
      <c r="CH1055" s="778"/>
      <c r="CI1055" s="778"/>
      <c r="CJ1055" s="778"/>
      <c r="CK1055" s="778"/>
      <c r="CL1055" s="778"/>
      <c r="CM1055" s="778"/>
      <c r="CN1055" s="778"/>
      <c r="CO1055" s="778"/>
      <c r="CP1055" s="778"/>
      <c r="CQ1055" s="778"/>
      <c r="CR1055" s="778"/>
      <c r="CS1055" s="778"/>
      <c r="CT1055" s="778"/>
      <c r="CU1055" s="778"/>
      <c r="CV1055" s="778"/>
      <c r="CW1055" s="778"/>
      <c r="CX1055" s="778"/>
      <c r="CY1055" s="778"/>
      <c r="CZ1055" s="778"/>
      <c r="DA1055" s="778"/>
      <c r="DB1055" s="778"/>
      <c r="DC1055" s="778"/>
      <c r="DD1055" s="778"/>
      <c r="DE1055" s="778"/>
      <c r="DF1055" s="778"/>
      <c r="DG1055" s="778"/>
      <c r="DH1055" s="778"/>
      <c r="DI1055" s="778"/>
      <c r="DJ1055" s="778"/>
      <c r="DK1055" s="778"/>
      <c r="DL1055" s="778"/>
      <c r="DM1055" s="778"/>
      <c r="DN1055" s="778"/>
      <c r="DO1055" s="778"/>
      <c r="DP1055" s="778"/>
      <c r="DQ1055" s="778"/>
      <c r="DR1055" s="778"/>
      <c r="DS1055" s="778"/>
      <c r="DT1055" s="778"/>
      <c r="DU1055" s="778"/>
      <c r="DV1055" s="778"/>
      <c r="DW1055" s="778"/>
      <c r="DX1055" s="778"/>
      <c r="DY1055" s="778"/>
      <c r="DZ1055" s="778"/>
      <c r="EA1055" s="778"/>
      <c r="EB1055" s="778"/>
      <c r="EC1055" s="778"/>
      <c r="ED1055" s="778"/>
      <c r="EE1055" s="778"/>
      <c r="EF1055" s="778"/>
      <c r="EG1055" s="778"/>
      <c r="EH1055" s="778"/>
      <c r="EI1055" s="778"/>
      <c r="EJ1055" s="778"/>
      <c r="EK1055" s="778"/>
      <c r="EL1055" s="778"/>
      <c r="EM1055" s="778"/>
      <c r="EN1055" s="778"/>
      <c r="EO1055" s="778"/>
      <c r="EP1055" s="778"/>
      <c r="EQ1055" s="778"/>
      <c r="ER1055" s="778"/>
      <c r="ES1055" s="778"/>
      <c r="ET1055" s="778"/>
      <c r="EU1055" s="778"/>
      <c r="EV1055" s="778"/>
      <c r="EW1055" s="778"/>
      <c r="EX1055" s="778"/>
      <c r="EY1055" s="778"/>
      <c r="EZ1055" s="778"/>
      <c r="FA1055" s="778"/>
      <c r="FB1055" s="778"/>
      <c r="FC1055" s="778"/>
      <c r="FD1055" s="778"/>
      <c r="FE1055" s="778"/>
      <c r="FF1055" s="778"/>
      <c r="FG1055" s="778"/>
      <c r="FH1055" s="778"/>
      <c r="FI1055" s="778"/>
      <c r="FJ1055" s="778"/>
      <c r="FK1055" s="778"/>
      <c r="FL1055" s="778"/>
      <c r="FM1055" s="778"/>
      <c r="FN1055" s="778"/>
      <c r="FO1055" s="778"/>
      <c r="FP1055" s="778"/>
      <c r="FQ1055" s="778"/>
      <c r="FR1055" s="778"/>
      <c r="FS1055" s="778"/>
      <c r="FT1055" s="778"/>
      <c r="FU1055" s="778"/>
      <c r="FV1055" s="778"/>
      <c r="FW1055" s="778"/>
      <c r="FX1055" s="778"/>
      <c r="FY1055" s="778"/>
      <c r="FZ1055" s="778"/>
      <c r="GA1055" s="778"/>
      <c r="GB1055" s="778"/>
      <c r="GC1055" s="778"/>
      <c r="GD1055" s="778"/>
      <c r="GE1055" s="778"/>
      <c r="GF1055" s="778"/>
      <c r="GG1055" s="778"/>
      <c r="GH1055" s="778"/>
      <c r="GI1055" s="778"/>
      <c r="GJ1055" s="778"/>
      <c r="GK1055" s="778"/>
      <c r="GL1055" s="778"/>
      <c r="GM1055" s="778"/>
      <c r="GN1055" s="778"/>
      <c r="GO1055" s="778"/>
      <c r="GP1055" s="778"/>
      <c r="GQ1055" s="778"/>
      <c r="GR1055" s="778"/>
      <c r="GS1055" s="778"/>
      <c r="GT1055" s="778"/>
      <c r="GU1055" s="778"/>
      <c r="GV1055" s="778"/>
      <c r="GW1055" s="778"/>
      <c r="GX1055" s="778"/>
      <c r="GY1055" s="778"/>
      <c r="GZ1055" s="778"/>
      <c r="HA1055" s="778"/>
      <c r="HB1055" s="778"/>
      <c r="HC1055" s="778"/>
      <c r="HD1055" s="778"/>
      <c r="HE1055" s="778"/>
      <c r="HF1055" s="778"/>
      <c r="HG1055" s="778"/>
      <c r="HH1055" s="778"/>
    </row>
    <row r="1056" spans="1:216" s="782" customFormat="1">
      <c r="A1056" s="779"/>
      <c r="B1056" s="780"/>
      <c r="C1056" s="780"/>
      <c r="D1056" s="780"/>
      <c r="E1056" s="780"/>
      <c r="F1056" s="780"/>
      <c r="G1056" s="780"/>
      <c r="H1056" s="780"/>
      <c r="I1056" s="780"/>
      <c r="J1056" s="780"/>
      <c r="K1056" s="780"/>
      <c r="L1056" s="780"/>
      <c r="M1056" s="780"/>
      <c r="N1056" s="780"/>
      <c r="O1056" s="780"/>
      <c r="P1056" s="780"/>
      <c r="Q1056" s="781"/>
      <c r="R1056" s="778"/>
      <c r="S1056" s="778"/>
      <c r="T1056" s="778"/>
      <c r="U1056" s="778"/>
      <c r="V1056" s="778"/>
      <c r="W1056" s="778"/>
      <c r="X1056" s="778"/>
      <c r="Y1056" s="778"/>
      <c r="Z1056" s="778"/>
      <c r="AA1056" s="778"/>
      <c r="AB1056" s="778"/>
      <c r="AC1056" s="778"/>
      <c r="AD1056" s="778"/>
      <c r="AE1056" s="778"/>
      <c r="AF1056" s="778"/>
      <c r="AG1056" s="778"/>
      <c r="AH1056" s="778"/>
      <c r="AI1056" s="778"/>
      <c r="AJ1056" s="778"/>
      <c r="AK1056" s="778"/>
      <c r="AL1056" s="778"/>
      <c r="AM1056" s="778"/>
      <c r="AN1056" s="778"/>
      <c r="AO1056" s="778"/>
      <c r="AP1056" s="778"/>
      <c r="AQ1056" s="778"/>
      <c r="AR1056" s="778"/>
      <c r="AS1056" s="778"/>
      <c r="AT1056" s="778"/>
      <c r="AU1056" s="778"/>
      <c r="AV1056" s="778"/>
      <c r="AW1056" s="778"/>
      <c r="AX1056" s="778"/>
      <c r="AY1056" s="778"/>
      <c r="AZ1056" s="778"/>
      <c r="BA1056" s="778"/>
      <c r="BB1056" s="778"/>
      <c r="BC1056" s="778"/>
      <c r="BD1056" s="778"/>
      <c r="BE1056" s="778"/>
      <c r="BF1056" s="778"/>
      <c r="BG1056" s="778"/>
      <c r="BH1056" s="778"/>
      <c r="BI1056" s="778"/>
      <c r="BJ1056" s="778"/>
      <c r="BK1056" s="778"/>
      <c r="BL1056" s="778"/>
      <c r="BM1056" s="778"/>
      <c r="BN1056" s="778"/>
      <c r="BO1056" s="778"/>
      <c r="BP1056" s="778"/>
      <c r="BQ1056" s="778"/>
      <c r="BR1056" s="778"/>
      <c r="BS1056" s="778"/>
      <c r="BT1056" s="778"/>
      <c r="BU1056" s="778"/>
      <c r="BV1056" s="778"/>
      <c r="BW1056" s="778"/>
      <c r="BX1056" s="778"/>
      <c r="BY1056" s="778"/>
      <c r="BZ1056" s="778"/>
      <c r="CA1056" s="778"/>
      <c r="CB1056" s="778"/>
      <c r="CC1056" s="778"/>
      <c r="CD1056" s="778"/>
      <c r="CE1056" s="778"/>
      <c r="CF1056" s="778"/>
      <c r="CG1056" s="778"/>
      <c r="CH1056" s="778"/>
      <c r="CI1056" s="778"/>
      <c r="CJ1056" s="778"/>
      <c r="CK1056" s="778"/>
      <c r="CL1056" s="778"/>
      <c r="CM1056" s="778"/>
      <c r="CN1056" s="778"/>
      <c r="CO1056" s="778"/>
      <c r="CP1056" s="778"/>
      <c r="CQ1056" s="778"/>
      <c r="CR1056" s="778"/>
      <c r="CS1056" s="778"/>
      <c r="CT1056" s="778"/>
      <c r="CU1056" s="778"/>
      <c r="CV1056" s="778"/>
      <c r="CW1056" s="778"/>
      <c r="CX1056" s="778"/>
      <c r="CY1056" s="778"/>
      <c r="CZ1056" s="778"/>
      <c r="DA1056" s="778"/>
      <c r="DB1056" s="778"/>
      <c r="DC1056" s="778"/>
      <c r="DD1056" s="778"/>
      <c r="DE1056" s="778"/>
      <c r="DF1056" s="778"/>
      <c r="DG1056" s="778"/>
      <c r="DH1056" s="778"/>
      <c r="DI1056" s="778"/>
      <c r="DJ1056" s="778"/>
      <c r="DK1056" s="778"/>
      <c r="DL1056" s="778"/>
      <c r="DM1056" s="778"/>
      <c r="DN1056" s="778"/>
      <c r="DO1056" s="778"/>
      <c r="DP1056" s="778"/>
      <c r="DQ1056" s="778"/>
      <c r="DR1056" s="778"/>
      <c r="DS1056" s="778"/>
      <c r="DT1056" s="778"/>
      <c r="DU1056" s="778"/>
      <c r="DV1056" s="778"/>
      <c r="DW1056" s="778"/>
      <c r="DX1056" s="778"/>
      <c r="DY1056" s="778"/>
      <c r="DZ1056" s="778"/>
      <c r="EA1056" s="778"/>
      <c r="EB1056" s="778"/>
      <c r="EC1056" s="778"/>
      <c r="ED1056" s="778"/>
      <c r="EE1056" s="778"/>
      <c r="EF1056" s="778"/>
      <c r="EG1056" s="778"/>
      <c r="EH1056" s="778"/>
      <c r="EI1056" s="778"/>
      <c r="EJ1056" s="778"/>
      <c r="EK1056" s="778"/>
      <c r="EL1056" s="778"/>
      <c r="EM1056" s="778"/>
      <c r="EN1056" s="778"/>
      <c r="EO1056" s="778"/>
      <c r="EP1056" s="778"/>
      <c r="EQ1056" s="778"/>
      <c r="ER1056" s="778"/>
      <c r="ES1056" s="778"/>
      <c r="ET1056" s="778"/>
      <c r="EU1056" s="778"/>
      <c r="EV1056" s="778"/>
      <c r="EW1056" s="778"/>
      <c r="EX1056" s="778"/>
      <c r="EY1056" s="778"/>
      <c r="EZ1056" s="778"/>
      <c r="FA1056" s="778"/>
      <c r="FB1056" s="778"/>
      <c r="FC1056" s="778"/>
      <c r="FD1056" s="778"/>
      <c r="FE1056" s="778"/>
      <c r="FF1056" s="778"/>
      <c r="FG1056" s="778"/>
      <c r="FH1056" s="778"/>
      <c r="FI1056" s="778"/>
      <c r="FJ1056" s="778"/>
      <c r="FK1056" s="778"/>
      <c r="FL1056" s="778"/>
      <c r="FM1056" s="778"/>
      <c r="FN1056" s="778"/>
      <c r="FO1056" s="778"/>
      <c r="FP1056" s="778"/>
      <c r="FQ1056" s="778"/>
      <c r="FR1056" s="778"/>
      <c r="FS1056" s="778"/>
      <c r="FT1056" s="778"/>
      <c r="FU1056" s="778"/>
      <c r="FV1056" s="778"/>
      <c r="FW1056" s="778"/>
      <c r="FX1056" s="778"/>
      <c r="FY1056" s="778"/>
      <c r="FZ1056" s="778"/>
      <c r="GA1056" s="778"/>
      <c r="GB1056" s="778"/>
      <c r="GC1056" s="778"/>
      <c r="GD1056" s="778"/>
      <c r="GE1056" s="778"/>
      <c r="GF1056" s="778"/>
      <c r="GG1056" s="778"/>
      <c r="GH1056" s="778"/>
      <c r="GI1056" s="778"/>
      <c r="GJ1056" s="778"/>
      <c r="GK1056" s="778"/>
      <c r="GL1056" s="778"/>
      <c r="GM1056" s="778"/>
      <c r="GN1056" s="778"/>
      <c r="GO1056" s="778"/>
      <c r="GP1056" s="778"/>
      <c r="GQ1056" s="778"/>
      <c r="GR1056" s="778"/>
      <c r="GS1056" s="778"/>
      <c r="GT1056" s="778"/>
      <c r="GU1056" s="778"/>
      <c r="GV1056" s="778"/>
      <c r="GW1056" s="778"/>
      <c r="GX1056" s="778"/>
      <c r="GY1056" s="778"/>
      <c r="GZ1056" s="778"/>
      <c r="HA1056" s="778"/>
      <c r="HB1056" s="778"/>
      <c r="HC1056" s="778"/>
      <c r="HD1056" s="778"/>
      <c r="HE1056" s="778"/>
      <c r="HF1056" s="778"/>
      <c r="HG1056" s="778"/>
      <c r="HH1056" s="778"/>
    </row>
    <row r="1057" spans="1:216" s="782" customFormat="1">
      <c r="A1057" s="779"/>
      <c r="B1057" s="780"/>
      <c r="C1057" s="780"/>
      <c r="D1057" s="780"/>
      <c r="E1057" s="780"/>
      <c r="F1057" s="780"/>
      <c r="G1057" s="780"/>
      <c r="H1057" s="780"/>
      <c r="I1057" s="780"/>
      <c r="J1057" s="780"/>
      <c r="K1057" s="780"/>
      <c r="L1057" s="780"/>
      <c r="M1057" s="780"/>
      <c r="N1057" s="780"/>
      <c r="O1057" s="780"/>
      <c r="P1057" s="780"/>
      <c r="Q1057" s="781"/>
      <c r="R1057" s="778"/>
      <c r="S1057" s="778"/>
      <c r="T1057" s="778"/>
      <c r="U1057" s="778"/>
      <c r="V1057" s="778"/>
      <c r="W1057" s="778"/>
      <c r="X1057" s="778"/>
      <c r="Y1057" s="778"/>
      <c r="Z1057" s="778"/>
      <c r="AA1057" s="778"/>
      <c r="AB1057" s="778"/>
      <c r="AC1057" s="778"/>
      <c r="AD1057" s="778"/>
      <c r="AE1057" s="778"/>
      <c r="AF1057" s="778"/>
      <c r="AG1057" s="778"/>
      <c r="AH1057" s="778"/>
      <c r="AI1057" s="778"/>
      <c r="AJ1057" s="778"/>
      <c r="AK1057" s="778"/>
      <c r="AL1057" s="778"/>
      <c r="AM1057" s="778"/>
      <c r="AN1057" s="778"/>
      <c r="AO1057" s="778"/>
      <c r="AP1057" s="778"/>
      <c r="AQ1057" s="778"/>
      <c r="AR1057" s="778"/>
      <c r="AS1057" s="778"/>
      <c r="AT1057" s="778"/>
      <c r="AU1057" s="778"/>
      <c r="AV1057" s="778"/>
      <c r="AW1057" s="778"/>
      <c r="AX1057" s="778"/>
      <c r="AY1057" s="778"/>
      <c r="AZ1057" s="778"/>
      <c r="BA1057" s="778"/>
      <c r="BB1057" s="778"/>
      <c r="BC1057" s="778"/>
      <c r="BD1057" s="778"/>
      <c r="BE1057" s="778"/>
      <c r="BF1057" s="778"/>
      <c r="BG1057" s="778"/>
      <c r="BH1057" s="778"/>
      <c r="BI1057" s="778"/>
      <c r="BJ1057" s="778"/>
      <c r="BK1057" s="778"/>
      <c r="BL1057" s="778"/>
      <c r="BM1057" s="778"/>
      <c r="BN1057" s="778"/>
      <c r="BO1057" s="778"/>
      <c r="BP1057" s="778"/>
      <c r="BQ1057" s="778"/>
      <c r="BR1057" s="778"/>
      <c r="BS1057" s="778"/>
      <c r="BT1057" s="778"/>
      <c r="BU1057" s="778"/>
      <c r="BV1057" s="778"/>
      <c r="BW1057" s="778"/>
      <c r="BX1057" s="778"/>
      <c r="BY1057" s="778"/>
      <c r="BZ1057" s="778"/>
      <c r="CA1057" s="778"/>
      <c r="CB1057" s="778"/>
      <c r="CC1057" s="778"/>
      <c r="CD1057" s="778"/>
      <c r="CE1057" s="778"/>
      <c r="CF1057" s="778"/>
      <c r="CG1057" s="778"/>
      <c r="CH1057" s="778"/>
      <c r="CI1057" s="778"/>
      <c r="CJ1057" s="778"/>
      <c r="CK1057" s="778"/>
      <c r="CL1057" s="778"/>
      <c r="CM1057" s="778"/>
      <c r="CN1057" s="778"/>
      <c r="CO1057" s="778"/>
      <c r="CP1057" s="778"/>
      <c r="CQ1057" s="778"/>
      <c r="CR1057" s="778"/>
      <c r="CS1057" s="778"/>
      <c r="CT1057" s="778"/>
      <c r="CU1057" s="778"/>
      <c r="CV1057" s="778"/>
      <c r="CW1057" s="778"/>
      <c r="CX1057" s="778"/>
      <c r="CY1057" s="778"/>
      <c r="CZ1057" s="778"/>
      <c r="DA1057" s="778"/>
      <c r="DB1057" s="778"/>
      <c r="DC1057" s="778"/>
      <c r="DD1057" s="778"/>
      <c r="DE1057" s="778"/>
      <c r="DF1057" s="778"/>
      <c r="DG1057" s="778"/>
      <c r="DH1057" s="778"/>
      <c r="DI1057" s="778"/>
      <c r="DJ1057" s="778"/>
      <c r="DK1057" s="778"/>
      <c r="DL1057" s="778"/>
      <c r="DM1057" s="778"/>
      <c r="DN1057" s="778"/>
      <c r="DO1057" s="778"/>
      <c r="DP1057" s="778"/>
      <c r="DQ1057" s="778"/>
      <c r="DR1057" s="778"/>
      <c r="DS1057" s="778"/>
      <c r="DT1057" s="778"/>
      <c r="DU1057" s="778"/>
      <c r="DV1057" s="778"/>
      <c r="DW1057" s="778"/>
      <c r="DX1057" s="778"/>
      <c r="DY1057" s="778"/>
      <c r="DZ1057" s="778"/>
      <c r="EA1057" s="778"/>
      <c r="EB1057" s="778"/>
      <c r="EC1057" s="778"/>
      <c r="ED1057" s="778"/>
      <c r="EE1057" s="778"/>
      <c r="EF1057" s="778"/>
      <c r="EG1057" s="778"/>
      <c r="EH1057" s="778"/>
      <c r="EI1057" s="778"/>
      <c r="EJ1057" s="778"/>
      <c r="EK1057" s="778"/>
      <c r="EL1057" s="778"/>
      <c r="EM1057" s="778"/>
      <c r="EN1057" s="778"/>
      <c r="EO1057" s="778"/>
      <c r="EP1057" s="778"/>
      <c r="EQ1057" s="778"/>
      <c r="ER1057" s="778"/>
      <c r="ES1057" s="778"/>
      <c r="ET1057" s="778"/>
      <c r="EU1057" s="778"/>
      <c r="EV1057" s="778"/>
      <c r="EW1057" s="778"/>
      <c r="EX1057" s="778"/>
      <c r="EY1057" s="778"/>
      <c r="EZ1057" s="778"/>
      <c r="FA1057" s="778"/>
      <c r="FB1057" s="778"/>
      <c r="FC1057" s="778"/>
      <c r="FD1057" s="778"/>
      <c r="FE1057" s="778"/>
      <c r="FF1057" s="778"/>
      <c r="FG1057" s="778"/>
      <c r="FH1057" s="778"/>
      <c r="FI1057" s="778"/>
      <c r="FJ1057" s="778"/>
      <c r="FK1057" s="778"/>
      <c r="FL1057" s="778"/>
      <c r="FM1057" s="778"/>
      <c r="FN1057" s="778"/>
      <c r="FO1057" s="778"/>
      <c r="FP1057" s="778"/>
      <c r="FQ1057" s="778"/>
      <c r="FR1057" s="778"/>
      <c r="FS1057" s="778"/>
      <c r="FT1057" s="778"/>
      <c r="FU1057" s="778"/>
      <c r="FV1057" s="778"/>
      <c r="FW1057" s="778"/>
      <c r="FX1057" s="778"/>
      <c r="FY1057" s="778"/>
      <c r="FZ1057" s="778"/>
      <c r="GA1057" s="778"/>
      <c r="GB1057" s="778"/>
      <c r="GC1057" s="778"/>
      <c r="GD1057" s="778"/>
      <c r="GE1057" s="778"/>
      <c r="GF1057" s="778"/>
      <c r="GG1057" s="778"/>
      <c r="GH1057" s="778"/>
      <c r="GI1057" s="778"/>
      <c r="GJ1057" s="778"/>
      <c r="GK1057" s="778"/>
      <c r="GL1057" s="778"/>
      <c r="GM1057" s="778"/>
      <c r="GN1057" s="778"/>
      <c r="GO1057" s="778"/>
      <c r="GP1057" s="778"/>
      <c r="GQ1057" s="778"/>
      <c r="GR1057" s="778"/>
      <c r="GS1057" s="778"/>
      <c r="GT1057" s="778"/>
      <c r="GU1057" s="778"/>
      <c r="GV1057" s="778"/>
      <c r="GW1057" s="778"/>
      <c r="GX1057" s="778"/>
      <c r="GY1057" s="778"/>
      <c r="GZ1057" s="778"/>
      <c r="HA1057" s="778"/>
      <c r="HB1057" s="778"/>
      <c r="HC1057" s="778"/>
      <c r="HD1057" s="778"/>
      <c r="HE1057" s="778"/>
      <c r="HF1057" s="778"/>
      <c r="HG1057" s="778"/>
      <c r="HH1057" s="778"/>
    </row>
    <row r="1058" spans="1:216" s="782" customFormat="1">
      <c r="A1058" s="779"/>
      <c r="B1058" s="780"/>
      <c r="C1058" s="780"/>
      <c r="D1058" s="780"/>
      <c r="E1058" s="780"/>
      <c r="F1058" s="780"/>
      <c r="G1058" s="780"/>
      <c r="H1058" s="780"/>
      <c r="I1058" s="780"/>
      <c r="J1058" s="780"/>
      <c r="K1058" s="780"/>
      <c r="L1058" s="780"/>
      <c r="M1058" s="780"/>
      <c r="N1058" s="780"/>
      <c r="O1058" s="780"/>
      <c r="P1058" s="780"/>
      <c r="Q1058" s="781"/>
      <c r="R1058" s="778"/>
      <c r="S1058" s="778"/>
      <c r="T1058" s="778"/>
      <c r="U1058" s="778"/>
      <c r="V1058" s="778"/>
      <c r="W1058" s="778"/>
      <c r="X1058" s="778"/>
      <c r="Y1058" s="778"/>
      <c r="Z1058" s="778"/>
      <c r="AA1058" s="778"/>
      <c r="AB1058" s="778"/>
      <c r="AC1058" s="778"/>
      <c r="AD1058" s="778"/>
      <c r="AE1058" s="778"/>
      <c r="AF1058" s="778"/>
      <c r="AG1058" s="778"/>
      <c r="AH1058" s="778"/>
      <c r="AI1058" s="778"/>
      <c r="AJ1058" s="778"/>
      <c r="AK1058" s="778"/>
      <c r="AL1058" s="778"/>
      <c r="AM1058" s="778"/>
      <c r="AN1058" s="778"/>
      <c r="AO1058" s="778"/>
      <c r="AP1058" s="778"/>
      <c r="AQ1058" s="778"/>
      <c r="AR1058" s="778"/>
      <c r="AS1058" s="778"/>
      <c r="AT1058" s="778"/>
      <c r="AU1058" s="778"/>
      <c r="AV1058" s="778"/>
      <c r="AW1058" s="778"/>
      <c r="AX1058" s="778"/>
      <c r="AY1058" s="778"/>
      <c r="AZ1058" s="778"/>
      <c r="BA1058" s="778"/>
      <c r="BB1058" s="778"/>
      <c r="BC1058" s="778"/>
      <c r="BD1058" s="778"/>
      <c r="BE1058" s="778"/>
      <c r="BF1058" s="778"/>
      <c r="BG1058" s="778"/>
      <c r="BH1058" s="778"/>
      <c r="BI1058" s="778"/>
      <c r="BJ1058" s="778"/>
      <c r="BK1058" s="778"/>
      <c r="BL1058" s="778"/>
      <c r="BM1058" s="778"/>
      <c r="BN1058" s="778"/>
      <c r="BO1058" s="778"/>
      <c r="BP1058" s="778"/>
      <c r="BQ1058" s="778"/>
      <c r="BR1058" s="778"/>
      <c r="BS1058" s="778"/>
      <c r="BT1058" s="778"/>
      <c r="BU1058" s="778"/>
      <c r="BV1058" s="778"/>
      <c r="BW1058" s="778"/>
      <c r="BX1058" s="778"/>
      <c r="BY1058" s="778"/>
      <c r="BZ1058" s="778"/>
      <c r="CA1058" s="778"/>
      <c r="CB1058" s="778"/>
      <c r="CC1058" s="778"/>
      <c r="CD1058" s="778"/>
      <c r="CE1058" s="778"/>
      <c r="CF1058" s="778"/>
      <c r="CG1058" s="778"/>
      <c r="CH1058" s="778"/>
      <c r="CI1058" s="778"/>
      <c r="CJ1058" s="778"/>
      <c r="CK1058" s="778"/>
      <c r="CL1058" s="778"/>
      <c r="CM1058" s="778"/>
      <c r="CN1058" s="778"/>
      <c r="CO1058" s="778"/>
      <c r="CP1058" s="778"/>
      <c r="CQ1058" s="778"/>
      <c r="CR1058" s="778"/>
      <c r="CS1058" s="778"/>
      <c r="CT1058" s="778"/>
      <c r="CU1058" s="778"/>
      <c r="CV1058" s="778"/>
      <c r="CW1058" s="778"/>
      <c r="CX1058" s="778"/>
      <c r="CY1058" s="778"/>
      <c r="CZ1058" s="778"/>
      <c r="DA1058" s="778"/>
      <c r="DB1058" s="778"/>
      <c r="DC1058" s="778"/>
      <c r="DD1058" s="778"/>
      <c r="DE1058" s="778"/>
      <c r="DF1058" s="778"/>
      <c r="DG1058" s="778"/>
      <c r="DH1058" s="778"/>
      <c r="DI1058" s="778"/>
      <c r="DJ1058" s="778"/>
      <c r="DK1058" s="778"/>
      <c r="DL1058" s="778"/>
      <c r="DM1058" s="778"/>
      <c r="DN1058" s="778"/>
      <c r="DO1058" s="778"/>
      <c r="DP1058" s="778"/>
      <c r="DQ1058" s="778"/>
      <c r="DR1058" s="778"/>
      <c r="DS1058" s="778"/>
      <c r="DT1058" s="778"/>
      <c r="DU1058" s="778"/>
      <c r="DV1058" s="778"/>
      <c r="DW1058" s="778"/>
      <c r="DX1058" s="778"/>
      <c r="DY1058" s="778"/>
      <c r="DZ1058" s="778"/>
      <c r="EA1058" s="778"/>
      <c r="EB1058" s="778"/>
      <c r="EC1058" s="778"/>
      <c r="ED1058" s="778"/>
      <c r="EE1058" s="778"/>
      <c r="EF1058" s="778"/>
      <c r="EG1058" s="778"/>
      <c r="EH1058" s="778"/>
      <c r="EI1058" s="778"/>
      <c r="EJ1058" s="778"/>
      <c r="EK1058" s="778"/>
      <c r="EL1058" s="778"/>
      <c r="EM1058" s="778"/>
      <c r="EN1058" s="778"/>
      <c r="EO1058" s="778"/>
      <c r="EP1058" s="778"/>
      <c r="EQ1058" s="778"/>
      <c r="ER1058" s="778"/>
      <c r="ES1058" s="778"/>
      <c r="ET1058" s="778"/>
      <c r="EU1058" s="778"/>
      <c r="EV1058" s="778"/>
      <c r="EW1058" s="778"/>
      <c r="EX1058" s="778"/>
      <c r="EY1058" s="778"/>
      <c r="EZ1058" s="778"/>
      <c r="FA1058" s="778"/>
      <c r="FB1058" s="778"/>
      <c r="FC1058" s="778"/>
      <c r="FD1058" s="778"/>
      <c r="FE1058" s="778"/>
      <c r="FF1058" s="778"/>
      <c r="FG1058" s="778"/>
      <c r="FH1058" s="778"/>
      <c r="FI1058" s="778"/>
      <c r="FJ1058" s="778"/>
      <c r="FK1058" s="778"/>
      <c r="FL1058" s="778"/>
      <c r="FM1058" s="778"/>
      <c r="FN1058" s="778"/>
      <c r="FO1058" s="778"/>
      <c r="FP1058" s="778"/>
      <c r="FQ1058" s="778"/>
      <c r="FR1058" s="778"/>
      <c r="FS1058" s="778"/>
      <c r="FT1058" s="778"/>
      <c r="FU1058" s="778"/>
      <c r="FV1058" s="778"/>
      <c r="FW1058" s="778"/>
      <c r="FX1058" s="778"/>
      <c r="FY1058" s="778"/>
      <c r="FZ1058" s="778"/>
      <c r="GA1058" s="778"/>
      <c r="GB1058" s="778"/>
      <c r="GC1058" s="778"/>
      <c r="GD1058" s="778"/>
      <c r="GE1058" s="778"/>
      <c r="GF1058" s="778"/>
      <c r="GG1058" s="778"/>
      <c r="GH1058" s="778"/>
      <c r="GI1058" s="778"/>
      <c r="GJ1058" s="778"/>
      <c r="GK1058" s="778"/>
      <c r="GL1058" s="778"/>
      <c r="GM1058" s="778"/>
      <c r="GN1058" s="778"/>
      <c r="GO1058" s="778"/>
      <c r="GP1058" s="778"/>
      <c r="GQ1058" s="778"/>
      <c r="GR1058" s="778"/>
      <c r="GS1058" s="778"/>
      <c r="GT1058" s="778"/>
      <c r="GU1058" s="778"/>
      <c r="GV1058" s="778"/>
      <c r="GW1058" s="778"/>
      <c r="GX1058" s="778"/>
      <c r="GY1058" s="778"/>
      <c r="GZ1058" s="778"/>
      <c r="HA1058" s="778"/>
      <c r="HB1058" s="778"/>
      <c r="HC1058" s="778"/>
      <c r="HD1058" s="778"/>
      <c r="HE1058" s="778"/>
      <c r="HF1058" s="778"/>
      <c r="HG1058" s="778"/>
      <c r="HH1058" s="778"/>
    </row>
    <row r="1059" spans="1:216" s="782" customFormat="1">
      <c r="A1059" s="779"/>
      <c r="B1059" s="780"/>
      <c r="C1059" s="780"/>
      <c r="D1059" s="780"/>
      <c r="E1059" s="780"/>
      <c r="F1059" s="780"/>
      <c r="G1059" s="780"/>
      <c r="H1059" s="780"/>
      <c r="I1059" s="780"/>
      <c r="J1059" s="780"/>
      <c r="K1059" s="780"/>
      <c r="L1059" s="780"/>
      <c r="M1059" s="780"/>
      <c r="N1059" s="780"/>
      <c r="O1059" s="780"/>
      <c r="P1059" s="780"/>
      <c r="Q1059" s="781"/>
      <c r="R1059" s="778"/>
      <c r="S1059" s="778"/>
      <c r="T1059" s="778"/>
      <c r="U1059" s="778"/>
      <c r="V1059" s="778"/>
      <c r="W1059" s="778"/>
      <c r="X1059" s="778"/>
      <c r="Y1059" s="778"/>
      <c r="Z1059" s="778"/>
      <c r="AA1059" s="778"/>
      <c r="AB1059" s="778"/>
      <c r="AC1059" s="778"/>
      <c r="AD1059" s="778"/>
      <c r="AE1059" s="778"/>
      <c r="AF1059" s="778"/>
      <c r="AG1059" s="778"/>
      <c r="AH1059" s="778"/>
      <c r="AI1059" s="778"/>
      <c r="AJ1059" s="778"/>
      <c r="AK1059" s="778"/>
      <c r="AL1059" s="778"/>
      <c r="AM1059" s="778"/>
      <c r="AN1059" s="778"/>
      <c r="AO1059" s="778"/>
      <c r="AP1059" s="778"/>
      <c r="AQ1059" s="778"/>
      <c r="AR1059" s="778"/>
      <c r="AS1059" s="778"/>
      <c r="AT1059" s="778"/>
      <c r="AU1059" s="778"/>
      <c r="AV1059" s="778"/>
      <c r="AW1059" s="778"/>
      <c r="AX1059" s="778"/>
      <c r="AY1059" s="778"/>
      <c r="AZ1059" s="778"/>
      <c r="BA1059" s="778"/>
      <c r="BB1059" s="778"/>
      <c r="BC1059" s="778"/>
      <c r="BD1059" s="778"/>
      <c r="BE1059" s="778"/>
      <c r="BF1059" s="778"/>
      <c r="BG1059" s="778"/>
      <c r="BH1059" s="778"/>
      <c r="BI1059" s="778"/>
      <c r="BJ1059" s="778"/>
      <c r="BK1059" s="778"/>
      <c r="BL1059" s="778"/>
      <c r="BM1059" s="778"/>
      <c r="BN1059" s="778"/>
      <c r="BO1059" s="778"/>
      <c r="BP1059" s="778"/>
      <c r="BQ1059" s="778"/>
      <c r="BR1059" s="778"/>
      <c r="BS1059" s="778"/>
      <c r="BT1059" s="778"/>
      <c r="BU1059" s="778"/>
      <c r="BV1059" s="778"/>
      <c r="BW1059" s="778"/>
      <c r="BX1059" s="778"/>
      <c r="BY1059" s="778"/>
      <c r="BZ1059" s="778"/>
      <c r="CA1059" s="778"/>
      <c r="CB1059" s="778"/>
      <c r="CC1059" s="778"/>
      <c r="CD1059" s="778"/>
      <c r="CE1059" s="778"/>
      <c r="CF1059" s="778"/>
      <c r="CG1059" s="778"/>
      <c r="CH1059" s="778"/>
      <c r="CI1059" s="778"/>
      <c r="CJ1059" s="778"/>
      <c r="CK1059" s="778"/>
      <c r="CL1059" s="778"/>
      <c r="CM1059" s="778"/>
      <c r="CN1059" s="778"/>
      <c r="CO1059" s="778"/>
      <c r="CP1059" s="778"/>
      <c r="CQ1059" s="778"/>
      <c r="CR1059" s="778"/>
      <c r="CS1059" s="778"/>
      <c r="CT1059" s="778"/>
      <c r="CU1059" s="778"/>
      <c r="CV1059" s="778"/>
      <c r="CW1059" s="778"/>
      <c r="CX1059" s="778"/>
      <c r="CY1059" s="778"/>
      <c r="CZ1059" s="778"/>
      <c r="DA1059" s="778"/>
      <c r="DB1059" s="778"/>
      <c r="DC1059" s="778"/>
      <c r="DD1059" s="778"/>
      <c r="DE1059" s="778"/>
      <c r="DF1059" s="778"/>
      <c r="DG1059" s="778"/>
      <c r="DH1059" s="778"/>
      <c r="DI1059" s="778"/>
      <c r="DJ1059" s="778"/>
      <c r="DK1059" s="778"/>
      <c r="DL1059" s="778"/>
      <c r="DM1059" s="778"/>
      <c r="DN1059" s="778"/>
      <c r="DO1059" s="778"/>
      <c r="DP1059" s="778"/>
      <c r="DQ1059" s="778"/>
      <c r="DR1059" s="778"/>
      <c r="DS1059" s="778"/>
      <c r="DT1059" s="778"/>
      <c r="DU1059" s="778"/>
      <c r="DV1059" s="778"/>
      <c r="DW1059" s="778"/>
      <c r="DX1059" s="778"/>
      <c r="DY1059" s="778"/>
      <c r="DZ1059" s="778"/>
      <c r="EA1059" s="778"/>
      <c r="EB1059" s="778"/>
      <c r="EC1059" s="778"/>
      <c r="ED1059" s="778"/>
      <c r="EE1059" s="778"/>
      <c r="EF1059" s="778"/>
      <c r="EG1059" s="778"/>
      <c r="EH1059" s="778"/>
      <c r="EI1059" s="778"/>
      <c r="EJ1059" s="778"/>
      <c r="EK1059" s="778"/>
      <c r="EL1059" s="778"/>
      <c r="EM1059" s="778"/>
      <c r="EN1059" s="778"/>
      <c r="EO1059" s="778"/>
      <c r="EP1059" s="778"/>
      <c r="EQ1059" s="778"/>
      <c r="ER1059" s="778"/>
      <c r="ES1059" s="778"/>
      <c r="ET1059" s="778"/>
      <c r="EU1059" s="778"/>
      <c r="EV1059" s="778"/>
      <c r="EW1059" s="778"/>
      <c r="EX1059" s="778"/>
      <c r="EY1059" s="778"/>
      <c r="EZ1059" s="778"/>
      <c r="FA1059" s="778"/>
      <c r="FB1059" s="778"/>
      <c r="FC1059" s="778"/>
      <c r="FD1059" s="778"/>
      <c r="FE1059" s="778"/>
      <c r="FF1059" s="778"/>
      <c r="FG1059" s="778"/>
      <c r="FH1059" s="778"/>
      <c r="FI1059" s="778"/>
      <c r="FJ1059" s="778"/>
      <c r="FK1059" s="778"/>
      <c r="FL1059" s="778"/>
      <c r="FM1059" s="778"/>
      <c r="FN1059" s="778"/>
      <c r="FO1059" s="778"/>
      <c r="FP1059" s="778"/>
      <c r="FQ1059" s="778"/>
      <c r="FR1059" s="778"/>
      <c r="FS1059" s="778"/>
      <c r="FT1059" s="778"/>
      <c r="FU1059" s="778"/>
      <c r="FV1059" s="778"/>
      <c r="FW1059" s="778"/>
      <c r="FX1059" s="778"/>
      <c r="FY1059" s="778"/>
      <c r="FZ1059" s="778"/>
      <c r="GA1059" s="778"/>
      <c r="GB1059" s="778"/>
      <c r="GC1059" s="778"/>
      <c r="GD1059" s="778"/>
      <c r="GE1059" s="778"/>
      <c r="GF1059" s="778"/>
      <c r="GG1059" s="778"/>
      <c r="GH1059" s="778"/>
      <c r="GI1059" s="778"/>
      <c r="GJ1059" s="778"/>
      <c r="GK1059" s="778"/>
      <c r="GL1059" s="778"/>
      <c r="GM1059" s="778"/>
      <c r="GN1059" s="778"/>
      <c r="GO1059" s="778"/>
      <c r="GP1059" s="778"/>
      <c r="GQ1059" s="778"/>
      <c r="GR1059" s="778"/>
      <c r="GS1059" s="778"/>
      <c r="GT1059" s="778"/>
      <c r="GU1059" s="778"/>
      <c r="GV1059" s="778"/>
      <c r="GW1059" s="778"/>
      <c r="GX1059" s="778"/>
      <c r="GY1059" s="778"/>
      <c r="GZ1059" s="778"/>
      <c r="HA1059" s="778"/>
      <c r="HB1059" s="778"/>
      <c r="HC1059" s="778"/>
      <c r="HD1059" s="778"/>
      <c r="HE1059" s="778"/>
      <c r="HF1059" s="778"/>
      <c r="HG1059" s="778"/>
      <c r="HH1059" s="778"/>
    </row>
    <row r="1060" spans="1:216" s="782" customFormat="1">
      <c r="A1060" s="779"/>
      <c r="B1060" s="780"/>
      <c r="C1060" s="780"/>
      <c r="D1060" s="780"/>
      <c r="E1060" s="780"/>
      <c r="F1060" s="780"/>
      <c r="G1060" s="780"/>
      <c r="H1060" s="780"/>
      <c r="I1060" s="780"/>
      <c r="J1060" s="780"/>
      <c r="K1060" s="780"/>
      <c r="L1060" s="780"/>
      <c r="M1060" s="780"/>
      <c r="N1060" s="780"/>
      <c r="O1060" s="780"/>
      <c r="P1060" s="780"/>
      <c r="Q1060" s="781"/>
      <c r="R1060" s="778"/>
      <c r="S1060" s="778"/>
      <c r="T1060" s="778"/>
      <c r="U1060" s="778"/>
      <c r="V1060" s="778"/>
      <c r="W1060" s="778"/>
      <c r="X1060" s="778"/>
      <c r="Y1060" s="778"/>
      <c r="Z1060" s="778"/>
      <c r="AA1060" s="778"/>
      <c r="AB1060" s="778"/>
      <c r="AC1060" s="778"/>
      <c r="AD1060" s="778"/>
      <c r="AE1060" s="778"/>
      <c r="AF1060" s="778"/>
      <c r="AG1060" s="778"/>
      <c r="AH1060" s="778"/>
      <c r="AI1060" s="778"/>
      <c r="AJ1060" s="778"/>
      <c r="AK1060" s="778"/>
      <c r="AL1060" s="778"/>
      <c r="AM1060" s="778"/>
      <c r="AN1060" s="778"/>
      <c r="AO1060" s="778"/>
      <c r="AP1060" s="778"/>
      <c r="AQ1060" s="778"/>
      <c r="AR1060" s="778"/>
      <c r="AS1060" s="778"/>
      <c r="AT1060" s="778"/>
      <c r="AU1060" s="778"/>
      <c r="AV1060" s="778"/>
      <c r="AW1060" s="778"/>
      <c r="AX1060" s="778"/>
      <c r="AY1060" s="778"/>
      <c r="AZ1060" s="778"/>
      <c r="BA1060" s="778"/>
      <c r="BB1060" s="778"/>
      <c r="BC1060" s="778"/>
      <c r="BD1060" s="778"/>
      <c r="BE1060" s="778"/>
      <c r="BF1060" s="778"/>
      <c r="BG1060" s="778"/>
      <c r="BH1060" s="778"/>
      <c r="BI1060" s="778"/>
      <c r="BJ1060" s="778"/>
      <c r="BK1060" s="778"/>
      <c r="BL1060" s="778"/>
      <c r="BM1060" s="778"/>
      <c r="BN1060" s="778"/>
      <c r="BO1060" s="778"/>
      <c r="BP1060" s="778"/>
      <c r="BQ1060" s="778"/>
      <c r="BR1060" s="778"/>
      <c r="BS1060" s="778"/>
      <c r="BT1060" s="778"/>
      <c r="BU1060" s="778"/>
      <c r="BV1060" s="778"/>
      <c r="BW1060" s="778"/>
      <c r="BX1060" s="778"/>
      <c r="BY1060" s="778"/>
      <c r="BZ1060" s="778"/>
      <c r="CA1060" s="778"/>
      <c r="CB1060" s="778"/>
      <c r="CC1060" s="778"/>
      <c r="CD1060" s="778"/>
      <c r="CE1060" s="778"/>
      <c r="CF1060" s="778"/>
      <c r="CG1060" s="778"/>
      <c r="CH1060" s="778"/>
      <c r="CI1060" s="778"/>
      <c r="CJ1060" s="778"/>
      <c r="CK1060" s="778"/>
      <c r="CL1060" s="778"/>
      <c r="CM1060" s="778"/>
      <c r="CN1060" s="778"/>
      <c r="CO1060" s="778"/>
      <c r="CP1060" s="778"/>
      <c r="CQ1060" s="778"/>
      <c r="CR1060" s="778"/>
      <c r="CS1060" s="778"/>
      <c r="CT1060" s="778"/>
      <c r="CU1060" s="778"/>
      <c r="CV1060" s="778"/>
      <c r="CW1060" s="778"/>
      <c r="CX1060" s="778"/>
      <c r="CY1060" s="778"/>
      <c r="CZ1060" s="778"/>
      <c r="DA1060" s="778"/>
      <c r="DB1060" s="778"/>
      <c r="DC1060" s="778"/>
      <c r="DD1060" s="778"/>
      <c r="DE1060" s="778"/>
      <c r="DF1060" s="778"/>
      <c r="DG1060" s="778"/>
      <c r="DH1060" s="778"/>
      <c r="DI1060" s="778"/>
      <c r="DJ1060" s="778"/>
      <c r="DK1060" s="778"/>
      <c r="DL1060" s="778"/>
      <c r="DM1060" s="778"/>
      <c r="DN1060" s="778"/>
      <c r="DO1060" s="778"/>
      <c r="DP1060" s="778"/>
      <c r="DQ1060" s="778"/>
      <c r="DR1060" s="778"/>
      <c r="DS1060" s="778"/>
      <c r="DT1060" s="778"/>
      <c r="DU1060" s="778"/>
      <c r="DV1060" s="778"/>
      <c r="DW1060" s="778"/>
      <c r="DX1060" s="778"/>
      <c r="DY1060" s="778"/>
      <c r="DZ1060" s="778"/>
      <c r="EA1060" s="778"/>
      <c r="EB1060" s="778"/>
      <c r="EC1060" s="778"/>
      <c r="ED1060" s="778"/>
      <c r="EE1060" s="778"/>
      <c r="EF1060" s="778"/>
      <c r="EG1060" s="778"/>
      <c r="EH1060" s="778"/>
      <c r="EI1060" s="778"/>
      <c r="EJ1060" s="778"/>
      <c r="EK1060" s="778"/>
      <c r="EL1060" s="778"/>
      <c r="EM1060" s="778"/>
      <c r="EN1060" s="778"/>
      <c r="EO1060" s="778"/>
      <c r="EP1060" s="778"/>
      <c r="EQ1060" s="778"/>
      <c r="ER1060" s="778"/>
      <c r="ES1060" s="778"/>
      <c r="ET1060" s="778"/>
      <c r="EU1060" s="778"/>
      <c r="EV1060" s="778"/>
      <c r="EW1060" s="778"/>
      <c r="EX1060" s="778"/>
      <c r="EY1060" s="778"/>
      <c r="EZ1060" s="778"/>
      <c r="FA1060" s="778"/>
      <c r="FB1060" s="778"/>
      <c r="FC1060" s="778"/>
      <c r="FD1060" s="778"/>
      <c r="FE1060" s="778"/>
      <c r="FF1060" s="778"/>
      <c r="FG1060" s="778"/>
      <c r="FH1060" s="778"/>
      <c r="FI1060" s="778"/>
      <c r="FJ1060" s="778"/>
      <c r="FK1060" s="778"/>
      <c r="FL1060" s="778"/>
      <c r="FM1060" s="778"/>
      <c r="FN1060" s="778"/>
      <c r="FO1060" s="778"/>
      <c r="FP1060" s="778"/>
      <c r="FQ1060" s="778"/>
      <c r="FR1060" s="778"/>
      <c r="FS1060" s="778"/>
      <c r="FT1060" s="778"/>
      <c r="FU1060" s="778"/>
      <c r="FV1060" s="778"/>
      <c r="FW1060" s="778"/>
      <c r="FX1060" s="778"/>
      <c r="FY1060" s="778"/>
      <c r="FZ1060" s="778"/>
      <c r="GA1060" s="778"/>
      <c r="GB1060" s="778"/>
      <c r="GC1060" s="778"/>
      <c r="GD1060" s="778"/>
      <c r="GE1060" s="778"/>
      <c r="GF1060" s="778"/>
      <c r="GG1060" s="778"/>
      <c r="GH1060" s="778"/>
      <c r="GI1060" s="778"/>
      <c r="GJ1060" s="778"/>
      <c r="GK1060" s="778"/>
      <c r="GL1060" s="778"/>
      <c r="GM1060" s="778"/>
      <c r="GN1060" s="778"/>
      <c r="GO1060" s="778"/>
      <c r="GP1060" s="778"/>
      <c r="GQ1060" s="778"/>
      <c r="GR1060" s="778"/>
      <c r="GS1060" s="778"/>
      <c r="GT1060" s="778"/>
      <c r="GU1060" s="778"/>
      <c r="GV1060" s="778"/>
      <c r="GW1060" s="778"/>
      <c r="GX1060" s="778"/>
      <c r="GY1060" s="778"/>
      <c r="GZ1060" s="778"/>
      <c r="HA1060" s="778"/>
      <c r="HB1060" s="778"/>
      <c r="HC1060" s="778"/>
      <c r="HD1060" s="778"/>
      <c r="HE1060" s="778"/>
      <c r="HF1060" s="778"/>
      <c r="HG1060" s="778"/>
      <c r="HH1060" s="778"/>
    </row>
    <row r="1061" spans="1:216" s="782" customFormat="1">
      <c r="A1061" s="779"/>
      <c r="B1061" s="780"/>
      <c r="C1061" s="780"/>
      <c r="D1061" s="780"/>
      <c r="E1061" s="780"/>
      <c r="F1061" s="780"/>
      <c r="G1061" s="780"/>
      <c r="H1061" s="780"/>
      <c r="I1061" s="780"/>
      <c r="J1061" s="780"/>
      <c r="K1061" s="780"/>
      <c r="L1061" s="780"/>
      <c r="M1061" s="780"/>
      <c r="N1061" s="780"/>
      <c r="O1061" s="780"/>
      <c r="P1061" s="780"/>
      <c r="Q1061" s="781"/>
      <c r="R1061" s="778"/>
      <c r="S1061" s="778"/>
      <c r="T1061" s="778"/>
      <c r="U1061" s="778"/>
      <c r="V1061" s="778"/>
      <c r="W1061" s="778"/>
      <c r="X1061" s="778"/>
      <c r="Y1061" s="778"/>
      <c r="Z1061" s="778"/>
      <c r="AA1061" s="778"/>
      <c r="AB1061" s="778"/>
      <c r="AC1061" s="778"/>
      <c r="AD1061" s="778"/>
      <c r="AE1061" s="778"/>
      <c r="AF1061" s="778"/>
      <c r="AG1061" s="778"/>
      <c r="AH1061" s="778"/>
      <c r="AI1061" s="778"/>
      <c r="AJ1061" s="778"/>
      <c r="AK1061" s="778"/>
      <c r="AL1061" s="778"/>
      <c r="AM1061" s="778"/>
      <c r="AN1061" s="778"/>
      <c r="AO1061" s="778"/>
      <c r="AP1061" s="778"/>
      <c r="AQ1061" s="778"/>
      <c r="AR1061" s="778"/>
      <c r="AS1061" s="778"/>
      <c r="AT1061" s="778"/>
      <c r="AU1061" s="778"/>
      <c r="AV1061" s="778"/>
      <c r="AW1061" s="778"/>
      <c r="AX1061" s="778"/>
      <c r="AY1061" s="778"/>
      <c r="AZ1061" s="778"/>
      <c r="BA1061" s="778"/>
      <c r="BB1061" s="778"/>
      <c r="BC1061" s="778"/>
      <c r="BD1061" s="778"/>
      <c r="BE1061" s="778"/>
      <c r="BF1061" s="778"/>
      <c r="BG1061" s="778"/>
      <c r="BH1061" s="778"/>
      <c r="BI1061" s="778"/>
      <c r="BJ1061" s="778"/>
      <c r="BK1061" s="778"/>
      <c r="BL1061" s="778"/>
      <c r="BM1061" s="778"/>
      <c r="BN1061" s="778"/>
      <c r="BO1061" s="778"/>
      <c r="BP1061" s="778"/>
      <c r="BQ1061" s="778"/>
      <c r="BR1061" s="778"/>
      <c r="BS1061" s="778"/>
      <c r="BT1061" s="778"/>
      <c r="BU1061" s="778"/>
      <c r="BV1061" s="778"/>
      <c r="BW1061" s="778"/>
      <c r="BX1061" s="778"/>
      <c r="BY1061" s="778"/>
      <c r="BZ1061" s="778"/>
      <c r="CA1061" s="778"/>
      <c r="CB1061" s="778"/>
      <c r="CC1061" s="778"/>
      <c r="CD1061" s="778"/>
      <c r="CE1061" s="778"/>
      <c r="CF1061" s="778"/>
      <c r="CG1061" s="778"/>
      <c r="CH1061" s="778"/>
      <c r="CI1061" s="778"/>
      <c r="CJ1061" s="778"/>
      <c r="CK1061" s="778"/>
      <c r="CL1061" s="778"/>
      <c r="CM1061" s="778"/>
      <c r="CN1061" s="778"/>
      <c r="CO1061" s="778"/>
      <c r="CP1061" s="778"/>
      <c r="CQ1061" s="778"/>
      <c r="CR1061" s="778"/>
      <c r="CS1061" s="778"/>
      <c r="CT1061" s="778"/>
      <c r="CU1061" s="778"/>
      <c r="CV1061" s="778"/>
      <c r="CW1061" s="778"/>
      <c r="CX1061" s="778"/>
      <c r="CY1061" s="778"/>
      <c r="CZ1061" s="778"/>
      <c r="DA1061" s="778"/>
      <c r="DB1061" s="778"/>
      <c r="DC1061" s="778"/>
      <c r="DD1061" s="778"/>
      <c r="DE1061" s="778"/>
      <c r="DF1061" s="778"/>
      <c r="DG1061" s="778"/>
      <c r="DH1061" s="778"/>
      <c r="DI1061" s="778"/>
      <c r="DJ1061" s="778"/>
      <c r="DK1061" s="778"/>
      <c r="DL1061" s="778"/>
      <c r="DM1061" s="778"/>
      <c r="DN1061" s="778"/>
      <c r="DO1061" s="778"/>
      <c r="DP1061" s="778"/>
      <c r="DQ1061" s="778"/>
      <c r="DR1061" s="778"/>
      <c r="DS1061" s="778"/>
      <c r="DT1061" s="778"/>
      <c r="DU1061" s="778"/>
      <c r="DV1061" s="778"/>
      <c r="DW1061" s="778"/>
      <c r="DX1061" s="778"/>
      <c r="DY1061" s="778"/>
      <c r="DZ1061" s="778"/>
      <c r="EA1061" s="778"/>
      <c r="EB1061" s="778"/>
      <c r="EC1061" s="778"/>
      <c r="ED1061" s="778"/>
      <c r="EE1061" s="778"/>
      <c r="EF1061" s="778"/>
      <c r="EG1061" s="778"/>
      <c r="EH1061" s="778"/>
      <c r="EI1061" s="778"/>
      <c r="EJ1061" s="778"/>
      <c r="EK1061" s="778"/>
      <c r="EL1061" s="778"/>
      <c r="EM1061" s="778"/>
      <c r="EN1061" s="778"/>
      <c r="EO1061" s="778"/>
      <c r="EP1061" s="778"/>
      <c r="EQ1061" s="778"/>
      <c r="ER1061" s="778"/>
      <c r="ES1061" s="778"/>
      <c r="ET1061" s="778"/>
      <c r="EU1061" s="778"/>
      <c r="EV1061" s="778"/>
      <c r="EW1061" s="778"/>
      <c r="EX1061" s="778"/>
      <c r="EY1061" s="778"/>
      <c r="EZ1061" s="778"/>
      <c r="FA1061" s="778"/>
      <c r="FB1061" s="778"/>
      <c r="FC1061" s="778"/>
      <c r="FD1061" s="778"/>
      <c r="FE1061" s="778"/>
      <c r="FF1061" s="778"/>
      <c r="FG1061" s="778"/>
      <c r="FH1061" s="778"/>
      <c r="FI1061" s="778"/>
      <c r="FJ1061" s="778"/>
      <c r="FK1061" s="778"/>
      <c r="FL1061" s="778"/>
      <c r="FM1061" s="778"/>
      <c r="FN1061" s="778"/>
      <c r="FO1061" s="778"/>
      <c r="FP1061" s="778"/>
      <c r="FQ1061" s="778"/>
      <c r="FR1061" s="778"/>
      <c r="FS1061" s="778"/>
      <c r="FT1061" s="778"/>
      <c r="FU1061" s="778"/>
      <c r="FV1061" s="778"/>
      <c r="FW1061" s="778"/>
      <c r="FX1061" s="778"/>
      <c r="FY1061" s="778"/>
      <c r="FZ1061" s="778"/>
      <c r="GA1061" s="778"/>
      <c r="GB1061" s="778"/>
      <c r="GC1061" s="778"/>
      <c r="GD1061" s="778"/>
      <c r="GE1061" s="778"/>
      <c r="GF1061" s="778"/>
      <c r="GG1061" s="778"/>
      <c r="GH1061" s="778"/>
      <c r="GI1061" s="778"/>
      <c r="GJ1061" s="778"/>
      <c r="GK1061" s="778"/>
      <c r="GL1061" s="778"/>
      <c r="GM1061" s="778"/>
      <c r="GN1061" s="778"/>
      <c r="GO1061" s="778"/>
      <c r="GP1061" s="778"/>
      <c r="GQ1061" s="778"/>
      <c r="GR1061" s="778"/>
      <c r="GS1061" s="778"/>
      <c r="GT1061" s="778"/>
      <c r="GU1061" s="778"/>
      <c r="GV1061" s="778"/>
      <c r="GW1061" s="778"/>
      <c r="GX1061" s="778"/>
      <c r="GY1061" s="778"/>
      <c r="GZ1061" s="778"/>
      <c r="HA1061" s="778"/>
      <c r="HB1061" s="778"/>
      <c r="HC1061" s="778"/>
      <c r="HD1061" s="778"/>
      <c r="HE1061" s="778"/>
      <c r="HF1061" s="778"/>
      <c r="HG1061" s="778"/>
      <c r="HH1061" s="778"/>
    </row>
    <row r="1062" spans="1:216" s="782" customFormat="1">
      <c r="A1062" s="779"/>
      <c r="B1062" s="780"/>
      <c r="C1062" s="780"/>
      <c r="D1062" s="780"/>
      <c r="E1062" s="780"/>
      <c r="F1062" s="780"/>
      <c r="G1062" s="780"/>
      <c r="H1062" s="780"/>
      <c r="I1062" s="780"/>
      <c r="J1062" s="780"/>
      <c r="K1062" s="780"/>
      <c r="L1062" s="780"/>
      <c r="M1062" s="780"/>
      <c r="N1062" s="780"/>
      <c r="O1062" s="780"/>
      <c r="P1062" s="780"/>
      <c r="Q1062" s="781"/>
      <c r="R1062" s="778"/>
      <c r="S1062" s="778"/>
      <c r="T1062" s="778"/>
      <c r="U1062" s="778"/>
      <c r="V1062" s="778"/>
      <c r="W1062" s="778"/>
      <c r="X1062" s="778"/>
      <c r="Y1062" s="778"/>
      <c r="Z1062" s="778"/>
      <c r="AA1062" s="778"/>
      <c r="AB1062" s="778"/>
      <c r="AC1062" s="778"/>
      <c r="AD1062" s="778"/>
      <c r="AE1062" s="778"/>
      <c r="AF1062" s="778"/>
      <c r="AG1062" s="778"/>
      <c r="AH1062" s="778"/>
      <c r="AI1062" s="778"/>
      <c r="AJ1062" s="778"/>
      <c r="AK1062" s="778"/>
      <c r="AL1062" s="778"/>
      <c r="AM1062" s="778"/>
      <c r="AN1062" s="778"/>
      <c r="AO1062" s="778"/>
      <c r="AP1062" s="778"/>
      <c r="AQ1062" s="778"/>
      <c r="AR1062" s="778"/>
      <c r="AS1062" s="778"/>
      <c r="AT1062" s="778"/>
      <c r="AU1062" s="778"/>
      <c r="AV1062" s="778"/>
      <c r="AW1062" s="778"/>
      <c r="AX1062" s="778"/>
      <c r="AY1062" s="778"/>
      <c r="AZ1062" s="778"/>
      <c r="BA1062" s="778"/>
      <c r="BB1062" s="778"/>
      <c r="BC1062" s="778"/>
      <c r="BD1062" s="778"/>
      <c r="BE1062" s="778"/>
      <c r="BF1062" s="778"/>
      <c r="BG1062" s="778"/>
      <c r="BH1062" s="778"/>
      <c r="BI1062" s="778"/>
      <c r="BJ1062" s="778"/>
      <c r="BK1062" s="778"/>
      <c r="BL1062" s="778"/>
      <c r="BM1062" s="778"/>
      <c r="BN1062" s="778"/>
      <c r="BO1062" s="778"/>
      <c r="BP1062" s="778"/>
      <c r="BQ1062" s="778"/>
      <c r="BR1062" s="778"/>
      <c r="BS1062" s="778"/>
      <c r="BT1062" s="778"/>
      <c r="BU1062" s="778"/>
      <c r="BV1062" s="778"/>
      <c r="BW1062" s="778"/>
      <c r="BX1062" s="778"/>
      <c r="BY1062" s="778"/>
      <c r="BZ1062" s="778"/>
      <c r="CA1062" s="778"/>
      <c r="CB1062" s="778"/>
      <c r="CC1062" s="778"/>
      <c r="CD1062" s="778"/>
      <c r="CE1062" s="778"/>
      <c r="CF1062" s="778"/>
      <c r="CG1062" s="778"/>
      <c r="CH1062" s="778"/>
      <c r="CI1062" s="778"/>
      <c r="CJ1062" s="778"/>
      <c r="CK1062" s="778"/>
      <c r="CL1062" s="778"/>
      <c r="CM1062" s="778"/>
      <c r="CN1062" s="778"/>
      <c r="CO1062" s="778"/>
      <c r="CP1062" s="778"/>
      <c r="CQ1062" s="778"/>
      <c r="CR1062" s="778"/>
      <c r="CS1062" s="778"/>
      <c r="CT1062" s="778"/>
      <c r="CU1062" s="778"/>
      <c r="CV1062" s="778"/>
      <c r="CW1062" s="778"/>
      <c r="CX1062" s="778"/>
      <c r="CY1062" s="778"/>
      <c r="CZ1062" s="778"/>
      <c r="DA1062" s="778"/>
      <c r="DB1062" s="778"/>
      <c r="DC1062" s="778"/>
      <c r="DD1062" s="778"/>
      <c r="DE1062" s="778"/>
      <c r="DF1062" s="778"/>
      <c r="DG1062" s="778"/>
      <c r="DH1062" s="778"/>
      <c r="DI1062" s="778"/>
      <c r="DJ1062" s="778"/>
      <c r="DK1062" s="778"/>
      <c r="DL1062" s="778"/>
      <c r="DM1062" s="778"/>
      <c r="DN1062" s="778"/>
      <c r="DO1062" s="778"/>
      <c r="DP1062" s="778"/>
      <c r="DQ1062" s="778"/>
      <c r="DR1062" s="778"/>
      <c r="DS1062" s="778"/>
      <c r="DT1062" s="778"/>
      <c r="DU1062" s="778"/>
      <c r="DV1062" s="778"/>
      <c r="DW1062" s="778"/>
      <c r="DX1062" s="778"/>
      <c r="DY1062" s="778"/>
      <c r="DZ1062" s="778"/>
      <c r="EA1062" s="778"/>
      <c r="EB1062" s="778"/>
      <c r="EC1062" s="778"/>
      <c r="ED1062" s="778"/>
      <c r="EE1062" s="778"/>
      <c r="EF1062" s="778"/>
      <c r="EG1062" s="778"/>
      <c r="EH1062" s="778"/>
      <c r="EI1062" s="778"/>
      <c r="EJ1062" s="778"/>
      <c r="EK1062" s="778"/>
      <c r="EL1062" s="778"/>
      <c r="EM1062" s="778"/>
      <c r="EN1062" s="778"/>
      <c r="EO1062" s="778"/>
      <c r="EP1062" s="778"/>
      <c r="EQ1062" s="778"/>
      <c r="ER1062" s="778"/>
      <c r="ES1062" s="778"/>
      <c r="ET1062" s="778"/>
      <c r="EU1062" s="778"/>
      <c r="EV1062" s="778"/>
      <c r="EW1062" s="778"/>
      <c r="EX1062" s="778"/>
      <c r="EY1062" s="778"/>
      <c r="EZ1062" s="778"/>
      <c r="FA1062" s="778"/>
      <c r="FB1062" s="778"/>
      <c r="FC1062" s="778"/>
      <c r="FD1062" s="778"/>
      <c r="FE1062" s="778"/>
      <c r="FF1062" s="778"/>
      <c r="FG1062" s="778"/>
      <c r="FH1062" s="778"/>
      <c r="FI1062" s="778"/>
      <c r="FJ1062" s="778"/>
      <c r="FK1062" s="778"/>
      <c r="FL1062" s="778"/>
      <c r="FM1062" s="778"/>
      <c r="FN1062" s="778"/>
      <c r="FO1062" s="778"/>
      <c r="FP1062" s="778"/>
      <c r="FQ1062" s="778"/>
      <c r="FR1062" s="778"/>
      <c r="FS1062" s="778"/>
      <c r="FT1062" s="778"/>
      <c r="FU1062" s="778"/>
      <c r="FV1062" s="778"/>
      <c r="FW1062" s="778"/>
      <c r="FX1062" s="778"/>
      <c r="FY1062" s="778"/>
      <c r="FZ1062" s="778"/>
      <c r="GA1062" s="778"/>
      <c r="GB1062" s="778"/>
      <c r="GC1062" s="778"/>
      <c r="GD1062" s="778"/>
      <c r="GE1062" s="778"/>
      <c r="GF1062" s="778"/>
      <c r="GG1062" s="778"/>
      <c r="GH1062" s="778"/>
      <c r="GI1062" s="778"/>
      <c r="GJ1062" s="778"/>
      <c r="GK1062" s="778"/>
      <c r="GL1062" s="778"/>
      <c r="GM1062" s="778"/>
      <c r="GN1062" s="778"/>
      <c r="GO1062" s="778"/>
      <c r="GP1062" s="778"/>
      <c r="GQ1062" s="778"/>
      <c r="GR1062" s="778"/>
      <c r="GS1062" s="778"/>
      <c r="GT1062" s="778"/>
      <c r="GU1062" s="778"/>
      <c r="GV1062" s="778"/>
      <c r="GW1062" s="778"/>
      <c r="GX1062" s="778"/>
      <c r="GY1062" s="778"/>
      <c r="GZ1062" s="778"/>
      <c r="HA1062" s="778"/>
      <c r="HB1062" s="778"/>
      <c r="HC1062" s="778"/>
      <c r="HD1062" s="778"/>
      <c r="HE1062" s="778"/>
      <c r="HF1062" s="778"/>
      <c r="HG1062" s="778"/>
      <c r="HH1062" s="778"/>
    </row>
    <row r="1063" spans="1:216" s="782" customFormat="1">
      <c r="A1063" s="779"/>
      <c r="B1063" s="780"/>
      <c r="C1063" s="780"/>
      <c r="D1063" s="780"/>
      <c r="E1063" s="780"/>
      <c r="F1063" s="780"/>
      <c r="G1063" s="780"/>
      <c r="H1063" s="780"/>
      <c r="I1063" s="780"/>
      <c r="J1063" s="780"/>
      <c r="K1063" s="780"/>
      <c r="L1063" s="780"/>
      <c r="M1063" s="780"/>
      <c r="N1063" s="780"/>
      <c r="O1063" s="780"/>
      <c r="P1063" s="780"/>
      <c r="Q1063" s="781"/>
      <c r="R1063" s="778"/>
      <c r="S1063" s="778"/>
      <c r="T1063" s="778"/>
      <c r="U1063" s="778"/>
      <c r="V1063" s="778"/>
      <c r="W1063" s="778"/>
      <c r="X1063" s="778"/>
      <c r="Y1063" s="778"/>
      <c r="Z1063" s="778"/>
      <c r="AA1063" s="778"/>
      <c r="AB1063" s="778"/>
      <c r="AC1063" s="778"/>
      <c r="AD1063" s="778"/>
      <c r="AE1063" s="778"/>
      <c r="AF1063" s="778"/>
      <c r="AG1063" s="778"/>
      <c r="AH1063" s="778"/>
      <c r="AI1063" s="778"/>
      <c r="AJ1063" s="778"/>
      <c r="AK1063" s="778"/>
      <c r="AL1063" s="778"/>
      <c r="AM1063" s="778"/>
      <c r="AN1063" s="778"/>
      <c r="AO1063" s="778"/>
      <c r="AP1063" s="778"/>
      <c r="AQ1063" s="778"/>
      <c r="AR1063" s="778"/>
      <c r="AS1063" s="778"/>
      <c r="AT1063" s="778"/>
      <c r="AU1063" s="778"/>
      <c r="AV1063" s="778"/>
      <c r="AW1063" s="778"/>
      <c r="AX1063" s="778"/>
      <c r="AY1063" s="778"/>
      <c r="AZ1063" s="778"/>
      <c r="BA1063" s="778"/>
      <c r="BB1063" s="778"/>
      <c r="BC1063" s="778"/>
      <c r="BD1063" s="778"/>
      <c r="BE1063" s="778"/>
      <c r="BF1063" s="778"/>
      <c r="BG1063" s="778"/>
      <c r="BH1063" s="778"/>
      <c r="BI1063" s="778"/>
      <c r="BJ1063" s="778"/>
      <c r="BK1063" s="778"/>
      <c r="BL1063" s="778"/>
      <c r="BM1063" s="778"/>
      <c r="BN1063" s="778"/>
      <c r="BO1063" s="778"/>
      <c r="BP1063" s="778"/>
      <c r="BQ1063" s="778"/>
      <c r="BR1063" s="778"/>
      <c r="BS1063" s="778"/>
      <c r="BT1063" s="778"/>
      <c r="BU1063" s="778"/>
      <c r="BV1063" s="778"/>
      <c r="BW1063" s="778"/>
      <c r="BX1063" s="778"/>
      <c r="BY1063" s="778"/>
      <c r="BZ1063" s="778"/>
      <c r="CA1063" s="778"/>
      <c r="CB1063" s="778"/>
      <c r="CC1063" s="778"/>
      <c r="CD1063" s="778"/>
      <c r="CE1063" s="778"/>
      <c r="CF1063" s="778"/>
      <c r="CG1063" s="778"/>
      <c r="CH1063" s="778"/>
      <c r="CI1063" s="778"/>
      <c r="CJ1063" s="778"/>
      <c r="CK1063" s="778"/>
      <c r="CL1063" s="778"/>
      <c r="CM1063" s="778"/>
      <c r="CN1063" s="778"/>
      <c r="CO1063" s="778"/>
      <c r="CP1063" s="778"/>
      <c r="CQ1063" s="778"/>
      <c r="CR1063" s="778"/>
      <c r="CS1063" s="778"/>
      <c r="CT1063" s="778"/>
      <c r="CU1063" s="778"/>
      <c r="CV1063" s="778"/>
      <c r="CW1063" s="778"/>
      <c r="CX1063" s="778"/>
      <c r="CY1063" s="778"/>
      <c r="CZ1063" s="778"/>
      <c r="DA1063" s="778"/>
      <c r="DB1063" s="778"/>
      <c r="DC1063" s="778"/>
      <c r="DD1063" s="778"/>
      <c r="DE1063" s="778"/>
      <c r="DF1063" s="778"/>
      <c r="DG1063" s="778"/>
      <c r="DH1063" s="778"/>
      <c r="DI1063" s="778"/>
      <c r="DJ1063" s="778"/>
      <c r="DK1063" s="778"/>
      <c r="DL1063" s="778"/>
      <c r="DM1063" s="778"/>
      <c r="DN1063" s="778"/>
      <c r="DO1063" s="778"/>
      <c r="DP1063" s="778"/>
      <c r="DQ1063" s="778"/>
      <c r="DR1063" s="778"/>
      <c r="DS1063" s="778"/>
      <c r="DT1063" s="778"/>
      <c r="DU1063" s="778"/>
      <c r="DV1063" s="778"/>
      <c r="DW1063" s="778"/>
      <c r="DX1063" s="778"/>
      <c r="DY1063" s="778"/>
      <c r="DZ1063" s="778"/>
      <c r="EA1063" s="778"/>
      <c r="EB1063" s="778"/>
      <c r="EC1063" s="778"/>
      <c r="ED1063" s="778"/>
      <c r="EE1063" s="778"/>
      <c r="EF1063" s="778"/>
      <c r="EG1063" s="778"/>
      <c r="EH1063" s="778"/>
      <c r="EI1063" s="778"/>
      <c r="EJ1063" s="778"/>
      <c r="EK1063" s="778"/>
      <c r="EL1063" s="778"/>
      <c r="EM1063" s="778"/>
      <c r="EN1063" s="778"/>
      <c r="EO1063" s="778"/>
      <c r="EP1063" s="778"/>
      <c r="EQ1063" s="778"/>
      <c r="ER1063" s="778"/>
      <c r="ES1063" s="778"/>
      <c r="ET1063" s="778"/>
      <c r="EU1063" s="778"/>
      <c r="EV1063" s="778"/>
      <c r="EW1063" s="778"/>
      <c r="EX1063" s="778"/>
      <c r="EY1063" s="778"/>
      <c r="EZ1063" s="778"/>
      <c r="FA1063" s="778"/>
      <c r="FB1063" s="778"/>
      <c r="FC1063" s="778"/>
      <c r="FD1063" s="778"/>
      <c r="FE1063" s="778"/>
      <c r="FF1063" s="778"/>
      <c r="FG1063" s="778"/>
      <c r="FH1063" s="778"/>
      <c r="FI1063" s="778"/>
      <c r="FJ1063" s="778"/>
      <c r="FK1063" s="778"/>
      <c r="FL1063" s="778"/>
      <c r="FM1063" s="778"/>
      <c r="FN1063" s="778"/>
      <c r="FO1063" s="778"/>
      <c r="FP1063" s="778"/>
      <c r="FQ1063" s="778"/>
      <c r="FR1063" s="778"/>
      <c r="FS1063" s="778"/>
      <c r="FT1063" s="778"/>
      <c r="FU1063" s="778"/>
      <c r="FV1063" s="778"/>
      <c r="FW1063" s="778"/>
      <c r="FX1063" s="778"/>
      <c r="FY1063" s="778"/>
      <c r="FZ1063" s="778"/>
      <c r="GA1063" s="778"/>
      <c r="GB1063" s="778"/>
      <c r="GC1063" s="778"/>
      <c r="GD1063" s="778"/>
      <c r="GE1063" s="778"/>
      <c r="GF1063" s="778"/>
      <c r="GG1063" s="778"/>
      <c r="GH1063" s="778"/>
      <c r="GI1063" s="778"/>
      <c r="GJ1063" s="778"/>
      <c r="GK1063" s="778"/>
      <c r="GL1063" s="778"/>
      <c r="GM1063" s="778"/>
      <c r="GN1063" s="778"/>
      <c r="GO1063" s="778"/>
      <c r="GP1063" s="778"/>
      <c r="GQ1063" s="778"/>
      <c r="GR1063" s="778"/>
      <c r="GS1063" s="778"/>
      <c r="GT1063" s="778"/>
      <c r="GU1063" s="778"/>
      <c r="GV1063" s="778"/>
      <c r="GW1063" s="778"/>
      <c r="GX1063" s="778"/>
      <c r="GY1063" s="778"/>
      <c r="GZ1063" s="778"/>
      <c r="HA1063" s="778"/>
      <c r="HB1063" s="778"/>
      <c r="HC1063" s="778"/>
      <c r="HD1063" s="778"/>
      <c r="HE1063" s="778"/>
      <c r="HF1063" s="778"/>
      <c r="HG1063" s="778"/>
      <c r="HH1063" s="778"/>
    </row>
    <row r="1064" spans="1:216" s="782" customFormat="1">
      <c r="A1064" s="779"/>
      <c r="B1064" s="780"/>
      <c r="C1064" s="780"/>
      <c r="D1064" s="780"/>
      <c r="E1064" s="780"/>
      <c r="F1064" s="780"/>
      <c r="G1064" s="780"/>
      <c r="H1064" s="780"/>
      <c r="I1064" s="780"/>
      <c r="J1064" s="780"/>
      <c r="K1064" s="780"/>
      <c r="L1064" s="780"/>
      <c r="M1064" s="780"/>
      <c r="N1064" s="780"/>
      <c r="O1064" s="780"/>
      <c r="P1064" s="780"/>
      <c r="Q1064" s="781"/>
      <c r="R1064" s="778"/>
      <c r="S1064" s="778"/>
      <c r="T1064" s="778"/>
      <c r="U1064" s="778"/>
      <c r="V1064" s="778"/>
      <c r="W1064" s="778"/>
      <c r="X1064" s="778"/>
      <c r="Y1064" s="778"/>
      <c r="Z1064" s="778"/>
      <c r="AA1064" s="778"/>
      <c r="AB1064" s="778"/>
      <c r="AC1064" s="778"/>
      <c r="AD1064" s="778"/>
      <c r="AE1064" s="778"/>
      <c r="AF1064" s="778"/>
      <c r="AG1064" s="778"/>
      <c r="AH1064" s="778"/>
      <c r="AI1064" s="778"/>
      <c r="AJ1064" s="778"/>
      <c r="AK1064" s="778"/>
      <c r="AL1064" s="778"/>
      <c r="AM1064" s="778"/>
      <c r="AN1064" s="778"/>
      <c r="AO1064" s="778"/>
      <c r="AP1064" s="778"/>
      <c r="AQ1064" s="778"/>
      <c r="AR1064" s="778"/>
      <c r="AS1064" s="778"/>
      <c r="AT1064" s="778"/>
      <c r="AU1064" s="778"/>
      <c r="AV1064" s="778"/>
      <c r="AW1064" s="778"/>
      <c r="AX1064" s="778"/>
      <c r="AY1064" s="778"/>
      <c r="AZ1064" s="778"/>
      <c r="BA1064" s="778"/>
      <c r="BB1064" s="778"/>
      <c r="BC1064" s="778"/>
      <c r="BD1064" s="778"/>
      <c r="BE1064" s="778"/>
      <c r="BF1064" s="778"/>
      <c r="BG1064" s="778"/>
      <c r="BH1064" s="778"/>
      <c r="BI1064" s="778"/>
      <c r="BJ1064" s="778"/>
      <c r="BK1064" s="778"/>
      <c r="BL1064" s="778"/>
      <c r="BM1064" s="778"/>
      <c r="BN1064" s="778"/>
      <c r="BO1064" s="778"/>
      <c r="BP1064" s="778"/>
      <c r="BQ1064" s="778"/>
      <c r="BR1064" s="778"/>
      <c r="BS1064" s="778"/>
      <c r="BT1064" s="778"/>
      <c r="BU1064" s="778"/>
      <c r="BV1064" s="778"/>
      <c r="BW1064" s="778"/>
      <c r="BX1064" s="778"/>
      <c r="BY1064" s="778"/>
      <c r="BZ1064" s="778"/>
      <c r="CA1064" s="778"/>
      <c r="CB1064" s="778"/>
      <c r="CC1064" s="778"/>
      <c r="CD1064" s="778"/>
      <c r="CE1064" s="778"/>
      <c r="CF1064" s="778"/>
      <c r="CG1064" s="778"/>
      <c r="CH1064" s="778"/>
      <c r="CI1064" s="778"/>
      <c r="CJ1064" s="778"/>
      <c r="CK1064" s="778"/>
      <c r="CL1064" s="778"/>
      <c r="CM1064" s="778"/>
      <c r="CN1064" s="778"/>
      <c r="CO1064" s="778"/>
      <c r="CP1064" s="778"/>
      <c r="CQ1064" s="778"/>
      <c r="CR1064" s="778"/>
      <c r="CS1064" s="778"/>
      <c r="CT1064" s="778"/>
      <c r="CU1064" s="778"/>
      <c r="CV1064" s="778"/>
      <c r="CW1064" s="778"/>
      <c r="CX1064" s="778"/>
      <c r="CY1064" s="778"/>
      <c r="CZ1064" s="778"/>
      <c r="DA1064" s="778"/>
      <c r="DB1064" s="778"/>
      <c r="DC1064" s="778"/>
      <c r="DD1064" s="778"/>
      <c r="DE1064" s="778"/>
      <c r="DF1064" s="778"/>
      <c r="DG1064" s="778"/>
      <c r="DH1064" s="778"/>
      <c r="DI1064" s="778"/>
      <c r="DJ1064" s="778"/>
      <c r="DK1064" s="778"/>
      <c r="DL1064" s="778"/>
      <c r="DM1064" s="778"/>
      <c r="DN1064" s="778"/>
      <c r="DO1064" s="778"/>
      <c r="DP1064" s="778"/>
      <c r="DQ1064" s="778"/>
      <c r="DR1064" s="778"/>
      <c r="DS1064" s="778"/>
      <c r="DT1064" s="778"/>
      <c r="DU1064" s="778"/>
      <c r="DV1064" s="778"/>
      <c r="DW1064" s="778"/>
      <c r="DX1064" s="778"/>
      <c r="DY1064" s="778"/>
      <c r="DZ1064" s="778"/>
      <c r="EA1064" s="778"/>
      <c r="EB1064" s="778"/>
      <c r="EC1064" s="778"/>
      <c r="ED1064" s="778"/>
      <c r="EE1064" s="778"/>
      <c r="EF1064" s="778"/>
      <c r="EG1064" s="778"/>
      <c r="EH1064" s="778"/>
      <c r="EI1064" s="778"/>
      <c r="EJ1064" s="778"/>
      <c r="EK1064" s="778"/>
      <c r="EL1064" s="778"/>
      <c r="EM1064" s="778"/>
      <c r="EN1064" s="778"/>
      <c r="EO1064" s="778"/>
      <c r="EP1064" s="778"/>
      <c r="EQ1064" s="778"/>
      <c r="ER1064" s="778"/>
      <c r="ES1064" s="778"/>
      <c r="ET1064" s="778"/>
      <c r="EU1064" s="778"/>
      <c r="EV1064" s="778"/>
      <c r="EW1064" s="778"/>
      <c r="EX1064" s="778"/>
      <c r="EY1064" s="778"/>
      <c r="EZ1064" s="778"/>
      <c r="FA1064" s="778"/>
      <c r="FB1064" s="778"/>
      <c r="FC1064" s="778"/>
      <c r="FD1064" s="778"/>
      <c r="FE1064" s="778"/>
      <c r="FF1064" s="778"/>
      <c r="FG1064" s="778"/>
      <c r="FH1064" s="778"/>
      <c r="FI1064" s="778"/>
      <c r="FJ1064" s="778"/>
      <c r="FK1064" s="778"/>
      <c r="FL1064" s="778"/>
      <c r="FM1064" s="778"/>
      <c r="FN1064" s="778"/>
      <c r="FO1064" s="778"/>
      <c r="FP1064" s="778"/>
      <c r="FQ1064" s="778"/>
      <c r="FR1064" s="778"/>
      <c r="FS1064" s="778"/>
      <c r="FT1064" s="778"/>
      <c r="FU1064" s="778"/>
      <c r="FV1064" s="778"/>
      <c r="FW1064" s="778"/>
      <c r="FX1064" s="778"/>
      <c r="FY1064" s="778"/>
      <c r="FZ1064" s="778"/>
      <c r="GA1064" s="778"/>
      <c r="GB1064" s="778"/>
      <c r="GC1064" s="778"/>
      <c r="GD1064" s="778"/>
      <c r="GE1064" s="778"/>
      <c r="GF1064" s="778"/>
      <c r="GG1064" s="778"/>
      <c r="GH1064" s="778"/>
      <c r="GI1064" s="778"/>
      <c r="GJ1064" s="778"/>
      <c r="GK1064" s="778"/>
      <c r="GL1064" s="778"/>
      <c r="GM1064" s="778"/>
      <c r="GN1064" s="778"/>
      <c r="GO1064" s="778"/>
      <c r="GP1064" s="778"/>
      <c r="GQ1064" s="778"/>
      <c r="GR1064" s="778"/>
      <c r="GS1064" s="778"/>
      <c r="GT1064" s="778"/>
      <c r="GU1064" s="778"/>
      <c r="GV1064" s="778"/>
      <c r="GW1064" s="778"/>
      <c r="GX1064" s="778"/>
      <c r="GY1064" s="778"/>
      <c r="GZ1064" s="778"/>
      <c r="HA1064" s="778"/>
      <c r="HB1064" s="778"/>
      <c r="HC1064" s="778"/>
      <c r="HD1064" s="778"/>
      <c r="HE1064" s="778"/>
      <c r="HF1064" s="778"/>
      <c r="HG1064" s="778"/>
      <c r="HH1064" s="778"/>
    </row>
    <row r="1065" spans="1:216" s="782" customFormat="1">
      <c r="A1065" s="779"/>
      <c r="B1065" s="780"/>
      <c r="C1065" s="780"/>
      <c r="D1065" s="780"/>
      <c r="E1065" s="780"/>
      <c r="F1065" s="780"/>
      <c r="G1065" s="780"/>
      <c r="H1065" s="780"/>
      <c r="I1065" s="780"/>
      <c r="J1065" s="780"/>
      <c r="K1065" s="780"/>
      <c r="L1065" s="780"/>
      <c r="M1065" s="780"/>
      <c r="N1065" s="780"/>
      <c r="O1065" s="780"/>
      <c r="P1065" s="780"/>
      <c r="Q1065" s="781"/>
      <c r="R1065" s="778"/>
      <c r="S1065" s="778"/>
      <c r="T1065" s="778"/>
      <c r="U1065" s="778"/>
      <c r="V1065" s="778"/>
      <c r="W1065" s="778"/>
      <c r="X1065" s="778"/>
      <c r="Y1065" s="778"/>
      <c r="Z1065" s="778"/>
      <c r="AA1065" s="778"/>
      <c r="AB1065" s="778"/>
      <c r="AC1065" s="778"/>
      <c r="AD1065" s="778"/>
      <c r="AE1065" s="778"/>
      <c r="AF1065" s="778"/>
      <c r="AG1065" s="778"/>
      <c r="AH1065" s="778"/>
      <c r="AI1065" s="778"/>
      <c r="AJ1065" s="778"/>
      <c r="AK1065" s="778"/>
      <c r="AL1065" s="778"/>
      <c r="AM1065" s="778"/>
      <c r="AN1065" s="778"/>
      <c r="AO1065" s="778"/>
      <c r="AP1065" s="778"/>
      <c r="AQ1065" s="778"/>
      <c r="AR1065" s="778"/>
      <c r="AS1065" s="778"/>
      <c r="AT1065" s="778"/>
      <c r="AU1065" s="778"/>
      <c r="AV1065" s="778"/>
      <c r="AW1065" s="778"/>
      <c r="AX1065" s="778"/>
      <c r="AY1065" s="778"/>
      <c r="AZ1065" s="778"/>
      <c r="BA1065" s="778"/>
      <c r="BB1065" s="778"/>
      <c r="BC1065" s="778"/>
      <c r="BD1065" s="778"/>
      <c r="BE1065" s="778"/>
      <c r="BF1065" s="778"/>
      <c r="BG1065" s="778"/>
      <c r="BH1065" s="778"/>
      <c r="BI1065" s="778"/>
      <c r="BJ1065" s="778"/>
      <c r="BK1065" s="778"/>
      <c r="BL1065" s="778"/>
      <c r="BM1065" s="778"/>
      <c r="BN1065" s="778"/>
      <c r="BO1065" s="778"/>
      <c r="BP1065" s="778"/>
      <c r="BQ1065" s="778"/>
      <c r="BR1065" s="778"/>
      <c r="BS1065" s="778"/>
      <c r="BT1065" s="778"/>
      <c r="BU1065" s="778"/>
      <c r="BV1065" s="778"/>
      <c r="BW1065" s="778"/>
      <c r="BX1065" s="778"/>
      <c r="BY1065" s="778"/>
      <c r="BZ1065" s="778"/>
      <c r="CA1065" s="778"/>
      <c r="CB1065" s="778"/>
      <c r="CC1065" s="778"/>
      <c r="CD1065" s="778"/>
      <c r="CE1065" s="778"/>
      <c r="CF1065" s="778"/>
      <c r="CG1065" s="778"/>
      <c r="CH1065" s="778"/>
      <c r="CI1065" s="778"/>
      <c r="CJ1065" s="778"/>
      <c r="CK1065" s="778"/>
      <c r="CL1065" s="778"/>
      <c r="CM1065" s="778"/>
      <c r="CN1065" s="778"/>
      <c r="CO1065" s="778"/>
      <c r="CP1065" s="778"/>
      <c r="CQ1065" s="778"/>
      <c r="CR1065" s="778"/>
      <c r="CS1065" s="778"/>
      <c r="CT1065" s="778"/>
      <c r="CU1065" s="778"/>
      <c r="CV1065" s="778"/>
      <c r="CW1065" s="778"/>
      <c r="CX1065" s="778"/>
      <c r="CY1065" s="778"/>
      <c r="CZ1065" s="778"/>
      <c r="DA1065" s="778"/>
      <c r="DB1065" s="778"/>
      <c r="DC1065" s="778"/>
      <c r="DD1065" s="778"/>
      <c r="DE1065" s="778"/>
      <c r="DF1065" s="778"/>
      <c r="DG1065" s="778"/>
      <c r="DH1065" s="778"/>
      <c r="DI1065" s="778"/>
      <c r="DJ1065" s="778"/>
      <c r="DK1065" s="778"/>
      <c r="DL1065" s="778"/>
      <c r="DM1065" s="778"/>
      <c r="DN1065" s="778"/>
      <c r="DO1065" s="778"/>
      <c r="DP1065" s="778"/>
      <c r="DQ1065" s="778"/>
      <c r="DR1065" s="778"/>
      <c r="DS1065" s="778"/>
      <c r="DT1065" s="778"/>
      <c r="DU1065" s="778"/>
      <c r="DV1065" s="778"/>
      <c r="DW1065" s="778"/>
      <c r="DX1065" s="778"/>
      <c r="DY1065" s="778"/>
      <c r="DZ1065" s="778"/>
      <c r="EA1065" s="778"/>
      <c r="EB1065" s="778"/>
      <c r="EC1065" s="778"/>
      <c r="ED1065" s="778"/>
      <c r="EE1065" s="778"/>
      <c r="EF1065" s="778"/>
      <c r="EG1065" s="778"/>
      <c r="EH1065" s="778"/>
      <c r="EI1065" s="778"/>
      <c r="EJ1065" s="778"/>
      <c r="EK1065" s="778"/>
      <c r="EL1065" s="778"/>
      <c r="EM1065" s="778"/>
      <c r="EN1065" s="778"/>
      <c r="EO1065" s="778"/>
      <c r="EP1065" s="778"/>
      <c r="EQ1065" s="778"/>
      <c r="ER1065" s="778"/>
      <c r="ES1065" s="778"/>
      <c r="ET1065" s="778"/>
      <c r="EU1065" s="778"/>
      <c r="EV1065" s="778"/>
      <c r="EW1065" s="778"/>
      <c r="EX1065" s="778"/>
      <c r="EY1065" s="778"/>
      <c r="EZ1065" s="778"/>
      <c r="FA1065" s="778"/>
      <c r="FB1065" s="778"/>
      <c r="FC1065" s="778"/>
      <c r="FD1065" s="778"/>
      <c r="FE1065" s="778"/>
      <c r="FF1065" s="778"/>
      <c r="FG1065" s="778"/>
      <c r="FH1065" s="778"/>
      <c r="FI1065" s="778"/>
      <c r="FJ1065" s="778"/>
      <c r="FK1065" s="778"/>
      <c r="FL1065" s="778"/>
      <c r="FM1065" s="778"/>
      <c r="FN1065" s="778"/>
      <c r="FO1065" s="778"/>
      <c r="FP1065" s="778"/>
      <c r="FQ1065" s="778"/>
      <c r="FR1065" s="778"/>
      <c r="FS1065" s="778"/>
      <c r="FT1065" s="778"/>
      <c r="FU1065" s="778"/>
      <c r="FV1065" s="778"/>
      <c r="FW1065" s="778"/>
      <c r="FX1065" s="778"/>
      <c r="FY1065" s="778"/>
      <c r="FZ1065" s="778"/>
      <c r="GA1065" s="778"/>
      <c r="GB1065" s="778"/>
      <c r="GC1065" s="778"/>
      <c r="GD1065" s="778"/>
      <c r="GE1065" s="778"/>
      <c r="GF1065" s="778"/>
      <c r="GG1065" s="778"/>
      <c r="GH1065" s="778"/>
      <c r="GI1065" s="778"/>
      <c r="GJ1065" s="778"/>
      <c r="GK1065" s="778"/>
      <c r="GL1065" s="778"/>
      <c r="GM1065" s="778"/>
      <c r="GN1065" s="778"/>
      <c r="GO1065" s="778"/>
      <c r="GP1065" s="778"/>
      <c r="GQ1065" s="778"/>
      <c r="GR1065" s="778"/>
      <c r="GS1065" s="778"/>
      <c r="GT1065" s="778"/>
      <c r="GU1065" s="778"/>
      <c r="GV1065" s="778"/>
      <c r="GW1065" s="778"/>
      <c r="GX1065" s="778"/>
      <c r="GY1065" s="778"/>
      <c r="GZ1065" s="778"/>
      <c r="HA1065" s="778"/>
      <c r="HB1065" s="778"/>
      <c r="HC1065" s="778"/>
      <c r="HD1065" s="778"/>
      <c r="HE1065" s="778"/>
      <c r="HF1065" s="778"/>
      <c r="HG1065" s="778"/>
      <c r="HH1065" s="778"/>
    </row>
    <row r="1066" spans="1:216" s="782" customFormat="1">
      <c r="A1066" s="779"/>
      <c r="B1066" s="780"/>
      <c r="C1066" s="780"/>
      <c r="D1066" s="780"/>
      <c r="E1066" s="780"/>
      <c r="F1066" s="780"/>
      <c r="G1066" s="780"/>
      <c r="H1066" s="780"/>
      <c r="I1066" s="780"/>
      <c r="J1066" s="780"/>
      <c r="K1066" s="780"/>
      <c r="L1066" s="780"/>
      <c r="M1066" s="780"/>
      <c r="N1066" s="780"/>
      <c r="O1066" s="780"/>
      <c r="P1066" s="780"/>
      <c r="Q1066" s="781"/>
      <c r="R1066" s="778"/>
      <c r="S1066" s="778"/>
      <c r="T1066" s="778"/>
      <c r="U1066" s="778"/>
      <c r="V1066" s="778"/>
      <c r="W1066" s="778"/>
      <c r="X1066" s="778"/>
      <c r="Y1066" s="778"/>
      <c r="Z1066" s="778"/>
      <c r="AA1066" s="778"/>
      <c r="AB1066" s="778"/>
      <c r="AC1066" s="778"/>
      <c r="AD1066" s="778"/>
      <c r="AE1066" s="778"/>
      <c r="AF1066" s="778"/>
      <c r="AG1066" s="778"/>
      <c r="AH1066" s="778"/>
      <c r="AI1066" s="778"/>
      <c r="AJ1066" s="778"/>
      <c r="AK1066" s="778"/>
      <c r="AL1066" s="778"/>
      <c r="AM1066" s="778"/>
      <c r="AN1066" s="778"/>
      <c r="AO1066" s="778"/>
      <c r="AP1066" s="778"/>
      <c r="AQ1066" s="778"/>
      <c r="AR1066" s="778"/>
      <c r="AS1066" s="778"/>
      <c r="AT1066" s="778"/>
      <c r="AU1066" s="778"/>
      <c r="AV1066" s="778"/>
      <c r="AW1066" s="778"/>
      <c r="AX1066" s="778"/>
      <c r="AY1066" s="778"/>
      <c r="AZ1066" s="778"/>
      <c r="BA1066" s="778"/>
      <c r="BB1066" s="778"/>
      <c r="BC1066" s="778"/>
      <c r="BD1066" s="778"/>
      <c r="BE1066" s="778"/>
      <c r="BF1066" s="778"/>
      <c r="BG1066" s="778"/>
      <c r="BH1066" s="778"/>
      <c r="BI1066" s="778"/>
      <c r="BJ1066" s="778"/>
      <c r="BK1066" s="778"/>
      <c r="BL1066" s="778"/>
      <c r="BM1066" s="778"/>
      <c r="BN1066" s="778"/>
      <c r="BO1066" s="778"/>
      <c r="BP1066" s="778"/>
      <c r="BQ1066" s="778"/>
      <c r="BR1066" s="778"/>
      <c r="BS1066" s="778"/>
      <c r="BT1066" s="778"/>
      <c r="BU1066" s="778"/>
      <c r="BV1066" s="778"/>
      <c r="BW1066" s="778"/>
      <c r="BX1066" s="778"/>
      <c r="BY1066" s="778"/>
      <c r="BZ1066" s="778"/>
      <c r="CA1066" s="778"/>
      <c r="CB1066" s="778"/>
      <c r="CC1066" s="778"/>
      <c r="CD1066" s="778"/>
      <c r="CE1066" s="778"/>
      <c r="CF1066" s="778"/>
      <c r="CG1066" s="778"/>
      <c r="CH1066" s="778"/>
      <c r="CI1066" s="778"/>
      <c r="CJ1066" s="778"/>
      <c r="CK1066" s="778"/>
      <c r="CL1066" s="778"/>
      <c r="CM1066" s="778"/>
      <c r="CN1066" s="778"/>
      <c r="CO1066" s="778"/>
      <c r="CP1066" s="778"/>
      <c r="CQ1066" s="778"/>
      <c r="CR1066" s="778"/>
      <c r="CS1066" s="778"/>
      <c r="CT1066" s="778"/>
      <c r="CU1066" s="778"/>
      <c r="CV1066" s="778"/>
      <c r="CW1066" s="778"/>
      <c r="CX1066" s="778"/>
      <c r="CY1066" s="778"/>
      <c r="CZ1066" s="778"/>
      <c r="DA1066" s="778"/>
      <c r="DB1066" s="778"/>
      <c r="DC1066" s="778"/>
      <c r="DD1066" s="778"/>
      <c r="DE1066" s="778"/>
      <c r="DF1066" s="778"/>
      <c r="DG1066" s="778"/>
      <c r="DH1066" s="778"/>
      <c r="DI1066" s="778"/>
      <c r="DJ1066" s="778"/>
      <c r="DK1066" s="778"/>
      <c r="DL1066" s="778"/>
      <c r="DM1066" s="778"/>
      <c r="DN1066" s="778"/>
      <c r="DO1066" s="778"/>
      <c r="DP1066" s="778"/>
      <c r="DQ1066" s="778"/>
      <c r="DR1066" s="778"/>
      <c r="DS1066" s="778"/>
      <c r="DT1066" s="778"/>
      <c r="DU1066" s="778"/>
      <c r="DV1066" s="778"/>
      <c r="DW1066" s="778"/>
      <c r="DX1066" s="778"/>
      <c r="DY1066" s="778"/>
      <c r="DZ1066" s="778"/>
      <c r="EA1066" s="778"/>
      <c r="EB1066" s="778"/>
      <c r="EC1066" s="778"/>
      <c r="ED1066" s="778"/>
      <c r="EE1066" s="778"/>
      <c r="EF1066" s="778"/>
      <c r="EG1066" s="778"/>
      <c r="EH1066" s="778"/>
      <c r="EI1066" s="778"/>
      <c r="EJ1066" s="778"/>
      <c r="EK1066" s="778"/>
      <c r="EL1066" s="778"/>
      <c r="EM1066" s="778"/>
      <c r="EN1066" s="778"/>
      <c r="EO1066" s="778"/>
      <c r="EP1066" s="778"/>
      <c r="EQ1066" s="778"/>
      <c r="ER1066" s="778"/>
      <c r="ES1066" s="778"/>
      <c r="ET1066" s="778"/>
      <c r="EU1066" s="778"/>
      <c r="EV1066" s="778"/>
      <c r="EW1066" s="778"/>
      <c r="EX1066" s="778"/>
      <c r="EY1066" s="778"/>
      <c r="EZ1066" s="778"/>
      <c r="FA1066" s="778"/>
      <c r="FB1066" s="778"/>
      <c r="FC1066" s="778"/>
      <c r="FD1066" s="778"/>
      <c r="FE1066" s="778"/>
      <c r="FF1066" s="778"/>
      <c r="FG1066" s="778"/>
      <c r="FH1066" s="778"/>
      <c r="FI1066" s="778"/>
      <c r="FJ1066" s="778"/>
      <c r="FK1066" s="778"/>
      <c r="FL1066" s="778"/>
      <c r="FM1066" s="778"/>
      <c r="FN1066" s="778"/>
      <c r="FO1066" s="778"/>
      <c r="FP1066" s="778"/>
      <c r="FQ1066" s="778"/>
      <c r="FR1066" s="778"/>
      <c r="FS1066" s="778"/>
      <c r="FT1066" s="778"/>
      <c r="FU1066" s="778"/>
      <c r="FV1066" s="778"/>
      <c r="FW1066" s="778"/>
      <c r="FX1066" s="778"/>
      <c r="FY1066" s="778"/>
      <c r="FZ1066" s="778"/>
      <c r="GA1066" s="778"/>
      <c r="GB1066" s="778"/>
      <c r="GC1066" s="778"/>
      <c r="GD1066" s="778"/>
      <c r="GE1066" s="778"/>
      <c r="GF1066" s="778"/>
      <c r="GG1066" s="778"/>
      <c r="GH1066" s="778"/>
      <c r="GI1066" s="778"/>
      <c r="GJ1066" s="778"/>
      <c r="GK1066" s="778"/>
      <c r="GL1066" s="778"/>
      <c r="GM1066" s="778"/>
      <c r="GN1066" s="778"/>
      <c r="GO1066" s="778"/>
      <c r="GP1066" s="778"/>
      <c r="GQ1066" s="778"/>
      <c r="GR1066" s="778"/>
      <c r="GS1066" s="778"/>
      <c r="GT1066" s="778"/>
      <c r="GU1066" s="778"/>
      <c r="GV1066" s="778"/>
      <c r="GW1066" s="778"/>
      <c r="GX1066" s="778"/>
      <c r="GY1066" s="778"/>
      <c r="GZ1066" s="778"/>
      <c r="HA1066" s="778"/>
      <c r="HB1066" s="778"/>
      <c r="HC1066" s="778"/>
      <c r="HD1066" s="778"/>
      <c r="HE1066" s="778"/>
      <c r="HF1066" s="778"/>
      <c r="HG1066" s="778"/>
      <c r="HH1066" s="778"/>
    </row>
    <row r="1067" spans="1:216" s="782" customFormat="1">
      <c r="A1067" s="779"/>
      <c r="B1067" s="780"/>
      <c r="C1067" s="780"/>
      <c r="D1067" s="780"/>
      <c r="E1067" s="780"/>
      <c r="F1067" s="780"/>
      <c r="G1067" s="780"/>
      <c r="H1067" s="780"/>
      <c r="I1067" s="780"/>
      <c r="J1067" s="780"/>
      <c r="K1067" s="780"/>
      <c r="L1067" s="780"/>
      <c r="M1067" s="780"/>
      <c r="N1067" s="780"/>
      <c r="O1067" s="780"/>
      <c r="P1067" s="780"/>
      <c r="Q1067" s="781"/>
      <c r="R1067" s="778"/>
      <c r="S1067" s="778"/>
      <c r="T1067" s="778"/>
      <c r="U1067" s="778"/>
      <c r="V1067" s="778"/>
      <c r="W1067" s="778"/>
      <c r="X1067" s="778"/>
      <c r="Y1067" s="778"/>
      <c r="Z1067" s="778"/>
      <c r="AA1067" s="778"/>
      <c r="AB1067" s="778"/>
      <c r="AC1067" s="778"/>
      <c r="AD1067" s="778"/>
      <c r="AE1067" s="778"/>
      <c r="AF1067" s="778"/>
      <c r="AG1067" s="778"/>
      <c r="AH1067" s="778"/>
      <c r="AI1067" s="778"/>
      <c r="AJ1067" s="778"/>
      <c r="AK1067" s="778"/>
      <c r="AL1067" s="778"/>
      <c r="AM1067" s="778"/>
      <c r="AN1067" s="778"/>
      <c r="AO1067" s="778"/>
      <c r="AP1067" s="778"/>
      <c r="AQ1067" s="778"/>
      <c r="AR1067" s="778"/>
      <c r="AS1067" s="778"/>
      <c r="AT1067" s="778"/>
      <c r="AU1067" s="778"/>
      <c r="AV1067" s="778"/>
      <c r="AW1067" s="778"/>
      <c r="AX1067" s="778"/>
      <c r="AY1067" s="778"/>
      <c r="AZ1067" s="778"/>
      <c r="BA1067" s="778"/>
      <c r="BB1067" s="778"/>
      <c r="BC1067" s="778"/>
      <c r="BD1067" s="778"/>
      <c r="BE1067" s="778"/>
      <c r="BF1067" s="778"/>
      <c r="BG1067" s="778"/>
      <c r="BH1067" s="778"/>
      <c r="BI1067" s="778"/>
      <c r="BJ1067" s="778"/>
      <c r="BK1067" s="778"/>
      <c r="BL1067" s="778"/>
      <c r="BM1067" s="778"/>
      <c r="BN1067" s="778"/>
      <c r="BO1067" s="778"/>
      <c r="BP1067" s="778"/>
      <c r="BQ1067" s="778"/>
      <c r="BR1067" s="778"/>
      <c r="BS1067" s="778"/>
      <c r="BT1067" s="778"/>
      <c r="BU1067" s="778"/>
      <c r="BV1067" s="778"/>
      <c r="BW1067" s="778"/>
      <c r="BX1067" s="778"/>
      <c r="BY1067" s="778"/>
      <c r="BZ1067" s="778"/>
      <c r="CA1067" s="778"/>
      <c r="CB1067" s="778"/>
      <c r="CC1067" s="778"/>
      <c r="CD1067" s="778"/>
      <c r="CE1067" s="778"/>
      <c r="CF1067" s="778"/>
      <c r="CG1067" s="778"/>
      <c r="CH1067" s="778"/>
      <c r="CI1067" s="778"/>
      <c r="CJ1067" s="778"/>
      <c r="CK1067" s="778"/>
      <c r="CL1067" s="778"/>
      <c r="CM1067" s="778"/>
      <c r="CN1067" s="778"/>
      <c r="CO1067" s="778"/>
      <c r="CP1067" s="778"/>
      <c r="CQ1067" s="778"/>
      <c r="CR1067" s="778"/>
      <c r="CS1067" s="778"/>
      <c r="CT1067" s="778"/>
      <c r="CU1067" s="778"/>
      <c r="CV1067" s="778"/>
      <c r="CW1067" s="778"/>
      <c r="CX1067" s="778"/>
      <c r="CY1067" s="778"/>
      <c r="CZ1067" s="778"/>
      <c r="DA1067" s="778"/>
      <c r="DB1067" s="778"/>
      <c r="DC1067" s="778"/>
      <c r="DD1067" s="778"/>
      <c r="DE1067" s="778"/>
      <c r="DF1067" s="778"/>
      <c r="DG1067" s="778"/>
      <c r="DH1067" s="778"/>
      <c r="DI1067" s="778"/>
      <c r="DJ1067" s="778"/>
      <c r="DK1067" s="778"/>
      <c r="DL1067" s="778"/>
      <c r="DM1067" s="778"/>
      <c r="DN1067" s="778"/>
      <c r="DO1067" s="778"/>
      <c r="DP1067" s="778"/>
      <c r="DQ1067" s="778"/>
      <c r="DR1067" s="778"/>
      <c r="DS1067" s="778"/>
      <c r="DT1067" s="778"/>
      <c r="DU1067" s="778"/>
      <c r="DV1067" s="778"/>
      <c r="DW1067" s="778"/>
      <c r="DX1067" s="778"/>
      <c r="DY1067" s="778"/>
      <c r="DZ1067" s="778"/>
      <c r="EA1067" s="778"/>
      <c r="EB1067" s="778"/>
      <c r="EC1067" s="778"/>
      <c r="ED1067" s="778"/>
      <c r="EE1067" s="778"/>
      <c r="EF1067" s="778"/>
      <c r="EG1067" s="778"/>
      <c r="EH1067" s="778"/>
      <c r="EI1067" s="778"/>
      <c r="EJ1067" s="778"/>
      <c r="EK1067" s="778"/>
      <c r="EL1067" s="778"/>
      <c r="EM1067" s="778"/>
      <c r="EN1067" s="778"/>
      <c r="EO1067" s="778"/>
      <c r="EP1067" s="778"/>
      <c r="EQ1067" s="778"/>
      <c r="ER1067" s="778"/>
      <c r="ES1067" s="778"/>
      <c r="ET1067" s="778"/>
      <c r="EU1067" s="778"/>
      <c r="EV1067" s="778"/>
      <c r="EW1067" s="778"/>
      <c r="EX1067" s="778"/>
      <c r="EY1067" s="778"/>
      <c r="EZ1067" s="778"/>
      <c r="FA1067" s="778"/>
      <c r="FB1067" s="778"/>
      <c r="FC1067" s="778"/>
      <c r="FD1067" s="778"/>
      <c r="FE1067" s="778"/>
      <c r="FF1067" s="778"/>
      <c r="FG1067" s="778"/>
      <c r="FH1067" s="778"/>
      <c r="FI1067" s="778"/>
      <c r="FJ1067" s="778"/>
      <c r="FK1067" s="778"/>
      <c r="FL1067" s="778"/>
      <c r="FM1067" s="778"/>
      <c r="FN1067" s="778"/>
      <c r="FO1067" s="778"/>
      <c r="FP1067" s="778"/>
      <c r="FQ1067" s="778"/>
      <c r="FR1067" s="778"/>
      <c r="FS1067" s="778"/>
      <c r="FT1067" s="778"/>
      <c r="FU1067" s="778"/>
      <c r="FV1067" s="778"/>
      <c r="FW1067" s="778"/>
      <c r="FX1067" s="778"/>
      <c r="FY1067" s="778"/>
      <c r="FZ1067" s="778"/>
      <c r="GA1067" s="778"/>
      <c r="GB1067" s="778"/>
      <c r="GC1067" s="778"/>
      <c r="GD1067" s="778"/>
      <c r="GE1067" s="778"/>
      <c r="GF1067" s="778"/>
      <c r="GG1067" s="778"/>
      <c r="GH1067" s="778"/>
      <c r="GI1067" s="778"/>
      <c r="GJ1067" s="778"/>
      <c r="GK1067" s="778"/>
      <c r="GL1067" s="778"/>
      <c r="GM1067" s="778"/>
      <c r="GN1067" s="778"/>
      <c r="GO1067" s="778"/>
      <c r="GP1067" s="778"/>
      <c r="GQ1067" s="778"/>
      <c r="GR1067" s="778"/>
      <c r="GS1067" s="778"/>
      <c r="GT1067" s="778"/>
      <c r="GU1067" s="778"/>
      <c r="GV1067" s="778"/>
      <c r="GW1067" s="778"/>
      <c r="GX1067" s="778"/>
      <c r="GY1067" s="778"/>
      <c r="GZ1067" s="778"/>
      <c r="HA1067" s="778"/>
      <c r="HB1067" s="778"/>
      <c r="HC1067" s="778"/>
      <c r="HD1067" s="778"/>
      <c r="HE1067" s="778"/>
      <c r="HF1067" s="778"/>
      <c r="HG1067" s="778"/>
      <c r="HH1067" s="778"/>
    </row>
    <row r="1068" spans="1:216" s="782" customFormat="1">
      <c r="A1068" s="779"/>
      <c r="B1068" s="780"/>
      <c r="C1068" s="780"/>
      <c r="D1068" s="780"/>
      <c r="E1068" s="780"/>
      <c r="F1068" s="780"/>
      <c r="G1068" s="780"/>
      <c r="H1068" s="780"/>
      <c r="I1068" s="780"/>
      <c r="J1068" s="780"/>
      <c r="K1068" s="780"/>
      <c r="L1068" s="780"/>
      <c r="M1068" s="780"/>
      <c r="N1068" s="780"/>
      <c r="O1068" s="780"/>
      <c r="P1068" s="780"/>
      <c r="Q1068" s="781"/>
      <c r="R1068" s="778"/>
      <c r="S1068" s="778"/>
      <c r="T1068" s="778"/>
      <c r="U1068" s="778"/>
      <c r="V1068" s="778"/>
      <c r="W1068" s="778"/>
      <c r="X1068" s="778"/>
      <c r="Y1068" s="778"/>
      <c r="Z1068" s="778"/>
      <c r="AA1068" s="778"/>
      <c r="AB1068" s="778"/>
      <c r="AC1068" s="778"/>
      <c r="AD1068" s="778"/>
      <c r="AE1068" s="778"/>
      <c r="AF1068" s="778"/>
      <c r="AG1068" s="778"/>
      <c r="AH1068" s="778"/>
      <c r="AI1068" s="778"/>
      <c r="AJ1068" s="778"/>
      <c r="AK1068" s="778"/>
      <c r="AL1068" s="778"/>
      <c r="AM1068" s="778"/>
      <c r="AN1068" s="778"/>
      <c r="AO1068" s="778"/>
      <c r="AP1068" s="778"/>
      <c r="AQ1068" s="778"/>
      <c r="AR1068" s="778"/>
      <c r="AS1068" s="778"/>
      <c r="AT1068" s="778"/>
      <c r="AU1068" s="778"/>
      <c r="AV1068" s="778"/>
      <c r="AW1068" s="778"/>
      <c r="AX1068" s="778"/>
      <c r="AY1068" s="778"/>
      <c r="AZ1068" s="778"/>
      <c r="BA1068" s="778"/>
      <c r="BB1068" s="778"/>
      <c r="BC1068" s="778"/>
      <c r="BD1068" s="778"/>
      <c r="BE1068" s="778"/>
      <c r="BF1068" s="778"/>
      <c r="BG1068" s="778"/>
      <c r="BH1068" s="778"/>
      <c r="BI1068" s="778"/>
      <c r="BJ1068" s="778"/>
      <c r="BK1068" s="778"/>
      <c r="BL1068" s="778"/>
      <c r="BM1068" s="778"/>
      <c r="BN1068" s="778"/>
      <c r="BO1068" s="778"/>
      <c r="BP1068" s="778"/>
      <c r="BQ1068" s="778"/>
      <c r="BR1068" s="778"/>
      <c r="BS1068" s="778"/>
      <c r="BT1068" s="778"/>
      <c r="BU1068" s="778"/>
      <c r="BV1068" s="778"/>
      <c r="BW1068" s="778"/>
      <c r="BX1068" s="778"/>
      <c r="BY1068" s="778"/>
      <c r="BZ1068" s="778"/>
      <c r="CA1068" s="778"/>
      <c r="CB1068" s="778"/>
      <c r="CC1068" s="778"/>
      <c r="CD1068" s="778"/>
      <c r="CE1068" s="778"/>
      <c r="CF1068" s="778"/>
      <c r="CG1068" s="778"/>
      <c r="CH1068" s="778"/>
      <c r="CI1068" s="778"/>
      <c r="CJ1068" s="778"/>
      <c r="CK1068" s="778"/>
      <c r="CL1068" s="778"/>
      <c r="CM1068" s="778"/>
      <c r="CN1068" s="778"/>
      <c r="CO1068" s="778"/>
      <c r="CP1068" s="778"/>
      <c r="CQ1068" s="778"/>
      <c r="CR1068" s="778"/>
      <c r="CS1068" s="778"/>
      <c r="CT1068" s="778"/>
      <c r="CU1068" s="778"/>
      <c r="CV1068" s="778"/>
      <c r="CW1068" s="778"/>
      <c r="CX1068" s="778"/>
      <c r="CY1068" s="778"/>
      <c r="CZ1068" s="778"/>
      <c r="DA1068" s="778"/>
      <c r="DB1068" s="778"/>
      <c r="DC1068" s="778"/>
      <c r="DD1068" s="778"/>
      <c r="DE1068" s="778"/>
      <c r="DF1068" s="778"/>
      <c r="DG1068" s="778"/>
      <c r="DH1068" s="778"/>
      <c r="DI1068" s="778"/>
      <c r="DJ1068" s="778"/>
      <c r="DK1068" s="778"/>
      <c r="DL1068" s="778"/>
      <c r="DM1068" s="778"/>
      <c r="DN1068" s="778"/>
      <c r="DO1068" s="778"/>
      <c r="DP1068" s="778"/>
      <c r="DQ1068" s="778"/>
      <c r="DR1068" s="778"/>
      <c r="DS1068" s="778"/>
      <c r="DT1068" s="778"/>
      <c r="DU1068" s="778"/>
      <c r="DV1068" s="778"/>
      <c r="DW1068" s="778"/>
      <c r="DX1068" s="778"/>
      <c r="DY1068" s="778"/>
      <c r="DZ1068" s="778"/>
      <c r="EA1068" s="778"/>
      <c r="EB1068" s="778"/>
      <c r="EC1068" s="778"/>
      <c r="ED1068" s="778"/>
      <c r="EE1068" s="778"/>
      <c r="EF1068" s="778"/>
      <c r="EG1068" s="778"/>
      <c r="EH1068" s="778"/>
      <c r="EI1068" s="778"/>
      <c r="EJ1068" s="778"/>
      <c r="EK1068" s="778"/>
      <c r="EL1068" s="778"/>
      <c r="EM1068" s="778"/>
      <c r="EN1068" s="778"/>
      <c r="EO1068" s="778"/>
      <c r="EP1068" s="778"/>
      <c r="EQ1068" s="778"/>
      <c r="ER1068" s="778"/>
      <c r="ES1068" s="778"/>
      <c r="ET1068" s="778"/>
      <c r="EU1068" s="778"/>
      <c r="EV1068" s="778"/>
      <c r="EW1068" s="778"/>
      <c r="EX1068" s="778"/>
      <c r="EY1068" s="778"/>
      <c r="EZ1068" s="778"/>
      <c r="FA1068" s="778"/>
      <c r="FB1068" s="778"/>
      <c r="FC1068" s="778"/>
      <c r="FD1068" s="778"/>
      <c r="FE1068" s="778"/>
      <c r="FF1068" s="778"/>
      <c r="FG1068" s="778"/>
      <c r="FH1068" s="778"/>
      <c r="FI1068" s="778"/>
      <c r="FJ1068" s="778"/>
      <c r="FK1068" s="778"/>
      <c r="FL1068" s="778"/>
      <c r="FM1068" s="778"/>
      <c r="FN1068" s="778"/>
      <c r="FO1068" s="778"/>
      <c r="FP1068" s="778"/>
      <c r="FQ1068" s="778"/>
      <c r="FR1068" s="778"/>
      <c r="FS1068" s="778"/>
      <c r="FT1068" s="778"/>
      <c r="FU1068" s="778"/>
      <c r="FV1068" s="778"/>
      <c r="FW1068" s="778"/>
      <c r="FX1068" s="778"/>
      <c r="FY1068" s="778"/>
      <c r="FZ1068" s="778"/>
      <c r="GA1068" s="778"/>
      <c r="GB1068" s="778"/>
      <c r="GC1068" s="778"/>
      <c r="GD1068" s="778"/>
      <c r="GE1068" s="778"/>
      <c r="GF1068" s="778"/>
      <c r="GG1068" s="778"/>
      <c r="GH1068" s="778"/>
      <c r="GI1068" s="778"/>
      <c r="GJ1068" s="778"/>
      <c r="GK1068" s="778"/>
      <c r="GL1068" s="778"/>
      <c r="GM1068" s="778"/>
      <c r="GN1068" s="778"/>
      <c r="GO1068" s="778"/>
      <c r="GP1068" s="778"/>
      <c r="GQ1068" s="778"/>
      <c r="GR1068" s="778"/>
      <c r="GS1068" s="778"/>
      <c r="GT1068" s="778"/>
      <c r="GU1068" s="778"/>
      <c r="GV1068" s="778"/>
      <c r="GW1068" s="778"/>
      <c r="GX1068" s="778"/>
      <c r="GY1068" s="778"/>
      <c r="GZ1068" s="778"/>
      <c r="HA1068" s="778"/>
      <c r="HB1068" s="778"/>
      <c r="HC1068" s="778"/>
      <c r="HD1068" s="778"/>
      <c r="HE1068" s="778"/>
      <c r="HF1068" s="778"/>
      <c r="HG1068" s="778"/>
      <c r="HH1068" s="778"/>
    </row>
    <row r="1069" spans="1:216" s="782" customFormat="1">
      <c r="A1069" s="779"/>
      <c r="B1069" s="780"/>
      <c r="C1069" s="780"/>
      <c r="D1069" s="780"/>
      <c r="E1069" s="780"/>
      <c r="F1069" s="780"/>
      <c r="G1069" s="780"/>
      <c r="H1069" s="780"/>
      <c r="I1069" s="780"/>
      <c r="J1069" s="780"/>
      <c r="K1069" s="780"/>
      <c r="L1069" s="780"/>
      <c r="M1069" s="780"/>
      <c r="N1069" s="780"/>
      <c r="O1069" s="780"/>
      <c r="P1069" s="780"/>
      <c r="Q1069" s="781"/>
      <c r="R1069" s="778"/>
      <c r="S1069" s="778"/>
      <c r="T1069" s="778"/>
      <c r="U1069" s="778"/>
      <c r="V1069" s="778"/>
      <c r="W1069" s="778"/>
      <c r="X1069" s="778"/>
      <c r="Y1069" s="778"/>
      <c r="Z1069" s="778"/>
      <c r="AA1069" s="778"/>
      <c r="AB1069" s="778"/>
      <c r="AC1069" s="778"/>
      <c r="AD1069" s="778"/>
      <c r="AE1069" s="778"/>
      <c r="AF1069" s="778"/>
      <c r="AG1069" s="778"/>
      <c r="AH1069" s="778"/>
      <c r="AI1069" s="778"/>
      <c r="AJ1069" s="778"/>
      <c r="AK1069" s="778"/>
      <c r="AL1069" s="778"/>
      <c r="AM1069" s="778"/>
      <c r="AN1069" s="778"/>
      <c r="AO1069" s="778"/>
      <c r="AP1069" s="778"/>
      <c r="AQ1069" s="778"/>
      <c r="AR1069" s="778"/>
      <c r="AS1069" s="778"/>
      <c r="AT1069" s="778"/>
      <c r="AU1069" s="778"/>
      <c r="AV1069" s="778"/>
      <c r="AW1069" s="778"/>
      <c r="AX1069" s="778"/>
      <c r="AY1069" s="778"/>
      <c r="AZ1069" s="778"/>
      <c r="BA1069" s="778"/>
      <c r="BB1069" s="778"/>
      <c r="BC1069" s="778"/>
      <c r="BD1069" s="778"/>
      <c r="BE1069" s="778"/>
      <c r="BF1069" s="778"/>
      <c r="BG1069" s="778"/>
      <c r="BH1069" s="778"/>
      <c r="BI1069" s="778"/>
      <c r="BJ1069" s="778"/>
      <c r="BK1069" s="778"/>
      <c r="BL1069" s="778"/>
      <c r="BM1069" s="778"/>
      <c r="BN1069" s="778"/>
      <c r="BO1069" s="778"/>
      <c r="BP1069" s="778"/>
      <c r="BQ1069" s="778"/>
      <c r="BR1069" s="778"/>
      <c r="BS1069" s="778"/>
      <c r="BT1069" s="778"/>
      <c r="BU1069" s="778"/>
      <c r="BV1069" s="778"/>
      <c r="BW1069" s="778"/>
      <c r="BX1069" s="778"/>
      <c r="BY1069" s="778"/>
      <c r="BZ1069" s="778"/>
      <c r="CA1069" s="778"/>
      <c r="CB1069" s="778"/>
      <c r="CC1069" s="778"/>
      <c r="CD1069" s="778"/>
      <c r="CE1069" s="778"/>
      <c r="CF1069" s="778"/>
      <c r="CG1069" s="778"/>
      <c r="CH1069" s="778"/>
      <c r="CI1069" s="778"/>
      <c r="CJ1069" s="778"/>
      <c r="CK1069" s="778"/>
      <c r="CL1069" s="778"/>
      <c r="CM1069" s="778"/>
      <c r="CN1069" s="778"/>
      <c r="CO1069" s="778"/>
      <c r="CP1069" s="778"/>
      <c r="CQ1069" s="778"/>
      <c r="CR1069" s="778"/>
      <c r="CS1069" s="778"/>
      <c r="CT1069" s="778"/>
      <c r="CU1069" s="778"/>
      <c r="CV1069" s="778"/>
      <c r="CW1069" s="778"/>
      <c r="CX1069" s="778"/>
      <c r="CY1069" s="778"/>
      <c r="CZ1069" s="778"/>
      <c r="DA1069" s="778"/>
      <c r="DB1069" s="778"/>
      <c r="DC1069" s="778"/>
      <c r="DD1069" s="778"/>
      <c r="DE1069" s="778"/>
      <c r="DF1069" s="778"/>
      <c r="DG1069" s="778"/>
      <c r="DH1069" s="778"/>
      <c r="DI1069" s="778"/>
      <c r="DJ1069" s="778"/>
      <c r="DK1069" s="778"/>
      <c r="DL1069" s="778"/>
      <c r="DM1069" s="778"/>
      <c r="DN1069" s="778"/>
      <c r="DO1069" s="778"/>
      <c r="DP1069" s="778"/>
      <c r="DQ1069" s="778"/>
      <c r="DR1069" s="778"/>
      <c r="DS1069" s="778"/>
      <c r="DT1069" s="778"/>
      <c r="DU1069" s="778"/>
      <c r="DV1069" s="778"/>
      <c r="DW1069" s="778"/>
      <c r="DX1069" s="778"/>
      <c r="DY1069" s="778"/>
      <c r="DZ1069" s="778"/>
      <c r="EA1069" s="778"/>
      <c r="EB1069" s="778"/>
      <c r="EC1069" s="778"/>
      <c r="ED1069" s="778"/>
      <c r="EE1069" s="778"/>
      <c r="EF1069" s="778"/>
      <c r="EG1069" s="778"/>
      <c r="EH1069" s="778"/>
      <c r="EI1069" s="778"/>
      <c r="EJ1069" s="778"/>
      <c r="EK1069" s="778"/>
      <c r="EL1069" s="778"/>
      <c r="EM1069" s="778"/>
      <c r="EN1069" s="778"/>
      <c r="EO1069" s="778"/>
      <c r="EP1069" s="778"/>
      <c r="EQ1069" s="778"/>
      <c r="ER1069" s="778"/>
      <c r="ES1069" s="778"/>
      <c r="ET1069" s="778"/>
      <c r="EU1069" s="778"/>
      <c r="EV1069" s="778"/>
      <c r="EW1069" s="778"/>
      <c r="EX1069" s="778"/>
      <c r="EY1069" s="778"/>
      <c r="EZ1069" s="778"/>
      <c r="FA1069" s="778"/>
      <c r="FB1069" s="778"/>
      <c r="FC1069" s="778"/>
      <c r="FD1069" s="778"/>
      <c r="FE1069" s="778"/>
      <c r="FF1069" s="778"/>
      <c r="FG1069" s="778"/>
      <c r="FH1069" s="778"/>
      <c r="FI1069" s="778"/>
      <c r="FJ1069" s="778"/>
      <c r="FK1069" s="778"/>
      <c r="FL1069" s="778"/>
      <c r="FM1069" s="778"/>
      <c r="FN1069" s="778"/>
      <c r="FO1069" s="778"/>
      <c r="FP1069" s="778"/>
      <c r="FQ1069" s="778"/>
      <c r="FR1069" s="778"/>
      <c r="FS1069" s="778"/>
      <c r="FT1069" s="778"/>
      <c r="FU1069" s="778"/>
      <c r="FV1069" s="778"/>
      <c r="FW1069" s="778"/>
      <c r="FX1069" s="778"/>
      <c r="FY1069" s="778"/>
      <c r="FZ1069" s="778"/>
      <c r="GA1069" s="778"/>
      <c r="GB1069" s="778"/>
      <c r="GC1069" s="778"/>
      <c r="GD1069" s="778"/>
      <c r="GE1069" s="778"/>
      <c r="GF1069" s="778"/>
      <c r="GG1069" s="778"/>
      <c r="GH1069" s="778"/>
      <c r="GI1069" s="778"/>
      <c r="GJ1069" s="778"/>
      <c r="GK1069" s="778"/>
      <c r="GL1069" s="778"/>
      <c r="GM1069" s="778"/>
      <c r="GN1069" s="778"/>
      <c r="GO1069" s="778"/>
      <c r="GP1069" s="778"/>
      <c r="GQ1069" s="778"/>
      <c r="GR1069" s="778"/>
      <c r="GS1069" s="778"/>
      <c r="GT1069" s="778"/>
      <c r="GU1069" s="778"/>
      <c r="GV1069" s="778"/>
      <c r="GW1069" s="778"/>
      <c r="GX1069" s="778"/>
      <c r="GY1069" s="778"/>
      <c r="GZ1069" s="778"/>
      <c r="HA1069" s="778"/>
      <c r="HB1069" s="778"/>
      <c r="HC1069" s="778"/>
      <c r="HD1069" s="778"/>
      <c r="HE1069" s="778"/>
      <c r="HF1069" s="778"/>
      <c r="HG1069" s="778"/>
      <c r="HH1069" s="778"/>
    </row>
    <row r="1070" spans="1:216" s="782" customFormat="1">
      <c r="A1070" s="779"/>
      <c r="B1070" s="780"/>
      <c r="C1070" s="780"/>
      <c r="D1070" s="780"/>
      <c r="E1070" s="780"/>
      <c r="F1070" s="780"/>
      <c r="G1070" s="780"/>
      <c r="H1070" s="780"/>
      <c r="I1070" s="780"/>
      <c r="J1070" s="780"/>
      <c r="K1070" s="780"/>
      <c r="L1070" s="780"/>
      <c r="M1070" s="780"/>
      <c r="N1070" s="780"/>
      <c r="O1070" s="780"/>
      <c r="P1070" s="780"/>
      <c r="Q1070" s="781"/>
      <c r="R1070" s="778"/>
      <c r="S1070" s="778"/>
      <c r="T1070" s="778"/>
      <c r="U1070" s="778"/>
      <c r="V1070" s="778"/>
      <c r="W1070" s="778"/>
      <c r="X1070" s="778"/>
      <c r="Y1070" s="778"/>
      <c r="Z1070" s="778"/>
      <c r="AA1070" s="778"/>
      <c r="AB1070" s="778"/>
      <c r="AC1070" s="778"/>
      <c r="AD1070" s="778"/>
      <c r="AE1070" s="778"/>
      <c r="AF1070" s="778"/>
      <c r="AG1070" s="778"/>
      <c r="AH1070" s="778"/>
      <c r="AI1070" s="778"/>
      <c r="AJ1070" s="778"/>
      <c r="AK1070" s="778"/>
      <c r="AL1070" s="778"/>
      <c r="AM1070" s="778"/>
      <c r="AN1070" s="778"/>
      <c r="AO1070" s="778"/>
      <c r="AP1070" s="778"/>
      <c r="AQ1070" s="778"/>
      <c r="AR1070" s="778"/>
      <c r="AS1070" s="778"/>
      <c r="AT1070" s="778"/>
      <c r="AU1070" s="778"/>
      <c r="AV1070" s="778"/>
      <c r="AW1070" s="778"/>
      <c r="AX1070" s="778"/>
      <c r="AY1070" s="778"/>
      <c r="AZ1070" s="778"/>
      <c r="BA1070" s="778"/>
      <c r="BB1070" s="778"/>
      <c r="BC1070" s="778"/>
      <c r="BD1070" s="778"/>
      <c r="BE1070" s="778"/>
      <c r="BF1070" s="778"/>
      <c r="BG1070" s="778"/>
      <c r="BH1070" s="778"/>
      <c r="BI1070" s="778"/>
      <c r="BJ1070" s="778"/>
      <c r="BK1070" s="778"/>
      <c r="BL1070" s="778"/>
      <c r="BM1070" s="778"/>
      <c r="BN1070" s="778"/>
      <c r="BO1070" s="778"/>
      <c r="BP1070" s="778"/>
      <c r="BQ1070" s="778"/>
      <c r="BR1070" s="778"/>
      <c r="BS1070" s="778"/>
      <c r="BT1070" s="778"/>
      <c r="BU1070" s="778"/>
      <c r="BV1070" s="778"/>
      <c r="BW1070" s="778"/>
      <c r="BX1070" s="778"/>
      <c r="BY1070" s="778"/>
      <c r="BZ1070" s="778"/>
      <c r="CA1070" s="778"/>
      <c r="CB1070" s="778"/>
      <c r="CC1070" s="778"/>
      <c r="CD1070" s="778"/>
      <c r="CE1070" s="778"/>
      <c r="CF1070" s="778"/>
      <c r="CG1070" s="778"/>
      <c r="CH1070" s="778"/>
      <c r="CI1070" s="778"/>
      <c r="CJ1070" s="778"/>
      <c r="CK1070" s="778"/>
      <c r="CL1070" s="778"/>
      <c r="CM1070" s="778"/>
      <c r="CN1070" s="778"/>
      <c r="CO1070" s="778"/>
      <c r="CP1070" s="778"/>
      <c r="CQ1070" s="778"/>
      <c r="CR1070" s="778"/>
      <c r="CS1070" s="778"/>
      <c r="CT1070" s="778"/>
      <c r="CU1070" s="778"/>
      <c r="CV1070" s="778"/>
      <c r="CW1070" s="778"/>
      <c r="CX1070" s="778"/>
      <c r="CY1070" s="778"/>
      <c r="CZ1070" s="778"/>
      <c r="DA1070" s="778"/>
      <c r="DB1070" s="778"/>
      <c r="DC1070" s="778"/>
      <c r="DD1070" s="778"/>
      <c r="DE1070" s="778"/>
      <c r="DF1070" s="778"/>
      <c r="DG1070" s="778"/>
      <c r="DH1070" s="778"/>
      <c r="DI1070" s="778"/>
      <c r="DJ1070" s="778"/>
      <c r="DK1070" s="778"/>
      <c r="DL1070" s="778"/>
      <c r="DM1070" s="778"/>
      <c r="DN1070" s="778"/>
      <c r="DO1070" s="778"/>
      <c r="DP1070" s="778"/>
      <c r="DQ1070" s="778"/>
      <c r="DR1070" s="778"/>
      <c r="DS1070" s="778"/>
      <c r="DT1070" s="778"/>
      <c r="DU1070" s="778"/>
      <c r="DV1070" s="778"/>
      <c r="DW1070" s="778"/>
      <c r="DX1070" s="778"/>
      <c r="DY1070" s="778"/>
      <c r="DZ1070" s="778"/>
      <c r="EA1070" s="778"/>
      <c r="EB1070" s="778"/>
      <c r="EC1070" s="778"/>
      <c r="ED1070" s="778"/>
      <c r="EE1070" s="778"/>
      <c r="EF1070" s="778"/>
      <c r="EG1070" s="778"/>
      <c r="EH1070" s="778"/>
      <c r="EI1070" s="778"/>
      <c r="EJ1070" s="778"/>
      <c r="EK1070" s="778"/>
      <c r="EL1070" s="778"/>
      <c r="EM1070" s="778"/>
      <c r="EN1070" s="778"/>
      <c r="EO1070" s="778"/>
      <c r="EP1070" s="778"/>
      <c r="EQ1070" s="778"/>
      <c r="ER1070" s="778"/>
      <c r="ES1070" s="778"/>
      <c r="ET1070" s="778"/>
      <c r="EU1070" s="778"/>
      <c r="EV1070" s="778"/>
      <c r="EW1070" s="778"/>
      <c r="EX1070" s="778"/>
      <c r="EY1070" s="778"/>
      <c r="EZ1070" s="778"/>
      <c r="FA1070" s="778"/>
      <c r="FB1070" s="778"/>
      <c r="FC1070" s="778"/>
      <c r="FD1070" s="778"/>
      <c r="FE1070" s="778"/>
      <c r="FF1070" s="778"/>
      <c r="FG1070" s="778"/>
      <c r="FH1070" s="778"/>
      <c r="FI1070" s="778"/>
      <c r="FJ1070" s="778"/>
      <c r="FK1070" s="778"/>
      <c r="FL1070" s="778"/>
      <c r="FM1070" s="778"/>
      <c r="FN1070" s="778"/>
      <c r="FO1070" s="778"/>
      <c r="FP1070" s="778"/>
      <c r="FQ1070" s="778"/>
      <c r="FR1070" s="778"/>
      <c r="FS1070" s="778"/>
      <c r="FT1070" s="778"/>
      <c r="FU1070" s="778"/>
      <c r="FV1070" s="778"/>
      <c r="FW1070" s="778"/>
      <c r="FX1070" s="778"/>
      <c r="FY1070" s="778"/>
      <c r="FZ1070" s="778"/>
      <c r="GA1070" s="778"/>
      <c r="GB1070" s="778"/>
      <c r="GC1070" s="778"/>
      <c r="GD1070" s="778"/>
      <c r="GE1070" s="778"/>
      <c r="GF1070" s="778"/>
      <c r="GG1070" s="778"/>
      <c r="GH1070" s="778"/>
      <c r="GI1070" s="778"/>
      <c r="GJ1070" s="778"/>
      <c r="GK1070" s="778"/>
      <c r="GL1070" s="778"/>
      <c r="GM1070" s="778"/>
      <c r="GN1070" s="778"/>
      <c r="GO1070" s="778"/>
      <c r="GP1070" s="778"/>
      <c r="GQ1070" s="778"/>
      <c r="GR1070" s="778"/>
      <c r="GS1070" s="778"/>
      <c r="GT1070" s="778"/>
      <c r="GU1070" s="778"/>
      <c r="GV1070" s="778"/>
      <c r="GW1070" s="778"/>
      <c r="GX1070" s="778"/>
      <c r="GY1070" s="778"/>
      <c r="GZ1070" s="778"/>
      <c r="HA1070" s="778"/>
      <c r="HB1070" s="778"/>
      <c r="HC1070" s="778"/>
      <c r="HD1070" s="778"/>
      <c r="HE1070" s="778"/>
      <c r="HF1070" s="778"/>
      <c r="HG1070" s="778"/>
      <c r="HH1070" s="778"/>
    </row>
    <row r="1071" spans="1:216" s="782" customFormat="1">
      <c r="A1071" s="779"/>
      <c r="B1071" s="780"/>
      <c r="C1071" s="780"/>
      <c r="D1071" s="780"/>
      <c r="E1071" s="780"/>
      <c r="F1071" s="780"/>
      <c r="G1071" s="780"/>
      <c r="H1071" s="780"/>
      <c r="I1071" s="780"/>
      <c r="J1071" s="780"/>
      <c r="K1071" s="780"/>
      <c r="L1071" s="780"/>
      <c r="M1071" s="780"/>
      <c r="N1071" s="780"/>
      <c r="O1071" s="780"/>
      <c r="P1071" s="780"/>
      <c r="Q1071" s="781"/>
      <c r="R1071" s="778"/>
      <c r="S1071" s="778"/>
      <c r="T1071" s="778"/>
      <c r="U1071" s="778"/>
      <c r="V1071" s="778"/>
      <c r="W1071" s="778"/>
      <c r="X1071" s="778"/>
      <c r="Y1071" s="778"/>
      <c r="Z1071" s="778"/>
      <c r="AA1071" s="778"/>
      <c r="AB1071" s="778"/>
      <c r="AC1071" s="778"/>
      <c r="AD1071" s="778"/>
      <c r="AE1071" s="778"/>
      <c r="AF1071" s="778"/>
      <c r="AG1071" s="778"/>
      <c r="AH1071" s="778"/>
      <c r="AI1071" s="778"/>
      <c r="AJ1071" s="778"/>
      <c r="AK1071" s="778"/>
      <c r="AL1071" s="778"/>
      <c r="AM1071" s="778"/>
      <c r="AN1071" s="778"/>
      <c r="AO1071" s="778"/>
      <c r="AP1071" s="778"/>
      <c r="AQ1071" s="778"/>
      <c r="AR1071" s="778"/>
      <c r="AS1071" s="778"/>
      <c r="AT1071" s="778"/>
      <c r="AU1071" s="778"/>
      <c r="AV1071" s="778"/>
      <c r="AW1071" s="778"/>
      <c r="AX1071" s="778"/>
      <c r="AY1071" s="778"/>
      <c r="AZ1071" s="778"/>
      <c r="BA1071" s="778"/>
      <c r="BB1071" s="778"/>
      <c r="BC1071" s="778"/>
      <c r="BD1071" s="778"/>
      <c r="BE1071" s="778"/>
      <c r="BF1071" s="778"/>
      <c r="BG1071" s="778"/>
      <c r="BH1071" s="778"/>
      <c r="BI1071" s="778"/>
      <c r="BJ1071" s="778"/>
      <c r="BK1071" s="778"/>
      <c r="BL1071" s="778"/>
      <c r="BM1071" s="778"/>
      <c r="BN1071" s="778"/>
      <c r="BO1071" s="778"/>
      <c r="BP1071" s="778"/>
      <c r="BQ1071" s="778"/>
      <c r="BR1071" s="778"/>
      <c r="BS1071" s="778"/>
      <c r="BT1071" s="778"/>
      <c r="BU1071" s="778"/>
      <c r="BV1071" s="778"/>
      <c r="BW1071" s="778"/>
      <c r="BX1071" s="778"/>
      <c r="BY1071" s="778"/>
      <c r="BZ1071" s="778"/>
      <c r="CA1071" s="778"/>
      <c r="CB1071" s="778"/>
      <c r="CC1071" s="778"/>
      <c r="CD1071" s="778"/>
      <c r="CE1071" s="778"/>
      <c r="CF1071" s="778"/>
      <c r="CG1071" s="778"/>
      <c r="CH1071" s="778"/>
      <c r="CI1071" s="778"/>
      <c r="CJ1071" s="778"/>
      <c r="CK1071" s="778"/>
      <c r="CL1071" s="778"/>
      <c r="CM1071" s="778"/>
      <c r="CN1071" s="778"/>
      <c r="CO1071" s="778"/>
      <c r="CP1071" s="778"/>
      <c r="CQ1071" s="778"/>
      <c r="CR1071" s="778"/>
      <c r="CS1071" s="778"/>
      <c r="CT1071" s="778"/>
      <c r="CU1071" s="778"/>
      <c r="CV1071" s="778"/>
      <c r="CW1071" s="778"/>
      <c r="CX1071" s="778"/>
      <c r="CY1071" s="778"/>
      <c r="CZ1071" s="778"/>
      <c r="DA1071" s="778"/>
      <c r="DB1071" s="778"/>
      <c r="DC1071" s="778"/>
      <c r="DD1071" s="778"/>
      <c r="DE1071" s="778"/>
      <c r="DF1071" s="778"/>
      <c r="DG1071" s="778"/>
      <c r="DH1071" s="778"/>
      <c r="DI1071" s="778"/>
      <c r="DJ1071" s="778"/>
      <c r="DK1071" s="778"/>
      <c r="DL1071" s="778"/>
      <c r="DM1071" s="778"/>
      <c r="DN1071" s="778"/>
      <c r="DO1071" s="778"/>
      <c r="DP1071" s="778"/>
      <c r="DQ1071" s="778"/>
      <c r="DR1071" s="778"/>
      <c r="DS1071" s="778"/>
      <c r="DT1071" s="778"/>
      <c r="DU1071" s="778"/>
      <c r="DV1071" s="778"/>
      <c r="DW1071" s="778"/>
      <c r="DX1071" s="778"/>
      <c r="DY1071" s="778"/>
      <c r="DZ1071" s="778"/>
      <c r="EA1071" s="778"/>
      <c r="EB1071" s="778"/>
      <c r="EC1071" s="778"/>
      <c r="ED1071" s="778"/>
      <c r="EE1071" s="778"/>
      <c r="EF1071" s="778"/>
      <c r="EG1071" s="778"/>
      <c r="EH1071" s="778"/>
      <c r="EI1071" s="778"/>
      <c r="EJ1071" s="778"/>
      <c r="EK1071" s="778"/>
      <c r="EL1071" s="778"/>
      <c r="EM1071" s="778"/>
      <c r="EN1071" s="778"/>
      <c r="EO1071" s="778"/>
      <c r="EP1071" s="778"/>
      <c r="EQ1071" s="778"/>
      <c r="ER1071" s="778"/>
      <c r="ES1071" s="778"/>
      <c r="ET1071" s="778"/>
      <c r="EU1071" s="778"/>
      <c r="EV1071" s="778"/>
      <c r="EW1071" s="778"/>
      <c r="EX1071" s="778"/>
      <c r="EY1071" s="778"/>
      <c r="EZ1071" s="778"/>
      <c r="FA1071" s="778"/>
      <c r="FB1071" s="778"/>
      <c r="FC1071" s="778"/>
      <c r="FD1071" s="778"/>
      <c r="FE1071" s="778"/>
      <c r="FF1071" s="778"/>
      <c r="FG1071" s="778"/>
      <c r="FH1071" s="778"/>
      <c r="FI1071" s="778"/>
      <c r="FJ1071" s="778"/>
      <c r="FK1071" s="778"/>
      <c r="FL1071" s="778"/>
      <c r="FM1071" s="778"/>
      <c r="FN1071" s="778"/>
      <c r="FO1071" s="778"/>
      <c r="FP1071" s="778"/>
      <c r="FQ1071" s="778"/>
      <c r="FR1071" s="778"/>
      <c r="FS1071" s="778"/>
      <c r="FT1071" s="778"/>
      <c r="FU1071" s="778"/>
      <c r="FV1071" s="778"/>
      <c r="FW1071" s="778"/>
      <c r="FX1071" s="778"/>
      <c r="FY1071" s="778"/>
      <c r="FZ1071" s="778"/>
      <c r="GA1071" s="778"/>
      <c r="GB1071" s="778"/>
      <c r="GC1071" s="778"/>
      <c r="GD1071" s="778"/>
      <c r="GE1071" s="778"/>
      <c r="GF1071" s="778"/>
      <c r="GG1071" s="778"/>
      <c r="GH1071" s="778"/>
      <c r="GI1071" s="778"/>
      <c r="GJ1071" s="778"/>
      <c r="GK1071" s="778"/>
      <c r="GL1071" s="778"/>
      <c r="GM1071" s="778"/>
      <c r="GN1071" s="778"/>
      <c r="GO1071" s="778"/>
      <c r="GP1071" s="778"/>
      <c r="GQ1071" s="778"/>
      <c r="GR1071" s="778"/>
      <c r="GS1071" s="778"/>
      <c r="GT1071" s="778"/>
      <c r="GU1071" s="778"/>
      <c r="GV1071" s="778"/>
      <c r="GW1071" s="778"/>
      <c r="GX1071" s="778"/>
      <c r="GY1071" s="778"/>
      <c r="GZ1071" s="778"/>
      <c r="HA1071" s="778"/>
      <c r="HB1071" s="778"/>
      <c r="HC1071" s="778"/>
      <c r="HD1071" s="778"/>
      <c r="HE1071" s="778"/>
      <c r="HF1071" s="778"/>
      <c r="HG1071" s="778"/>
      <c r="HH1071" s="778"/>
    </row>
    <row r="1072" spans="1:216" s="782" customFormat="1">
      <c r="A1072" s="779"/>
      <c r="B1072" s="780"/>
      <c r="C1072" s="780"/>
      <c r="D1072" s="780"/>
      <c r="E1072" s="780"/>
      <c r="F1072" s="780"/>
      <c r="G1072" s="780"/>
      <c r="H1072" s="780"/>
      <c r="I1072" s="780"/>
      <c r="J1072" s="780"/>
      <c r="K1072" s="780"/>
      <c r="L1072" s="780"/>
      <c r="M1072" s="780"/>
      <c r="N1072" s="780"/>
      <c r="O1072" s="780"/>
      <c r="P1072" s="780"/>
      <c r="Q1072" s="781"/>
      <c r="R1072" s="778"/>
      <c r="S1072" s="778"/>
      <c r="T1072" s="778"/>
      <c r="U1072" s="778"/>
      <c r="V1072" s="778"/>
      <c r="W1072" s="778"/>
      <c r="X1072" s="778"/>
      <c r="Y1072" s="778"/>
      <c r="Z1072" s="778"/>
      <c r="AA1072" s="778"/>
      <c r="AB1072" s="778"/>
      <c r="AC1072" s="778"/>
      <c r="AD1072" s="778"/>
      <c r="AE1072" s="778"/>
      <c r="AF1072" s="778"/>
      <c r="AG1072" s="778"/>
      <c r="AH1072" s="778"/>
      <c r="AI1072" s="778"/>
      <c r="AJ1072" s="778"/>
      <c r="AK1072" s="778"/>
      <c r="AL1072" s="778"/>
      <c r="AM1072" s="778"/>
      <c r="AN1072" s="778"/>
      <c r="AO1072" s="778"/>
      <c r="AP1072" s="778"/>
      <c r="AQ1072" s="778"/>
      <c r="AR1072" s="778"/>
      <c r="AS1072" s="778"/>
      <c r="AT1072" s="778"/>
      <c r="AU1072" s="778"/>
      <c r="AV1072" s="778"/>
      <c r="AW1072" s="778"/>
      <c r="AX1072" s="778"/>
      <c r="AY1072" s="778"/>
      <c r="AZ1072" s="778"/>
      <c r="BA1072" s="778"/>
      <c r="BB1072" s="778"/>
      <c r="BC1072" s="778"/>
      <c r="BD1072" s="778"/>
      <c r="BE1072" s="778"/>
      <c r="BF1072" s="778"/>
      <c r="BG1072" s="778"/>
      <c r="BH1072" s="778"/>
      <c r="BI1072" s="778"/>
      <c r="BJ1072" s="778"/>
      <c r="BK1072" s="778"/>
      <c r="BL1072" s="778"/>
      <c r="BM1072" s="778"/>
      <c r="BN1072" s="778"/>
      <c r="BO1072" s="778"/>
      <c r="BP1072" s="778"/>
      <c r="BQ1072" s="778"/>
      <c r="BR1072" s="778"/>
      <c r="BS1072" s="778"/>
      <c r="BT1072" s="778"/>
      <c r="BU1072" s="778"/>
      <c r="BV1072" s="778"/>
      <c r="BW1072" s="778"/>
      <c r="BX1072" s="778"/>
      <c r="BY1072" s="778"/>
      <c r="BZ1072" s="778"/>
      <c r="CA1072" s="778"/>
      <c r="CB1072" s="778"/>
      <c r="CC1072" s="778"/>
      <c r="CD1072" s="778"/>
      <c r="CE1072" s="778"/>
      <c r="CF1072" s="778"/>
      <c r="CG1072" s="778"/>
      <c r="CH1072" s="778"/>
      <c r="CI1072" s="778"/>
      <c r="CJ1072" s="778"/>
      <c r="CK1072" s="778"/>
      <c r="CL1072" s="778"/>
      <c r="CM1072" s="778"/>
      <c r="CN1072" s="778"/>
      <c r="CO1072" s="778"/>
      <c r="CP1072" s="778"/>
      <c r="CQ1072" s="778"/>
      <c r="CR1072" s="778"/>
      <c r="CS1072" s="778"/>
      <c r="CT1072" s="778"/>
      <c r="CU1072" s="778"/>
      <c r="CV1072" s="778"/>
      <c r="CW1072" s="778"/>
      <c r="CX1072" s="778"/>
      <c r="CY1072" s="778"/>
      <c r="CZ1072" s="778"/>
      <c r="DA1072" s="778"/>
      <c r="DB1072" s="778"/>
      <c r="DC1072" s="778"/>
      <c r="DD1072" s="778"/>
      <c r="DE1072" s="778"/>
      <c r="DF1072" s="778"/>
      <c r="DG1072" s="778"/>
      <c r="DH1072" s="778"/>
      <c r="DI1072" s="778"/>
      <c r="DJ1072" s="778"/>
      <c r="DK1072" s="778"/>
      <c r="DL1072" s="778"/>
      <c r="DM1072" s="778"/>
      <c r="DN1072" s="778"/>
      <c r="DO1072" s="778"/>
      <c r="DP1072" s="778"/>
      <c r="DQ1072" s="778"/>
      <c r="DR1072" s="778"/>
      <c r="DS1072" s="778"/>
      <c r="DT1072" s="778"/>
      <c r="DU1072" s="778"/>
      <c r="DV1072" s="778"/>
      <c r="DW1072" s="778"/>
      <c r="DX1072" s="778"/>
      <c r="DY1072" s="778"/>
      <c r="DZ1072" s="778"/>
      <c r="EA1072" s="778"/>
      <c r="EB1072" s="778"/>
      <c r="EC1072" s="778"/>
      <c r="ED1072" s="778"/>
      <c r="EE1072" s="778"/>
      <c r="EF1072" s="778"/>
      <c r="EG1072" s="778"/>
      <c r="EH1072" s="778"/>
      <c r="EI1072" s="778"/>
      <c r="EJ1072" s="778"/>
      <c r="EK1072" s="778"/>
      <c r="EL1072" s="778"/>
      <c r="EM1072" s="778"/>
      <c r="EN1072" s="778"/>
      <c r="EO1072" s="778"/>
      <c r="EP1072" s="778"/>
      <c r="EQ1072" s="778"/>
      <c r="ER1072" s="778"/>
      <c r="ES1072" s="778"/>
      <c r="ET1072" s="778"/>
      <c r="EU1072" s="778"/>
      <c r="EV1072" s="778"/>
      <c r="EW1072" s="778"/>
      <c r="EX1072" s="778"/>
      <c r="EY1072" s="778"/>
      <c r="EZ1072" s="778"/>
      <c r="FA1072" s="778"/>
      <c r="FB1072" s="778"/>
      <c r="FC1072" s="778"/>
      <c r="FD1072" s="778"/>
      <c r="FE1072" s="778"/>
      <c r="FF1072" s="778"/>
      <c r="FG1072" s="778"/>
      <c r="FH1072" s="778"/>
      <c r="FI1072" s="778"/>
      <c r="FJ1072" s="778"/>
      <c r="FK1072" s="778"/>
      <c r="FL1072" s="778"/>
      <c r="FM1072" s="778"/>
      <c r="FN1072" s="778"/>
      <c r="FO1072" s="778"/>
      <c r="FP1072" s="778"/>
      <c r="FQ1072" s="778"/>
      <c r="FR1072" s="778"/>
      <c r="FS1072" s="778"/>
      <c r="FT1072" s="778"/>
      <c r="FU1072" s="778"/>
      <c r="FV1072" s="778"/>
      <c r="FW1072" s="778"/>
      <c r="FX1072" s="778"/>
      <c r="FY1072" s="778"/>
      <c r="FZ1072" s="778"/>
      <c r="GA1072" s="778"/>
      <c r="GB1072" s="778"/>
      <c r="GC1072" s="778"/>
      <c r="GD1072" s="778"/>
      <c r="GE1072" s="778"/>
      <c r="GF1072" s="778"/>
      <c r="GG1072" s="778"/>
      <c r="GH1072" s="778"/>
      <c r="GI1072" s="778"/>
      <c r="GJ1072" s="778"/>
      <c r="GK1072" s="778"/>
      <c r="GL1072" s="778"/>
      <c r="GM1072" s="778"/>
      <c r="GN1072" s="778"/>
      <c r="GO1072" s="778"/>
      <c r="GP1072" s="778"/>
      <c r="GQ1072" s="778"/>
      <c r="GR1072" s="778"/>
      <c r="GS1072" s="778"/>
      <c r="GT1072" s="778"/>
      <c r="GU1072" s="778"/>
      <c r="GV1072" s="778"/>
      <c r="GW1072" s="778"/>
      <c r="GX1072" s="778"/>
      <c r="GY1072" s="778"/>
      <c r="GZ1072" s="778"/>
      <c r="HA1072" s="778"/>
      <c r="HB1072" s="778"/>
      <c r="HC1072" s="778"/>
      <c r="HD1072" s="778"/>
      <c r="HE1072" s="778"/>
      <c r="HF1072" s="778"/>
      <c r="HG1072" s="778"/>
      <c r="HH1072" s="778"/>
    </row>
    <row r="1073" spans="1:216" s="782" customFormat="1">
      <c r="A1073" s="779"/>
      <c r="B1073" s="780"/>
      <c r="C1073" s="780"/>
      <c r="D1073" s="780"/>
      <c r="E1073" s="780"/>
      <c r="F1073" s="780"/>
      <c r="G1073" s="780"/>
      <c r="H1073" s="780"/>
      <c r="I1073" s="780"/>
      <c r="J1073" s="780"/>
      <c r="K1073" s="780"/>
      <c r="L1073" s="780"/>
      <c r="M1073" s="780"/>
      <c r="N1073" s="780"/>
      <c r="O1073" s="780"/>
      <c r="P1073" s="780"/>
      <c r="Q1073" s="781"/>
      <c r="R1073" s="778"/>
      <c r="S1073" s="778"/>
      <c r="T1073" s="778"/>
      <c r="U1073" s="778"/>
      <c r="V1073" s="778"/>
      <c r="W1073" s="778"/>
      <c r="X1073" s="778"/>
      <c r="Y1073" s="778"/>
      <c r="Z1073" s="778"/>
      <c r="AA1073" s="778"/>
      <c r="AB1073" s="778"/>
      <c r="AC1073" s="778"/>
      <c r="AD1073" s="778"/>
      <c r="AE1073" s="778"/>
      <c r="AF1073" s="778"/>
      <c r="AG1073" s="778"/>
      <c r="AH1073" s="778"/>
      <c r="AI1073" s="778"/>
      <c r="AJ1073" s="778"/>
      <c r="AK1073" s="778"/>
      <c r="AL1073" s="778"/>
      <c r="AM1073" s="778"/>
      <c r="AN1073" s="778"/>
      <c r="AO1073" s="778"/>
      <c r="AP1073" s="778"/>
      <c r="AQ1073" s="778"/>
      <c r="AR1073" s="778"/>
      <c r="AS1073" s="778"/>
      <c r="AT1073" s="778"/>
      <c r="AU1073" s="778"/>
      <c r="AV1073" s="778"/>
      <c r="AW1073" s="778"/>
      <c r="AX1073" s="778"/>
      <c r="AY1073" s="778"/>
      <c r="AZ1073" s="778"/>
      <c r="BA1073" s="778"/>
      <c r="BB1073" s="778"/>
      <c r="BC1073" s="778"/>
      <c r="BD1073" s="778"/>
      <c r="BE1073" s="778"/>
      <c r="BF1073" s="778"/>
      <c r="BG1073" s="778"/>
      <c r="BH1073" s="778"/>
      <c r="BI1073" s="778"/>
      <c r="BJ1073" s="778"/>
      <c r="BK1073" s="778"/>
      <c r="BL1073" s="778"/>
      <c r="BM1073" s="778"/>
      <c r="BN1073" s="778"/>
      <c r="BO1073" s="778"/>
      <c r="BP1073" s="778"/>
      <c r="BQ1073" s="778"/>
      <c r="BR1073" s="778"/>
      <c r="BS1073" s="778"/>
      <c r="BT1073" s="778"/>
      <c r="BU1073" s="778"/>
      <c r="BV1073" s="778"/>
      <c r="BW1073" s="778"/>
      <c r="BX1073" s="778"/>
      <c r="BY1073" s="778"/>
      <c r="BZ1073" s="778"/>
      <c r="CA1073" s="778"/>
      <c r="CB1073" s="778"/>
      <c r="CC1073" s="778"/>
      <c r="CD1073" s="778"/>
      <c r="CE1073" s="778"/>
      <c r="CF1073" s="778"/>
      <c r="CG1073" s="778"/>
      <c r="CH1073" s="778"/>
      <c r="CI1073" s="778"/>
      <c r="CJ1073" s="778"/>
      <c r="CK1073" s="778"/>
      <c r="CL1073" s="778"/>
      <c r="CM1073" s="778"/>
      <c r="CN1073" s="778"/>
      <c r="CO1073" s="778"/>
      <c r="CP1073" s="778"/>
      <c r="CQ1073" s="778"/>
      <c r="CR1073" s="778"/>
      <c r="CS1073" s="778"/>
      <c r="CT1073" s="778"/>
      <c r="CU1073" s="778"/>
      <c r="CV1073" s="778"/>
      <c r="CW1073" s="778"/>
      <c r="CX1073" s="778"/>
      <c r="CY1073" s="778"/>
      <c r="CZ1073" s="778"/>
      <c r="DA1073" s="778"/>
      <c r="DB1073" s="778"/>
      <c r="DC1073" s="778"/>
      <c r="DD1073" s="778"/>
      <c r="DE1073" s="778"/>
      <c r="DF1073" s="778"/>
      <c r="DG1073" s="778"/>
      <c r="DH1073" s="778"/>
      <c r="DI1073" s="778"/>
      <c r="DJ1073" s="778"/>
      <c r="DK1073" s="778"/>
      <c r="DL1073" s="778"/>
      <c r="DM1073" s="778"/>
      <c r="DN1073" s="778"/>
      <c r="DO1073" s="778"/>
      <c r="DP1073" s="778"/>
      <c r="DQ1073" s="778"/>
      <c r="DR1073" s="778"/>
      <c r="DS1073" s="778"/>
      <c r="DT1073" s="778"/>
      <c r="DU1073" s="778"/>
      <c r="DV1073" s="778"/>
      <c r="DW1073" s="778"/>
      <c r="DX1073" s="778"/>
      <c r="DY1073" s="778"/>
      <c r="DZ1073" s="778"/>
      <c r="EA1073" s="778"/>
      <c r="EB1073" s="778"/>
      <c r="EC1073" s="778"/>
      <c r="ED1073" s="778"/>
      <c r="EE1073" s="778"/>
      <c r="EF1073" s="778"/>
      <c r="EG1073" s="778"/>
      <c r="EH1073" s="778"/>
      <c r="EI1073" s="778"/>
      <c r="EJ1073" s="778"/>
      <c r="EK1073" s="778"/>
      <c r="EL1073" s="778"/>
      <c r="EM1073" s="778"/>
      <c r="EN1073" s="778"/>
      <c r="EO1073" s="778"/>
      <c r="EP1073" s="778"/>
      <c r="EQ1073" s="778"/>
      <c r="ER1073" s="778"/>
      <c r="ES1073" s="778"/>
      <c r="ET1073" s="778"/>
      <c r="EU1073" s="778"/>
      <c r="EV1073" s="778"/>
      <c r="EW1073" s="778"/>
      <c r="EX1073" s="778"/>
      <c r="EY1073" s="778"/>
      <c r="EZ1073" s="778"/>
      <c r="FA1073" s="778"/>
      <c r="FB1073" s="778"/>
      <c r="FC1073" s="778"/>
      <c r="FD1073" s="778"/>
      <c r="FE1073" s="778"/>
      <c r="FF1073" s="778"/>
      <c r="FG1073" s="778"/>
      <c r="FH1073" s="778"/>
      <c r="FI1073" s="778"/>
      <c r="FJ1073" s="778"/>
      <c r="FK1073" s="778"/>
      <c r="FL1073" s="778"/>
      <c r="FM1073" s="778"/>
      <c r="FN1073" s="778"/>
      <c r="FO1073" s="778"/>
      <c r="FP1073" s="778"/>
      <c r="FQ1073" s="778"/>
      <c r="FR1073" s="778"/>
      <c r="FS1073" s="778"/>
      <c r="FT1073" s="778"/>
      <c r="FU1073" s="778"/>
      <c r="FV1073" s="778"/>
      <c r="FW1073" s="778"/>
      <c r="FX1073" s="778"/>
      <c r="FY1073" s="778"/>
      <c r="FZ1073" s="778"/>
      <c r="GA1073" s="778"/>
      <c r="GB1073" s="778"/>
      <c r="GC1073" s="778"/>
      <c r="GD1073" s="778"/>
      <c r="GE1073" s="778"/>
      <c r="GF1073" s="778"/>
      <c r="GG1073" s="778"/>
      <c r="GH1073" s="778"/>
      <c r="GI1073" s="778"/>
      <c r="GJ1073" s="778"/>
      <c r="GK1073" s="778"/>
      <c r="GL1073" s="778"/>
      <c r="GM1073" s="778"/>
      <c r="GN1073" s="778"/>
      <c r="GO1073" s="778"/>
      <c r="GP1073" s="778"/>
      <c r="GQ1073" s="778"/>
      <c r="GR1073" s="778"/>
      <c r="GS1073" s="778"/>
      <c r="GT1073" s="778"/>
      <c r="GU1073" s="778"/>
      <c r="GV1073" s="778"/>
      <c r="GW1073" s="778"/>
      <c r="GX1073" s="778"/>
      <c r="GY1073" s="778"/>
      <c r="GZ1073" s="778"/>
      <c r="HA1073" s="778"/>
      <c r="HB1073" s="778"/>
      <c r="HC1073" s="778"/>
      <c r="HD1073" s="778"/>
      <c r="HE1073" s="778"/>
      <c r="HF1073" s="778"/>
      <c r="HG1073" s="778"/>
      <c r="HH1073" s="778"/>
    </row>
    <row r="1074" spans="1:216" s="782" customFormat="1">
      <c r="A1074" s="779"/>
      <c r="B1074" s="780"/>
      <c r="C1074" s="780"/>
      <c r="D1074" s="780"/>
      <c r="E1074" s="780"/>
      <c r="F1074" s="780"/>
      <c r="G1074" s="780"/>
      <c r="H1074" s="780"/>
      <c r="I1074" s="780"/>
      <c r="J1074" s="780"/>
      <c r="K1074" s="780"/>
      <c r="L1074" s="780"/>
      <c r="M1074" s="780"/>
      <c r="N1074" s="780"/>
      <c r="O1074" s="780"/>
      <c r="P1074" s="780"/>
      <c r="Q1074" s="781"/>
      <c r="R1074" s="778"/>
      <c r="S1074" s="778"/>
      <c r="T1074" s="778"/>
      <c r="U1074" s="778"/>
      <c r="V1074" s="778"/>
      <c r="W1074" s="778"/>
      <c r="X1074" s="778"/>
      <c r="Y1074" s="778"/>
      <c r="Z1074" s="778"/>
      <c r="AA1074" s="778"/>
      <c r="AB1074" s="778"/>
      <c r="AC1074" s="778"/>
      <c r="AD1074" s="778"/>
      <c r="AE1074" s="778"/>
      <c r="AF1074" s="778"/>
      <c r="AG1074" s="778"/>
      <c r="AH1074" s="778"/>
      <c r="AI1074" s="778"/>
      <c r="AJ1074" s="778"/>
      <c r="AK1074" s="778"/>
      <c r="AL1074" s="778"/>
      <c r="AM1074" s="778"/>
      <c r="AN1074" s="778"/>
      <c r="AO1074" s="778"/>
      <c r="AP1074" s="778"/>
      <c r="AQ1074" s="778"/>
      <c r="AR1074" s="778"/>
      <c r="AS1074" s="778"/>
      <c r="AT1074" s="778"/>
      <c r="AU1074" s="778"/>
      <c r="AV1074" s="778"/>
      <c r="AW1074" s="778"/>
      <c r="AX1074" s="778"/>
      <c r="AY1074" s="778"/>
      <c r="AZ1074" s="778"/>
      <c r="BA1074" s="778"/>
      <c r="BB1074" s="778"/>
      <c r="BC1074" s="778"/>
      <c r="BD1074" s="778"/>
      <c r="BE1074" s="778"/>
      <c r="BF1074" s="778"/>
      <c r="BG1074" s="778"/>
      <c r="BH1074" s="778"/>
      <c r="BI1074" s="778"/>
      <c r="BJ1074" s="778"/>
      <c r="BK1074" s="778"/>
      <c r="BL1074" s="778"/>
      <c r="BM1074" s="778"/>
      <c r="BN1074" s="778"/>
      <c r="BO1074" s="778"/>
      <c r="BP1074" s="778"/>
      <c r="BQ1074" s="778"/>
      <c r="BR1074" s="778"/>
      <c r="BS1074" s="778"/>
      <c r="BT1074" s="778"/>
      <c r="BU1074" s="778"/>
      <c r="BV1074" s="778"/>
      <c r="BW1074" s="778"/>
      <c r="BX1074" s="778"/>
      <c r="BY1074" s="778"/>
      <c r="BZ1074" s="778"/>
      <c r="CA1074" s="778"/>
      <c r="CB1074" s="778"/>
      <c r="CC1074" s="778"/>
      <c r="CD1074" s="778"/>
      <c r="CE1074" s="778"/>
      <c r="CF1074" s="778"/>
      <c r="CG1074" s="778"/>
      <c r="CH1074" s="778"/>
      <c r="CI1074" s="778"/>
      <c r="CJ1074" s="778"/>
      <c r="CK1074" s="778"/>
      <c r="CL1074" s="778"/>
      <c r="CM1074" s="778"/>
      <c r="CN1074" s="778"/>
      <c r="CO1074" s="778"/>
      <c r="CP1074" s="778"/>
      <c r="CQ1074" s="778"/>
      <c r="CR1074" s="778"/>
      <c r="CS1074" s="778"/>
      <c r="CT1074" s="778"/>
      <c r="CU1074" s="778"/>
      <c r="CV1074" s="778"/>
      <c r="CW1074" s="778"/>
      <c r="CX1074" s="778"/>
      <c r="CY1074" s="778"/>
      <c r="CZ1074" s="778"/>
      <c r="DA1074" s="778"/>
      <c r="DB1074" s="778"/>
      <c r="DC1074" s="778"/>
      <c r="DD1074" s="778"/>
      <c r="DE1074" s="778"/>
      <c r="DF1074" s="778"/>
      <c r="DG1074" s="778"/>
      <c r="DH1074" s="778"/>
      <c r="DI1074" s="778"/>
      <c r="DJ1074" s="778"/>
      <c r="DK1074" s="778"/>
      <c r="DL1074" s="778"/>
      <c r="DM1074" s="778"/>
      <c r="DN1074" s="778"/>
      <c r="DO1074" s="778"/>
      <c r="DP1074" s="778"/>
      <c r="DQ1074" s="778"/>
      <c r="DR1074" s="778"/>
      <c r="DS1074" s="778"/>
      <c r="DT1074" s="778"/>
      <c r="DU1074" s="778"/>
      <c r="DV1074" s="778"/>
      <c r="DW1074" s="778"/>
      <c r="DX1074" s="778"/>
      <c r="DY1074" s="778"/>
      <c r="DZ1074" s="778"/>
      <c r="EA1074" s="778"/>
      <c r="EB1074" s="778"/>
      <c r="EC1074" s="778"/>
      <c r="ED1074" s="778"/>
      <c r="EE1074" s="778"/>
      <c r="EF1074" s="778"/>
      <c r="EG1074" s="778"/>
      <c r="EH1074" s="778"/>
      <c r="EI1074" s="778"/>
      <c r="EJ1074" s="778"/>
      <c r="EK1074" s="778"/>
      <c r="EL1074" s="778"/>
      <c r="EM1074" s="778"/>
      <c r="EN1074" s="778"/>
      <c r="EO1074" s="778"/>
      <c r="EP1074" s="778"/>
      <c r="EQ1074" s="778"/>
      <c r="ER1074" s="778"/>
      <c r="ES1074" s="778"/>
      <c r="ET1074" s="778"/>
      <c r="EU1074" s="778"/>
      <c r="EV1074" s="778"/>
      <c r="EW1074" s="778"/>
      <c r="EX1074" s="778"/>
      <c r="EY1074" s="778"/>
      <c r="EZ1074" s="778"/>
      <c r="FA1074" s="778"/>
      <c r="FB1074" s="778"/>
      <c r="FC1074" s="778"/>
      <c r="FD1074" s="778"/>
      <c r="FE1074" s="778"/>
      <c r="FF1074" s="778"/>
      <c r="FG1074" s="778"/>
      <c r="FH1074" s="778"/>
      <c r="FI1074" s="778"/>
      <c r="FJ1074" s="778"/>
      <c r="FK1074" s="778"/>
      <c r="FL1074" s="778"/>
      <c r="FM1074" s="778"/>
      <c r="FN1074" s="778"/>
      <c r="FO1074" s="778"/>
      <c r="FP1074" s="778"/>
      <c r="FQ1074" s="778"/>
      <c r="FR1074" s="778"/>
      <c r="FS1074" s="778"/>
      <c r="FT1074" s="778"/>
      <c r="FU1074" s="778"/>
      <c r="FV1074" s="778"/>
      <c r="FW1074" s="778"/>
      <c r="FX1074" s="778"/>
      <c r="FY1074" s="778"/>
      <c r="FZ1074" s="778"/>
      <c r="GA1074" s="778"/>
      <c r="GB1074" s="778"/>
      <c r="GC1074" s="778"/>
      <c r="GD1074" s="778"/>
      <c r="GE1074" s="778"/>
      <c r="GF1074" s="778"/>
      <c r="GG1074" s="778"/>
      <c r="GH1074" s="778"/>
      <c r="GI1074" s="778"/>
      <c r="GJ1074" s="778"/>
      <c r="GK1074" s="778"/>
      <c r="GL1074" s="778"/>
      <c r="GM1074" s="778"/>
      <c r="GN1074" s="778"/>
      <c r="GO1074" s="778"/>
      <c r="GP1074" s="778"/>
      <c r="GQ1074" s="778"/>
      <c r="GR1074" s="778"/>
      <c r="GS1074" s="778"/>
      <c r="GT1074" s="778"/>
      <c r="GU1074" s="778"/>
      <c r="GV1074" s="778"/>
      <c r="GW1074" s="778"/>
      <c r="GX1074" s="778"/>
      <c r="GY1074" s="778"/>
      <c r="GZ1074" s="778"/>
      <c r="HA1074" s="778"/>
      <c r="HB1074" s="778"/>
      <c r="HC1074" s="778"/>
      <c r="HD1074" s="778"/>
      <c r="HE1074" s="778"/>
      <c r="HF1074" s="778"/>
      <c r="HG1074" s="778"/>
      <c r="HH1074" s="778"/>
    </row>
    <row r="1075" spans="1:216" s="782" customFormat="1">
      <c r="A1075" s="779"/>
      <c r="B1075" s="780"/>
      <c r="C1075" s="780"/>
      <c r="D1075" s="780"/>
      <c r="E1075" s="780"/>
      <c r="F1075" s="780"/>
      <c r="G1075" s="780"/>
      <c r="H1075" s="780"/>
      <c r="I1075" s="780"/>
      <c r="J1075" s="780"/>
      <c r="K1075" s="780"/>
      <c r="L1075" s="780"/>
      <c r="M1075" s="780"/>
      <c r="N1075" s="780"/>
      <c r="O1075" s="780"/>
      <c r="P1075" s="780"/>
      <c r="Q1075" s="781"/>
      <c r="R1075" s="778"/>
      <c r="S1075" s="778"/>
      <c r="T1075" s="778"/>
      <c r="U1075" s="778"/>
      <c r="V1075" s="778"/>
      <c r="W1075" s="778"/>
      <c r="X1075" s="778"/>
      <c r="Y1075" s="778"/>
      <c r="Z1075" s="778"/>
      <c r="AA1075" s="778"/>
      <c r="AB1075" s="778"/>
      <c r="AC1075" s="778"/>
      <c r="AD1075" s="778"/>
      <c r="AE1075" s="778"/>
      <c r="AF1075" s="778"/>
      <c r="AG1075" s="778"/>
      <c r="AH1075" s="778"/>
      <c r="AI1075" s="778"/>
      <c r="AJ1075" s="778"/>
      <c r="AK1075" s="778"/>
      <c r="AL1075" s="778"/>
      <c r="AM1075" s="778"/>
      <c r="AN1075" s="778"/>
      <c r="AO1075" s="778"/>
      <c r="AP1075" s="778"/>
      <c r="AQ1075" s="778"/>
      <c r="AR1075" s="778"/>
      <c r="AS1075" s="778"/>
      <c r="AT1075" s="778"/>
      <c r="AU1075" s="778"/>
      <c r="AV1075" s="778"/>
      <c r="AW1075" s="778"/>
      <c r="AX1075" s="778"/>
      <c r="AY1075" s="778"/>
      <c r="AZ1075" s="778"/>
      <c r="BA1075" s="778"/>
      <c r="BB1075" s="778"/>
      <c r="BC1075" s="778"/>
      <c r="BD1075" s="778"/>
      <c r="BE1075" s="778"/>
      <c r="BF1075" s="778"/>
      <c r="BG1075" s="778"/>
      <c r="BH1075" s="778"/>
      <c r="BI1075" s="778"/>
      <c r="BJ1075" s="778"/>
      <c r="BK1075" s="778"/>
      <c r="BL1075" s="778"/>
      <c r="BM1075" s="778"/>
      <c r="BN1075" s="778"/>
      <c r="BO1075" s="778"/>
      <c r="BP1075" s="778"/>
      <c r="BQ1075" s="778"/>
      <c r="BR1075" s="778"/>
      <c r="BS1075" s="778"/>
      <c r="BT1075" s="778"/>
      <c r="BU1075" s="778"/>
      <c r="BV1075" s="778"/>
      <c r="BW1075" s="778"/>
      <c r="BX1075" s="778"/>
      <c r="BY1075" s="778"/>
      <c r="BZ1075" s="778"/>
      <c r="CA1075" s="778"/>
      <c r="CB1075" s="778"/>
      <c r="CC1075" s="778"/>
      <c r="CD1075" s="778"/>
      <c r="CE1075" s="778"/>
      <c r="CF1075" s="778"/>
      <c r="CG1075" s="778"/>
      <c r="CH1075" s="778"/>
      <c r="CI1075" s="778"/>
      <c r="CJ1075" s="778"/>
      <c r="CK1075" s="778"/>
      <c r="CL1075" s="778"/>
      <c r="CM1075" s="778"/>
      <c r="CN1075" s="778"/>
      <c r="CO1075" s="778"/>
      <c r="CP1075" s="778"/>
      <c r="CQ1075" s="778"/>
      <c r="CR1075" s="778"/>
      <c r="CS1075" s="778"/>
      <c r="CT1075" s="778"/>
      <c r="CU1075" s="778"/>
      <c r="CV1075" s="778"/>
      <c r="CW1075" s="778"/>
      <c r="CX1075" s="778"/>
      <c r="CY1075" s="778"/>
      <c r="CZ1075" s="778"/>
      <c r="DA1075" s="778"/>
      <c r="DB1075" s="778"/>
      <c r="DC1075" s="778"/>
      <c r="DD1075" s="778"/>
      <c r="DE1075" s="778"/>
      <c r="DF1075" s="778"/>
      <c r="DG1075" s="778"/>
      <c r="DH1075" s="778"/>
      <c r="DI1075" s="778"/>
      <c r="DJ1075" s="778"/>
      <c r="DK1075" s="778"/>
      <c r="DL1075" s="778"/>
      <c r="DM1075" s="778"/>
      <c r="DN1075" s="778"/>
      <c r="DO1075" s="778"/>
      <c r="DP1075" s="778"/>
      <c r="DQ1075" s="778"/>
      <c r="DR1075" s="778"/>
      <c r="DS1075" s="778"/>
      <c r="DT1075" s="778"/>
      <c r="DU1075" s="778"/>
      <c r="DV1075" s="778"/>
      <c r="DW1075" s="778"/>
      <c r="DX1075" s="778"/>
      <c r="DY1075" s="778"/>
      <c r="DZ1075" s="778"/>
      <c r="EA1075" s="778"/>
      <c r="EB1075" s="778"/>
      <c r="EC1075" s="778"/>
      <c r="ED1075" s="778"/>
      <c r="EE1075" s="778"/>
      <c r="EF1075" s="778"/>
      <c r="EG1075" s="778"/>
      <c r="EH1075" s="778"/>
      <c r="EI1075" s="778"/>
      <c r="EJ1075" s="778"/>
      <c r="EK1075" s="778"/>
      <c r="EL1075" s="778"/>
      <c r="EM1075" s="778"/>
      <c r="EN1075" s="778"/>
      <c r="EO1075" s="778"/>
      <c r="EP1075" s="778"/>
      <c r="EQ1075" s="778"/>
      <c r="ER1075" s="778"/>
      <c r="ES1075" s="778"/>
      <c r="ET1075" s="778"/>
      <c r="EU1075" s="778"/>
      <c r="EV1075" s="778"/>
      <c r="EW1075" s="778"/>
      <c r="EX1075" s="778"/>
      <c r="EY1075" s="778"/>
      <c r="EZ1075" s="778"/>
      <c r="FA1075" s="778"/>
      <c r="FB1075" s="778"/>
      <c r="FC1075" s="778"/>
      <c r="FD1075" s="778"/>
      <c r="FE1075" s="778"/>
      <c r="FF1075" s="778"/>
      <c r="FG1075" s="778"/>
      <c r="FH1075" s="778"/>
      <c r="FI1075" s="778"/>
      <c r="FJ1075" s="778"/>
      <c r="FK1075" s="778"/>
      <c r="FL1075" s="778"/>
      <c r="FM1075" s="778"/>
      <c r="FN1075" s="778"/>
      <c r="FO1075" s="778"/>
      <c r="FP1075" s="778"/>
      <c r="FQ1075" s="778"/>
      <c r="FR1075" s="778"/>
      <c r="FS1075" s="778"/>
      <c r="FT1075" s="778"/>
      <c r="FU1075" s="778"/>
      <c r="FV1075" s="778"/>
      <c r="FW1075" s="778"/>
      <c r="FX1075" s="778"/>
      <c r="FY1075" s="778"/>
      <c r="FZ1075" s="778"/>
      <c r="GA1075" s="778"/>
      <c r="GB1075" s="778"/>
      <c r="GC1075" s="778"/>
      <c r="GD1075" s="778"/>
      <c r="GE1075" s="778"/>
      <c r="GF1075" s="778"/>
      <c r="GG1075" s="778"/>
      <c r="GH1075" s="778"/>
      <c r="GI1075" s="778"/>
      <c r="GJ1075" s="778"/>
      <c r="GK1075" s="778"/>
      <c r="GL1075" s="778"/>
      <c r="GM1075" s="778"/>
      <c r="GN1075" s="778"/>
      <c r="GO1075" s="778"/>
      <c r="GP1075" s="778"/>
      <c r="GQ1075" s="778"/>
      <c r="GR1075" s="778"/>
      <c r="GS1075" s="778"/>
      <c r="GT1075" s="778"/>
      <c r="GU1075" s="778"/>
      <c r="GV1075" s="778"/>
      <c r="GW1075" s="778"/>
      <c r="GX1075" s="778"/>
      <c r="GY1075" s="778"/>
      <c r="GZ1075" s="778"/>
      <c r="HA1075" s="778"/>
      <c r="HB1075" s="778"/>
      <c r="HC1075" s="778"/>
      <c r="HD1075" s="778"/>
      <c r="HE1075" s="778"/>
      <c r="HF1075" s="778"/>
      <c r="HG1075" s="778"/>
      <c r="HH1075" s="778"/>
    </row>
    <row r="1076" spans="1:216" s="782" customFormat="1">
      <c r="A1076" s="779"/>
      <c r="B1076" s="780"/>
      <c r="C1076" s="780"/>
      <c r="D1076" s="780"/>
      <c r="E1076" s="780"/>
      <c r="F1076" s="780"/>
      <c r="G1076" s="780"/>
      <c r="H1076" s="780"/>
      <c r="I1076" s="780"/>
      <c r="J1076" s="780"/>
      <c r="K1076" s="780"/>
      <c r="L1076" s="780"/>
      <c r="M1076" s="780"/>
      <c r="N1076" s="780"/>
      <c r="O1076" s="780"/>
      <c r="P1076" s="780"/>
      <c r="Q1076" s="781"/>
      <c r="R1076" s="778"/>
      <c r="S1076" s="778"/>
      <c r="T1076" s="778"/>
      <c r="U1076" s="778"/>
      <c r="V1076" s="778"/>
      <c r="W1076" s="778"/>
      <c r="X1076" s="778"/>
      <c r="Y1076" s="778"/>
      <c r="Z1076" s="778"/>
      <c r="AA1076" s="778"/>
      <c r="AB1076" s="778"/>
      <c r="AC1076" s="778"/>
      <c r="AD1076" s="778"/>
      <c r="AE1076" s="778"/>
      <c r="AF1076" s="778"/>
      <c r="AG1076" s="778"/>
      <c r="AH1076" s="778"/>
      <c r="AI1076" s="778"/>
      <c r="AJ1076" s="778"/>
      <c r="AK1076" s="778"/>
      <c r="AL1076" s="778"/>
      <c r="AM1076" s="778"/>
      <c r="AN1076" s="778"/>
      <c r="AO1076" s="778"/>
      <c r="AP1076" s="778"/>
      <c r="AQ1076" s="778"/>
      <c r="AR1076" s="778"/>
      <c r="AS1076" s="778"/>
      <c r="AT1076" s="778"/>
      <c r="AU1076" s="778"/>
      <c r="AV1076" s="778"/>
      <c r="AW1076" s="778"/>
      <c r="AX1076" s="778"/>
      <c r="AY1076" s="778"/>
      <c r="AZ1076" s="778"/>
      <c r="BA1076" s="778"/>
      <c r="BB1076" s="778"/>
      <c r="BC1076" s="778"/>
      <c r="BD1076" s="778"/>
      <c r="BE1076" s="778"/>
      <c r="BF1076" s="778"/>
      <c r="BG1076" s="778"/>
      <c r="BH1076" s="778"/>
      <c r="BI1076" s="778"/>
      <c r="BJ1076" s="778"/>
      <c r="BK1076" s="778"/>
      <c r="BL1076" s="778"/>
      <c r="BM1076" s="778"/>
      <c r="BN1076" s="778"/>
      <c r="BO1076" s="778"/>
      <c r="BP1076" s="778"/>
      <c r="BQ1076" s="778"/>
      <c r="BR1076" s="778"/>
      <c r="BS1076" s="778"/>
      <c r="BT1076" s="778"/>
      <c r="BU1076" s="778"/>
      <c r="BV1076" s="778"/>
      <c r="BW1076" s="778"/>
      <c r="BX1076" s="778"/>
      <c r="BY1076" s="778"/>
      <c r="BZ1076" s="778"/>
      <c r="CA1076" s="778"/>
      <c r="CB1076" s="778"/>
      <c r="CC1076" s="778"/>
      <c r="CD1076" s="778"/>
      <c r="CE1076" s="778"/>
      <c r="CF1076" s="778"/>
      <c r="CG1076" s="778"/>
      <c r="CH1076" s="778"/>
      <c r="CI1076" s="778"/>
      <c r="CJ1076" s="778"/>
      <c r="CK1076" s="778"/>
      <c r="CL1076" s="778"/>
      <c r="CM1076" s="778"/>
      <c r="CN1076" s="778"/>
      <c r="CO1076" s="778"/>
      <c r="CP1076" s="778"/>
      <c r="CQ1076" s="778"/>
      <c r="CR1076" s="778"/>
      <c r="CS1076" s="778"/>
      <c r="CT1076" s="778"/>
      <c r="CU1076" s="778"/>
      <c r="CV1076" s="778"/>
      <c r="CW1076" s="778"/>
      <c r="CX1076" s="778"/>
      <c r="CY1076" s="778"/>
      <c r="CZ1076" s="778"/>
      <c r="DA1076" s="778"/>
      <c r="DB1076" s="778"/>
      <c r="DC1076" s="778"/>
      <c r="DD1076" s="778"/>
      <c r="DE1076" s="778"/>
      <c r="DF1076" s="778"/>
      <c r="DG1076" s="778"/>
      <c r="DH1076" s="778"/>
      <c r="DI1076" s="778"/>
      <c r="DJ1076" s="778"/>
      <c r="DK1076" s="778"/>
      <c r="DL1076" s="778"/>
      <c r="DM1076" s="778"/>
      <c r="DN1076" s="778"/>
      <c r="DO1076" s="778"/>
      <c r="DP1076" s="778"/>
      <c r="DQ1076" s="778"/>
      <c r="DR1076" s="778"/>
      <c r="DS1076" s="778"/>
      <c r="DT1076" s="778"/>
      <c r="DU1076" s="778"/>
      <c r="DV1076" s="778"/>
      <c r="DW1076" s="778"/>
      <c r="DX1076" s="778"/>
      <c r="DY1076" s="778"/>
      <c r="DZ1076" s="778"/>
      <c r="EA1076" s="778"/>
      <c r="EB1076" s="778"/>
      <c r="EC1076" s="778"/>
      <c r="ED1076" s="778"/>
      <c r="EE1076" s="778"/>
      <c r="EF1076" s="778"/>
      <c r="EG1076" s="778"/>
      <c r="EH1076" s="778"/>
      <c r="EI1076" s="778"/>
      <c r="EJ1076" s="778"/>
      <c r="EK1076" s="778"/>
      <c r="EL1076" s="778"/>
      <c r="EM1076" s="778"/>
      <c r="EN1076" s="778"/>
      <c r="EO1076" s="778"/>
      <c r="EP1076" s="778"/>
      <c r="EQ1076" s="778"/>
      <c r="ER1076" s="778"/>
      <c r="ES1076" s="778"/>
      <c r="ET1076" s="778"/>
      <c r="EU1076" s="778"/>
      <c r="EV1076" s="778"/>
      <c r="EW1076" s="778"/>
      <c r="EX1076" s="778"/>
      <c r="EY1076" s="778"/>
      <c r="EZ1076" s="778"/>
      <c r="FA1076" s="778"/>
      <c r="FB1076" s="778"/>
      <c r="FC1076" s="778"/>
      <c r="FD1076" s="778"/>
      <c r="FE1076" s="778"/>
      <c r="FF1076" s="778"/>
      <c r="FG1076" s="778"/>
      <c r="FH1076" s="778"/>
      <c r="FI1076" s="778"/>
      <c r="FJ1076" s="778"/>
      <c r="FK1076" s="778"/>
      <c r="FL1076" s="778"/>
      <c r="FM1076" s="778"/>
      <c r="FN1076" s="778"/>
      <c r="FO1076" s="778"/>
      <c r="FP1076" s="778"/>
      <c r="FQ1076" s="778"/>
      <c r="FR1076" s="778"/>
      <c r="FS1076" s="778"/>
      <c r="FT1076" s="778"/>
      <c r="FU1076" s="778"/>
      <c r="FV1076" s="778"/>
      <c r="FW1076" s="778"/>
      <c r="FX1076" s="778"/>
      <c r="FY1076" s="778"/>
      <c r="FZ1076" s="778"/>
      <c r="GA1076" s="778"/>
      <c r="GB1076" s="778"/>
      <c r="GC1076" s="778"/>
      <c r="GD1076" s="778"/>
      <c r="GE1076" s="778"/>
      <c r="GF1076" s="778"/>
      <c r="GG1076" s="778"/>
      <c r="GH1076" s="778"/>
      <c r="GI1076" s="778"/>
      <c r="GJ1076" s="778"/>
      <c r="GK1076" s="778"/>
      <c r="GL1076" s="778"/>
      <c r="GM1076" s="778"/>
      <c r="GN1076" s="778"/>
      <c r="GO1076" s="778"/>
      <c r="GP1076" s="778"/>
      <c r="GQ1076" s="778"/>
      <c r="GR1076" s="778"/>
      <c r="GS1076" s="778"/>
      <c r="GT1076" s="778"/>
      <c r="GU1076" s="778"/>
      <c r="GV1076" s="778"/>
      <c r="GW1076" s="778"/>
      <c r="GX1076" s="778"/>
      <c r="GY1076" s="778"/>
      <c r="GZ1076" s="778"/>
      <c r="HA1076" s="778"/>
      <c r="HB1076" s="778"/>
      <c r="HC1076" s="778"/>
      <c r="HD1076" s="778"/>
      <c r="HE1076" s="778"/>
      <c r="HF1076" s="778"/>
      <c r="HG1076" s="778"/>
      <c r="HH1076" s="778"/>
    </row>
    <row r="1077" spans="1:216" s="782" customFormat="1">
      <c r="A1077" s="779"/>
      <c r="B1077" s="780"/>
      <c r="C1077" s="780"/>
      <c r="D1077" s="780"/>
      <c r="E1077" s="780"/>
      <c r="F1077" s="780"/>
      <c r="G1077" s="780"/>
      <c r="H1077" s="780"/>
      <c r="I1077" s="780"/>
      <c r="J1077" s="780"/>
      <c r="K1077" s="780"/>
      <c r="L1077" s="780"/>
      <c r="M1077" s="780"/>
      <c r="N1077" s="780"/>
      <c r="O1077" s="780"/>
      <c r="P1077" s="780"/>
      <c r="Q1077" s="781"/>
      <c r="R1077" s="778"/>
      <c r="S1077" s="778"/>
      <c r="T1077" s="778"/>
      <c r="U1077" s="778"/>
      <c r="V1077" s="778"/>
      <c r="W1077" s="778"/>
      <c r="X1077" s="778"/>
      <c r="Y1077" s="778"/>
      <c r="Z1077" s="778"/>
      <c r="AA1077" s="778"/>
      <c r="AB1077" s="778"/>
      <c r="AC1077" s="778"/>
      <c r="AD1077" s="778"/>
      <c r="AE1077" s="778"/>
      <c r="AF1077" s="778"/>
      <c r="AG1077" s="778"/>
      <c r="AH1077" s="778"/>
      <c r="AI1077" s="778"/>
      <c r="AJ1077" s="778"/>
      <c r="AK1077" s="778"/>
      <c r="AL1077" s="778"/>
      <c r="AM1077" s="778"/>
      <c r="AN1077" s="778"/>
      <c r="AO1077" s="778"/>
      <c r="AP1077" s="778"/>
      <c r="AQ1077" s="778"/>
      <c r="AR1077" s="778"/>
      <c r="AS1077" s="778"/>
      <c r="AT1077" s="778"/>
      <c r="AU1077" s="778"/>
      <c r="AV1077" s="778"/>
      <c r="AW1077" s="778"/>
      <c r="AX1077" s="778"/>
      <c r="AY1077" s="778"/>
      <c r="AZ1077" s="778"/>
      <c r="BA1077" s="778"/>
      <c r="BB1077" s="778"/>
      <c r="BC1077" s="778"/>
      <c r="BD1077" s="778"/>
      <c r="BE1077" s="778"/>
      <c r="BF1077" s="778"/>
      <c r="BG1077" s="778"/>
      <c r="BH1077" s="778"/>
      <c r="BI1077" s="778"/>
      <c r="BJ1077" s="778"/>
      <c r="BK1077" s="778"/>
      <c r="BL1077" s="778"/>
      <c r="BM1077" s="778"/>
      <c r="BN1077" s="778"/>
      <c r="BO1077" s="778"/>
      <c r="BP1077" s="778"/>
      <c r="BQ1077" s="778"/>
      <c r="BR1077" s="778"/>
      <c r="BS1077" s="778"/>
      <c r="BT1077" s="778"/>
      <c r="BU1077" s="778"/>
      <c r="BV1077" s="778"/>
      <c r="BW1077" s="778"/>
      <c r="BX1077" s="778"/>
      <c r="BY1077" s="778"/>
      <c r="BZ1077" s="778"/>
      <c r="CA1077" s="778"/>
      <c r="CB1077" s="778"/>
      <c r="CC1077" s="778"/>
      <c r="CD1077" s="778"/>
      <c r="CE1077" s="778"/>
      <c r="CF1077" s="778"/>
      <c r="CG1077" s="778"/>
      <c r="CH1077" s="778"/>
      <c r="CI1077" s="778"/>
      <c r="CJ1077" s="778"/>
      <c r="CK1077" s="778"/>
      <c r="CL1077" s="778"/>
      <c r="CM1077" s="778"/>
      <c r="CN1077" s="778"/>
      <c r="CO1077" s="778"/>
      <c r="CP1077" s="778"/>
      <c r="CQ1077" s="778"/>
      <c r="CR1077" s="778"/>
      <c r="CS1077" s="778"/>
      <c r="CT1077" s="778"/>
      <c r="CU1077" s="778"/>
      <c r="CV1077" s="778"/>
      <c r="CW1077" s="778"/>
      <c r="CX1077" s="778"/>
      <c r="CY1077" s="778"/>
      <c r="CZ1077" s="778"/>
      <c r="DA1077" s="778"/>
      <c r="DB1077" s="778"/>
      <c r="DC1077" s="778"/>
      <c r="DD1077" s="778"/>
      <c r="DE1077" s="778"/>
      <c r="DF1077" s="778"/>
      <c r="DG1077" s="778"/>
      <c r="DH1077" s="778"/>
      <c r="DI1077" s="778"/>
      <c r="DJ1077" s="778"/>
      <c r="DK1077" s="778"/>
      <c r="DL1077" s="778"/>
      <c r="DM1077" s="778"/>
      <c r="DN1077" s="778"/>
      <c r="DO1077" s="778"/>
      <c r="DP1077" s="778"/>
      <c r="DQ1077" s="778"/>
      <c r="DR1077" s="778"/>
      <c r="DS1077" s="778"/>
      <c r="DT1077" s="778"/>
      <c r="DU1077" s="778"/>
      <c r="DV1077" s="778"/>
      <c r="DW1077" s="778"/>
      <c r="DX1077" s="778"/>
      <c r="DY1077" s="778"/>
      <c r="DZ1077" s="778"/>
      <c r="EA1077" s="778"/>
      <c r="EB1077" s="778"/>
      <c r="EC1077" s="778"/>
      <c r="ED1077" s="778"/>
      <c r="EE1077" s="778"/>
      <c r="EF1077" s="778"/>
      <c r="EG1077" s="778"/>
      <c r="EH1077" s="778"/>
      <c r="EI1077" s="778"/>
      <c r="EJ1077" s="778"/>
      <c r="EK1077" s="778"/>
      <c r="EL1077" s="778"/>
      <c r="EM1077" s="778"/>
      <c r="EN1077" s="778"/>
      <c r="EO1077" s="778"/>
      <c r="EP1077" s="778"/>
      <c r="EQ1077" s="778"/>
      <c r="ER1077" s="778"/>
      <c r="ES1077" s="778"/>
      <c r="ET1077" s="778"/>
      <c r="EU1077" s="778"/>
      <c r="EV1077" s="778"/>
      <c r="EW1077" s="778"/>
      <c r="EX1077" s="778"/>
      <c r="EY1077" s="778"/>
      <c r="EZ1077" s="778"/>
      <c r="FA1077" s="778"/>
      <c r="FB1077" s="778"/>
      <c r="FC1077" s="778"/>
      <c r="FD1077" s="778"/>
      <c r="FE1077" s="778"/>
      <c r="FF1077" s="778"/>
      <c r="FG1077" s="778"/>
      <c r="FH1077" s="778"/>
      <c r="FI1077" s="778"/>
      <c r="FJ1077" s="778"/>
      <c r="FK1077" s="778"/>
      <c r="FL1077" s="778"/>
      <c r="FM1077" s="778"/>
      <c r="FN1077" s="778"/>
      <c r="FO1077" s="778"/>
      <c r="FP1077" s="778"/>
      <c r="FQ1077" s="778"/>
      <c r="FR1077" s="778"/>
      <c r="FS1077" s="778"/>
      <c r="FT1077" s="778"/>
      <c r="FU1077" s="778"/>
      <c r="FV1077" s="778"/>
      <c r="FW1077" s="778"/>
      <c r="FX1077" s="778"/>
      <c r="FY1077" s="778"/>
      <c r="FZ1077" s="778"/>
      <c r="GA1077" s="778"/>
      <c r="GB1077" s="778"/>
      <c r="GC1077" s="778"/>
      <c r="GD1077" s="778"/>
      <c r="GE1077" s="778"/>
      <c r="GF1077" s="778"/>
      <c r="GG1077" s="778"/>
      <c r="GH1077" s="778"/>
      <c r="GI1077" s="778"/>
      <c r="GJ1077" s="778"/>
      <c r="GK1077" s="778"/>
      <c r="GL1077" s="778"/>
      <c r="GM1077" s="778"/>
      <c r="GN1077" s="778"/>
      <c r="GO1077" s="778"/>
      <c r="GP1077" s="778"/>
      <c r="GQ1077" s="778"/>
      <c r="GR1077" s="778"/>
      <c r="GS1077" s="778"/>
      <c r="GT1077" s="778"/>
      <c r="GU1077" s="778"/>
      <c r="GV1077" s="778"/>
      <c r="GW1077" s="778"/>
      <c r="GX1077" s="778"/>
      <c r="GY1077" s="778"/>
      <c r="GZ1077" s="778"/>
      <c r="HA1077" s="778"/>
      <c r="HB1077" s="778"/>
      <c r="HC1077" s="778"/>
      <c r="HD1077" s="778"/>
      <c r="HE1077" s="778"/>
      <c r="HF1077" s="778"/>
      <c r="HG1077" s="778"/>
      <c r="HH1077" s="778"/>
    </row>
    <row r="1078" spans="1:216" s="782" customFormat="1">
      <c r="A1078" s="779"/>
      <c r="B1078" s="780"/>
      <c r="C1078" s="780"/>
      <c r="D1078" s="780"/>
      <c r="E1078" s="780"/>
      <c r="F1078" s="780"/>
      <c r="G1078" s="780"/>
      <c r="H1078" s="780"/>
      <c r="I1078" s="780"/>
      <c r="J1078" s="780"/>
      <c r="K1078" s="780"/>
      <c r="L1078" s="780"/>
      <c r="M1078" s="780"/>
      <c r="N1078" s="780"/>
      <c r="O1078" s="780"/>
      <c r="P1078" s="780"/>
      <c r="Q1078" s="781"/>
      <c r="R1078" s="778"/>
      <c r="S1078" s="778"/>
      <c r="T1078" s="778"/>
      <c r="U1078" s="778"/>
      <c r="V1078" s="778"/>
      <c r="W1078" s="778"/>
      <c r="X1078" s="778"/>
      <c r="Y1078" s="778"/>
      <c r="Z1078" s="778"/>
      <c r="AA1078" s="778"/>
      <c r="AB1078" s="778"/>
      <c r="AC1078" s="778"/>
      <c r="AD1078" s="778"/>
      <c r="AE1078" s="778"/>
      <c r="AF1078" s="778"/>
      <c r="AG1078" s="778"/>
      <c r="AH1078" s="778"/>
      <c r="AI1078" s="778"/>
      <c r="AJ1078" s="778"/>
      <c r="AK1078" s="778"/>
      <c r="AL1078" s="778"/>
      <c r="AM1078" s="778"/>
      <c r="AN1078" s="778"/>
      <c r="AO1078" s="778"/>
      <c r="AP1078" s="778"/>
      <c r="AQ1078" s="778"/>
      <c r="AR1078" s="778"/>
      <c r="AS1078" s="778"/>
      <c r="AT1078" s="778"/>
      <c r="AU1078" s="778"/>
      <c r="AV1078" s="778"/>
      <c r="AW1078" s="778"/>
      <c r="AX1078" s="778"/>
      <c r="AY1078" s="778"/>
      <c r="AZ1078" s="778"/>
      <c r="BA1078" s="778"/>
      <c r="BB1078" s="778"/>
      <c r="BC1078" s="778"/>
      <c r="BD1078" s="778"/>
      <c r="BE1078" s="778"/>
      <c r="BF1078" s="778"/>
      <c r="BG1078" s="778"/>
      <c r="BH1078" s="778"/>
      <c r="BI1078" s="778"/>
      <c r="BJ1078" s="778"/>
      <c r="BK1078" s="778"/>
      <c r="BL1078" s="778"/>
      <c r="BM1078" s="778"/>
      <c r="BN1078" s="778"/>
      <c r="BO1078" s="778"/>
      <c r="BP1078" s="778"/>
      <c r="BQ1078" s="778"/>
      <c r="BR1078" s="778"/>
      <c r="BS1078" s="778"/>
      <c r="BT1078" s="778"/>
      <c r="BU1078" s="778"/>
      <c r="BV1078" s="778"/>
      <c r="BW1078" s="778"/>
      <c r="BX1078" s="778"/>
      <c r="BY1078" s="778"/>
      <c r="BZ1078" s="778"/>
      <c r="CA1078" s="778"/>
      <c r="CB1078" s="778"/>
      <c r="CC1078" s="778"/>
      <c r="CD1078" s="778"/>
      <c r="CE1078" s="778"/>
      <c r="CF1078" s="778"/>
      <c r="CG1078" s="778"/>
      <c r="CH1078" s="778"/>
      <c r="CI1078" s="778"/>
      <c r="CJ1078" s="778"/>
      <c r="CK1078" s="778"/>
      <c r="CL1078" s="778"/>
      <c r="CM1078" s="778"/>
      <c r="CN1078" s="778"/>
      <c r="CO1078" s="778"/>
      <c r="CP1078" s="778"/>
      <c r="CQ1078" s="778"/>
      <c r="CR1078" s="778"/>
      <c r="CS1078" s="778"/>
      <c r="CT1078" s="778"/>
      <c r="CU1078" s="778"/>
      <c r="CV1078" s="778"/>
      <c r="CW1078" s="778"/>
      <c r="CX1078" s="778"/>
      <c r="CY1078" s="778"/>
      <c r="CZ1078" s="778"/>
      <c r="DA1078" s="778"/>
      <c r="DB1078" s="778"/>
      <c r="DC1078" s="778"/>
      <c r="DD1078" s="778"/>
      <c r="DE1078" s="778"/>
      <c r="DF1078" s="778"/>
      <c r="DG1078" s="778"/>
      <c r="DH1078" s="778"/>
      <c r="DI1078" s="778"/>
      <c r="DJ1078" s="778"/>
      <c r="DK1078" s="778"/>
      <c r="DL1078" s="778"/>
      <c r="DM1078" s="778"/>
      <c r="DN1078" s="778"/>
      <c r="DO1078" s="778"/>
      <c r="DP1078" s="778"/>
      <c r="DQ1078" s="778"/>
      <c r="DR1078" s="778"/>
      <c r="DS1078" s="778"/>
      <c r="DT1078" s="778"/>
      <c r="DU1078" s="778"/>
      <c r="DV1078" s="778"/>
      <c r="DW1078" s="778"/>
      <c r="DX1078" s="778"/>
      <c r="DY1078" s="778"/>
      <c r="DZ1078" s="778"/>
      <c r="EA1078" s="778"/>
      <c r="EB1078" s="778"/>
      <c r="EC1078" s="778"/>
      <c r="ED1078" s="778"/>
      <c r="EE1078" s="778"/>
      <c r="EF1078" s="778"/>
      <c r="EG1078" s="778"/>
      <c r="EH1078" s="778"/>
      <c r="EI1078" s="778"/>
      <c r="EJ1078" s="778"/>
      <c r="EK1078" s="778"/>
      <c r="EL1078" s="778"/>
      <c r="EM1078" s="778"/>
      <c r="EN1078" s="778"/>
      <c r="EO1078" s="778"/>
      <c r="EP1078" s="778"/>
      <c r="EQ1078" s="778"/>
      <c r="ER1078" s="778"/>
      <c r="ES1078" s="778"/>
      <c r="ET1078" s="778"/>
      <c r="EU1078" s="778"/>
      <c r="EV1078" s="778"/>
      <c r="EW1078" s="778"/>
      <c r="EX1078" s="778"/>
      <c r="EY1078" s="778"/>
      <c r="EZ1078" s="778"/>
      <c r="FA1078" s="778"/>
      <c r="FB1078" s="778"/>
      <c r="FC1078" s="778"/>
      <c r="FD1078" s="778"/>
      <c r="FE1078" s="778"/>
      <c r="FF1078" s="778"/>
      <c r="FG1078" s="778"/>
      <c r="FH1078" s="778"/>
      <c r="FI1078" s="778"/>
      <c r="FJ1078" s="778"/>
      <c r="FK1078" s="778"/>
      <c r="FL1078" s="778"/>
      <c r="FM1078" s="778"/>
      <c r="FN1078" s="778"/>
      <c r="FO1078" s="778"/>
      <c r="FP1078" s="778"/>
      <c r="FQ1078" s="778"/>
      <c r="FR1078" s="778"/>
      <c r="FS1078" s="778"/>
      <c r="FT1078" s="778"/>
      <c r="FU1078" s="778"/>
      <c r="FV1078" s="778"/>
      <c r="FW1078" s="778"/>
      <c r="FX1078" s="778"/>
      <c r="FY1078" s="778"/>
      <c r="FZ1078" s="778"/>
      <c r="GA1078" s="778"/>
      <c r="GB1078" s="778"/>
      <c r="GC1078" s="778"/>
      <c r="GD1078" s="778"/>
      <c r="GE1078" s="778"/>
      <c r="GF1078" s="778"/>
      <c r="GG1078" s="778"/>
      <c r="GH1078" s="778"/>
      <c r="GI1078" s="778"/>
      <c r="GJ1078" s="778"/>
      <c r="GK1078" s="778"/>
      <c r="GL1078" s="778"/>
      <c r="GM1078" s="778"/>
      <c r="GN1078" s="778"/>
      <c r="GO1078" s="778"/>
      <c r="GP1078" s="778"/>
      <c r="GQ1078" s="778"/>
      <c r="GR1078" s="778"/>
      <c r="GS1078" s="778"/>
      <c r="GT1078" s="778"/>
      <c r="GU1078" s="778"/>
      <c r="GV1078" s="778"/>
      <c r="GW1078" s="778"/>
      <c r="GX1078" s="778"/>
      <c r="GY1078" s="778"/>
      <c r="GZ1078" s="778"/>
      <c r="HA1078" s="778"/>
      <c r="HB1078" s="778"/>
      <c r="HC1078" s="778"/>
      <c r="HD1078" s="778"/>
      <c r="HE1078" s="778"/>
      <c r="HF1078" s="778"/>
      <c r="HG1078" s="778"/>
      <c r="HH1078" s="778"/>
    </row>
    <row r="1079" spans="1:216" s="782" customFormat="1">
      <c r="A1079" s="779"/>
      <c r="B1079" s="780"/>
      <c r="C1079" s="780"/>
      <c r="D1079" s="780"/>
      <c r="E1079" s="780"/>
      <c r="F1079" s="780"/>
      <c r="G1079" s="780"/>
      <c r="H1079" s="780"/>
      <c r="I1079" s="780"/>
      <c r="J1079" s="780"/>
      <c r="K1079" s="780"/>
      <c r="L1079" s="780"/>
      <c r="M1079" s="780"/>
      <c r="N1079" s="780"/>
      <c r="O1079" s="780"/>
      <c r="P1079" s="780"/>
      <c r="Q1079" s="781"/>
      <c r="R1079" s="778"/>
      <c r="S1079" s="778"/>
      <c r="T1079" s="778"/>
      <c r="U1079" s="778"/>
      <c r="V1079" s="778"/>
      <c r="W1079" s="778"/>
      <c r="X1079" s="778"/>
      <c r="Y1079" s="778"/>
      <c r="Z1079" s="778"/>
      <c r="AA1079" s="778"/>
      <c r="AB1079" s="778"/>
      <c r="AC1079" s="778"/>
      <c r="AD1079" s="778"/>
      <c r="AE1079" s="778"/>
      <c r="AF1079" s="778"/>
      <c r="AG1079" s="778"/>
      <c r="AH1079" s="778"/>
      <c r="AI1079" s="778"/>
      <c r="AJ1079" s="778"/>
      <c r="AK1079" s="778"/>
      <c r="AL1079" s="778"/>
      <c r="AM1079" s="778"/>
      <c r="AN1079" s="778"/>
      <c r="AO1079" s="778"/>
      <c r="AP1079" s="778"/>
      <c r="AQ1079" s="778"/>
      <c r="AR1079" s="778"/>
      <c r="AS1079" s="778"/>
      <c r="AT1079" s="778"/>
      <c r="AU1079" s="778"/>
      <c r="AV1079" s="778"/>
      <c r="AW1079" s="778"/>
      <c r="AX1079" s="778"/>
      <c r="AY1079" s="778"/>
      <c r="AZ1079" s="778"/>
      <c r="BA1079" s="778"/>
      <c r="BB1079" s="778"/>
      <c r="BC1079" s="778"/>
      <c r="BD1079" s="778"/>
      <c r="BE1079" s="778"/>
      <c r="BF1079" s="778"/>
      <c r="BG1079" s="778"/>
      <c r="BH1079" s="778"/>
      <c r="BI1079" s="778"/>
      <c r="BJ1079" s="778"/>
      <c r="BK1079" s="778"/>
      <c r="BL1079" s="778"/>
      <c r="BM1079" s="778"/>
      <c r="BN1079" s="778"/>
      <c r="BO1079" s="778"/>
      <c r="BP1079" s="778"/>
      <c r="BQ1079" s="778"/>
      <c r="BR1079" s="778"/>
      <c r="BS1079" s="778"/>
      <c r="BT1079" s="778"/>
      <c r="BU1079" s="778"/>
      <c r="BV1079" s="778"/>
      <c r="BW1079" s="778"/>
      <c r="BX1079" s="778"/>
      <c r="BY1079" s="778"/>
      <c r="BZ1079" s="778"/>
      <c r="CA1079" s="778"/>
      <c r="CB1079" s="778"/>
      <c r="CC1079" s="778"/>
      <c r="CD1079" s="778"/>
      <c r="CE1079" s="778"/>
      <c r="CF1079" s="778"/>
      <c r="CG1079" s="778"/>
      <c r="CH1079" s="778"/>
      <c r="CI1079" s="778"/>
      <c r="CJ1079" s="778"/>
      <c r="CK1079" s="778"/>
      <c r="CL1079" s="778"/>
      <c r="CM1079" s="778"/>
      <c r="CN1079" s="778"/>
      <c r="CO1079" s="778"/>
      <c r="CP1079" s="778"/>
      <c r="CQ1079" s="778"/>
      <c r="CR1079" s="778"/>
      <c r="CS1079" s="778"/>
      <c r="CT1079" s="778"/>
      <c r="CU1079" s="778"/>
      <c r="CV1079" s="778"/>
      <c r="CW1079" s="778"/>
      <c r="CX1079" s="778"/>
      <c r="CY1079" s="778"/>
      <c r="CZ1079" s="778"/>
      <c r="DA1079" s="778"/>
      <c r="DB1079" s="778"/>
      <c r="DC1079" s="778"/>
      <c r="DD1079" s="778"/>
      <c r="DE1079" s="778"/>
      <c r="DF1079" s="778"/>
      <c r="DG1079" s="778"/>
      <c r="DH1079" s="778"/>
      <c r="DI1079" s="778"/>
      <c r="DJ1079" s="778"/>
      <c r="DK1079" s="778"/>
      <c r="DL1079" s="778"/>
      <c r="DM1079" s="778"/>
      <c r="DN1079" s="778"/>
      <c r="DO1079" s="778"/>
      <c r="DP1079" s="778"/>
      <c r="DQ1079" s="778"/>
      <c r="DR1079" s="778"/>
      <c r="DS1079" s="778"/>
      <c r="DT1079" s="778"/>
      <c r="DU1079" s="778"/>
      <c r="DV1079" s="778"/>
      <c r="DW1079" s="778"/>
      <c r="DX1079" s="778"/>
      <c r="DY1079" s="778"/>
      <c r="DZ1079" s="778"/>
      <c r="EA1079" s="778"/>
      <c r="EB1079" s="778"/>
      <c r="EC1079" s="778"/>
      <c r="ED1079" s="778"/>
      <c r="EE1079" s="778"/>
      <c r="EF1079" s="778"/>
      <c r="EG1079" s="778"/>
      <c r="EH1079" s="778"/>
      <c r="EI1079" s="778"/>
      <c r="EJ1079" s="778"/>
      <c r="EK1079" s="778"/>
      <c r="EL1079" s="778"/>
      <c r="EM1079" s="778"/>
      <c r="EN1079" s="778"/>
      <c r="EO1079" s="778"/>
      <c r="EP1079" s="778"/>
      <c r="EQ1079" s="778"/>
      <c r="ER1079" s="778"/>
      <c r="ES1079" s="778"/>
      <c r="ET1079" s="778"/>
      <c r="EU1079" s="778"/>
      <c r="EV1079" s="778"/>
      <c r="EW1079" s="778"/>
      <c r="EX1079" s="778"/>
      <c r="EY1079" s="778"/>
      <c r="EZ1079" s="778"/>
      <c r="FA1079" s="778"/>
      <c r="FB1079" s="778"/>
      <c r="FC1079" s="778"/>
      <c r="FD1079" s="778"/>
      <c r="FE1079" s="778"/>
      <c r="FF1079" s="778"/>
      <c r="FG1079" s="778"/>
      <c r="FH1079" s="778"/>
      <c r="FI1079" s="778"/>
      <c r="FJ1079" s="778"/>
      <c r="FK1079" s="778"/>
      <c r="FL1079" s="778"/>
      <c r="FM1079" s="778"/>
      <c r="FN1079" s="778"/>
      <c r="FO1079" s="778"/>
      <c r="FP1079" s="778"/>
      <c r="FQ1079" s="778"/>
      <c r="FR1079" s="778"/>
      <c r="FS1079" s="778"/>
      <c r="FT1079" s="778"/>
      <c r="FU1079" s="778"/>
      <c r="FV1079" s="778"/>
      <c r="FW1079" s="778"/>
      <c r="FX1079" s="778"/>
      <c r="FY1079" s="778"/>
      <c r="FZ1079" s="778"/>
      <c r="GA1079" s="778"/>
      <c r="GB1079" s="778"/>
      <c r="GC1079" s="778"/>
      <c r="GD1079" s="778"/>
      <c r="GE1079" s="778"/>
      <c r="GF1079" s="778"/>
      <c r="GG1079" s="778"/>
      <c r="GH1079" s="778"/>
      <c r="GI1079" s="778"/>
      <c r="GJ1079" s="778"/>
      <c r="GK1079" s="778"/>
      <c r="GL1079" s="778"/>
      <c r="GM1079" s="778"/>
      <c r="GN1079" s="778"/>
      <c r="GO1079" s="778"/>
      <c r="GP1079" s="778"/>
      <c r="GQ1079" s="778"/>
      <c r="GR1079" s="778"/>
      <c r="GS1079" s="778"/>
      <c r="GT1079" s="778"/>
      <c r="GU1079" s="778"/>
      <c r="GV1079" s="778"/>
      <c r="GW1079" s="778"/>
      <c r="GX1079" s="778"/>
      <c r="GY1079" s="778"/>
      <c r="GZ1079" s="778"/>
      <c r="HA1079" s="778"/>
      <c r="HB1079" s="778"/>
      <c r="HC1079" s="778"/>
      <c r="HD1079" s="778"/>
      <c r="HE1079" s="778"/>
      <c r="HF1079" s="778"/>
      <c r="HG1079" s="778"/>
      <c r="HH1079" s="778"/>
    </row>
    <row r="1080" spans="1:216" s="782" customFormat="1">
      <c r="A1080" s="779"/>
      <c r="B1080" s="780"/>
      <c r="C1080" s="780"/>
      <c r="D1080" s="780"/>
      <c r="E1080" s="780"/>
      <c r="F1080" s="780"/>
      <c r="G1080" s="780"/>
      <c r="H1080" s="780"/>
      <c r="I1080" s="780"/>
      <c r="J1080" s="780"/>
      <c r="K1080" s="780"/>
      <c r="L1080" s="780"/>
      <c r="M1080" s="780"/>
      <c r="N1080" s="780"/>
      <c r="O1080" s="780"/>
      <c r="P1080" s="780"/>
      <c r="Q1080" s="781"/>
      <c r="R1080" s="778"/>
      <c r="S1080" s="778"/>
      <c r="T1080" s="778"/>
      <c r="U1080" s="778"/>
      <c r="V1080" s="778"/>
      <c r="W1080" s="778"/>
      <c r="X1080" s="778"/>
      <c r="Y1080" s="778"/>
      <c r="Z1080" s="778"/>
      <c r="AA1080" s="778"/>
      <c r="AB1080" s="778"/>
      <c r="AC1080" s="778"/>
      <c r="AD1080" s="778"/>
      <c r="AE1080" s="778"/>
      <c r="AF1080" s="778"/>
      <c r="AG1080" s="778"/>
      <c r="AH1080" s="778"/>
      <c r="AI1080" s="778"/>
      <c r="AJ1080" s="778"/>
      <c r="AK1080" s="778"/>
      <c r="AL1080" s="778"/>
      <c r="AM1080" s="778"/>
      <c r="AN1080" s="778"/>
      <c r="AO1080" s="778"/>
      <c r="AP1080" s="778"/>
      <c r="AQ1080" s="778"/>
      <c r="AR1080" s="778"/>
      <c r="AS1080" s="778"/>
      <c r="AT1080" s="778"/>
      <c r="AU1080" s="778"/>
      <c r="AV1080" s="778"/>
      <c r="AW1080" s="778"/>
      <c r="AX1080" s="778"/>
      <c r="AY1080" s="778"/>
      <c r="AZ1080" s="778"/>
      <c r="BA1080" s="778"/>
      <c r="BB1080" s="778"/>
      <c r="BC1080" s="778"/>
      <c r="BD1080" s="778"/>
      <c r="BE1080" s="778"/>
      <c r="BF1080" s="778"/>
      <c r="BG1080" s="778"/>
      <c r="BH1080" s="778"/>
      <c r="BI1080" s="778"/>
      <c r="BJ1080" s="778"/>
      <c r="BK1080" s="778"/>
      <c r="BL1080" s="778"/>
      <c r="BM1080" s="778"/>
      <c r="BN1080" s="778"/>
      <c r="BO1080" s="778"/>
      <c r="BP1080" s="778"/>
      <c r="BQ1080" s="778"/>
      <c r="BR1080" s="778"/>
      <c r="BS1080" s="778"/>
      <c r="BT1080" s="778"/>
      <c r="BU1080" s="778"/>
      <c r="BV1080" s="778"/>
      <c r="BW1080" s="778"/>
      <c r="BX1080" s="778"/>
      <c r="BY1080" s="778"/>
      <c r="BZ1080" s="778"/>
      <c r="CA1080" s="778"/>
      <c r="CB1080" s="778"/>
      <c r="CC1080" s="778"/>
      <c r="CD1080" s="778"/>
      <c r="CE1080" s="778"/>
      <c r="CF1080" s="778"/>
      <c r="CG1080" s="778"/>
      <c r="CH1080" s="778"/>
      <c r="CI1080" s="778"/>
      <c r="CJ1080" s="778"/>
      <c r="CK1080" s="778"/>
      <c r="CL1080" s="778"/>
      <c r="CM1080" s="778"/>
      <c r="CN1080" s="778"/>
      <c r="CO1080" s="778"/>
      <c r="CP1080" s="778"/>
      <c r="CQ1080" s="778"/>
      <c r="CR1080" s="778"/>
      <c r="CS1080" s="778"/>
      <c r="CT1080" s="778"/>
      <c r="CU1080" s="778"/>
      <c r="CV1080" s="778"/>
      <c r="CW1080" s="778"/>
      <c r="CX1080" s="778"/>
      <c r="CY1080" s="778"/>
      <c r="CZ1080" s="778"/>
      <c r="DA1080" s="778"/>
      <c r="DB1080" s="778"/>
      <c r="DC1080" s="778"/>
      <c r="DD1080" s="778"/>
      <c r="DE1080" s="778"/>
      <c r="DF1080" s="778"/>
      <c r="DG1080" s="778"/>
      <c r="DH1080" s="778"/>
      <c r="DI1080" s="778"/>
      <c r="DJ1080" s="778"/>
      <c r="DK1080" s="778"/>
      <c r="DL1080" s="778"/>
      <c r="DM1080" s="778"/>
      <c r="DN1080" s="778"/>
      <c r="DO1080" s="778"/>
      <c r="DP1080" s="778"/>
      <c r="DQ1080" s="778"/>
      <c r="DR1080" s="778"/>
      <c r="DS1080" s="778"/>
      <c r="DT1080" s="778"/>
      <c r="DU1080" s="778"/>
      <c r="DV1080" s="778"/>
      <c r="DW1080" s="778"/>
      <c r="DX1080" s="778"/>
      <c r="DY1080" s="778"/>
      <c r="DZ1080" s="778"/>
      <c r="EA1080" s="778"/>
      <c r="EB1080" s="778"/>
      <c r="EC1080" s="778"/>
      <c r="ED1080" s="778"/>
      <c r="EE1080" s="778"/>
      <c r="EF1080" s="778"/>
      <c r="EG1080" s="778"/>
      <c r="EH1080" s="778"/>
      <c r="EI1080" s="778"/>
      <c r="EJ1080" s="778"/>
      <c r="EK1080" s="778"/>
      <c r="EL1080" s="778"/>
      <c r="EM1080" s="778"/>
      <c r="EN1080" s="778"/>
      <c r="EO1080" s="778"/>
      <c r="EP1080" s="778"/>
      <c r="EQ1080" s="778"/>
      <c r="ER1080" s="778"/>
      <c r="ES1080" s="778"/>
      <c r="ET1080" s="778"/>
      <c r="EU1080" s="778"/>
      <c r="EV1080" s="778"/>
      <c r="EW1080" s="778"/>
      <c r="EX1080" s="778"/>
      <c r="EY1080" s="778"/>
      <c r="EZ1080" s="778"/>
      <c r="FA1080" s="778"/>
      <c r="FB1080" s="778"/>
      <c r="FC1080" s="778"/>
      <c r="FD1080" s="778"/>
      <c r="FE1080" s="778"/>
      <c r="FF1080" s="778"/>
      <c r="FG1080" s="778"/>
      <c r="FH1080" s="778"/>
      <c r="FI1080" s="778"/>
      <c r="FJ1080" s="778"/>
      <c r="FK1080" s="778"/>
      <c r="FL1080" s="778"/>
      <c r="FM1080" s="778"/>
      <c r="FN1080" s="778"/>
      <c r="FO1080" s="778"/>
      <c r="FP1080" s="778"/>
      <c r="FQ1080" s="778"/>
      <c r="FR1080" s="778"/>
      <c r="FS1080" s="778"/>
      <c r="FT1080" s="778"/>
      <c r="FU1080" s="778"/>
      <c r="FV1080" s="778"/>
      <c r="FW1080" s="778"/>
      <c r="FX1080" s="778"/>
      <c r="FY1080" s="778"/>
      <c r="FZ1080" s="778"/>
      <c r="GA1080" s="778"/>
      <c r="GB1080" s="778"/>
      <c r="GC1080" s="778"/>
      <c r="GD1080" s="778"/>
      <c r="GE1080" s="778"/>
      <c r="GF1080" s="778"/>
      <c r="GG1080" s="778"/>
      <c r="GH1080" s="778"/>
      <c r="GI1080" s="778"/>
      <c r="GJ1080" s="778"/>
      <c r="GK1080" s="778"/>
      <c r="GL1080" s="778"/>
      <c r="GM1080" s="778"/>
      <c r="GN1080" s="778"/>
      <c r="GO1080" s="778"/>
      <c r="GP1080" s="778"/>
      <c r="GQ1080" s="778"/>
      <c r="GR1080" s="778"/>
      <c r="GS1080" s="778"/>
      <c r="GT1080" s="778"/>
      <c r="GU1080" s="778"/>
      <c r="GV1080" s="778"/>
      <c r="GW1080" s="778"/>
      <c r="GX1080" s="778"/>
      <c r="GY1080" s="778"/>
      <c r="GZ1080" s="778"/>
      <c r="HA1080" s="778"/>
      <c r="HB1080" s="778"/>
      <c r="HC1080" s="778"/>
      <c r="HD1080" s="778"/>
      <c r="HE1080" s="778"/>
      <c r="HF1080" s="778"/>
      <c r="HG1080" s="778"/>
      <c r="HH1080" s="778"/>
    </row>
    <row r="1081" spans="1:216" s="782" customFormat="1">
      <c r="A1081" s="779"/>
      <c r="B1081" s="780"/>
      <c r="C1081" s="780"/>
      <c r="D1081" s="780"/>
      <c r="E1081" s="780"/>
      <c r="F1081" s="780"/>
      <c r="G1081" s="780"/>
      <c r="H1081" s="780"/>
      <c r="I1081" s="780"/>
      <c r="J1081" s="780"/>
      <c r="K1081" s="780"/>
      <c r="L1081" s="780"/>
      <c r="M1081" s="780"/>
      <c r="N1081" s="780"/>
      <c r="O1081" s="780"/>
      <c r="P1081" s="780"/>
      <c r="Q1081" s="781"/>
      <c r="R1081" s="778"/>
      <c r="S1081" s="778"/>
      <c r="T1081" s="778"/>
      <c r="U1081" s="778"/>
      <c r="V1081" s="778"/>
      <c r="W1081" s="778"/>
      <c r="X1081" s="778"/>
      <c r="Y1081" s="778"/>
      <c r="Z1081" s="778"/>
      <c r="AA1081" s="778"/>
      <c r="AB1081" s="778"/>
      <c r="AC1081" s="778"/>
      <c r="AD1081" s="778"/>
      <c r="AE1081" s="778"/>
      <c r="AF1081" s="778"/>
      <c r="AG1081" s="778"/>
      <c r="AH1081" s="778"/>
      <c r="AI1081" s="778"/>
      <c r="AJ1081" s="778"/>
      <c r="AK1081" s="778"/>
      <c r="AL1081" s="778"/>
      <c r="AM1081" s="778"/>
      <c r="AN1081" s="778"/>
      <c r="AO1081" s="778"/>
      <c r="AP1081" s="778"/>
      <c r="AQ1081" s="778"/>
      <c r="AR1081" s="778"/>
      <c r="AS1081" s="778"/>
      <c r="AT1081" s="778"/>
      <c r="AU1081" s="778"/>
      <c r="AV1081" s="778"/>
      <c r="AW1081" s="778"/>
      <c r="AX1081" s="778"/>
      <c r="AY1081" s="778"/>
      <c r="AZ1081" s="778"/>
      <c r="BA1081" s="778"/>
      <c r="BB1081" s="778"/>
      <c r="BC1081" s="778"/>
      <c r="BD1081" s="778"/>
      <c r="BE1081" s="778"/>
      <c r="BF1081" s="778"/>
      <c r="BG1081" s="778"/>
      <c r="BH1081" s="778"/>
      <c r="BI1081" s="778"/>
      <c r="BJ1081" s="778"/>
      <c r="BK1081" s="778"/>
      <c r="BL1081" s="778"/>
      <c r="BM1081" s="778"/>
      <c r="BN1081" s="778"/>
      <c r="BO1081" s="778"/>
      <c r="BP1081" s="778"/>
      <c r="BQ1081" s="778"/>
      <c r="BR1081" s="778"/>
      <c r="BS1081" s="778"/>
      <c r="BT1081" s="778"/>
      <c r="BU1081" s="778"/>
      <c r="BV1081" s="778"/>
      <c r="BW1081" s="778"/>
      <c r="BX1081" s="778"/>
      <c r="BY1081" s="778"/>
      <c r="BZ1081" s="778"/>
      <c r="CA1081" s="778"/>
      <c r="CB1081" s="778"/>
      <c r="CC1081" s="778"/>
      <c r="CD1081" s="778"/>
      <c r="CE1081" s="778"/>
      <c r="CF1081" s="778"/>
      <c r="CG1081" s="778"/>
      <c r="CH1081" s="778"/>
      <c r="CI1081" s="778"/>
      <c r="CJ1081" s="778"/>
      <c r="CK1081" s="778"/>
      <c r="CL1081" s="778"/>
      <c r="CM1081" s="778"/>
      <c r="CN1081" s="778"/>
      <c r="CO1081" s="778"/>
      <c r="CP1081" s="778"/>
      <c r="CQ1081" s="778"/>
      <c r="CR1081" s="778"/>
      <c r="CS1081" s="778"/>
      <c r="CT1081" s="778"/>
      <c r="CU1081" s="778"/>
      <c r="CV1081" s="778"/>
      <c r="CW1081" s="778"/>
      <c r="CX1081" s="778"/>
      <c r="CY1081" s="778"/>
      <c r="CZ1081" s="778"/>
      <c r="DA1081" s="778"/>
      <c r="DB1081" s="778"/>
      <c r="DC1081" s="778"/>
      <c r="DD1081" s="778"/>
      <c r="DE1081" s="778"/>
      <c r="DF1081" s="778"/>
      <c r="DG1081" s="778"/>
      <c r="DH1081" s="778"/>
      <c r="DI1081" s="778"/>
      <c r="DJ1081" s="778"/>
      <c r="DK1081" s="778"/>
      <c r="DL1081" s="778"/>
      <c r="DM1081" s="778"/>
      <c r="DN1081" s="778"/>
      <c r="DO1081" s="778"/>
      <c r="DP1081" s="778"/>
      <c r="DQ1081" s="778"/>
      <c r="DR1081" s="778"/>
      <c r="DS1081" s="778"/>
      <c r="DT1081" s="778"/>
      <c r="DU1081" s="778"/>
      <c r="DV1081" s="778"/>
      <c r="DW1081" s="778"/>
      <c r="DX1081" s="778"/>
      <c r="DY1081" s="778"/>
      <c r="DZ1081" s="778"/>
      <c r="EA1081" s="778"/>
      <c r="EB1081" s="778"/>
      <c r="EC1081" s="778"/>
      <c r="ED1081" s="778"/>
      <c r="EE1081" s="778"/>
      <c r="EF1081" s="778"/>
      <c r="EG1081" s="778"/>
      <c r="EH1081" s="778"/>
      <c r="EI1081" s="778"/>
      <c r="EJ1081" s="778"/>
      <c r="EK1081" s="778"/>
      <c r="EL1081" s="778"/>
      <c r="EM1081" s="778"/>
      <c r="EN1081" s="778"/>
      <c r="EO1081" s="778"/>
      <c r="EP1081" s="778"/>
      <c r="EQ1081" s="778"/>
      <c r="ER1081" s="778"/>
      <c r="ES1081" s="778"/>
      <c r="ET1081" s="778"/>
      <c r="EU1081" s="778"/>
      <c r="EV1081" s="778"/>
      <c r="EW1081" s="778"/>
      <c r="EX1081" s="778"/>
      <c r="EY1081" s="778"/>
      <c r="EZ1081" s="778"/>
      <c r="FA1081" s="778"/>
      <c r="FB1081" s="778"/>
      <c r="FC1081" s="778"/>
      <c r="FD1081" s="778"/>
      <c r="FE1081" s="778"/>
      <c r="FF1081" s="778"/>
      <c r="FG1081" s="778"/>
      <c r="FH1081" s="778"/>
      <c r="FI1081" s="778"/>
      <c r="FJ1081" s="778"/>
      <c r="FK1081" s="778"/>
      <c r="FL1081" s="778"/>
      <c r="FM1081" s="778"/>
      <c r="FN1081" s="778"/>
      <c r="FO1081" s="778"/>
      <c r="FP1081" s="778"/>
      <c r="FQ1081" s="778"/>
      <c r="FR1081" s="778"/>
      <c r="FS1081" s="778"/>
      <c r="FT1081" s="778"/>
      <c r="FU1081" s="778"/>
      <c r="FV1081" s="778"/>
      <c r="FW1081" s="778"/>
      <c r="FX1081" s="778"/>
      <c r="FY1081" s="778"/>
      <c r="FZ1081" s="778"/>
      <c r="GA1081" s="778"/>
      <c r="GB1081" s="778"/>
      <c r="GC1081" s="778"/>
      <c r="GD1081" s="778"/>
      <c r="GE1081" s="778"/>
      <c r="GF1081" s="778"/>
      <c r="GG1081" s="778"/>
      <c r="GH1081" s="778"/>
      <c r="GI1081" s="778"/>
      <c r="GJ1081" s="778"/>
      <c r="GK1081" s="778"/>
      <c r="GL1081" s="778"/>
      <c r="GM1081" s="778"/>
      <c r="GN1081" s="778"/>
      <c r="GO1081" s="778"/>
      <c r="GP1081" s="778"/>
      <c r="GQ1081" s="778"/>
      <c r="GR1081" s="778"/>
      <c r="GS1081" s="778"/>
      <c r="GT1081" s="778"/>
      <c r="GU1081" s="778"/>
      <c r="GV1081" s="778"/>
      <c r="GW1081" s="778"/>
      <c r="GX1081" s="778"/>
      <c r="GY1081" s="778"/>
      <c r="GZ1081" s="778"/>
      <c r="HA1081" s="778"/>
      <c r="HB1081" s="778"/>
      <c r="HC1081" s="778"/>
      <c r="HD1081" s="778"/>
      <c r="HE1081" s="778"/>
      <c r="HF1081" s="778"/>
      <c r="HG1081" s="778"/>
      <c r="HH1081" s="778"/>
    </row>
    <row r="1082" spans="1:216" s="782" customFormat="1">
      <c r="A1082" s="779"/>
      <c r="B1082" s="780"/>
      <c r="C1082" s="780"/>
      <c r="D1082" s="780"/>
      <c r="E1082" s="780"/>
      <c r="F1082" s="780"/>
      <c r="G1082" s="780"/>
      <c r="H1082" s="780"/>
      <c r="I1082" s="780"/>
      <c r="J1082" s="780"/>
      <c r="K1082" s="780"/>
      <c r="L1082" s="780"/>
      <c r="M1082" s="780"/>
      <c r="N1082" s="780"/>
      <c r="O1082" s="780"/>
      <c r="P1082" s="780"/>
      <c r="Q1082" s="781"/>
      <c r="R1082" s="778"/>
      <c r="S1082" s="778"/>
      <c r="T1082" s="778"/>
      <c r="U1082" s="778"/>
      <c r="V1082" s="778"/>
      <c r="W1082" s="778"/>
      <c r="X1082" s="778"/>
      <c r="Y1082" s="778"/>
      <c r="Z1082" s="778"/>
      <c r="AA1082" s="778"/>
      <c r="AB1082" s="778"/>
      <c r="AC1082" s="778"/>
      <c r="AD1082" s="778"/>
      <c r="AE1082" s="778"/>
      <c r="AF1082" s="778"/>
      <c r="AG1082" s="778"/>
      <c r="AH1082" s="778"/>
      <c r="AI1082" s="778"/>
      <c r="AJ1082" s="778"/>
      <c r="AK1082" s="778"/>
      <c r="AL1082" s="778"/>
      <c r="AM1082" s="778"/>
      <c r="AN1082" s="778"/>
      <c r="AO1082" s="778"/>
      <c r="AP1082" s="778"/>
      <c r="AQ1082" s="778"/>
      <c r="AR1082" s="778"/>
      <c r="AS1082" s="778"/>
      <c r="AT1082" s="778"/>
      <c r="AU1082" s="778"/>
      <c r="AV1082" s="778"/>
      <c r="AW1082" s="778"/>
      <c r="AX1082" s="778"/>
      <c r="AY1082" s="778"/>
      <c r="AZ1082" s="778"/>
      <c r="BA1082" s="778"/>
      <c r="BB1082" s="778"/>
      <c r="BC1082" s="778"/>
      <c r="BD1082" s="778"/>
      <c r="BE1082" s="778"/>
      <c r="BF1082" s="778"/>
      <c r="BG1082" s="778"/>
      <c r="BH1082" s="778"/>
      <c r="BI1082" s="778"/>
      <c r="BJ1082" s="778"/>
      <c r="BK1082" s="778"/>
      <c r="BL1082" s="778"/>
      <c r="BM1082" s="778"/>
      <c r="BN1082" s="778"/>
      <c r="BO1082" s="778"/>
      <c r="BP1082" s="778"/>
      <c r="BQ1082" s="778"/>
      <c r="BR1082" s="778"/>
      <c r="BS1082" s="778"/>
      <c r="BT1082" s="778"/>
      <c r="BU1082" s="778"/>
      <c r="BV1082" s="778"/>
      <c r="BW1082" s="778"/>
      <c r="BX1082" s="778"/>
      <c r="BY1082" s="778"/>
      <c r="BZ1082" s="778"/>
      <c r="CA1082" s="778"/>
      <c r="CB1082" s="778"/>
      <c r="CC1082" s="778"/>
      <c r="CD1082" s="778"/>
      <c r="CE1082" s="778"/>
      <c r="CF1082" s="778"/>
      <c r="CG1082" s="778"/>
      <c r="CH1082" s="778"/>
      <c r="CI1082" s="778"/>
      <c r="CJ1082" s="778"/>
      <c r="CK1082" s="778"/>
      <c r="CL1082" s="778"/>
      <c r="CM1082" s="778"/>
      <c r="CN1082" s="778"/>
      <c r="CO1082" s="778"/>
      <c r="CP1082" s="778"/>
      <c r="CQ1082" s="778"/>
      <c r="CR1082" s="778"/>
      <c r="CS1082" s="778"/>
      <c r="CT1082" s="778"/>
      <c r="CU1082" s="778"/>
      <c r="CV1082" s="778"/>
      <c r="CW1082" s="778"/>
      <c r="CX1082" s="778"/>
      <c r="CY1082" s="778"/>
      <c r="CZ1082" s="778"/>
      <c r="DA1082" s="778"/>
      <c r="DB1082" s="778"/>
      <c r="DC1082" s="778"/>
      <c r="DD1082" s="778"/>
      <c r="DE1082" s="778"/>
      <c r="DF1082" s="778"/>
      <c r="DG1082" s="778"/>
      <c r="DH1082" s="778"/>
      <c r="DI1082" s="778"/>
      <c r="DJ1082" s="778"/>
      <c r="DK1082" s="778"/>
      <c r="DL1082" s="778"/>
      <c r="DM1082" s="778"/>
      <c r="DN1082" s="778"/>
      <c r="DO1082" s="778"/>
      <c r="DP1082" s="778"/>
      <c r="DQ1082" s="778"/>
      <c r="DR1082" s="778"/>
      <c r="DS1082" s="778"/>
      <c r="DT1082" s="778"/>
      <c r="DU1082" s="778"/>
      <c r="DV1082" s="778"/>
      <c r="DW1082" s="778"/>
      <c r="DX1082" s="778"/>
      <c r="DY1082" s="778"/>
      <c r="DZ1082" s="778"/>
      <c r="EA1082" s="778"/>
      <c r="EB1082" s="778"/>
      <c r="EC1082" s="778"/>
      <c r="ED1082" s="778"/>
      <c r="EE1082" s="778"/>
      <c r="EF1082" s="778"/>
      <c r="EG1082" s="778"/>
      <c r="EH1082" s="778"/>
      <c r="EI1082" s="778"/>
      <c r="EJ1082" s="778"/>
      <c r="EK1082" s="778"/>
      <c r="EL1082" s="778"/>
      <c r="EM1082" s="778"/>
      <c r="EN1082" s="778"/>
      <c r="EO1082" s="778"/>
      <c r="EP1082" s="778"/>
      <c r="EQ1082" s="778"/>
      <c r="ER1082" s="778"/>
      <c r="ES1082" s="778"/>
      <c r="ET1082" s="778"/>
      <c r="EU1082" s="778"/>
      <c r="EV1082" s="778"/>
      <c r="EW1082" s="778"/>
      <c r="EX1082" s="778"/>
      <c r="EY1082" s="778"/>
      <c r="EZ1082" s="778"/>
      <c r="FA1082" s="778"/>
      <c r="FB1082" s="778"/>
      <c r="FC1082" s="778"/>
      <c r="FD1082" s="778"/>
      <c r="FE1082" s="778"/>
      <c r="FF1082" s="778"/>
      <c r="FG1082" s="778"/>
      <c r="FH1082" s="778"/>
      <c r="FI1082" s="778"/>
      <c r="FJ1082" s="778"/>
      <c r="FK1082" s="778"/>
      <c r="FL1082" s="778"/>
      <c r="FM1082" s="778"/>
      <c r="FN1082" s="778"/>
      <c r="FO1082" s="778"/>
      <c r="FP1082" s="778"/>
      <c r="FQ1082" s="778"/>
      <c r="FR1082" s="778"/>
      <c r="FS1082" s="778"/>
      <c r="FT1082" s="778"/>
      <c r="FU1082" s="778"/>
      <c r="FV1082" s="778"/>
      <c r="FW1082" s="778"/>
      <c r="FX1082" s="778"/>
      <c r="FY1082" s="778"/>
      <c r="FZ1082" s="778"/>
      <c r="GA1082" s="778"/>
      <c r="GB1082" s="778"/>
      <c r="GC1082" s="778"/>
      <c r="GD1082" s="778"/>
      <c r="GE1082" s="778"/>
      <c r="GF1082" s="778"/>
      <c r="GG1082" s="778"/>
      <c r="GH1082" s="778"/>
      <c r="GI1082" s="778"/>
      <c r="GJ1082" s="778"/>
      <c r="GK1082" s="778"/>
      <c r="GL1082" s="778"/>
      <c r="GM1082" s="778"/>
      <c r="GN1082" s="778"/>
      <c r="GO1082" s="778"/>
      <c r="GP1082" s="778"/>
      <c r="GQ1082" s="778"/>
      <c r="GR1082" s="778"/>
      <c r="GS1082" s="778"/>
      <c r="GT1082" s="778"/>
      <c r="GU1082" s="778"/>
      <c r="GV1082" s="778"/>
      <c r="GW1082" s="778"/>
      <c r="GX1082" s="778"/>
      <c r="GY1082" s="778"/>
      <c r="GZ1082" s="778"/>
      <c r="HA1082" s="778"/>
      <c r="HB1082" s="778"/>
      <c r="HC1082" s="778"/>
      <c r="HD1082" s="778"/>
      <c r="HE1082" s="778"/>
      <c r="HF1082" s="778"/>
      <c r="HG1082" s="778"/>
      <c r="HH1082" s="778"/>
    </row>
    <row r="1083" spans="1:216" s="782" customFormat="1">
      <c r="A1083" s="779"/>
      <c r="B1083" s="780"/>
      <c r="C1083" s="780"/>
      <c r="D1083" s="780"/>
      <c r="E1083" s="780"/>
      <c r="F1083" s="780"/>
      <c r="G1083" s="780"/>
      <c r="H1083" s="780"/>
      <c r="I1083" s="780"/>
      <c r="J1083" s="780"/>
      <c r="K1083" s="780"/>
      <c r="L1083" s="780"/>
      <c r="M1083" s="780"/>
      <c r="N1083" s="780"/>
      <c r="O1083" s="780"/>
      <c r="P1083" s="780"/>
      <c r="Q1083" s="781"/>
      <c r="R1083" s="778"/>
      <c r="S1083" s="778"/>
      <c r="T1083" s="778"/>
      <c r="U1083" s="778"/>
      <c r="V1083" s="778"/>
      <c r="W1083" s="778"/>
      <c r="X1083" s="778"/>
      <c r="Y1083" s="778"/>
      <c r="Z1083" s="778"/>
      <c r="AA1083" s="778"/>
      <c r="AB1083" s="778"/>
      <c r="AC1083" s="778"/>
      <c r="AD1083" s="778"/>
      <c r="AE1083" s="778"/>
      <c r="AF1083" s="778"/>
      <c r="AG1083" s="778"/>
      <c r="AH1083" s="778"/>
      <c r="AI1083" s="778"/>
      <c r="AJ1083" s="778"/>
      <c r="AK1083" s="778"/>
      <c r="AL1083" s="778"/>
      <c r="AM1083" s="778"/>
      <c r="AN1083" s="778"/>
      <c r="AO1083" s="778"/>
      <c r="AP1083" s="778"/>
      <c r="AQ1083" s="778"/>
      <c r="AR1083" s="778"/>
      <c r="AS1083" s="778"/>
      <c r="AT1083" s="778"/>
      <c r="AU1083" s="778"/>
      <c r="AV1083" s="778"/>
      <c r="AW1083" s="778"/>
      <c r="AX1083" s="778"/>
      <c r="AY1083" s="778"/>
      <c r="AZ1083" s="778"/>
      <c r="BA1083" s="778"/>
      <c r="BB1083" s="778"/>
      <c r="BC1083" s="778"/>
      <c r="BD1083" s="778"/>
      <c r="BE1083" s="778"/>
      <c r="BF1083" s="778"/>
      <c r="BG1083" s="778"/>
      <c r="BH1083" s="778"/>
      <c r="BI1083" s="778"/>
      <c r="BJ1083" s="778"/>
      <c r="BK1083" s="778"/>
      <c r="BL1083" s="778"/>
      <c r="BM1083" s="778"/>
      <c r="BN1083" s="778"/>
      <c r="BO1083" s="778"/>
      <c r="BP1083" s="778"/>
      <c r="BQ1083" s="778"/>
      <c r="BR1083" s="778"/>
      <c r="BS1083" s="778"/>
      <c r="BT1083" s="778"/>
      <c r="BU1083" s="778"/>
      <c r="BV1083" s="778"/>
      <c r="BW1083" s="778"/>
      <c r="BX1083" s="778"/>
      <c r="BY1083" s="778"/>
      <c r="BZ1083" s="778"/>
      <c r="CA1083" s="778"/>
      <c r="CB1083" s="778"/>
      <c r="CC1083" s="778"/>
      <c r="CD1083" s="778"/>
      <c r="CE1083" s="778"/>
      <c r="CF1083" s="778"/>
      <c r="CG1083" s="778"/>
      <c r="CH1083" s="778"/>
      <c r="CI1083" s="778"/>
      <c r="CJ1083" s="778"/>
      <c r="CK1083" s="778"/>
      <c r="CL1083" s="778"/>
      <c r="CM1083" s="778"/>
      <c r="CN1083" s="778"/>
      <c r="CO1083" s="778"/>
      <c r="CP1083" s="778"/>
      <c r="CQ1083" s="778"/>
      <c r="CR1083" s="778"/>
      <c r="CS1083" s="778"/>
      <c r="CT1083" s="778"/>
      <c r="CU1083" s="778"/>
      <c r="CV1083" s="778"/>
      <c r="CW1083" s="778"/>
      <c r="CX1083" s="778"/>
      <c r="CY1083" s="778"/>
      <c r="CZ1083" s="778"/>
      <c r="DA1083" s="778"/>
      <c r="DB1083" s="778"/>
      <c r="DC1083" s="778"/>
      <c r="DD1083" s="778"/>
      <c r="DE1083" s="778"/>
      <c r="DF1083" s="778"/>
      <c r="DG1083" s="778"/>
      <c r="DH1083" s="778"/>
      <c r="DI1083" s="778"/>
      <c r="DJ1083" s="778"/>
      <c r="DK1083" s="778"/>
      <c r="DL1083" s="778"/>
      <c r="DM1083" s="778"/>
      <c r="DN1083" s="778"/>
      <c r="DO1083" s="778"/>
      <c r="DP1083" s="778"/>
      <c r="DQ1083" s="778"/>
      <c r="DR1083" s="778"/>
      <c r="DS1083" s="778"/>
      <c r="DT1083" s="778"/>
      <c r="DU1083" s="778"/>
      <c r="DV1083" s="778"/>
      <c r="DW1083" s="778"/>
      <c r="DX1083" s="778"/>
      <c r="DY1083" s="778"/>
      <c r="DZ1083" s="778"/>
      <c r="EA1083" s="778"/>
      <c r="EB1083" s="778"/>
      <c r="EC1083" s="778"/>
      <c r="ED1083" s="778"/>
      <c r="EE1083" s="778"/>
      <c r="EF1083" s="778"/>
      <c r="EG1083" s="778"/>
      <c r="EH1083" s="778"/>
      <c r="EI1083" s="778"/>
      <c r="EJ1083" s="778"/>
      <c r="EK1083" s="778"/>
      <c r="EL1083" s="778"/>
      <c r="EM1083" s="778"/>
      <c r="EN1083" s="778"/>
      <c r="EO1083" s="778"/>
      <c r="EP1083" s="778"/>
      <c r="EQ1083" s="778"/>
      <c r="ER1083" s="778"/>
      <c r="ES1083" s="778"/>
      <c r="ET1083" s="778"/>
      <c r="EU1083" s="778"/>
      <c r="EV1083" s="778"/>
      <c r="EW1083" s="778"/>
      <c r="EX1083" s="778"/>
      <c r="EY1083" s="778"/>
      <c r="EZ1083" s="778"/>
      <c r="FA1083" s="778"/>
      <c r="FB1083" s="778"/>
      <c r="FC1083" s="778"/>
      <c r="FD1083" s="778"/>
      <c r="FE1083" s="778"/>
      <c r="FF1083" s="778"/>
      <c r="FG1083" s="778"/>
      <c r="FH1083" s="778"/>
      <c r="FI1083" s="778"/>
      <c r="FJ1083" s="778"/>
      <c r="FK1083" s="778"/>
      <c r="FL1083" s="778"/>
      <c r="FM1083" s="778"/>
      <c r="FN1083" s="778"/>
      <c r="FO1083" s="778"/>
      <c r="FP1083" s="778"/>
      <c r="FQ1083" s="778"/>
      <c r="FR1083" s="778"/>
      <c r="FS1083" s="778"/>
      <c r="FT1083" s="778"/>
      <c r="FU1083" s="778"/>
      <c r="FV1083" s="778"/>
      <c r="FW1083" s="778"/>
      <c r="FX1083" s="778"/>
      <c r="FY1083" s="778"/>
      <c r="FZ1083" s="778"/>
      <c r="GA1083" s="778"/>
      <c r="GB1083" s="778"/>
      <c r="GC1083" s="778"/>
      <c r="GD1083" s="778"/>
      <c r="GE1083" s="778"/>
      <c r="GF1083" s="778"/>
      <c r="GG1083" s="778"/>
      <c r="GH1083" s="778"/>
      <c r="GI1083" s="778"/>
      <c r="GJ1083" s="778"/>
      <c r="GK1083" s="778"/>
      <c r="GL1083" s="778"/>
      <c r="GM1083" s="778"/>
      <c r="GN1083" s="778"/>
      <c r="GO1083" s="778"/>
      <c r="GP1083" s="778"/>
      <c r="GQ1083" s="778"/>
      <c r="GR1083" s="778"/>
      <c r="GS1083" s="778"/>
      <c r="GT1083" s="778"/>
      <c r="GU1083" s="778"/>
      <c r="GV1083" s="778"/>
      <c r="GW1083" s="778"/>
      <c r="GX1083" s="778"/>
      <c r="GY1083" s="778"/>
      <c r="GZ1083" s="778"/>
      <c r="HA1083" s="778"/>
      <c r="HB1083" s="778"/>
      <c r="HC1083" s="778"/>
      <c r="HD1083" s="778"/>
      <c r="HE1083" s="778"/>
      <c r="HF1083" s="778"/>
      <c r="HG1083" s="778"/>
      <c r="HH1083" s="778"/>
    </row>
    <row r="1084" spans="1:216" s="782" customFormat="1">
      <c r="A1084" s="779"/>
      <c r="B1084" s="780"/>
      <c r="C1084" s="780"/>
      <c r="D1084" s="780"/>
      <c r="E1084" s="780"/>
      <c r="F1084" s="780"/>
      <c r="G1084" s="780"/>
      <c r="H1084" s="780"/>
      <c r="I1084" s="780"/>
      <c r="J1084" s="780"/>
      <c r="K1084" s="780"/>
      <c r="L1084" s="780"/>
      <c r="M1084" s="780"/>
      <c r="N1084" s="780"/>
      <c r="O1084" s="780"/>
      <c r="P1084" s="780"/>
      <c r="Q1084" s="781"/>
      <c r="R1084" s="778"/>
      <c r="S1084" s="778"/>
      <c r="T1084" s="778"/>
      <c r="U1084" s="778"/>
      <c r="V1084" s="778"/>
      <c r="W1084" s="778"/>
      <c r="X1084" s="778"/>
      <c r="Y1084" s="778"/>
      <c r="Z1084" s="778"/>
      <c r="AA1084" s="778"/>
      <c r="AB1084" s="778"/>
      <c r="AC1084" s="778"/>
      <c r="AD1084" s="778"/>
      <c r="AE1084" s="778"/>
      <c r="AF1084" s="778"/>
      <c r="AG1084" s="778"/>
      <c r="AH1084" s="778"/>
      <c r="AI1084" s="778"/>
      <c r="AJ1084" s="778"/>
      <c r="AK1084" s="778"/>
      <c r="AL1084" s="778"/>
      <c r="AM1084" s="778"/>
      <c r="AN1084" s="778"/>
      <c r="AO1084" s="778"/>
      <c r="AP1084" s="778"/>
      <c r="AQ1084" s="778"/>
      <c r="AR1084" s="778"/>
      <c r="AS1084" s="778"/>
      <c r="AT1084" s="778"/>
      <c r="AU1084" s="778"/>
      <c r="AV1084" s="778"/>
      <c r="AW1084" s="778"/>
      <c r="AX1084" s="778"/>
      <c r="AY1084" s="778"/>
      <c r="AZ1084" s="778"/>
      <c r="BA1084" s="778"/>
      <c r="BB1084" s="778"/>
      <c r="BC1084" s="778"/>
      <c r="BD1084" s="778"/>
      <c r="BE1084" s="778"/>
      <c r="BF1084" s="778"/>
      <c r="BG1084" s="778"/>
      <c r="BH1084" s="778"/>
      <c r="BI1084" s="778"/>
      <c r="BJ1084" s="778"/>
      <c r="BK1084" s="778"/>
      <c r="BL1084" s="778"/>
      <c r="BM1084" s="778"/>
      <c r="BN1084" s="778"/>
      <c r="BO1084" s="778"/>
      <c r="BP1084" s="778"/>
      <c r="BQ1084" s="778"/>
      <c r="BR1084" s="778"/>
      <c r="BS1084" s="778"/>
      <c r="BT1084" s="778"/>
      <c r="BU1084" s="778"/>
      <c r="BV1084" s="778"/>
      <c r="BW1084" s="778"/>
      <c r="BX1084" s="778"/>
      <c r="BY1084" s="778"/>
      <c r="BZ1084" s="778"/>
      <c r="CA1084" s="778"/>
      <c r="CB1084" s="778"/>
      <c r="CC1084" s="778"/>
      <c r="CD1084" s="778"/>
      <c r="CE1084" s="778"/>
      <c r="CF1084" s="778"/>
      <c r="CG1084" s="778"/>
      <c r="CH1084" s="778"/>
      <c r="CI1084" s="778"/>
      <c r="CJ1084" s="778"/>
      <c r="CK1084" s="778"/>
      <c r="CL1084" s="778"/>
      <c r="CM1084" s="778"/>
      <c r="CN1084" s="778"/>
      <c r="CO1084" s="778"/>
      <c r="CP1084" s="778"/>
      <c r="CQ1084" s="778"/>
      <c r="CR1084" s="778"/>
      <c r="CS1084" s="778"/>
      <c r="CT1084" s="778"/>
      <c r="CU1084" s="778"/>
      <c r="CV1084" s="778"/>
      <c r="CW1084" s="778"/>
      <c r="CX1084" s="778"/>
      <c r="CY1084" s="778"/>
      <c r="CZ1084" s="778"/>
      <c r="DA1084" s="778"/>
      <c r="DB1084" s="778"/>
      <c r="DC1084" s="778"/>
      <c r="DD1084" s="778"/>
      <c r="DE1084" s="778"/>
      <c r="DF1084" s="778"/>
      <c r="DG1084" s="778"/>
      <c r="DH1084" s="778"/>
      <c r="DI1084" s="778"/>
      <c r="DJ1084" s="778"/>
      <c r="DK1084" s="778"/>
      <c r="DL1084" s="778"/>
      <c r="DM1084" s="778"/>
      <c r="DN1084" s="778"/>
      <c r="DO1084" s="778"/>
      <c r="DP1084" s="778"/>
      <c r="DQ1084" s="778"/>
      <c r="DR1084" s="778"/>
      <c r="DS1084" s="778"/>
      <c r="DT1084" s="778"/>
      <c r="DU1084" s="778"/>
      <c r="DV1084" s="778"/>
      <c r="DW1084" s="778"/>
      <c r="DX1084" s="778"/>
      <c r="DY1084" s="778"/>
      <c r="DZ1084" s="778"/>
      <c r="EA1084" s="778"/>
      <c r="EB1084" s="778"/>
      <c r="EC1084" s="778"/>
      <c r="ED1084" s="778"/>
      <c r="EE1084" s="778"/>
      <c r="EF1084" s="778"/>
      <c r="EG1084" s="778"/>
      <c r="EH1084" s="778"/>
      <c r="EI1084" s="778"/>
      <c r="EJ1084" s="778"/>
      <c r="EK1084" s="778"/>
      <c r="EL1084" s="778"/>
      <c r="EM1084" s="778"/>
      <c r="EN1084" s="778"/>
      <c r="EO1084" s="778"/>
      <c r="EP1084" s="778"/>
      <c r="EQ1084" s="778"/>
      <c r="ER1084" s="778"/>
      <c r="ES1084" s="778"/>
      <c r="ET1084" s="778"/>
      <c r="EU1084" s="778"/>
      <c r="EV1084" s="778"/>
      <c r="EW1084" s="778"/>
      <c r="EX1084" s="778"/>
      <c r="EY1084" s="778"/>
      <c r="EZ1084" s="778"/>
      <c r="FA1084" s="778"/>
      <c r="FB1084" s="778"/>
      <c r="FC1084" s="778"/>
      <c r="FD1084" s="778"/>
      <c r="FE1084" s="778"/>
      <c r="FF1084" s="778"/>
      <c r="FG1084" s="778"/>
      <c r="FH1084" s="778"/>
      <c r="FI1084" s="778"/>
      <c r="FJ1084" s="778"/>
      <c r="FK1084" s="778"/>
      <c r="FL1084" s="778"/>
      <c r="FM1084" s="778"/>
      <c r="FN1084" s="778"/>
      <c r="FO1084" s="778"/>
      <c r="FP1084" s="778"/>
      <c r="FQ1084" s="778"/>
      <c r="FR1084" s="778"/>
      <c r="FS1084" s="778"/>
      <c r="FT1084" s="778"/>
      <c r="FU1084" s="778"/>
      <c r="FV1084" s="778"/>
      <c r="FW1084" s="778"/>
      <c r="FX1084" s="778"/>
      <c r="FY1084" s="778"/>
      <c r="FZ1084" s="778"/>
      <c r="GA1084" s="778"/>
      <c r="GB1084" s="778"/>
      <c r="GC1084" s="778"/>
      <c r="GD1084" s="778"/>
      <c r="GE1084" s="778"/>
      <c r="GF1084" s="778"/>
      <c r="GG1084" s="778"/>
      <c r="GH1084" s="778"/>
      <c r="GI1084" s="778"/>
      <c r="GJ1084" s="778"/>
      <c r="GK1084" s="778"/>
      <c r="GL1084" s="778"/>
      <c r="GM1084" s="778"/>
      <c r="GN1084" s="778"/>
      <c r="GO1084" s="778"/>
      <c r="GP1084" s="778"/>
      <c r="GQ1084" s="778"/>
      <c r="GR1084" s="778"/>
      <c r="GS1084" s="778"/>
      <c r="GT1084" s="778"/>
      <c r="GU1084" s="778"/>
      <c r="GV1084" s="778"/>
      <c r="GW1084" s="778"/>
      <c r="GX1084" s="778"/>
      <c r="GY1084" s="778"/>
      <c r="GZ1084" s="778"/>
      <c r="HA1084" s="778"/>
      <c r="HB1084" s="778"/>
      <c r="HC1084" s="778"/>
      <c r="HD1084" s="778"/>
      <c r="HE1084" s="778"/>
      <c r="HF1084" s="778"/>
      <c r="HG1084" s="778"/>
      <c r="HH1084" s="778"/>
    </row>
    <row r="1085" spans="1:216" s="782" customFormat="1">
      <c r="A1085" s="779"/>
      <c r="B1085" s="780"/>
      <c r="C1085" s="780"/>
      <c r="D1085" s="780"/>
      <c r="E1085" s="780"/>
      <c r="F1085" s="780"/>
      <c r="G1085" s="780"/>
      <c r="H1085" s="780"/>
      <c r="I1085" s="780"/>
      <c r="J1085" s="780"/>
      <c r="K1085" s="780"/>
      <c r="L1085" s="780"/>
      <c r="M1085" s="780"/>
      <c r="N1085" s="780"/>
      <c r="O1085" s="780"/>
      <c r="P1085" s="780"/>
      <c r="Q1085" s="781"/>
      <c r="R1085" s="778"/>
      <c r="S1085" s="778"/>
      <c r="T1085" s="778"/>
      <c r="U1085" s="778"/>
      <c r="V1085" s="778"/>
      <c r="W1085" s="778"/>
      <c r="X1085" s="778"/>
      <c r="Y1085" s="778"/>
      <c r="Z1085" s="778"/>
      <c r="AA1085" s="778"/>
      <c r="AB1085" s="778"/>
      <c r="AC1085" s="778"/>
      <c r="AD1085" s="778"/>
      <c r="AE1085" s="778"/>
      <c r="AF1085" s="778"/>
      <c r="AG1085" s="778"/>
      <c r="AH1085" s="778"/>
      <c r="AI1085" s="778"/>
      <c r="AJ1085" s="778"/>
      <c r="AK1085" s="778"/>
      <c r="AL1085" s="778"/>
      <c r="AM1085" s="778"/>
      <c r="AN1085" s="778"/>
      <c r="AO1085" s="778"/>
      <c r="AP1085" s="778"/>
      <c r="AQ1085" s="778"/>
      <c r="AR1085" s="778"/>
      <c r="AS1085" s="778"/>
      <c r="AT1085" s="778"/>
      <c r="AU1085" s="778"/>
      <c r="AV1085" s="778"/>
      <c r="AW1085" s="778"/>
      <c r="AX1085" s="778"/>
      <c r="AY1085" s="778"/>
      <c r="AZ1085" s="778"/>
      <c r="BA1085" s="778"/>
      <c r="BB1085" s="778"/>
      <c r="BC1085" s="778"/>
      <c r="BD1085" s="778"/>
      <c r="BE1085" s="778"/>
      <c r="BF1085" s="778"/>
      <c r="BG1085" s="778"/>
      <c r="BH1085" s="778"/>
      <c r="BI1085" s="778"/>
      <c r="BJ1085" s="778"/>
      <c r="BK1085" s="778"/>
      <c r="BL1085" s="778"/>
      <c r="BM1085" s="778"/>
      <c r="BN1085" s="778"/>
      <c r="BO1085" s="778"/>
      <c r="BP1085" s="778"/>
      <c r="BQ1085" s="778"/>
      <c r="BR1085" s="778"/>
      <c r="BS1085" s="778"/>
      <c r="BT1085" s="778"/>
      <c r="BU1085" s="778"/>
      <c r="BV1085" s="778"/>
      <c r="BW1085" s="778"/>
      <c r="BX1085" s="778"/>
      <c r="BY1085" s="778"/>
      <c r="BZ1085" s="778"/>
      <c r="CA1085" s="778"/>
      <c r="CB1085" s="778"/>
      <c r="CC1085" s="778"/>
      <c r="CD1085" s="778"/>
      <c r="CE1085" s="778"/>
      <c r="CF1085" s="778"/>
      <c r="CG1085" s="778"/>
      <c r="CH1085" s="778"/>
      <c r="CI1085" s="778"/>
      <c r="CJ1085" s="778"/>
      <c r="CK1085" s="778"/>
      <c r="CL1085" s="778"/>
      <c r="CM1085" s="778"/>
      <c r="CN1085" s="778"/>
      <c r="CO1085" s="778"/>
      <c r="CP1085" s="778"/>
      <c r="CQ1085" s="778"/>
      <c r="CR1085" s="778"/>
      <c r="CS1085" s="778"/>
      <c r="CT1085" s="778"/>
      <c r="CU1085" s="778"/>
      <c r="CV1085" s="778"/>
      <c r="CW1085" s="778"/>
      <c r="CX1085" s="778"/>
      <c r="CY1085" s="778"/>
      <c r="CZ1085" s="778"/>
      <c r="DA1085" s="778"/>
      <c r="DB1085" s="778"/>
      <c r="DC1085" s="778"/>
      <c r="DD1085" s="778"/>
      <c r="DE1085" s="778"/>
      <c r="DF1085" s="778"/>
      <c r="DG1085" s="778"/>
      <c r="DH1085" s="778"/>
      <c r="DI1085" s="778"/>
      <c r="DJ1085" s="778"/>
      <c r="DK1085" s="778"/>
      <c r="DL1085" s="778"/>
      <c r="DM1085" s="778"/>
      <c r="DN1085" s="778"/>
      <c r="DO1085" s="778"/>
      <c r="DP1085" s="778"/>
      <c r="DQ1085" s="778"/>
      <c r="DR1085" s="778"/>
      <c r="DS1085" s="778"/>
      <c r="DT1085" s="778"/>
      <c r="DU1085" s="778"/>
      <c r="DV1085" s="778"/>
      <c r="DW1085" s="778"/>
      <c r="DX1085" s="778"/>
      <c r="DY1085" s="778"/>
      <c r="DZ1085" s="778"/>
      <c r="EA1085" s="778"/>
      <c r="EB1085" s="778"/>
      <c r="EC1085" s="778"/>
      <c r="ED1085" s="778"/>
      <c r="EE1085" s="778"/>
      <c r="EF1085" s="778"/>
      <c r="EG1085" s="778"/>
      <c r="EH1085" s="778"/>
      <c r="EI1085" s="778"/>
      <c r="EJ1085" s="778"/>
      <c r="EK1085" s="778"/>
      <c r="EL1085" s="778"/>
      <c r="EM1085" s="778"/>
      <c r="EN1085" s="778"/>
      <c r="EO1085" s="778"/>
      <c r="EP1085" s="778"/>
      <c r="EQ1085" s="778"/>
      <c r="ER1085" s="778"/>
      <c r="ES1085" s="778"/>
      <c r="ET1085" s="778"/>
      <c r="EU1085" s="778"/>
      <c r="EV1085" s="778"/>
      <c r="EW1085" s="778"/>
      <c r="EX1085" s="778"/>
      <c r="EY1085" s="778"/>
      <c r="EZ1085" s="778"/>
      <c r="FA1085" s="778"/>
      <c r="FB1085" s="778"/>
      <c r="FC1085" s="778"/>
      <c r="FD1085" s="778"/>
      <c r="FE1085" s="778"/>
      <c r="FF1085" s="778"/>
      <c r="FG1085" s="778"/>
      <c r="FH1085" s="778"/>
      <c r="FI1085" s="778"/>
      <c r="FJ1085" s="778"/>
      <c r="FK1085" s="778"/>
      <c r="FL1085" s="778"/>
      <c r="FM1085" s="778"/>
      <c r="FN1085" s="778"/>
      <c r="FO1085" s="778"/>
      <c r="FP1085" s="778"/>
      <c r="FQ1085" s="778"/>
      <c r="FR1085" s="778"/>
      <c r="FS1085" s="778"/>
      <c r="FT1085" s="778"/>
      <c r="FU1085" s="778"/>
      <c r="FV1085" s="778"/>
      <c r="FW1085" s="778"/>
      <c r="FX1085" s="778"/>
      <c r="FY1085" s="778"/>
      <c r="FZ1085" s="778"/>
      <c r="GA1085" s="778"/>
      <c r="GB1085" s="778"/>
      <c r="GC1085" s="778"/>
      <c r="GD1085" s="778"/>
      <c r="GE1085" s="778"/>
      <c r="GF1085" s="778"/>
      <c r="GG1085" s="778"/>
      <c r="GH1085" s="778"/>
      <c r="GI1085" s="778"/>
      <c r="GJ1085" s="778"/>
      <c r="GK1085" s="778"/>
      <c r="GL1085" s="778"/>
      <c r="GM1085" s="778"/>
      <c r="GN1085" s="778"/>
      <c r="GO1085" s="778"/>
      <c r="GP1085" s="778"/>
      <c r="GQ1085" s="778"/>
      <c r="GR1085" s="778"/>
      <c r="GS1085" s="778"/>
      <c r="GT1085" s="778"/>
      <c r="GU1085" s="778"/>
      <c r="GV1085" s="778"/>
      <c r="GW1085" s="778"/>
      <c r="GX1085" s="778"/>
      <c r="GY1085" s="778"/>
      <c r="GZ1085" s="778"/>
      <c r="HA1085" s="778"/>
      <c r="HB1085" s="778"/>
      <c r="HC1085" s="778"/>
      <c r="HD1085" s="778"/>
      <c r="HE1085" s="778"/>
      <c r="HF1085" s="778"/>
      <c r="HG1085" s="778"/>
      <c r="HH1085" s="778"/>
    </row>
    <row r="1086" spans="1:216" s="782" customFormat="1">
      <c r="A1086" s="779"/>
      <c r="B1086" s="780"/>
      <c r="C1086" s="780"/>
      <c r="D1086" s="780"/>
      <c r="E1086" s="780"/>
      <c r="F1086" s="780"/>
      <c r="G1086" s="780"/>
      <c r="H1086" s="780"/>
      <c r="I1086" s="780"/>
      <c r="J1086" s="780"/>
      <c r="K1086" s="780"/>
      <c r="L1086" s="780"/>
      <c r="M1086" s="780"/>
      <c r="N1086" s="780"/>
      <c r="O1086" s="780"/>
      <c r="P1086" s="780"/>
      <c r="Q1086" s="781"/>
      <c r="R1086" s="778"/>
      <c r="S1086" s="778"/>
      <c r="T1086" s="778"/>
      <c r="U1086" s="778"/>
      <c r="V1086" s="778"/>
      <c r="W1086" s="778"/>
      <c r="X1086" s="778"/>
      <c r="Y1086" s="778"/>
      <c r="Z1086" s="778"/>
      <c r="AA1086" s="778"/>
      <c r="AB1086" s="778"/>
      <c r="AC1086" s="778"/>
      <c r="AD1086" s="778"/>
      <c r="AE1086" s="778"/>
      <c r="AF1086" s="778"/>
      <c r="AG1086" s="778"/>
      <c r="AH1086" s="778"/>
      <c r="AI1086" s="778"/>
      <c r="AJ1086" s="778"/>
      <c r="AK1086" s="778"/>
      <c r="AL1086" s="778"/>
      <c r="AM1086" s="778"/>
      <c r="AN1086" s="778"/>
      <c r="AO1086" s="778"/>
      <c r="AP1086" s="778"/>
      <c r="AQ1086" s="778"/>
      <c r="AR1086" s="778"/>
      <c r="AS1086" s="778"/>
      <c r="AT1086" s="778"/>
      <c r="AU1086" s="778"/>
      <c r="AV1086" s="778"/>
      <c r="AW1086" s="778"/>
      <c r="AX1086" s="778"/>
      <c r="AY1086" s="778"/>
      <c r="AZ1086" s="778"/>
      <c r="BA1086" s="778"/>
      <c r="BB1086" s="778"/>
      <c r="BC1086" s="778"/>
      <c r="BD1086" s="778"/>
      <c r="BE1086" s="778"/>
      <c r="BF1086" s="778"/>
      <c r="BG1086" s="778"/>
      <c r="BH1086" s="778"/>
      <c r="BI1086" s="778"/>
      <c r="BJ1086" s="778"/>
      <c r="BK1086" s="778"/>
      <c r="BL1086" s="778"/>
      <c r="BM1086" s="778"/>
      <c r="BN1086" s="778"/>
      <c r="BO1086" s="778"/>
      <c r="BP1086" s="778"/>
      <c r="BQ1086" s="778"/>
      <c r="BR1086" s="778"/>
      <c r="BS1086" s="778"/>
      <c r="BT1086" s="778"/>
      <c r="BU1086" s="778"/>
      <c r="BV1086" s="778"/>
      <c r="BW1086" s="778"/>
      <c r="BX1086" s="778"/>
      <c r="BY1086" s="778"/>
      <c r="BZ1086" s="778"/>
      <c r="CA1086" s="778"/>
      <c r="CB1086" s="778"/>
      <c r="CC1086" s="778"/>
      <c r="CD1086" s="778"/>
      <c r="CE1086" s="778"/>
      <c r="CF1086" s="778"/>
      <c r="CG1086" s="778"/>
      <c r="CH1086" s="778"/>
      <c r="CI1086" s="778"/>
      <c r="CJ1086" s="778"/>
      <c r="CK1086" s="778"/>
      <c r="CL1086" s="778"/>
      <c r="CM1086" s="778"/>
      <c r="CN1086" s="778"/>
      <c r="CO1086" s="778"/>
      <c r="CP1086" s="778"/>
      <c r="CQ1086" s="778"/>
      <c r="CR1086" s="778"/>
      <c r="CS1086" s="778"/>
      <c r="CT1086" s="778"/>
      <c r="CU1086" s="778"/>
      <c r="CV1086" s="778"/>
      <c r="CW1086" s="778"/>
      <c r="CX1086" s="778"/>
      <c r="CY1086" s="778"/>
      <c r="CZ1086" s="778"/>
      <c r="DA1086" s="778"/>
      <c r="DB1086" s="778"/>
      <c r="DC1086" s="778"/>
      <c r="DD1086" s="778"/>
      <c r="DE1086" s="778"/>
      <c r="DF1086" s="778"/>
      <c r="DG1086" s="778"/>
      <c r="DH1086" s="778"/>
      <c r="DI1086" s="778"/>
      <c r="DJ1086" s="778"/>
      <c r="DK1086" s="778"/>
      <c r="DL1086" s="778"/>
      <c r="DM1086" s="778"/>
      <c r="DN1086" s="778"/>
      <c r="DO1086" s="778"/>
      <c r="DP1086" s="778"/>
      <c r="DQ1086" s="778"/>
      <c r="DR1086" s="778"/>
      <c r="DS1086" s="778"/>
      <c r="DT1086" s="778"/>
      <c r="DU1086" s="778"/>
      <c r="DV1086" s="778"/>
      <c r="DW1086" s="778"/>
      <c r="DX1086" s="778"/>
      <c r="DY1086" s="778"/>
      <c r="DZ1086" s="778"/>
      <c r="EA1086" s="778"/>
      <c r="EB1086" s="778"/>
      <c r="EC1086" s="778"/>
      <c r="ED1086" s="778"/>
      <c r="EE1086" s="778"/>
      <c r="EF1086" s="778"/>
      <c r="EG1086" s="778"/>
      <c r="EH1086" s="778"/>
      <c r="EI1086" s="778"/>
      <c r="EJ1086" s="778"/>
      <c r="EK1086" s="778"/>
      <c r="EL1086" s="778"/>
      <c r="EM1086" s="778"/>
      <c r="EN1086" s="778"/>
      <c r="EO1086" s="778"/>
      <c r="EP1086" s="778"/>
      <c r="EQ1086" s="778"/>
      <c r="ER1086" s="778"/>
      <c r="ES1086" s="778"/>
      <c r="ET1086" s="778"/>
      <c r="EU1086" s="778"/>
      <c r="EV1086" s="778"/>
      <c r="EW1086" s="778"/>
      <c r="EX1086" s="778"/>
      <c r="EY1086" s="778"/>
      <c r="EZ1086" s="778"/>
      <c r="FA1086" s="778"/>
      <c r="FB1086" s="778"/>
      <c r="FC1086" s="778"/>
      <c r="FD1086" s="778"/>
      <c r="FE1086" s="778"/>
      <c r="FF1086" s="778"/>
      <c r="FG1086" s="778"/>
      <c r="FH1086" s="778"/>
      <c r="FI1086" s="778"/>
      <c r="FJ1086" s="778"/>
      <c r="FK1086" s="778"/>
      <c r="FL1086" s="778"/>
      <c r="FM1086" s="778"/>
      <c r="FN1086" s="778"/>
      <c r="FO1086" s="778"/>
      <c r="FP1086" s="778"/>
      <c r="FQ1086" s="778"/>
      <c r="FR1086" s="778"/>
      <c r="FS1086" s="778"/>
      <c r="FT1086" s="778"/>
      <c r="FU1086" s="778"/>
      <c r="FV1086" s="778"/>
      <c r="FW1086" s="778"/>
      <c r="FX1086" s="778"/>
      <c r="FY1086" s="778"/>
      <c r="FZ1086" s="778"/>
      <c r="GA1086" s="778"/>
      <c r="GB1086" s="778"/>
      <c r="GC1086" s="778"/>
      <c r="GD1086" s="778"/>
      <c r="GE1086" s="778"/>
      <c r="GF1086" s="778"/>
      <c r="GG1086" s="778"/>
      <c r="GH1086" s="778"/>
      <c r="GI1086" s="778"/>
      <c r="GJ1086" s="778"/>
      <c r="GK1086" s="778"/>
      <c r="GL1086" s="778"/>
      <c r="GM1086" s="778"/>
      <c r="GN1086" s="778"/>
      <c r="GO1086" s="778"/>
      <c r="GP1086" s="778"/>
      <c r="GQ1086" s="778"/>
      <c r="GR1086" s="778"/>
      <c r="GS1086" s="778"/>
      <c r="GT1086" s="778"/>
      <c r="GU1086" s="778"/>
      <c r="GV1086" s="778"/>
      <c r="GW1086" s="778"/>
      <c r="GX1086" s="778"/>
      <c r="GY1086" s="778"/>
      <c r="GZ1086" s="778"/>
      <c r="HA1086" s="778"/>
      <c r="HB1086" s="778"/>
      <c r="HC1086" s="778"/>
      <c r="HD1086" s="778"/>
      <c r="HE1086" s="778"/>
      <c r="HF1086" s="778"/>
      <c r="HG1086" s="778"/>
      <c r="HH1086" s="778"/>
    </row>
    <row r="1087" spans="1:216" s="782" customFormat="1">
      <c r="A1087" s="779"/>
      <c r="B1087" s="780"/>
      <c r="C1087" s="780"/>
      <c r="D1087" s="780"/>
      <c r="E1087" s="780"/>
      <c r="F1087" s="780"/>
      <c r="G1087" s="780"/>
      <c r="H1087" s="780"/>
      <c r="I1087" s="780"/>
      <c r="J1087" s="780"/>
      <c r="K1087" s="780"/>
      <c r="L1087" s="780"/>
      <c r="M1087" s="780"/>
      <c r="N1087" s="780"/>
      <c r="O1087" s="780"/>
      <c r="P1087" s="780"/>
      <c r="Q1087" s="781"/>
      <c r="R1087" s="778"/>
      <c r="S1087" s="778"/>
      <c r="T1087" s="778"/>
      <c r="U1087" s="778"/>
      <c r="V1087" s="778"/>
      <c r="W1087" s="778"/>
      <c r="X1087" s="778"/>
      <c r="Y1087" s="778"/>
      <c r="Z1087" s="778"/>
      <c r="AA1087" s="778"/>
      <c r="AB1087" s="778"/>
      <c r="AC1087" s="778"/>
      <c r="AD1087" s="778"/>
      <c r="AE1087" s="778"/>
      <c r="AF1087" s="778"/>
      <c r="AG1087" s="778"/>
      <c r="AH1087" s="778"/>
      <c r="AI1087" s="778"/>
      <c r="AJ1087" s="778"/>
      <c r="AK1087" s="778"/>
      <c r="AL1087" s="778"/>
      <c r="AM1087" s="778"/>
      <c r="AN1087" s="778"/>
      <c r="AO1087" s="778"/>
      <c r="AP1087" s="778"/>
      <c r="AQ1087" s="778"/>
      <c r="AR1087" s="778"/>
      <c r="AS1087" s="778"/>
      <c r="AT1087" s="778"/>
      <c r="AU1087" s="778"/>
      <c r="AV1087" s="778"/>
      <c r="AW1087" s="778"/>
      <c r="AX1087" s="778"/>
      <c r="AY1087" s="778"/>
      <c r="AZ1087" s="778"/>
      <c r="BA1087" s="778"/>
      <c r="BB1087" s="778"/>
      <c r="BC1087" s="778"/>
      <c r="BD1087" s="778"/>
      <c r="BE1087" s="778"/>
      <c r="BF1087" s="778"/>
      <c r="BG1087" s="778"/>
      <c r="BH1087" s="778"/>
      <c r="BI1087" s="778"/>
      <c r="BJ1087" s="778"/>
      <c r="BK1087" s="778"/>
      <c r="BL1087" s="778"/>
      <c r="BM1087" s="778"/>
      <c r="BN1087" s="778"/>
      <c r="BO1087" s="778"/>
      <c r="BP1087" s="778"/>
      <c r="BQ1087" s="778"/>
      <c r="BR1087" s="778"/>
      <c r="BS1087" s="778"/>
      <c r="BT1087" s="778"/>
      <c r="BU1087" s="778"/>
      <c r="BV1087" s="778"/>
      <c r="BW1087" s="778"/>
      <c r="BX1087" s="778"/>
      <c r="BY1087" s="778"/>
      <c r="BZ1087" s="778"/>
      <c r="CA1087" s="778"/>
      <c r="CB1087" s="778"/>
      <c r="CC1087" s="778"/>
      <c r="CD1087" s="778"/>
      <c r="CE1087" s="778"/>
      <c r="CF1087" s="778"/>
      <c r="CG1087" s="778"/>
      <c r="CH1087" s="778"/>
      <c r="CI1087" s="778"/>
      <c r="CJ1087" s="778"/>
      <c r="CK1087" s="778"/>
      <c r="CL1087" s="778"/>
      <c r="CM1087" s="778"/>
      <c r="CN1087" s="778"/>
      <c r="CO1087" s="778"/>
      <c r="CP1087" s="778"/>
      <c r="CQ1087" s="778"/>
      <c r="CR1087" s="778"/>
      <c r="CS1087" s="778"/>
      <c r="CT1087" s="778"/>
      <c r="CU1087" s="778"/>
      <c r="CV1087" s="778"/>
      <c r="CW1087" s="778"/>
      <c r="CX1087" s="778"/>
      <c r="CY1087" s="778"/>
      <c r="CZ1087" s="778"/>
      <c r="DA1087" s="778"/>
      <c r="DB1087" s="778"/>
      <c r="DC1087" s="778"/>
      <c r="DD1087" s="778"/>
      <c r="DE1087" s="778"/>
      <c r="DF1087" s="778"/>
      <c r="DG1087" s="778"/>
      <c r="DH1087" s="778"/>
      <c r="DI1087" s="778"/>
      <c r="DJ1087" s="778"/>
      <c r="DK1087" s="778"/>
      <c r="DL1087" s="778"/>
      <c r="DM1087" s="778"/>
      <c r="DN1087" s="778"/>
      <c r="DO1087" s="778"/>
      <c r="DP1087" s="778"/>
      <c r="DQ1087" s="778"/>
      <c r="DR1087" s="778"/>
      <c r="DS1087" s="778"/>
      <c r="DT1087" s="778"/>
      <c r="DU1087" s="778"/>
      <c r="DV1087" s="778"/>
      <c r="DW1087" s="778"/>
      <c r="DX1087" s="778"/>
      <c r="DY1087" s="778"/>
      <c r="DZ1087" s="778"/>
      <c r="EA1087" s="778"/>
      <c r="EB1087" s="778"/>
      <c r="EC1087" s="778"/>
      <c r="ED1087" s="778"/>
      <c r="EE1087" s="778"/>
      <c r="EF1087" s="778"/>
      <c r="EG1087" s="778"/>
      <c r="EH1087" s="778"/>
      <c r="EI1087" s="778"/>
      <c r="EJ1087" s="778"/>
      <c r="EK1087" s="778"/>
      <c r="EL1087" s="778"/>
      <c r="EM1087" s="778"/>
      <c r="EN1087" s="778"/>
      <c r="EO1087" s="778"/>
      <c r="EP1087" s="778"/>
      <c r="EQ1087" s="778"/>
      <c r="ER1087" s="778"/>
      <c r="ES1087" s="778"/>
      <c r="ET1087" s="778"/>
      <c r="EU1087" s="778"/>
      <c r="EV1087" s="778"/>
      <c r="EW1087" s="778"/>
      <c r="EX1087" s="778"/>
      <c r="EY1087" s="778"/>
      <c r="EZ1087" s="778"/>
      <c r="FA1087" s="778"/>
      <c r="FB1087" s="778"/>
      <c r="FC1087" s="778"/>
      <c r="FD1087" s="778"/>
      <c r="FE1087" s="778"/>
      <c r="FF1087" s="778"/>
      <c r="FG1087" s="778"/>
      <c r="FH1087" s="778"/>
      <c r="FI1087" s="778"/>
      <c r="FJ1087" s="778"/>
      <c r="FK1087" s="778"/>
      <c r="FL1087" s="778"/>
      <c r="FM1087" s="778"/>
      <c r="FN1087" s="778"/>
      <c r="FO1087" s="778"/>
      <c r="FP1087" s="778"/>
      <c r="FQ1087" s="778"/>
      <c r="FR1087" s="778"/>
      <c r="FS1087" s="778"/>
      <c r="FT1087" s="778"/>
      <c r="FU1087" s="778"/>
      <c r="FV1087" s="778"/>
      <c r="FW1087" s="778"/>
      <c r="FX1087" s="778"/>
      <c r="FY1087" s="778"/>
      <c r="FZ1087" s="778"/>
      <c r="GA1087" s="778"/>
      <c r="GB1087" s="778"/>
      <c r="GC1087" s="778"/>
      <c r="GD1087" s="778"/>
      <c r="GE1087" s="778"/>
      <c r="GF1087" s="778"/>
      <c r="GG1087" s="778"/>
      <c r="GH1087" s="778"/>
      <c r="GI1087" s="778"/>
      <c r="GJ1087" s="778"/>
      <c r="GK1087" s="778"/>
      <c r="GL1087" s="778"/>
      <c r="GM1087" s="778"/>
      <c r="GN1087" s="778"/>
      <c r="GO1087" s="778"/>
      <c r="GP1087" s="778"/>
      <c r="GQ1087" s="778"/>
      <c r="GR1087" s="778"/>
      <c r="GS1087" s="778"/>
      <c r="GT1087" s="778"/>
      <c r="GU1087" s="778"/>
      <c r="GV1087" s="778"/>
      <c r="GW1087" s="778"/>
      <c r="GX1087" s="778"/>
      <c r="GY1087" s="778"/>
      <c r="GZ1087" s="778"/>
      <c r="HA1087" s="778"/>
      <c r="HB1087" s="778"/>
      <c r="HC1087" s="778"/>
      <c r="HD1087" s="778"/>
      <c r="HE1087" s="778"/>
      <c r="HF1087" s="778"/>
      <c r="HG1087" s="778"/>
      <c r="HH1087" s="778"/>
    </row>
    <row r="1088" spans="1:216" s="782" customFormat="1">
      <c r="A1088" s="779"/>
      <c r="B1088" s="780"/>
      <c r="C1088" s="780"/>
      <c r="D1088" s="780"/>
      <c r="E1088" s="780"/>
      <c r="F1088" s="780"/>
      <c r="G1088" s="780"/>
      <c r="H1088" s="780"/>
      <c r="I1088" s="780"/>
      <c r="J1088" s="780"/>
      <c r="K1088" s="780"/>
      <c r="L1088" s="780"/>
      <c r="M1088" s="780"/>
      <c r="N1088" s="780"/>
      <c r="O1088" s="780"/>
      <c r="P1088" s="780"/>
      <c r="Q1088" s="781"/>
      <c r="R1088" s="778"/>
      <c r="S1088" s="778"/>
      <c r="T1088" s="778"/>
      <c r="U1088" s="778"/>
      <c r="V1088" s="778"/>
      <c r="W1088" s="778"/>
      <c r="X1088" s="778"/>
      <c r="Y1088" s="778"/>
      <c r="Z1088" s="778"/>
      <c r="AA1088" s="778"/>
      <c r="AB1088" s="778"/>
      <c r="AC1088" s="778"/>
      <c r="AD1088" s="778"/>
      <c r="AE1088" s="778"/>
      <c r="AF1088" s="778"/>
      <c r="AG1088" s="778"/>
      <c r="AH1088" s="778"/>
      <c r="AI1088" s="778"/>
      <c r="AJ1088" s="778"/>
      <c r="AK1088" s="778"/>
      <c r="AL1088" s="778"/>
      <c r="AM1088" s="778"/>
      <c r="AN1088" s="778"/>
      <c r="AO1088" s="778"/>
      <c r="AP1088" s="778"/>
      <c r="AQ1088" s="778"/>
      <c r="AR1088" s="778"/>
      <c r="AS1088" s="778"/>
      <c r="AT1088" s="778"/>
      <c r="AU1088" s="778"/>
      <c r="AV1088" s="778"/>
      <c r="AW1088" s="778"/>
      <c r="AX1088" s="778"/>
      <c r="AY1088" s="778"/>
      <c r="AZ1088" s="778"/>
      <c r="BA1088" s="778"/>
      <c r="BB1088" s="778"/>
      <c r="BC1088" s="778"/>
      <c r="BD1088" s="778"/>
      <c r="BE1088" s="778"/>
      <c r="BF1088" s="778"/>
      <c r="BG1088" s="778"/>
      <c r="BH1088" s="778"/>
      <c r="BI1088" s="778"/>
      <c r="BJ1088" s="778"/>
      <c r="BK1088" s="778"/>
      <c r="BL1088" s="778"/>
      <c r="BM1088" s="778"/>
      <c r="BN1088" s="778"/>
      <c r="BO1088" s="778"/>
      <c r="BP1088" s="778"/>
      <c r="BQ1088" s="778"/>
      <c r="BR1088" s="778"/>
      <c r="BS1088" s="778"/>
      <c r="BT1088" s="778"/>
      <c r="BU1088" s="778"/>
      <c r="BV1088" s="778"/>
      <c r="BW1088" s="778"/>
      <c r="BX1088" s="778"/>
      <c r="BY1088" s="778"/>
      <c r="BZ1088" s="778"/>
      <c r="CA1088" s="778"/>
      <c r="CB1088" s="778"/>
      <c r="CC1088" s="778"/>
      <c r="CD1088" s="778"/>
      <c r="CE1088" s="778"/>
      <c r="CF1088" s="778"/>
      <c r="CG1088" s="778"/>
      <c r="CH1088" s="778"/>
      <c r="CI1088" s="778"/>
      <c r="CJ1088" s="778"/>
      <c r="CK1088" s="778"/>
      <c r="CL1088" s="778"/>
      <c r="CM1088" s="778"/>
      <c r="CN1088" s="778"/>
      <c r="CO1088" s="778"/>
      <c r="CP1088" s="778"/>
      <c r="CQ1088" s="778"/>
      <c r="CR1088" s="778"/>
      <c r="CS1088" s="778"/>
      <c r="CT1088" s="778"/>
      <c r="CU1088" s="778"/>
      <c r="CV1088" s="778"/>
      <c r="CW1088" s="778"/>
      <c r="CX1088" s="778"/>
      <c r="CY1088" s="778"/>
      <c r="CZ1088" s="778"/>
      <c r="DA1088" s="778"/>
      <c r="DB1088" s="778"/>
      <c r="DC1088" s="778"/>
      <c r="DD1088" s="778"/>
      <c r="DE1088" s="778"/>
      <c r="DF1088" s="778"/>
      <c r="DG1088" s="778"/>
      <c r="DH1088" s="778"/>
      <c r="DI1088" s="778"/>
      <c r="DJ1088" s="778"/>
      <c r="DK1088" s="778"/>
      <c r="DL1088" s="778"/>
      <c r="DM1088" s="778"/>
      <c r="DN1088" s="778"/>
      <c r="DO1088" s="778"/>
      <c r="DP1088" s="778"/>
      <c r="DQ1088" s="778"/>
      <c r="DR1088" s="778"/>
      <c r="DS1088" s="778"/>
      <c r="DT1088" s="778"/>
      <c r="DU1088" s="778"/>
      <c r="DV1088" s="778"/>
      <c r="DW1088" s="778"/>
      <c r="DX1088" s="778"/>
      <c r="DY1088" s="778"/>
      <c r="DZ1088" s="778"/>
      <c r="EA1088" s="778"/>
      <c r="EB1088" s="778"/>
      <c r="EC1088" s="778"/>
      <c r="ED1088" s="778"/>
      <c r="EE1088" s="778"/>
      <c r="EF1088" s="778"/>
      <c r="EG1088" s="778"/>
      <c r="EH1088" s="778"/>
      <c r="EI1088" s="778"/>
      <c r="EJ1088" s="778"/>
      <c r="EK1088" s="778"/>
      <c r="EL1088" s="778"/>
      <c r="EM1088" s="778"/>
      <c r="EN1088" s="778"/>
      <c r="EO1088" s="778"/>
      <c r="EP1088" s="778"/>
      <c r="EQ1088" s="778"/>
      <c r="ER1088" s="778"/>
      <c r="ES1088" s="778"/>
      <c r="ET1088" s="778"/>
      <c r="EU1088" s="778"/>
      <c r="EV1088" s="778"/>
      <c r="EW1088" s="778"/>
      <c r="EX1088" s="778"/>
      <c r="EY1088" s="778"/>
      <c r="EZ1088" s="778"/>
      <c r="FA1088" s="778"/>
      <c r="FB1088" s="778"/>
      <c r="FC1088" s="778"/>
      <c r="FD1088" s="778"/>
      <c r="FE1088" s="778"/>
      <c r="FF1088" s="778"/>
      <c r="FG1088" s="778"/>
      <c r="FH1088" s="778"/>
      <c r="FI1088" s="778"/>
      <c r="FJ1088" s="778"/>
      <c r="FK1088" s="778"/>
      <c r="FL1088" s="778"/>
      <c r="FM1088" s="778"/>
      <c r="FN1088" s="778"/>
      <c r="FO1088" s="778"/>
      <c r="FP1088" s="778"/>
      <c r="FQ1088" s="778"/>
      <c r="FR1088" s="778"/>
      <c r="FS1088" s="778"/>
      <c r="FT1088" s="778"/>
      <c r="FU1088" s="778"/>
      <c r="FV1088" s="778"/>
      <c r="FW1088" s="778"/>
      <c r="FX1088" s="778"/>
      <c r="FY1088" s="778"/>
      <c r="FZ1088" s="778"/>
      <c r="GA1088" s="778"/>
      <c r="GB1088" s="778"/>
      <c r="GC1088" s="778"/>
      <c r="GD1088" s="778"/>
      <c r="GE1088" s="778"/>
      <c r="GF1088" s="778"/>
      <c r="GG1088" s="778"/>
      <c r="GH1088" s="778"/>
      <c r="GI1088" s="778"/>
      <c r="GJ1088" s="778"/>
      <c r="GK1088" s="778"/>
      <c r="GL1088" s="778"/>
      <c r="GM1088" s="778"/>
      <c r="GN1088" s="778"/>
      <c r="GO1088" s="778"/>
      <c r="GP1088" s="778"/>
      <c r="GQ1088" s="778"/>
      <c r="GR1088" s="778"/>
      <c r="GS1088" s="778"/>
      <c r="GT1088" s="778"/>
      <c r="GU1088" s="778"/>
      <c r="GV1088" s="778"/>
      <c r="GW1088" s="778"/>
      <c r="GX1088" s="778"/>
      <c r="GY1088" s="778"/>
      <c r="GZ1088" s="778"/>
      <c r="HA1088" s="778"/>
      <c r="HB1088" s="778"/>
      <c r="HC1088" s="778"/>
      <c r="HD1088" s="778"/>
      <c r="HE1088" s="778"/>
      <c r="HF1088" s="778"/>
      <c r="HG1088" s="778"/>
      <c r="HH1088" s="778"/>
    </row>
    <row r="1089" spans="1:216" s="782" customFormat="1">
      <c r="A1089" s="779"/>
      <c r="B1089" s="780"/>
      <c r="C1089" s="780"/>
      <c r="D1089" s="780"/>
      <c r="E1089" s="780"/>
      <c r="F1089" s="780"/>
      <c r="G1089" s="780"/>
      <c r="H1089" s="780"/>
      <c r="I1089" s="780"/>
      <c r="J1089" s="780"/>
      <c r="K1089" s="780"/>
      <c r="L1089" s="780"/>
      <c r="M1089" s="780"/>
      <c r="N1089" s="780"/>
      <c r="O1089" s="780"/>
      <c r="P1089" s="780"/>
      <c r="Q1089" s="781"/>
      <c r="R1089" s="778"/>
      <c r="S1089" s="778"/>
      <c r="T1089" s="778"/>
      <c r="U1089" s="778"/>
      <c r="V1089" s="778"/>
      <c r="W1089" s="778"/>
      <c r="X1089" s="778"/>
      <c r="Y1089" s="778"/>
      <c r="Z1089" s="778"/>
      <c r="AA1089" s="778"/>
      <c r="AB1089" s="778"/>
      <c r="AC1089" s="778"/>
      <c r="AD1089" s="778"/>
      <c r="AE1089" s="778"/>
      <c r="AF1089" s="778"/>
      <c r="AG1089" s="778"/>
      <c r="AH1089" s="778"/>
      <c r="AI1089" s="778"/>
      <c r="AJ1089" s="778"/>
      <c r="AK1089" s="778"/>
      <c r="AL1089" s="778"/>
      <c r="AM1089" s="778"/>
      <c r="AN1089" s="778"/>
      <c r="AO1089" s="778"/>
      <c r="AP1089" s="778"/>
      <c r="AQ1089" s="778"/>
      <c r="AR1089" s="778"/>
      <c r="AS1089" s="778"/>
      <c r="AT1089" s="778"/>
      <c r="AU1089" s="778"/>
      <c r="AV1089" s="778"/>
      <c r="AW1089" s="778"/>
      <c r="AX1089" s="778"/>
      <c r="AY1089" s="778"/>
      <c r="AZ1089" s="778"/>
      <c r="BA1089" s="778"/>
      <c r="BB1089" s="778"/>
      <c r="BC1089" s="778"/>
      <c r="BD1089" s="778"/>
      <c r="BE1089" s="778"/>
      <c r="BF1089" s="778"/>
      <c r="BG1089" s="778"/>
      <c r="BH1089" s="778"/>
      <c r="BI1089" s="778"/>
      <c r="BJ1089" s="778"/>
      <c r="BK1089" s="778"/>
      <c r="BL1089" s="778"/>
      <c r="BM1089" s="778"/>
      <c r="BN1089" s="778"/>
      <c r="BO1089" s="778"/>
      <c r="BP1089" s="778"/>
      <c r="BQ1089" s="778"/>
      <c r="BR1089" s="778"/>
      <c r="BS1089" s="778"/>
      <c r="BT1089" s="778"/>
      <c r="BU1089" s="778"/>
      <c r="BV1089" s="778"/>
      <c r="BW1089" s="778"/>
      <c r="BX1089" s="778"/>
      <c r="BY1089" s="778"/>
      <c r="BZ1089" s="778"/>
      <c r="CA1089" s="778"/>
      <c r="CB1089" s="778"/>
      <c r="CC1089" s="778"/>
      <c r="CD1089" s="778"/>
      <c r="CE1089" s="778"/>
      <c r="CF1089" s="778"/>
      <c r="CG1089" s="778"/>
      <c r="CH1089" s="778"/>
      <c r="CI1089" s="778"/>
      <c r="CJ1089" s="778"/>
      <c r="CK1089" s="778"/>
      <c r="CL1089" s="778"/>
      <c r="CM1089" s="778"/>
      <c r="CN1089" s="778"/>
      <c r="CO1089" s="778"/>
      <c r="CP1089" s="778"/>
      <c r="CQ1089" s="778"/>
      <c r="CR1089" s="778"/>
      <c r="CS1089" s="778"/>
      <c r="CT1089" s="778"/>
      <c r="CU1089" s="778"/>
      <c r="CV1089" s="778"/>
      <c r="CW1089" s="778"/>
      <c r="CX1089" s="778"/>
      <c r="CY1089" s="778"/>
      <c r="CZ1089" s="778"/>
      <c r="DA1089" s="778"/>
      <c r="DB1089" s="778"/>
      <c r="DC1089" s="778"/>
      <c r="DD1089" s="778"/>
      <c r="DE1089" s="778"/>
      <c r="DF1089" s="778"/>
      <c r="DG1089" s="778"/>
      <c r="DH1089" s="778"/>
      <c r="DI1089" s="778"/>
      <c r="DJ1089" s="778"/>
      <c r="DK1089" s="778"/>
      <c r="DL1089" s="778"/>
      <c r="DM1089" s="778"/>
      <c r="DN1089" s="778"/>
      <c r="DO1089" s="778"/>
      <c r="DP1089" s="778"/>
      <c r="DQ1089" s="778"/>
      <c r="DR1089" s="778"/>
      <c r="DS1089" s="778"/>
      <c r="DT1089" s="778"/>
      <c r="DU1089" s="778"/>
      <c r="DV1089" s="778"/>
      <c r="DW1089" s="778"/>
      <c r="DX1089" s="778"/>
      <c r="DY1089" s="778"/>
      <c r="DZ1089" s="778"/>
      <c r="EA1089" s="778"/>
      <c r="EB1089" s="778"/>
      <c r="EC1089" s="778"/>
      <c r="ED1089" s="778"/>
      <c r="EE1089" s="778"/>
      <c r="EF1089" s="778"/>
      <c r="EG1089" s="778"/>
      <c r="EH1089" s="778"/>
      <c r="EI1089" s="778"/>
      <c r="EJ1089" s="778"/>
      <c r="EK1089" s="778"/>
      <c r="EL1089" s="778"/>
      <c r="EM1089" s="778"/>
      <c r="EN1089" s="778"/>
      <c r="EO1089" s="778"/>
      <c r="EP1089" s="778"/>
      <c r="EQ1089" s="778"/>
      <c r="ER1089" s="778"/>
      <c r="ES1089" s="778"/>
      <c r="ET1089" s="778"/>
      <c r="EU1089" s="778"/>
      <c r="EV1089" s="778"/>
      <c r="EW1089" s="778"/>
      <c r="EX1089" s="778"/>
      <c r="EY1089" s="778"/>
      <c r="EZ1089" s="778"/>
      <c r="FA1089" s="778"/>
      <c r="FB1089" s="778"/>
      <c r="FC1089" s="778"/>
      <c r="FD1089" s="778"/>
      <c r="FE1089" s="778"/>
      <c r="FF1089" s="778"/>
      <c r="FG1089" s="778"/>
      <c r="FH1089" s="778"/>
      <c r="FI1089" s="778"/>
      <c r="FJ1089" s="778"/>
      <c r="FK1089" s="778"/>
      <c r="FL1089" s="778"/>
      <c r="FM1089" s="778"/>
      <c r="FN1089" s="778"/>
      <c r="FO1089" s="778"/>
      <c r="FP1089" s="778"/>
      <c r="FQ1089" s="778"/>
      <c r="FR1089" s="778"/>
      <c r="FS1089" s="778"/>
      <c r="FT1089" s="778"/>
      <c r="FU1089" s="778"/>
      <c r="FV1089" s="778"/>
      <c r="FW1089" s="778"/>
      <c r="FX1089" s="778"/>
      <c r="FY1089" s="778"/>
      <c r="FZ1089" s="778"/>
      <c r="GA1089" s="778"/>
      <c r="GB1089" s="778"/>
      <c r="GC1089" s="778"/>
      <c r="GD1089" s="778"/>
      <c r="GE1089" s="778"/>
      <c r="GF1089" s="778"/>
      <c r="GG1089" s="778"/>
      <c r="GH1089" s="778"/>
      <c r="GI1089" s="778"/>
      <c r="GJ1089" s="778"/>
      <c r="GK1089" s="778"/>
      <c r="GL1089" s="778"/>
      <c r="GM1089" s="778"/>
      <c r="GN1089" s="778"/>
      <c r="GO1089" s="778"/>
      <c r="GP1089" s="778"/>
      <c r="GQ1089" s="778"/>
      <c r="GR1089" s="778"/>
      <c r="GS1089" s="778"/>
      <c r="GT1089" s="778"/>
      <c r="GU1089" s="778"/>
      <c r="GV1089" s="778"/>
      <c r="GW1089" s="778"/>
      <c r="GX1089" s="778"/>
      <c r="GY1089" s="778"/>
      <c r="GZ1089" s="778"/>
      <c r="HA1089" s="778"/>
      <c r="HB1089" s="778"/>
      <c r="HC1089" s="778"/>
      <c r="HD1089" s="778"/>
      <c r="HE1089" s="778"/>
      <c r="HF1089" s="778"/>
      <c r="HG1089" s="778"/>
      <c r="HH1089" s="778"/>
    </row>
    <row r="1090" spans="1:216" s="782" customFormat="1">
      <c r="A1090" s="779"/>
      <c r="B1090" s="780"/>
      <c r="C1090" s="780"/>
      <c r="D1090" s="780"/>
      <c r="E1090" s="780"/>
      <c r="F1090" s="780"/>
      <c r="G1090" s="780"/>
      <c r="H1090" s="780"/>
      <c r="I1090" s="780"/>
      <c r="J1090" s="780"/>
      <c r="K1090" s="780"/>
      <c r="L1090" s="780"/>
      <c r="M1090" s="780"/>
      <c r="N1090" s="780"/>
      <c r="O1090" s="780"/>
      <c r="P1090" s="780"/>
      <c r="Q1090" s="781"/>
      <c r="R1090" s="778"/>
      <c r="S1090" s="778"/>
      <c r="T1090" s="778"/>
      <c r="U1090" s="778"/>
      <c r="V1090" s="778"/>
      <c r="W1090" s="778"/>
      <c r="X1090" s="778"/>
      <c r="Y1090" s="778"/>
      <c r="Z1090" s="778"/>
      <c r="AA1090" s="778"/>
      <c r="AB1090" s="778"/>
      <c r="AC1090" s="778"/>
      <c r="AD1090" s="778"/>
      <c r="AE1090" s="778"/>
      <c r="AF1090" s="778"/>
      <c r="AG1090" s="778"/>
      <c r="AH1090" s="778"/>
      <c r="AI1090" s="778"/>
      <c r="AJ1090" s="778"/>
      <c r="AK1090" s="778"/>
      <c r="AL1090" s="778"/>
      <c r="AM1090" s="778"/>
      <c r="AN1090" s="778"/>
      <c r="AO1090" s="778"/>
      <c r="AP1090" s="778"/>
      <c r="AQ1090" s="778"/>
      <c r="AR1090" s="778"/>
      <c r="AS1090" s="778"/>
      <c r="AT1090" s="778"/>
      <c r="AU1090" s="778"/>
      <c r="AV1090" s="778"/>
      <c r="AW1090" s="778"/>
      <c r="AX1090" s="778"/>
      <c r="AY1090" s="778"/>
      <c r="AZ1090" s="778"/>
      <c r="BA1090" s="778"/>
      <c r="BB1090" s="778"/>
      <c r="BC1090" s="778"/>
      <c r="BD1090" s="778"/>
      <c r="BE1090" s="778"/>
      <c r="BF1090" s="778"/>
      <c r="BG1090" s="778"/>
      <c r="BH1090" s="778"/>
      <c r="BI1090" s="778"/>
      <c r="BJ1090" s="778"/>
      <c r="BK1090" s="778"/>
      <c r="BL1090" s="778"/>
      <c r="BM1090" s="778"/>
      <c r="BN1090" s="778"/>
      <c r="BO1090" s="778"/>
      <c r="BP1090" s="778"/>
      <c r="BQ1090" s="778"/>
      <c r="BR1090" s="778"/>
      <c r="BS1090" s="778"/>
      <c r="BT1090" s="778"/>
      <c r="BU1090" s="778"/>
      <c r="BV1090" s="778"/>
      <c r="BW1090" s="778"/>
      <c r="BX1090" s="778"/>
      <c r="BY1090" s="778"/>
      <c r="BZ1090" s="778"/>
      <c r="CA1090" s="778"/>
      <c r="CB1090" s="778"/>
      <c r="CC1090" s="778"/>
      <c r="CD1090" s="778"/>
      <c r="CE1090" s="778"/>
      <c r="CF1090" s="778"/>
      <c r="CG1090" s="778"/>
      <c r="CH1090" s="778"/>
      <c r="CI1090" s="778"/>
      <c r="CJ1090" s="778"/>
      <c r="CK1090" s="778"/>
      <c r="CL1090" s="778"/>
      <c r="CM1090" s="778"/>
      <c r="CN1090" s="778"/>
      <c r="CO1090" s="778"/>
      <c r="CP1090" s="778"/>
      <c r="CQ1090" s="778"/>
      <c r="CR1090" s="778"/>
      <c r="CS1090" s="778"/>
      <c r="CT1090" s="778"/>
      <c r="CU1090" s="778"/>
      <c r="CV1090" s="778"/>
      <c r="CW1090" s="778"/>
      <c r="CX1090" s="778"/>
      <c r="CY1090" s="778"/>
      <c r="CZ1090" s="778"/>
      <c r="DA1090" s="778"/>
      <c r="DB1090" s="778"/>
      <c r="DC1090" s="778"/>
      <c r="DD1090" s="778"/>
      <c r="DE1090" s="778"/>
      <c r="DF1090" s="778"/>
      <c r="DG1090" s="778"/>
      <c r="DH1090" s="778"/>
      <c r="DI1090" s="778"/>
      <c r="DJ1090" s="778"/>
      <c r="DK1090" s="778"/>
      <c r="DL1090" s="778"/>
      <c r="DM1090" s="778"/>
      <c r="DN1090" s="778"/>
      <c r="DO1090" s="778"/>
      <c r="DP1090" s="778"/>
      <c r="DQ1090" s="778"/>
      <c r="DR1090" s="778"/>
      <c r="DS1090" s="778"/>
      <c r="DT1090" s="778"/>
      <c r="DU1090" s="778"/>
      <c r="DV1090" s="778"/>
      <c r="DW1090" s="778"/>
      <c r="DX1090" s="778"/>
      <c r="DY1090" s="778"/>
      <c r="DZ1090" s="778"/>
      <c r="EA1090" s="778"/>
      <c r="EB1090" s="778"/>
      <c r="EC1090" s="778"/>
      <c r="ED1090" s="778"/>
      <c r="EE1090" s="778"/>
      <c r="EF1090" s="778"/>
      <c r="EG1090" s="778"/>
      <c r="EH1090" s="778"/>
      <c r="EI1090" s="778"/>
      <c r="EJ1090" s="778"/>
      <c r="EK1090" s="778"/>
      <c r="EL1090" s="778"/>
      <c r="EM1090" s="778"/>
      <c r="EN1090" s="778"/>
      <c r="EO1090" s="778"/>
      <c r="EP1090" s="778"/>
      <c r="EQ1090" s="778"/>
      <c r="ER1090" s="778"/>
      <c r="ES1090" s="778"/>
      <c r="ET1090" s="778"/>
      <c r="EU1090" s="778"/>
      <c r="EV1090" s="778"/>
      <c r="EW1090" s="778"/>
      <c r="EX1090" s="778"/>
      <c r="EY1090" s="778"/>
      <c r="EZ1090" s="778"/>
      <c r="FA1090" s="778"/>
      <c r="FB1090" s="778"/>
      <c r="FC1090" s="778"/>
      <c r="FD1090" s="778"/>
      <c r="FE1090" s="778"/>
      <c r="FF1090" s="778"/>
      <c r="FG1090" s="778"/>
      <c r="FH1090" s="778"/>
      <c r="FI1090" s="778"/>
      <c r="FJ1090" s="778"/>
      <c r="FK1090" s="778"/>
      <c r="FL1090" s="778"/>
      <c r="FM1090" s="778"/>
      <c r="FN1090" s="778"/>
      <c r="FO1090" s="778"/>
      <c r="FP1090" s="778"/>
      <c r="FQ1090" s="778"/>
      <c r="FR1090" s="778"/>
      <c r="FS1090" s="778"/>
      <c r="FT1090" s="778"/>
      <c r="FU1090" s="778"/>
      <c r="FV1090" s="778"/>
      <c r="FW1090" s="778"/>
      <c r="FX1090" s="778"/>
      <c r="FY1090" s="778"/>
      <c r="FZ1090" s="778"/>
      <c r="GA1090" s="778"/>
      <c r="GB1090" s="778"/>
      <c r="GC1090" s="778"/>
      <c r="GD1090" s="778"/>
      <c r="GE1090" s="778"/>
      <c r="GF1090" s="778"/>
      <c r="GG1090" s="778"/>
      <c r="GH1090" s="778"/>
      <c r="GI1090" s="778"/>
      <c r="GJ1090" s="778"/>
      <c r="GK1090" s="778"/>
      <c r="GL1090" s="778"/>
      <c r="GM1090" s="778"/>
      <c r="GN1090" s="778"/>
      <c r="GO1090" s="778"/>
      <c r="GP1090" s="778"/>
      <c r="GQ1090" s="778"/>
      <c r="GR1090" s="778"/>
      <c r="GS1090" s="778"/>
      <c r="GT1090" s="778"/>
      <c r="GU1090" s="778"/>
      <c r="GV1090" s="778"/>
      <c r="GW1090" s="778"/>
      <c r="GX1090" s="778"/>
      <c r="GY1090" s="778"/>
      <c r="GZ1090" s="778"/>
      <c r="HA1090" s="778"/>
      <c r="HB1090" s="778"/>
      <c r="HC1090" s="778"/>
      <c r="HD1090" s="778"/>
      <c r="HE1090" s="778"/>
      <c r="HF1090" s="778"/>
      <c r="HG1090" s="778"/>
      <c r="HH1090" s="778"/>
    </row>
    <row r="1091" spans="1:216" s="782" customFormat="1">
      <c r="A1091" s="779"/>
      <c r="B1091" s="780"/>
      <c r="C1091" s="780"/>
      <c r="D1091" s="780"/>
      <c r="E1091" s="780"/>
      <c r="F1091" s="780"/>
      <c r="G1091" s="780"/>
      <c r="H1091" s="780"/>
      <c r="I1091" s="780"/>
      <c r="J1091" s="780"/>
      <c r="K1091" s="780"/>
      <c r="L1091" s="780"/>
      <c r="M1091" s="780"/>
      <c r="N1091" s="780"/>
      <c r="O1091" s="780"/>
      <c r="P1091" s="780"/>
      <c r="Q1091" s="781"/>
      <c r="R1091" s="778"/>
      <c r="S1091" s="778"/>
      <c r="T1091" s="778"/>
      <c r="U1091" s="778"/>
      <c r="V1091" s="778"/>
      <c r="W1091" s="778"/>
      <c r="X1091" s="778"/>
      <c r="Y1091" s="778"/>
      <c r="Z1091" s="778"/>
      <c r="AA1091" s="778"/>
      <c r="AB1091" s="778"/>
      <c r="AC1091" s="778"/>
      <c r="AD1091" s="778"/>
      <c r="AE1091" s="778"/>
      <c r="AF1091" s="778"/>
      <c r="AG1091" s="778"/>
      <c r="AH1091" s="778"/>
      <c r="AI1091" s="778"/>
      <c r="AJ1091" s="778"/>
      <c r="AK1091" s="778"/>
      <c r="AL1091" s="778"/>
      <c r="AM1091" s="778"/>
      <c r="AN1091" s="778"/>
      <c r="AO1091" s="778"/>
      <c r="AP1091" s="778"/>
      <c r="AQ1091" s="778"/>
      <c r="AR1091" s="778"/>
      <c r="AS1091" s="778"/>
      <c r="AT1091" s="778"/>
      <c r="AU1091" s="778"/>
      <c r="AV1091" s="778"/>
      <c r="AW1091" s="778"/>
      <c r="AX1091" s="778"/>
      <c r="AY1091" s="778"/>
      <c r="AZ1091" s="778"/>
      <c r="BA1091" s="778"/>
      <c r="BB1091" s="778"/>
      <c r="BC1091" s="778"/>
      <c r="BD1091" s="778"/>
      <c r="BE1091" s="778"/>
      <c r="BF1091" s="778"/>
      <c r="BG1091" s="778"/>
      <c r="BH1091" s="778"/>
      <c r="BI1091" s="778"/>
      <c r="BJ1091" s="778"/>
      <c r="BK1091" s="778"/>
      <c r="BL1091" s="778"/>
      <c r="BM1091" s="778"/>
      <c r="BN1091" s="778"/>
      <c r="BO1091" s="778"/>
      <c r="BP1091" s="778"/>
      <c r="BQ1091" s="778"/>
      <c r="BR1091" s="778"/>
      <c r="BS1091" s="778"/>
      <c r="BT1091" s="778"/>
      <c r="BU1091" s="778"/>
      <c r="BV1091" s="778"/>
      <c r="BW1091" s="778"/>
      <c r="BX1091" s="778"/>
      <c r="BY1091" s="778"/>
      <c r="BZ1091" s="778"/>
      <c r="CA1091" s="778"/>
      <c r="CB1091" s="778"/>
      <c r="CC1091" s="778"/>
      <c r="CD1091" s="778"/>
      <c r="CE1091" s="778"/>
      <c r="CF1091" s="778"/>
      <c r="CG1091" s="778"/>
      <c r="CH1091" s="778"/>
      <c r="CI1091" s="778"/>
      <c r="CJ1091" s="778"/>
      <c r="CK1091" s="778"/>
      <c r="CL1091" s="778"/>
      <c r="CM1091" s="778"/>
      <c r="CN1091" s="778"/>
      <c r="CO1091" s="778"/>
      <c r="CP1091" s="778"/>
      <c r="CQ1091" s="778"/>
      <c r="CR1091" s="778"/>
      <c r="CS1091" s="778"/>
      <c r="CT1091" s="778"/>
      <c r="CU1091" s="778"/>
      <c r="CV1091" s="778"/>
      <c r="CW1091" s="778"/>
      <c r="CX1091" s="778"/>
      <c r="CY1091" s="778"/>
      <c r="CZ1091" s="778"/>
      <c r="DA1091" s="778"/>
      <c r="DB1091" s="778"/>
      <c r="DC1091" s="778"/>
      <c r="DD1091" s="778"/>
      <c r="DE1091" s="778"/>
      <c r="DF1091" s="778"/>
      <c r="DG1091" s="778"/>
      <c r="DH1091" s="778"/>
      <c r="DI1091" s="778"/>
      <c r="DJ1091" s="778"/>
      <c r="DK1091" s="778"/>
      <c r="DL1091" s="778"/>
      <c r="DM1091" s="778"/>
      <c r="DN1091" s="778"/>
      <c r="DO1091" s="778"/>
      <c r="DP1091" s="778"/>
      <c r="DQ1091" s="778"/>
      <c r="DR1091" s="778"/>
      <c r="DS1091" s="778"/>
      <c r="DT1091" s="778"/>
      <c r="DU1091" s="778"/>
      <c r="DV1091" s="778"/>
      <c r="DW1091" s="778"/>
      <c r="DX1091" s="778"/>
      <c r="DY1091" s="778"/>
      <c r="DZ1091" s="778"/>
      <c r="EA1091" s="778"/>
      <c r="EB1091" s="778"/>
      <c r="EC1091" s="778"/>
      <c r="ED1091" s="778"/>
      <c r="EE1091" s="778"/>
      <c r="EF1091" s="778"/>
      <c r="EG1091" s="778"/>
      <c r="EH1091" s="778"/>
      <c r="EI1091" s="778"/>
      <c r="EJ1091" s="778"/>
      <c r="EK1091" s="778"/>
      <c r="EL1091" s="778"/>
      <c r="EM1091" s="778"/>
      <c r="EN1091" s="778"/>
      <c r="EO1091" s="778"/>
      <c r="EP1091" s="778"/>
      <c r="EQ1091" s="778"/>
      <c r="ER1091" s="778"/>
      <c r="ES1091" s="778"/>
      <c r="ET1091" s="778"/>
      <c r="EU1091" s="778"/>
      <c r="EV1091" s="778"/>
      <c r="EW1091" s="778"/>
      <c r="EX1091" s="778"/>
      <c r="EY1091" s="778"/>
      <c r="EZ1091" s="778"/>
      <c r="FA1091" s="778"/>
      <c r="FB1091" s="778"/>
      <c r="FC1091" s="778"/>
      <c r="FD1091" s="778"/>
      <c r="FE1091" s="778"/>
      <c r="FF1091" s="778"/>
      <c r="FG1091" s="778"/>
      <c r="FH1091" s="778"/>
      <c r="FI1091" s="778"/>
      <c r="FJ1091" s="778"/>
      <c r="FK1091" s="778"/>
      <c r="FL1091" s="778"/>
      <c r="FM1091" s="778"/>
      <c r="FN1091" s="778"/>
      <c r="FO1091" s="778"/>
      <c r="FP1091" s="778"/>
      <c r="FQ1091" s="778"/>
      <c r="FR1091" s="778"/>
      <c r="FS1091" s="778"/>
      <c r="FT1091" s="778"/>
      <c r="FU1091" s="778"/>
      <c r="FV1091" s="778"/>
      <c r="FW1091" s="778"/>
      <c r="FX1091" s="778"/>
      <c r="FY1091" s="778"/>
      <c r="FZ1091" s="778"/>
      <c r="GA1091" s="778"/>
      <c r="GB1091" s="778"/>
      <c r="GC1091" s="778"/>
      <c r="GD1091" s="778"/>
      <c r="GE1091" s="778"/>
      <c r="GF1091" s="778"/>
      <c r="GG1091" s="778"/>
      <c r="GH1091" s="778"/>
      <c r="GI1091" s="778"/>
      <c r="GJ1091" s="778"/>
      <c r="GK1091" s="778"/>
      <c r="GL1091" s="778"/>
      <c r="GM1091" s="778"/>
      <c r="GN1091" s="778"/>
      <c r="GO1091" s="778"/>
      <c r="GP1091" s="778"/>
      <c r="GQ1091" s="778"/>
      <c r="GR1091" s="778"/>
      <c r="GS1091" s="778"/>
      <c r="GT1091" s="778"/>
      <c r="GU1091" s="778"/>
      <c r="GV1091" s="778"/>
      <c r="GW1091" s="778"/>
      <c r="GX1091" s="778"/>
      <c r="GY1091" s="778"/>
      <c r="GZ1091" s="778"/>
      <c r="HA1091" s="778"/>
      <c r="HB1091" s="778"/>
      <c r="HC1091" s="778"/>
      <c r="HD1091" s="778"/>
      <c r="HE1091" s="778"/>
      <c r="HF1091" s="778"/>
      <c r="HG1091" s="778"/>
      <c r="HH1091" s="778"/>
    </row>
    <row r="1092" spans="1:216" s="782" customFormat="1">
      <c r="A1092" s="779"/>
      <c r="B1092" s="780"/>
      <c r="C1092" s="780"/>
      <c r="D1092" s="780"/>
      <c r="E1092" s="780"/>
      <c r="F1092" s="780"/>
      <c r="G1092" s="780"/>
      <c r="H1092" s="780"/>
      <c r="I1092" s="780"/>
      <c r="J1092" s="780"/>
      <c r="K1092" s="780"/>
      <c r="L1092" s="780"/>
      <c r="M1092" s="780"/>
      <c r="N1092" s="780"/>
      <c r="O1092" s="780"/>
      <c r="P1092" s="780"/>
      <c r="Q1092" s="781"/>
      <c r="R1092" s="778"/>
      <c r="S1092" s="778"/>
      <c r="T1092" s="778"/>
      <c r="U1092" s="778"/>
      <c r="V1092" s="778"/>
      <c r="W1092" s="778"/>
      <c r="X1092" s="778"/>
      <c r="Y1092" s="778"/>
      <c r="Z1092" s="778"/>
      <c r="AA1092" s="778"/>
      <c r="AB1092" s="778"/>
      <c r="AC1092" s="778"/>
      <c r="AD1092" s="778"/>
      <c r="AE1092" s="778"/>
      <c r="AF1092" s="778"/>
      <c r="AG1092" s="778"/>
      <c r="AH1092" s="778"/>
      <c r="AI1092" s="778"/>
      <c r="AJ1092" s="778"/>
      <c r="AK1092" s="778"/>
      <c r="AL1092" s="778"/>
      <c r="AM1092" s="778"/>
      <c r="AN1092" s="778"/>
      <c r="AO1092" s="778"/>
      <c r="AP1092" s="778"/>
      <c r="AQ1092" s="778"/>
      <c r="AR1092" s="778"/>
      <c r="AS1092" s="778"/>
      <c r="AT1092" s="778"/>
      <c r="AU1092" s="778"/>
      <c r="AV1092" s="778"/>
      <c r="AW1092" s="778"/>
      <c r="AX1092" s="778"/>
      <c r="AY1092" s="778"/>
      <c r="AZ1092" s="778"/>
      <c r="BA1092" s="778"/>
      <c r="BB1092" s="778"/>
      <c r="BC1092" s="778"/>
      <c r="BD1092" s="778"/>
      <c r="BE1092" s="778"/>
      <c r="BF1092" s="778"/>
      <c r="BG1092" s="778"/>
      <c r="BH1092" s="778"/>
      <c r="BI1092" s="778"/>
      <c r="BJ1092" s="778"/>
      <c r="BK1092" s="778"/>
      <c r="BL1092" s="778"/>
      <c r="BM1092" s="778"/>
      <c r="BN1092" s="778"/>
      <c r="BO1092" s="778"/>
      <c r="BP1092" s="778"/>
      <c r="BQ1092" s="778"/>
      <c r="BR1092" s="778"/>
      <c r="BS1092" s="778"/>
      <c r="BT1092" s="778"/>
      <c r="BU1092" s="778"/>
      <c r="BV1092" s="778"/>
      <c r="BW1092" s="778"/>
      <c r="BX1092" s="778"/>
      <c r="BY1092" s="778"/>
      <c r="BZ1092" s="778"/>
      <c r="CA1092" s="778"/>
      <c r="CB1092" s="778"/>
      <c r="CC1092" s="778"/>
      <c r="CD1092" s="778"/>
      <c r="CE1092" s="778"/>
      <c r="CF1092" s="778"/>
      <c r="CG1092" s="778"/>
      <c r="CH1092" s="778"/>
      <c r="CI1092" s="778"/>
      <c r="CJ1092" s="778"/>
      <c r="CK1092" s="778"/>
      <c r="CL1092" s="778"/>
      <c r="CM1092" s="778"/>
      <c r="CN1092" s="778"/>
      <c r="CO1092" s="778"/>
      <c r="CP1092" s="778"/>
      <c r="CQ1092" s="778"/>
      <c r="CR1092" s="778"/>
      <c r="CS1092" s="778"/>
      <c r="CT1092" s="778"/>
      <c r="CU1092" s="778"/>
      <c r="CV1092" s="778"/>
      <c r="CW1092" s="778"/>
      <c r="CX1092" s="778"/>
      <c r="CY1092" s="778"/>
      <c r="CZ1092" s="778"/>
      <c r="DA1092" s="778"/>
      <c r="DB1092" s="778"/>
      <c r="DC1092" s="778"/>
      <c r="DD1092" s="778"/>
      <c r="DE1092" s="778"/>
      <c r="DF1092" s="778"/>
      <c r="DG1092" s="778"/>
      <c r="DH1092" s="778"/>
      <c r="DI1092" s="778"/>
      <c r="DJ1092" s="778"/>
      <c r="DK1092" s="778"/>
      <c r="DL1092" s="778"/>
      <c r="DM1092" s="778"/>
      <c r="DN1092" s="778"/>
      <c r="DO1092" s="778"/>
      <c r="DP1092" s="778"/>
      <c r="DQ1092" s="778"/>
      <c r="DR1092" s="778"/>
      <c r="DS1092" s="778"/>
      <c r="DT1092" s="778"/>
      <c r="DU1092" s="778"/>
      <c r="DV1092" s="778"/>
      <c r="DW1092" s="778"/>
      <c r="DX1092" s="778"/>
      <c r="DY1092" s="778"/>
      <c r="DZ1092" s="778"/>
      <c r="EA1092" s="778"/>
      <c r="EB1092" s="778"/>
      <c r="EC1092" s="778"/>
      <c r="ED1092" s="778"/>
      <c r="EE1092" s="778"/>
      <c r="EF1092" s="778"/>
      <c r="EG1092" s="778"/>
      <c r="EH1092" s="778"/>
      <c r="EI1092" s="778"/>
      <c r="EJ1092" s="778"/>
      <c r="EK1092" s="778"/>
      <c r="EL1092" s="778"/>
      <c r="EM1092" s="778"/>
      <c r="EN1092" s="778"/>
      <c r="EO1092" s="778"/>
      <c r="EP1092" s="778"/>
      <c r="EQ1092" s="778"/>
      <c r="ER1092" s="778"/>
      <c r="ES1092" s="778"/>
      <c r="ET1092" s="778"/>
      <c r="EU1092" s="778"/>
      <c r="EV1092" s="778"/>
      <c r="EW1092" s="778"/>
      <c r="EX1092" s="778"/>
      <c r="EY1092" s="778"/>
      <c r="EZ1092" s="778"/>
      <c r="FA1092" s="778"/>
      <c r="FB1092" s="778"/>
      <c r="FC1092" s="778"/>
      <c r="FD1092" s="778"/>
      <c r="FE1092" s="778"/>
      <c r="FF1092" s="778"/>
      <c r="FG1092" s="778"/>
      <c r="FH1092" s="778"/>
      <c r="FI1092" s="778"/>
      <c r="FJ1092" s="778"/>
      <c r="FK1092" s="778"/>
      <c r="FL1092" s="778"/>
      <c r="FM1092" s="778"/>
      <c r="FN1092" s="778"/>
      <c r="FO1092" s="778"/>
      <c r="FP1092" s="778"/>
      <c r="FQ1092" s="778"/>
      <c r="FR1092" s="778"/>
      <c r="FS1092" s="778"/>
      <c r="FT1092" s="778"/>
      <c r="FU1092" s="778"/>
      <c r="FV1092" s="778"/>
      <c r="FW1092" s="778"/>
      <c r="FX1092" s="778"/>
      <c r="FY1092" s="778"/>
      <c r="FZ1092" s="778"/>
      <c r="GA1092" s="778"/>
      <c r="GB1092" s="778"/>
      <c r="GC1092" s="778"/>
      <c r="GD1092" s="778"/>
      <c r="GE1092" s="778"/>
      <c r="GF1092" s="778"/>
      <c r="GG1092" s="778"/>
      <c r="GH1092" s="778"/>
      <c r="GI1092" s="778"/>
      <c r="GJ1092" s="778"/>
      <c r="GK1092" s="778"/>
      <c r="GL1092" s="778"/>
      <c r="GM1092" s="778"/>
      <c r="GN1092" s="778"/>
      <c r="GO1092" s="778"/>
      <c r="GP1092" s="778"/>
      <c r="GQ1092" s="778"/>
      <c r="GR1092" s="778"/>
      <c r="GS1092" s="778"/>
      <c r="GT1092" s="778"/>
      <c r="GU1092" s="778"/>
      <c r="GV1092" s="778"/>
      <c r="GW1092" s="778"/>
      <c r="GX1092" s="778"/>
      <c r="GY1092" s="778"/>
      <c r="GZ1092" s="778"/>
      <c r="HA1092" s="778"/>
      <c r="HB1092" s="778"/>
      <c r="HC1092" s="778"/>
      <c r="HD1092" s="778"/>
      <c r="HE1092" s="778"/>
      <c r="HF1092" s="778"/>
      <c r="HG1092" s="778"/>
      <c r="HH1092" s="778"/>
    </row>
    <row r="1093" spans="1:216" s="782" customFormat="1">
      <c r="A1093" s="779"/>
      <c r="B1093" s="780"/>
      <c r="C1093" s="780"/>
      <c r="D1093" s="780"/>
      <c r="E1093" s="780"/>
      <c r="F1093" s="780"/>
      <c r="G1093" s="780"/>
      <c r="H1093" s="780"/>
      <c r="I1093" s="780"/>
      <c r="J1093" s="780"/>
      <c r="K1093" s="780"/>
      <c r="L1093" s="780"/>
      <c r="M1093" s="780"/>
      <c r="N1093" s="780"/>
      <c r="O1093" s="780"/>
      <c r="P1093" s="780"/>
      <c r="Q1093" s="781"/>
      <c r="R1093" s="778"/>
      <c r="S1093" s="778"/>
      <c r="T1093" s="778"/>
      <c r="U1093" s="778"/>
      <c r="V1093" s="778"/>
      <c r="W1093" s="778"/>
      <c r="X1093" s="778"/>
      <c r="Y1093" s="778"/>
      <c r="Z1093" s="778"/>
      <c r="AA1093" s="778"/>
      <c r="AB1093" s="778"/>
      <c r="AC1093" s="778"/>
      <c r="AD1093" s="778"/>
      <c r="AE1093" s="778"/>
      <c r="AF1093" s="778"/>
      <c r="AG1093" s="778"/>
      <c r="AH1093" s="778"/>
      <c r="AI1093" s="778"/>
      <c r="AJ1093" s="778"/>
      <c r="AK1093" s="778"/>
      <c r="AL1093" s="778"/>
      <c r="AM1093" s="778"/>
      <c r="AN1093" s="778"/>
      <c r="AO1093" s="778"/>
      <c r="AP1093" s="778"/>
      <c r="AQ1093" s="778"/>
      <c r="AR1093" s="778"/>
      <c r="AS1093" s="778"/>
      <c r="AT1093" s="778"/>
      <c r="AU1093" s="778"/>
      <c r="AV1093" s="778"/>
      <c r="AW1093" s="778"/>
      <c r="AX1093" s="778"/>
      <c r="AY1093" s="778"/>
      <c r="AZ1093" s="778"/>
      <c r="BA1093" s="778"/>
      <c r="BB1093" s="778"/>
      <c r="BC1093" s="778"/>
      <c r="BD1093" s="778"/>
      <c r="BE1093" s="778"/>
      <c r="BF1093" s="778"/>
      <c r="BG1093" s="778"/>
      <c r="BH1093" s="778"/>
      <c r="BI1093" s="778"/>
      <c r="BJ1093" s="778"/>
      <c r="BK1093" s="778"/>
      <c r="BL1093" s="778"/>
      <c r="BM1093" s="778"/>
      <c r="BN1093" s="778"/>
      <c r="BO1093" s="778"/>
      <c r="BP1093" s="778"/>
      <c r="BQ1093" s="778"/>
      <c r="BR1093" s="778"/>
      <c r="BS1093" s="778"/>
      <c r="BT1093" s="778"/>
      <c r="BU1093" s="778"/>
      <c r="BV1093" s="778"/>
      <c r="BW1093" s="778"/>
      <c r="BX1093" s="778"/>
      <c r="BY1093" s="778"/>
      <c r="BZ1093" s="778"/>
      <c r="CA1093" s="778"/>
      <c r="CB1093" s="778"/>
      <c r="CC1093" s="778"/>
      <c r="CD1093" s="778"/>
      <c r="CE1093" s="778"/>
      <c r="CF1093" s="778"/>
      <c r="CG1093" s="778"/>
      <c r="CH1093" s="778"/>
      <c r="CI1093" s="778"/>
      <c r="CJ1093" s="778"/>
      <c r="CK1093" s="778"/>
      <c r="CL1093" s="778"/>
      <c r="CM1093" s="778"/>
      <c r="CN1093" s="778"/>
      <c r="CO1093" s="778"/>
      <c r="CP1093" s="778"/>
      <c r="CQ1093" s="778"/>
      <c r="CR1093" s="778"/>
      <c r="CS1093" s="778"/>
      <c r="CT1093" s="778"/>
      <c r="CU1093" s="778"/>
      <c r="CV1093" s="778"/>
      <c r="CW1093" s="778"/>
      <c r="CX1093" s="778"/>
      <c r="CY1093" s="778"/>
      <c r="CZ1093" s="778"/>
      <c r="DA1093" s="778"/>
      <c r="DB1093" s="778"/>
      <c r="DC1093" s="778"/>
      <c r="DD1093" s="778"/>
      <c r="DE1093" s="778"/>
      <c r="DF1093" s="778"/>
      <c r="DG1093" s="778"/>
      <c r="DH1093" s="778"/>
      <c r="DI1093" s="778"/>
      <c r="DJ1093" s="778"/>
      <c r="DK1093" s="778"/>
      <c r="DL1093" s="778"/>
      <c r="DM1093" s="778"/>
      <c r="DN1093" s="778"/>
      <c r="DO1093" s="778"/>
      <c r="DP1093" s="778"/>
      <c r="DQ1093" s="778"/>
      <c r="DR1093" s="778"/>
      <c r="DS1093" s="778"/>
      <c r="DT1093" s="778"/>
      <c r="DU1093" s="778"/>
      <c r="DV1093" s="778"/>
      <c r="DW1093" s="778"/>
      <c r="DX1093" s="778"/>
      <c r="DY1093" s="778"/>
      <c r="DZ1093" s="778"/>
      <c r="EA1093" s="778"/>
      <c r="EB1093" s="778"/>
      <c r="EC1093" s="778"/>
      <c r="ED1093" s="778"/>
      <c r="EE1093" s="778"/>
      <c r="EF1093" s="778"/>
      <c r="EG1093" s="778"/>
      <c r="EH1093" s="778"/>
      <c r="EI1093" s="778"/>
      <c r="EJ1093" s="778"/>
      <c r="EK1093" s="778"/>
      <c r="EL1093" s="778"/>
      <c r="EM1093" s="778"/>
      <c r="EN1093" s="778"/>
      <c r="EO1093" s="778"/>
      <c r="EP1093" s="778"/>
      <c r="EQ1093" s="778"/>
      <c r="ER1093" s="778"/>
      <c r="ES1093" s="778"/>
      <c r="ET1093" s="778"/>
      <c r="EU1093" s="778"/>
      <c r="EV1093" s="778"/>
      <c r="EW1093" s="778"/>
      <c r="EX1093" s="778"/>
      <c r="EY1093" s="778"/>
      <c r="EZ1093" s="778"/>
      <c r="FA1093" s="778"/>
      <c r="FB1093" s="778"/>
      <c r="FC1093" s="778"/>
      <c r="FD1093" s="778"/>
      <c r="FE1093" s="778"/>
      <c r="FF1093" s="778"/>
      <c r="FG1093" s="778"/>
      <c r="FH1093" s="778"/>
      <c r="FI1093" s="778"/>
      <c r="FJ1093" s="778"/>
      <c r="FK1093" s="778"/>
      <c r="FL1093" s="778"/>
      <c r="FM1093" s="778"/>
      <c r="FN1093" s="778"/>
      <c r="FO1093" s="778"/>
      <c r="FP1093" s="778"/>
      <c r="FQ1093" s="778"/>
      <c r="FR1093" s="778"/>
      <c r="FS1093" s="778"/>
      <c r="FT1093" s="778"/>
      <c r="FU1093" s="778"/>
      <c r="FV1093" s="778"/>
      <c r="FW1093" s="778"/>
      <c r="FX1093" s="778"/>
      <c r="FY1093" s="778"/>
      <c r="FZ1093" s="778"/>
      <c r="GA1093" s="778"/>
      <c r="GB1093" s="778"/>
      <c r="GC1093" s="778"/>
      <c r="GD1093" s="778"/>
      <c r="GE1093" s="778"/>
      <c r="GF1093" s="778"/>
      <c r="GG1093" s="778"/>
      <c r="GH1093" s="778"/>
      <c r="GI1093" s="778"/>
      <c r="GJ1093" s="778"/>
      <c r="GK1093" s="778"/>
      <c r="GL1093" s="778"/>
      <c r="GM1093" s="778"/>
      <c r="GN1093" s="778"/>
      <c r="GO1093" s="778"/>
      <c r="GP1093" s="778"/>
      <c r="GQ1093" s="778"/>
      <c r="GR1093" s="778"/>
      <c r="GS1093" s="778"/>
      <c r="GT1093" s="778"/>
      <c r="GU1093" s="778"/>
      <c r="GV1093" s="778"/>
      <c r="GW1093" s="778"/>
      <c r="GX1093" s="778"/>
      <c r="GY1093" s="778"/>
      <c r="GZ1093" s="778"/>
      <c r="HA1093" s="778"/>
      <c r="HB1093" s="778"/>
      <c r="HC1093" s="778"/>
      <c r="HD1093" s="778"/>
      <c r="HE1093" s="778"/>
      <c r="HF1093" s="778"/>
      <c r="HG1093" s="778"/>
      <c r="HH1093" s="778"/>
    </row>
    <row r="1094" spans="1:216" s="782" customFormat="1">
      <c r="A1094" s="779"/>
      <c r="B1094" s="780"/>
      <c r="C1094" s="780"/>
      <c r="D1094" s="780"/>
      <c r="E1094" s="780"/>
      <c r="F1094" s="780"/>
      <c r="G1094" s="780"/>
      <c r="H1094" s="780"/>
      <c r="I1094" s="780"/>
      <c r="J1094" s="780"/>
      <c r="K1094" s="780"/>
      <c r="L1094" s="780"/>
      <c r="M1094" s="780"/>
      <c r="N1094" s="780"/>
      <c r="O1094" s="780"/>
      <c r="P1094" s="780"/>
      <c r="Q1094" s="781"/>
      <c r="R1094" s="778"/>
      <c r="S1094" s="778"/>
      <c r="T1094" s="778"/>
      <c r="U1094" s="778"/>
      <c r="V1094" s="778"/>
      <c r="W1094" s="778"/>
      <c r="X1094" s="778"/>
      <c r="Y1094" s="778"/>
      <c r="Z1094" s="778"/>
      <c r="AA1094" s="778"/>
      <c r="AB1094" s="778"/>
      <c r="AC1094" s="778"/>
      <c r="AD1094" s="778"/>
      <c r="AE1094" s="778"/>
      <c r="AF1094" s="778"/>
      <c r="AG1094" s="778"/>
      <c r="AH1094" s="778"/>
      <c r="AI1094" s="778"/>
      <c r="AJ1094" s="778"/>
      <c r="AK1094" s="778"/>
      <c r="AL1094" s="778"/>
      <c r="AM1094" s="778"/>
      <c r="AN1094" s="778"/>
      <c r="AO1094" s="778"/>
      <c r="AP1094" s="778"/>
      <c r="AQ1094" s="778"/>
      <c r="AR1094" s="778"/>
      <c r="AS1094" s="778"/>
      <c r="AT1094" s="778"/>
      <c r="AU1094" s="778"/>
      <c r="AV1094" s="778"/>
      <c r="AW1094" s="778"/>
      <c r="AX1094" s="778"/>
      <c r="AY1094" s="778"/>
      <c r="AZ1094" s="778"/>
      <c r="BA1094" s="778"/>
      <c r="BB1094" s="778"/>
      <c r="BC1094" s="778"/>
      <c r="BD1094" s="778"/>
      <c r="BE1094" s="778"/>
      <c r="BF1094" s="778"/>
      <c r="BG1094" s="778"/>
      <c r="BH1094" s="778"/>
      <c r="BI1094" s="778"/>
      <c r="BJ1094" s="778"/>
      <c r="BK1094" s="778"/>
      <c r="BL1094" s="778"/>
      <c r="BM1094" s="778"/>
      <c r="BN1094" s="778"/>
      <c r="BO1094" s="778"/>
      <c r="BP1094" s="778"/>
      <c r="BQ1094" s="778"/>
      <c r="BR1094" s="778"/>
      <c r="BS1094" s="778"/>
      <c r="BT1094" s="778"/>
      <c r="BU1094" s="778"/>
      <c r="BV1094" s="778"/>
      <c r="BW1094" s="778"/>
      <c r="BX1094" s="778"/>
      <c r="BY1094" s="778"/>
      <c r="BZ1094" s="778"/>
      <c r="CA1094" s="778"/>
      <c r="CB1094" s="778"/>
      <c r="CC1094" s="778"/>
      <c r="CD1094" s="778"/>
      <c r="CE1094" s="778"/>
      <c r="CF1094" s="778"/>
      <c r="CG1094" s="778"/>
      <c r="CH1094" s="778"/>
      <c r="CI1094" s="778"/>
      <c r="CJ1094" s="778"/>
      <c r="CK1094" s="778"/>
      <c r="CL1094" s="778"/>
      <c r="CM1094" s="778"/>
      <c r="CN1094" s="778"/>
      <c r="CO1094" s="778"/>
      <c r="CP1094" s="778"/>
      <c r="CQ1094" s="778"/>
      <c r="CR1094" s="778"/>
      <c r="CS1094" s="778"/>
      <c r="CT1094" s="778"/>
      <c r="CU1094" s="778"/>
      <c r="CV1094" s="778"/>
      <c r="CW1094" s="778"/>
      <c r="CX1094" s="778"/>
      <c r="CY1094" s="778"/>
      <c r="CZ1094" s="778"/>
      <c r="DA1094" s="778"/>
      <c r="DB1094" s="778"/>
      <c r="DC1094" s="778"/>
      <c r="DD1094" s="778"/>
      <c r="DE1094" s="778"/>
      <c r="DF1094" s="778"/>
      <c r="DG1094" s="778"/>
      <c r="DH1094" s="778"/>
      <c r="DI1094" s="778"/>
      <c r="DJ1094" s="778"/>
      <c r="DK1094" s="778"/>
      <c r="DL1094" s="778"/>
      <c r="DM1094" s="778"/>
      <c r="DN1094" s="778"/>
      <c r="DO1094" s="778"/>
      <c r="DP1094" s="778"/>
      <c r="DQ1094" s="778"/>
      <c r="DR1094" s="778"/>
      <c r="DS1094" s="778"/>
      <c r="DT1094" s="778"/>
      <c r="DU1094" s="778"/>
      <c r="DV1094" s="778"/>
      <c r="DW1094" s="778"/>
      <c r="DX1094" s="778"/>
      <c r="DY1094" s="778"/>
      <c r="DZ1094" s="778"/>
      <c r="EA1094" s="778"/>
      <c r="EB1094" s="778"/>
      <c r="EC1094" s="778"/>
      <c r="ED1094" s="778"/>
      <c r="EE1094" s="778"/>
      <c r="EF1094" s="778"/>
      <c r="EG1094" s="778"/>
      <c r="EH1094" s="778"/>
      <c r="EI1094" s="778"/>
      <c r="EJ1094" s="778"/>
      <c r="EK1094" s="778"/>
      <c r="EL1094" s="778"/>
      <c r="EM1094" s="778"/>
      <c r="EN1094" s="778"/>
      <c r="EO1094" s="778"/>
      <c r="EP1094" s="778"/>
      <c r="EQ1094" s="778"/>
      <c r="ER1094" s="778"/>
      <c r="ES1094" s="778"/>
      <c r="ET1094" s="778"/>
      <c r="EU1094" s="778"/>
      <c r="EV1094" s="778"/>
      <c r="EW1094" s="778"/>
      <c r="EX1094" s="778"/>
      <c r="EY1094" s="778"/>
      <c r="EZ1094" s="778"/>
      <c r="FA1094" s="778"/>
      <c r="FB1094" s="778"/>
      <c r="FC1094" s="778"/>
      <c r="FD1094" s="778"/>
      <c r="FE1094" s="778"/>
      <c r="FF1094" s="778"/>
      <c r="FG1094" s="778"/>
      <c r="FH1094" s="778"/>
      <c r="FI1094" s="778"/>
      <c r="FJ1094" s="778"/>
      <c r="FK1094" s="778"/>
      <c r="FL1094" s="778"/>
      <c r="FM1094" s="778"/>
      <c r="FN1094" s="778"/>
      <c r="FO1094" s="778"/>
      <c r="FP1094" s="778"/>
      <c r="FQ1094" s="778"/>
      <c r="FR1094" s="778"/>
      <c r="FS1094" s="778"/>
      <c r="FT1094" s="778"/>
      <c r="FU1094" s="778"/>
      <c r="FV1094" s="778"/>
      <c r="FW1094" s="778"/>
      <c r="FX1094" s="778"/>
      <c r="FY1094" s="778"/>
      <c r="FZ1094" s="778"/>
      <c r="GA1094" s="778"/>
      <c r="GB1094" s="778"/>
      <c r="GC1094" s="778"/>
      <c r="GD1094" s="778"/>
      <c r="GE1094" s="778"/>
      <c r="GF1094" s="778"/>
      <c r="GG1094" s="778"/>
      <c r="GH1094" s="778"/>
      <c r="GI1094" s="778"/>
      <c r="GJ1094" s="778"/>
      <c r="GK1094" s="778"/>
      <c r="GL1094" s="778"/>
      <c r="GM1094" s="778"/>
      <c r="GN1094" s="778"/>
      <c r="GO1094" s="778"/>
      <c r="GP1094" s="778"/>
      <c r="GQ1094" s="778"/>
      <c r="GR1094" s="778"/>
      <c r="GS1094" s="778"/>
      <c r="GT1094" s="778"/>
      <c r="GU1094" s="778"/>
      <c r="GV1094" s="778"/>
      <c r="GW1094" s="778"/>
      <c r="GX1094" s="778"/>
      <c r="GY1094" s="778"/>
      <c r="GZ1094" s="778"/>
      <c r="HA1094" s="778"/>
      <c r="HB1094" s="778"/>
      <c r="HC1094" s="778"/>
      <c r="HD1094" s="778"/>
      <c r="HE1094" s="778"/>
      <c r="HF1094" s="778"/>
      <c r="HG1094" s="778"/>
      <c r="HH1094" s="778"/>
    </row>
    <row r="1095" spans="1:216" s="782" customFormat="1">
      <c r="A1095" s="779"/>
      <c r="B1095" s="780"/>
      <c r="C1095" s="780"/>
      <c r="D1095" s="780"/>
      <c r="E1095" s="780"/>
      <c r="F1095" s="780"/>
      <c r="G1095" s="780"/>
      <c r="H1095" s="780"/>
      <c r="I1095" s="780"/>
      <c r="J1095" s="780"/>
      <c r="K1095" s="780"/>
      <c r="L1095" s="780"/>
      <c r="M1095" s="780"/>
      <c r="N1095" s="780"/>
      <c r="O1095" s="780"/>
      <c r="P1095" s="780"/>
      <c r="Q1095" s="781"/>
      <c r="R1095" s="778"/>
      <c r="S1095" s="778"/>
      <c r="T1095" s="778"/>
      <c r="U1095" s="778"/>
      <c r="V1095" s="778"/>
      <c r="W1095" s="778"/>
      <c r="X1095" s="778"/>
      <c r="Y1095" s="778"/>
      <c r="Z1095" s="778"/>
      <c r="AA1095" s="778"/>
      <c r="AB1095" s="778"/>
      <c r="AC1095" s="778"/>
      <c r="AD1095" s="778"/>
      <c r="AE1095" s="778"/>
      <c r="AF1095" s="778"/>
      <c r="AG1095" s="778"/>
      <c r="AH1095" s="778"/>
      <c r="AI1095" s="778"/>
      <c r="AJ1095" s="778"/>
      <c r="AK1095" s="778"/>
      <c r="AL1095" s="778"/>
      <c r="AM1095" s="778"/>
      <c r="AN1095" s="778"/>
      <c r="AO1095" s="778"/>
      <c r="AP1095" s="778"/>
      <c r="AQ1095" s="778"/>
      <c r="AR1095" s="778"/>
      <c r="AS1095" s="778"/>
      <c r="AT1095" s="778"/>
      <c r="AU1095" s="778"/>
      <c r="AV1095" s="778"/>
      <c r="AW1095" s="778"/>
      <c r="AX1095" s="778"/>
      <c r="AY1095" s="778"/>
      <c r="AZ1095" s="778"/>
      <c r="BA1095" s="778"/>
      <c r="BB1095" s="778"/>
      <c r="BC1095" s="778"/>
      <c r="BD1095" s="778"/>
      <c r="BE1095" s="778"/>
      <c r="BF1095" s="778"/>
      <c r="BG1095" s="778"/>
      <c r="BH1095" s="778"/>
      <c r="BI1095" s="778"/>
      <c r="BJ1095" s="778"/>
      <c r="BK1095" s="778"/>
      <c r="BL1095" s="778"/>
      <c r="BM1095" s="778"/>
      <c r="BN1095" s="778"/>
      <c r="BO1095" s="778"/>
      <c r="BP1095" s="778"/>
      <c r="BQ1095" s="778"/>
      <c r="BR1095" s="778"/>
      <c r="BS1095" s="778"/>
      <c r="BT1095" s="778"/>
      <c r="BU1095" s="778"/>
      <c r="BV1095" s="778"/>
      <c r="BW1095" s="778"/>
      <c r="BX1095" s="778"/>
      <c r="BY1095" s="778"/>
      <c r="BZ1095" s="778"/>
      <c r="CA1095" s="778"/>
      <c r="CB1095" s="778"/>
      <c r="CC1095" s="778"/>
      <c r="CD1095" s="778"/>
      <c r="CE1095" s="778"/>
      <c r="CF1095" s="778"/>
      <c r="CG1095" s="778"/>
      <c r="CH1095" s="778"/>
      <c r="CI1095" s="778"/>
      <c r="CJ1095" s="778"/>
      <c r="CK1095" s="778"/>
      <c r="CL1095" s="778"/>
      <c r="CM1095" s="778"/>
      <c r="CN1095" s="778"/>
      <c r="CO1095" s="778"/>
      <c r="CP1095" s="778"/>
      <c r="CQ1095" s="778"/>
      <c r="CR1095" s="778"/>
      <c r="CS1095" s="778"/>
      <c r="CT1095" s="778"/>
      <c r="CU1095" s="778"/>
      <c r="CV1095" s="778"/>
      <c r="CW1095" s="778"/>
      <c r="CX1095" s="778"/>
      <c r="CY1095" s="778"/>
      <c r="CZ1095" s="778"/>
      <c r="DA1095" s="778"/>
      <c r="DB1095" s="778"/>
      <c r="DC1095" s="778"/>
      <c r="DD1095" s="778"/>
      <c r="DE1095" s="778"/>
      <c r="DF1095" s="778"/>
      <c r="DG1095" s="778"/>
      <c r="DH1095" s="778"/>
      <c r="DI1095" s="778"/>
      <c r="DJ1095" s="778"/>
      <c r="DK1095" s="778"/>
      <c r="DL1095" s="778"/>
      <c r="DM1095" s="778"/>
      <c r="DN1095" s="778"/>
      <c r="DO1095" s="778"/>
      <c r="DP1095" s="778"/>
      <c r="DQ1095" s="778"/>
      <c r="DR1095" s="778"/>
      <c r="DS1095" s="778"/>
      <c r="DT1095" s="778"/>
      <c r="DU1095" s="778"/>
      <c r="DV1095" s="778"/>
      <c r="DW1095" s="778"/>
      <c r="DX1095" s="778"/>
      <c r="DY1095" s="778"/>
      <c r="DZ1095" s="778"/>
      <c r="EA1095" s="778"/>
      <c r="EB1095" s="778"/>
      <c r="EC1095" s="778"/>
      <c r="ED1095" s="778"/>
      <c r="EE1095" s="778"/>
      <c r="EF1095" s="778"/>
      <c r="EG1095" s="778"/>
      <c r="EH1095" s="778"/>
      <c r="EI1095" s="778"/>
      <c r="EJ1095" s="778"/>
      <c r="EK1095" s="778"/>
      <c r="EL1095" s="778"/>
      <c r="EM1095" s="778"/>
      <c r="EN1095" s="778"/>
      <c r="EO1095" s="778"/>
      <c r="EP1095" s="778"/>
      <c r="EQ1095" s="778"/>
      <c r="ER1095" s="778"/>
      <c r="ES1095" s="778"/>
      <c r="ET1095" s="778"/>
      <c r="EU1095" s="778"/>
      <c r="EV1095" s="778"/>
      <c r="EW1095" s="778"/>
      <c r="EX1095" s="778"/>
      <c r="EY1095" s="778"/>
      <c r="EZ1095" s="778"/>
      <c r="FA1095" s="778"/>
      <c r="FB1095" s="778"/>
      <c r="FC1095" s="778"/>
      <c r="FD1095" s="778"/>
      <c r="FE1095" s="778"/>
      <c r="FF1095" s="778"/>
      <c r="FG1095" s="778"/>
      <c r="FH1095" s="778"/>
      <c r="FI1095" s="778"/>
      <c r="FJ1095" s="778"/>
      <c r="FK1095" s="778"/>
      <c r="FL1095" s="778"/>
      <c r="FM1095" s="778"/>
      <c r="FN1095" s="778"/>
      <c r="FO1095" s="778"/>
      <c r="FP1095" s="778"/>
      <c r="FQ1095" s="778"/>
      <c r="FR1095" s="778"/>
      <c r="FS1095" s="778"/>
      <c r="FT1095" s="778"/>
      <c r="FU1095" s="778"/>
      <c r="FV1095" s="778"/>
      <c r="FW1095" s="778"/>
      <c r="FX1095" s="778"/>
      <c r="FY1095" s="778"/>
      <c r="FZ1095" s="778"/>
      <c r="GA1095" s="778"/>
      <c r="GB1095" s="778"/>
      <c r="GC1095" s="778"/>
      <c r="GD1095" s="778"/>
      <c r="GE1095" s="778"/>
      <c r="GF1095" s="778"/>
      <c r="GG1095" s="778"/>
      <c r="GH1095" s="778"/>
      <c r="GI1095" s="778"/>
      <c r="GJ1095" s="778"/>
      <c r="GK1095" s="778"/>
      <c r="GL1095" s="778"/>
      <c r="GM1095" s="778"/>
      <c r="GN1095" s="778"/>
      <c r="GO1095" s="778"/>
      <c r="GP1095" s="778"/>
      <c r="GQ1095" s="778"/>
      <c r="GR1095" s="778"/>
      <c r="GS1095" s="778"/>
      <c r="GT1095" s="778"/>
      <c r="GU1095" s="778"/>
      <c r="GV1095" s="778"/>
      <c r="GW1095" s="778"/>
      <c r="GX1095" s="778"/>
      <c r="GY1095" s="778"/>
      <c r="GZ1095" s="778"/>
      <c r="HA1095" s="778"/>
      <c r="HB1095" s="778"/>
      <c r="HC1095" s="778"/>
      <c r="HD1095" s="778"/>
      <c r="HE1095" s="778"/>
      <c r="HF1095" s="778"/>
      <c r="HG1095" s="778"/>
      <c r="HH1095" s="778"/>
    </row>
    <row r="1096" spans="1:216" s="782" customFormat="1">
      <c r="A1096" s="779"/>
      <c r="B1096" s="780"/>
      <c r="C1096" s="780"/>
      <c r="D1096" s="780"/>
      <c r="E1096" s="780"/>
      <c r="F1096" s="780"/>
      <c r="G1096" s="780"/>
      <c r="H1096" s="780"/>
      <c r="I1096" s="780"/>
      <c r="J1096" s="780"/>
      <c r="K1096" s="780"/>
      <c r="L1096" s="780"/>
      <c r="M1096" s="780"/>
      <c r="N1096" s="780"/>
      <c r="O1096" s="780"/>
      <c r="P1096" s="780"/>
      <c r="Q1096" s="781"/>
      <c r="R1096" s="778"/>
      <c r="S1096" s="778"/>
      <c r="T1096" s="778"/>
      <c r="U1096" s="778"/>
      <c r="V1096" s="778"/>
      <c r="W1096" s="778"/>
      <c r="X1096" s="778"/>
      <c r="Y1096" s="778"/>
      <c r="Z1096" s="778"/>
      <c r="AA1096" s="778"/>
      <c r="AB1096" s="778"/>
      <c r="AC1096" s="778"/>
      <c r="AD1096" s="778"/>
      <c r="AE1096" s="778"/>
      <c r="AF1096" s="778"/>
      <c r="AG1096" s="778"/>
      <c r="AH1096" s="778"/>
      <c r="AI1096" s="778"/>
      <c r="AJ1096" s="778"/>
      <c r="AK1096" s="778"/>
      <c r="AL1096" s="778"/>
      <c r="AM1096" s="778"/>
      <c r="AN1096" s="778"/>
      <c r="AO1096" s="778"/>
      <c r="AP1096" s="778"/>
      <c r="AQ1096" s="778"/>
      <c r="AR1096" s="778"/>
      <c r="AS1096" s="778"/>
      <c r="AT1096" s="778"/>
      <c r="AU1096" s="778"/>
      <c r="AV1096" s="778"/>
      <c r="AW1096" s="778"/>
      <c r="AX1096" s="778"/>
      <c r="AY1096" s="778"/>
      <c r="AZ1096" s="778"/>
      <c r="BA1096" s="778"/>
      <c r="BB1096" s="778"/>
      <c r="BC1096" s="778"/>
      <c r="BD1096" s="778"/>
      <c r="BE1096" s="778"/>
      <c r="BF1096" s="778"/>
      <c r="BG1096" s="778"/>
      <c r="BH1096" s="778"/>
      <c r="BI1096" s="778"/>
      <c r="BJ1096" s="778"/>
      <c r="BK1096" s="778"/>
      <c r="BL1096" s="778"/>
      <c r="BM1096" s="778"/>
      <c r="BN1096" s="778"/>
      <c r="BO1096" s="778"/>
      <c r="BP1096" s="778"/>
      <c r="BQ1096" s="778"/>
      <c r="BR1096" s="778"/>
      <c r="BS1096" s="778"/>
      <c r="BT1096" s="778"/>
      <c r="BU1096" s="778"/>
      <c r="BV1096" s="778"/>
      <c r="BW1096" s="778"/>
      <c r="BX1096" s="778"/>
      <c r="BY1096" s="778"/>
      <c r="BZ1096" s="778"/>
      <c r="CA1096" s="778"/>
      <c r="CB1096" s="778"/>
      <c r="CC1096" s="778"/>
      <c r="CD1096" s="778"/>
      <c r="CE1096" s="778"/>
      <c r="CF1096" s="778"/>
      <c r="CG1096" s="778"/>
      <c r="CH1096" s="778"/>
      <c r="CI1096" s="778"/>
      <c r="CJ1096" s="778"/>
      <c r="CK1096" s="778"/>
      <c r="CL1096" s="778"/>
      <c r="CM1096" s="778"/>
      <c r="CN1096" s="778"/>
      <c r="CO1096" s="778"/>
      <c r="CP1096" s="778"/>
      <c r="CQ1096" s="778"/>
      <c r="CR1096" s="778"/>
      <c r="CS1096" s="778"/>
      <c r="CT1096" s="778"/>
      <c r="CU1096" s="778"/>
      <c r="CV1096" s="778"/>
      <c r="CW1096" s="778"/>
      <c r="CX1096" s="778"/>
      <c r="CY1096" s="778"/>
      <c r="CZ1096" s="778"/>
      <c r="DA1096" s="778"/>
      <c r="DB1096" s="778"/>
      <c r="DC1096" s="778"/>
      <c r="DD1096" s="778"/>
      <c r="DE1096" s="778"/>
      <c r="DF1096" s="778"/>
      <c r="DG1096" s="778"/>
      <c r="DH1096" s="778"/>
      <c r="DI1096" s="778"/>
      <c r="DJ1096" s="778"/>
      <c r="DK1096" s="778"/>
      <c r="DL1096" s="778"/>
      <c r="DM1096" s="778"/>
      <c r="DN1096" s="778"/>
      <c r="DO1096" s="778"/>
      <c r="DP1096" s="778"/>
      <c r="DQ1096" s="778"/>
      <c r="DR1096" s="778"/>
      <c r="DS1096" s="778"/>
      <c r="DT1096" s="778"/>
      <c r="DU1096" s="778"/>
      <c r="DV1096" s="778"/>
      <c r="DW1096" s="778"/>
      <c r="DX1096" s="778"/>
      <c r="DY1096" s="778"/>
      <c r="DZ1096" s="778"/>
      <c r="EA1096" s="778"/>
      <c r="EB1096" s="778"/>
      <c r="EC1096" s="778"/>
      <c r="ED1096" s="778"/>
      <c r="EE1096" s="778"/>
      <c r="EF1096" s="778"/>
      <c r="EG1096" s="778"/>
      <c r="EH1096" s="778"/>
      <c r="EI1096" s="778"/>
      <c r="EJ1096" s="778"/>
      <c r="EK1096" s="778"/>
      <c r="EL1096" s="778"/>
      <c r="EM1096" s="778"/>
      <c r="EN1096" s="778"/>
      <c r="EO1096" s="778"/>
      <c r="EP1096" s="778"/>
      <c r="EQ1096" s="778"/>
      <c r="ER1096" s="778"/>
      <c r="ES1096" s="778"/>
      <c r="ET1096" s="778"/>
      <c r="EU1096" s="778"/>
      <c r="EV1096" s="778"/>
      <c r="EW1096" s="778"/>
      <c r="EX1096" s="778"/>
      <c r="EY1096" s="778"/>
      <c r="EZ1096" s="778"/>
      <c r="FA1096" s="778"/>
      <c r="FB1096" s="778"/>
      <c r="FC1096" s="778"/>
      <c r="FD1096" s="778"/>
      <c r="FE1096" s="778"/>
      <c r="FF1096" s="778"/>
      <c r="FG1096" s="778"/>
      <c r="FH1096" s="778"/>
      <c r="FI1096" s="778"/>
      <c r="FJ1096" s="778"/>
      <c r="FK1096" s="778"/>
      <c r="FL1096" s="778"/>
      <c r="FM1096" s="778"/>
      <c r="FN1096" s="778"/>
      <c r="FO1096" s="778"/>
      <c r="FP1096" s="778"/>
      <c r="FQ1096" s="778"/>
      <c r="FR1096" s="778"/>
      <c r="FS1096" s="778"/>
      <c r="FT1096" s="778"/>
      <c r="FU1096" s="778"/>
      <c r="FV1096" s="778"/>
      <c r="FW1096" s="778"/>
      <c r="FX1096" s="778"/>
      <c r="FY1096" s="778"/>
      <c r="FZ1096" s="778"/>
      <c r="GA1096" s="778"/>
      <c r="GB1096" s="778"/>
      <c r="GC1096" s="778"/>
      <c r="GD1096" s="778"/>
      <c r="GE1096" s="778"/>
      <c r="GF1096" s="778"/>
      <c r="GG1096" s="778"/>
      <c r="GH1096" s="778"/>
      <c r="GI1096" s="778"/>
      <c r="GJ1096" s="778"/>
      <c r="GK1096" s="778"/>
      <c r="GL1096" s="778"/>
      <c r="GM1096" s="778"/>
      <c r="GN1096" s="778"/>
      <c r="GO1096" s="778"/>
      <c r="GP1096" s="778"/>
      <c r="GQ1096" s="778"/>
      <c r="GR1096" s="778"/>
      <c r="GS1096" s="778"/>
      <c r="GT1096" s="778"/>
      <c r="GU1096" s="778"/>
      <c r="GV1096" s="778"/>
      <c r="GW1096" s="778"/>
      <c r="GX1096" s="778"/>
      <c r="GY1096" s="778"/>
      <c r="GZ1096" s="778"/>
      <c r="HA1096" s="778"/>
      <c r="HB1096" s="778"/>
      <c r="HC1096" s="778"/>
      <c r="HD1096" s="778"/>
      <c r="HE1096" s="778"/>
      <c r="HF1096" s="778"/>
      <c r="HG1096" s="778"/>
      <c r="HH1096" s="778"/>
    </row>
    <row r="1097" spans="1:216" s="782" customFormat="1">
      <c r="A1097" s="779"/>
      <c r="B1097" s="780"/>
      <c r="C1097" s="780"/>
      <c r="D1097" s="780"/>
      <c r="E1097" s="780"/>
      <c r="F1097" s="780"/>
      <c r="G1097" s="780"/>
      <c r="H1097" s="780"/>
      <c r="I1097" s="780"/>
      <c r="J1097" s="780"/>
      <c r="K1097" s="780"/>
      <c r="L1097" s="780"/>
      <c r="M1097" s="780"/>
      <c r="N1097" s="780"/>
      <c r="O1097" s="780"/>
      <c r="P1097" s="780"/>
      <c r="Q1097" s="781"/>
      <c r="R1097" s="778"/>
      <c r="S1097" s="778"/>
      <c r="T1097" s="778"/>
      <c r="U1097" s="778"/>
      <c r="V1097" s="778"/>
      <c r="W1097" s="778"/>
      <c r="X1097" s="778"/>
      <c r="Y1097" s="778"/>
      <c r="Z1097" s="778"/>
      <c r="AA1097" s="778"/>
      <c r="AB1097" s="778"/>
      <c r="AC1097" s="778"/>
      <c r="AD1097" s="778"/>
      <c r="AE1097" s="778"/>
      <c r="AF1097" s="778"/>
      <c r="AG1097" s="778"/>
      <c r="AH1097" s="778"/>
      <c r="AI1097" s="778"/>
      <c r="AJ1097" s="778"/>
      <c r="AK1097" s="778"/>
      <c r="AL1097" s="778"/>
      <c r="AM1097" s="778"/>
      <c r="AN1097" s="778"/>
      <c r="AO1097" s="778"/>
      <c r="AP1097" s="778"/>
      <c r="AQ1097" s="778"/>
      <c r="AR1097" s="778"/>
      <c r="AS1097" s="778"/>
      <c r="AT1097" s="778"/>
      <c r="AU1097" s="778"/>
      <c r="AV1097" s="778"/>
      <c r="AW1097" s="778"/>
      <c r="AX1097" s="778"/>
      <c r="AY1097" s="778"/>
      <c r="AZ1097" s="778"/>
      <c r="BA1097" s="778"/>
      <c r="BB1097" s="778"/>
      <c r="BC1097" s="778"/>
      <c r="BD1097" s="778"/>
      <c r="BE1097" s="778"/>
      <c r="BF1097" s="778"/>
      <c r="BG1097" s="778"/>
      <c r="BH1097" s="778"/>
      <c r="BI1097" s="778"/>
      <c r="BJ1097" s="778"/>
      <c r="BK1097" s="778"/>
      <c r="BL1097" s="778"/>
      <c r="BM1097" s="778"/>
      <c r="BN1097" s="778"/>
      <c r="BO1097" s="778"/>
      <c r="BP1097" s="778"/>
      <c r="BQ1097" s="778"/>
      <c r="BR1097" s="778"/>
      <c r="BS1097" s="778"/>
      <c r="BT1097" s="778"/>
      <c r="BU1097" s="778"/>
      <c r="BV1097" s="778"/>
      <c r="BW1097" s="778"/>
      <c r="BX1097" s="778"/>
      <c r="BY1097" s="778"/>
      <c r="BZ1097" s="778"/>
      <c r="CA1097" s="778"/>
      <c r="CB1097" s="778"/>
      <c r="CC1097" s="778"/>
      <c r="CD1097" s="778"/>
      <c r="CE1097" s="778"/>
      <c r="CF1097" s="778"/>
      <c r="CG1097" s="778"/>
      <c r="CH1097" s="778"/>
      <c r="CI1097" s="778"/>
      <c r="CJ1097" s="778"/>
      <c r="CK1097" s="778"/>
      <c r="CL1097" s="778"/>
      <c r="CM1097" s="778"/>
      <c r="CN1097" s="778"/>
      <c r="CO1097" s="778"/>
      <c r="CP1097" s="778"/>
      <c r="CQ1097" s="778"/>
      <c r="CR1097" s="778"/>
      <c r="CS1097" s="778"/>
      <c r="CT1097" s="778"/>
      <c r="CU1097" s="778"/>
      <c r="CV1097" s="778"/>
      <c r="CW1097" s="778"/>
      <c r="CX1097" s="778"/>
      <c r="CY1097" s="778"/>
      <c r="CZ1097" s="778"/>
      <c r="DA1097" s="778"/>
      <c r="DB1097" s="778"/>
      <c r="DC1097" s="778"/>
      <c r="DD1097" s="778"/>
      <c r="DE1097" s="778"/>
      <c r="DF1097" s="778"/>
      <c r="DG1097" s="778"/>
      <c r="DH1097" s="778"/>
      <c r="DI1097" s="778"/>
      <c r="DJ1097" s="778"/>
      <c r="DK1097" s="778"/>
      <c r="DL1097" s="778"/>
      <c r="DM1097" s="778"/>
      <c r="DN1097" s="778"/>
      <c r="DO1097" s="778"/>
      <c r="DP1097" s="778"/>
      <c r="DQ1097" s="778"/>
      <c r="DR1097" s="778"/>
      <c r="DS1097" s="778"/>
      <c r="DT1097" s="778"/>
      <c r="DU1097" s="778"/>
      <c r="DV1097" s="778"/>
      <c r="DW1097" s="778"/>
      <c r="DX1097" s="778"/>
      <c r="DY1097" s="778"/>
      <c r="DZ1097" s="778"/>
      <c r="EA1097" s="778"/>
      <c r="EB1097" s="778"/>
      <c r="EC1097" s="778"/>
      <c r="ED1097" s="778"/>
      <c r="EE1097" s="778"/>
      <c r="EF1097" s="778"/>
      <c r="EG1097" s="778"/>
      <c r="EH1097" s="778"/>
      <c r="EI1097" s="778"/>
      <c r="EJ1097" s="778"/>
      <c r="EK1097" s="778"/>
      <c r="EL1097" s="778"/>
      <c r="EM1097" s="778"/>
      <c r="EN1097" s="778"/>
      <c r="EO1097" s="778"/>
      <c r="EP1097" s="778"/>
      <c r="EQ1097" s="778"/>
      <c r="ER1097" s="778"/>
      <c r="ES1097" s="778"/>
      <c r="ET1097" s="778"/>
      <c r="EU1097" s="778"/>
      <c r="EV1097" s="778"/>
      <c r="EW1097" s="778"/>
      <c r="EX1097" s="778"/>
      <c r="EY1097" s="778"/>
      <c r="EZ1097" s="778"/>
      <c r="FA1097" s="778"/>
      <c r="FB1097" s="778"/>
      <c r="FC1097" s="778"/>
      <c r="FD1097" s="778"/>
      <c r="FE1097" s="778"/>
      <c r="FF1097" s="778"/>
      <c r="FG1097" s="778"/>
      <c r="FH1097" s="778"/>
      <c r="FI1097" s="778"/>
      <c r="FJ1097" s="778"/>
      <c r="FK1097" s="778"/>
      <c r="FL1097" s="778"/>
      <c r="FM1097" s="778"/>
      <c r="FN1097" s="778"/>
      <c r="FO1097" s="778"/>
      <c r="FP1097" s="778"/>
      <c r="FQ1097" s="778"/>
      <c r="FR1097" s="778"/>
      <c r="FS1097" s="778"/>
      <c r="FT1097" s="778"/>
      <c r="FU1097" s="778"/>
      <c r="FV1097" s="778"/>
      <c r="FW1097" s="778"/>
      <c r="FX1097" s="778"/>
      <c r="FY1097" s="778"/>
      <c r="FZ1097" s="778"/>
      <c r="GA1097" s="778"/>
      <c r="GB1097" s="778"/>
      <c r="GC1097" s="778"/>
      <c r="GD1097" s="778"/>
      <c r="GE1097" s="778"/>
      <c r="GF1097" s="778"/>
      <c r="GG1097" s="778"/>
      <c r="GH1097" s="778"/>
      <c r="GI1097" s="778"/>
      <c r="GJ1097" s="778"/>
      <c r="GK1097" s="778"/>
      <c r="GL1097" s="778"/>
      <c r="GM1097" s="778"/>
      <c r="GN1097" s="778"/>
      <c r="GO1097" s="778"/>
      <c r="GP1097" s="778"/>
      <c r="GQ1097" s="778"/>
      <c r="GR1097" s="778"/>
      <c r="GS1097" s="778"/>
      <c r="GT1097" s="778"/>
      <c r="GU1097" s="778"/>
      <c r="GV1097" s="778"/>
      <c r="GW1097" s="778"/>
      <c r="GX1097" s="778"/>
      <c r="GY1097" s="778"/>
      <c r="GZ1097" s="778"/>
      <c r="HA1097" s="778"/>
      <c r="HB1097" s="778"/>
      <c r="HC1097" s="778"/>
      <c r="HD1097" s="778"/>
      <c r="HE1097" s="778"/>
      <c r="HF1097" s="778"/>
      <c r="HG1097" s="778"/>
      <c r="HH1097" s="778"/>
    </row>
    <row r="1098" spans="1:216" s="782" customFormat="1">
      <c r="A1098" s="779"/>
      <c r="B1098" s="780"/>
      <c r="C1098" s="780"/>
      <c r="D1098" s="780"/>
      <c r="E1098" s="780"/>
      <c r="F1098" s="780"/>
      <c r="G1098" s="780"/>
      <c r="H1098" s="780"/>
      <c r="I1098" s="780"/>
      <c r="J1098" s="780"/>
      <c r="K1098" s="780"/>
      <c r="L1098" s="780"/>
      <c r="M1098" s="780"/>
      <c r="N1098" s="780"/>
      <c r="O1098" s="780"/>
      <c r="P1098" s="780"/>
      <c r="Q1098" s="781"/>
      <c r="R1098" s="778"/>
      <c r="S1098" s="778"/>
      <c r="T1098" s="778"/>
      <c r="U1098" s="778"/>
      <c r="V1098" s="778"/>
      <c r="W1098" s="778"/>
      <c r="X1098" s="778"/>
      <c r="Y1098" s="778"/>
      <c r="Z1098" s="778"/>
      <c r="AA1098" s="778"/>
      <c r="AB1098" s="778"/>
      <c r="AC1098" s="778"/>
      <c r="AD1098" s="778"/>
      <c r="AE1098" s="778"/>
      <c r="AF1098" s="778"/>
      <c r="AG1098" s="778"/>
      <c r="AH1098" s="778"/>
      <c r="AI1098" s="778"/>
      <c r="AJ1098" s="778"/>
      <c r="AK1098" s="778"/>
      <c r="AL1098" s="778"/>
      <c r="AM1098" s="778"/>
      <c r="AN1098" s="778"/>
      <c r="AO1098" s="778"/>
      <c r="AP1098" s="778"/>
      <c r="AQ1098" s="778"/>
      <c r="AR1098" s="778"/>
      <c r="AS1098" s="778"/>
      <c r="AT1098" s="778"/>
      <c r="AU1098" s="778"/>
      <c r="AV1098" s="778"/>
      <c r="AW1098" s="778"/>
      <c r="AX1098" s="778"/>
      <c r="AY1098" s="778"/>
      <c r="AZ1098" s="778"/>
      <c r="BA1098" s="778"/>
      <c r="BB1098" s="778"/>
      <c r="BC1098" s="778"/>
      <c r="BD1098" s="778"/>
      <c r="BE1098" s="778"/>
      <c r="BF1098" s="778"/>
      <c r="BG1098" s="778"/>
      <c r="BH1098" s="778"/>
      <c r="BI1098" s="778"/>
      <c r="BJ1098" s="778"/>
      <c r="BK1098" s="778"/>
      <c r="BL1098" s="778"/>
      <c r="BM1098" s="778"/>
      <c r="BN1098" s="778"/>
      <c r="BO1098" s="778"/>
      <c r="BP1098" s="778"/>
      <c r="BQ1098" s="778"/>
      <c r="BR1098" s="778"/>
      <c r="BS1098" s="778"/>
      <c r="BT1098" s="778"/>
      <c r="BU1098" s="778"/>
      <c r="BV1098" s="778"/>
      <c r="BW1098" s="778"/>
      <c r="BX1098" s="778"/>
      <c r="BY1098" s="778"/>
      <c r="BZ1098" s="778"/>
      <c r="CA1098" s="778"/>
      <c r="CB1098" s="778"/>
      <c r="CC1098" s="778"/>
      <c r="CD1098" s="778"/>
      <c r="CE1098" s="778"/>
      <c r="CF1098" s="778"/>
      <c r="CG1098" s="778"/>
      <c r="CH1098" s="778"/>
      <c r="CI1098" s="778"/>
      <c r="CJ1098" s="778"/>
      <c r="CK1098" s="778"/>
      <c r="CL1098" s="778"/>
      <c r="CM1098" s="778"/>
      <c r="CN1098" s="778"/>
      <c r="CO1098" s="778"/>
      <c r="CP1098" s="778"/>
      <c r="CQ1098" s="778"/>
      <c r="CR1098" s="778"/>
      <c r="CS1098" s="778"/>
      <c r="CT1098" s="778"/>
      <c r="CU1098" s="778"/>
      <c r="CV1098" s="778"/>
      <c r="CW1098" s="778"/>
      <c r="CX1098" s="778"/>
      <c r="CY1098" s="778"/>
      <c r="CZ1098" s="778"/>
      <c r="DA1098" s="778"/>
      <c r="DB1098" s="778"/>
      <c r="DC1098" s="778"/>
      <c r="DD1098" s="778"/>
      <c r="DE1098" s="778"/>
      <c r="DF1098" s="778"/>
      <c r="DG1098" s="778"/>
      <c r="DH1098" s="778"/>
      <c r="DI1098" s="778"/>
      <c r="DJ1098" s="778"/>
      <c r="DK1098" s="778"/>
      <c r="DL1098" s="778"/>
      <c r="DM1098" s="778"/>
      <c r="DN1098" s="778"/>
      <c r="DO1098" s="778"/>
      <c r="DP1098" s="778"/>
      <c r="DQ1098" s="778"/>
      <c r="DR1098" s="778"/>
      <c r="DS1098" s="778"/>
      <c r="DT1098" s="778"/>
      <c r="DU1098" s="778"/>
      <c r="DV1098" s="778"/>
      <c r="DW1098" s="778"/>
      <c r="DX1098" s="778"/>
      <c r="DY1098" s="778"/>
      <c r="DZ1098" s="778"/>
      <c r="EA1098" s="778"/>
      <c r="EB1098" s="778"/>
      <c r="EC1098" s="778"/>
      <c r="ED1098" s="778"/>
      <c r="EE1098" s="778"/>
      <c r="EF1098" s="778"/>
      <c r="EG1098" s="778"/>
      <c r="EH1098" s="778"/>
      <c r="EI1098" s="778"/>
      <c r="EJ1098" s="778"/>
      <c r="EK1098" s="778"/>
      <c r="EL1098" s="778"/>
      <c r="EM1098" s="778"/>
      <c r="EN1098" s="778"/>
      <c r="EO1098" s="778"/>
      <c r="EP1098" s="778"/>
      <c r="EQ1098" s="778"/>
      <c r="ER1098" s="778"/>
      <c r="ES1098" s="778"/>
      <c r="ET1098" s="778"/>
      <c r="EU1098" s="778"/>
      <c r="EV1098" s="778"/>
      <c r="EW1098" s="778"/>
      <c r="EX1098" s="778"/>
      <c r="EY1098" s="778"/>
      <c r="EZ1098" s="778"/>
      <c r="FA1098" s="778"/>
      <c r="FB1098" s="778"/>
      <c r="FC1098" s="778"/>
      <c r="FD1098" s="778"/>
      <c r="FE1098" s="778"/>
      <c r="FF1098" s="778"/>
      <c r="FG1098" s="778"/>
      <c r="FH1098" s="778"/>
      <c r="FI1098" s="778"/>
      <c r="FJ1098" s="778"/>
      <c r="FK1098" s="778"/>
      <c r="FL1098" s="778"/>
      <c r="FM1098" s="778"/>
      <c r="FN1098" s="778"/>
      <c r="FO1098" s="778"/>
      <c r="FP1098" s="778"/>
      <c r="FQ1098" s="778"/>
      <c r="FR1098" s="778"/>
      <c r="FS1098" s="778"/>
      <c r="FT1098" s="778"/>
      <c r="FU1098" s="778"/>
      <c r="FV1098" s="778"/>
      <c r="FW1098" s="778"/>
      <c r="FX1098" s="778"/>
      <c r="FY1098" s="778"/>
      <c r="FZ1098" s="778"/>
      <c r="GA1098" s="778"/>
      <c r="GB1098" s="778"/>
      <c r="GC1098" s="778"/>
      <c r="GD1098" s="778"/>
      <c r="GE1098" s="778"/>
      <c r="GF1098" s="778"/>
      <c r="GG1098" s="778"/>
      <c r="GH1098" s="778"/>
      <c r="GI1098" s="778"/>
      <c r="GJ1098" s="778"/>
      <c r="GK1098" s="778"/>
      <c r="GL1098" s="778"/>
      <c r="GM1098" s="778"/>
      <c r="GN1098" s="778"/>
      <c r="GO1098" s="778"/>
      <c r="GP1098" s="778"/>
      <c r="GQ1098" s="778"/>
      <c r="GR1098" s="778"/>
      <c r="GS1098" s="778"/>
      <c r="GT1098" s="778"/>
      <c r="GU1098" s="778"/>
      <c r="GV1098" s="778"/>
      <c r="GW1098" s="778"/>
      <c r="GX1098" s="778"/>
      <c r="GY1098" s="778"/>
      <c r="GZ1098" s="778"/>
      <c r="HA1098" s="778"/>
      <c r="HB1098" s="778"/>
      <c r="HC1098" s="778"/>
      <c r="HD1098" s="778"/>
      <c r="HE1098" s="778"/>
      <c r="HF1098" s="778"/>
      <c r="HG1098" s="778"/>
      <c r="HH1098" s="778"/>
    </row>
    <row r="1099" spans="1:216" s="782" customFormat="1">
      <c r="A1099" s="779"/>
      <c r="B1099" s="780"/>
      <c r="C1099" s="780"/>
      <c r="D1099" s="780"/>
      <c r="E1099" s="780"/>
      <c r="F1099" s="780"/>
      <c r="G1099" s="780"/>
      <c r="H1099" s="780"/>
      <c r="I1099" s="780"/>
      <c r="J1099" s="780"/>
      <c r="K1099" s="780"/>
      <c r="L1099" s="780"/>
      <c r="M1099" s="780"/>
      <c r="N1099" s="780"/>
      <c r="O1099" s="780"/>
      <c r="P1099" s="780"/>
      <c r="Q1099" s="781"/>
      <c r="R1099" s="778"/>
      <c r="S1099" s="778"/>
      <c r="T1099" s="778"/>
      <c r="U1099" s="778"/>
      <c r="V1099" s="778"/>
      <c r="W1099" s="778"/>
      <c r="X1099" s="778"/>
      <c r="Y1099" s="778"/>
      <c r="Z1099" s="778"/>
      <c r="AA1099" s="778"/>
      <c r="AB1099" s="778"/>
      <c r="AC1099" s="778"/>
      <c r="AD1099" s="778"/>
      <c r="AE1099" s="778"/>
      <c r="AF1099" s="778"/>
      <c r="AG1099" s="778"/>
      <c r="AH1099" s="778"/>
      <c r="AI1099" s="778"/>
      <c r="AJ1099" s="778"/>
      <c r="AK1099" s="778"/>
      <c r="AL1099" s="778"/>
      <c r="AM1099" s="778"/>
      <c r="AN1099" s="778"/>
      <c r="AO1099" s="778"/>
      <c r="AP1099" s="778"/>
      <c r="AQ1099" s="778"/>
      <c r="AR1099" s="778"/>
      <c r="AS1099" s="778"/>
      <c r="AT1099" s="778"/>
      <c r="AU1099" s="778"/>
      <c r="AV1099" s="778"/>
      <c r="AW1099" s="778"/>
      <c r="AX1099" s="778"/>
      <c r="AY1099" s="778"/>
      <c r="AZ1099" s="778"/>
      <c r="BA1099" s="778"/>
      <c r="BB1099" s="778"/>
      <c r="BC1099" s="778"/>
      <c r="BD1099" s="778"/>
      <c r="BE1099" s="778"/>
      <c r="BF1099" s="778"/>
      <c r="BG1099" s="778"/>
      <c r="BH1099" s="778"/>
      <c r="BI1099" s="778"/>
      <c r="BJ1099" s="778"/>
      <c r="BK1099" s="778"/>
      <c r="BL1099" s="778"/>
      <c r="BM1099" s="778"/>
      <c r="BN1099" s="778"/>
      <c r="BO1099" s="778"/>
      <c r="BP1099" s="778"/>
      <c r="BQ1099" s="778"/>
      <c r="BR1099" s="778"/>
      <c r="BS1099" s="778"/>
      <c r="BT1099" s="778"/>
      <c r="BU1099" s="778"/>
      <c r="BV1099" s="778"/>
      <c r="BW1099" s="778"/>
      <c r="BX1099" s="778"/>
      <c r="BY1099" s="778"/>
      <c r="BZ1099" s="778"/>
      <c r="CA1099" s="778"/>
      <c r="CB1099" s="778"/>
      <c r="CC1099" s="778"/>
      <c r="CD1099" s="778"/>
      <c r="CE1099" s="778"/>
      <c r="CF1099" s="778"/>
      <c r="CG1099" s="778"/>
      <c r="CH1099" s="778"/>
      <c r="CI1099" s="778"/>
      <c r="CJ1099" s="778"/>
      <c r="CK1099" s="778"/>
      <c r="CL1099" s="778"/>
      <c r="CM1099" s="778"/>
      <c r="CN1099" s="778"/>
      <c r="CO1099" s="778"/>
      <c r="CP1099" s="778"/>
      <c r="CQ1099" s="778"/>
      <c r="CR1099" s="778"/>
      <c r="CS1099" s="778"/>
      <c r="CT1099" s="778"/>
      <c r="CU1099" s="778"/>
      <c r="CV1099" s="778"/>
      <c r="CW1099" s="778"/>
      <c r="CX1099" s="778"/>
      <c r="CY1099" s="778"/>
      <c r="CZ1099" s="778"/>
      <c r="DA1099" s="778"/>
      <c r="DB1099" s="778"/>
      <c r="DC1099" s="778"/>
      <c r="DD1099" s="778"/>
      <c r="DE1099" s="778"/>
      <c r="DF1099" s="778"/>
      <c r="DG1099" s="778"/>
      <c r="DH1099" s="778"/>
      <c r="DI1099" s="778"/>
      <c r="DJ1099" s="778"/>
      <c r="DK1099" s="778"/>
      <c r="DL1099" s="778"/>
      <c r="DM1099" s="778"/>
      <c r="DN1099" s="778"/>
      <c r="DO1099" s="778"/>
      <c r="DP1099" s="778"/>
      <c r="DQ1099" s="778"/>
      <c r="DR1099" s="778"/>
      <c r="DS1099" s="778"/>
      <c r="DT1099" s="778"/>
      <c r="DU1099" s="778"/>
      <c r="DV1099" s="778"/>
      <c r="DW1099" s="778"/>
      <c r="DX1099" s="778"/>
      <c r="DY1099" s="778"/>
      <c r="DZ1099" s="778"/>
      <c r="EA1099" s="778"/>
      <c r="EB1099" s="778"/>
      <c r="EC1099" s="778"/>
      <c r="ED1099" s="778"/>
      <c r="EE1099" s="778"/>
      <c r="EF1099" s="778"/>
      <c r="EG1099" s="778"/>
      <c r="EH1099" s="778"/>
      <c r="EI1099" s="778"/>
      <c r="EJ1099" s="778"/>
      <c r="EK1099" s="778"/>
      <c r="EL1099" s="778"/>
      <c r="EM1099" s="778"/>
      <c r="EN1099" s="778"/>
      <c r="EO1099" s="778"/>
      <c r="EP1099" s="778"/>
      <c r="EQ1099" s="778"/>
      <c r="ER1099" s="778"/>
      <c r="ES1099" s="778"/>
      <c r="ET1099" s="778"/>
      <c r="EU1099" s="778"/>
      <c r="EV1099" s="778"/>
      <c r="EW1099" s="778"/>
      <c r="EX1099" s="778"/>
      <c r="EY1099" s="778"/>
      <c r="EZ1099" s="778"/>
      <c r="FA1099" s="778"/>
      <c r="FB1099" s="778"/>
      <c r="FC1099" s="778"/>
      <c r="FD1099" s="778"/>
      <c r="FE1099" s="778"/>
      <c r="FF1099" s="778"/>
      <c r="FG1099" s="778"/>
      <c r="FH1099" s="778"/>
      <c r="FI1099" s="778"/>
      <c r="FJ1099" s="778"/>
      <c r="FK1099" s="778"/>
      <c r="FL1099" s="778"/>
      <c r="FM1099" s="778"/>
      <c r="FN1099" s="778"/>
      <c r="FO1099" s="778"/>
      <c r="FP1099" s="778"/>
      <c r="FQ1099" s="778"/>
      <c r="FR1099" s="778"/>
      <c r="FS1099" s="778"/>
      <c r="FT1099" s="778"/>
      <c r="FU1099" s="778"/>
      <c r="FV1099" s="778"/>
      <c r="FW1099" s="778"/>
      <c r="FX1099" s="778"/>
      <c r="FY1099" s="778"/>
      <c r="FZ1099" s="778"/>
      <c r="GA1099" s="778"/>
      <c r="GB1099" s="778"/>
      <c r="GC1099" s="778"/>
      <c r="GD1099" s="778"/>
      <c r="GE1099" s="778"/>
      <c r="GF1099" s="778"/>
      <c r="GG1099" s="778"/>
      <c r="GH1099" s="778"/>
      <c r="GI1099" s="778"/>
      <c r="GJ1099" s="778"/>
      <c r="GK1099" s="778"/>
      <c r="GL1099" s="778"/>
      <c r="GM1099" s="778"/>
      <c r="GN1099" s="778"/>
      <c r="GO1099" s="778"/>
      <c r="GP1099" s="778"/>
      <c r="GQ1099" s="778"/>
      <c r="GR1099" s="778"/>
      <c r="GS1099" s="778"/>
      <c r="GT1099" s="778"/>
      <c r="GU1099" s="778"/>
      <c r="GV1099" s="778"/>
      <c r="GW1099" s="778"/>
      <c r="GX1099" s="778"/>
      <c r="GY1099" s="778"/>
      <c r="GZ1099" s="778"/>
      <c r="HA1099" s="778"/>
      <c r="HB1099" s="778"/>
      <c r="HC1099" s="778"/>
      <c r="HD1099" s="778"/>
      <c r="HE1099" s="778"/>
      <c r="HF1099" s="778"/>
      <c r="HG1099" s="778"/>
      <c r="HH1099" s="778"/>
    </row>
    <row r="1100" spans="1:216" s="782" customFormat="1">
      <c r="A1100" s="779"/>
      <c r="B1100" s="780"/>
      <c r="C1100" s="780"/>
      <c r="D1100" s="780"/>
      <c r="E1100" s="780"/>
      <c r="F1100" s="780"/>
      <c r="G1100" s="780"/>
      <c r="H1100" s="780"/>
      <c r="I1100" s="780"/>
      <c r="J1100" s="780"/>
      <c r="K1100" s="780"/>
      <c r="L1100" s="780"/>
      <c r="M1100" s="780"/>
      <c r="N1100" s="780"/>
      <c r="O1100" s="780"/>
      <c r="P1100" s="780"/>
      <c r="Q1100" s="781"/>
      <c r="R1100" s="778"/>
      <c r="S1100" s="778"/>
      <c r="T1100" s="778"/>
      <c r="U1100" s="778"/>
      <c r="V1100" s="778"/>
      <c r="W1100" s="778"/>
      <c r="X1100" s="778"/>
      <c r="Y1100" s="778"/>
      <c r="Z1100" s="778"/>
      <c r="AA1100" s="778"/>
      <c r="AB1100" s="778"/>
      <c r="AC1100" s="778"/>
      <c r="AD1100" s="778"/>
      <c r="AE1100" s="778"/>
      <c r="AF1100" s="778"/>
      <c r="AG1100" s="778"/>
      <c r="AH1100" s="778"/>
      <c r="AI1100" s="778"/>
      <c r="AJ1100" s="778"/>
      <c r="AK1100" s="778"/>
      <c r="AL1100" s="778"/>
      <c r="AM1100" s="778"/>
      <c r="AN1100" s="778"/>
      <c r="AO1100" s="778"/>
      <c r="AP1100" s="778"/>
      <c r="AQ1100" s="778"/>
      <c r="AR1100" s="778"/>
      <c r="AS1100" s="778"/>
      <c r="AT1100" s="778"/>
      <c r="AU1100" s="778"/>
      <c r="AV1100" s="778"/>
      <c r="AW1100" s="778"/>
      <c r="AX1100" s="778"/>
      <c r="AY1100" s="778"/>
      <c r="AZ1100" s="778"/>
      <c r="BA1100" s="778"/>
      <c r="BB1100" s="778"/>
      <c r="BC1100" s="778"/>
      <c r="BD1100" s="778"/>
      <c r="BE1100" s="778"/>
      <c r="BF1100" s="778"/>
      <c r="BG1100" s="778"/>
      <c r="BH1100" s="778"/>
      <c r="BI1100" s="778"/>
      <c r="BJ1100" s="778"/>
      <c r="BK1100" s="778"/>
      <c r="BL1100" s="778"/>
      <c r="BM1100" s="778"/>
      <c r="BN1100" s="778"/>
      <c r="BO1100" s="778"/>
      <c r="BP1100" s="778"/>
      <c r="BQ1100" s="778"/>
      <c r="BR1100" s="778"/>
      <c r="BS1100" s="778"/>
      <c r="BT1100" s="778"/>
      <c r="BU1100" s="778"/>
      <c r="BV1100" s="778"/>
      <c r="BW1100" s="778"/>
      <c r="BX1100" s="778"/>
      <c r="BY1100" s="778"/>
      <c r="BZ1100" s="778"/>
      <c r="CA1100" s="778"/>
      <c r="CB1100" s="778"/>
      <c r="CC1100" s="778"/>
      <c r="CD1100" s="778"/>
      <c r="CE1100" s="778"/>
      <c r="CF1100" s="778"/>
      <c r="CG1100" s="778"/>
      <c r="CH1100" s="778"/>
      <c r="CI1100" s="778"/>
      <c r="CJ1100" s="778"/>
      <c r="CK1100" s="778"/>
      <c r="CL1100" s="778"/>
      <c r="CM1100" s="778"/>
      <c r="CN1100" s="778"/>
      <c r="CO1100" s="778"/>
      <c r="CP1100" s="778"/>
      <c r="CQ1100" s="778"/>
      <c r="CR1100" s="778"/>
      <c r="CS1100" s="778"/>
      <c r="CT1100" s="778"/>
      <c r="CU1100" s="778"/>
      <c r="CV1100" s="778"/>
      <c r="CW1100" s="778"/>
      <c r="CX1100" s="778"/>
      <c r="CY1100" s="778"/>
      <c r="CZ1100" s="778"/>
      <c r="DA1100" s="778"/>
      <c r="DB1100" s="778"/>
      <c r="DC1100" s="778"/>
      <c r="DD1100" s="778"/>
      <c r="DE1100" s="778"/>
      <c r="DF1100" s="778"/>
      <c r="DG1100" s="778"/>
      <c r="DH1100" s="778"/>
      <c r="DI1100" s="778"/>
      <c r="DJ1100" s="778"/>
      <c r="DK1100" s="778"/>
      <c r="DL1100" s="778"/>
      <c r="DM1100" s="778"/>
      <c r="DN1100" s="778"/>
      <c r="DO1100" s="778"/>
      <c r="DP1100" s="778"/>
      <c r="DQ1100" s="778"/>
      <c r="DR1100" s="778"/>
      <c r="DS1100" s="778"/>
      <c r="DT1100" s="778"/>
      <c r="DU1100" s="778"/>
      <c r="DV1100" s="778"/>
      <c r="DW1100" s="778"/>
      <c r="DX1100" s="778"/>
      <c r="DY1100" s="778"/>
      <c r="DZ1100" s="778"/>
      <c r="EA1100" s="778"/>
      <c r="EB1100" s="778"/>
      <c r="EC1100" s="778"/>
      <c r="ED1100" s="778"/>
      <c r="EE1100" s="778"/>
      <c r="EF1100" s="778"/>
      <c r="EG1100" s="778"/>
      <c r="EH1100" s="778"/>
      <c r="EI1100" s="778"/>
      <c r="EJ1100" s="778"/>
      <c r="EK1100" s="778"/>
      <c r="EL1100" s="778"/>
      <c r="EM1100" s="778"/>
      <c r="EN1100" s="778"/>
      <c r="EO1100" s="778"/>
      <c r="EP1100" s="778"/>
      <c r="EQ1100" s="778"/>
      <c r="ER1100" s="778"/>
      <c r="ES1100" s="778"/>
      <c r="ET1100" s="778"/>
      <c r="EU1100" s="778"/>
      <c r="EV1100" s="778"/>
      <c r="EW1100" s="778"/>
      <c r="EX1100" s="778"/>
      <c r="EY1100" s="778"/>
      <c r="EZ1100" s="778"/>
      <c r="FA1100" s="778"/>
      <c r="FB1100" s="778"/>
      <c r="FC1100" s="778"/>
      <c r="FD1100" s="778"/>
      <c r="FE1100" s="778"/>
      <c r="FF1100" s="778"/>
      <c r="FG1100" s="778"/>
      <c r="FH1100" s="778"/>
      <c r="FI1100" s="778"/>
      <c r="FJ1100" s="778"/>
      <c r="FK1100" s="778"/>
      <c r="FL1100" s="778"/>
      <c r="FM1100" s="778"/>
      <c r="FN1100" s="778"/>
      <c r="FO1100" s="778"/>
      <c r="FP1100" s="778"/>
      <c r="FQ1100" s="778"/>
      <c r="FR1100" s="778"/>
      <c r="FS1100" s="778"/>
      <c r="FT1100" s="778"/>
      <c r="FU1100" s="778"/>
      <c r="FV1100" s="778"/>
      <c r="FW1100" s="778"/>
      <c r="FX1100" s="778"/>
      <c r="FY1100" s="778"/>
      <c r="FZ1100" s="778"/>
      <c r="GA1100" s="778"/>
      <c r="GB1100" s="778"/>
      <c r="GC1100" s="778"/>
      <c r="GD1100" s="778"/>
      <c r="GE1100" s="778"/>
      <c r="GF1100" s="778"/>
      <c r="GG1100" s="778"/>
      <c r="GH1100" s="778"/>
      <c r="GI1100" s="778"/>
      <c r="GJ1100" s="778"/>
      <c r="GK1100" s="778"/>
      <c r="GL1100" s="778"/>
      <c r="GM1100" s="778"/>
      <c r="GN1100" s="778"/>
      <c r="GO1100" s="778"/>
      <c r="GP1100" s="778"/>
      <c r="GQ1100" s="778"/>
      <c r="GR1100" s="778"/>
      <c r="GS1100" s="778"/>
      <c r="GT1100" s="778"/>
      <c r="GU1100" s="778"/>
      <c r="GV1100" s="778"/>
      <c r="GW1100" s="778"/>
      <c r="GX1100" s="778"/>
      <c r="GY1100" s="778"/>
      <c r="GZ1100" s="778"/>
      <c r="HA1100" s="778"/>
      <c r="HB1100" s="778"/>
      <c r="HC1100" s="778"/>
      <c r="HD1100" s="778"/>
      <c r="HE1100" s="778"/>
      <c r="HF1100" s="778"/>
      <c r="HG1100" s="778"/>
      <c r="HH1100" s="778"/>
    </row>
    <row r="1101" spans="1:216" s="782" customFormat="1">
      <c r="A1101" s="779"/>
      <c r="B1101" s="780"/>
      <c r="C1101" s="780"/>
      <c r="D1101" s="780"/>
      <c r="E1101" s="780"/>
      <c r="F1101" s="780"/>
      <c r="G1101" s="780"/>
      <c r="H1101" s="780"/>
      <c r="I1101" s="780"/>
      <c r="J1101" s="780"/>
      <c r="K1101" s="780"/>
      <c r="L1101" s="780"/>
      <c r="M1101" s="780"/>
      <c r="N1101" s="780"/>
      <c r="O1101" s="780"/>
      <c r="P1101" s="780"/>
      <c r="Q1101" s="781"/>
      <c r="R1101" s="778"/>
      <c r="S1101" s="778"/>
      <c r="T1101" s="778"/>
      <c r="U1101" s="778"/>
      <c r="V1101" s="778"/>
      <c r="W1101" s="778"/>
      <c r="X1101" s="778"/>
      <c r="Y1101" s="778"/>
      <c r="Z1101" s="778"/>
      <c r="AA1101" s="778"/>
      <c r="AB1101" s="778"/>
      <c r="AC1101" s="778"/>
      <c r="AD1101" s="778"/>
      <c r="AE1101" s="778"/>
      <c r="AF1101" s="778"/>
      <c r="AG1101" s="778"/>
      <c r="AH1101" s="778"/>
      <c r="AI1101" s="778"/>
      <c r="AJ1101" s="778"/>
      <c r="AK1101" s="778"/>
      <c r="AL1101" s="778"/>
      <c r="AM1101" s="778"/>
      <c r="AN1101" s="778"/>
      <c r="AO1101" s="778"/>
      <c r="AP1101" s="778"/>
      <c r="AQ1101" s="778"/>
      <c r="AR1101" s="778"/>
      <c r="AS1101" s="778"/>
      <c r="AT1101" s="778"/>
      <c r="AU1101" s="778"/>
      <c r="AV1101" s="778"/>
      <c r="AW1101" s="778"/>
      <c r="AX1101" s="778"/>
      <c r="AY1101" s="778"/>
      <c r="AZ1101" s="778"/>
      <c r="BA1101" s="778"/>
      <c r="BB1101" s="778"/>
      <c r="BC1101" s="778"/>
      <c r="BD1101" s="778"/>
      <c r="BE1101" s="778"/>
      <c r="BF1101" s="778"/>
      <c r="BG1101" s="778"/>
      <c r="BH1101" s="778"/>
      <c r="BI1101" s="778"/>
      <c r="BJ1101" s="778"/>
      <c r="BK1101" s="778"/>
      <c r="BL1101" s="778"/>
      <c r="BM1101" s="778"/>
      <c r="BN1101" s="778"/>
      <c r="BO1101" s="778"/>
      <c r="BP1101" s="778"/>
      <c r="BQ1101" s="778"/>
      <c r="BR1101" s="778"/>
      <c r="BS1101" s="778"/>
      <c r="BT1101" s="778"/>
      <c r="BU1101" s="778"/>
      <c r="BV1101" s="778"/>
      <c r="BW1101" s="778"/>
      <c r="BX1101" s="778"/>
      <c r="BY1101" s="778"/>
      <c r="BZ1101" s="778"/>
      <c r="CA1101" s="778"/>
      <c r="CB1101" s="778"/>
      <c r="CC1101" s="778"/>
      <c r="CD1101" s="778"/>
      <c r="CE1101" s="778"/>
      <c r="CF1101" s="778"/>
      <c r="CG1101" s="778"/>
      <c r="CH1101" s="778"/>
      <c r="CI1101" s="778"/>
      <c r="CJ1101" s="778"/>
      <c r="CK1101" s="778"/>
      <c r="CL1101" s="778"/>
      <c r="CM1101" s="778"/>
      <c r="CN1101" s="778"/>
      <c r="CO1101" s="778"/>
      <c r="CP1101" s="778"/>
      <c r="CQ1101" s="778"/>
      <c r="CR1101" s="778"/>
      <c r="CS1101" s="778"/>
      <c r="CT1101" s="778"/>
      <c r="CU1101" s="778"/>
      <c r="CV1101" s="778"/>
      <c r="CW1101" s="778"/>
      <c r="CX1101" s="778"/>
      <c r="CY1101" s="778"/>
      <c r="CZ1101" s="778"/>
      <c r="DA1101" s="778"/>
      <c r="DB1101" s="778"/>
      <c r="DC1101" s="778"/>
      <c r="DD1101" s="778"/>
      <c r="DE1101" s="778"/>
      <c r="DF1101" s="778"/>
      <c r="DG1101" s="778"/>
      <c r="DH1101" s="778"/>
      <c r="DI1101" s="778"/>
      <c r="DJ1101" s="778"/>
      <c r="DK1101" s="778"/>
      <c r="DL1101" s="778"/>
      <c r="DM1101" s="778"/>
      <c r="DN1101" s="778"/>
      <c r="DO1101" s="778"/>
      <c r="DP1101" s="778"/>
      <c r="DQ1101" s="778"/>
      <c r="DR1101" s="778"/>
      <c r="DS1101" s="778"/>
      <c r="DT1101" s="778"/>
      <c r="DU1101" s="778"/>
      <c r="DV1101" s="778"/>
      <c r="DW1101" s="778"/>
      <c r="DX1101" s="778"/>
      <c r="DY1101" s="778"/>
      <c r="DZ1101" s="778"/>
      <c r="EA1101" s="778"/>
      <c r="EB1101" s="778"/>
      <c r="EC1101" s="778"/>
      <c r="ED1101" s="778"/>
      <c r="EE1101" s="778"/>
      <c r="EF1101" s="778"/>
      <c r="EG1101" s="778"/>
      <c r="EH1101" s="778"/>
      <c r="EI1101" s="778"/>
      <c r="EJ1101" s="778"/>
      <c r="EK1101" s="778"/>
      <c r="EL1101" s="778"/>
      <c r="EM1101" s="778"/>
      <c r="EN1101" s="778"/>
      <c r="EO1101" s="778"/>
      <c r="EP1101" s="778"/>
      <c r="EQ1101" s="778"/>
      <c r="ER1101" s="778"/>
      <c r="ES1101" s="778"/>
      <c r="ET1101" s="778"/>
      <c r="EU1101" s="778"/>
      <c r="EV1101" s="778"/>
      <c r="EW1101" s="778"/>
      <c r="EX1101" s="778"/>
      <c r="EY1101" s="778"/>
      <c r="EZ1101" s="778"/>
      <c r="FA1101" s="778"/>
      <c r="FB1101" s="778"/>
      <c r="FC1101" s="778"/>
      <c r="FD1101" s="778"/>
      <c r="FE1101" s="778"/>
      <c r="FF1101" s="778"/>
      <c r="FG1101" s="778"/>
      <c r="FH1101" s="778"/>
      <c r="FI1101" s="778"/>
      <c r="FJ1101" s="778"/>
      <c r="FK1101" s="778"/>
      <c r="FL1101" s="778"/>
      <c r="FM1101" s="778"/>
      <c r="FN1101" s="778"/>
      <c r="FO1101" s="778"/>
      <c r="FP1101" s="778"/>
      <c r="FQ1101" s="778"/>
      <c r="FR1101" s="778"/>
      <c r="FS1101" s="778"/>
      <c r="FT1101" s="778"/>
      <c r="FU1101" s="778"/>
      <c r="FV1101" s="778"/>
      <c r="FW1101" s="778"/>
      <c r="FX1101" s="778"/>
      <c r="FY1101" s="778"/>
      <c r="FZ1101" s="778"/>
      <c r="GA1101" s="778"/>
      <c r="GB1101" s="778"/>
      <c r="GC1101" s="778"/>
      <c r="GD1101" s="778"/>
      <c r="GE1101" s="778"/>
      <c r="GF1101" s="778"/>
      <c r="GG1101" s="778"/>
      <c r="GH1101" s="778"/>
      <c r="GI1101" s="778"/>
      <c r="GJ1101" s="778"/>
      <c r="GK1101" s="778"/>
      <c r="GL1101" s="778"/>
      <c r="GM1101" s="778"/>
      <c r="GN1101" s="778"/>
      <c r="GO1101" s="778"/>
      <c r="GP1101" s="778"/>
      <c r="GQ1101" s="778"/>
      <c r="GR1101" s="778"/>
      <c r="GS1101" s="778"/>
      <c r="GT1101" s="778"/>
      <c r="GU1101" s="778"/>
      <c r="GV1101" s="778"/>
      <c r="GW1101" s="778"/>
      <c r="GX1101" s="778"/>
      <c r="GY1101" s="778"/>
      <c r="GZ1101" s="778"/>
      <c r="HA1101" s="778"/>
      <c r="HB1101" s="778"/>
      <c r="HC1101" s="778"/>
      <c r="HD1101" s="778"/>
      <c r="HE1101" s="778"/>
      <c r="HF1101" s="778"/>
      <c r="HG1101" s="778"/>
      <c r="HH1101" s="778"/>
    </row>
    <row r="1102" spans="1:216" s="782" customFormat="1">
      <c r="A1102" s="779"/>
      <c r="B1102" s="780"/>
      <c r="C1102" s="780"/>
      <c r="D1102" s="780"/>
      <c r="E1102" s="780"/>
      <c r="F1102" s="780"/>
      <c r="G1102" s="780"/>
      <c r="H1102" s="780"/>
      <c r="I1102" s="780"/>
      <c r="J1102" s="780"/>
      <c r="K1102" s="780"/>
      <c r="L1102" s="780"/>
      <c r="M1102" s="780"/>
      <c r="N1102" s="780"/>
      <c r="O1102" s="780"/>
      <c r="P1102" s="780"/>
      <c r="Q1102" s="781"/>
      <c r="R1102" s="778"/>
      <c r="S1102" s="778"/>
      <c r="T1102" s="778"/>
      <c r="U1102" s="778"/>
      <c r="V1102" s="778"/>
      <c r="W1102" s="778"/>
      <c r="X1102" s="778"/>
      <c r="Y1102" s="778"/>
      <c r="Z1102" s="778"/>
      <c r="AA1102" s="778"/>
      <c r="AB1102" s="778"/>
      <c r="AC1102" s="778"/>
      <c r="AD1102" s="778"/>
      <c r="AE1102" s="778"/>
      <c r="AF1102" s="778"/>
      <c r="AG1102" s="778"/>
      <c r="AH1102" s="778"/>
      <c r="AI1102" s="778"/>
      <c r="AJ1102" s="778"/>
      <c r="AK1102" s="778"/>
      <c r="AL1102" s="778"/>
      <c r="AM1102" s="778"/>
      <c r="AN1102" s="778"/>
      <c r="AO1102" s="778"/>
      <c r="AP1102" s="778"/>
      <c r="AQ1102" s="778"/>
      <c r="AR1102" s="778"/>
      <c r="AS1102" s="778"/>
      <c r="AT1102" s="778"/>
      <c r="AU1102" s="778"/>
      <c r="AV1102" s="778"/>
      <c r="AW1102" s="778"/>
      <c r="AX1102" s="778"/>
      <c r="AY1102" s="778"/>
      <c r="AZ1102" s="778"/>
      <c r="BA1102" s="778"/>
      <c r="BB1102" s="778"/>
      <c r="BC1102" s="778"/>
      <c r="BD1102" s="778"/>
      <c r="BE1102" s="778"/>
      <c r="BF1102" s="778"/>
      <c r="BG1102" s="778"/>
      <c r="BH1102" s="778"/>
      <c r="BI1102" s="778"/>
      <c r="BJ1102" s="778"/>
      <c r="BK1102" s="778"/>
      <c r="BL1102" s="778"/>
      <c r="BM1102" s="778"/>
      <c r="BN1102" s="778"/>
      <c r="BO1102" s="778"/>
      <c r="BP1102" s="778"/>
      <c r="BQ1102" s="778"/>
      <c r="BR1102" s="778"/>
      <c r="BS1102" s="778"/>
      <c r="BT1102" s="778"/>
      <c r="BU1102" s="778"/>
      <c r="BV1102" s="778"/>
      <c r="BW1102" s="778"/>
      <c r="BX1102" s="778"/>
      <c r="BY1102" s="778"/>
      <c r="BZ1102" s="778"/>
      <c r="CA1102" s="778"/>
      <c r="CB1102" s="778"/>
      <c r="CC1102" s="778"/>
      <c r="CD1102" s="778"/>
      <c r="CE1102" s="778"/>
      <c r="CF1102" s="778"/>
      <c r="CG1102" s="778"/>
      <c r="CH1102" s="778"/>
      <c r="CI1102" s="778"/>
      <c r="CJ1102" s="778"/>
      <c r="CK1102" s="778"/>
      <c r="CL1102" s="778"/>
      <c r="CM1102" s="778"/>
      <c r="CN1102" s="778"/>
      <c r="CO1102" s="778"/>
      <c r="CP1102" s="778"/>
      <c r="CQ1102" s="778"/>
      <c r="CR1102" s="778"/>
      <c r="CS1102" s="778"/>
      <c r="CT1102" s="778"/>
      <c r="CU1102" s="778"/>
      <c r="CV1102" s="778"/>
      <c r="CW1102" s="778"/>
      <c r="CX1102" s="778"/>
      <c r="CY1102" s="778"/>
      <c r="CZ1102" s="778"/>
      <c r="DA1102" s="778"/>
      <c r="DB1102" s="778"/>
      <c r="DC1102" s="778"/>
      <c r="DD1102" s="778"/>
      <c r="DE1102" s="778"/>
      <c r="DF1102" s="778"/>
      <c r="DG1102" s="778"/>
      <c r="DH1102" s="778"/>
      <c r="DI1102" s="778"/>
      <c r="DJ1102" s="778"/>
      <c r="DK1102" s="778"/>
      <c r="DL1102" s="778"/>
      <c r="DM1102" s="778"/>
      <c r="DN1102" s="778"/>
      <c r="DO1102" s="778"/>
      <c r="DP1102" s="778"/>
      <c r="DQ1102" s="778"/>
      <c r="DR1102" s="778"/>
      <c r="DS1102" s="778"/>
      <c r="DT1102" s="778"/>
      <c r="DU1102" s="778"/>
      <c r="DV1102" s="778"/>
      <c r="DW1102" s="778"/>
      <c r="DX1102" s="778"/>
      <c r="DY1102" s="778"/>
      <c r="DZ1102" s="778"/>
      <c r="EA1102" s="778"/>
      <c r="EB1102" s="778"/>
      <c r="EC1102" s="778"/>
      <c r="ED1102" s="778"/>
      <c r="EE1102" s="778"/>
      <c r="EF1102" s="778"/>
      <c r="EG1102" s="778"/>
      <c r="EH1102" s="778"/>
      <c r="EI1102" s="778"/>
      <c r="EJ1102" s="778"/>
      <c r="EK1102" s="778"/>
      <c r="EL1102" s="778"/>
      <c r="EM1102" s="778"/>
      <c r="EN1102" s="778"/>
      <c r="EO1102" s="778"/>
      <c r="EP1102" s="778"/>
      <c r="EQ1102" s="778"/>
      <c r="ER1102" s="778"/>
      <c r="ES1102" s="778"/>
      <c r="ET1102" s="778"/>
      <c r="EU1102" s="778"/>
      <c r="EV1102" s="778"/>
      <c r="EW1102" s="778"/>
      <c r="EX1102" s="778"/>
      <c r="EY1102" s="778"/>
      <c r="EZ1102" s="778"/>
      <c r="FA1102" s="778"/>
      <c r="FB1102" s="778"/>
      <c r="FC1102" s="778"/>
      <c r="FD1102" s="778"/>
      <c r="FE1102" s="778"/>
      <c r="FF1102" s="778"/>
      <c r="FG1102" s="778"/>
      <c r="FH1102" s="778"/>
      <c r="FI1102" s="778"/>
      <c r="FJ1102" s="778"/>
      <c r="FK1102" s="778"/>
      <c r="FL1102" s="778"/>
      <c r="FM1102" s="778"/>
      <c r="FN1102" s="778"/>
      <c r="FO1102" s="778"/>
      <c r="FP1102" s="778"/>
      <c r="FQ1102" s="778"/>
      <c r="FR1102" s="778"/>
      <c r="FS1102" s="778"/>
      <c r="FT1102" s="778"/>
      <c r="FU1102" s="778"/>
      <c r="FV1102" s="778"/>
      <c r="FW1102" s="778"/>
      <c r="FX1102" s="778"/>
      <c r="FY1102" s="778"/>
      <c r="FZ1102" s="778"/>
      <c r="GA1102" s="778"/>
      <c r="GB1102" s="778"/>
      <c r="GC1102" s="778"/>
      <c r="GD1102" s="778"/>
      <c r="GE1102" s="778"/>
      <c r="GF1102" s="778"/>
      <c r="GG1102" s="778"/>
      <c r="GH1102" s="778"/>
      <c r="GI1102" s="778"/>
      <c r="GJ1102" s="778"/>
      <c r="GK1102" s="778"/>
      <c r="GL1102" s="778"/>
      <c r="GM1102" s="778"/>
      <c r="GN1102" s="778"/>
      <c r="GO1102" s="778"/>
      <c r="GP1102" s="778"/>
      <c r="GQ1102" s="778"/>
      <c r="GR1102" s="778"/>
      <c r="GS1102" s="778"/>
      <c r="GT1102" s="778"/>
      <c r="GU1102" s="778"/>
      <c r="GV1102" s="778"/>
      <c r="GW1102" s="778"/>
      <c r="GX1102" s="778"/>
      <c r="GY1102" s="778"/>
      <c r="GZ1102" s="778"/>
      <c r="HA1102" s="778"/>
      <c r="HB1102" s="778"/>
      <c r="HC1102" s="778"/>
      <c r="HD1102" s="778"/>
      <c r="HE1102" s="778"/>
      <c r="HF1102" s="778"/>
      <c r="HG1102" s="778"/>
      <c r="HH1102" s="778"/>
    </row>
    <row r="1103" spans="1:216" s="782" customFormat="1">
      <c r="A1103" s="779"/>
      <c r="B1103" s="780"/>
      <c r="C1103" s="780"/>
      <c r="D1103" s="780"/>
      <c r="E1103" s="780"/>
      <c r="F1103" s="780"/>
      <c r="G1103" s="780"/>
      <c r="H1103" s="780"/>
      <c r="I1103" s="780"/>
      <c r="J1103" s="780"/>
      <c r="K1103" s="780"/>
      <c r="L1103" s="780"/>
      <c r="M1103" s="780"/>
      <c r="N1103" s="780"/>
      <c r="O1103" s="780"/>
      <c r="P1103" s="780"/>
      <c r="Q1103" s="781"/>
      <c r="R1103" s="778"/>
      <c r="S1103" s="778"/>
      <c r="T1103" s="778"/>
      <c r="U1103" s="778"/>
      <c r="V1103" s="778"/>
      <c r="W1103" s="778"/>
      <c r="X1103" s="778"/>
      <c r="Y1103" s="778"/>
      <c r="Z1103" s="778"/>
      <c r="AA1103" s="778"/>
      <c r="AB1103" s="778"/>
      <c r="AC1103" s="778"/>
      <c r="AD1103" s="778"/>
      <c r="AE1103" s="778"/>
      <c r="AF1103" s="778"/>
      <c r="AG1103" s="778"/>
      <c r="AH1103" s="778"/>
      <c r="AI1103" s="778"/>
      <c r="AJ1103" s="778"/>
      <c r="AK1103" s="778"/>
      <c r="AL1103" s="778"/>
      <c r="AM1103" s="778"/>
      <c r="AN1103" s="778"/>
      <c r="AO1103" s="778"/>
      <c r="AP1103" s="778"/>
      <c r="AQ1103" s="778"/>
      <c r="AR1103" s="778"/>
      <c r="AS1103" s="778"/>
      <c r="AT1103" s="778"/>
      <c r="AU1103" s="778"/>
      <c r="AV1103" s="778"/>
      <c r="AW1103" s="778"/>
      <c r="AX1103" s="778"/>
      <c r="AY1103" s="778"/>
      <c r="AZ1103" s="778"/>
      <c r="BA1103" s="778"/>
      <c r="BB1103" s="778"/>
      <c r="BC1103" s="778"/>
      <c r="BD1103" s="778"/>
      <c r="BE1103" s="778"/>
      <c r="BF1103" s="778"/>
      <c r="BG1103" s="778"/>
      <c r="BH1103" s="778"/>
      <c r="BI1103" s="778"/>
      <c r="BJ1103" s="778"/>
      <c r="BK1103" s="778"/>
      <c r="BL1103" s="778"/>
      <c r="BM1103" s="778"/>
      <c r="BN1103" s="778"/>
      <c r="BO1103" s="778"/>
      <c r="BP1103" s="778"/>
      <c r="BQ1103" s="778"/>
      <c r="BR1103" s="778"/>
      <c r="BS1103" s="778"/>
      <c r="BT1103" s="778"/>
      <c r="BU1103" s="778"/>
      <c r="BV1103" s="778"/>
      <c r="BW1103" s="778"/>
      <c r="BX1103" s="778"/>
      <c r="BY1103" s="778"/>
      <c r="BZ1103" s="778"/>
      <c r="CA1103" s="778"/>
      <c r="CB1103" s="778"/>
      <c r="CC1103" s="778"/>
      <c r="CD1103" s="778"/>
      <c r="CE1103" s="778"/>
      <c r="CF1103" s="778"/>
      <c r="CG1103" s="778"/>
      <c r="CH1103" s="778"/>
      <c r="CI1103" s="778"/>
      <c r="CJ1103" s="778"/>
      <c r="CK1103" s="778"/>
      <c r="CL1103" s="778"/>
      <c r="CM1103" s="778"/>
      <c r="CN1103" s="778"/>
      <c r="CO1103" s="778"/>
      <c r="CP1103" s="778"/>
      <c r="CQ1103" s="778"/>
      <c r="CR1103" s="778"/>
      <c r="CS1103" s="778"/>
      <c r="CT1103" s="778"/>
      <c r="CU1103" s="778"/>
      <c r="CV1103" s="778"/>
      <c r="CW1103" s="778"/>
      <c r="CX1103" s="778"/>
      <c r="CY1103" s="778"/>
      <c r="CZ1103" s="778"/>
      <c r="DA1103" s="778"/>
      <c r="DB1103" s="778"/>
      <c r="DC1103" s="778"/>
      <c r="DD1103" s="778"/>
      <c r="DE1103" s="778"/>
      <c r="DF1103" s="778"/>
      <c r="DG1103" s="778"/>
      <c r="DH1103" s="778"/>
      <c r="DI1103" s="778"/>
      <c r="DJ1103" s="778"/>
      <c r="DK1103" s="778"/>
      <c r="DL1103" s="778"/>
      <c r="DM1103" s="778"/>
      <c r="DN1103" s="778"/>
      <c r="DO1103" s="778"/>
      <c r="DP1103" s="778"/>
      <c r="DQ1103" s="778"/>
      <c r="DR1103" s="778"/>
      <c r="DS1103" s="778"/>
      <c r="DT1103" s="778"/>
      <c r="DU1103" s="778"/>
      <c r="DV1103" s="778"/>
      <c r="DW1103" s="778"/>
      <c r="DX1103" s="778"/>
      <c r="DY1103" s="778"/>
      <c r="DZ1103" s="778"/>
      <c r="EA1103" s="778"/>
      <c r="EB1103" s="778"/>
      <c r="EC1103" s="778"/>
      <c r="ED1103" s="778"/>
      <c r="EE1103" s="778"/>
      <c r="EF1103" s="778"/>
      <c r="EG1103" s="778"/>
      <c r="EH1103" s="778"/>
      <c r="EI1103" s="778"/>
      <c r="EJ1103" s="778"/>
      <c r="EK1103" s="778"/>
      <c r="EL1103" s="778"/>
      <c r="EM1103" s="778"/>
      <c r="EN1103" s="778"/>
      <c r="EO1103" s="778"/>
      <c r="EP1103" s="778"/>
      <c r="EQ1103" s="778"/>
      <c r="ER1103" s="778"/>
      <c r="ES1103" s="778"/>
      <c r="ET1103" s="778"/>
      <c r="EU1103" s="778"/>
      <c r="EV1103" s="778"/>
      <c r="EW1103" s="778"/>
      <c r="EX1103" s="778"/>
      <c r="EY1103" s="778"/>
      <c r="EZ1103" s="778"/>
      <c r="FA1103" s="778"/>
      <c r="FB1103" s="778"/>
      <c r="FC1103" s="778"/>
      <c r="FD1103" s="778"/>
      <c r="FE1103" s="778"/>
      <c r="FF1103" s="778"/>
      <c r="FG1103" s="778"/>
      <c r="FH1103" s="778"/>
      <c r="FI1103" s="778"/>
      <c r="FJ1103" s="778"/>
      <c r="FK1103" s="778"/>
      <c r="FL1103" s="778"/>
      <c r="FM1103" s="778"/>
      <c r="FN1103" s="778"/>
      <c r="FO1103" s="778"/>
      <c r="FP1103" s="778"/>
      <c r="FQ1103" s="778"/>
      <c r="FR1103" s="778"/>
      <c r="FS1103" s="778"/>
      <c r="FT1103" s="778"/>
      <c r="FU1103" s="778"/>
      <c r="FV1103" s="778"/>
      <c r="FW1103" s="778"/>
      <c r="FX1103" s="778"/>
      <c r="FY1103" s="778"/>
      <c r="FZ1103" s="778"/>
      <c r="GA1103" s="778"/>
      <c r="GB1103" s="778"/>
      <c r="GC1103" s="778"/>
      <c r="GD1103" s="778"/>
      <c r="GE1103" s="778"/>
      <c r="GF1103" s="778"/>
      <c r="GG1103" s="778"/>
      <c r="GH1103" s="778"/>
      <c r="GI1103" s="778"/>
      <c r="GJ1103" s="778"/>
      <c r="GK1103" s="778"/>
      <c r="GL1103" s="778"/>
      <c r="GM1103" s="778"/>
      <c r="GN1103" s="778"/>
      <c r="GO1103" s="778"/>
      <c r="GP1103" s="778"/>
      <c r="GQ1103" s="778"/>
      <c r="GR1103" s="778"/>
      <c r="GS1103" s="778"/>
      <c r="GT1103" s="778"/>
      <c r="GU1103" s="778"/>
      <c r="GV1103" s="778"/>
      <c r="GW1103" s="778"/>
      <c r="GX1103" s="778"/>
      <c r="GY1103" s="778"/>
      <c r="GZ1103" s="778"/>
      <c r="HA1103" s="778"/>
      <c r="HB1103" s="778"/>
      <c r="HC1103" s="778"/>
      <c r="HD1103" s="778"/>
      <c r="HE1103" s="778"/>
      <c r="HF1103" s="778"/>
      <c r="HG1103" s="778"/>
      <c r="HH1103" s="778"/>
    </row>
    <row r="1104" spans="1:216" s="782" customFormat="1">
      <c r="A1104" s="779"/>
      <c r="B1104" s="780"/>
      <c r="C1104" s="780"/>
      <c r="D1104" s="780"/>
      <c r="E1104" s="780"/>
      <c r="F1104" s="780"/>
      <c r="G1104" s="780"/>
      <c r="H1104" s="780"/>
      <c r="I1104" s="780"/>
      <c r="J1104" s="780"/>
      <c r="K1104" s="780"/>
      <c r="L1104" s="780"/>
      <c r="M1104" s="780"/>
      <c r="N1104" s="780"/>
      <c r="O1104" s="780"/>
      <c r="P1104" s="780"/>
      <c r="Q1104" s="781"/>
      <c r="R1104" s="778"/>
      <c r="S1104" s="778"/>
      <c r="T1104" s="778"/>
      <c r="U1104" s="778"/>
      <c r="V1104" s="778"/>
      <c r="W1104" s="778"/>
      <c r="X1104" s="778"/>
      <c r="Y1104" s="778"/>
      <c r="Z1104" s="778"/>
      <c r="AA1104" s="778"/>
      <c r="AB1104" s="778"/>
      <c r="AC1104" s="778"/>
      <c r="AD1104" s="778"/>
      <c r="AE1104" s="778"/>
      <c r="AF1104" s="778"/>
      <c r="AG1104" s="778"/>
      <c r="AH1104" s="778"/>
      <c r="AI1104" s="778"/>
      <c r="AJ1104" s="778"/>
      <c r="AK1104" s="778"/>
      <c r="AL1104" s="778"/>
      <c r="AM1104" s="778"/>
      <c r="AN1104" s="778"/>
      <c r="AO1104" s="778"/>
      <c r="AP1104" s="778"/>
      <c r="AQ1104" s="778"/>
      <c r="AR1104" s="778"/>
      <c r="AS1104" s="778"/>
      <c r="AT1104" s="778"/>
      <c r="AU1104" s="778"/>
      <c r="AV1104" s="778"/>
      <c r="AW1104" s="778"/>
      <c r="AX1104" s="778"/>
      <c r="AY1104" s="778"/>
      <c r="AZ1104" s="778"/>
      <c r="BA1104" s="778"/>
      <c r="BB1104" s="778"/>
      <c r="BC1104" s="778"/>
      <c r="BD1104" s="778"/>
      <c r="BE1104" s="778"/>
      <c r="BF1104" s="778"/>
      <c r="BG1104" s="778"/>
      <c r="BH1104" s="778"/>
      <c r="BI1104" s="778"/>
      <c r="BJ1104" s="778"/>
      <c r="BK1104" s="778"/>
      <c r="BL1104" s="778"/>
      <c r="BM1104" s="778"/>
      <c r="BN1104" s="778"/>
      <c r="BO1104" s="778"/>
      <c r="BP1104" s="778"/>
      <c r="BQ1104" s="778"/>
      <c r="BR1104" s="778"/>
      <c r="BS1104" s="778"/>
      <c r="BT1104" s="778"/>
      <c r="BU1104" s="778"/>
      <c r="BV1104" s="778"/>
      <c r="BW1104" s="778"/>
      <c r="BX1104" s="778"/>
      <c r="BY1104" s="778"/>
      <c r="BZ1104" s="778"/>
      <c r="CA1104" s="778"/>
      <c r="CB1104" s="778"/>
      <c r="CC1104" s="778"/>
      <c r="CD1104" s="778"/>
      <c r="CE1104" s="778"/>
      <c r="CF1104" s="778"/>
      <c r="CG1104" s="778"/>
      <c r="CH1104" s="778"/>
      <c r="CI1104" s="778"/>
      <c r="CJ1104" s="778"/>
      <c r="CK1104" s="778"/>
      <c r="CL1104" s="778"/>
      <c r="CM1104" s="778"/>
      <c r="CN1104" s="778"/>
      <c r="CO1104" s="778"/>
      <c r="CP1104" s="778"/>
      <c r="CQ1104" s="778"/>
      <c r="CR1104" s="778"/>
      <c r="CS1104" s="778"/>
      <c r="CT1104" s="778"/>
      <c r="CU1104" s="778"/>
      <c r="CV1104" s="778"/>
      <c r="CW1104" s="778"/>
      <c r="CX1104" s="778"/>
      <c r="CY1104" s="778"/>
      <c r="CZ1104" s="778"/>
      <c r="DA1104" s="778"/>
      <c r="DB1104" s="778"/>
      <c r="DC1104" s="778"/>
      <c r="DD1104" s="778"/>
      <c r="DE1104" s="778"/>
      <c r="DF1104" s="778"/>
      <c r="DG1104" s="778"/>
      <c r="DH1104" s="778"/>
      <c r="DI1104" s="778"/>
      <c r="DJ1104" s="778"/>
      <c r="DK1104" s="778"/>
      <c r="DL1104" s="778"/>
      <c r="DM1104" s="778"/>
      <c r="DN1104" s="778"/>
      <c r="DO1104" s="778"/>
      <c r="DP1104" s="778"/>
      <c r="DQ1104" s="778"/>
      <c r="DR1104" s="778"/>
      <c r="DS1104" s="778"/>
      <c r="DT1104" s="778"/>
      <c r="DU1104" s="778"/>
      <c r="DV1104" s="778"/>
      <c r="DW1104" s="778"/>
      <c r="DX1104" s="778"/>
      <c r="DY1104" s="778"/>
      <c r="DZ1104" s="778"/>
      <c r="EA1104" s="778"/>
      <c r="EB1104" s="778"/>
      <c r="EC1104" s="778"/>
      <c r="ED1104" s="778"/>
      <c r="EE1104" s="778"/>
      <c r="EF1104" s="778"/>
      <c r="EG1104" s="778"/>
      <c r="EH1104" s="778"/>
      <c r="EI1104" s="778"/>
      <c r="EJ1104" s="778"/>
      <c r="EK1104" s="778"/>
      <c r="EL1104" s="778"/>
      <c r="EM1104" s="778"/>
      <c r="EN1104" s="778"/>
      <c r="EO1104" s="778"/>
      <c r="EP1104" s="778"/>
      <c r="EQ1104" s="778"/>
      <c r="ER1104" s="778"/>
      <c r="ES1104" s="778"/>
      <c r="ET1104" s="778"/>
      <c r="EU1104" s="778"/>
      <c r="EV1104" s="778"/>
      <c r="EW1104" s="778"/>
      <c r="EX1104" s="778"/>
      <c r="EY1104" s="778"/>
      <c r="EZ1104" s="778"/>
      <c r="FA1104" s="778"/>
      <c r="FB1104" s="778"/>
      <c r="FC1104" s="778"/>
      <c r="FD1104" s="778"/>
      <c r="FE1104" s="778"/>
      <c r="FF1104" s="778"/>
      <c r="FG1104" s="778"/>
      <c r="FH1104" s="778"/>
      <c r="FI1104" s="778"/>
      <c r="FJ1104" s="778"/>
      <c r="FK1104" s="778"/>
      <c r="FL1104" s="778"/>
      <c r="FM1104" s="778"/>
      <c r="FN1104" s="778"/>
      <c r="FO1104" s="778"/>
      <c r="FP1104" s="778"/>
      <c r="FQ1104" s="778"/>
      <c r="FR1104" s="778"/>
      <c r="FS1104" s="778"/>
      <c r="FT1104" s="778"/>
      <c r="FU1104" s="778"/>
      <c r="FV1104" s="778"/>
      <c r="FW1104" s="778"/>
      <c r="FX1104" s="778"/>
      <c r="FY1104" s="778"/>
      <c r="FZ1104" s="778"/>
      <c r="GA1104" s="778"/>
      <c r="GB1104" s="778"/>
      <c r="GC1104" s="778"/>
      <c r="GD1104" s="778"/>
      <c r="GE1104" s="778"/>
      <c r="GF1104" s="778"/>
      <c r="GG1104" s="778"/>
      <c r="GH1104" s="778"/>
      <c r="GI1104" s="778"/>
      <c r="GJ1104" s="778"/>
      <c r="GK1104" s="778"/>
      <c r="GL1104" s="778"/>
      <c r="GM1104" s="778"/>
      <c r="GN1104" s="778"/>
      <c r="GO1104" s="778"/>
      <c r="GP1104" s="778"/>
      <c r="GQ1104" s="778"/>
      <c r="GR1104" s="778"/>
      <c r="GS1104" s="778"/>
      <c r="GT1104" s="778"/>
      <c r="GU1104" s="778"/>
      <c r="GV1104" s="778"/>
      <c r="GW1104" s="778"/>
      <c r="GX1104" s="778"/>
      <c r="GY1104" s="778"/>
      <c r="GZ1104" s="778"/>
      <c r="HA1104" s="778"/>
      <c r="HB1104" s="778"/>
      <c r="HC1104" s="778"/>
      <c r="HD1104" s="778"/>
      <c r="HE1104" s="778"/>
      <c r="HF1104" s="778"/>
      <c r="HG1104" s="778"/>
      <c r="HH1104" s="778"/>
    </row>
    <row r="1105" spans="1:216" s="782" customFormat="1">
      <c r="A1105" s="779"/>
      <c r="B1105" s="780"/>
      <c r="C1105" s="780"/>
      <c r="D1105" s="780"/>
      <c r="E1105" s="780"/>
      <c r="F1105" s="780"/>
      <c r="G1105" s="780"/>
      <c r="H1105" s="780"/>
      <c r="I1105" s="780"/>
      <c r="J1105" s="780"/>
      <c r="K1105" s="780"/>
      <c r="L1105" s="780"/>
      <c r="M1105" s="780"/>
      <c r="N1105" s="780"/>
      <c r="O1105" s="780"/>
      <c r="P1105" s="780"/>
      <c r="Q1105" s="781"/>
      <c r="R1105" s="778"/>
      <c r="S1105" s="778"/>
      <c r="T1105" s="778"/>
      <c r="U1105" s="778"/>
      <c r="V1105" s="778"/>
      <c r="W1105" s="778"/>
      <c r="X1105" s="778"/>
      <c r="Y1105" s="778"/>
      <c r="Z1105" s="778"/>
      <c r="AA1105" s="778"/>
      <c r="AB1105" s="778"/>
      <c r="AC1105" s="778"/>
      <c r="AD1105" s="778"/>
      <c r="AE1105" s="778"/>
      <c r="AF1105" s="778"/>
      <c r="AG1105" s="778"/>
      <c r="AH1105" s="778"/>
      <c r="AI1105" s="778"/>
      <c r="AJ1105" s="778"/>
      <c r="AK1105" s="778"/>
      <c r="AL1105" s="778"/>
      <c r="AM1105" s="778"/>
      <c r="AN1105" s="778"/>
      <c r="AO1105" s="778"/>
      <c r="AP1105" s="778"/>
      <c r="AQ1105" s="778"/>
      <c r="AR1105" s="778"/>
      <c r="AS1105" s="778"/>
      <c r="AT1105" s="778"/>
      <c r="AU1105" s="778"/>
      <c r="AV1105" s="778"/>
      <c r="AW1105" s="778"/>
      <c r="AX1105" s="778"/>
      <c r="AY1105" s="778"/>
      <c r="AZ1105" s="778"/>
      <c r="BA1105" s="778"/>
      <c r="BB1105" s="778"/>
      <c r="BC1105" s="778"/>
      <c r="BD1105" s="778"/>
      <c r="BE1105" s="778"/>
      <c r="BF1105" s="778"/>
      <c r="BG1105" s="778"/>
      <c r="BH1105" s="778"/>
      <c r="BI1105" s="778"/>
      <c r="BJ1105" s="778"/>
      <c r="BK1105" s="778"/>
      <c r="BL1105" s="778"/>
      <c r="BM1105" s="778"/>
      <c r="BN1105" s="778"/>
      <c r="BO1105" s="778"/>
      <c r="BP1105" s="778"/>
      <c r="BQ1105" s="778"/>
      <c r="BR1105" s="778"/>
      <c r="BS1105" s="778"/>
      <c r="BT1105" s="778"/>
      <c r="BU1105" s="778"/>
      <c r="BV1105" s="778"/>
      <c r="BW1105" s="778"/>
      <c r="BX1105" s="778"/>
      <c r="BY1105" s="778"/>
      <c r="BZ1105" s="778"/>
      <c r="CA1105" s="778"/>
      <c r="CB1105" s="778"/>
      <c r="CC1105" s="778"/>
      <c r="CD1105" s="778"/>
      <c r="CE1105" s="778"/>
      <c r="CF1105" s="778"/>
      <c r="CG1105" s="778"/>
      <c r="CH1105" s="778"/>
      <c r="CI1105" s="778"/>
      <c r="CJ1105" s="778"/>
      <c r="CK1105" s="778"/>
      <c r="CL1105" s="778"/>
      <c r="CM1105" s="778"/>
      <c r="CN1105" s="778"/>
      <c r="CO1105" s="778"/>
      <c r="CP1105" s="778"/>
      <c r="CQ1105" s="778"/>
      <c r="CR1105" s="778"/>
      <c r="CS1105" s="778"/>
      <c r="CT1105" s="778"/>
      <c r="CU1105" s="778"/>
      <c r="CV1105" s="778"/>
      <c r="CW1105" s="778"/>
      <c r="CX1105" s="778"/>
      <c r="CY1105" s="778"/>
      <c r="CZ1105" s="778"/>
      <c r="DA1105" s="778"/>
      <c r="DB1105" s="778"/>
      <c r="DC1105" s="778"/>
      <c r="DD1105" s="778"/>
      <c r="DE1105" s="778"/>
      <c r="DF1105" s="778"/>
      <c r="DG1105" s="778"/>
      <c r="DH1105" s="778"/>
      <c r="DI1105" s="778"/>
      <c r="DJ1105" s="778"/>
      <c r="DK1105" s="778"/>
      <c r="DL1105" s="778"/>
      <c r="DM1105" s="778"/>
      <c r="DN1105" s="778"/>
      <c r="DO1105" s="778"/>
      <c r="DP1105" s="778"/>
      <c r="DQ1105" s="778"/>
      <c r="DR1105" s="778"/>
      <c r="DS1105" s="778"/>
      <c r="DT1105" s="778"/>
      <c r="DU1105" s="778"/>
      <c r="DV1105" s="778"/>
      <c r="DW1105" s="778"/>
      <c r="DX1105" s="778"/>
      <c r="DY1105" s="778"/>
      <c r="DZ1105" s="778"/>
      <c r="EA1105" s="778"/>
      <c r="EB1105" s="778"/>
      <c r="EC1105" s="778"/>
      <c r="ED1105" s="778"/>
      <c r="EE1105" s="778"/>
      <c r="EF1105" s="778"/>
      <c r="EG1105" s="778"/>
      <c r="EH1105" s="778"/>
      <c r="EI1105" s="778"/>
      <c r="EJ1105" s="778"/>
      <c r="EK1105" s="778"/>
      <c r="EL1105" s="778"/>
      <c r="EM1105" s="778"/>
      <c r="EN1105" s="778"/>
      <c r="EO1105" s="778"/>
      <c r="EP1105" s="778"/>
      <c r="EQ1105" s="778"/>
      <c r="ER1105" s="778"/>
      <c r="ES1105" s="778"/>
      <c r="ET1105" s="778"/>
      <c r="EU1105" s="778"/>
      <c r="EV1105" s="778"/>
      <c r="EW1105" s="778"/>
      <c r="EX1105" s="778"/>
      <c r="EY1105" s="778"/>
      <c r="EZ1105" s="778"/>
      <c r="FA1105" s="778"/>
      <c r="FB1105" s="778"/>
      <c r="FC1105" s="778"/>
      <c r="FD1105" s="778"/>
      <c r="FE1105" s="778"/>
      <c r="FF1105" s="778"/>
      <c r="FG1105" s="778"/>
      <c r="FH1105" s="778"/>
      <c r="FI1105" s="778"/>
      <c r="FJ1105" s="778"/>
      <c r="FK1105" s="778"/>
      <c r="FL1105" s="778"/>
      <c r="FM1105" s="778"/>
      <c r="FN1105" s="778"/>
      <c r="FO1105" s="778"/>
      <c r="FP1105" s="778"/>
      <c r="FQ1105" s="778"/>
      <c r="FR1105" s="778"/>
      <c r="FS1105" s="778"/>
      <c r="FT1105" s="778"/>
      <c r="FU1105" s="778"/>
      <c r="FV1105" s="778"/>
      <c r="FW1105" s="778"/>
      <c r="FX1105" s="778"/>
      <c r="FY1105" s="778"/>
      <c r="FZ1105" s="778"/>
      <c r="GA1105" s="778"/>
      <c r="GB1105" s="778"/>
      <c r="GC1105" s="778"/>
      <c r="GD1105" s="778"/>
      <c r="GE1105" s="778"/>
      <c r="GF1105" s="778"/>
      <c r="GG1105" s="778"/>
      <c r="GH1105" s="778"/>
      <c r="GI1105" s="778"/>
      <c r="GJ1105" s="778"/>
      <c r="GK1105" s="778"/>
      <c r="GL1105" s="778"/>
      <c r="GM1105" s="778"/>
      <c r="GN1105" s="778"/>
      <c r="GO1105" s="778"/>
      <c r="GP1105" s="778"/>
      <c r="GQ1105" s="778"/>
      <c r="GR1105" s="778"/>
      <c r="GS1105" s="778"/>
      <c r="GT1105" s="778"/>
      <c r="GU1105" s="778"/>
      <c r="GV1105" s="778"/>
      <c r="GW1105" s="778"/>
      <c r="GX1105" s="778"/>
      <c r="GY1105" s="778"/>
      <c r="GZ1105" s="778"/>
      <c r="HA1105" s="778"/>
      <c r="HB1105" s="778"/>
      <c r="HC1105" s="778"/>
      <c r="HD1105" s="778"/>
      <c r="HE1105" s="778"/>
      <c r="HF1105" s="778"/>
      <c r="HG1105" s="778"/>
      <c r="HH1105" s="778"/>
    </row>
    <row r="1106" spans="1:216" s="782" customFormat="1">
      <c r="A1106" s="779"/>
      <c r="B1106" s="780"/>
      <c r="C1106" s="780"/>
      <c r="D1106" s="780"/>
      <c r="E1106" s="780"/>
      <c r="F1106" s="780"/>
      <c r="G1106" s="780"/>
      <c r="H1106" s="780"/>
      <c r="I1106" s="780"/>
      <c r="J1106" s="780"/>
      <c r="K1106" s="780"/>
      <c r="L1106" s="780"/>
      <c r="M1106" s="780"/>
      <c r="N1106" s="780"/>
      <c r="O1106" s="780"/>
      <c r="P1106" s="780"/>
      <c r="Q1106" s="781"/>
      <c r="R1106" s="778"/>
      <c r="S1106" s="778"/>
      <c r="T1106" s="778"/>
      <c r="U1106" s="778"/>
      <c r="V1106" s="778"/>
      <c r="W1106" s="778"/>
      <c r="X1106" s="778"/>
      <c r="Y1106" s="778"/>
      <c r="Z1106" s="778"/>
      <c r="AA1106" s="778"/>
      <c r="AB1106" s="778"/>
      <c r="AC1106" s="778"/>
      <c r="AD1106" s="778"/>
      <c r="AE1106" s="778"/>
      <c r="AF1106" s="778"/>
      <c r="AG1106" s="778"/>
      <c r="AH1106" s="778"/>
      <c r="AI1106" s="778"/>
      <c r="AJ1106" s="778"/>
      <c r="AK1106" s="778"/>
      <c r="AL1106" s="778"/>
      <c r="AM1106" s="778"/>
      <c r="AN1106" s="778"/>
      <c r="AO1106" s="778"/>
      <c r="AP1106" s="778"/>
      <c r="AQ1106" s="778"/>
      <c r="AR1106" s="778"/>
      <c r="AS1106" s="778"/>
      <c r="AT1106" s="778"/>
      <c r="AU1106" s="778"/>
      <c r="AV1106" s="778"/>
      <c r="AW1106" s="778"/>
      <c r="AX1106" s="778"/>
      <c r="AY1106" s="778"/>
      <c r="AZ1106" s="778"/>
      <c r="BA1106" s="778"/>
      <c r="BB1106" s="778"/>
      <c r="BC1106" s="778"/>
      <c r="BD1106" s="778"/>
      <c r="BE1106" s="778"/>
      <c r="BF1106" s="778"/>
      <c r="BG1106" s="778"/>
      <c r="BH1106" s="778"/>
      <c r="BI1106" s="778"/>
      <c r="BJ1106" s="778"/>
      <c r="BK1106" s="778"/>
      <c r="BL1106" s="778"/>
      <c r="BM1106" s="778"/>
      <c r="BN1106" s="778"/>
      <c r="BO1106" s="778"/>
      <c r="BP1106" s="778"/>
      <c r="BQ1106" s="778"/>
      <c r="BR1106" s="778"/>
      <c r="BS1106" s="778"/>
      <c r="BT1106" s="778"/>
      <c r="BU1106" s="778"/>
      <c r="BV1106" s="778"/>
      <c r="BW1106" s="778"/>
      <c r="BX1106" s="778"/>
      <c r="BY1106" s="778"/>
      <c r="BZ1106" s="778"/>
      <c r="CA1106" s="778"/>
      <c r="CB1106" s="778"/>
      <c r="CC1106" s="778"/>
      <c r="CD1106" s="778"/>
      <c r="CE1106" s="778"/>
      <c r="CF1106" s="778"/>
      <c r="CG1106" s="778"/>
      <c r="CH1106" s="778"/>
      <c r="CI1106" s="778"/>
      <c r="CJ1106" s="778"/>
      <c r="CK1106" s="778"/>
      <c r="CL1106" s="778"/>
      <c r="CM1106" s="778"/>
      <c r="CN1106" s="778"/>
      <c r="CO1106" s="778"/>
      <c r="CP1106" s="778"/>
      <c r="CQ1106" s="778"/>
      <c r="CR1106" s="778"/>
      <c r="CS1106" s="778"/>
      <c r="CT1106" s="778"/>
      <c r="CU1106" s="778"/>
      <c r="CV1106" s="778"/>
      <c r="CW1106" s="778"/>
      <c r="CX1106" s="778"/>
      <c r="CY1106" s="778"/>
      <c r="CZ1106" s="778"/>
      <c r="DA1106" s="778"/>
      <c r="DB1106" s="778"/>
      <c r="DC1106" s="778"/>
      <c r="DD1106" s="778"/>
      <c r="DE1106" s="778"/>
      <c r="DF1106" s="778"/>
      <c r="DG1106" s="778"/>
      <c r="DH1106" s="778"/>
      <c r="DI1106" s="778"/>
      <c r="DJ1106" s="778"/>
      <c r="DK1106" s="778"/>
      <c r="DL1106" s="778"/>
      <c r="DM1106" s="778"/>
      <c r="DN1106" s="778"/>
      <c r="DO1106" s="778"/>
      <c r="DP1106" s="778"/>
      <c r="DQ1106" s="778"/>
      <c r="DR1106" s="778"/>
      <c r="DS1106" s="778"/>
      <c r="DT1106" s="778"/>
      <c r="DU1106" s="778"/>
      <c r="DV1106" s="778"/>
      <c r="DW1106" s="778"/>
      <c r="DX1106" s="778"/>
      <c r="DY1106" s="778"/>
      <c r="DZ1106" s="778"/>
      <c r="EA1106" s="778"/>
      <c r="EB1106" s="778"/>
      <c r="EC1106" s="778"/>
      <c r="ED1106" s="778"/>
      <c r="EE1106" s="778"/>
      <c r="EF1106" s="778"/>
      <c r="EG1106" s="778"/>
      <c r="EH1106" s="778"/>
      <c r="EI1106" s="778"/>
      <c r="EJ1106" s="778"/>
      <c r="EK1106" s="778"/>
      <c r="EL1106" s="778"/>
      <c r="EM1106" s="778"/>
      <c r="EN1106" s="778"/>
      <c r="EO1106" s="778"/>
      <c r="EP1106" s="778"/>
      <c r="EQ1106" s="778"/>
      <c r="ER1106" s="778"/>
      <c r="ES1106" s="778"/>
      <c r="ET1106" s="778"/>
      <c r="EU1106" s="778"/>
      <c r="EV1106" s="778"/>
      <c r="EW1106" s="778"/>
      <c r="EX1106" s="778"/>
      <c r="EY1106" s="778"/>
      <c r="EZ1106" s="778"/>
      <c r="FA1106" s="778"/>
      <c r="FB1106" s="778"/>
      <c r="FC1106" s="778"/>
      <c r="FD1106" s="778"/>
      <c r="FE1106" s="778"/>
      <c r="FF1106" s="778"/>
      <c r="FG1106" s="778"/>
      <c r="FH1106" s="778"/>
      <c r="FI1106" s="778"/>
      <c r="FJ1106" s="778"/>
      <c r="FK1106" s="778"/>
      <c r="FL1106" s="778"/>
      <c r="FM1106" s="778"/>
      <c r="FN1106" s="778"/>
      <c r="FO1106" s="778"/>
      <c r="FP1106" s="778"/>
      <c r="FQ1106" s="778"/>
      <c r="FR1106" s="778"/>
      <c r="FS1106" s="778"/>
      <c r="FT1106" s="778"/>
      <c r="FU1106" s="778"/>
      <c r="FV1106" s="778"/>
      <c r="FW1106" s="778"/>
      <c r="FX1106" s="778"/>
      <c r="FY1106" s="778"/>
      <c r="FZ1106" s="778"/>
      <c r="GA1106" s="778"/>
      <c r="GB1106" s="778"/>
      <c r="GC1106" s="778"/>
      <c r="GD1106" s="778"/>
      <c r="GE1106" s="778"/>
      <c r="GF1106" s="778"/>
      <c r="GG1106" s="778"/>
      <c r="GH1106" s="778"/>
      <c r="GI1106" s="778"/>
      <c r="GJ1106" s="778"/>
      <c r="GK1106" s="778"/>
      <c r="GL1106" s="778"/>
      <c r="GM1106" s="778"/>
      <c r="GN1106" s="778"/>
      <c r="GO1106" s="778"/>
      <c r="GP1106" s="778"/>
      <c r="GQ1106" s="778"/>
      <c r="GR1106" s="778"/>
      <c r="GS1106" s="778"/>
      <c r="GT1106" s="778"/>
      <c r="GU1106" s="778"/>
      <c r="GV1106" s="778"/>
      <c r="GW1106" s="778"/>
      <c r="GX1106" s="778"/>
      <c r="GY1106" s="778"/>
      <c r="GZ1106" s="778"/>
      <c r="HA1106" s="778"/>
      <c r="HB1106" s="778"/>
      <c r="HC1106" s="778"/>
      <c r="HD1106" s="778"/>
      <c r="HE1106" s="778"/>
      <c r="HF1106" s="778"/>
      <c r="HG1106" s="778"/>
      <c r="HH1106" s="778"/>
    </row>
    <row r="1107" spans="1:216" s="782" customFormat="1">
      <c r="A1107" s="779"/>
      <c r="B1107" s="780"/>
      <c r="C1107" s="780"/>
      <c r="D1107" s="780"/>
      <c r="E1107" s="780"/>
      <c r="F1107" s="780"/>
      <c r="G1107" s="780"/>
      <c r="H1107" s="780"/>
      <c r="I1107" s="780"/>
      <c r="J1107" s="780"/>
      <c r="K1107" s="780"/>
      <c r="L1107" s="780"/>
      <c r="M1107" s="780"/>
      <c r="N1107" s="780"/>
      <c r="O1107" s="780"/>
      <c r="P1107" s="780"/>
      <c r="Q1107" s="781"/>
      <c r="R1107" s="778"/>
      <c r="S1107" s="778"/>
      <c r="T1107" s="778"/>
      <c r="U1107" s="778"/>
      <c r="V1107" s="778"/>
      <c r="W1107" s="778"/>
      <c r="X1107" s="778"/>
      <c r="Y1107" s="778"/>
      <c r="Z1107" s="778"/>
      <c r="AA1107" s="778"/>
      <c r="AB1107" s="778"/>
      <c r="AC1107" s="778"/>
      <c r="AD1107" s="778"/>
      <c r="AE1107" s="778"/>
      <c r="AF1107" s="778"/>
      <c r="AG1107" s="778"/>
      <c r="AH1107" s="778"/>
      <c r="AI1107" s="778"/>
      <c r="AJ1107" s="778"/>
      <c r="AK1107" s="778"/>
      <c r="AL1107" s="778"/>
      <c r="AM1107" s="778"/>
      <c r="AN1107" s="778"/>
      <c r="AO1107" s="778"/>
      <c r="AP1107" s="778"/>
      <c r="AQ1107" s="778"/>
      <c r="AR1107" s="778"/>
      <c r="AS1107" s="778"/>
      <c r="AT1107" s="778"/>
      <c r="AU1107" s="778"/>
      <c r="AV1107" s="778"/>
      <c r="AW1107" s="778"/>
      <c r="AX1107" s="778"/>
      <c r="AY1107" s="778"/>
      <c r="AZ1107" s="778"/>
      <c r="BA1107" s="778"/>
      <c r="BB1107" s="778"/>
      <c r="BC1107" s="778"/>
      <c r="BD1107" s="778"/>
      <c r="BE1107" s="778"/>
      <c r="BF1107" s="778"/>
      <c r="BG1107" s="778"/>
      <c r="BH1107" s="778"/>
      <c r="BI1107" s="778"/>
      <c r="BJ1107" s="778"/>
      <c r="BK1107" s="778"/>
      <c r="BL1107" s="778"/>
      <c r="BM1107" s="778"/>
      <c r="BN1107" s="778"/>
      <c r="BO1107" s="778"/>
      <c r="BP1107" s="778"/>
      <c r="BQ1107" s="778"/>
      <c r="BR1107" s="778"/>
      <c r="BS1107" s="778"/>
      <c r="BT1107" s="778"/>
      <c r="BU1107" s="778"/>
      <c r="BV1107" s="778"/>
      <c r="BW1107" s="778"/>
      <c r="BX1107" s="778"/>
      <c r="BY1107" s="778"/>
      <c r="BZ1107" s="778"/>
      <c r="CA1107" s="778"/>
      <c r="CB1107" s="778"/>
      <c r="CC1107" s="778"/>
      <c r="CD1107" s="778"/>
      <c r="CE1107" s="778"/>
      <c r="CF1107" s="778"/>
      <c r="CG1107" s="778"/>
      <c r="CH1107" s="778"/>
      <c r="CI1107" s="778"/>
      <c r="CJ1107" s="778"/>
      <c r="CK1107" s="778"/>
      <c r="CL1107" s="778"/>
      <c r="CM1107" s="778"/>
      <c r="CN1107" s="778"/>
      <c r="CO1107" s="778"/>
      <c r="CP1107" s="778"/>
      <c r="CQ1107" s="778"/>
      <c r="CR1107" s="778"/>
      <c r="CS1107" s="778"/>
      <c r="CT1107" s="778"/>
      <c r="CU1107" s="778"/>
      <c r="CV1107" s="778"/>
      <c r="CW1107" s="778"/>
      <c r="CX1107" s="778"/>
      <c r="CY1107" s="778"/>
      <c r="CZ1107" s="778"/>
      <c r="DA1107" s="778"/>
      <c r="DB1107" s="778"/>
      <c r="DC1107" s="778"/>
      <c r="DD1107" s="778"/>
      <c r="DE1107" s="778"/>
      <c r="DF1107" s="778"/>
      <c r="DG1107" s="778"/>
      <c r="DH1107" s="778"/>
      <c r="DI1107" s="778"/>
      <c r="DJ1107" s="778"/>
      <c r="DK1107" s="778"/>
      <c r="DL1107" s="778"/>
      <c r="DM1107" s="778"/>
      <c r="DN1107" s="778"/>
      <c r="DO1107" s="778"/>
      <c r="DP1107" s="778"/>
      <c r="DQ1107" s="778"/>
      <c r="DR1107" s="778"/>
      <c r="DS1107" s="778"/>
      <c r="DT1107" s="778"/>
      <c r="DU1107" s="778"/>
      <c r="DV1107" s="778"/>
      <c r="DW1107" s="778"/>
      <c r="DX1107" s="778"/>
      <c r="DY1107" s="778"/>
      <c r="DZ1107" s="778"/>
      <c r="EA1107" s="778"/>
      <c r="EB1107" s="778"/>
      <c r="EC1107" s="778"/>
      <c r="ED1107" s="778"/>
      <c r="EE1107" s="778"/>
      <c r="EF1107" s="778"/>
      <c r="EG1107" s="778"/>
      <c r="EH1107" s="778"/>
      <c r="EI1107" s="778"/>
      <c r="EJ1107" s="778"/>
      <c r="EK1107" s="778"/>
      <c r="EL1107" s="778"/>
      <c r="EM1107" s="778"/>
      <c r="EN1107" s="778"/>
      <c r="EO1107" s="778"/>
      <c r="EP1107" s="778"/>
      <c r="EQ1107" s="778"/>
      <c r="ER1107" s="778"/>
      <c r="ES1107" s="778"/>
      <c r="ET1107" s="778"/>
      <c r="EU1107" s="778"/>
      <c r="EV1107" s="778"/>
      <c r="EW1107" s="778"/>
      <c r="EX1107" s="778"/>
      <c r="EY1107" s="778"/>
      <c r="EZ1107" s="778"/>
      <c r="FA1107" s="778"/>
      <c r="FB1107" s="778"/>
      <c r="FC1107" s="778"/>
      <c r="FD1107" s="778"/>
      <c r="FE1107" s="778"/>
      <c r="FF1107" s="778"/>
      <c r="FG1107" s="778"/>
      <c r="FH1107" s="778"/>
      <c r="FI1107" s="778"/>
      <c r="FJ1107" s="778"/>
      <c r="FK1107" s="778"/>
      <c r="FL1107" s="778"/>
      <c r="FM1107" s="778"/>
      <c r="FN1107" s="778"/>
      <c r="FO1107" s="778"/>
      <c r="FP1107" s="778"/>
      <c r="FQ1107" s="778"/>
      <c r="FR1107" s="778"/>
      <c r="FS1107" s="778"/>
      <c r="FT1107" s="778"/>
      <c r="FU1107" s="778"/>
      <c r="FV1107" s="778"/>
      <c r="FW1107" s="778"/>
      <c r="FX1107" s="778"/>
      <c r="FY1107" s="778"/>
      <c r="FZ1107" s="778"/>
      <c r="GA1107" s="778"/>
      <c r="GB1107" s="778"/>
      <c r="GC1107" s="778"/>
      <c r="GD1107" s="778"/>
      <c r="GE1107" s="778"/>
      <c r="GF1107" s="778"/>
      <c r="GG1107" s="778"/>
      <c r="GH1107" s="778"/>
      <c r="GI1107" s="778"/>
      <c r="GJ1107" s="778"/>
      <c r="GK1107" s="778"/>
      <c r="GL1107" s="778"/>
      <c r="GM1107" s="778"/>
      <c r="GN1107" s="778"/>
      <c r="GO1107" s="778"/>
      <c r="GP1107" s="778"/>
      <c r="GQ1107" s="778"/>
      <c r="GR1107" s="778"/>
      <c r="GS1107" s="778"/>
      <c r="GT1107" s="778"/>
      <c r="GU1107" s="778"/>
      <c r="GV1107" s="778"/>
      <c r="GW1107" s="778"/>
      <c r="GX1107" s="778"/>
      <c r="GY1107" s="778"/>
      <c r="GZ1107" s="778"/>
      <c r="HA1107" s="778"/>
      <c r="HB1107" s="778"/>
      <c r="HC1107" s="778"/>
      <c r="HD1107" s="778"/>
      <c r="HE1107" s="778"/>
      <c r="HF1107" s="778"/>
      <c r="HG1107" s="778"/>
      <c r="HH1107" s="778"/>
    </row>
    <row r="1108" spans="1:216" s="782" customFormat="1">
      <c r="A1108" s="779"/>
      <c r="B1108" s="780"/>
      <c r="C1108" s="780"/>
      <c r="D1108" s="780"/>
      <c r="E1108" s="780"/>
      <c r="F1108" s="780"/>
      <c r="G1108" s="780"/>
      <c r="H1108" s="780"/>
      <c r="I1108" s="780"/>
      <c r="J1108" s="780"/>
      <c r="K1108" s="780"/>
      <c r="L1108" s="780"/>
      <c r="M1108" s="780"/>
      <c r="N1108" s="780"/>
      <c r="O1108" s="780"/>
      <c r="P1108" s="780"/>
      <c r="Q1108" s="781"/>
      <c r="R1108" s="778"/>
      <c r="S1108" s="778"/>
      <c r="T1108" s="778"/>
      <c r="U1108" s="778"/>
      <c r="V1108" s="778"/>
      <c r="W1108" s="778"/>
      <c r="X1108" s="778"/>
      <c r="Y1108" s="778"/>
      <c r="Z1108" s="778"/>
      <c r="AA1108" s="778"/>
      <c r="AB1108" s="778"/>
      <c r="AC1108" s="778"/>
      <c r="AD1108" s="778"/>
      <c r="AE1108" s="778"/>
      <c r="AF1108" s="778"/>
      <c r="AG1108" s="778"/>
      <c r="AH1108" s="778"/>
      <c r="AI1108" s="778"/>
      <c r="AJ1108" s="778"/>
      <c r="AK1108" s="778"/>
      <c r="AL1108" s="778"/>
      <c r="AM1108" s="778"/>
      <c r="AN1108" s="778"/>
      <c r="AO1108" s="778"/>
      <c r="AP1108" s="778"/>
      <c r="AQ1108" s="778"/>
      <c r="AR1108" s="778"/>
      <c r="AS1108" s="778"/>
      <c r="AT1108" s="778"/>
      <c r="AU1108" s="778"/>
      <c r="AV1108" s="778"/>
      <c r="AW1108" s="778"/>
      <c r="AX1108" s="778"/>
      <c r="AY1108" s="778"/>
      <c r="AZ1108" s="778"/>
      <c r="BA1108" s="778"/>
      <c r="BB1108" s="778"/>
      <c r="BC1108" s="778"/>
      <c r="BD1108" s="778"/>
      <c r="BE1108" s="778"/>
      <c r="BF1108" s="778"/>
      <c r="BG1108" s="778"/>
      <c r="BH1108" s="778"/>
      <c r="BI1108" s="778"/>
      <c r="BJ1108" s="778"/>
      <c r="BK1108" s="778"/>
      <c r="BL1108" s="778"/>
      <c r="BM1108" s="778"/>
      <c r="BN1108" s="778"/>
      <c r="BO1108" s="778"/>
      <c r="BP1108" s="778"/>
      <c r="BQ1108" s="778"/>
      <c r="BR1108" s="778"/>
      <c r="BS1108" s="778"/>
      <c r="BT1108" s="778"/>
      <c r="BU1108" s="778"/>
      <c r="BV1108" s="778"/>
      <c r="BW1108" s="778"/>
      <c r="BX1108" s="778"/>
      <c r="BY1108" s="778"/>
      <c r="BZ1108" s="778"/>
      <c r="CA1108" s="778"/>
      <c r="CB1108" s="778"/>
      <c r="CC1108" s="778"/>
      <c r="CD1108" s="778"/>
      <c r="CE1108" s="778"/>
      <c r="CF1108" s="778"/>
      <c r="CG1108" s="778"/>
      <c r="CH1108" s="778"/>
      <c r="CI1108" s="778"/>
      <c r="CJ1108" s="778"/>
      <c r="CK1108" s="778"/>
      <c r="CL1108" s="778"/>
      <c r="CM1108" s="778"/>
      <c r="CN1108" s="778"/>
      <c r="CO1108" s="778"/>
      <c r="CP1108" s="778"/>
      <c r="CQ1108" s="778"/>
      <c r="CR1108" s="778"/>
      <c r="CS1108" s="778"/>
      <c r="CT1108" s="778"/>
      <c r="CU1108" s="778"/>
      <c r="CV1108" s="778"/>
      <c r="CW1108" s="778"/>
      <c r="CX1108" s="778"/>
      <c r="CY1108" s="778"/>
      <c r="CZ1108" s="778"/>
      <c r="DA1108" s="778"/>
      <c r="DB1108" s="778"/>
      <c r="DC1108" s="778"/>
      <c r="DD1108" s="778"/>
      <c r="DE1108" s="778"/>
      <c r="DF1108" s="778"/>
      <c r="DG1108" s="778"/>
      <c r="DH1108" s="778"/>
      <c r="DI1108" s="778"/>
      <c r="DJ1108" s="778"/>
      <c r="DK1108" s="778"/>
      <c r="DL1108" s="778"/>
      <c r="DM1108" s="778"/>
      <c r="DN1108" s="778"/>
      <c r="DO1108" s="778"/>
      <c r="DP1108" s="778"/>
      <c r="DQ1108" s="778"/>
      <c r="DR1108" s="778"/>
      <c r="DS1108" s="778"/>
      <c r="DT1108" s="778"/>
      <c r="DU1108" s="778"/>
      <c r="DV1108" s="778"/>
      <c r="DW1108" s="778"/>
      <c r="DX1108" s="778"/>
      <c r="DY1108" s="778"/>
      <c r="DZ1108" s="778"/>
      <c r="EA1108" s="778"/>
      <c r="EB1108" s="778"/>
      <c r="EC1108" s="778"/>
      <c r="ED1108" s="778"/>
      <c r="EE1108" s="778"/>
      <c r="EF1108" s="778"/>
      <c r="EG1108" s="778"/>
      <c r="EH1108" s="778"/>
      <c r="EI1108" s="778"/>
      <c r="EJ1108" s="778"/>
      <c r="EK1108" s="778"/>
      <c r="EL1108" s="778"/>
      <c r="EM1108" s="778"/>
      <c r="EN1108" s="778"/>
      <c r="EO1108" s="778"/>
      <c r="EP1108" s="778"/>
      <c r="EQ1108" s="778"/>
      <c r="ER1108" s="778"/>
      <c r="ES1108" s="778"/>
      <c r="ET1108" s="778"/>
      <c r="EU1108" s="778"/>
      <c r="EV1108" s="778"/>
      <c r="EW1108" s="778"/>
      <c r="EX1108" s="778"/>
      <c r="EY1108" s="778"/>
      <c r="EZ1108" s="778"/>
      <c r="FA1108" s="778"/>
      <c r="FB1108" s="778"/>
      <c r="FC1108" s="778"/>
      <c r="FD1108" s="778"/>
      <c r="FE1108" s="778"/>
      <c r="FF1108" s="778"/>
      <c r="FG1108" s="778"/>
      <c r="FH1108" s="778"/>
      <c r="FI1108" s="778"/>
      <c r="FJ1108" s="778"/>
      <c r="FK1108" s="778"/>
      <c r="FL1108" s="778"/>
      <c r="FM1108" s="778"/>
      <c r="FN1108" s="778"/>
      <c r="FO1108" s="778"/>
      <c r="FP1108" s="778"/>
      <c r="FQ1108" s="778"/>
      <c r="FR1108" s="778"/>
      <c r="FS1108" s="778"/>
      <c r="FT1108" s="778"/>
      <c r="FU1108" s="778"/>
      <c r="FV1108" s="778"/>
      <c r="FW1108" s="778"/>
      <c r="FX1108" s="778"/>
      <c r="FY1108" s="778"/>
      <c r="FZ1108" s="778"/>
      <c r="GA1108" s="778"/>
      <c r="GB1108" s="778"/>
      <c r="GC1108" s="778"/>
      <c r="GD1108" s="778"/>
      <c r="GE1108" s="778"/>
      <c r="GF1108" s="778"/>
      <c r="GG1108" s="778"/>
      <c r="GH1108" s="778"/>
      <c r="GI1108" s="778"/>
      <c r="GJ1108" s="778"/>
      <c r="GK1108" s="778"/>
      <c r="GL1108" s="778"/>
      <c r="GM1108" s="778"/>
      <c r="GN1108" s="778"/>
      <c r="GO1108" s="778"/>
      <c r="GP1108" s="778"/>
      <c r="GQ1108" s="778"/>
      <c r="GR1108" s="778"/>
      <c r="GS1108" s="778"/>
      <c r="GT1108" s="778"/>
      <c r="GU1108" s="778"/>
      <c r="GV1108" s="778"/>
      <c r="GW1108" s="778"/>
      <c r="GX1108" s="778"/>
      <c r="GY1108" s="778"/>
      <c r="GZ1108" s="778"/>
      <c r="HA1108" s="778"/>
      <c r="HB1108" s="778"/>
      <c r="HC1108" s="778"/>
      <c r="HD1108" s="778"/>
      <c r="HE1108" s="778"/>
      <c r="HF1108" s="778"/>
      <c r="HG1108" s="778"/>
      <c r="HH1108" s="778"/>
    </row>
    <row r="1109" spans="1:216" s="782" customFormat="1">
      <c r="A1109" s="779"/>
      <c r="B1109" s="780"/>
      <c r="C1109" s="780"/>
      <c r="D1109" s="780"/>
      <c r="E1109" s="780"/>
      <c r="F1109" s="780"/>
      <c r="G1109" s="780"/>
      <c r="H1109" s="780"/>
      <c r="I1109" s="780"/>
      <c r="J1109" s="780"/>
      <c r="K1109" s="780"/>
      <c r="L1109" s="780"/>
      <c r="M1109" s="780"/>
      <c r="N1109" s="780"/>
      <c r="O1109" s="780"/>
      <c r="P1109" s="780"/>
      <c r="Q1109" s="781"/>
      <c r="R1109" s="778"/>
      <c r="S1109" s="778"/>
      <c r="T1109" s="778"/>
      <c r="U1109" s="778"/>
      <c r="V1109" s="778"/>
      <c r="W1109" s="778"/>
      <c r="X1109" s="778"/>
      <c r="Y1109" s="778"/>
      <c r="Z1109" s="778"/>
      <c r="AA1109" s="778"/>
      <c r="AB1109" s="778"/>
      <c r="AC1109" s="778"/>
      <c r="AD1109" s="778"/>
      <c r="AE1109" s="778"/>
      <c r="AF1109" s="778"/>
      <c r="AG1109" s="778"/>
      <c r="AH1109" s="778"/>
      <c r="AI1109" s="778"/>
      <c r="AJ1109" s="778"/>
      <c r="AK1109" s="778"/>
      <c r="AL1109" s="778"/>
      <c r="AM1109" s="778"/>
      <c r="AN1109" s="778"/>
      <c r="AO1109" s="778"/>
      <c r="AP1109" s="778"/>
      <c r="AQ1109" s="778"/>
      <c r="AR1109" s="778"/>
      <c r="AS1109" s="778"/>
      <c r="AT1109" s="778"/>
      <c r="AU1109" s="778"/>
      <c r="AV1109" s="778"/>
      <c r="AW1109" s="778"/>
      <c r="AX1109" s="778"/>
      <c r="AY1109" s="778"/>
      <c r="AZ1109" s="778"/>
      <c r="BA1109" s="778"/>
      <c r="BB1109" s="778"/>
      <c r="BC1109" s="778"/>
      <c r="BD1109" s="778"/>
      <c r="BE1109" s="778"/>
      <c r="BF1109" s="778"/>
      <c r="BG1109" s="778"/>
      <c r="BH1109" s="778"/>
      <c r="BI1109" s="778"/>
      <c r="BJ1109" s="778"/>
      <c r="BK1109" s="778"/>
      <c r="BL1109" s="778"/>
      <c r="BM1109" s="778"/>
      <c r="BN1109" s="778"/>
      <c r="BO1109" s="778"/>
      <c r="BP1109" s="778"/>
      <c r="BQ1109" s="778"/>
      <c r="BR1109" s="778"/>
      <c r="BS1109" s="778"/>
      <c r="BT1109" s="778"/>
      <c r="BU1109" s="778"/>
      <c r="BV1109" s="778"/>
      <c r="BW1109" s="778"/>
      <c r="BX1109" s="778"/>
      <c r="BY1109" s="778"/>
      <c r="BZ1109" s="778"/>
      <c r="CA1109" s="778"/>
      <c r="CB1109" s="778"/>
      <c r="CC1109" s="778"/>
      <c r="CD1109" s="778"/>
      <c r="CE1109" s="778"/>
      <c r="CF1109" s="778"/>
      <c r="CG1109" s="778"/>
      <c r="CH1109" s="778"/>
      <c r="CI1109" s="778"/>
      <c r="CJ1109" s="778"/>
      <c r="CK1109" s="778"/>
      <c r="CL1109" s="778"/>
      <c r="CM1109" s="778"/>
      <c r="CN1109" s="778"/>
      <c r="CO1109" s="778"/>
      <c r="CP1109" s="778"/>
      <c r="CQ1109" s="778"/>
      <c r="CR1109" s="778"/>
      <c r="CS1109" s="778"/>
      <c r="CT1109" s="778"/>
      <c r="CU1109" s="778"/>
      <c r="CV1109" s="778"/>
      <c r="CW1109" s="778"/>
      <c r="CX1109" s="778"/>
      <c r="CY1109" s="778"/>
      <c r="CZ1109" s="778"/>
      <c r="DA1109" s="778"/>
      <c r="DB1109" s="778"/>
      <c r="DC1109" s="778"/>
      <c r="DD1109" s="778"/>
      <c r="DE1109" s="778"/>
      <c r="DF1109" s="778"/>
      <c r="DG1109" s="778"/>
      <c r="DH1109" s="778"/>
      <c r="DI1109" s="778"/>
      <c r="DJ1109" s="778"/>
      <c r="DK1109" s="778"/>
      <c r="DL1109" s="778"/>
      <c r="DM1109" s="778"/>
      <c r="DN1109" s="778"/>
      <c r="DO1109" s="778"/>
      <c r="DP1109" s="778"/>
      <c r="DQ1109" s="778"/>
      <c r="DR1109" s="778"/>
      <c r="DS1109" s="778"/>
      <c r="DT1109" s="778"/>
      <c r="DU1109" s="778"/>
      <c r="DV1109" s="778"/>
      <c r="DW1109" s="778"/>
      <c r="DX1109" s="778"/>
      <c r="DY1109" s="778"/>
      <c r="DZ1109" s="778"/>
      <c r="EA1109" s="778"/>
      <c r="EB1109" s="778"/>
      <c r="EC1109" s="778"/>
      <c r="ED1109" s="778"/>
      <c r="EE1109" s="778"/>
      <c r="EF1109" s="778"/>
      <c r="EG1109" s="778"/>
      <c r="EH1109" s="778"/>
      <c r="EI1109" s="778"/>
      <c r="EJ1109" s="778"/>
      <c r="EK1109" s="778"/>
      <c r="EL1109" s="778"/>
      <c r="EM1109" s="778"/>
      <c r="EN1109" s="778"/>
      <c r="EO1109" s="778"/>
      <c r="EP1109" s="778"/>
      <c r="EQ1109" s="778"/>
      <c r="ER1109" s="778"/>
      <c r="ES1109" s="778"/>
      <c r="ET1109" s="778"/>
      <c r="EU1109" s="778"/>
      <c r="EV1109" s="778"/>
      <c r="EW1109" s="778"/>
      <c r="EX1109" s="778"/>
      <c r="EY1109" s="778"/>
      <c r="EZ1109" s="778"/>
      <c r="FA1109" s="778"/>
      <c r="FB1109" s="778"/>
      <c r="FC1109" s="778"/>
      <c r="FD1109" s="778"/>
      <c r="FE1109" s="778"/>
      <c r="FF1109" s="778"/>
      <c r="FG1109" s="778"/>
      <c r="FH1109" s="778"/>
      <c r="FI1109" s="778"/>
      <c r="FJ1109" s="778"/>
      <c r="FK1109" s="778"/>
      <c r="FL1109" s="778"/>
      <c r="FM1109" s="778"/>
      <c r="FN1109" s="778"/>
      <c r="FO1109" s="778"/>
      <c r="FP1109" s="778"/>
      <c r="FQ1109" s="778"/>
      <c r="FR1109" s="778"/>
      <c r="FS1109" s="778"/>
      <c r="FT1109" s="778"/>
      <c r="FU1109" s="778"/>
      <c r="FV1109" s="778"/>
      <c r="FW1109" s="778"/>
      <c r="FX1109" s="778"/>
      <c r="FY1109" s="778"/>
      <c r="FZ1109" s="778"/>
      <c r="GA1109" s="778"/>
      <c r="GB1109" s="778"/>
      <c r="GC1109" s="778"/>
      <c r="GD1109" s="778"/>
      <c r="GE1109" s="778"/>
      <c r="GF1109" s="778"/>
      <c r="GG1109" s="778"/>
      <c r="GH1109" s="778"/>
      <c r="GI1109" s="778"/>
      <c r="GJ1109" s="778"/>
      <c r="GK1109" s="778"/>
      <c r="GL1109" s="778"/>
      <c r="GM1109" s="778"/>
      <c r="GN1109" s="778"/>
      <c r="GO1109" s="778"/>
      <c r="GP1109" s="778"/>
      <c r="GQ1109" s="778"/>
      <c r="GR1109" s="778"/>
      <c r="GS1109" s="778"/>
      <c r="GT1109" s="778"/>
      <c r="GU1109" s="778"/>
      <c r="GV1109" s="778"/>
      <c r="GW1109" s="778"/>
      <c r="GX1109" s="778"/>
      <c r="GY1109" s="778"/>
      <c r="GZ1109" s="778"/>
      <c r="HA1109" s="778"/>
      <c r="HB1109" s="778"/>
      <c r="HC1109" s="778"/>
      <c r="HD1109" s="778"/>
      <c r="HE1109" s="778"/>
      <c r="HF1109" s="778"/>
      <c r="HG1109" s="778"/>
      <c r="HH1109" s="778"/>
    </row>
    <row r="1110" spans="1:216" s="782" customFormat="1">
      <c r="A1110" s="779"/>
      <c r="B1110" s="780"/>
      <c r="C1110" s="780"/>
      <c r="D1110" s="780"/>
      <c r="E1110" s="780"/>
      <c r="F1110" s="780"/>
      <c r="G1110" s="780"/>
      <c r="H1110" s="780"/>
      <c r="I1110" s="780"/>
      <c r="J1110" s="780"/>
      <c r="K1110" s="780"/>
      <c r="L1110" s="780"/>
      <c r="M1110" s="780"/>
      <c r="N1110" s="780"/>
      <c r="O1110" s="780"/>
      <c r="P1110" s="780"/>
      <c r="Q1110" s="781"/>
      <c r="R1110" s="778"/>
      <c r="S1110" s="778"/>
      <c r="T1110" s="778"/>
      <c r="U1110" s="778"/>
      <c r="V1110" s="778"/>
      <c r="W1110" s="778"/>
      <c r="X1110" s="778"/>
      <c r="Y1110" s="778"/>
      <c r="Z1110" s="778"/>
      <c r="AA1110" s="778"/>
      <c r="AB1110" s="778"/>
      <c r="AC1110" s="778"/>
      <c r="AD1110" s="778"/>
      <c r="AE1110" s="778"/>
      <c r="AF1110" s="778"/>
      <c r="AG1110" s="778"/>
      <c r="AH1110" s="778"/>
      <c r="AI1110" s="778"/>
      <c r="AJ1110" s="778"/>
      <c r="AK1110" s="778"/>
      <c r="AL1110" s="778"/>
      <c r="AM1110" s="778"/>
      <c r="AN1110" s="778"/>
      <c r="AO1110" s="778"/>
      <c r="AP1110" s="778"/>
      <c r="AQ1110" s="778"/>
      <c r="AR1110" s="778"/>
      <c r="AS1110" s="778"/>
      <c r="AT1110" s="778"/>
      <c r="AU1110" s="778"/>
      <c r="AV1110" s="778"/>
      <c r="AW1110" s="778"/>
      <c r="AX1110" s="778"/>
      <c r="AY1110" s="778"/>
      <c r="AZ1110" s="778"/>
      <c r="BA1110" s="778"/>
      <c r="BB1110" s="778"/>
      <c r="BC1110" s="778"/>
      <c r="BD1110" s="778"/>
      <c r="BE1110" s="778"/>
      <c r="BF1110" s="778"/>
      <c r="BG1110" s="778"/>
      <c r="BH1110" s="778"/>
      <c r="BI1110" s="778"/>
      <c r="BJ1110" s="778"/>
      <c r="BK1110" s="778"/>
      <c r="BL1110" s="778"/>
      <c r="BM1110" s="778"/>
      <c r="BN1110" s="778"/>
      <c r="BO1110" s="778"/>
      <c r="BP1110" s="778"/>
      <c r="BQ1110" s="778"/>
      <c r="BR1110" s="778"/>
      <c r="BS1110" s="778"/>
      <c r="BT1110" s="778"/>
      <c r="BU1110" s="778"/>
      <c r="BV1110" s="778"/>
      <c r="BW1110" s="778"/>
      <c r="BX1110" s="778"/>
      <c r="BY1110" s="778"/>
      <c r="BZ1110" s="778"/>
      <c r="CA1110" s="778"/>
      <c r="CB1110" s="778"/>
      <c r="CC1110" s="778"/>
      <c r="CD1110" s="778"/>
      <c r="CE1110" s="778"/>
      <c r="CF1110" s="778"/>
      <c r="CG1110" s="778"/>
      <c r="CH1110" s="778"/>
      <c r="CI1110" s="778"/>
      <c r="CJ1110" s="778"/>
      <c r="CK1110" s="778"/>
      <c r="CL1110" s="778"/>
      <c r="CM1110" s="778"/>
      <c r="CN1110" s="778"/>
      <c r="CO1110" s="778"/>
      <c r="CP1110" s="778"/>
      <c r="CQ1110" s="778"/>
      <c r="CR1110" s="778"/>
      <c r="CS1110" s="778"/>
      <c r="CT1110" s="778"/>
      <c r="CU1110" s="778"/>
      <c r="CV1110" s="778"/>
      <c r="CW1110" s="778"/>
      <c r="CX1110" s="778"/>
      <c r="CY1110" s="778"/>
      <c r="CZ1110" s="778"/>
      <c r="DA1110" s="778"/>
      <c r="DB1110" s="778"/>
      <c r="DC1110" s="778"/>
      <c r="DD1110" s="778"/>
      <c r="DE1110" s="778"/>
      <c r="DF1110" s="778"/>
      <c r="DG1110" s="778"/>
      <c r="DH1110" s="778"/>
      <c r="DI1110" s="778"/>
      <c r="DJ1110" s="778"/>
      <c r="DK1110" s="778"/>
      <c r="DL1110" s="778"/>
      <c r="DM1110" s="778"/>
      <c r="DN1110" s="778"/>
      <c r="DO1110" s="778"/>
      <c r="DP1110" s="778"/>
      <c r="DQ1110" s="778"/>
      <c r="DR1110" s="778"/>
      <c r="DS1110" s="778"/>
      <c r="DT1110" s="778"/>
      <c r="DU1110" s="778"/>
      <c r="DV1110" s="778"/>
      <c r="DW1110" s="778"/>
      <c r="DX1110" s="778"/>
      <c r="DY1110" s="778"/>
      <c r="DZ1110" s="778"/>
      <c r="EA1110" s="778"/>
      <c r="EB1110" s="778"/>
      <c r="EC1110" s="778"/>
      <c r="ED1110" s="778"/>
      <c r="EE1110" s="778"/>
      <c r="EF1110" s="778"/>
      <c r="EG1110" s="778"/>
      <c r="EH1110" s="778"/>
      <c r="EI1110" s="778"/>
      <c r="EJ1110" s="778"/>
      <c r="EK1110" s="778"/>
      <c r="EL1110" s="778"/>
      <c r="EM1110" s="778"/>
      <c r="EN1110" s="778"/>
      <c r="EO1110" s="778"/>
      <c r="EP1110" s="778"/>
      <c r="EQ1110" s="778"/>
      <c r="ER1110" s="778"/>
      <c r="ES1110" s="778"/>
      <c r="ET1110" s="778"/>
      <c r="EU1110" s="778"/>
      <c r="EV1110" s="778"/>
      <c r="EW1110" s="778"/>
      <c r="EX1110" s="778"/>
      <c r="EY1110" s="778"/>
      <c r="EZ1110" s="778"/>
      <c r="FA1110" s="778"/>
      <c r="FB1110" s="778"/>
      <c r="FC1110" s="778"/>
      <c r="FD1110" s="778"/>
      <c r="FE1110" s="778"/>
      <c r="FF1110" s="778"/>
      <c r="FG1110" s="778"/>
      <c r="FH1110" s="778"/>
      <c r="FI1110" s="778"/>
      <c r="FJ1110" s="778"/>
      <c r="FK1110" s="778"/>
      <c r="FL1110" s="778"/>
      <c r="FM1110" s="778"/>
      <c r="FN1110" s="778"/>
      <c r="FO1110" s="778"/>
      <c r="FP1110" s="778"/>
      <c r="FQ1110" s="778"/>
      <c r="FR1110" s="778"/>
      <c r="FS1110" s="778"/>
      <c r="FT1110" s="778"/>
      <c r="FU1110" s="778"/>
      <c r="FV1110" s="778"/>
      <c r="FW1110" s="778"/>
      <c r="FX1110" s="778"/>
      <c r="FY1110" s="778"/>
      <c r="FZ1110" s="778"/>
      <c r="GA1110" s="778"/>
      <c r="GB1110" s="778"/>
      <c r="GC1110" s="778"/>
      <c r="GD1110" s="778"/>
      <c r="GE1110" s="778"/>
      <c r="GF1110" s="778"/>
      <c r="GG1110" s="778"/>
      <c r="GH1110" s="778"/>
      <c r="GI1110" s="778"/>
      <c r="GJ1110" s="778"/>
      <c r="GK1110" s="778"/>
      <c r="GL1110" s="778"/>
      <c r="GM1110" s="778"/>
      <c r="GN1110" s="778"/>
      <c r="GO1110" s="778"/>
      <c r="GP1110" s="778"/>
      <c r="GQ1110" s="778"/>
      <c r="GR1110" s="778"/>
      <c r="GS1110" s="778"/>
      <c r="GT1110" s="778"/>
      <c r="GU1110" s="778"/>
      <c r="GV1110" s="778"/>
      <c r="GW1110" s="778"/>
      <c r="GX1110" s="778"/>
      <c r="GY1110" s="778"/>
      <c r="GZ1110" s="778"/>
      <c r="HA1110" s="778"/>
      <c r="HB1110" s="778"/>
      <c r="HC1110" s="778"/>
      <c r="HD1110" s="778"/>
      <c r="HE1110" s="778"/>
      <c r="HF1110" s="778"/>
      <c r="HG1110" s="778"/>
      <c r="HH1110" s="778"/>
    </row>
    <row r="1111" spans="1:216" s="782" customFormat="1">
      <c r="A1111" s="779"/>
      <c r="B1111" s="780"/>
      <c r="C1111" s="780"/>
      <c r="D1111" s="780"/>
      <c r="E1111" s="780"/>
      <c r="F1111" s="780"/>
      <c r="G1111" s="780"/>
      <c r="H1111" s="780"/>
      <c r="I1111" s="780"/>
      <c r="J1111" s="780"/>
      <c r="K1111" s="780"/>
      <c r="L1111" s="780"/>
      <c r="M1111" s="780"/>
      <c r="N1111" s="780"/>
      <c r="O1111" s="780"/>
      <c r="P1111" s="780"/>
      <c r="Q1111" s="781"/>
      <c r="R1111" s="778"/>
      <c r="S1111" s="778"/>
      <c r="T1111" s="778"/>
      <c r="U1111" s="778"/>
      <c r="V1111" s="778"/>
      <c r="W1111" s="778"/>
      <c r="X1111" s="778"/>
      <c r="Y1111" s="778"/>
      <c r="Z1111" s="778"/>
      <c r="AA1111" s="778"/>
      <c r="AB1111" s="778"/>
      <c r="AC1111" s="778"/>
      <c r="AD1111" s="778"/>
      <c r="AE1111" s="778"/>
      <c r="AF1111" s="778"/>
      <c r="AG1111" s="778"/>
      <c r="AH1111" s="778"/>
      <c r="AI1111" s="778"/>
      <c r="AJ1111" s="778"/>
      <c r="AK1111" s="778"/>
      <c r="AL1111" s="778"/>
      <c r="AM1111" s="778"/>
      <c r="AN1111" s="778"/>
      <c r="AO1111" s="778"/>
      <c r="AP1111" s="778"/>
      <c r="AQ1111" s="778"/>
      <c r="AR1111" s="778"/>
      <c r="AS1111" s="778"/>
      <c r="AT1111" s="778"/>
      <c r="AU1111" s="778"/>
      <c r="AV1111" s="778"/>
      <c r="AW1111" s="778"/>
      <c r="AX1111" s="778"/>
      <c r="AY1111" s="778"/>
      <c r="AZ1111" s="778"/>
      <c r="BA1111" s="778"/>
      <c r="BB1111" s="778"/>
      <c r="BC1111" s="778"/>
      <c r="BD1111" s="778"/>
      <c r="BE1111" s="778"/>
      <c r="BF1111" s="778"/>
      <c r="BG1111" s="778"/>
      <c r="BH1111" s="778"/>
      <c r="BI1111" s="778"/>
      <c r="BJ1111" s="778"/>
      <c r="BK1111" s="778"/>
      <c r="BL1111" s="778"/>
      <c r="BM1111" s="778"/>
      <c r="BN1111" s="778"/>
      <c r="BO1111" s="778"/>
      <c r="BP1111" s="778"/>
      <c r="BQ1111" s="778"/>
      <c r="BR1111" s="778"/>
      <c r="BS1111" s="778"/>
      <c r="BT1111" s="778"/>
      <c r="BU1111" s="778"/>
      <c r="BV1111" s="778"/>
      <c r="BW1111" s="778"/>
      <c r="BX1111" s="778"/>
      <c r="BY1111" s="778"/>
      <c r="BZ1111" s="778"/>
      <c r="CA1111" s="778"/>
      <c r="CB1111" s="778"/>
      <c r="CC1111" s="778"/>
      <c r="CD1111" s="778"/>
      <c r="CE1111" s="778"/>
      <c r="CF1111" s="778"/>
      <c r="CG1111" s="778"/>
      <c r="CH1111" s="778"/>
      <c r="CI1111" s="778"/>
      <c r="CJ1111" s="778"/>
      <c r="CK1111" s="778"/>
      <c r="CL1111" s="778"/>
      <c r="CM1111" s="778"/>
      <c r="CN1111" s="778"/>
      <c r="CO1111" s="778"/>
      <c r="CP1111" s="778"/>
      <c r="CQ1111" s="778"/>
      <c r="CR1111" s="778"/>
      <c r="CS1111" s="778"/>
      <c r="CT1111" s="778"/>
      <c r="CU1111" s="778"/>
      <c r="CV1111" s="778"/>
      <c r="CW1111" s="778"/>
      <c r="CX1111" s="778"/>
      <c r="CY1111" s="778"/>
      <c r="CZ1111" s="778"/>
      <c r="DA1111" s="778"/>
      <c r="DB1111" s="778"/>
      <c r="DC1111" s="778"/>
      <c r="DD1111" s="778"/>
      <c r="DE1111" s="778"/>
      <c r="DF1111" s="778"/>
      <c r="DG1111" s="778"/>
      <c r="DH1111" s="778"/>
      <c r="DI1111" s="778"/>
      <c r="DJ1111" s="778"/>
      <c r="DK1111" s="778"/>
      <c r="DL1111" s="778"/>
      <c r="DM1111" s="778"/>
      <c r="DN1111" s="778"/>
      <c r="DO1111" s="778"/>
      <c r="DP1111" s="778"/>
      <c r="DQ1111" s="778"/>
      <c r="DR1111" s="778"/>
      <c r="DS1111" s="778"/>
      <c r="DT1111" s="778"/>
      <c r="DU1111" s="778"/>
      <c r="DV1111" s="778"/>
      <c r="DW1111" s="778"/>
      <c r="DX1111" s="778"/>
      <c r="DY1111" s="778"/>
      <c r="DZ1111" s="778"/>
      <c r="EA1111" s="778"/>
      <c r="EB1111" s="778"/>
      <c r="EC1111" s="778"/>
      <c r="ED1111" s="778"/>
      <c r="EE1111" s="778"/>
      <c r="EF1111" s="778"/>
      <c r="EG1111" s="778"/>
      <c r="EH1111" s="778"/>
      <c r="EI1111" s="778"/>
      <c r="EJ1111" s="778"/>
      <c r="EK1111" s="778"/>
      <c r="EL1111" s="778"/>
      <c r="EM1111" s="778"/>
      <c r="EN1111" s="778"/>
      <c r="EO1111" s="778"/>
      <c r="EP1111" s="778"/>
      <c r="EQ1111" s="778"/>
      <c r="ER1111" s="778"/>
      <c r="ES1111" s="778"/>
      <c r="ET1111" s="778"/>
      <c r="EU1111" s="778"/>
      <c r="EV1111" s="778"/>
      <c r="EW1111" s="778"/>
      <c r="EX1111" s="778"/>
      <c r="EY1111" s="778"/>
      <c r="EZ1111" s="778"/>
      <c r="FA1111" s="778"/>
      <c r="FB1111" s="778"/>
      <c r="FC1111" s="778"/>
      <c r="FD1111" s="778"/>
      <c r="FE1111" s="778"/>
      <c r="FF1111" s="778"/>
      <c r="FG1111" s="778"/>
      <c r="FH1111" s="778"/>
      <c r="FI1111" s="778"/>
      <c r="FJ1111" s="778"/>
      <c r="FK1111" s="778"/>
      <c r="FL1111" s="778"/>
      <c r="FM1111" s="778"/>
      <c r="FN1111" s="778"/>
      <c r="FO1111" s="778"/>
      <c r="FP1111" s="778"/>
      <c r="FQ1111" s="778"/>
      <c r="FR1111" s="778"/>
      <c r="FS1111" s="778"/>
      <c r="FT1111" s="778"/>
      <c r="FU1111" s="778"/>
      <c r="FV1111" s="778"/>
      <c r="FW1111" s="778"/>
      <c r="FX1111" s="778"/>
      <c r="FY1111" s="778"/>
      <c r="FZ1111" s="778"/>
      <c r="GA1111" s="778"/>
      <c r="GB1111" s="778"/>
      <c r="GC1111" s="778"/>
      <c r="GD1111" s="778"/>
      <c r="GE1111" s="778"/>
      <c r="GF1111" s="778"/>
      <c r="GG1111" s="778"/>
      <c r="GH1111" s="778"/>
      <c r="GI1111" s="778"/>
      <c r="GJ1111" s="778"/>
      <c r="GK1111" s="778"/>
      <c r="GL1111" s="778"/>
      <c r="GM1111" s="778"/>
      <c r="GN1111" s="778"/>
      <c r="GO1111" s="778"/>
      <c r="GP1111" s="778"/>
      <c r="GQ1111" s="778"/>
      <c r="GR1111" s="778"/>
      <c r="GS1111" s="778"/>
      <c r="GT1111" s="778"/>
      <c r="GU1111" s="778"/>
      <c r="GV1111" s="778"/>
      <c r="GW1111" s="778"/>
      <c r="GX1111" s="778"/>
      <c r="GY1111" s="778"/>
      <c r="GZ1111" s="778"/>
      <c r="HA1111" s="778"/>
      <c r="HB1111" s="778"/>
      <c r="HC1111" s="778"/>
      <c r="HD1111" s="778"/>
      <c r="HE1111" s="778"/>
      <c r="HF1111" s="778"/>
      <c r="HG1111" s="778"/>
      <c r="HH1111" s="778"/>
    </row>
    <row r="1112" spans="1:216" s="782" customFormat="1">
      <c r="A1112" s="779"/>
      <c r="B1112" s="780"/>
      <c r="C1112" s="780"/>
      <c r="D1112" s="780"/>
      <c r="E1112" s="780"/>
      <c r="F1112" s="780"/>
      <c r="G1112" s="780"/>
      <c r="H1112" s="780"/>
      <c r="I1112" s="780"/>
      <c r="J1112" s="780"/>
      <c r="K1112" s="780"/>
      <c r="L1112" s="780"/>
      <c r="M1112" s="780"/>
      <c r="N1112" s="780"/>
      <c r="O1112" s="780"/>
      <c r="P1112" s="780"/>
      <c r="Q1112" s="781"/>
      <c r="R1112" s="778"/>
      <c r="S1112" s="778"/>
      <c r="T1112" s="778"/>
      <c r="U1112" s="778"/>
      <c r="V1112" s="778"/>
      <c r="W1112" s="778"/>
      <c r="X1112" s="778"/>
      <c r="Y1112" s="778"/>
      <c r="Z1112" s="778"/>
      <c r="AA1112" s="778"/>
      <c r="AB1112" s="778"/>
      <c r="AC1112" s="778"/>
      <c r="AD1112" s="778"/>
      <c r="AE1112" s="778"/>
      <c r="AF1112" s="778"/>
      <c r="AG1112" s="778"/>
      <c r="AH1112" s="778"/>
      <c r="AI1112" s="778"/>
      <c r="AJ1112" s="778"/>
      <c r="AK1112" s="778"/>
      <c r="AL1112" s="778"/>
      <c r="AM1112" s="778"/>
      <c r="AN1112" s="778"/>
      <c r="AO1112" s="778"/>
      <c r="AP1112" s="778"/>
      <c r="AQ1112" s="778"/>
      <c r="AR1112" s="778"/>
      <c r="AS1112" s="778"/>
      <c r="AT1112" s="778"/>
      <c r="AU1112" s="778"/>
      <c r="AV1112" s="778"/>
      <c r="AW1112" s="778"/>
      <c r="AX1112" s="778"/>
      <c r="AY1112" s="778"/>
      <c r="AZ1112" s="778"/>
      <c r="BA1112" s="778"/>
      <c r="BB1112" s="778"/>
      <c r="BC1112" s="778"/>
      <c r="BD1112" s="778"/>
      <c r="BE1112" s="778"/>
      <c r="BF1112" s="778"/>
      <c r="BG1112" s="778"/>
      <c r="BH1112" s="778"/>
      <c r="BI1112" s="778"/>
      <c r="BJ1112" s="778"/>
      <c r="BK1112" s="778"/>
      <c r="BL1112" s="778"/>
      <c r="BM1112" s="778"/>
      <c r="BN1112" s="778"/>
      <c r="BO1112" s="778"/>
      <c r="BP1112" s="778"/>
      <c r="BQ1112" s="778"/>
      <c r="BR1112" s="778"/>
      <c r="BS1112" s="778"/>
      <c r="BT1112" s="778"/>
      <c r="BU1112" s="778"/>
      <c r="BV1112" s="778"/>
      <c r="BW1112" s="778"/>
      <c r="BX1112" s="778"/>
      <c r="BY1112" s="778"/>
      <c r="BZ1112" s="778"/>
      <c r="CA1112" s="778"/>
      <c r="CB1112" s="778"/>
      <c r="CC1112" s="778"/>
      <c r="CD1112" s="778"/>
      <c r="CE1112" s="778"/>
      <c r="CF1112" s="778"/>
      <c r="CG1112" s="778"/>
      <c r="CH1112" s="778"/>
      <c r="CI1112" s="778"/>
      <c r="CJ1112" s="778"/>
      <c r="CK1112" s="778"/>
      <c r="CL1112" s="778"/>
      <c r="CM1112" s="778"/>
      <c r="CN1112" s="778"/>
      <c r="CO1112" s="778"/>
      <c r="CP1112" s="778"/>
      <c r="CQ1112" s="778"/>
      <c r="CR1112" s="778"/>
      <c r="CS1112" s="778"/>
      <c r="CT1112" s="778"/>
      <c r="CU1112" s="778"/>
      <c r="CV1112" s="778"/>
      <c r="CW1112" s="778"/>
      <c r="CX1112" s="778"/>
      <c r="CY1112" s="778"/>
      <c r="CZ1112" s="778"/>
      <c r="DA1112" s="778"/>
      <c r="DB1112" s="778"/>
      <c r="DC1112" s="778"/>
      <c r="DD1112" s="778"/>
      <c r="DE1112" s="778"/>
      <c r="DF1112" s="778"/>
      <c r="DG1112" s="778"/>
      <c r="DH1112" s="778"/>
      <c r="DI1112" s="778"/>
      <c r="DJ1112" s="778"/>
      <c r="DK1112" s="778"/>
      <c r="DL1112" s="778"/>
      <c r="DM1112" s="778"/>
      <c r="DN1112" s="778"/>
      <c r="DO1112" s="778"/>
      <c r="DP1112" s="778"/>
      <c r="DQ1112" s="778"/>
      <c r="DR1112" s="778"/>
      <c r="DS1112" s="778"/>
      <c r="DT1112" s="778"/>
      <c r="DU1112" s="778"/>
      <c r="DV1112" s="778"/>
      <c r="DW1112" s="778"/>
      <c r="DX1112" s="778"/>
      <c r="DY1112" s="778"/>
      <c r="DZ1112" s="778"/>
      <c r="EA1112" s="778"/>
      <c r="EB1112" s="778"/>
      <c r="EC1112" s="778"/>
      <c r="ED1112" s="778"/>
      <c r="EE1112" s="778"/>
      <c r="EF1112" s="778"/>
      <c r="EG1112" s="778"/>
      <c r="EH1112" s="778"/>
      <c r="EI1112" s="778"/>
      <c r="EJ1112" s="778"/>
      <c r="EK1112" s="778"/>
      <c r="EL1112" s="778"/>
      <c r="EM1112" s="778"/>
      <c r="EN1112" s="778"/>
      <c r="EO1112" s="778"/>
      <c r="EP1112" s="778"/>
      <c r="EQ1112" s="778"/>
      <c r="ER1112" s="778"/>
      <c r="ES1112" s="778"/>
      <c r="ET1112" s="778"/>
      <c r="EU1112" s="778"/>
      <c r="EV1112" s="778"/>
      <c r="EW1112" s="778"/>
      <c r="EX1112" s="778"/>
      <c r="EY1112" s="778"/>
      <c r="EZ1112" s="778"/>
      <c r="FA1112" s="778"/>
      <c r="FB1112" s="778"/>
      <c r="FC1112" s="778"/>
      <c r="FD1112" s="778"/>
      <c r="FE1112" s="778"/>
      <c r="FF1112" s="778"/>
      <c r="FG1112" s="778"/>
      <c r="FH1112" s="778"/>
      <c r="FI1112" s="778"/>
      <c r="FJ1112" s="778"/>
      <c r="FK1112" s="778"/>
      <c r="FL1112" s="778"/>
      <c r="FM1112" s="778"/>
      <c r="FN1112" s="778"/>
      <c r="FO1112" s="778"/>
      <c r="FP1112" s="778"/>
      <c r="FQ1112" s="778"/>
      <c r="FR1112" s="778"/>
      <c r="FS1112" s="778"/>
      <c r="FT1112" s="778"/>
      <c r="FU1112" s="778"/>
      <c r="FV1112" s="778"/>
      <c r="FW1112" s="778"/>
      <c r="FX1112" s="778"/>
      <c r="FY1112" s="778"/>
      <c r="FZ1112" s="778"/>
      <c r="GA1112" s="778"/>
      <c r="GB1112" s="778"/>
      <c r="GC1112" s="778"/>
      <c r="GD1112" s="778"/>
      <c r="GE1112" s="778"/>
      <c r="GF1112" s="778"/>
      <c r="GG1112" s="778"/>
      <c r="GH1112" s="778"/>
      <c r="GI1112" s="778"/>
      <c r="GJ1112" s="778"/>
      <c r="GK1112" s="778"/>
      <c r="GL1112" s="778"/>
      <c r="GM1112" s="778"/>
      <c r="GN1112" s="778"/>
      <c r="GO1112" s="778"/>
      <c r="GP1112" s="778"/>
      <c r="GQ1112" s="778"/>
      <c r="GR1112" s="778"/>
      <c r="GS1112" s="778"/>
      <c r="GT1112" s="778"/>
      <c r="GU1112" s="778"/>
      <c r="GV1112" s="778"/>
      <c r="GW1112" s="778"/>
      <c r="GX1112" s="778"/>
      <c r="GY1112" s="778"/>
      <c r="GZ1112" s="778"/>
      <c r="HA1112" s="778"/>
      <c r="HB1112" s="778"/>
      <c r="HC1112" s="778"/>
      <c r="HD1112" s="778"/>
      <c r="HE1112" s="778"/>
      <c r="HF1112" s="778"/>
      <c r="HG1112" s="778"/>
      <c r="HH1112" s="778"/>
    </row>
    <row r="1113" spans="1:216" s="782" customFormat="1">
      <c r="A1113" s="779"/>
      <c r="B1113" s="780"/>
      <c r="C1113" s="780"/>
      <c r="D1113" s="780"/>
      <c r="E1113" s="780"/>
      <c r="F1113" s="780"/>
      <c r="G1113" s="780"/>
      <c r="H1113" s="780"/>
      <c r="I1113" s="780"/>
      <c r="J1113" s="780"/>
      <c r="K1113" s="780"/>
      <c r="L1113" s="780"/>
      <c r="M1113" s="780"/>
      <c r="N1113" s="780"/>
      <c r="O1113" s="780"/>
      <c r="P1113" s="780"/>
      <c r="Q1113" s="781"/>
      <c r="R1113" s="778"/>
      <c r="S1113" s="778"/>
      <c r="T1113" s="778"/>
      <c r="U1113" s="778"/>
      <c r="V1113" s="778"/>
      <c r="W1113" s="778"/>
      <c r="X1113" s="778"/>
      <c r="Y1113" s="778"/>
      <c r="Z1113" s="778"/>
      <c r="AA1113" s="778"/>
      <c r="AB1113" s="778"/>
      <c r="AC1113" s="778"/>
      <c r="AD1113" s="778"/>
      <c r="AE1113" s="778"/>
      <c r="AF1113" s="778"/>
      <c r="AG1113" s="778"/>
      <c r="AH1113" s="778"/>
      <c r="AI1113" s="778"/>
      <c r="AJ1113" s="778"/>
      <c r="AK1113" s="778"/>
      <c r="AL1113" s="778"/>
      <c r="AM1113" s="778"/>
      <c r="AN1113" s="778"/>
      <c r="AO1113" s="778"/>
      <c r="AP1113" s="778"/>
      <c r="AQ1113" s="778"/>
      <c r="AR1113" s="778"/>
      <c r="AS1113" s="778"/>
      <c r="AT1113" s="778"/>
      <c r="AU1113" s="778"/>
      <c r="AV1113" s="778"/>
      <c r="AW1113" s="778"/>
      <c r="AX1113" s="778"/>
      <c r="AY1113" s="778"/>
      <c r="AZ1113" s="778"/>
      <c r="BA1113" s="778"/>
      <c r="BB1113" s="778"/>
      <c r="BC1113" s="778"/>
      <c r="BD1113" s="778"/>
      <c r="BE1113" s="778"/>
      <c r="BF1113" s="778"/>
      <c r="BG1113" s="778"/>
      <c r="BH1113" s="778"/>
      <c r="BI1113" s="778"/>
      <c r="BJ1113" s="778"/>
      <c r="BK1113" s="778"/>
      <c r="BL1113" s="778"/>
      <c r="BM1113" s="778"/>
      <c r="BN1113" s="778"/>
      <c r="BO1113" s="778"/>
      <c r="BP1113" s="778"/>
      <c r="BQ1113" s="778"/>
      <c r="BR1113" s="778"/>
      <c r="BS1113" s="778"/>
      <c r="BT1113" s="778"/>
      <c r="BU1113" s="778"/>
      <c r="BV1113" s="778"/>
      <c r="BW1113" s="778"/>
      <c r="BX1113" s="778"/>
      <c r="BY1113" s="778"/>
      <c r="BZ1113" s="778"/>
      <c r="CA1113" s="778"/>
      <c r="CB1113" s="778"/>
      <c r="CC1113" s="778"/>
      <c r="CD1113" s="778"/>
      <c r="CE1113" s="778"/>
      <c r="CF1113" s="778"/>
      <c r="CG1113" s="778"/>
      <c r="CH1113" s="778"/>
      <c r="CI1113" s="778"/>
      <c r="CJ1113" s="778"/>
      <c r="CK1113" s="778"/>
      <c r="CL1113" s="778"/>
      <c r="CM1113" s="778"/>
      <c r="CN1113" s="778"/>
      <c r="CO1113" s="778"/>
      <c r="CP1113" s="778"/>
      <c r="CQ1113" s="778"/>
      <c r="CR1113" s="778"/>
      <c r="CS1113" s="778"/>
      <c r="CT1113" s="778"/>
      <c r="CU1113" s="778"/>
      <c r="CV1113" s="778"/>
      <c r="CW1113" s="778"/>
      <c r="CX1113" s="778"/>
      <c r="CY1113" s="778"/>
      <c r="CZ1113" s="778"/>
      <c r="DA1113" s="778"/>
      <c r="DB1113" s="778"/>
      <c r="DC1113" s="778"/>
      <c r="DD1113" s="778"/>
      <c r="DE1113" s="778"/>
      <c r="DF1113" s="778"/>
      <c r="DG1113" s="778"/>
      <c r="DH1113" s="778"/>
      <c r="DI1113" s="778"/>
      <c r="DJ1113" s="778"/>
      <c r="DK1113" s="778"/>
      <c r="DL1113" s="778"/>
      <c r="DM1113" s="778"/>
      <c r="DN1113" s="778"/>
      <c r="DO1113" s="778"/>
      <c r="DP1113" s="778"/>
      <c r="DQ1113" s="778"/>
      <c r="DR1113" s="778"/>
      <c r="DS1113" s="778"/>
      <c r="DT1113" s="778"/>
      <c r="DU1113" s="778"/>
      <c r="DV1113" s="778"/>
      <c r="DW1113" s="778"/>
      <c r="DX1113" s="778"/>
      <c r="DY1113" s="778"/>
      <c r="DZ1113" s="778"/>
      <c r="EA1113" s="778"/>
      <c r="EB1113" s="778"/>
      <c r="EC1113" s="778"/>
      <c r="ED1113" s="778"/>
      <c r="EE1113" s="778"/>
      <c r="EF1113" s="778"/>
      <c r="EG1113" s="778"/>
      <c r="EH1113" s="778"/>
      <c r="EI1113" s="778"/>
      <c r="EJ1113" s="778"/>
      <c r="EK1113" s="778"/>
      <c r="EL1113" s="778"/>
      <c r="EM1113" s="778"/>
      <c r="EN1113" s="778"/>
      <c r="EO1113" s="778"/>
      <c r="EP1113" s="778"/>
      <c r="EQ1113" s="778"/>
      <c r="ER1113" s="778"/>
      <c r="ES1113" s="778"/>
      <c r="ET1113" s="778"/>
      <c r="EU1113" s="778"/>
      <c r="EV1113" s="778"/>
      <c r="EW1113" s="778"/>
      <c r="EX1113" s="778"/>
      <c r="EY1113" s="778"/>
      <c r="EZ1113" s="778"/>
      <c r="FA1113" s="778"/>
      <c r="FB1113" s="778"/>
      <c r="FC1113" s="778"/>
      <c r="FD1113" s="778"/>
      <c r="FE1113" s="778"/>
      <c r="FF1113" s="778"/>
      <c r="FG1113" s="778"/>
      <c r="FH1113" s="778"/>
      <c r="FI1113" s="778"/>
      <c r="FJ1113" s="778"/>
      <c r="FK1113" s="778"/>
      <c r="FL1113" s="778"/>
      <c r="FM1113" s="778"/>
      <c r="FN1113" s="778"/>
      <c r="FO1113" s="778"/>
      <c r="FP1113" s="778"/>
      <c r="FQ1113" s="778"/>
      <c r="FR1113" s="778"/>
      <c r="FS1113" s="778"/>
      <c r="FT1113" s="778"/>
      <c r="FU1113" s="778"/>
      <c r="FV1113" s="778"/>
      <c r="FW1113" s="778"/>
      <c r="FX1113" s="778"/>
      <c r="FY1113" s="778"/>
      <c r="FZ1113" s="778"/>
      <c r="GA1113" s="778"/>
      <c r="GB1113" s="778"/>
      <c r="GC1113" s="778"/>
      <c r="GD1113" s="778"/>
      <c r="GE1113" s="778"/>
      <c r="GF1113" s="778"/>
      <c r="GG1113" s="778"/>
      <c r="GH1113" s="778"/>
      <c r="GI1113" s="778"/>
      <c r="GJ1113" s="778"/>
      <c r="GK1113" s="778"/>
      <c r="GL1113" s="778"/>
      <c r="GM1113" s="778"/>
      <c r="GN1113" s="778"/>
      <c r="GO1113" s="778"/>
      <c r="GP1113" s="778"/>
      <c r="GQ1113" s="778"/>
      <c r="GR1113" s="778"/>
      <c r="GS1113" s="778"/>
      <c r="GT1113" s="778"/>
      <c r="GU1113" s="778"/>
      <c r="GV1113" s="778"/>
      <c r="GW1113" s="778"/>
      <c r="GX1113" s="778"/>
      <c r="GY1113" s="778"/>
      <c r="GZ1113" s="778"/>
      <c r="HA1113" s="778"/>
      <c r="HB1113" s="778"/>
      <c r="HC1113" s="778"/>
      <c r="HD1113" s="778"/>
      <c r="HE1113" s="778"/>
      <c r="HF1113" s="778"/>
      <c r="HG1113" s="778"/>
      <c r="HH1113" s="778"/>
    </row>
    <row r="1114" spans="1:216" s="782" customFormat="1">
      <c r="A1114" s="779"/>
      <c r="B1114" s="780"/>
      <c r="C1114" s="780"/>
      <c r="D1114" s="780"/>
      <c r="E1114" s="780"/>
      <c r="F1114" s="780"/>
      <c r="G1114" s="780"/>
      <c r="H1114" s="780"/>
      <c r="I1114" s="780"/>
      <c r="J1114" s="780"/>
      <c r="K1114" s="780"/>
      <c r="L1114" s="780"/>
      <c r="M1114" s="780"/>
      <c r="N1114" s="780"/>
      <c r="O1114" s="780"/>
      <c r="P1114" s="780"/>
      <c r="Q1114" s="781"/>
      <c r="R1114" s="778"/>
      <c r="S1114" s="778"/>
      <c r="T1114" s="778"/>
      <c r="U1114" s="778"/>
      <c r="V1114" s="778"/>
      <c r="W1114" s="778"/>
      <c r="X1114" s="778"/>
      <c r="Y1114" s="778"/>
      <c r="Z1114" s="778"/>
      <c r="AA1114" s="778"/>
      <c r="AB1114" s="778"/>
      <c r="AC1114" s="778"/>
      <c r="AD1114" s="778"/>
      <c r="AE1114" s="778"/>
      <c r="AF1114" s="778"/>
      <c r="AG1114" s="778"/>
      <c r="AH1114" s="778"/>
      <c r="AI1114" s="778"/>
      <c r="AJ1114" s="778"/>
      <c r="AK1114" s="778"/>
      <c r="AL1114" s="778"/>
      <c r="AM1114" s="778"/>
      <c r="AN1114" s="778"/>
      <c r="AO1114" s="778"/>
      <c r="AP1114" s="778"/>
      <c r="AQ1114" s="778"/>
      <c r="AR1114" s="778"/>
      <c r="AS1114" s="778"/>
      <c r="AT1114" s="778"/>
      <c r="AU1114" s="778"/>
      <c r="AV1114" s="778"/>
      <c r="AW1114" s="778"/>
      <c r="AX1114" s="778"/>
      <c r="AY1114" s="778"/>
      <c r="AZ1114" s="778"/>
      <c r="BA1114" s="778"/>
      <c r="BB1114" s="778"/>
      <c r="BC1114" s="778"/>
      <c r="BD1114" s="778"/>
      <c r="BE1114" s="778"/>
      <c r="BF1114" s="778"/>
      <c r="BG1114" s="778"/>
      <c r="BH1114" s="778"/>
      <c r="BI1114" s="778"/>
      <c r="BJ1114" s="778"/>
      <c r="BK1114" s="778"/>
      <c r="BL1114" s="778"/>
      <c r="BM1114" s="778"/>
      <c r="BN1114" s="778"/>
      <c r="BO1114" s="778"/>
      <c r="BP1114" s="778"/>
      <c r="BQ1114" s="778"/>
      <c r="BR1114" s="778"/>
      <c r="BS1114" s="778"/>
      <c r="BT1114" s="778"/>
      <c r="BU1114" s="778"/>
      <c r="BV1114" s="778"/>
      <c r="BW1114" s="778"/>
      <c r="BX1114" s="778"/>
      <c r="BY1114" s="778"/>
      <c r="BZ1114" s="778"/>
      <c r="CA1114" s="778"/>
      <c r="CB1114" s="778"/>
      <c r="CC1114" s="778"/>
      <c r="CD1114" s="778"/>
      <c r="CE1114" s="778"/>
      <c r="CF1114" s="778"/>
      <c r="CG1114" s="778"/>
      <c r="CH1114" s="778"/>
      <c r="CI1114" s="778"/>
      <c r="CJ1114" s="778"/>
      <c r="CK1114" s="778"/>
      <c r="CL1114" s="778"/>
      <c r="CM1114" s="778"/>
      <c r="CN1114" s="778"/>
      <c r="CO1114" s="778"/>
      <c r="CP1114" s="778"/>
      <c r="CQ1114" s="778"/>
      <c r="CR1114" s="778"/>
      <c r="CS1114" s="778"/>
      <c r="CT1114" s="778"/>
      <c r="CU1114" s="778"/>
      <c r="CV1114" s="778"/>
      <c r="CW1114" s="778"/>
      <c r="CX1114" s="778"/>
      <c r="CY1114" s="778"/>
      <c r="CZ1114" s="778"/>
      <c r="DA1114" s="778"/>
      <c r="DB1114" s="778"/>
      <c r="DC1114" s="778"/>
      <c r="DD1114" s="778"/>
      <c r="DE1114" s="778"/>
      <c r="DF1114" s="778"/>
      <c r="DG1114" s="778"/>
      <c r="DH1114" s="778"/>
      <c r="DI1114" s="778"/>
      <c r="DJ1114" s="778"/>
      <c r="DK1114" s="778"/>
      <c r="DL1114" s="778"/>
      <c r="DM1114" s="778"/>
      <c r="DN1114" s="778"/>
      <c r="DO1114" s="778"/>
      <c r="DP1114" s="778"/>
      <c r="DQ1114" s="778"/>
      <c r="DR1114" s="778"/>
      <c r="DS1114" s="778"/>
      <c r="DT1114" s="778"/>
      <c r="DU1114" s="778"/>
      <c r="DV1114" s="778"/>
      <c r="DW1114" s="778"/>
      <c r="DX1114" s="778"/>
      <c r="DY1114" s="778"/>
      <c r="DZ1114" s="778"/>
      <c r="EA1114" s="778"/>
      <c r="EB1114" s="778"/>
      <c r="EC1114" s="778"/>
      <c r="ED1114" s="778"/>
      <c r="EE1114" s="778"/>
      <c r="EF1114" s="778"/>
      <c r="EG1114" s="778"/>
      <c r="EH1114" s="778"/>
      <c r="EI1114" s="778"/>
      <c r="EJ1114" s="778"/>
      <c r="EK1114" s="778"/>
      <c r="EL1114" s="778"/>
      <c r="EM1114" s="778"/>
      <c r="EN1114" s="778"/>
      <c r="EO1114" s="778"/>
      <c r="EP1114" s="778"/>
      <c r="EQ1114" s="778"/>
      <c r="ER1114" s="778"/>
      <c r="ES1114" s="778"/>
      <c r="ET1114" s="778"/>
      <c r="EU1114" s="778"/>
      <c r="EV1114" s="778"/>
      <c r="EW1114" s="778"/>
      <c r="EX1114" s="778"/>
      <c r="EY1114" s="778"/>
      <c r="EZ1114" s="778"/>
      <c r="FA1114" s="778"/>
      <c r="FB1114" s="778"/>
      <c r="FC1114" s="778"/>
      <c r="FD1114" s="778"/>
      <c r="FE1114" s="778"/>
      <c r="FF1114" s="778"/>
      <c r="FG1114" s="778"/>
      <c r="FH1114" s="778"/>
      <c r="FI1114" s="778"/>
      <c r="FJ1114" s="778"/>
      <c r="FK1114" s="778"/>
      <c r="FL1114" s="778"/>
      <c r="FM1114" s="778"/>
      <c r="FN1114" s="778"/>
      <c r="FO1114" s="778"/>
      <c r="FP1114" s="778"/>
      <c r="FQ1114" s="778"/>
      <c r="FR1114" s="778"/>
      <c r="FS1114" s="778"/>
      <c r="FT1114" s="778"/>
      <c r="FU1114" s="778"/>
      <c r="FV1114" s="778"/>
      <c r="FW1114" s="778"/>
      <c r="FX1114" s="778"/>
      <c r="FY1114" s="778"/>
      <c r="FZ1114" s="778"/>
      <c r="GA1114" s="778"/>
      <c r="GB1114" s="778"/>
      <c r="GC1114" s="778"/>
      <c r="GD1114" s="778"/>
      <c r="GE1114" s="778"/>
      <c r="GF1114" s="778"/>
      <c r="GG1114" s="778"/>
      <c r="GH1114" s="778"/>
      <c r="GI1114" s="778"/>
      <c r="GJ1114" s="778"/>
      <c r="GK1114" s="778"/>
      <c r="GL1114" s="778"/>
      <c r="GM1114" s="778"/>
      <c r="GN1114" s="778"/>
      <c r="GO1114" s="778"/>
      <c r="GP1114" s="778"/>
      <c r="GQ1114" s="778"/>
      <c r="GR1114" s="778"/>
      <c r="GS1114" s="778"/>
      <c r="GT1114" s="778"/>
      <c r="GU1114" s="778"/>
      <c r="GV1114" s="778"/>
      <c r="GW1114" s="778"/>
      <c r="GX1114" s="778"/>
      <c r="GY1114" s="778"/>
      <c r="GZ1114" s="778"/>
      <c r="HA1114" s="778"/>
      <c r="HB1114" s="778"/>
      <c r="HC1114" s="778"/>
      <c r="HD1114" s="778"/>
      <c r="HE1114" s="778"/>
      <c r="HF1114" s="778"/>
      <c r="HG1114" s="778"/>
      <c r="HH1114" s="778"/>
    </row>
    <row r="1115" spans="1:216" s="782" customFormat="1">
      <c r="A1115" s="779"/>
      <c r="B1115" s="780"/>
      <c r="C1115" s="780"/>
      <c r="D1115" s="780"/>
      <c r="E1115" s="780"/>
      <c r="F1115" s="780"/>
      <c r="G1115" s="780"/>
      <c r="H1115" s="780"/>
      <c r="I1115" s="780"/>
      <c r="J1115" s="780"/>
      <c r="K1115" s="780"/>
      <c r="L1115" s="780"/>
      <c r="M1115" s="780"/>
      <c r="N1115" s="780"/>
      <c r="O1115" s="780"/>
      <c r="P1115" s="780"/>
      <c r="Q1115" s="781"/>
      <c r="R1115" s="778"/>
      <c r="S1115" s="778"/>
      <c r="T1115" s="778"/>
      <c r="U1115" s="778"/>
      <c r="V1115" s="778"/>
      <c r="W1115" s="778"/>
      <c r="X1115" s="778"/>
      <c r="Y1115" s="778"/>
      <c r="Z1115" s="778"/>
      <c r="AA1115" s="778"/>
      <c r="AB1115" s="778"/>
      <c r="AC1115" s="778"/>
      <c r="AD1115" s="778"/>
      <c r="AE1115" s="778"/>
      <c r="AF1115" s="778"/>
      <c r="AG1115" s="778"/>
      <c r="AH1115" s="778"/>
      <c r="AI1115" s="778"/>
      <c r="AJ1115" s="778"/>
      <c r="AK1115" s="778"/>
      <c r="AL1115" s="778"/>
      <c r="AM1115" s="778"/>
      <c r="AN1115" s="778"/>
      <c r="AO1115" s="778"/>
      <c r="AP1115" s="778"/>
      <c r="AQ1115" s="778"/>
      <c r="AR1115" s="778"/>
      <c r="AS1115" s="778"/>
      <c r="AT1115" s="778"/>
      <c r="AU1115" s="778"/>
      <c r="AV1115" s="778"/>
      <c r="AW1115" s="778"/>
      <c r="AX1115" s="778"/>
      <c r="AY1115" s="778"/>
      <c r="AZ1115" s="778"/>
      <c r="BA1115" s="778"/>
      <c r="BB1115" s="778"/>
      <c r="BC1115" s="778"/>
      <c r="BD1115" s="778"/>
      <c r="BE1115" s="778"/>
      <c r="BF1115" s="778"/>
      <c r="BG1115" s="778"/>
      <c r="BH1115" s="778"/>
      <c r="BI1115" s="778"/>
      <c r="BJ1115" s="778"/>
      <c r="BK1115" s="778"/>
      <c r="BL1115" s="778"/>
      <c r="BM1115" s="778"/>
      <c r="BN1115" s="778"/>
      <c r="BO1115" s="778"/>
      <c r="BP1115" s="778"/>
      <c r="BQ1115" s="778"/>
      <c r="BR1115" s="778"/>
      <c r="BS1115" s="778"/>
      <c r="BT1115" s="778"/>
      <c r="BU1115" s="778"/>
      <c r="BV1115" s="778"/>
      <c r="BW1115" s="778"/>
      <c r="BX1115" s="778"/>
      <c r="BY1115" s="778"/>
      <c r="BZ1115" s="778"/>
      <c r="CA1115" s="778"/>
      <c r="CB1115" s="778"/>
      <c r="CC1115" s="778"/>
      <c r="CD1115" s="778"/>
      <c r="CE1115" s="778"/>
      <c r="CF1115" s="778"/>
      <c r="CG1115" s="778"/>
      <c r="CH1115" s="778"/>
      <c r="CI1115" s="778"/>
      <c r="CJ1115" s="778"/>
      <c r="CK1115" s="778"/>
      <c r="CL1115" s="778"/>
      <c r="CM1115" s="778"/>
      <c r="CN1115" s="778"/>
      <c r="CO1115" s="778"/>
      <c r="CP1115" s="778"/>
      <c r="CQ1115" s="778"/>
      <c r="CR1115" s="778"/>
      <c r="CS1115" s="778"/>
      <c r="CT1115" s="778"/>
      <c r="CU1115" s="778"/>
      <c r="CV1115" s="778"/>
      <c r="CW1115" s="778"/>
      <c r="CX1115" s="778"/>
      <c r="CY1115" s="778"/>
      <c r="CZ1115" s="778"/>
      <c r="DA1115" s="778"/>
      <c r="DB1115" s="778"/>
      <c r="DC1115" s="778"/>
      <c r="DD1115" s="778"/>
      <c r="DE1115" s="778"/>
      <c r="DF1115" s="778"/>
      <c r="DG1115" s="778"/>
      <c r="DH1115" s="778"/>
      <c r="DI1115" s="778"/>
      <c r="DJ1115" s="778"/>
      <c r="DK1115" s="778"/>
      <c r="DL1115" s="778"/>
      <c r="DM1115" s="778"/>
      <c r="DN1115" s="778"/>
      <c r="DO1115" s="778"/>
      <c r="DP1115" s="778"/>
      <c r="DQ1115" s="778"/>
      <c r="DR1115" s="778"/>
      <c r="DS1115" s="778"/>
      <c r="DT1115" s="778"/>
      <c r="DU1115" s="778"/>
      <c r="DV1115" s="778"/>
      <c r="DW1115" s="778"/>
      <c r="DX1115" s="778"/>
      <c r="DY1115" s="778"/>
      <c r="DZ1115" s="778"/>
      <c r="EA1115" s="778"/>
      <c r="EB1115" s="778"/>
      <c r="EC1115" s="778"/>
      <c r="ED1115" s="778"/>
      <c r="EE1115" s="778"/>
      <c r="EF1115" s="778"/>
      <c r="EG1115" s="778"/>
      <c r="EH1115" s="778"/>
      <c r="EI1115" s="778"/>
      <c r="EJ1115" s="778"/>
      <c r="EK1115" s="778"/>
      <c r="EL1115" s="778"/>
      <c r="EM1115" s="778"/>
      <c r="EN1115" s="778"/>
      <c r="EO1115" s="778"/>
      <c r="EP1115" s="778"/>
      <c r="EQ1115" s="778"/>
      <c r="ER1115" s="778"/>
      <c r="ES1115" s="778"/>
      <c r="ET1115" s="778"/>
      <c r="EU1115" s="778"/>
      <c r="EV1115" s="778"/>
      <c r="EW1115" s="778"/>
      <c r="EX1115" s="778"/>
      <c r="EY1115" s="778"/>
      <c r="EZ1115" s="778"/>
      <c r="FA1115" s="778"/>
      <c r="FB1115" s="778"/>
      <c r="FC1115" s="778"/>
      <c r="FD1115" s="778"/>
      <c r="FE1115" s="778"/>
      <c r="FF1115" s="778"/>
      <c r="FG1115" s="778"/>
      <c r="FH1115" s="778"/>
      <c r="FI1115" s="778"/>
      <c r="FJ1115" s="778"/>
      <c r="FK1115" s="778"/>
      <c r="FL1115" s="778"/>
      <c r="FM1115" s="778"/>
      <c r="FN1115" s="778"/>
      <c r="FO1115" s="778"/>
      <c r="FP1115" s="778"/>
      <c r="FQ1115" s="778"/>
      <c r="FR1115" s="778"/>
      <c r="FS1115" s="778"/>
      <c r="FT1115" s="778"/>
      <c r="FU1115" s="778"/>
      <c r="FV1115" s="778"/>
      <c r="FW1115" s="778"/>
      <c r="FX1115" s="778"/>
      <c r="FY1115" s="778"/>
      <c r="FZ1115" s="778"/>
      <c r="GA1115" s="778"/>
      <c r="GB1115" s="778"/>
      <c r="GC1115" s="778"/>
      <c r="GD1115" s="778"/>
      <c r="GE1115" s="778"/>
      <c r="GF1115" s="778"/>
      <c r="GG1115" s="778"/>
      <c r="GH1115" s="778"/>
      <c r="GI1115" s="778"/>
      <c r="GJ1115" s="778"/>
      <c r="GK1115" s="778"/>
      <c r="GL1115" s="778"/>
      <c r="GM1115" s="778"/>
      <c r="GN1115" s="778"/>
      <c r="GO1115" s="778"/>
      <c r="GP1115" s="778"/>
      <c r="GQ1115" s="778"/>
      <c r="GR1115" s="778"/>
      <c r="GS1115" s="778"/>
      <c r="GT1115" s="778"/>
      <c r="GU1115" s="778"/>
      <c r="GV1115" s="778"/>
      <c r="GW1115" s="778"/>
      <c r="GX1115" s="778"/>
      <c r="GY1115" s="778"/>
      <c r="GZ1115" s="778"/>
      <c r="HA1115" s="778"/>
      <c r="HB1115" s="778"/>
      <c r="HC1115" s="778"/>
      <c r="HD1115" s="778"/>
      <c r="HE1115" s="778"/>
      <c r="HF1115" s="778"/>
      <c r="HG1115" s="778"/>
      <c r="HH1115" s="778"/>
    </row>
    <row r="1116" spans="1:216" s="782" customFormat="1">
      <c r="A1116" s="779"/>
      <c r="B1116" s="780"/>
      <c r="C1116" s="780"/>
      <c r="D1116" s="780"/>
      <c r="E1116" s="780"/>
      <c r="F1116" s="780"/>
      <c r="G1116" s="780"/>
      <c r="H1116" s="780"/>
      <c r="I1116" s="780"/>
      <c r="J1116" s="780"/>
      <c r="K1116" s="780"/>
      <c r="L1116" s="780"/>
      <c r="M1116" s="780"/>
      <c r="N1116" s="780"/>
      <c r="O1116" s="780"/>
      <c r="P1116" s="780"/>
      <c r="Q1116" s="781"/>
      <c r="R1116" s="778"/>
      <c r="S1116" s="778"/>
      <c r="T1116" s="778"/>
      <c r="U1116" s="778"/>
      <c r="V1116" s="778"/>
      <c r="W1116" s="778"/>
      <c r="X1116" s="778"/>
      <c r="Y1116" s="778"/>
      <c r="Z1116" s="778"/>
      <c r="AA1116" s="778"/>
      <c r="AB1116" s="778"/>
      <c r="AC1116" s="778"/>
      <c r="AD1116" s="778"/>
      <c r="AE1116" s="778"/>
      <c r="AF1116" s="778"/>
      <c r="AG1116" s="778"/>
      <c r="AH1116" s="778"/>
      <c r="AI1116" s="778"/>
      <c r="AJ1116" s="778"/>
      <c r="AK1116" s="778"/>
      <c r="AL1116" s="778"/>
      <c r="AM1116" s="778"/>
      <c r="AN1116" s="778"/>
      <c r="AO1116" s="778"/>
      <c r="AP1116" s="778"/>
      <c r="AQ1116" s="778"/>
      <c r="AR1116" s="778"/>
      <c r="AS1116" s="778"/>
      <c r="AT1116" s="778"/>
      <c r="AU1116" s="778"/>
      <c r="AV1116" s="778"/>
      <c r="AW1116" s="778"/>
      <c r="AX1116" s="778"/>
      <c r="AY1116" s="778"/>
      <c r="AZ1116" s="778"/>
      <c r="BA1116" s="778"/>
      <c r="BB1116" s="778"/>
      <c r="BC1116" s="778"/>
      <c r="BD1116" s="778"/>
      <c r="BE1116" s="778"/>
      <c r="BF1116" s="778"/>
      <c r="BG1116" s="778"/>
      <c r="BH1116" s="778"/>
      <c r="BI1116" s="778"/>
      <c r="BJ1116" s="778"/>
      <c r="BK1116" s="778"/>
      <c r="BL1116" s="778"/>
      <c r="BM1116" s="778"/>
      <c r="BN1116" s="778"/>
      <c r="BO1116" s="778"/>
      <c r="BP1116" s="778"/>
      <c r="BQ1116" s="778"/>
      <c r="BR1116" s="778"/>
      <c r="BS1116" s="778"/>
      <c r="BT1116" s="778"/>
      <c r="BU1116" s="778"/>
      <c r="BV1116" s="778"/>
      <c r="BW1116" s="778"/>
      <c r="BX1116" s="778"/>
      <c r="BY1116" s="778"/>
      <c r="BZ1116" s="778"/>
      <c r="CA1116" s="778"/>
      <c r="CB1116" s="778"/>
      <c r="CC1116" s="778"/>
      <c r="CD1116" s="778"/>
      <c r="CE1116" s="778"/>
      <c r="CF1116" s="778"/>
      <c r="CG1116" s="778"/>
      <c r="CH1116" s="778"/>
      <c r="CI1116" s="778"/>
      <c r="CJ1116" s="778"/>
      <c r="CK1116" s="778"/>
      <c r="CL1116" s="778"/>
      <c r="CM1116" s="778"/>
      <c r="CN1116" s="778"/>
      <c r="CO1116" s="778"/>
      <c r="CP1116" s="778"/>
      <c r="CQ1116" s="778"/>
      <c r="CR1116" s="778"/>
      <c r="CS1116" s="778"/>
      <c r="CT1116" s="778"/>
      <c r="CU1116" s="778"/>
      <c r="CV1116" s="778"/>
      <c r="CW1116" s="778"/>
      <c r="CX1116" s="778"/>
      <c r="CY1116" s="778"/>
      <c r="CZ1116" s="778"/>
      <c r="DA1116" s="778"/>
      <c r="DB1116" s="778"/>
      <c r="DC1116" s="778"/>
      <c r="DD1116" s="778"/>
      <c r="DE1116" s="778"/>
      <c r="DF1116" s="778"/>
      <c r="DG1116" s="778"/>
      <c r="DH1116" s="778"/>
      <c r="DI1116" s="778"/>
      <c r="DJ1116" s="778"/>
      <c r="DK1116" s="778"/>
      <c r="DL1116" s="778"/>
      <c r="DM1116" s="778"/>
      <c r="DN1116" s="778"/>
      <c r="DO1116" s="778"/>
      <c r="DP1116" s="778"/>
      <c r="DQ1116" s="778"/>
      <c r="DR1116" s="778"/>
      <c r="DS1116" s="778"/>
      <c r="DT1116" s="778"/>
      <c r="DU1116" s="778"/>
      <c r="DV1116" s="778"/>
      <c r="DW1116" s="778"/>
      <c r="DX1116" s="778"/>
      <c r="DY1116" s="778"/>
      <c r="DZ1116" s="778"/>
      <c r="EA1116" s="778"/>
      <c r="EB1116" s="778"/>
      <c r="EC1116" s="778"/>
      <c r="ED1116" s="778"/>
      <c r="EE1116" s="778"/>
      <c r="EF1116" s="778"/>
      <c r="EG1116" s="778"/>
      <c r="EH1116" s="778"/>
      <c r="EI1116" s="778"/>
      <c r="EJ1116" s="778"/>
      <c r="EK1116" s="778"/>
      <c r="EL1116" s="778"/>
      <c r="EM1116" s="778"/>
      <c r="EN1116" s="778"/>
      <c r="EO1116" s="778"/>
      <c r="EP1116" s="778"/>
      <c r="EQ1116" s="778"/>
      <c r="ER1116" s="778"/>
      <c r="ES1116" s="778"/>
      <c r="ET1116" s="778"/>
      <c r="EU1116" s="778"/>
      <c r="EV1116" s="778"/>
      <c r="EW1116" s="778"/>
      <c r="EX1116" s="778"/>
      <c r="EY1116" s="778"/>
      <c r="EZ1116" s="778"/>
      <c r="FA1116" s="778"/>
      <c r="FB1116" s="778"/>
      <c r="FC1116" s="778"/>
      <c r="FD1116" s="778"/>
      <c r="FE1116" s="778"/>
      <c r="FF1116" s="778"/>
      <c r="FG1116" s="778"/>
      <c r="FH1116" s="778"/>
      <c r="FI1116" s="778"/>
      <c r="FJ1116" s="778"/>
      <c r="FK1116" s="778"/>
      <c r="FL1116" s="778"/>
      <c r="FM1116" s="778"/>
      <c r="FN1116" s="778"/>
      <c r="FO1116" s="778"/>
      <c r="FP1116" s="778"/>
      <c r="FQ1116" s="778"/>
      <c r="FR1116" s="778"/>
      <c r="FS1116" s="778"/>
      <c r="FT1116" s="778"/>
      <c r="FU1116" s="778"/>
      <c r="FV1116" s="778"/>
      <c r="FW1116" s="778"/>
      <c r="FX1116" s="778"/>
      <c r="FY1116" s="778"/>
      <c r="FZ1116" s="778"/>
      <c r="GA1116" s="778"/>
      <c r="GB1116" s="778"/>
      <c r="GC1116" s="778"/>
      <c r="GD1116" s="778"/>
      <c r="GE1116" s="778"/>
      <c r="GF1116" s="778"/>
      <c r="GG1116" s="778"/>
      <c r="GH1116" s="778"/>
      <c r="GI1116" s="778"/>
      <c r="GJ1116" s="778"/>
      <c r="GK1116" s="778"/>
      <c r="GL1116" s="778"/>
      <c r="GM1116" s="778"/>
      <c r="GN1116" s="778"/>
      <c r="GO1116" s="778"/>
      <c r="GP1116" s="778"/>
      <c r="GQ1116" s="778"/>
      <c r="GR1116" s="778"/>
      <c r="GS1116" s="778"/>
      <c r="GT1116" s="778"/>
      <c r="GU1116" s="778"/>
      <c r="GV1116" s="778"/>
      <c r="GW1116" s="778"/>
      <c r="GX1116" s="778"/>
      <c r="GY1116" s="778"/>
      <c r="GZ1116" s="778"/>
      <c r="HA1116" s="778"/>
      <c r="HB1116" s="778"/>
      <c r="HC1116" s="778"/>
      <c r="HD1116" s="778"/>
      <c r="HE1116" s="778"/>
      <c r="HF1116" s="778"/>
      <c r="HG1116" s="778"/>
      <c r="HH1116" s="778"/>
    </row>
    <row r="1117" spans="1:216" s="782" customFormat="1">
      <c r="A1117" s="779"/>
      <c r="B1117" s="780"/>
      <c r="C1117" s="780"/>
      <c r="D1117" s="780"/>
      <c r="E1117" s="780"/>
      <c r="F1117" s="780"/>
      <c r="G1117" s="780"/>
      <c r="H1117" s="780"/>
      <c r="I1117" s="780"/>
      <c r="J1117" s="780"/>
      <c r="K1117" s="780"/>
      <c r="L1117" s="780"/>
      <c r="M1117" s="780"/>
      <c r="N1117" s="780"/>
      <c r="O1117" s="780"/>
      <c r="P1117" s="780"/>
      <c r="Q1117" s="781"/>
      <c r="R1117" s="778"/>
      <c r="S1117" s="778"/>
      <c r="T1117" s="778"/>
      <c r="U1117" s="778"/>
      <c r="V1117" s="778"/>
      <c r="W1117" s="778"/>
      <c r="X1117" s="778"/>
      <c r="Y1117" s="778"/>
      <c r="Z1117" s="778"/>
      <c r="AA1117" s="778"/>
      <c r="AB1117" s="778"/>
      <c r="AC1117" s="778"/>
      <c r="AD1117" s="778"/>
      <c r="AE1117" s="778"/>
      <c r="AF1117" s="778"/>
      <c r="AG1117" s="778"/>
      <c r="AH1117" s="778"/>
      <c r="AI1117" s="778"/>
      <c r="AJ1117" s="778"/>
      <c r="AK1117" s="778"/>
      <c r="AL1117" s="778"/>
      <c r="AM1117" s="778"/>
      <c r="AN1117" s="778"/>
      <c r="AO1117" s="778"/>
      <c r="AP1117" s="778"/>
      <c r="AQ1117" s="778"/>
      <c r="AR1117" s="778"/>
      <c r="AS1117" s="778"/>
      <c r="AT1117" s="778"/>
      <c r="AU1117" s="778"/>
      <c r="AV1117" s="778"/>
      <c r="AW1117" s="778"/>
      <c r="AX1117" s="778"/>
      <c r="AY1117" s="778"/>
      <c r="AZ1117" s="778"/>
      <c r="BA1117" s="778"/>
      <c r="BB1117" s="778"/>
      <c r="BC1117" s="778"/>
      <c r="BD1117" s="778"/>
      <c r="BE1117" s="778"/>
      <c r="BF1117" s="778"/>
      <c r="BG1117" s="778"/>
      <c r="BH1117" s="778"/>
      <c r="BI1117" s="778"/>
      <c r="BJ1117" s="778"/>
      <c r="BK1117" s="778"/>
      <c r="BL1117" s="778"/>
      <c r="BM1117" s="778"/>
      <c r="BN1117" s="778"/>
      <c r="BO1117" s="778"/>
      <c r="BP1117" s="778"/>
      <c r="BQ1117" s="778"/>
      <c r="BR1117" s="778"/>
      <c r="BS1117" s="778"/>
      <c r="BT1117" s="778"/>
      <c r="BU1117" s="778"/>
      <c r="BV1117" s="778"/>
      <c r="BW1117" s="778"/>
      <c r="BX1117" s="778"/>
      <c r="BY1117" s="778"/>
      <c r="BZ1117" s="778"/>
      <c r="CA1117" s="778"/>
      <c r="CB1117" s="778"/>
      <c r="CC1117" s="778"/>
      <c r="CD1117" s="778"/>
      <c r="CE1117" s="778"/>
      <c r="CF1117" s="778"/>
      <c r="CG1117" s="778"/>
      <c r="CH1117" s="778"/>
      <c r="CI1117" s="778"/>
      <c r="CJ1117" s="778"/>
      <c r="CK1117" s="778"/>
      <c r="CL1117" s="778"/>
      <c r="CM1117" s="778"/>
      <c r="CN1117" s="778"/>
      <c r="CO1117" s="778"/>
      <c r="CP1117" s="778"/>
      <c r="CQ1117" s="778"/>
      <c r="CR1117" s="778"/>
      <c r="CS1117" s="778"/>
      <c r="CT1117" s="778"/>
      <c r="CU1117" s="778"/>
      <c r="CV1117" s="778"/>
      <c r="CW1117" s="778"/>
      <c r="CX1117" s="778"/>
      <c r="CY1117" s="778"/>
      <c r="CZ1117" s="778"/>
      <c r="DA1117" s="778"/>
      <c r="DB1117" s="778"/>
      <c r="DC1117" s="778"/>
      <c r="DD1117" s="778"/>
      <c r="DE1117" s="778"/>
      <c r="DF1117" s="778"/>
      <c r="DG1117" s="778"/>
      <c r="DH1117" s="778"/>
      <c r="DI1117" s="778"/>
      <c r="DJ1117" s="778"/>
      <c r="DK1117" s="778"/>
      <c r="DL1117" s="778"/>
      <c r="DM1117" s="778"/>
      <c r="DN1117" s="778"/>
      <c r="DO1117" s="778"/>
      <c r="DP1117" s="778"/>
      <c r="DQ1117" s="778"/>
      <c r="DR1117" s="778"/>
      <c r="DS1117" s="778"/>
      <c r="DT1117" s="778"/>
      <c r="DU1117" s="778"/>
      <c r="DV1117" s="778"/>
      <c r="DW1117" s="778"/>
      <c r="DX1117" s="778"/>
      <c r="DY1117" s="778"/>
      <c r="DZ1117" s="778"/>
      <c r="EA1117" s="778"/>
      <c r="EB1117" s="778"/>
      <c r="EC1117" s="778"/>
      <c r="ED1117" s="778"/>
      <c r="EE1117" s="778"/>
      <c r="EF1117" s="778"/>
      <c r="EG1117" s="778"/>
      <c r="EH1117" s="778"/>
      <c r="EI1117" s="778"/>
      <c r="EJ1117" s="778"/>
      <c r="EK1117" s="778"/>
      <c r="EL1117" s="778"/>
      <c r="EM1117" s="778"/>
      <c r="EN1117" s="778"/>
      <c r="EO1117" s="778"/>
      <c r="EP1117" s="778"/>
      <c r="EQ1117" s="778"/>
      <c r="ER1117" s="778"/>
      <c r="ES1117" s="778"/>
      <c r="ET1117" s="778"/>
      <c r="EU1117" s="778"/>
      <c r="EV1117" s="778"/>
      <c r="EW1117" s="778"/>
      <c r="EX1117" s="778"/>
      <c r="EY1117" s="778"/>
      <c r="EZ1117" s="778"/>
      <c r="FA1117" s="778"/>
      <c r="FB1117" s="778"/>
      <c r="FC1117" s="778"/>
      <c r="FD1117" s="778"/>
      <c r="FE1117" s="778"/>
      <c r="FF1117" s="778"/>
      <c r="FG1117" s="778"/>
      <c r="FH1117" s="778"/>
      <c r="FI1117" s="778"/>
      <c r="FJ1117" s="778"/>
      <c r="FK1117" s="778"/>
      <c r="FL1117" s="778"/>
      <c r="FM1117" s="778"/>
      <c r="FN1117" s="778"/>
      <c r="FO1117" s="778"/>
      <c r="FP1117" s="778"/>
      <c r="FQ1117" s="778"/>
      <c r="FR1117" s="778"/>
      <c r="FS1117" s="778"/>
      <c r="FT1117" s="778"/>
      <c r="FU1117" s="778"/>
      <c r="FV1117" s="778"/>
      <c r="FW1117" s="778"/>
      <c r="FX1117" s="778"/>
      <c r="FY1117" s="778"/>
      <c r="FZ1117" s="778"/>
      <c r="GA1117" s="778"/>
      <c r="GB1117" s="778"/>
      <c r="GC1117" s="778"/>
      <c r="GD1117" s="778"/>
      <c r="GE1117" s="778"/>
      <c r="GF1117" s="778"/>
      <c r="GG1117" s="778"/>
      <c r="GH1117" s="778"/>
      <c r="GI1117" s="778"/>
      <c r="GJ1117" s="778"/>
      <c r="GK1117" s="778"/>
      <c r="GL1117" s="778"/>
      <c r="GM1117" s="778"/>
      <c r="GN1117" s="778"/>
      <c r="GO1117" s="778"/>
      <c r="GP1117" s="778"/>
      <c r="GQ1117" s="778"/>
      <c r="GR1117" s="778"/>
      <c r="GS1117" s="778"/>
      <c r="GT1117" s="778"/>
      <c r="GU1117" s="778"/>
      <c r="GV1117" s="778"/>
      <c r="GW1117" s="778"/>
      <c r="GX1117" s="778"/>
      <c r="GY1117" s="778"/>
      <c r="GZ1117" s="778"/>
      <c r="HA1117" s="778"/>
      <c r="HB1117" s="778"/>
      <c r="HC1117" s="778"/>
      <c r="HD1117" s="778"/>
      <c r="HE1117" s="778"/>
      <c r="HF1117" s="778"/>
      <c r="HG1117" s="778"/>
      <c r="HH1117" s="778"/>
    </row>
    <row r="1118" spans="1:216" s="782" customFormat="1">
      <c r="A1118" s="779"/>
      <c r="B1118" s="780"/>
      <c r="C1118" s="780"/>
      <c r="D1118" s="780"/>
      <c r="E1118" s="780"/>
      <c r="F1118" s="780"/>
      <c r="G1118" s="780"/>
      <c r="H1118" s="780"/>
      <c r="I1118" s="780"/>
      <c r="J1118" s="780"/>
      <c r="K1118" s="780"/>
      <c r="L1118" s="780"/>
      <c r="M1118" s="780"/>
      <c r="N1118" s="780"/>
      <c r="O1118" s="780"/>
      <c r="P1118" s="780"/>
      <c r="Q1118" s="781"/>
      <c r="R1118" s="778"/>
      <c r="S1118" s="778"/>
      <c r="T1118" s="778"/>
      <c r="U1118" s="778"/>
      <c r="V1118" s="778"/>
      <c r="W1118" s="778"/>
      <c r="X1118" s="778"/>
      <c r="Y1118" s="778"/>
      <c r="Z1118" s="778"/>
      <c r="AA1118" s="778"/>
      <c r="AB1118" s="778"/>
      <c r="AC1118" s="778"/>
      <c r="AD1118" s="778"/>
      <c r="AE1118" s="778"/>
      <c r="AF1118" s="778"/>
      <c r="AG1118" s="778"/>
      <c r="AH1118" s="778"/>
      <c r="AI1118" s="778"/>
      <c r="AJ1118" s="778"/>
      <c r="AK1118" s="778"/>
      <c r="AL1118" s="778"/>
      <c r="AM1118" s="778"/>
      <c r="AN1118" s="778"/>
      <c r="AO1118" s="778"/>
      <c r="AP1118" s="778"/>
      <c r="AQ1118" s="778"/>
      <c r="AR1118" s="778"/>
      <c r="AS1118" s="778"/>
      <c r="AT1118" s="778"/>
      <c r="AU1118" s="778"/>
      <c r="AV1118" s="778"/>
      <c r="AW1118" s="778"/>
      <c r="AX1118" s="778"/>
      <c r="AY1118" s="778"/>
      <c r="AZ1118" s="778"/>
      <c r="BA1118" s="778"/>
      <c r="BB1118" s="778"/>
      <c r="BC1118" s="778"/>
      <c r="BD1118" s="778"/>
      <c r="BE1118" s="778"/>
      <c r="BF1118" s="778"/>
      <c r="BG1118" s="778"/>
      <c r="BH1118" s="778"/>
      <c r="BI1118" s="778"/>
      <c r="BJ1118" s="778"/>
      <c r="BK1118" s="778"/>
      <c r="BL1118" s="778"/>
      <c r="BM1118" s="778"/>
      <c r="BN1118" s="778"/>
      <c r="BO1118" s="778"/>
      <c r="BP1118" s="778"/>
      <c r="BQ1118" s="778"/>
      <c r="BR1118" s="778"/>
      <c r="BS1118" s="778"/>
      <c r="BT1118" s="778"/>
      <c r="BU1118" s="778"/>
      <c r="BV1118" s="778"/>
      <c r="BW1118" s="778"/>
      <c r="BX1118" s="778"/>
      <c r="BY1118" s="778"/>
      <c r="BZ1118" s="778"/>
      <c r="CA1118" s="778"/>
      <c r="CB1118" s="778"/>
      <c r="CC1118" s="778"/>
      <c r="CD1118" s="778"/>
      <c r="CE1118" s="778"/>
      <c r="CF1118" s="778"/>
      <c r="CG1118" s="778"/>
      <c r="CH1118" s="778"/>
      <c r="CI1118" s="778"/>
      <c r="CJ1118" s="778"/>
      <c r="CK1118" s="778"/>
      <c r="CL1118" s="778"/>
      <c r="CM1118" s="778"/>
      <c r="CN1118" s="778"/>
      <c r="CO1118" s="778"/>
      <c r="CP1118" s="778"/>
      <c r="CQ1118" s="778"/>
      <c r="CR1118" s="778"/>
      <c r="CS1118" s="778"/>
      <c r="CT1118" s="778"/>
      <c r="CU1118" s="778"/>
      <c r="CV1118" s="778"/>
      <c r="CW1118" s="778"/>
      <c r="CX1118" s="778"/>
      <c r="CY1118" s="778"/>
      <c r="CZ1118" s="778"/>
      <c r="DA1118" s="778"/>
      <c r="DB1118" s="778"/>
      <c r="DC1118" s="778"/>
      <c r="DD1118" s="778"/>
      <c r="DE1118" s="778"/>
      <c r="DF1118" s="778"/>
      <c r="DG1118" s="778"/>
      <c r="DH1118" s="778"/>
      <c r="DI1118" s="778"/>
      <c r="DJ1118" s="778"/>
      <c r="DK1118" s="778"/>
      <c r="DL1118" s="778"/>
      <c r="DM1118" s="778"/>
      <c r="DN1118" s="778"/>
      <c r="DO1118" s="778"/>
      <c r="DP1118" s="778"/>
      <c r="DQ1118" s="778"/>
      <c r="DR1118" s="778"/>
      <c r="DS1118" s="778"/>
      <c r="DT1118" s="778"/>
      <c r="DU1118" s="778"/>
      <c r="DV1118" s="778"/>
      <c r="DW1118" s="778"/>
      <c r="DX1118" s="778"/>
      <c r="DY1118" s="778"/>
      <c r="DZ1118" s="778"/>
      <c r="EA1118" s="778"/>
      <c r="EB1118" s="778"/>
      <c r="EC1118" s="778"/>
      <c r="ED1118" s="778"/>
      <c r="EE1118" s="778"/>
      <c r="EF1118" s="778"/>
      <c r="EG1118" s="778"/>
      <c r="EH1118" s="778"/>
      <c r="EI1118" s="778"/>
      <c r="EJ1118" s="778"/>
      <c r="EK1118" s="778"/>
      <c r="EL1118" s="778"/>
      <c r="EM1118" s="778"/>
      <c r="EN1118" s="778"/>
      <c r="EO1118" s="778"/>
      <c r="EP1118" s="778"/>
      <c r="EQ1118" s="778"/>
      <c r="ER1118" s="778"/>
      <c r="ES1118" s="778"/>
      <c r="ET1118" s="778"/>
      <c r="EU1118" s="778"/>
      <c r="EV1118" s="778"/>
      <c r="EW1118" s="778"/>
      <c r="EX1118" s="778"/>
      <c r="EY1118" s="778"/>
      <c r="EZ1118" s="778"/>
      <c r="FA1118" s="778"/>
      <c r="FB1118" s="778"/>
      <c r="FC1118" s="778"/>
      <c r="FD1118" s="778"/>
      <c r="FE1118" s="778"/>
      <c r="FF1118" s="778"/>
      <c r="FG1118" s="778"/>
      <c r="FH1118" s="778"/>
      <c r="FI1118" s="778"/>
      <c r="FJ1118" s="778"/>
      <c r="FK1118" s="778"/>
      <c r="FL1118" s="778"/>
      <c r="FM1118" s="778"/>
      <c r="FN1118" s="778"/>
      <c r="FO1118" s="778"/>
      <c r="FP1118" s="778"/>
      <c r="FQ1118" s="778"/>
      <c r="FR1118" s="778"/>
      <c r="FS1118" s="778"/>
      <c r="FT1118" s="778"/>
      <c r="FU1118" s="778"/>
      <c r="FV1118" s="778"/>
      <c r="FW1118" s="778"/>
      <c r="FX1118" s="778"/>
      <c r="FY1118" s="778"/>
      <c r="FZ1118" s="778"/>
      <c r="GA1118" s="778"/>
      <c r="GB1118" s="778"/>
      <c r="GC1118" s="778"/>
      <c r="GD1118" s="778"/>
      <c r="GE1118" s="778"/>
      <c r="GF1118" s="778"/>
      <c r="GG1118" s="778"/>
      <c r="GH1118" s="778"/>
      <c r="GI1118" s="778"/>
      <c r="GJ1118" s="778"/>
      <c r="GK1118" s="778"/>
      <c r="GL1118" s="778"/>
      <c r="GM1118" s="778"/>
      <c r="GN1118" s="778"/>
      <c r="GO1118" s="778"/>
      <c r="GP1118" s="778"/>
      <c r="GQ1118" s="778"/>
      <c r="GR1118" s="778"/>
      <c r="GS1118" s="778"/>
      <c r="GT1118" s="778"/>
      <c r="GU1118" s="778"/>
      <c r="GV1118" s="778"/>
      <c r="GW1118" s="778"/>
      <c r="GX1118" s="778"/>
      <c r="GY1118" s="778"/>
      <c r="GZ1118" s="778"/>
      <c r="HA1118" s="778"/>
      <c r="HB1118" s="778"/>
      <c r="HC1118" s="778"/>
      <c r="HD1118" s="778"/>
      <c r="HE1118" s="778"/>
      <c r="HF1118" s="778"/>
      <c r="HG1118" s="778"/>
      <c r="HH1118" s="778"/>
    </row>
    <row r="1119" spans="1:216" s="782" customFormat="1">
      <c r="A1119" s="779"/>
      <c r="B1119" s="780"/>
      <c r="C1119" s="780"/>
      <c r="D1119" s="780"/>
      <c r="E1119" s="780"/>
      <c r="F1119" s="780"/>
      <c r="G1119" s="780"/>
      <c r="H1119" s="780"/>
      <c r="I1119" s="780"/>
      <c r="J1119" s="780"/>
      <c r="K1119" s="780"/>
      <c r="L1119" s="780"/>
      <c r="M1119" s="780"/>
      <c r="N1119" s="780"/>
      <c r="O1119" s="780"/>
      <c r="P1119" s="780"/>
      <c r="Q1119" s="781"/>
      <c r="R1119" s="778"/>
      <c r="S1119" s="778"/>
      <c r="T1119" s="778"/>
      <c r="U1119" s="778"/>
      <c r="V1119" s="778"/>
      <c r="W1119" s="778"/>
      <c r="X1119" s="778"/>
      <c r="Y1119" s="778"/>
      <c r="Z1119" s="778"/>
      <c r="AA1119" s="778"/>
      <c r="AB1119" s="778"/>
      <c r="AC1119" s="778"/>
      <c r="AD1119" s="778"/>
      <c r="AE1119" s="778"/>
      <c r="AF1119" s="778"/>
      <c r="AG1119" s="778"/>
      <c r="AH1119" s="778"/>
      <c r="AI1119" s="778"/>
      <c r="AJ1119" s="778"/>
      <c r="AK1119" s="778"/>
      <c r="AL1119" s="778"/>
      <c r="AM1119" s="778"/>
      <c r="AN1119" s="778"/>
      <c r="AO1119" s="778"/>
      <c r="AP1119" s="778"/>
      <c r="AQ1119" s="778"/>
      <c r="AR1119" s="778"/>
      <c r="AS1119" s="778"/>
      <c r="AT1119" s="778"/>
      <c r="AU1119" s="778"/>
      <c r="AV1119" s="778"/>
      <c r="AW1119" s="778"/>
      <c r="AX1119" s="778"/>
      <c r="AY1119" s="778"/>
      <c r="AZ1119" s="778"/>
      <c r="BA1119" s="778"/>
      <c r="BB1119" s="778"/>
      <c r="BC1119" s="778"/>
      <c r="BD1119" s="778"/>
      <c r="BE1119" s="778"/>
      <c r="BF1119" s="778"/>
      <c r="BG1119" s="778"/>
      <c r="BH1119" s="778"/>
      <c r="BI1119" s="778"/>
      <c r="BJ1119" s="778"/>
      <c r="BK1119" s="778"/>
      <c r="BL1119" s="778"/>
      <c r="BM1119" s="778"/>
      <c r="BN1119" s="778"/>
      <c r="BO1119" s="778"/>
      <c r="BP1119" s="778"/>
      <c r="BQ1119" s="778"/>
      <c r="BR1119" s="778"/>
      <c r="BS1119" s="778"/>
      <c r="BT1119" s="778"/>
      <c r="BU1119" s="778"/>
      <c r="BV1119" s="778"/>
      <c r="BW1119" s="778"/>
      <c r="BX1119" s="778"/>
      <c r="BY1119" s="778"/>
      <c r="BZ1119" s="778"/>
      <c r="CA1119" s="778"/>
      <c r="CB1119" s="778"/>
      <c r="CC1119" s="778"/>
      <c r="CD1119" s="778"/>
      <c r="CE1119" s="778"/>
      <c r="CF1119" s="778"/>
      <c r="CG1119" s="778"/>
      <c r="CH1119" s="778"/>
      <c r="CI1119" s="778"/>
      <c r="CJ1119" s="778"/>
      <c r="CK1119" s="778"/>
      <c r="CL1119" s="778"/>
      <c r="CM1119" s="778"/>
      <c r="CN1119" s="778"/>
      <c r="CO1119" s="778"/>
      <c r="CP1119" s="778"/>
      <c r="CQ1119" s="778"/>
      <c r="CR1119" s="778"/>
      <c r="CS1119" s="778"/>
      <c r="CT1119" s="778"/>
      <c r="CU1119" s="778"/>
      <c r="CV1119" s="778"/>
      <c r="CW1119" s="778"/>
      <c r="CX1119" s="778"/>
      <c r="CY1119" s="778"/>
      <c r="CZ1119" s="778"/>
      <c r="DA1119" s="778"/>
      <c r="DB1119" s="778"/>
      <c r="DC1119" s="778"/>
      <c r="DD1119" s="778"/>
      <c r="DE1119" s="778"/>
      <c r="DF1119" s="778"/>
      <c r="DG1119" s="778"/>
      <c r="DH1119" s="778"/>
      <c r="DI1119" s="778"/>
      <c r="DJ1119" s="778"/>
      <c r="DK1119" s="778"/>
      <c r="DL1119" s="778"/>
      <c r="DM1119" s="778"/>
      <c r="DN1119" s="778"/>
      <c r="DO1119" s="778"/>
      <c r="DP1119" s="778"/>
      <c r="DQ1119" s="778"/>
      <c r="DR1119" s="778"/>
      <c r="DS1119" s="778"/>
      <c r="DT1119" s="778"/>
      <c r="DU1119" s="778"/>
      <c r="DV1119" s="778"/>
      <c r="DW1119" s="778"/>
      <c r="DX1119" s="778"/>
      <c r="DY1119" s="778"/>
      <c r="DZ1119" s="778"/>
      <c r="EA1119" s="778"/>
      <c r="EB1119" s="778"/>
      <c r="EC1119" s="778"/>
      <c r="ED1119" s="778"/>
      <c r="EE1119" s="778"/>
      <c r="EF1119" s="778"/>
      <c r="EG1119" s="778"/>
      <c r="EH1119" s="778"/>
      <c r="EI1119" s="778"/>
      <c r="EJ1119" s="778"/>
      <c r="EK1119" s="778"/>
      <c r="EL1119" s="778"/>
      <c r="EM1119" s="778"/>
      <c r="EN1119" s="778"/>
      <c r="EO1119" s="778"/>
      <c r="EP1119" s="778"/>
      <c r="EQ1119" s="778"/>
      <c r="ER1119" s="778"/>
      <c r="ES1119" s="778"/>
      <c r="ET1119" s="778"/>
      <c r="EU1119" s="778"/>
      <c r="EV1119" s="778"/>
      <c r="EW1119" s="778"/>
      <c r="EX1119" s="778"/>
      <c r="EY1119" s="778"/>
      <c r="EZ1119" s="778"/>
      <c r="FA1119" s="778"/>
      <c r="FB1119" s="778"/>
      <c r="FC1119" s="778"/>
      <c r="FD1119" s="778"/>
      <c r="FE1119" s="778"/>
      <c r="FF1119" s="778"/>
      <c r="FG1119" s="778"/>
      <c r="FH1119" s="778"/>
      <c r="FI1119" s="778"/>
      <c r="FJ1119" s="778"/>
      <c r="FK1119" s="778"/>
      <c r="FL1119" s="778"/>
      <c r="FM1119" s="778"/>
      <c r="FN1119" s="778"/>
      <c r="FO1119" s="778"/>
      <c r="FP1119" s="778"/>
      <c r="FQ1119" s="778"/>
      <c r="FR1119" s="778"/>
      <c r="FS1119" s="778"/>
      <c r="FT1119" s="778"/>
      <c r="FU1119" s="778"/>
      <c r="FV1119" s="778"/>
      <c r="FW1119" s="778"/>
      <c r="FX1119" s="778"/>
      <c r="FY1119" s="778"/>
      <c r="FZ1119" s="778"/>
      <c r="GA1119" s="778"/>
      <c r="GB1119" s="778"/>
      <c r="GC1119" s="778"/>
      <c r="GD1119" s="778"/>
      <c r="GE1119" s="778"/>
      <c r="GF1119" s="778"/>
      <c r="GG1119" s="778"/>
      <c r="GH1119" s="778"/>
      <c r="GI1119" s="778"/>
      <c r="GJ1119" s="778"/>
      <c r="GK1119" s="778"/>
      <c r="GL1119" s="778"/>
      <c r="GM1119" s="778"/>
      <c r="GN1119" s="778"/>
      <c r="GO1119" s="778"/>
      <c r="GP1119" s="778"/>
      <c r="GQ1119" s="778"/>
      <c r="GR1119" s="778"/>
      <c r="GS1119" s="778"/>
      <c r="GT1119" s="778"/>
      <c r="GU1119" s="778"/>
      <c r="GV1119" s="778"/>
      <c r="GW1119" s="778"/>
      <c r="GX1119" s="778"/>
      <c r="GY1119" s="778"/>
      <c r="GZ1119" s="778"/>
      <c r="HA1119" s="778"/>
      <c r="HB1119" s="778"/>
      <c r="HC1119" s="778"/>
      <c r="HD1119" s="778"/>
      <c r="HE1119" s="778"/>
      <c r="HF1119" s="778"/>
      <c r="HG1119" s="778"/>
      <c r="HH1119" s="778"/>
    </row>
    <row r="1120" spans="1:216" s="782" customFormat="1">
      <c r="A1120" s="779"/>
      <c r="B1120" s="780"/>
      <c r="C1120" s="780"/>
      <c r="D1120" s="780"/>
      <c r="E1120" s="780"/>
      <c r="F1120" s="780"/>
      <c r="G1120" s="780"/>
      <c r="H1120" s="780"/>
      <c r="I1120" s="780"/>
      <c r="J1120" s="780"/>
      <c r="K1120" s="780"/>
      <c r="L1120" s="780"/>
      <c r="M1120" s="780"/>
      <c r="N1120" s="780"/>
      <c r="O1120" s="780"/>
      <c r="P1120" s="780"/>
      <c r="Q1120" s="781"/>
      <c r="R1120" s="778"/>
      <c r="S1120" s="778"/>
      <c r="T1120" s="778"/>
      <c r="U1120" s="778"/>
      <c r="V1120" s="778"/>
      <c r="W1120" s="778"/>
      <c r="X1120" s="778"/>
      <c r="Y1120" s="778"/>
      <c r="Z1120" s="778"/>
      <c r="AA1120" s="778"/>
      <c r="AB1120" s="778"/>
      <c r="AC1120" s="778"/>
      <c r="AD1120" s="778"/>
      <c r="AE1120" s="778"/>
      <c r="AF1120" s="778"/>
      <c r="AG1120" s="778"/>
      <c r="AH1120" s="778"/>
      <c r="AI1120" s="778"/>
      <c r="AJ1120" s="778"/>
      <c r="AK1120" s="778"/>
      <c r="AL1120" s="778"/>
      <c r="AM1120" s="778"/>
      <c r="AN1120" s="778"/>
      <c r="AO1120" s="778"/>
      <c r="AP1120" s="778"/>
      <c r="AQ1120" s="778"/>
      <c r="AR1120" s="778"/>
      <c r="AS1120" s="778"/>
      <c r="AT1120" s="778"/>
      <c r="AU1120" s="778"/>
      <c r="AV1120" s="778"/>
      <c r="AW1120" s="778"/>
      <c r="AX1120" s="778"/>
      <c r="AY1120" s="778"/>
      <c r="AZ1120" s="778"/>
      <c r="BA1120" s="778"/>
      <c r="BB1120" s="778"/>
      <c r="BC1120" s="778"/>
      <c r="BD1120" s="778"/>
      <c r="BE1120" s="778"/>
      <c r="BF1120" s="778"/>
      <c r="BG1120" s="778"/>
      <c r="BH1120" s="778"/>
      <c r="BI1120" s="778"/>
      <c r="BJ1120" s="778"/>
      <c r="BK1120" s="778"/>
      <c r="BL1120" s="778"/>
      <c r="BM1120" s="778"/>
      <c r="BN1120" s="778"/>
      <c r="BO1120" s="778"/>
      <c r="BP1120" s="778"/>
      <c r="BQ1120" s="778"/>
      <c r="BR1120" s="778"/>
      <c r="BS1120" s="778"/>
      <c r="BT1120" s="778"/>
      <c r="BU1120" s="778"/>
      <c r="BV1120" s="778"/>
      <c r="BW1120" s="778"/>
      <c r="BX1120" s="778"/>
      <c r="BY1120" s="778"/>
      <c r="BZ1120" s="778"/>
      <c r="CA1120" s="778"/>
      <c r="CB1120" s="778"/>
      <c r="CC1120" s="778"/>
      <c r="CD1120" s="778"/>
      <c r="CE1120" s="778"/>
      <c r="CF1120" s="778"/>
      <c r="CG1120" s="778"/>
      <c r="CH1120" s="778"/>
      <c r="CI1120" s="778"/>
      <c r="CJ1120" s="778"/>
      <c r="CK1120" s="778"/>
      <c r="CL1120" s="778"/>
      <c r="CM1120" s="778"/>
      <c r="CN1120" s="778"/>
      <c r="CO1120" s="778"/>
      <c r="CP1120" s="778"/>
      <c r="CQ1120" s="778"/>
      <c r="CR1120" s="778"/>
      <c r="CS1120" s="778"/>
      <c r="CT1120" s="778"/>
      <c r="CU1120" s="778"/>
      <c r="CV1120" s="778"/>
      <c r="CW1120" s="778"/>
      <c r="CX1120" s="778"/>
      <c r="CY1120" s="778"/>
      <c r="CZ1120" s="778"/>
      <c r="DA1120" s="778"/>
      <c r="DB1120" s="778"/>
      <c r="DC1120" s="778"/>
      <c r="DD1120" s="778"/>
      <c r="DE1120" s="778"/>
      <c r="DF1120" s="778"/>
      <c r="DG1120" s="778"/>
      <c r="DH1120" s="778"/>
      <c r="DI1120" s="778"/>
      <c r="DJ1120" s="778"/>
      <c r="DK1120" s="778"/>
      <c r="DL1120" s="778"/>
      <c r="DM1120" s="778"/>
      <c r="DN1120" s="778"/>
      <c r="DO1120" s="778"/>
      <c r="DP1120" s="778"/>
      <c r="DQ1120" s="778"/>
      <c r="DR1120" s="778"/>
      <c r="DS1120" s="778"/>
      <c r="DT1120" s="778"/>
      <c r="DU1120" s="778"/>
      <c r="DV1120" s="778"/>
      <c r="DW1120" s="778"/>
      <c r="DX1120" s="778"/>
      <c r="DY1120" s="778"/>
      <c r="DZ1120" s="778"/>
      <c r="EA1120" s="778"/>
      <c r="EB1120" s="778"/>
      <c r="EC1120" s="778"/>
      <c r="ED1120" s="778"/>
      <c r="EE1120" s="778"/>
      <c r="EF1120" s="778"/>
      <c r="EG1120" s="778"/>
      <c r="EH1120" s="778"/>
      <c r="EI1120" s="778"/>
      <c r="EJ1120" s="778"/>
      <c r="EK1120" s="778"/>
      <c r="EL1120" s="778"/>
      <c r="EM1120" s="778"/>
      <c r="EN1120" s="778"/>
      <c r="EO1120" s="778"/>
      <c r="EP1120" s="778"/>
      <c r="EQ1120" s="778"/>
      <c r="ER1120" s="778"/>
      <c r="ES1120" s="778"/>
      <c r="ET1120" s="778"/>
      <c r="EU1120" s="778"/>
      <c r="EV1120" s="778"/>
      <c r="EW1120" s="778"/>
      <c r="EX1120" s="778"/>
      <c r="EY1120" s="778"/>
      <c r="EZ1120" s="778"/>
      <c r="FA1120" s="778"/>
      <c r="FB1120" s="778"/>
      <c r="FC1120" s="778"/>
      <c r="FD1120" s="778"/>
      <c r="FE1120" s="778"/>
      <c r="FF1120" s="778"/>
      <c r="FG1120" s="778"/>
      <c r="FH1120" s="778"/>
      <c r="FI1120" s="778"/>
      <c r="FJ1120" s="778"/>
      <c r="FK1120" s="778"/>
      <c r="FL1120" s="778"/>
      <c r="FM1120" s="778"/>
      <c r="FN1120" s="778"/>
      <c r="FO1120" s="778"/>
      <c r="FP1120" s="778"/>
      <c r="FQ1120" s="778"/>
      <c r="FR1120" s="778"/>
      <c r="FS1120" s="778"/>
      <c r="FT1120" s="778"/>
      <c r="FU1120" s="778"/>
      <c r="FV1120" s="778"/>
      <c r="FW1120" s="778"/>
      <c r="FX1120" s="778"/>
      <c r="FY1120" s="778"/>
      <c r="FZ1120" s="778"/>
      <c r="GA1120" s="778"/>
      <c r="GB1120" s="778"/>
      <c r="GC1120" s="778"/>
      <c r="GD1120" s="778"/>
      <c r="GE1120" s="778"/>
      <c r="GF1120" s="778"/>
      <c r="GG1120" s="778"/>
      <c r="GH1120" s="778"/>
      <c r="GI1120" s="778"/>
      <c r="GJ1120" s="778"/>
      <c r="GK1120" s="778"/>
      <c r="GL1120" s="778"/>
      <c r="GM1120" s="778"/>
      <c r="GN1120" s="778"/>
      <c r="GO1120" s="778"/>
      <c r="GP1120" s="778"/>
      <c r="GQ1120" s="778"/>
      <c r="GR1120" s="778"/>
      <c r="GS1120" s="778"/>
      <c r="GT1120" s="778"/>
      <c r="GU1120" s="778"/>
      <c r="GV1120" s="778"/>
      <c r="GW1120" s="778"/>
      <c r="GX1120" s="778"/>
      <c r="GY1120" s="778"/>
      <c r="GZ1120" s="778"/>
      <c r="HA1120" s="778"/>
      <c r="HB1120" s="778"/>
      <c r="HC1120" s="778"/>
      <c r="HD1120" s="778"/>
      <c r="HE1120" s="778"/>
      <c r="HF1120" s="778"/>
      <c r="HG1120" s="778"/>
      <c r="HH1120" s="778"/>
    </row>
    <row r="1121" spans="1:216" s="782" customFormat="1">
      <c r="A1121" s="779"/>
      <c r="B1121" s="780"/>
      <c r="C1121" s="780"/>
      <c r="D1121" s="780"/>
      <c r="E1121" s="780"/>
      <c r="F1121" s="780"/>
      <c r="G1121" s="780"/>
      <c r="H1121" s="780"/>
      <c r="I1121" s="780"/>
      <c r="J1121" s="780"/>
      <c r="K1121" s="780"/>
      <c r="L1121" s="780"/>
      <c r="M1121" s="780"/>
      <c r="N1121" s="780"/>
      <c r="O1121" s="780"/>
      <c r="P1121" s="780"/>
      <c r="Q1121" s="781"/>
      <c r="R1121" s="778"/>
      <c r="S1121" s="778"/>
      <c r="T1121" s="778"/>
      <c r="U1121" s="778"/>
      <c r="V1121" s="778"/>
      <c r="W1121" s="778"/>
      <c r="X1121" s="778"/>
      <c r="Y1121" s="778"/>
      <c r="Z1121" s="778"/>
      <c r="AA1121" s="778"/>
      <c r="AB1121" s="778"/>
      <c r="AC1121" s="778"/>
      <c r="AD1121" s="778"/>
      <c r="AE1121" s="778"/>
      <c r="AF1121" s="778"/>
      <c r="AG1121" s="778"/>
      <c r="AH1121" s="778"/>
      <c r="AI1121" s="778"/>
      <c r="AJ1121" s="778"/>
      <c r="AK1121" s="778"/>
      <c r="AL1121" s="778"/>
      <c r="AM1121" s="778"/>
      <c r="AN1121" s="778"/>
      <c r="AO1121" s="778"/>
      <c r="AP1121" s="778"/>
      <c r="AQ1121" s="778"/>
      <c r="AR1121" s="778"/>
      <c r="AS1121" s="778"/>
      <c r="AT1121" s="778"/>
      <c r="AU1121" s="778"/>
      <c r="AV1121" s="778"/>
      <c r="AW1121" s="778"/>
      <c r="AX1121" s="778"/>
      <c r="AY1121" s="778"/>
      <c r="AZ1121" s="778"/>
      <c r="BA1121" s="778"/>
      <c r="BB1121" s="778"/>
      <c r="BC1121" s="778"/>
      <c r="BD1121" s="778"/>
      <c r="BE1121" s="778"/>
      <c r="BF1121" s="778"/>
      <c r="BG1121" s="778"/>
      <c r="BH1121" s="778"/>
      <c r="BI1121" s="778"/>
      <c r="BJ1121" s="778"/>
      <c r="BK1121" s="778"/>
      <c r="BL1121" s="778"/>
      <c r="BM1121" s="778"/>
      <c r="BN1121" s="778"/>
      <c r="BO1121" s="778"/>
      <c r="BP1121" s="778"/>
      <c r="BQ1121" s="778"/>
      <c r="BR1121" s="778"/>
      <c r="BS1121" s="778"/>
      <c r="BT1121" s="778"/>
      <c r="BU1121" s="778"/>
      <c r="BV1121" s="778"/>
      <c r="BW1121" s="778"/>
      <c r="BX1121" s="778"/>
      <c r="BY1121" s="778"/>
      <c r="BZ1121" s="778"/>
      <c r="CA1121" s="778"/>
      <c r="CB1121" s="778"/>
      <c r="CC1121" s="778"/>
      <c r="CD1121" s="778"/>
      <c r="CE1121" s="778"/>
      <c r="CF1121" s="778"/>
      <c r="CG1121" s="778"/>
      <c r="CH1121" s="778"/>
      <c r="CI1121" s="778"/>
      <c r="CJ1121" s="778"/>
      <c r="CK1121" s="778"/>
      <c r="CL1121" s="778"/>
      <c r="CM1121" s="778"/>
      <c r="CN1121" s="778"/>
      <c r="CO1121" s="778"/>
      <c r="CP1121" s="778"/>
      <c r="CQ1121" s="778"/>
      <c r="CR1121" s="778"/>
      <c r="CS1121" s="778"/>
      <c r="CT1121" s="778"/>
      <c r="CU1121" s="778"/>
      <c r="CV1121" s="778"/>
      <c r="CW1121" s="778"/>
      <c r="CX1121" s="778"/>
      <c r="CY1121" s="778"/>
      <c r="CZ1121" s="778"/>
      <c r="DA1121" s="778"/>
      <c r="DB1121" s="778"/>
      <c r="DC1121" s="778"/>
      <c r="DD1121" s="778"/>
      <c r="DE1121" s="778"/>
      <c r="DF1121" s="778"/>
      <c r="DG1121" s="778"/>
      <c r="DH1121" s="778"/>
      <c r="DI1121" s="778"/>
      <c r="DJ1121" s="778"/>
      <c r="DK1121" s="778"/>
      <c r="DL1121" s="778"/>
      <c r="DM1121" s="778"/>
      <c r="DN1121" s="778"/>
      <c r="DO1121" s="778"/>
      <c r="DP1121" s="778"/>
      <c r="DQ1121" s="778"/>
      <c r="DR1121" s="778"/>
      <c r="DS1121" s="778"/>
      <c r="DT1121" s="778"/>
      <c r="DU1121" s="778"/>
      <c r="DV1121" s="778"/>
      <c r="DW1121" s="778"/>
      <c r="DX1121" s="778"/>
      <c r="DY1121" s="778"/>
      <c r="DZ1121" s="778"/>
      <c r="EA1121" s="778"/>
      <c r="EB1121" s="778"/>
      <c r="EC1121" s="778"/>
      <c r="ED1121" s="778"/>
      <c r="EE1121" s="778"/>
      <c r="EF1121" s="778"/>
      <c r="EG1121" s="778"/>
      <c r="EH1121" s="778"/>
      <c r="EI1121" s="778"/>
      <c r="EJ1121" s="778"/>
      <c r="EK1121" s="778"/>
      <c r="EL1121" s="778"/>
      <c r="EM1121" s="778"/>
      <c r="EN1121" s="778"/>
      <c r="EO1121" s="778"/>
      <c r="EP1121" s="778"/>
      <c r="EQ1121" s="778"/>
      <c r="ER1121" s="778"/>
      <c r="ES1121" s="778"/>
      <c r="ET1121" s="778"/>
      <c r="EU1121" s="778"/>
      <c r="EV1121" s="778"/>
      <c r="EW1121" s="778"/>
      <c r="EX1121" s="778"/>
      <c r="EY1121" s="778"/>
      <c r="EZ1121" s="778"/>
      <c r="FA1121" s="778"/>
      <c r="FB1121" s="778"/>
      <c r="FC1121" s="778"/>
      <c r="FD1121" s="778"/>
      <c r="FE1121" s="778"/>
      <c r="FF1121" s="778"/>
      <c r="FG1121" s="778"/>
      <c r="FH1121" s="778"/>
      <c r="FI1121" s="778"/>
      <c r="FJ1121" s="778"/>
      <c r="FK1121" s="778"/>
      <c r="FL1121" s="778"/>
      <c r="FM1121" s="778"/>
      <c r="FN1121" s="778"/>
      <c r="FO1121" s="778"/>
      <c r="FP1121" s="778"/>
      <c r="FQ1121" s="778"/>
      <c r="FR1121" s="778"/>
      <c r="FS1121" s="778"/>
      <c r="FT1121" s="778"/>
      <c r="FU1121" s="778"/>
      <c r="FV1121" s="778"/>
      <c r="FW1121" s="778"/>
      <c r="FX1121" s="778"/>
      <c r="FY1121" s="778"/>
      <c r="FZ1121" s="778"/>
      <c r="GA1121" s="778"/>
      <c r="GB1121" s="778"/>
      <c r="GC1121" s="778"/>
      <c r="GD1121" s="778"/>
      <c r="GE1121" s="778"/>
      <c r="GF1121" s="778"/>
      <c r="GG1121" s="778"/>
      <c r="GH1121" s="778"/>
      <c r="GI1121" s="778"/>
      <c r="GJ1121" s="778"/>
      <c r="GK1121" s="778"/>
      <c r="GL1121" s="778"/>
      <c r="GM1121" s="778"/>
      <c r="GN1121" s="778"/>
      <c r="GO1121" s="778"/>
      <c r="GP1121" s="778"/>
      <c r="GQ1121" s="778"/>
      <c r="GR1121" s="778"/>
      <c r="GS1121" s="778"/>
      <c r="GT1121" s="778"/>
      <c r="GU1121" s="778"/>
      <c r="GV1121" s="778"/>
      <c r="GW1121" s="778"/>
      <c r="GX1121" s="778"/>
      <c r="GY1121" s="778"/>
      <c r="GZ1121" s="778"/>
      <c r="HA1121" s="778"/>
      <c r="HB1121" s="778"/>
      <c r="HC1121" s="778"/>
      <c r="HD1121" s="778"/>
      <c r="HE1121" s="778"/>
      <c r="HF1121" s="778"/>
      <c r="HG1121" s="778"/>
      <c r="HH1121" s="778"/>
    </row>
    <row r="1122" spans="1:216" s="782" customFormat="1">
      <c r="A1122" s="779"/>
      <c r="B1122" s="780"/>
      <c r="C1122" s="780"/>
      <c r="D1122" s="780"/>
      <c r="E1122" s="780"/>
      <c r="F1122" s="780"/>
      <c r="G1122" s="780"/>
      <c r="H1122" s="780"/>
      <c r="I1122" s="780"/>
      <c r="J1122" s="780"/>
      <c r="K1122" s="780"/>
      <c r="L1122" s="780"/>
      <c r="M1122" s="780"/>
      <c r="N1122" s="780"/>
      <c r="O1122" s="780"/>
      <c r="P1122" s="780"/>
      <c r="Q1122" s="781"/>
      <c r="R1122" s="778"/>
      <c r="S1122" s="778"/>
      <c r="T1122" s="778"/>
      <c r="U1122" s="778"/>
      <c r="V1122" s="778"/>
      <c r="W1122" s="778"/>
      <c r="X1122" s="778"/>
      <c r="Y1122" s="778"/>
      <c r="Z1122" s="778"/>
      <c r="AA1122" s="778"/>
      <c r="AB1122" s="778"/>
      <c r="AC1122" s="778"/>
      <c r="AD1122" s="778"/>
      <c r="AE1122" s="778"/>
      <c r="AF1122" s="778"/>
      <c r="AG1122" s="778"/>
      <c r="AH1122" s="778"/>
      <c r="AI1122" s="778"/>
      <c r="AJ1122" s="778"/>
      <c r="AK1122" s="778"/>
      <c r="AL1122" s="778"/>
      <c r="AM1122" s="778"/>
      <c r="AN1122" s="778"/>
      <c r="AO1122" s="778"/>
      <c r="AP1122" s="778"/>
      <c r="AQ1122" s="778"/>
      <c r="AR1122" s="778"/>
      <c r="AS1122" s="778"/>
      <c r="AT1122" s="778"/>
      <c r="AU1122" s="778"/>
      <c r="AV1122" s="778"/>
      <c r="AW1122" s="778"/>
      <c r="AX1122" s="778"/>
      <c r="AY1122" s="778"/>
      <c r="AZ1122" s="778"/>
      <c r="BA1122" s="778"/>
      <c r="BB1122" s="778"/>
      <c r="BC1122" s="778"/>
      <c r="BD1122" s="778"/>
      <c r="BE1122" s="778"/>
      <c r="BF1122" s="778"/>
      <c r="BG1122" s="778"/>
      <c r="BH1122" s="778"/>
      <c r="BI1122" s="778"/>
      <c r="BJ1122" s="778"/>
      <c r="BK1122" s="778"/>
      <c r="BL1122" s="778"/>
      <c r="BM1122" s="778"/>
      <c r="BN1122" s="778"/>
      <c r="BO1122" s="778"/>
      <c r="BP1122" s="778"/>
      <c r="BQ1122" s="778"/>
      <c r="BR1122" s="778"/>
      <c r="BS1122" s="778"/>
      <c r="BT1122" s="778"/>
      <c r="BU1122" s="778"/>
      <c r="BV1122" s="778"/>
      <c r="BW1122" s="778"/>
      <c r="BX1122" s="778"/>
      <c r="BY1122" s="778"/>
      <c r="BZ1122" s="778"/>
      <c r="CA1122" s="778"/>
      <c r="CB1122" s="778"/>
      <c r="CC1122" s="778"/>
      <c r="CD1122" s="778"/>
      <c r="CE1122" s="778"/>
      <c r="CF1122" s="778"/>
      <c r="CG1122" s="778"/>
      <c r="CH1122" s="778"/>
      <c r="CI1122" s="778"/>
      <c r="CJ1122" s="778"/>
      <c r="CK1122" s="778"/>
      <c r="CL1122" s="778"/>
      <c r="CM1122" s="778"/>
      <c r="CN1122" s="778"/>
      <c r="CO1122" s="778"/>
      <c r="CP1122" s="778"/>
      <c r="CQ1122" s="778"/>
      <c r="CR1122" s="778"/>
      <c r="CS1122" s="778"/>
      <c r="CT1122" s="778"/>
      <c r="CU1122" s="778"/>
      <c r="CV1122" s="778"/>
      <c r="CW1122" s="778"/>
      <c r="CX1122" s="778"/>
      <c r="CY1122" s="778"/>
      <c r="CZ1122" s="778"/>
      <c r="DA1122" s="778"/>
      <c r="DB1122" s="778"/>
      <c r="DC1122" s="778"/>
      <c r="DD1122" s="778"/>
      <c r="DE1122" s="778"/>
      <c r="DF1122" s="778"/>
      <c r="DG1122" s="778"/>
      <c r="DH1122" s="778"/>
      <c r="DI1122" s="778"/>
      <c r="DJ1122" s="778"/>
      <c r="DK1122" s="778"/>
      <c r="DL1122" s="778"/>
      <c r="DM1122" s="778"/>
      <c r="DN1122" s="778"/>
      <c r="DO1122" s="778"/>
      <c r="DP1122" s="778"/>
      <c r="DQ1122" s="778"/>
      <c r="DR1122" s="778"/>
      <c r="DS1122" s="778"/>
      <c r="DT1122" s="778"/>
      <c r="DU1122" s="778"/>
      <c r="DV1122" s="778"/>
      <c r="DW1122" s="778"/>
      <c r="DX1122" s="778"/>
      <c r="DY1122" s="778"/>
      <c r="DZ1122" s="778"/>
      <c r="EA1122" s="778"/>
      <c r="EB1122" s="778"/>
      <c r="EC1122" s="778"/>
      <c r="ED1122" s="778"/>
      <c r="EE1122" s="778"/>
      <c r="EF1122" s="778"/>
      <c r="EG1122" s="778"/>
      <c r="EH1122" s="778"/>
      <c r="EI1122" s="778"/>
      <c r="EJ1122" s="778"/>
      <c r="EK1122" s="778"/>
      <c r="EL1122" s="778"/>
      <c r="EM1122" s="778"/>
      <c r="EN1122" s="778"/>
      <c r="EO1122" s="778"/>
      <c r="EP1122" s="778"/>
      <c r="EQ1122" s="778"/>
      <c r="ER1122" s="778"/>
      <c r="ES1122" s="778"/>
      <c r="ET1122" s="778"/>
      <c r="EU1122" s="778"/>
      <c r="EV1122" s="778"/>
      <c r="EW1122" s="778"/>
      <c r="EX1122" s="778"/>
      <c r="EY1122" s="778"/>
      <c r="EZ1122" s="778"/>
      <c r="FA1122" s="778"/>
      <c r="FB1122" s="778"/>
      <c r="FC1122" s="778"/>
      <c r="FD1122" s="778"/>
      <c r="FE1122" s="778"/>
      <c r="FF1122" s="778"/>
      <c r="FG1122" s="778"/>
      <c r="FH1122" s="778"/>
      <c r="FI1122" s="778"/>
      <c r="FJ1122" s="778"/>
      <c r="FK1122" s="778"/>
      <c r="FL1122" s="778"/>
      <c r="FM1122" s="778"/>
      <c r="FN1122" s="778"/>
      <c r="FO1122" s="778"/>
      <c r="FP1122" s="778"/>
      <c r="FQ1122" s="778"/>
      <c r="FR1122" s="778"/>
      <c r="FS1122" s="778"/>
      <c r="FT1122" s="778"/>
      <c r="FU1122" s="778"/>
      <c r="FV1122" s="778"/>
      <c r="FW1122" s="778"/>
      <c r="FX1122" s="778"/>
      <c r="FY1122" s="778"/>
      <c r="FZ1122" s="778"/>
      <c r="GA1122" s="778"/>
      <c r="GB1122" s="778"/>
      <c r="GC1122" s="778"/>
      <c r="GD1122" s="778"/>
      <c r="GE1122" s="778"/>
      <c r="GF1122" s="778"/>
      <c r="GG1122" s="778"/>
      <c r="GH1122" s="778"/>
      <c r="GI1122" s="778"/>
      <c r="GJ1122" s="778"/>
      <c r="GK1122" s="778"/>
      <c r="GL1122" s="778"/>
      <c r="GM1122" s="778"/>
      <c r="GN1122" s="778"/>
      <c r="GO1122" s="778"/>
      <c r="GP1122" s="778"/>
      <c r="GQ1122" s="778"/>
      <c r="GR1122" s="778"/>
      <c r="GS1122" s="778"/>
      <c r="GT1122" s="778"/>
      <c r="GU1122" s="778"/>
      <c r="GV1122" s="778"/>
      <c r="GW1122" s="778"/>
      <c r="GX1122" s="778"/>
      <c r="GY1122" s="778"/>
      <c r="GZ1122" s="778"/>
      <c r="HA1122" s="778"/>
      <c r="HB1122" s="778"/>
      <c r="HC1122" s="778"/>
      <c r="HD1122" s="778"/>
      <c r="HE1122" s="778"/>
      <c r="HF1122" s="778"/>
      <c r="HG1122" s="778"/>
      <c r="HH1122" s="778"/>
    </row>
    <row r="1123" spans="1:216" s="782" customFormat="1">
      <c r="A1123" s="779"/>
      <c r="B1123" s="780"/>
      <c r="C1123" s="780"/>
      <c r="D1123" s="780"/>
      <c r="E1123" s="780"/>
      <c r="F1123" s="780"/>
      <c r="G1123" s="780"/>
      <c r="H1123" s="780"/>
      <c r="I1123" s="780"/>
      <c r="J1123" s="780"/>
      <c r="K1123" s="780"/>
      <c r="L1123" s="780"/>
      <c r="M1123" s="780"/>
      <c r="N1123" s="780"/>
      <c r="O1123" s="780"/>
      <c r="P1123" s="780"/>
      <c r="Q1123" s="781"/>
      <c r="R1123" s="778"/>
      <c r="S1123" s="778"/>
      <c r="T1123" s="778"/>
      <c r="U1123" s="778"/>
      <c r="V1123" s="778"/>
      <c r="W1123" s="778"/>
      <c r="X1123" s="778"/>
      <c r="Y1123" s="778"/>
      <c r="Z1123" s="778"/>
      <c r="AA1123" s="778"/>
      <c r="AB1123" s="778"/>
      <c r="AC1123" s="778"/>
      <c r="AD1123" s="778"/>
      <c r="AE1123" s="778"/>
      <c r="AF1123" s="778"/>
      <c r="AG1123" s="778"/>
      <c r="AH1123" s="778"/>
      <c r="AI1123" s="778"/>
      <c r="AJ1123" s="778"/>
      <c r="AK1123" s="778"/>
      <c r="AL1123" s="778"/>
      <c r="AM1123" s="778"/>
      <c r="AN1123" s="778"/>
      <c r="AO1123" s="778"/>
      <c r="AP1123" s="778"/>
      <c r="AQ1123" s="778"/>
      <c r="AR1123" s="778"/>
      <c r="AS1123" s="778"/>
      <c r="AT1123" s="778"/>
      <c r="AU1123" s="778"/>
      <c r="AV1123" s="778"/>
      <c r="AW1123" s="778"/>
      <c r="AX1123" s="778"/>
      <c r="AY1123" s="778"/>
      <c r="AZ1123" s="778"/>
      <c r="BA1123" s="778"/>
      <c r="BB1123" s="778"/>
      <c r="BC1123" s="778"/>
      <c r="BD1123" s="778"/>
      <c r="BE1123" s="778"/>
      <c r="BF1123" s="778"/>
      <c r="BG1123" s="778"/>
      <c r="BH1123" s="778"/>
      <c r="BI1123" s="778"/>
      <c r="BJ1123" s="778"/>
      <c r="BK1123" s="778"/>
      <c r="BL1123" s="778"/>
      <c r="BM1123" s="778"/>
      <c r="BN1123" s="778"/>
      <c r="BO1123" s="778"/>
      <c r="BP1123" s="778"/>
      <c r="BQ1123" s="778"/>
      <c r="BR1123" s="778"/>
      <c r="BS1123" s="778"/>
      <c r="BT1123" s="778"/>
      <c r="BU1123" s="778"/>
      <c r="BV1123" s="778"/>
      <c r="BW1123" s="778"/>
      <c r="BX1123" s="778"/>
      <c r="BY1123" s="778"/>
      <c r="BZ1123" s="778"/>
      <c r="CA1123" s="778"/>
      <c r="CB1123" s="778"/>
      <c r="CC1123" s="778"/>
      <c r="CD1123" s="778"/>
      <c r="CE1123" s="778"/>
      <c r="CF1123" s="778"/>
      <c r="CG1123" s="778"/>
      <c r="CH1123" s="778"/>
      <c r="CI1123" s="778"/>
      <c r="CJ1123" s="778"/>
      <c r="CK1123" s="778"/>
      <c r="CL1123" s="778"/>
      <c r="CM1123" s="778"/>
      <c r="CN1123" s="778"/>
      <c r="CO1123" s="778"/>
      <c r="CP1123" s="778"/>
      <c r="CQ1123" s="778"/>
      <c r="CR1123" s="778"/>
      <c r="CS1123" s="778"/>
      <c r="CT1123" s="778"/>
      <c r="CU1123" s="778"/>
      <c r="CV1123" s="778"/>
      <c r="CW1123" s="778"/>
      <c r="CX1123" s="778"/>
      <c r="CY1123" s="778"/>
      <c r="CZ1123" s="778"/>
      <c r="DA1123" s="778"/>
      <c r="DB1123" s="778"/>
      <c r="DC1123" s="778"/>
      <c r="DD1123" s="778"/>
      <c r="DE1123" s="778"/>
      <c r="DF1123" s="778"/>
      <c r="DG1123" s="778"/>
      <c r="DH1123" s="778"/>
      <c r="DI1123" s="778"/>
      <c r="DJ1123" s="778"/>
      <c r="DK1123" s="778"/>
      <c r="DL1123" s="778"/>
      <c r="DM1123" s="778"/>
      <c r="DN1123" s="778"/>
      <c r="DO1123" s="778"/>
      <c r="DP1123" s="778"/>
      <c r="DQ1123" s="778"/>
      <c r="DR1123" s="778"/>
      <c r="DS1123" s="778"/>
      <c r="DT1123" s="778"/>
      <c r="DU1123" s="778"/>
      <c r="DV1123" s="778"/>
      <c r="DW1123" s="778"/>
      <c r="DX1123" s="778"/>
      <c r="DY1123" s="778"/>
      <c r="DZ1123" s="778"/>
      <c r="EA1123" s="778"/>
      <c r="EB1123" s="778"/>
      <c r="EC1123" s="778"/>
      <c r="ED1123" s="778"/>
      <c r="EE1123" s="778"/>
      <c r="EF1123" s="778"/>
      <c r="EG1123" s="778"/>
      <c r="EH1123" s="778"/>
      <c r="EI1123" s="778"/>
      <c r="EJ1123" s="778"/>
      <c r="EK1123" s="778"/>
      <c r="EL1123" s="778"/>
      <c r="EM1123" s="778"/>
      <c r="EN1123" s="778"/>
      <c r="EO1123" s="778"/>
      <c r="EP1123" s="778"/>
      <c r="EQ1123" s="778"/>
      <c r="ER1123" s="778"/>
      <c r="ES1123" s="778"/>
      <c r="ET1123" s="778"/>
      <c r="EU1123" s="778"/>
      <c r="EV1123" s="778"/>
      <c r="EW1123" s="778"/>
      <c r="EX1123" s="778"/>
      <c r="EY1123" s="778"/>
      <c r="EZ1123" s="778"/>
      <c r="FA1123" s="778"/>
      <c r="FB1123" s="778"/>
      <c r="FC1123" s="778"/>
      <c r="FD1123" s="778"/>
      <c r="FE1123" s="778"/>
      <c r="FF1123" s="778"/>
      <c r="FG1123" s="778"/>
      <c r="FH1123" s="778"/>
      <c r="FI1123" s="778"/>
      <c r="FJ1123" s="778"/>
      <c r="FK1123" s="778"/>
      <c r="FL1123" s="778"/>
      <c r="FM1123" s="778"/>
      <c r="FN1123" s="778"/>
      <c r="FO1123" s="778"/>
      <c r="FP1123" s="778"/>
      <c r="FQ1123" s="778"/>
      <c r="FR1123" s="778"/>
      <c r="FS1123" s="778"/>
      <c r="FT1123" s="778"/>
      <c r="FU1123" s="778"/>
      <c r="FV1123" s="778"/>
      <c r="FW1123" s="778"/>
      <c r="FX1123" s="778"/>
      <c r="FY1123" s="778"/>
      <c r="FZ1123" s="778"/>
      <c r="GA1123" s="778"/>
      <c r="GB1123" s="778"/>
      <c r="GC1123" s="778"/>
      <c r="GD1123" s="778"/>
      <c r="GE1123" s="778"/>
      <c r="GF1123" s="778"/>
      <c r="GG1123" s="778"/>
      <c r="GH1123" s="778"/>
      <c r="GI1123" s="778"/>
      <c r="GJ1123" s="778"/>
      <c r="GK1123" s="778"/>
      <c r="GL1123" s="778"/>
      <c r="GM1123" s="778"/>
      <c r="GN1123" s="778"/>
      <c r="GO1123" s="778"/>
      <c r="GP1123" s="778"/>
      <c r="GQ1123" s="778"/>
      <c r="GR1123" s="778"/>
      <c r="GS1123" s="778"/>
      <c r="GT1123" s="778"/>
      <c r="GU1123" s="778"/>
      <c r="GV1123" s="778"/>
      <c r="GW1123" s="778"/>
      <c r="GX1123" s="778"/>
      <c r="GY1123" s="778"/>
      <c r="GZ1123" s="778"/>
      <c r="HA1123" s="778"/>
      <c r="HB1123" s="778"/>
      <c r="HC1123" s="778"/>
      <c r="HD1123" s="778"/>
      <c r="HE1123" s="778"/>
      <c r="HF1123" s="778"/>
      <c r="HG1123" s="778"/>
      <c r="HH1123" s="778"/>
    </row>
    <row r="1124" spans="1:216" s="782" customFormat="1">
      <c r="A1124" s="779"/>
      <c r="B1124" s="780"/>
      <c r="C1124" s="780"/>
      <c r="D1124" s="780"/>
      <c r="E1124" s="780"/>
      <c r="F1124" s="780"/>
      <c r="G1124" s="780"/>
      <c r="H1124" s="780"/>
      <c r="I1124" s="780"/>
      <c r="J1124" s="780"/>
      <c r="K1124" s="780"/>
      <c r="L1124" s="780"/>
      <c r="M1124" s="780"/>
      <c r="N1124" s="780"/>
      <c r="O1124" s="780"/>
      <c r="P1124" s="780"/>
      <c r="Q1124" s="781"/>
      <c r="R1124" s="778"/>
      <c r="S1124" s="778"/>
      <c r="T1124" s="778"/>
      <c r="U1124" s="778"/>
      <c r="V1124" s="778"/>
      <c r="W1124" s="778"/>
      <c r="X1124" s="778"/>
      <c r="Y1124" s="778"/>
      <c r="Z1124" s="778"/>
      <c r="AA1124" s="778"/>
      <c r="AB1124" s="778"/>
      <c r="AC1124" s="778"/>
      <c r="AD1124" s="778"/>
      <c r="AE1124" s="778"/>
      <c r="AF1124" s="778"/>
      <c r="AG1124" s="778"/>
      <c r="AH1124" s="778"/>
      <c r="AI1124" s="778"/>
      <c r="AJ1124" s="778"/>
      <c r="AK1124" s="778"/>
      <c r="AL1124" s="778"/>
      <c r="AM1124" s="778"/>
      <c r="AN1124" s="778"/>
      <c r="AO1124" s="778"/>
      <c r="AP1124" s="778"/>
      <c r="AQ1124" s="778"/>
      <c r="AR1124" s="778"/>
      <c r="AS1124" s="778"/>
      <c r="AT1124" s="778"/>
      <c r="AU1124" s="778"/>
      <c r="AV1124" s="778"/>
      <c r="AW1124" s="778"/>
      <c r="AX1124" s="778"/>
      <c r="AY1124" s="778"/>
      <c r="AZ1124" s="778"/>
      <c r="BA1124" s="778"/>
      <c r="BB1124" s="778"/>
      <c r="BC1124" s="778"/>
      <c r="BD1124" s="778"/>
      <c r="BE1124" s="778"/>
      <c r="BF1124" s="778"/>
      <c r="BG1124" s="778"/>
      <c r="BH1124" s="778"/>
      <c r="BI1124" s="778"/>
      <c r="BJ1124" s="778"/>
      <c r="BK1124" s="778"/>
      <c r="BL1124" s="778"/>
      <c r="BM1124" s="778"/>
      <c r="BN1124" s="778"/>
      <c r="BO1124" s="778"/>
      <c r="BP1124" s="778"/>
      <c r="BQ1124" s="778"/>
      <c r="BR1124" s="778"/>
      <c r="BS1124" s="778"/>
      <c r="BT1124" s="778"/>
      <c r="BU1124" s="778"/>
      <c r="BV1124" s="778"/>
      <c r="BW1124" s="778"/>
      <c r="BX1124" s="778"/>
      <c r="BY1124" s="778"/>
      <c r="BZ1124" s="778"/>
      <c r="CA1124" s="778"/>
      <c r="CB1124" s="778"/>
      <c r="CC1124" s="778"/>
      <c r="CD1124" s="778"/>
      <c r="CE1124" s="778"/>
      <c r="CF1124" s="778"/>
      <c r="CG1124" s="778"/>
      <c r="CH1124" s="778"/>
      <c r="CI1124" s="778"/>
      <c r="CJ1124" s="778"/>
      <c r="CK1124" s="778"/>
      <c r="CL1124" s="778"/>
      <c r="CM1124" s="778"/>
      <c r="CN1124" s="778"/>
      <c r="CO1124" s="778"/>
      <c r="CP1124" s="778"/>
      <c r="CQ1124" s="778"/>
      <c r="CR1124" s="778"/>
      <c r="CS1124" s="778"/>
      <c r="CT1124" s="778"/>
      <c r="CU1124" s="778"/>
      <c r="CV1124" s="778"/>
      <c r="CW1124" s="778"/>
      <c r="CX1124" s="778"/>
      <c r="CY1124" s="778"/>
      <c r="CZ1124" s="778"/>
      <c r="DA1124" s="778"/>
      <c r="DB1124" s="778"/>
      <c r="DC1124" s="778"/>
      <c r="DD1124" s="778"/>
      <c r="DE1124" s="778"/>
      <c r="DF1124" s="778"/>
      <c r="DG1124" s="778"/>
      <c r="DH1124" s="778"/>
      <c r="DI1124" s="778"/>
      <c r="DJ1124" s="778"/>
      <c r="DK1124" s="778"/>
      <c r="DL1124" s="778"/>
      <c r="DM1124" s="778"/>
      <c r="DN1124" s="778"/>
      <c r="DO1124" s="778"/>
      <c r="DP1124" s="778"/>
      <c r="DQ1124" s="778"/>
      <c r="DR1124" s="778"/>
      <c r="DS1124" s="778"/>
      <c r="DT1124" s="778"/>
      <c r="DU1124" s="778"/>
      <c r="DV1124" s="778"/>
      <c r="DW1124" s="778"/>
      <c r="DX1124" s="778"/>
      <c r="DY1124" s="778"/>
      <c r="DZ1124" s="778"/>
      <c r="EA1124" s="778"/>
      <c r="EB1124" s="778"/>
      <c r="EC1124" s="778"/>
      <c r="ED1124" s="778"/>
      <c r="EE1124" s="778"/>
      <c r="EF1124" s="778"/>
      <c r="EG1124" s="778"/>
      <c r="EH1124" s="778"/>
      <c r="EI1124" s="778"/>
      <c r="EJ1124" s="778"/>
      <c r="EK1124" s="778"/>
      <c r="EL1124" s="778"/>
      <c r="EM1124" s="778"/>
      <c r="EN1124" s="778"/>
      <c r="EO1124" s="778"/>
      <c r="EP1124" s="778"/>
      <c r="EQ1124" s="778"/>
      <c r="ER1124" s="778"/>
      <c r="ES1124" s="778"/>
      <c r="ET1124" s="778"/>
      <c r="EU1124" s="778"/>
      <c r="EV1124" s="778"/>
      <c r="EW1124" s="778"/>
      <c r="EX1124" s="778"/>
      <c r="EY1124" s="778"/>
      <c r="EZ1124" s="778"/>
      <c r="FA1124" s="778"/>
      <c r="FB1124" s="778"/>
      <c r="FC1124" s="778"/>
      <c r="FD1124" s="778"/>
      <c r="FE1124" s="778"/>
      <c r="FF1124" s="778"/>
      <c r="FG1124" s="778"/>
      <c r="FH1124" s="778"/>
      <c r="FI1124" s="778"/>
      <c r="FJ1124" s="778"/>
      <c r="FK1124" s="778"/>
      <c r="FL1124" s="778"/>
      <c r="FM1124" s="778"/>
      <c r="FN1124" s="778"/>
      <c r="FO1124" s="778"/>
      <c r="FP1124" s="778"/>
      <c r="FQ1124" s="778"/>
      <c r="FR1124" s="778"/>
      <c r="FS1124" s="778"/>
      <c r="FT1124" s="778"/>
      <c r="FU1124" s="778"/>
      <c r="FV1124" s="778"/>
      <c r="FW1124" s="778"/>
      <c r="FX1124" s="778"/>
      <c r="FY1124" s="778"/>
      <c r="FZ1124" s="778"/>
      <c r="GA1124" s="778"/>
      <c r="GB1124" s="778"/>
      <c r="GC1124" s="778"/>
      <c r="GD1124" s="778"/>
      <c r="GE1124" s="778"/>
      <c r="GF1124" s="778"/>
      <c r="GG1124" s="778"/>
      <c r="GH1124" s="778"/>
      <c r="GI1124" s="778"/>
      <c r="GJ1124" s="778"/>
      <c r="GK1124" s="778"/>
      <c r="GL1124" s="778"/>
      <c r="GM1124" s="778"/>
      <c r="GN1124" s="778"/>
      <c r="GO1124" s="778"/>
      <c r="GP1124" s="778"/>
      <c r="GQ1124" s="778"/>
      <c r="GR1124" s="778"/>
      <c r="GS1124" s="778"/>
      <c r="GT1124" s="778"/>
      <c r="GU1124" s="778"/>
      <c r="GV1124" s="778"/>
      <c r="GW1124" s="778"/>
      <c r="GX1124" s="778"/>
      <c r="GY1124" s="778"/>
      <c r="GZ1124" s="778"/>
      <c r="HA1124" s="778"/>
      <c r="HB1124" s="778"/>
      <c r="HC1124" s="778"/>
      <c r="HD1124" s="778"/>
      <c r="HE1124" s="778"/>
      <c r="HF1124" s="778"/>
      <c r="HG1124" s="778"/>
      <c r="HH1124" s="778"/>
    </row>
    <row r="1125" spans="1:216" s="782" customFormat="1">
      <c r="A1125" s="779"/>
      <c r="B1125" s="780"/>
      <c r="C1125" s="780"/>
      <c r="D1125" s="780"/>
      <c r="E1125" s="780"/>
      <c r="F1125" s="780"/>
      <c r="G1125" s="780"/>
      <c r="H1125" s="780"/>
      <c r="I1125" s="780"/>
      <c r="J1125" s="780"/>
      <c r="K1125" s="780"/>
      <c r="L1125" s="780"/>
      <c r="M1125" s="780"/>
      <c r="N1125" s="780"/>
      <c r="O1125" s="780"/>
      <c r="P1125" s="780"/>
      <c r="Q1125" s="781"/>
      <c r="R1125" s="778"/>
      <c r="S1125" s="778"/>
      <c r="T1125" s="778"/>
      <c r="U1125" s="778"/>
      <c r="V1125" s="778"/>
      <c r="W1125" s="778"/>
      <c r="X1125" s="778"/>
      <c r="Y1125" s="778"/>
      <c r="Z1125" s="778"/>
      <c r="AA1125" s="778"/>
      <c r="AB1125" s="778"/>
      <c r="AC1125" s="778"/>
      <c r="AD1125" s="778"/>
      <c r="AE1125" s="778"/>
      <c r="AF1125" s="778"/>
      <c r="AG1125" s="778"/>
      <c r="AH1125" s="778"/>
      <c r="AI1125" s="778"/>
      <c r="AJ1125" s="778"/>
      <c r="AK1125" s="778"/>
      <c r="AL1125" s="778"/>
      <c r="AM1125" s="778"/>
      <c r="AN1125" s="778"/>
      <c r="AO1125" s="778"/>
      <c r="AP1125" s="778"/>
      <c r="AQ1125" s="778"/>
      <c r="AR1125" s="778"/>
      <c r="AS1125" s="778"/>
      <c r="AT1125" s="778"/>
      <c r="AU1125" s="778"/>
      <c r="AV1125" s="778"/>
      <c r="AW1125" s="778"/>
      <c r="AX1125" s="778"/>
      <c r="AY1125" s="778"/>
      <c r="AZ1125" s="778"/>
      <c r="BA1125" s="778"/>
      <c r="BB1125" s="778"/>
      <c r="BC1125" s="778"/>
      <c r="BD1125" s="778"/>
      <c r="BE1125" s="778"/>
      <c r="BF1125" s="778"/>
      <c r="BG1125" s="778"/>
      <c r="BH1125" s="778"/>
      <c r="BI1125" s="778"/>
      <c r="BJ1125" s="778"/>
      <c r="BK1125" s="778"/>
      <c r="BL1125" s="778"/>
      <c r="BM1125" s="778"/>
      <c r="BN1125" s="778"/>
      <c r="BO1125" s="778"/>
      <c r="BP1125" s="778"/>
      <c r="BQ1125" s="778"/>
      <c r="BR1125" s="778"/>
      <c r="BS1125" s="778"/>
      <c r="BT1125" s="778"/>
      <c r="BU1125" s="778"/>
      <c r="BV1125" s="778"/>
      <c r="BW1125" s="778"/>
      <c r="BX1125" s="778"/>
      <c r="BY1125" s="778"/>
      <c r="BZ1125" s="778"/>
      <c r="CA1125" s="778"/>
      <c r="CB1125" s="778"/>
      <c r="CC1125" s="778"/>
      <c r="CD1125" s="778"/>
      <c r="CE1125" s="778"/>
      <c r="CF1125" s="778"/>
      <c r="CG1125" s="778"/>
      <c r="CH1125" s="778"/>
      <c r="CI1125" s="778"/>
      <c r="CJ1125" s="778"/>
      <c r="CK1125" s="778"/>
      <c r="CL1125" s="778"/>
      <c r="CM1125" s="778"/>
      <c r="CN1125" s="778"/>
      <c r="CO1125" s="778"/>
      <c r="CP1125" s="778"/>
      <c r="CQ1125" s="778"/>
      <c r="CR1125" s="778"/>
      <c r="CS1125" s="778"/>
      <c r="CT1125" s="778"/>
      <c r="CU1125" s="778"/>
      <c r="CV1125" s="778"/>
      <c r="CW1125" s="778"/>
      <c r="CX1125" s="778"/>
      <c r="CY1125" s="778"/>
      <c r="CZ1125" s="778"/>
      <c r="DA1125" s="778"/>
      <c r="DB1125" s="778"/>
      <c r="DC1125" s="778"/>
      <c r="DD1125" s="778"/>
      <c r="DE1125" s="778"/>
      <c r="DF1125" s="778"/>
      <c r="DG1125" s="778"/>
      <c r="DH1125" s="778"/>
      <c r="DI1125" s="778"/>
      <c r="DJ1125" s="778"/>
      <c r="DK1125" s="778"/>
      <c r="DL1125" s="778"/>
      <c r="DM1125" s="778"/>
      <c r="DN1125" s="778"/>
      <c r="DO1125" s="778"/>
      <c r="DP1125" s="778"/>
      <c r="DQ1125" s="778"/>
      <c r="DR1125" s="778"/>
      <c r="DS1125" s="778"/>
      <c r="DT1125" s="778"/>
      <c r="DU1125" s="778"/>
      <c r="DV1125" s="778"/>
      <c r="DW1125" s="778"/>
      <c r="DX1125" s="778"/>
      <c r="DY1125" s="778"/>
      <c r="DZ1125" s="778"/>
      <c r="EA1125" s="778"/>
      <c r="EB1125" s="778"/>
      <c r="EC1125" s="778"/>
      <c r="ED1125" s="778"/>
      <c r="EE1125" s="778"/>
      <c r="EF1125" s="778"/>
      <c r="EG1125" s="778"/>
      <c r="EH1125" s="778"/>
      <c r="EI1125" s="778"/>
      <c r="EJ1125" s="778"/>
      <c r="EK1125" s="778"/>
      <c r="EL1125" s="778"/>
      <c r="EM1125" s="778"/>
      <c r="EN1125" s="778"/>
      <c r="EO1125" s="778"/>
      <c r="EP1125" s="778"/>
      <c r="EQ1125" s="778"/>
      <c r="ER1125" s="778"/>
      <c r="ES1125" s="778"/>
      <c r="ET1125" s="778"/>
      <c r="EU1125" s="778"/>
      <c r="EV1125" s="778"/>
      <c r="EW1125" s="778"/>
      <c r="EX1125" s="778"/>
      <c r="EY1125" s="778"/>
      <c r="EZ1125" s="778"/>
      <c r="FA1125" s="778"/>
      <c r="FB1125" s="778"/>
      <c r="FC1125" s="778"/>
      <c r="FD1125" s="778"/>
      <c r="FE1125" s="778"/>
      <c r="FF1125" s="778"/>
      <c r="FG1125" s="778"/>
      <c r="FH1125" s="778"/>
      <c r="FI1125" s="778"/>
      <c r="FJ1125" s="778"/>
      <c r="FK1125" s="778"/>
      <c r="FL1125" s="778"/>
      <c r="FM1125" s="778"/>
      <c r="FN1125" s="778"/>
      <c r="FO1125" s="778"/>
      <c r="FP1125" s="778"/>
      <c r="FQ1125" s="778"/>
      <c r="FR1125" s="778"/>
      <c r="FS1125" s="778"/>
      <c r="FT1125" s="778"/>
      <c r="FU1125" s="778"/>
      <c r="FV1125" s="778"/>
      <c r="FW1125" s="778"/>
      <c r="FX1125" s="778"/>
      <c r="FY1125" s="778"/>
      <c r="FZ1125" s="778"/>
      <c r="GA1125" s="778"/>
      <c r="GB1125" s="778"/>
      <c r="GC1125" s="778"/>
      <c r="GD1125" s="778"/>
      <c r="GE1125" s="778"/>
      <c r="GF1125" s="778"/>
      <c r="GG1125" s="778"/>
      <c r="GH1125" s="778"/>
      <c r="GI1125" s="778"/>
      <c r="GJ1125" s="778"/>
      <c r="GK1125" s="778"/>
      <c r="GL1125" s="778"/>
      <c r="GM1125" s="778"/>
      <c r="GN1125" s="778"/>
      <c r="GO1125" s="778"/>
      <c r="GP1125" s="778"/>
      <c r="GQ1125" s="778"/>
      <c r="GR1125" s="778"/>
      <c r="GS1125" s="778"/>
      <c r="GT1125" s="778"/>
      <c r="GU1125" s="778"/>
      <c r="GV1125" s="778"/>
      <c r="GW1125" s="778"/>
      <c r="GX1125" s="778"/>
      <c r="GY1125" s="778"/>
      <c r="GZ1125" s="778"/>
      <c r="HA1125" s="778"/>
      <c r="HB1125" s="778"/>
      <c r="HC1125" s="778"/>
      <c r="HD1125" s="778"/>
      <c r="HE1125" s="778"/>
      <c r="HF1125" s="778"/>
      <c r="HG1125" s="778"/>
      <c r="HH1125" s="778"/>
    </row>
    <row r="1126" spans="1:216" s="782" customFormat="1">
      <c r="A1126" s="779"/>
      <c r="B1126" s="780"/>
      <c r="C1126" s="780"/>
      <c r="D1126" s="780"/>
      <c r="E1126" s="780"/>
      <c r="F1126" s="780"/>
      <c r="G1126" s="780"/>
      <c r="H1126" s="780"/>
      <c r="I1126" s="780"/>
      <c r="J1126" s="780"/>
      <c r="K1126" s="780"/>
      <c r="L1126" s="780"/>
      <c r="M1126" s="780"/>
      <c r="N1126" s="780"/>
      <c r="O1126" s="780"/>
      <c r="P1126" s="780"/>
      <c r="Q1126" s="781"/>
      <c r="R1126" s="778"/>
      <c r="S1126" s="778"/>
      <c r="T1126" s="778"/>
      <c r="U1126" s="778"/>
      <c r="V1126" s="778"/>
      <c r="W1126" s="778"/>
      <c r="X1126" s="778"/>
      <c r="Y1126" s="778"/>
      <c r="Z1126" s="778"/>
      <c r="AA1126" s="778"/>
      <c r="AB1126" s="778"/>
      <c r="AC1126" s="778"/>
      <c r="AD1126" s="778"/>
      <c r="AE1126" s="778"/>
      <c r="AF1126" s="778"/>
      <c r="AG1126" s="778"/>
      <c r="AH1126" s="778"/>
      <c r="AI1126" s="778"/>
      <c r="AJ1126" s="778"/>
      <c r="AK1126" s="778"/>
      <c r="AL1126" s="778"/>
      <c r="AM1126" s="778"/>
      <c r="AN1126" s="778"/>
      <c r="AO1126" s="778"/>
      <c r="AP1126" s="778"/>
      <c r="AQ1126" s="778"/>
      <c r="AR1126" s="778"/>
      <c r="AS1126" s="778"/>
      <c r="AT1126" s="778"/>
      <c r="AU1126" s="778"/>
      <c r="AV1126" s="778"/>
      <c r="AW1126" s="778"/>
      <c r="AX1126" s="778"/>
      <c r="AY1126" s="778"/>
      <c r="AZ1126" s="778"/>
      <c r="BA1126" s="778"/>
      <c r="BB1126" s="778"/>
      <c r="BC1126" s="778"/>
      <c r="BD1126" s="778"/>
      <c r="BE1126" s="778"/>
      <c r="BF1126" s="778"/>
      <c r="BG1126" s="778"/>
      <c r="BH1126" s="778"/>
      <c r="BI1126" s="778"/>
      <c r="BJ1126" s="778"/>
      <c r="BK1126" s="778"/>
      <c r="BL1126" s="778"/>
      <c r="BM1126" s="778"/>
      <c r="BN1126" s="778"/>
      <c r="BO1126" s="778"/>
      <c r="BP1126" s="778"/>
      <c r="BQ1126" s="778"/>
      <c r="BR1126" s="778"/>
      <c r="BS1126" s="778"/>
      <c r="BT1126" s="778"/>
      <c r="BU1126" s="778"/>
      <c r="BV1126" s="778"/>
      <c r="BW1126" s="778"/>
      <c r="BX1126" s="778"/>
      <c r="BY1126" s="778"/>
      <c r="BZ1126" s="778"/>
      <c r="CA1126" s="778"/>
      <c r="CB1126" s="778"/>
      <c r="CC1126" s="778"/>
      <c r="CD1126" s="778"/>
      <c r="CE1126" s="778"/>
      <c r="CF1126" s="778"/>
      <c r="CG1126" s="778"/>
      <c r="CH1126" s="778"/>
      <c r="CI1126" s="778"/>
      <c r="CJ1126" s="778"/>
      <c r="CK1126" s="778"/>
      <c r="CL1126" s="778"/>
      <c r="CM1126" s="778"/>
      <c r="CN1126" s="778"/>
      <c r="CO1126" s="778"/>
      <c r="CP1126" s="778"/>
      <c r="CQ1126" s="778"/>
      <c r="CR1126" s="778"/>
      <c r="CS1126" s="778"/>
      <c r="CT1126" s="778"/>
      <c r="CU1126" s="778"/>
      <c r="CV1126" s="778"/>
      <c r="CW1126" s="778"/>
      <c r="CX1126" s="778"/>
      <c r="CY1126" s="778"/>
      <c r="CZ1126" s="778"/>
      <c r="DA1126" s="778"/>
      <c r="DB1126" s="778"/>
      <c r="DC1126" s="778"/>
      <c r="DD1126" s="778"/>
      <c r="DE1126" s="778"/>
      <c r="DF1126" s="778"/>
      <c r="DG1126" s="778"/>
      <c r="DH1126" s="778"/>
      <c r="DI1126" s="778"/>
      <c r="DJ1126" s="778"/>
      <c r="DK1126" s="778"/>
      <c r="DL1126" s="778"/>
      <c r="DM1126" s="778"/>
      <c r="DN1126" s="778"/>
      <c r="DO1126" s="778"/>
      <c r="DP1126" s="778"/>
      <c r="DQ1126" s="778"/>
      <c r="DR1126" s="778"/>
      <c r="DS1126" s="778"/>
      <c r="DT1126" s="778"/>
      <c r="DU1126" s="778"/>
      <c r="DV1126" s="778"/>
      <c r="DW1126" s="778"/>
      <c r="DX1126" s="778"/>
      <c r="DY1126" s="778"/>
      <c r="DZ1126" s="778"/>
      <c r="EA1126" s="778"/>
      <c r="EB1126" s="778"/>
      <c r="EC1126" s="778"/>
      <c r="ED1126" s="778"/>
      <c r="EE1126" s="778"/>
      <c r="EF1126" s="778"/>
      <c r="EG1126" s="778"/>
      <c r="EH1126" s="778"/>
      <c r="EI1126" s="778"/>
      <c r="EJ1126" s="778"/>
      <c r="EK1126" s="778"/>
      <c r="EL1126" s="778"/>
      <c r="EM1126" s="778"/>
      <c r="EN1126" s="778"/>
      <c r="EO1126" s="778"/>
      <c r="EP1126" s="778"/>
      <c r="EQ1126" s="778"/>
      <c r="ER1126" s="778"/>
      <c r="ES1126" s="778"/>
      <c r="ET1126" s="778"/>
      <c r="EU1126" s="778"/>
      <c r="EV1126" s="778"/>
      <c r="EW1126" s="778"/>
      <c r="EX1126" s="778"/>
      <c r="EY1126" s="778"/>
      <c r="EZ1126" s="778"/>
      <c r="FA1126" s="778"/>
      <c r="FB1126" s="778"/>
      <c r="FC1126" s="778"/>
      <c r="FD1126" s="778"/>
      <c r="FE1126" s="778"/>
      <c r="FF1126" s="778"/>
      <c r="FG1126" s="778"/>
      <c r="FH1126" s="778"/>
      <c r="FI1126" s="778"/>
      <c r="FJ1126" s="778"/>
      <c r="FK1126" s="778"/>
      <c r="FL1126" s="778"/>
      <c r="FM1126" s="778"/>
      <c r="FN1126" s="778"/>
      <c r="FO1126" s="778"/>
      <c r="FP1126" s="778"/>
      <c r="FQ1126" s="778"/>
      <c r="FR1126" s="778"/>
      <c r="FS1126" s="778"/>
      <c r="FT1126" s="778"/>
      <c r="FU1126" s="778"/>
      <c r="FV1126" s="778"/>
      <c r="FW1126" s="778"/>
      <c r="FX1126" s="778"/>
      <c r="FY1126" s="778"/>
      <c r="FZ1126" s="778"/>
      <c r="GA1126" s="778"/>
      <c r="GB1126" s="778"/>
      <c r="GC1126" s="778"/>
      <c r="GD1126" s="778"/>
      <c r="GE1126" s="778"/>
      <c r="GF1126" s="778"/>
      <c r="GG1126" s="778"/>
      <c r="GH1126" s="778"/>
      <c r="GI1126" s="778"/>
      <c r="GJ1126" s="778"/>
      <c r="GK1126" s="778"/>
      <c r="GL1126" s="778"/>
      <c r="GM1126" s="778"/>
      <c r="GN1126" s="778"/>
      <c r="GO1126" s="778"/>
      <c r="GP1126" s="778"/>
      <c r="GQ1126" s="778"/>
      <c r="GR1126" s="778"/>
      <c r="GS1126" s="778"/>
      <c r="GT1126" s="778"/>
      <c r="GU1126" s="778"/>
      <c r="GV1126" s="778"/>
      <c r="GW1126" s="778"/>
      <c r="GX1126" s="778"/>
      <c r="GY1126" s="778"/>
      <c r="GZ1126" s="778"/>
      <c r="HA1126" s="778"/>
      <c r="HB1126" s="778"/>
      <c r="HC1126" s="778"/>
      <c r="HD1126" s="778"/>
      <c r="HE1126" s="778"/>
      <c r="HF1126" s="778"/>
      <c r="HG1126" s="778"/>
      <c r="HH1126" s="778"/>
    </row>
    <row r="1127" spans="1:216" s="782" customFormat="1">
      <c r="A1127" s="779"/>
      <c r="B1127" s="780"/>
      <c r="C1127" s="780"/>
      <c r="D1127" s="780"/>
      <c r="E1127" s="780"/>
      <c r="F1127" s="780"/>
      <c r="G1127" s="780"/>
      <c r="H1127" s="780"/>
      <c r="I1127" s="780"/>
      <c r="J1127" s="780"/>
      <c r="K1127" s="780"/>
      <c r="L1127" s="780"/>
      <c r="M1127" s="780"/>
      <c r="N1127" s="780"/>
      <c r="O1127" s="780"/>
      <c r="P1127" s="780"/>
      <c r="Q1127" s="781"/>
      <c r="R1127" s="778"/>
      <c r="S1127" s="778"/>
      <c r="T1127" s="778"/>
      <c r="U1127" s="778"/>
      <c r="V1127" s="778"/>
      <c r="W1127" s="778"/>
      <c r="X1127" s="778"/>
      <c r="Y1127" s="778"/>
      <c r="Z1127" s="778"/>
      <c r="AA1127" s="778"/>
      <c r="AB1127" s="778"/>
      <c r="AC1127" s="778"/>
      <c r="AD1127" s="778"/>
      <c r="AE1127" s="778"/>
      <c r="AF1127" s="778"/>
      <c r="AG1127" s="778"/>
      <c r="AH1127" s="778"/>
      <c r="AI1127" s="778"/>
      <c r="AJ1127" s="778"/>
      <c r="AK1127" s="778"/>
      <c r="AL1127" s="778"/>
      <c r="AM1127" s="778"/>
      <c r="AN1127" s="778"/>
      <c r="AO1127" s="778"/>
      <c r="AP1127" s="778"/>
      <c r="AQ1127" s="778"/>
      <c r="AR1127" s="778"/>
      <c r="AS1127" s="778"/>
      <c r="AT1127" s="778"/>
      <c r="AU1127" s="778"/>
      <c r="AV1127" s="778"/>
      <c r="AW1127" s="778"/>
      <c r="AX1127" s="778"/>
      <c r="AY1127" s="778"/>
      <c r="AZ1127" s="778"/>
      <c r="BA1127" s="778"/>
      <c r="BB1127" s="778"/>
      <c r="BC1127" s="778"/>
      <c r="BD1127" s="778"/>
      <c r="BE1127" s="778"/>
      <c r="BF1127" s="778"/>
      <c r="BG1127" s="778"/>
      <c r="BH1127" s="778"/>
      <c r="BI1127" s="778"/>
      <c r="BJ1127" s="778"/>
      <c r="BK1127" s="778"/>
      <c r="BL1127" s="778"/>
      <c r="BM1127" s="778"/>
      <c r="BN1127" s="778"/>
      <c r="BO1127" s="778"/>
      <c r="BP1127" s="778"/>
      <c r="BQ1127" s="778"/>
      <c r="BR1127" s="778"/>
      <c r="BS1127" s="778"/>
      <c r="BT1127" s="778"/>
      <c r="BU1127" s="778"/>
      <c r="BV1127" s="778"/>
      <c r="BW1127" s="778"/>
      <c r="BX1127" s="778"/>
      <c r="BY1127" s="778"/>
      <c r="BZ1127" s="778"/>
      <c r="CA1127" s="778"/>
      <c r="CB1127" s="778"/>
      <c r="CC1127" s="778"/>
      <c r="CD1127" s="778"/>
      <c r="CE1127" s="778"/>
      <c r="CF1127" s="778"/>
      <c r="CG1127" s="778"/>
      <c r="CH1127" s="778"/>
      <c r="CI1127" s="778"/>
      <c r="CJ1127" s="778"/>
      <c r="CK1127" s="778"/>
      <c r="CL1127" s="778"/>
      <c r="CM1127" s="778"/>
      <c r="CN1127" s="778"/>
      <c r="CO1127" s="778"/>
      <c r="CP1127" s="778"/>
      <c r="CQ1127" s="778"/>
      <c r="CR1127" s="778"/>
      <c r="CS1127" s="778"/>
      <c r="CT1127" s="778"/>
      <c r="CU1127" s="778"/>
      <c r="CV1127" s="778"/>
      <c r="CW1127" s="778"/>
      <c r="CX1127" s="778"/>
      <c r="CY1127" s="778"/>
      <c r="CZ1127" s="778"/>
      <c r="DA1127" s="778"/>
      <c r="DB1127" s="778"/>
      <c r="DC1127" s="778"/>
      <c r="DD1127" s="778"/>
      <c r="DE1127" s="778"/>
      <c r="DF1127" s="778"/>
      <c r="DG1127" s="778"/>
      <c r="DH1127" s="778"/>
      <c r="DI1127" s="778"/>
      <c r="DJ1127" s="778"/>
      <c r="DK1127" s="778"/>
      <c r="DL1127" s="778"/>
      <c r="DM1127" s="778"/>
      <c r="DN1127" s="778"/>
      <c r="DO1127" s="778"/>
      <c r="DP1127" s="778"/>
      <c r="DQ1127" s="778"/>
      <c r="DR1127" s="778"/>
      <c r="DS1127" s="778"/>
      <c r="DT1127" s="778"/>
      <c r="DU1127" s="778"/>
      <c r="DV1127" s="778"/>
      <c r="DW1127" s="778"/>
      <c r="DX1127" s="778"/>
      <c r="DY1127" s="778"/>
      <c r="DZ1127" s="778"/>
      <c r="EA1127" s="778"/>
      <c r="EB1127" s="778"/>
      <c r="EC1127" s="778"/>
      <c r="ED1127" s="778"/>
      <c r="EE1127" s="778"/>
      <c r="EF1127" s="778"/>
      <c r="EG1127" s="778"/>
      <c r="EH1127" s="778"/>
      <c r="EI1127" s="778"/>
      <c r="EJ1127" s="778"/>
      <c r="EK1127" s="778"/>
      <c r="EL1127" s="778"/>
      <c r="EM1127" s="778"/>
      <c r="EN1127" s="778"/>
      <c r="EO1127" s="778"/>
      <c r="EP1127" s="778"/>
      <c r="EQ1127" s="778"/>
      <c r="ER1127" s="778"/>
      <c r="ES1127" s="778"/>
      <c r="ET1127" s="778"/>
      <c r="EU1127" s="778"/>
      <c r="EV1127" s="778"/>
      <c r="EW1127" s="778"/>
      <c r="EX1127" s="778"/>
      <c r="EY1127" s="778"/>
      <c r="EZ1127" s="778"/>
      <c r="FA1127" s="778"/>
      <c r="FB1127" s="778"/>
      <c r="FC1127" s="778"/>
      <c r="FD1127" s="778"/>
      <c r="FE1127" s="778"/>
      <c r="FF1127" s="778"/>
      <c r="FG1127" s="778"/>
      <c r="FH1127" s="778"/>
      <c r="FI1127" s="778"/>
      <c r="FJ1127" s="778"/>
      <c r="FK1127" s="778"/>
      <c r="FL1127" s="778"/>
      <c r="FM1127" s="778"/>
      <c r="FN1127" s="778"/>
      <c r="FO1127" s="778"/>
      <c r="FP1127" s="778"/>
      <c r="FQ1127" s="778"/>
      <c r="FR1127" s="778"/>
      <c r="FS1127" s="778"/>
      <c r="FT1127" s="778"/>
      <c r="FU1127" s="778"/>
      <c r="FV1127" s="778"/>
      <c r="FW1127" s="778"/>
      <c r="FX1127" s="778"/>
      <c r="FY1127" s="778"/>
      <c r="FZ1127" s="778"/>
      <c r="GA1127" s="778"/>
      <c r="GB1127" s="778"/>
      <c r="GC1127" s="778"/>
      <c r="GD1127" s="778"/>
      <c r="GE1127" s="778"/>
      <c r="GF1127" s="778"/>
      <c r="GG1127" s="778"/>
      <c r="GH1127" s="778"/>
      <c r="GI1127" s="778"/>
      <c r="GJ1127" s="778"/>
      <c r="GK1127" s="778"/>
      <c r="GL1127" s="778"/>
      <c r="GM1127" s="778"/>
      <c r="GN1127" s="778"/>
      <c r="GO1127" s="778"/>
      <c r="GP1127" s="778"/>
      <c r="GQ1127" s="778"/>
      <c r="GR1127" s="778"/>
      <c r="GS1127" s="778"/>
      <c r="GT1127" s="778"/>
      <c r="GU1127" s="778"/>
      <c r="GV1127" s="778"/>
      <c r="GW1127" s="778"/>
      <c r="GX1127" s="778"/>
      <c r="GY1127" s="778"/>
      <c r="GZ1127" s="778"/>
      <c r="HA1127" s="778"/>
      <c r="HB1127" s="778"/>
      <c r="HC1127" s="778"/>
      <c r="HD1127" s="778"/>
      <c r="HE1127" s="778"/>
      <c r="HF1127" s="778"/>
      <c r="HG1127" s="778"/>
      <c r="HH1127" s="778"/>
    </row>
    <row r="1128" spans="1:216" s="782" customFormat="1">
      <c r="A1128" s="779"/>
      <c r="B1128" s="780"/>
      <c r="C1128" s="780"/>
      <c r="D1128" s="780"/>
      <c r="E1128" s="780"/>
      <c r="F1128" s="780"/>
      <c r="G1128" s="780"/>
      <c r="H1128" s="780"/>
      <c r="I1128" s="780"/>
      <c r="J1128" s="780"/>
      <c r="K1128" s="780"/>
      <c r="L1128" s="780"/>
      <c r="M1128" s="780"/>
      <c r="N1128" s="780"/>
      <c r="O1128" s="780"/>
      <c r="P1128" s="780"/>
      <c r="Q1128" s="781"/>
      <c r="R1128" s="778"/>
      <c r="S1128" s="778"/>
      <c r="T1128" s="778"/>
      <c r="U1128" s="778"/>
      <c r="V1128" s="778"/>
      <c r="W1128" s="778"/>
      <c r="X1128" s="778"/>
      <c r="Y1128" s="778"/>
      <c r="Z1128" s="778"/>
      <c r="AA1128" s="778"/>
      <c r="AB1128" s="778"/>
      <c r="AC1128" s="778"/>
      <c r="AD1128" s="778"/>
      <c r="AE1128" s="778"/>
      <c r="AF1128" s="778"/>
      <c r="AG1128" s="778"/>
      <c r="AH1128" s="778"/>
      <c r="AI1128" s="778"/>
      <c r="AJ1128" s="778"/>
      <c r="AK1128" s="778"/>
      <c r="AL1128" s="778"/>
      <c r="AM1128" s="778"/>
      <c r="AN1128" s="778"/>
      <c r="AO1128" s="778"/>
      <c r="AP1128" s="778"/>
      <c r="AQ1128" s="778"/>
      <c r="AR1128" s="778"/>
      <c r="AS1128" s="778"/>
      <c r="AT1128" s="778"/>
      <c r="AU1128" s="778"/>
      <c r="AV1128" s="778"/>
      <c r="AW1128" s="778"/>
      <c r="AX1128" s="778"/>
      <c r="AY1128" s="778"/>
      <c r="AZ1128" s="778"/>
      <c r="BA1128" s="778"/>
      <c r="BB1128" s="778"/>
      <c r="BC1128" s="778"/>
      <c r="BD1128" s="778"/>
      <c r="BE1128" s="778"/>
      <c r="BF1128" s="778"/>
      <c r="BG1128" s="778"/>
      <c r="BH1128" s="778"/>
      <c r="BI1128" s="778"/>
      <c r="BJ1128" s="778"/>
      <c r="BK1128" s="778"/>
      <c r="BL1128" s="778"/>
      <c r="BM1128" s="778"/>
      <c r="BN1128" s="778"/>
      <c r="BO1128" s="778"/>
      <c r="BP1128" s="778"/>
      <c r="BQ1128" s="778"/>
      <c r="BR1128" s="778"/>
      <c r="BS1128" s="778"/>
      <c r="BT1128" s="778"/>
      <c r="BU1128" s="778"/>
      <c r="BV1128" s="778"/>
      <c r="BW1128" s="778"/>
      <c r="BX1128" s="778"/>
      <c r="BY1128" s="778"/>
      <c r="BZ1128" s="778"/>
      <c r="CA1128" s="778"/>
      <c r="CB1128" s="778"/>
      <c r="CC1128" s="778"/>
      <c r="CD1128" s="778"/>
      <c r="CE1128" s="778"/>
      <c r="CF1128" s="778"/>
      <c r="CG1128" s="778"/>
      <c r="CH1128" s="778"/>
      <c r="CI1128" s="778"/>
      <c r="CJ1128" s="778"/>
      <c r="CK1128" s="778"/>
      <c r="CL1128" s="778"/>
      <c r="CM1128" s="778"/>
      <c r="CN1128" s="778"/>
      <c r="CO1128" s="778"/>
      <c r="CP1128" s="778"/>
      <c r="CQ1128" s="778"/>
      <c r="CR1128" s="778"/>
      <c r="CS1128" s="778"/>
      <c r="CT1128" s="778"/>
      <c r="CU1128" s="778"/>
      <c r="CV1128" s="778"/>
      <c r="CW1128" s="778"/>
      <c r="CX1128" s="778"/>
      <c r="CY1128" s="778"/>
      <c r="CZ1128" s="778"/>
      <c r="DA1128" s="778"/>
      <c r="DB1128" s="778"/>
      <c r="DC1128" s="778"/>
      <c r="DD1128" s="778"/>
      <c r="DE1128" s="778"/>
      <c r="DF1128" s="778"/>
      <c r="DG1128" s="778"/>
      <c r="DH1128" s="778"/>
      <c r="DI1128" s="778"/>
      <c r="DJ1128" s="778"/>
      <c r="DK1128" s="778"/>
      <c r="DL1128" s="778"/>
      <c r="DM1128" s="778"/>
      <c r="DN1128" s="778"/>
      <c r="DO1128" s="778"/>
      <c r="DP1128" s="778"/>
      <c r="DQ1128" s="778"/>
      <c r="DR1128" s="778"/>
      <c r="DS1128" s="778"/>
      <c r="DT1128" s="778"/>
      <c r="DU1128" s="778"/>
      <c r="DV1128" s="778"/>
      <c r="DW1128" s="778"/>
      <c r="DX1128" s="778"/>
      <c r="DY1128" s="778"/>
      <c r="DZ1128" s="778"/>
      <c r="EA1128" s="778"/>
      <c r="EB1128" s="778"/>
      <c r="EC1128" s="778"/>
      <c r="ED1128" s="778"/>
      <c r="EE1128" s="778"/>
      <c r="EF1128" s="778"/>
      <c r="EG1128" s="778"/>
      <c r="EH1128" s="778"/>
      <c r="EI1128" s="778"/>
      <c r="EJ1128" s="778"/>
      <c r="EK1128" s="778"/>
      <c r="EL1128" s="778"/>
      <c r="EM1128" s="778"/>
      <c r="EN1128" s="778"/>
      <c r="EO1128" s="778"/>
      <c r="EP1128" s="778"/>
      <c r="EQ1128" s="778"/>
      <c r="ER1128" s="778"/>
      <c r="ES1128" s="778"/>
      <c r="ET1128" s="778"/>
      <c r="EU1128" s="778"/>
      <c r="EV1128" s="778"/>
      <c r="EW1128" s="778"/>
      <c r="EX1128" s="778"/>
      <c r="EY1128" s="778"/>
      <c r="EZ1128" s="778"/>
      <c r="FA1128" s="778"/>
      <c r="FB1128" s="778"/>
      <c r="FC1128" s="778"/>
      <c r="FD1128" s="778"/>
      <c r="FE1128" s="778"/>
      <c r="FF1128" s="778"/>
      <c r="FG1128" s="778"/>
      <c r="FH1128" s="778"/>
      <c r="FI1128" s="778"/>
      <c r="FJ1128" s="778"/>
      <c r="FK1128" s="778"/>
      <c r="FL1128" s="778"/>
      <c r="FM1128" s="778"/>
      <c r="FN1128" s="778"/>
      <c r="FO1128" s="778"/>
      <c r="FP1128" s="778"/>
      <c r="FQ1128" s="778"/>
      <c r="FR1128" s="778"/>
      <c r="FS1128" s="778"/>
      <c r="FT1128" s="778"/>
      <c r="FU1128" s="778"/>
      <c r="FV1128" s="778"/>
      <c r="FW1128" s="778"/>
      <c r="FX1128" s="778"/>
      <c r="FY1128" s="778"/>
      <c r="FZ1128" s="778"/>
      <c r="GA1128" s="778"/>
      <c r="GB1128" s="778"/>
      <c r="GC1128" s="778"/>
      <c r="GD1128" s="778"/>
      <c r="GE1128" s="778"/>
      <c r="GF1128" s="778"/>
      <c r="GG1128" s="778"/>
      <c r="GH1128" s="778"/>
      <c r="GI1128" s="778"/>
      <c r="GJ1128" s="778"/>
      <c r="GK1128" s="778"/>
      <c r="GL1128" s="778"/>
      <c r="GM1128" s="778"/>
      <c r="GN1128" s="778"/>
      <c r="GO1128" s="778"/>
      <c r="GP1128" s="778"/>
      <c r="GQ1128" s="778"/>
      <c r="GR1128" s="778"/>
      <c r="GS1128" s="778"/>
      <c r="GT1128" s="778"/>
      <c r="GU1128" s="778"/>
      <c r="GV1128" s="778"/>
      <c r="GW1128" s="778"/>
      <c r="GX1128" s="778"/>
      <c r="GY1128" s="778"/>
      <c r="GZ1128" s="778"/>
      <c r="HA1128" s="778"/>
      <c r="HB1128" s="778"/>
      <c r="HC1128" s="778"/>
      <c r="HD1128" s="778"/>
      <c r="HE1128" s="778"/>
      <c r="HF1128" s="778"/>
      <c r="HG1128" s="778"/>
      <c r="HH1128" s="778"/>
    </row>
    <row r="1129" spans="1:216" s="782" customFormat="1">
      <c r="A1129" s="779"/>
      <c r="B1129" s="780"/>
      <c r="C1129" s="780"/>
      <c r="D1129" s="780"/>
      <c r="E1129" s="780"/>
      <c r="F1129" s="780"/>
      <c r="G1129" s="780"/>
      <c r="H1129" s="780"/>
      <c r="I1129" s="780"/>
      <c r="J1129" s="780"/>
      <c r="K1129" s="780"/>
      <c r="L1129" s="780"/>
      <c r="M1129" s="780"/>
      <c r="N1129" s="780"/>
      <c r="O1129" s="780"/>
      <c r="P1129" s="780"/>
      <c r="Q1129" s="781"/>
      <c r="R1129" s="778"/>
      <c r="S1129" s="778"/>
      <c r="T1129" s="778"/>
      <c r="U1129" s="778"/>
      <c r="V1129" s="778"/>
      <c r="W1129" s="778"/>
      <c r="X1129" s="778"/>
      <c r="Y1129" s="778"/>
      <c r="Z1129" s="778"/>
      <c r="AA1129" s="778"/>
      <c r="AB1129" s="778"/>
      <c r="AC1129" s="778"/>
      <c r="AD1129" s="778"/>
      <c r="AE1129" s="778"/>
      <c r="AF1129" s="778"/>
      <c r="AG1129" s="778"/>
      <c r="AH1129" s="778"/>
      <c r="AI1129" s="778"/>
      <c r="AJ1129" s="778"/>
      <c r="AK1129" s="778"/>
      <c r="AL1129" s="778"/>
      <c r="AM1129" s="778"/>
      <c r="AN1129" s="778"/>
      <c r="AO1129" s="778"/>
      <c r="AP1129" s="778"/>
      <c r="AQ1129" s="778"/>
      <c r="AR1129" s="778"/>
      <c r="AS1129" s="778"/>
      <c r="AT1129" s="778"/>
      <c r="AU1129" s="778"/>
      <c r="AV1129" s="778"/>
      <c r="AW1129" s="778"/>
      <c r="AX1129" s="778"/>
      <c r="AY1129" s="778"/>
      <c r="AZ1129" s="778"/>
      <c r="BA1129" s="778"/>
      <c r="BB1129" s="778"/>
      <c r="BC1129" s="778"/>
      <c r="BD1129" s="778"/>
      <c r="BE1129" s="778"/>
      <c r="BF1129" s="778"/>
      <c r="BG1129" s="778"/>
      <c r="BH1129" s="778"/>
      <c r="BI1129" s="778"/>
      <c r="BJ1129" s="778"/>
      <c r="BK1129" s="778"/>
      <c r="BL1129" s="778"/>
      <c r="BM1129" s="778"/>
      <c r="BN1129" s="778"/>
      <c r="BO1129" s="778"/>
      <c r="BP1129" s="778"/>
      <c r="BQ1129" s="778"/>
      <c r="BR1129" s="778"/>
      <c r="BS1129" s="778"/>
      <c r="BT1129" s="778"/>
      <c r="BU1129" s="778"/>
      <c r="BV1129" s="778"/>
      <c r="BW1129" s="778"/>
      <c r="BX1129" s="778"/>
      <c r="BY1129" s="778"/>
      <c r="BZ1129" s="778"/>
      <c r="CA1129" s="778"/>
      <c r="CB1129" s="778"/>
      <c r="CC1129" s="778"/>
      <c r="CD1129" s="778"/>
      <c r="CE1129" s="778"/>
      <c r="CF1129" s="778"/>
      <c r="CG1129" s="778"/>
      <c r="CH1129" s="778"/>
      <c r="CI1129" s="778"/>
      <c r="CJ1129" s="778"/>
      <c r="CK1129" s="778"/>
      <c r="CL1129" s="778"/>
      <c r="CM1129" s="778"/>
      <c r="CN1129" s="778"/>
      <c r="CO1129" s="778"/>
      <c r="CP1129" s="778"/>
      <c r="CQ1129" s="778"/>
      <c r="CR1129" s="778"/>
      <c r="CS1129" s="778"/>
      <c r="CT1129" s="778"/>
      <c r="CU1129" s="778"/>
      <c r="CV1129" s="778"/>
      <c r="CW1129" s="778"/>
      <c r="CX1129" s="778"/>
      <c r="CY1129" s="778"/>
      <c r="CZ1129" s="778"/>
      <c r="DA1129" s="778"/>
      <c r="DB1129" s="778"/>
      <c r="DC1129" s="778"/>
      <c r="DD1129" s="778"/>
      <c r="DE1129" s="778"/>
      <c r="DF1129" s="778"/>
      <c r="DG1129" s="778"/>
      <c r="DH1129" s="778"/>
      <c r="DI1129" s="778"/>
      <c r="DJ1129" s="778"/>
      <c r="DK1129" s="778"/>
      <c r="DL1129" s="778"/>
      <c r="DM1129" s="778"/>
      <c r="DN1129" s="778"/>
      <c r="DO1129" s="778"/>
      <c r="DP1129" s="778"/>
      <c r="DQ1129" s="778"/>
      <c r="DR1129" s="778"/>
      <c r="DS1129" s="778"/>
      <c r="DT1129" s="778"/>
      <c r="DU1129" s="778"/>
      <c r="DV1129" s="778"/>
      <c r="DW1129" s="778"/>
      <c r="DX1129" s="778"/>
      <c r="DY1129" s="778"/>
      <c r="DZ1129" s="778"/>
      <c r="EA1129" s="778"/>
      <c r="EB1129" s="778"/>
      <c r="EC1129" s="778"/>
      <c r="ED1129" s="778"/>
      <c r="EE1129" s="778"/>
      <c r="EF1129" s="778"/>
      <c r="EG1129" s="778"/>
      <c r="EH1129" s="778"/>
      <c r="EI1129" s="778"/>
      <c r="EJ1129" s="778"/>
      <c r="EK1129" s="778"/>
      <c r="EL1129" s="778"/>
      <c r="EM1129" s="778"/>
      <c r="EN1129" s="778"/>
      <c r="EO1129" s="778"/>
      <c r="EP1129" s="778"/>
      <c r="EQ1129" s="778"/>
      <c r="ER1129" s="778"/>
      <c r="ES1129" s="778"/>
      <c r="ET1129" s="778"/>
      <c r="EU1129" s="778"/>
      <c r="EV1129" s="778"/>
      <c r="EW1129" s="778"/>
      <c r="EX1129" s="778"/>
      <c r="EY1129" s="778"/>
      <c r="EZ1129" s="778"/>
      <c r="FA1129" s="778"/>
      <c r="FB1129" s="778"/>
      <c r="FC1129" s="778"/>
      <c r="FD1129" s="778"/>
      <c r="FE1129" s="778"/>
      <c r="FF1129" s="778"/>
      <c r="FG1129" s="778"/>
      <c r="FH1129" s="778"/>
      <c r="FI1129" s="778"/>
      <c r="FJ1129" s="778"/>
      <c r="FK1129" s="778"/>
      <c r="FL1129" s="778"/>
      <c r="FM1129" s="778"/>
      <c r="FN1129" s="778"/>
      <c r="FO1129" s="778"/>
      <c r="FP1129" s="778"/>
      <c r="FQ1129" s="778"/>
      <c r="FR1129" s="778"/>
      <c r="FS1129" s="778"/>
      <c r="FT1129" s="778"/>
      <c r="FU1129" s="778"/>
      <c r="FV1129" s="778"/>
      <c r="FW1129" s="778"/>
      <c r="FX1129" s="778"/>
      <c r="FY1129" s="778"/>
      <c r="FZ1129" s="778"/>
      <c r="GA1129" s="778"/>
      <c r="GB1129" s="778"/>
      <c r="GC1129" s="778"/>
      <c r="GD1129" s="778"/>
      <c r="GE1129" s="778"/>
      <c r="GF1129" s="778"/>
      <c r="GG1129" s="778"/>
      <c r="GH1129" s="778"/>
      <c r="GI1129" s="778"/>
      <c r="GJ1129" s="778"/>
      <c r="GK1129" s="778"/>
      <c r="GL1129" s="778"/>
      <c r="GM1129" s="778"/>
      <c r="GN1129" s="778"/>
      <c r="GO1129" s="778"/>
      <c r="GP1129" s="778"/>
      <c r="GQ1129" s="778"/>
      <c r="GR1129" s="778"/>
      <c r="GS1129" s="778"/>
      <c r="GT1129" s="778"/>
      <c r="GU1129" s="778"/>
      <c r="GV1129" s="778"/>
      <c r="GW1129" s="778"/>
      <c r="GX1129" s="778"/>
      <c r="GY1129" s="778"/>
      <c r="GZ1129" s="778"/>
      <c r="HA1129" s="778"/>
      <c r="HB1129" s="778"/>
      <c r="HC1129" s="778"/>
      <c r="HD1129" s="778"/>
      <c r="HE1129" s="778"/>
      <c r="HF1129" s="778"/>
      <c r="HG1129" s="778"/>
      <c r="HH1129" s="778"/>
    </row>
    <row r="1130" spans="1:216" s="782" customFormat="1">
      <c r="A1130" s="779"/>
      <c r="B1130" s="780"/>
      <c r="C1130" s="780"/>
      <c r="D1130" s="780"/>
      <c r="E1130" s="780"/>
      <c r="F1130" s="780"/>
      <c r="G1130" s="780"/>
      <c r="H1130" s="780"/>
      <c r="I1130" s="780"/>
      <c r="J1130" s="780"/>
      <c r="K1130" s="780"/>
      <c r="L1130" s="780"/>
      <c r="M1130" s="780"/>
      <c r="N1130" s="780"/>
      <c r="O1130" s="780"/>
      <c r="P1130" s="780"/>
      <c r="Q1130" s="781"/>
      <c r="R1130" s="778"/>
      <c r="S1130" s="778"/>
      <c r="T1130" s="778"/>
      <c r="U1130" s="778"/>
      <c r="V1130" s="778"/>
      <c r="W1130" s="778"/>
      <c r="X1130" s="778"/>
      <c r="Y1130" s="778"/>
      <c r="Z1130" s="778"/>
      <c r="AA1130" s="778"/>
      <c r="AB1130" s="778"/>
      <c r="AC1130" s="778"/>
      <c r="AD1130" s="778"/>
      <c r="AE1130" s="778"/>
      <c r="AF1130" s="778"/>
      <c r="AG1130" s="778"/>
      <c r="AH1130" s="778"/>
      <c r="AI1130" s="778"/>
      <c r="AJ1130" s="778"/>
      <c r="AK1130" s="778"/>
      <c r="AL1130" s="778"/>
      <c r="AM1130" s="778"/>
      <c r="AN1130" s="778"/>
      <c r="AO1130" s="778"/>
      <c r="AP1130" s="778"/>
      <c r="AQ1130" s="778"/>
      <c r="AR1130" s="778"/>
      <c r="AS1130" s="778"/>
      <c r="AT1130" s="778"/>
      <c r="AU1130" s="778"/>
      <c r="AV1130" s="778"/>
      <c r="AW1130" s="778"/>
      <c r="AX1130" s="778"/>
      <c r="AY1130" s="778"/>
      <c r="AZ1130" s="778"/>
      <c r="BA1130" s="778"/>
      <c r="BB1130" s="778"/>
      <c r="BC1130" s="778"/>
      <c r="BD1130" s="778"/>
      <c r="BE1130" s="778"/>
      <c r="BF1130" s="778"/>
      <c r="BG1130" s="778"/>
      <c r="BH1130" s="778"/>
      <c r="BI1130" s="778"/>
      <c r="BJ1130" s="778"/>
      <c r="BK1130" s="778"/>
      <c r="BL1130" s="778"/>
      <c r="BM1130" s="778"/>
      <c r="BN1130" s="778"/>
      <c r="BO1130" s="778"/>
      <c r="BP1130" s="778"/>
      <c r="BQ1130" s="778"/>
      <c r="BR1130" s="778"/>
      <c r="BS1130" s="778"/>
      <c r="BT1130" s="778"/>
      <c r="BU1130" s="778"/>
      <c r="BV1130" s="778"/>
      <c r="BW1130" s="778"/>
      <c r="BX1130" s="778"/>
      <c r="BY1130" s="778"/>
      <c r="BZ1130" s="778"/>
      <c r="CA1130" s="778"/>
      <c r="CB1130" s="778"/>
      <c r="CC1130" s="778"/>
      <c r="CD1130" s="778"/>
      <c r="CE1130" s="778"/>
      <c r="CF1130" s="778"/>
      <c r="CG1130" s="778"/>
      <c r="CH1130" s="778"/>
      <c r="CI1130" s="778"/>
      <c r="CJ1130" s="778"/>
      <c r="CK1130" s="778"/>
      <c r="CL1130" s="778"/>
      <c r="CM1130" s="778"/>
      <c r="CN1130" s="778"/>
      <c r="CO1130" s="778"/>
      <c r="CP1130" s="778"/>
      <c r="CQ1130" s="778"/>
      <c r="CR1130" s="778"/>
      <c r="CS1130" s="778"/>
      <c r="CT1130" s="778"/>
      <c r="CU1130" s="778"/>
      <c r="CV1130" s="778"/>
      <c r="CW1130" s="778"/>
      <c r="CX1130" s="778"/>
      <c r="CY1130" s="778"/>
      <c r="CZ1130" s="778"/>
      <c r="DA1130" s="778"/>
      <c r="DB1130" s="778"/>
      <c r="DC1130" s="778"/>
      <c r="DD1130" s="778"/>
      <c r="DE1130" s="778"/>
      <c r="DF1130" s="778"/>
      <c r="DG1130" s="778"/>
      <c r="DH1130" s="778"/>
      <c r="DI1130" s="778"/>
      <c r="DJ1130" s="778"/>
      <c r="DK1130" s="778"/>
      <c r="DL1130" s="778"/>
      <c r="DM1130" s="778"/>
      <c r="DN1130" s="778"/>
      <c r="DO1130" s="778"/>
      <c r="DP1130" s="778"/>
      <c r="DQ1130" s="778"/>
      <c r="DR1130" s="778"/>
      <c r="DS1130" s="778"/>
      <c r="DT1130" s="778"/>
      <c r="DU1130" s="778"/>
      <c r="DV1130" s="778"/>
      <c r="DW1130" s="778"/>
      <c r="DX1130" s="778"/>
      <c r="DY1130" s="778"/>
      <c r="DZ1130" s="778"/>
      <c r="EA1130" s="778"/>
      <c r="EB1130" s="778"/>
      <c r="EC1130" s="778"/>
      <c r="ED1130" s="778"/>
      <c r="EE1130" s="778"/>
      <c r="EF1130" s="778"/>
      <c r="EG1130" s="778"/>
      <c r="EH1130" s="778"/>
      <c r="EI1130" s="778"/>
      <c r="EJ1130" s="778"/>
      <c r="EK1130" s="778"/>
      <c r="EL1130" s="778"/>
      <c r="EM1130" s="778"/>
      <c r="EN1130" s="778"/>
      <c r="EO1130" s="778"/>
      <c r="EP1130" s="778"/>
      <c r="EQ1130" s="778"/>
      <c r="ER1130" s="778"/>
      <c r="ES1130" s="778"/>
      <c r="ET1130" s="778"/>
      <c r="EU1130" s="778"/>
      <c r="EV1130" s="778"/>
      <c r="EW1130" s="778"/>
      <c r="EX1130" s="778"/>
      <c r="EY1130" s="778"/>
      <c r="EZ1130" s="778"/>
      <c r="FA1130" s="778"/>
      <c r="FB1130" s="778"/>
      <c r="FC1130" s="778"/>
      <c r="FD1130" s="778"/>
      <c r="FE1130" s="778"/>
      <c r="FF1130" s="778"/>
      <c r="FG1130" s="778"/>
      <c r="FH1130" s="778"/>
      <c r="FI1130" s="778"/>
      <c r="FJ1130" s="778"/>
      <c r="FK1130" s="778"/>
      <c r="FL1130" s="778"/>
      <c r="FM1130" s="778"/>
      <c r="FN1130" s="778"/>
      <c r="FO1130" s="778"/>
      <c r="FP1130" s="778"/>
      <c r="FQ1130" s="778"/>
      <c r="FR1130" s="778"/>
      <c r="FS1130" s="778"/>
      <c r="FT1130" s="778"/>
      <c r="FU1130" s="778"/>
      <c r="FV1130" s="778"/>
      <c r="FW1130" s="778"/>
      <c r="FX1130" s="778"/>
      <c r="FY1130" s="778"/>
      <c r="FZ1130" s="778"/>
      <c r="GA1130" s="778"/>
      <c r="GB1130" s="778"/>
      <c r="GC1130" s="778"/>
      <c r="GD1130" s="778"/>
      <c r="GE1130" s="778"/>
      <c r="GF1130" s="778"/>
      <c r="GG1130" s="778"/>
      <c r="GH1130" s="778"/>
      <c r="GI1130" s="778"/>
      <c r="GJ1130" s="778"/>
      <c r="GK1130" s="778"/>
      <c r="GL1130" s="778"/>
      <c r="GM1130" s="778"/>
      <c r="GN1130" s="778"/>
      <c r="GO1130" s="778"/>
      <c r="GP1130" s="778"/>
      <c r="GQ1130" s="778"/>
      <c r="GR1130" s="778"/>
      <c r="GS1130" s="778"/>
      <c r="GT1130" s="778"/>
      <c r="GU1130" s="778"/>
      <c r="GV1130" s="778"/>
      <c r="GW1130" s="778"/>
      <c r="GX1130" s="778"/>
      <c r="GY1130" s="778"/>
      <c r="GZ1130" s="778"/>
      <c r="HA1130" s="778"/>
      <c r="HB1130" s="778"/>
      <c r="HC1130" s="778"/>
      <c r="HD1130" s="778"/>
      <c r="HE1130" s="778"/>
      <c r="HF1130" s="778"/>
      <c r="HG1130" s="778"/>
      <c r="HH1130" s="778"/>
    </row>
    <row r="1131" spans="1:216" s="782" customFormat="1">
      <c r="A1131" s="779"/>
      <c r="B1131" s="780"/>
      <c r="C1131" s="780"/>
      <c r="D1131" s="780"/>
      <c r="E1131" s="780"/>
      <c r="F1131" s="780"/>
      <c r="G1131" s="780"/>
      <c r="H1131" s="780"/>
      <c r="I1131" s="780"/>
      <c r="J1131" s="780"/>
      <c r="K1131" s="780"/>
      <c r="L1131" s="780"/>
      <c r="M1131" s="780"/>
      <c r="N1131" s="780"/>
      <c r="O1131" s="780"/>
      <c r="P1131" s="780"/>
      <c r="Q1131" s="781"/>
      <c r="R1131" s="778"/>
      <c r="S1131" s="778"/>
      <c r="T1131" s="778"/>
      <c r="U1131" s="778"/>
      <c r="V1131" s="778"/>
      <c r="W1131" s="778"/>
      <c r="X1131" s="778"/>
      <c r="Y1131" s="778"/>
      <c r="Z1131" s="778"/>
      <c r="AA1131" s="778"/>
      <c r="AB1131" s="778"/>
      <c r="AC1131" s="778"/>
      <c r="AD1131" s="778"/>
      <c r="AE1131" s="778"/>
      <c r="AF1131" s="778"/>
      <c r="AG1131" s="778"/>
      <c r="AH1131" s="778"/>
      <c r="AI1131" s="778"/>
      <c r="AJ1131" s="778"/>
      <c r="AK1131" s="778"/>
      <c r="AL1131" s="778"/>
      <c r="AM1131" s="778"/>
      <c r="AN1131" s="778"/>
      <c r="AO1131" s="778"/>
      <c r="AP1131" s="778"/>
      <c r="AQ1131" s="778"/>
      <c r="AR1131" s="778"/>
      <c r="AS1131" s="778"/>
      <c r="AT1131" s="778"/>
      <c r="AU1131" s="778"/>
      <c r="AV1131" s="778"/>
      <c r="AW1131" s="778"/>
      <c r="AX1131" s="778"/>
      <c r="AY1131" s="778"/>
      <c r="AZ1131" s="778"/>
      <c r="BA1131" s="778"/>
      <c r="BB1131" s="778"/>
      <c r="BC1131" s="778"/>
      <c r="BD1131" s="778"/>
      <c r="BE1131" s="778"/>
      <c r="BF1131" s="778"/>
      <c r="BG1131" s="778"/>
      <c r="BH1131" s="778"/>
      <c r="BI1131" s="778"/>
      <c r="BJ1131" s="778"/>
      <c r="BK1131" s="778"/>
      <c r="BL1131" s="778"/>
      <c r="BM1131" s="778"/>
      <c r="BN1131" s="778"/>
      <c r="BO1131" s="778"/>
      <c r="BP1131" s="778"/>
      <c r="BQ1131" s="778"/>
      <c r="BR1131" s="778"/>
      <c r="BS1131" s="778"/>
      <c r="BT1131" s="778"/>
      <c r="BU1131" s="778"/>
      <c r="BV1131" s="778"/>
      <c r="BW1131" s="778"/>
      <c r="BX1131" s="778"/>
      <c r="BY1131" s="778"/>
      <c r="BZ1131" s="778"/>
      <c r="CA1131" s="778"/>
      <c r="CB1131" s="778"/>
      <c r="CC1131" s="778"/>
      <c r="CD1131" s="778"/>
      <c r="CE1131" s="778"/>
      <c r="CF1131" s="778"/>
      <c r="CG1131" s="778"/>
      <c r="CH1131" s="778"/>
      <c r="CI1131" s="778"/>
      <c r="CJ1131" s="778"/>
      <c r="CK1131" s="778"/>
      <c r="CL1131" s="778"/>
      <c r="CM1131" s="778"/>
      <c r="CN1131" s="778"/>
      <c r="CO1131" s="778"/>
      <c r="CP1131" s="778"/>
      <c r="CQ1131" s="778"/>
      <c r="CR1131" s="778"/>
      <c r="CS1131" s="778"/>
      <c r="CT1131" s="778"/>
      <c r="CU1131" s="778"/>
      <c r="CV1131" s="778"/>
      <c r="CW1131" s="778"/>
      <c r="CX1131" s="778"/>
      <c r="CY1131" s="778"/>
      <c r="CZ1131" s="778"/>
      <c r="DA1131" s="778"/>
      <c r="DB1131" s="778"/>
      <c r="DC1131" s="778"/>
      <c r="DD1131" s="778"/>
      <c r="DE1131" s="778"/>
      <c r="DF1131" s="778"/>
      <c r="DG1131" s="778"/>
      <c r="DH1131" s="778"/>
      <c r="DI1131" s="778"/>
      <c r="DJ1131" s="778"/>
      <c r="DK1131" s="778"/>
      <c r="DL1131" s="778"/>
      <c r="DM1131" s="778"/>
      <c r="DN1131" s="778"/>
      <c r="DO1131" s="778"/>
      <c r="DP1131" s="778"/>
      <c r="DQ1131" s="778"/>
      <c r="DR1131" s="778"/>
      <c r="DS1131" s="778"/>
      <c r="DT1131" s="778"/>
      <c r="DU1131" s="778"/>
      <c r="DV1131" s="778"/>
      <c r="DW1131" s="778"/>
      <c r="DX1131" s="778"/>
      <c r="DY1131" s="778"/>
      <c r="DZ1131" s="778"/>
      <c r="EA1131" s="778"/>
      <c r="EB1131" s="778"/>
      <c r="EC1131" s="778"/>
      <c r="ED1131" s="778"/>
      <c r="EE1131" s="778"/>
      <c r="EF1131" s="778"/>
      <c r="EG1131" s="778"/>
      <c r="EH1131" s="778"/>
      <c r="EI1131" s="778"/>
      <c r="EJ1131" s="778"/>
      <c r="EK1131" s="778"/>
      <c r="EL1131" s="778"/>
      <c r="EM1131" s="778"/>
      <c r="EN1131" s="778"/>
      <c r="EO1131" s="778"/>
      <c r="EP1131" s="778"/>
      <c r="EQ1131" s="778"/>
      <c r="ER1131" s="778"/>
      <c r="ES1131" s="778"/>
      <c r="ET1131" s="778"/>
      <c r="EU1131" s="778"/>
      <c r="EV1131" s="778"/>
      <c r="EW1131" s="778"/>
      <c r="EX1131" s="778"/>
      <c r="EY1131" s="778"/>
      <c r="EZ1131" s="778"/>
      <c r="FA1131" s="778"/>
      <c r="FB1131" s="778"/>
      <c r="FC1131" s="778"/>
      <c r="FD1131" s="778"/>
      <c r="FE1131" s="778"/>
      <c r="FF1131" s="778"/>
      <c r="FG1131" s="778"/>
      <c r="FH1131" s="778"/>
      <c r="FI1131" s="778"/>
      <c r="FJ1131" s="778"/>
      <c r="FK1131" s="778"/>
      <c r="FL1131" s="778"/>
      <c r="FM1131" s="778"/>
      <c r="FN1131" s="778"/>
      <c r="FO1131" s="778"/>
      <c r="FP1131" s="778"/>
      <c r="FQ1131" s="778"/>
      <c r="FR1131" s="778"/>
      <c r="FS1131" s="778"/>
      <c r="FT1131" s="778"/>
      <c r="FU1131" s="778"/>
      <c r="FV1131" s="778"/>
      <c r="FW1131" s="778"/>
      <c r="FX1131" s="778"/>
      <c r="FY1131" s="778"/>
      <c r="FZ1131" s="778"/>
      <c r="GA1131" s="778"/>
      <c r="GB1131" s="778"/>
      <c r="GC1131" s="778"/>
      <c r="GD1131" s="778"/>
      <c r="GE1131" s="778"/>
      <c r="GF1131" s="778"/>
      <c r="GG1131" s="778"/>
      <c r="GH1131" s="778"/>
      <c r="GI1131" s="778"/>
      <c r="GJ1131" s="778"/>
      <c r="GK1131" s="778"/>
      <c r="GL1131" s="778"/>
      <c r="GM1131" s="778"/>
      <c r="GN1131" s="778"/>
      <c r="GO1131" s="778"/>
      <c r="GP1131" s="778"/>
      <c r="GQ1131" s="778"/>
      <c r="GR1131" s="778"/>
      <c r="GS1131" s="778"/>
      <c r="GT1131" s="778"/>
      <c r="GU1131" s="778"/>
      <c r="GV1131" s="778"/>
      <c r="GW1131" s="778"/>
      <c r="GX1131" s="778"/>
      <c r="GY1131" s="778"/>
      <c r="GZ1131" s="778"/>
      <c r="HA1131" s="778"/>
      <c r="HB1131" s="778"/>
      <c r="HC1131" s="778"/>
      <c r="HD1131" s="778"/>
      <c r="HE1131" s="778"/>
      <c r="HF1131" s="778"/>
      <c r="HG1131" s="778"/>
      <c r="HH1131" s="778"/>
    </row>
    <row r="1132" spans="1:216" s="782" customFormat="1">
      <c r="A1132" s="779"/>
      <c r="B1132" s="780"/>
      <c r="C1132" s="780"/>
      <c r="D1132" s="780"/>
      <c r="E1132" s="780"/>
      <c r="F1132" s="780"/>
      <c r="G1132" s="780"/>
      <c r="H1132" s="780"/>
      <c r="I1132" s="780"/>
      <c r="J1132" s="780"/>
      <c r="K1132" s="780"/>
      <c r="L1132" s="780"/>
      <c r="M1132" s="780"/>
      <c r="N1132" s="780"/>
      <c r="O1132" s="780"/>
      <c r="P1132" s="780"/>
      <c r="Q1132" s="781"/>
      <c r="R1132" s="778"/>
      <c r="S1132" s="778"/>
      <c r="T1132" s="778"/>
      <c r="U1132" s="778"/>
      <c r="V1132" s="778"/>
      <c r="W1132" s="778"/>
      <c r="X1132" s="778"/>
      <c r="Y1132" s="778"/>
      <c r="Z1132" s="778"/>
      <c r="AA1132" s="778"/>
      <c r="AB1132" s="778"/>
      <c r="AC1132" s="778"/>
      <c r="AD1132" s="778"/>
      <c r="AE1132" s="778"/>
      <c r="AF1132" s="778"/>
      <c r="AG1132" s="778"/>
      <c r="AH1132" s="778"/>
      <c r="AI1132" s="778"/>
      <c r="AJ1132" s="778"/>
      <c r="AK1132" s="778"/>
      <c r="AL1132" s="778"/>
      <c r="AM1132" s="778"/>
      <c r="AN1132" s="778"/>
      <c r="AO1132" s="778"/>
      <c r="AP1132" s="778"/>
      <c r="AQ1132" s="778"/>
      <c r="AR1132" s="778"/>
      <c r="AS1132" s="778"/>
      <c r="AT1132" s="778"/>
      <c r="AU1132" s="778"/>
      <c r="AV1132" s="778"/>
      <c r="AW1132" s="778"/>
      <c r="AX1132" s="778"/>
      <c r="AY1132" s="778"/>
      <c r="AZ1132" s="778"/>
      <c r="BA1132" s="778"/>
      <c r="BB1132" s="778"/>
      <c r="BC1132" s="778"/>
      <c r="BD1132" s="778"/>
      <c r="BE1132" s="778"/>
      <c r="BF1132" s="778"/>
      <c r="BG1132" s="778"/>
      <c r="BH1132" s="778"/>
      <c r="BI1132" s="778"/>
      <c r="BJ1132" s="778"/>
      <c r="BK1132" s="778"/>
      <c r="BL1132" s="778"/>
      <c r="BM1132" s="778"/>
      <c r="BN1132" s="778"/>
      <c r="BO1132" s="778"/>
      <c r="BP1132" s="778"/>
      <c r="BQ1132" s="778"/>
      <c r="BR1132" s="778"/>
      <c r="BS1132" s="778"/>
      <c r="BT1132" s="778"/>
      <c r="BU1132" s="778"/>
      <c r="BV1132" s="778"/>
      <c r="BW1132" s="778"/>
      <c r="BX1132" s="778"/>
      <c r="BY1132" s="778"/>
      <c r="BZ1132" s="778"/>
      <c r="CA1132" s="778"/>
      <c r="CB1132" s="778"/>
      <c r="CC1132" s="778"/>
      <c r="CD1132" s="778"/>
      <c r="CE1132" s="778"/>
      <c r="CF1132" s="778"/>
      <c r="CG1132" s="778"/>
      <c r="CH1132" s="778"/>
      <c r="CI1132" s="778"/>
      <c r="CJ1132" s="778"/>
      <c r="CK1132" s="778"/>
      <c r="CL1132" s="778"/>
      <c r="CM1132" s="778"/>
      <c r="CN1132" s="778"/>
      <c r="CO1132" s="778"/>
      <c r="CP1132" s="778"/>
      <c r="CQ1132" s="778"/>
      <c r="CR1132" s="778"/>
      <c r="CS1132" s="778"/>
      <c r="CT1132" s="778"/>
      <c r="CU1132" s="778"/>
      <c r="CV1132" s="778"/>
      <c r="CW1132" s="778"/>
      <c r="CX1132" s="778"/>
      <c r="CY1132" s="778"/>
      <c r="CZ1132" s="778"/>
      <c r="DA1132" s="778"/>
      <c r="DB1132" s="778"/>
      <c r="DC1132" s="778"/>
      <c r="DD1132" s="778"/>
      <c r="DE1132" s="778"/>
      <c r="DF1132" s="778"/>
      <c r="DG1132" s="778"/>
      <c r="DH1132" s="778"/>
      <c r="DI1132" s="778"/>
      <c r="DJ1132" s="778"/>
      <c r="DK1132" s="778"/>
      <c r="DL1132" s="778"/>
      <c r="DM1132" s="778"/>
      <c r="DN1132" s="778"/>
      <c r="DO1132" s="778"/>
      <c r="DP1132" s="778"/>
      <c r="DQ1132" s="778"/>
      <c r="DR1132" s="778"/>
      <c r="DS1132" s="778"/>
      <c r="DT1132" s="778"/>
      <c r="DU1132" s="778"/>
      <c r="DV1132" s="778"/>
      <c r="DW1132" s="778"/>
      <c r="DX1132" s="778"/>
      <c r="DY1132" s="778"/>
      <c r="DZ1132" s="778"/>
      <c r="EA1132" s="778"/>
      <c r="EB1132" s="778"/>
      <c r="EC1132" s="778"/>
      <c r="ED1132" s="778"/>
      <c r="EE1132" s="778"/>
      <c r="EF1132" s="778"/>
      <c r="EG1132" s="778"/>
      <c r="EH1132" s="778"/>
      <c r="EI1132" s="778"/>
      <c r="EJ1132" s="778"/>
      <c r="EK1132" s="778"/>
      <c r="EL1132" s="778"/>
      <c r="EM1132" s="778"/>
      <c r="EN1132" s="778"/>
      <c r="EO1132" s="778"/>
      <c r="EP1132" s="778"/>
      <c r="EQ1132" s="778"/>
      <c r="ER1132" s="778"/>
      <c r="ES1132" s="778"/>
      <c r="ET1132" s="778"/>
      <c r="EU1132" s="778"/>
      <c r="EV1132" s="778"/>
      <c r="EW1132" s="778"/>
      <c r="EX1132" s="778"/>
      <c r="EY1132" s="778"/>
      <c r="EZ1132" s="778"/>
      <c r="FA1132" s="778"/>
      <c r="FB1132" s="778"/>
      <c r="FC1132" s="778"/>
      <c r="FD1132" s="778"/>
      <c r="FE1132" s="778"/>
      <c r="FF1132" s="778"/>
      <c r="FG1132" s="778"/>
      <c r="FH1132" s="778"/>
      <c r="FI1132" s="778"/>
      <c r="FJ1132" s="778"/>
      <c r="FK1132" s="778"/>
      <c r="FL1132" s="778"/>
      <c r="FM1132" s="778"/>
      <c r="FN1132" s="778"/>
      <c r="FO1132" s="778"/>
      <c r="FP1132" s="778"/>
      <c r="FQ1132" s="778"/>
      <c r="FR1132" s="778"/>
      <c r="FS1132" s="778"/>
      <c r="FT1132" s="778"/>
      <c r="FU1132" s="778"/>
      <c r="FV1132" s="778"/>
      <c r="FW1132" s="778"/>
      <c r="FX1132" s="778"/>
      <c r="FY1132" s="778"/>
      <c r="FZ1132" s="778"/>
      <c r="GA1132" s="778"/>
      <c r="GB1132" s="778"/>
      <c r="GC1132" s="778"/>
      <c r="GD1132" s="778"/>
      <c r="GE1132" s="778"/>
      <c r="GF1132" s="778"/>
      <c r="GG1132" s="778"/>
      <c r="GH1132" s="778"/>
      <c r="GI1132" s="778"/>
      <c r="GJ1132" s="778"/>
      <c r="GK1132" s="778"/>
      <c r="GL1132" s="778"/>
      <c r="GM1132" s="778"/>
      <c r="GN1132" s="778"/>
      <c r="GO1132" s="778"/>
      <c r="GP1132" s="778"/>
      <c r="GQ1132" s="778"/>
      <c r="GR1132" s="778"/>
      <c r="GS1132" s="778"/>
      <c r="GT1132" s="778"/>
      <c r="GU1132" s="778"/>
      <c r="GV1132" s="778"/>
      <c r="GW1132" s="778"/>
      <c r="GX1132" s="778"/>
      <c r="GY1132" s="778"/>
      <c r="GZ1132" s="778"/>
      <c r="HA1132" s="778"/>
      <c r="HB1132" s="778"/>
      <c r="HC1132" s="778"/>
      <c r="HD1132" s="778"/>
      <c r="HE1132" s="778"/>
      <c r="HF1132" s="778"/>
      <c r="HG1132" s="778"/>
      <c r="HH1132" s="778"/>
    </row>
    <row r="1133" spans="1:216" s="782" customFormat="1">
      <c r="A1133" s="779"/>
      <c r="B1133" s="780"/>
      <c r="C1133" s="780"/>
      <c r="D1133" s="780"/>
      <c r="E1133" s="780"/>
      <c r="F1133" s="780"/>
      <c r="G1133" s="780"/>
      <c r="H1133" s="780"/>
      <c r="I1133" s="780"/>
      <c r="J1133" s="780"/>
      <c r="K1133" s="780"/>
      <c r="L1133" s="780"/>
      <c r="M1133" s="780"/>
      <c r="N1133" s="780"/>
      <c r="O1133" s="780"/>
      <c r="P1133" s="780"/>
      <c r="Q1133" s="781"/>
      <c r="R1133" s="778"/>
      <c r="S1133" s="778"/>
      <c r="T1133" s="778"/>
      <c r="U1133" s="778"/>
      <c r="V1133" s="778"/>
      <c r="W1133" s="778"/>
      <c r="X1133" s="778"/>
      <c r="Y1133" s="778"/>
      <c r="Z1133" s="778"/>
      <c r="AA1133" s="778"/>
      <c r="AB1133" s="778"/>
      <c r="AC1133" s="778"/>
      <c r="AD1133" s="778"/>
      <c r="AE1133" s="778"/>
      <c r="AF1133" s="778"/>
      <c r="AG1133" s="778"/>
      <c r="AH1133" s="778"/>
      <c r="AI1133" s="778"/>
      <c r="AJ1133" s="778"/>
      <c r="AK1133" s="778"/>
      <c r="AL1133" s="778"/>
      <c r="AM1133" s="778"/>
      <c r="AN1133" s="778"/>
      <c r="AO1133" s="778"/>
      <c r="AP1133" s="778"/>
      <c r="AQ1133" s="778"/>
      <c r="AR1133" s="778"/>
      <c r="AS1133" s="778"/>
      <c r="AT1133" s="778"/>
      <c r="AU1133" s="778"/>
      <c r="AV1133" s="778"/>
      <c r="AW1133" s="778"/>
      <c r="AX1133" s="778"/>
      <c r="AY1133" s="778"/>
      <c r="AZ1133" s="778"/>
      <c r="BA1133" s="778"/>
      <c r="BB1133" s="778"/>
      <c r="BC1133" s="778"/>
      <c r="BD1133" s="778"/>
      <c r="BE1133" s="778"/>
      <c r="BF1133" s="778"/>
      <c r="BG1133" s="778"/>
      <c r="BH1133" s="778"/>
      <c r="BI1133" s="778"/>
      <c r="BJ1133" s="778"/>
      <c r="BK1133" s="778"/>
      <c r="BL1133" s="778"/>
      <c r="BM1133" s="778"/>
      <c r="BN1133" s="778"/>
      <c r="BO1133" s="778"/>
      <c r="BP1133" s="778"/>
      <c r="BQ1133" s="778"/>
      <c r="BR1133" s="778"/>
      <c r="BS1133" s="778"/>
      <c r="BT1133" s="778"/>
      <c r="BU1133" s="778"/>
      <c r="BV1133" s="778"/>
      <c r="BW1133" s="778"/>
      <c r="BX1133" s="778"/>
      <c r="BY1133" s="778"/>
      <c r="BZ1133" s="778"/>
      <c r="CA1133" s="778"/>
      <c r="CB1133" s="778"/>
      <c r="CC1133" s="778"/>
      <c r="CD1133" s="778"/>
      <c r="CE1133" s="778"/>
      <c r="CF1133" s="778"/>
      <c r="CG1133" s="778"/>
      <c r="CH1133" s="778"/>
      <c r="CI1133" s="778"/>
      <c r="CJ1133" s="778"/>
      <c r="CK1133" s="778"/>
      <c r="CL1133" s="778"/>
      <c r="CM1133" s="778"/>
      <c r="CN1133" s="778"/>
      <c r="CO1133" s="778"/>
      <c r="CP1133" s="778"/>
      <c r="CQ1133" s="778"/>
      <c r="CR1133" s="778"/>
      <c r="CS1133" s="778"/>
      <c r="CT1133" s="778"/>
      <c r="CU1133" s="778"/>
      <c r="CV1133" s="778"/>
      <c r="CW1133" s="778"/>
      <c r="CX1133" s="778"/>
      <c r="CY1133" s="778"/>
      <c r="CZ1133" s="778"/>
      <c r="DA1133" s="778"/>
      <c r="DB1133" s="778"/>
      <c r="DC1133" s="778"/>
      <c r="DD1133" s="778"/>
      <c r="DE1133" s="778"/>
      <c r="DF1133" s="778"/>
      <c r="DG1133" s="778"/>
      <c r="DH1133" s="778"/>
      <c r="DI1133" s="778"/>
      <c r="DJ1133" s="778"/>
      <c r="DK1133" s="778"/>
      <c r="DL1133" s="778"/>
      <c r="DM1133" s="778"/>
      <c r="DN1133" s="778"/>
      <c r="DO1133" s="778"/>
      <c r="DP1133" s="778"/>
      <c r="DQ1133" s="778"/>
      <c r="DR1133" s="778"/>
      <c r="DS1133" s="778"/>
      <c r="DT1133" s="778"/>
      <c r="DU1133" s="778"/>
      <c r="DV1133" s="778"/>
      <c r="DW1133" s="778"/>
      <c r="DX1133" s="778"/>
      <c r="DY1133" s="778"/>
      <c r="DZ1133" s="778"/>
      <c r="EA1133" s="778"/>
      <c r="EB1133" s="778"/>
      <c r="EC1133" s="778"/>
      <c r="ED1133" s="778"/>
      <c r="EE1133" s="778"/>
      <c r="EF1133" s="778"/>
      <c r="EG1133" s="778"/>
      <c r="EH1133" s="778"/>
      <c r="EI1133" s="778"/>
      <c r="EJ1133" s="778"/>
      <c r="EK1133" s="778"/>
      <c r="EL1133" s="778"/>
      <c r="EM1133" s="778"/>
      <c r="EN1133" s="778"/>
      <c r="EO1133" s="778"/>
      <c r="EP1133" s="778"/>
      <c r="EQ1133" s="778"/>
      <c r="ER1133" s="778"/>
      <c r="ES1133" s="778"/>
      <c r="ET1133" s="778"/>
      <c r="EU1133" s="778"/>
      <c r="EV1133" s="778"/>
      <c r="EW1133" s="778"/>
      <c r="EX1133" s="778"/>
      <c r="EY1133" s="778"/>
      <c r="EZ1133" s="778"/>
      <c r="FA1133" s="778"/>
      <c r="FB1133" s="778"/>
      <c r="FC1133" s="778"/>
      <c r="FD1133" s="778"/>
      <c r="FE1133" s="778"/>
      <c r="FF1133" s="778"/>
      <c r="FG1133" s="778"/>
      <c r="FH1133" s="778"/>
      <c r="FI1133" s="778"/>
      <c r="FJ1133" s="778"/>
      <c r="FK1133" s="778"/>
      <c r="FL1133" s="778"/>
      <c r="FM1133" s="778"/>
      <c r="FN1133" s="778"/>
      <c r="FO1133" s="778"/>
      <c r="FP1133" s="778"/>
      <c r="FQ1133" s="778"/>
      <c r="FR1133" s="778"/>
      <c r="FS1133" s="778"/>
      <c r="FT1133" s="778"/>
      <c r="FU1133" s="778"/>
      <c r="FV1133" s="778"/>
      <c r="FW1133" s="778"/>
      <c r="FX1133" s="778"/>
      <c r="FY1133" s="778"/>
      <c r="FZ1133" s="778"/>
      <c r="GA1133" s="778"/>
      <c r="GB1133" s="778"/>
      <c r="GC1133" s="778"/>
      <c r="GD1133" s="778"/>
      <c r="GE1133" s="778"/>
      <c r="GF1133" s="778"/>
      <c r="GG1133" s="778"/>
      <c r="GH1133" s="778"/>
      <c r="GI1133" s="778"/>
      <c r="GJ1133" s="778"/>
      <c r="GK1133" s="778"/>
      <c r="GL1133" s="778"/>
      <c r="GM1133" s="778"/>
      <c r="GN1133" s="778"/>
      <c r="GO1133" s="778"/>
      <c r="GP1133" s="778"/>
      <c r="GQ1133" s="778"/>
      <c r="GR1133" s="778"/>
      <c r="GS1133" s="778"/>
      <c r="GT1133" s="778"/>
      <c r="GU1133" s="778"/>
      <c r="GV1133" s="778"/>
      <c r="GW1133" s="778"/>
      <c r="GX1133" s="778"/>
      <c r="GY1133" s="778"/>
      <c r="GZ1133" s="778"/>
      <c r="HA1133" s="778"/>
      <c r="HB1133" s="778"/>
      <c r="HC1133" s="778"/>
      <c r="HD1133" s="778"/>
      <c r="HE1133" s="778"/>
      <c r="HF1133" s="778"/>
      <c r="HG1133" s="778"/>
      <c r="HH1133" s="778"/>
    </row>
    <row r="1134" spans="1:216" s="782" customFormat="1">
      <c r="A1134" s="779"/>
      <c r="B1134" s="780"/>
      <c r="C1134" s="780"/>
      <c r="D1134" s="780"/>
      <c r="E1134" s="780"/>
      <c r="F1134" s="780"/>
      <c r="G1134" s="780"/>
      <c r="H1134" s="780"/>
      <c r="I1134" s="780"/>
      <c r="J1134" s="780"/>
      <c r="K1134" s="780"/>
      <c r="L1134" s="780"/>
      <c r="M1134" s="780"/>
      <c r="N1134" s="780"/>
      <c r="O1134" s="780"/>
      <c r="P1134" s="780"/>
      <c r="Q1134" s="781"/>
      <c r="R1134" s="778"/>
      <c r="S1134" s="778"/>
      <c r="T1134" s="778"/>
      <c r="U1134" s="778"/>
      <c r="V1134" s="778"/>
      <c r="W1134" s="778"/>
      <c r="X1134" s="778"/>
      <c r="Y1134" s="778"/>
      <c r="Z1134" s="778"/>
      <c r="AA1134" s="778"/>
      <c r="AB1134" s="778"/>
      <c r="AC1134" s="778"/>
      <c r="AD1134" s="778"/>
      <c r="AE1134" s="778"/>
      <c r="AF1134" s="778"/>
      <c r="AG1134" s="778"/>
      <c r="AH1134" s="778"/>
      <c r="AI1134" s="778"/>
      <c r="AJ1134" s="778"/>
      <c r="AK1134" s="778"/>
      <c r="AL1134" s="778"/>
      <c r="AM1134" s="778"/>
      <c r="AN1134" s="778"/>
      <c r="AO1134" s="778"/>
      <c r="AP1134" s="778"/>
      <c r="AQ1134" s="778"/>
      <c r="AR1134" s="778"/>
      <c r="AS1134" s="778"/>
      <c r="AT1134" s="778"/>
      <c r="AU1134" s="778"/>
      <c r="AV1134" s="778"/>
      <c r="AW1134" s="778"/>
      <c r="AX1134" s="778"/>
      <c r="AY1134" s="778"/>
      <c r="AZ1134" s="778"/>
      <c r="BA1134" s="778"/>
      <c r="BB1134" s="778"/>
      <c r="BC1134" s="778"/>
      <c r="BD1134" s="778"/>
      <c r="BE1134" s="778"/>
      <c r="BF1134" s="778"/>
      <c r="BG1134" s="778"/>
      <c r="BH1134" s="778"/>
      <c r="BI1134" s="778"/>
      <c r="BJ1134" s="778"/>
      <c r="BK1134" s="778"/>
      <c r="BL1134" s="778"/>
      <c r="BM1134" s="778"/>
      <c r="BN1134" s="778"/>
      <c r="BO1134" s="778"/>
      <c r="BP1134" s="778"/>
      <c r="BQ1134" s="778"/>
      <c r="BR1134" s="778"/>
      <c r="BS1134" s="778"/>
      <c r="BT1134" s="778"/>
      <c r="BU1134" s="778"/>
      <c r="BV1134" s="778"/>
      <c r="BW1134" s="778"/>
      <c r="BX1134" s="778"/>
      <c r="BY1134" s="778"/>
      <c r="BZ1134" s="778"/>
      <c r="CA1134" s="778"/>
      <c r="CB1134" s="778"/>
      <c r="CC1134" s="778"/>
      <c r="CD1134" s="778"/>
      <c r="CE1134" s="778"/>
      <c r="CF1134" s="778"/>
      <c r="CG1134" s="778"/>
      <c r="CH1134" s="778"/>
      <c r="CI1134" s="778"/>
      <c r="CJ1134" s="778"/>
      <c r="CK1134" s="778"/>
      <c r="CL1134" s="778"/>
      <c r="CM1134" s="778"/>
      <c r="CN1134" s="778"/>
      <c r="CO1134" s="778"/>
      <c r="CP1134" s="778"/>
      <c r="CQ1134" s="778"/>
      <c r="CR1134" s="778"/>
      <c r="CS1134" s="778"/>
      <c r="CT1134" s="778"/>
      <c r="CU1134" s="778"/>
      <c r="CV1134" s="778"/>
      <c r="CW1134" s="778"/>
      <c r="CX1134" s="778"/>
      <c r="CY1134" s="778"/>
      <c r="CZ1134" s="778"/>
      <c r="DA1134" s="778"/>
      <c r="DB1134" s="778"/>
      <c r="DC1134" s="778"/>
      <c r="DD1134" s="778"/>
      <c r="DE1134" s="778"/>
      <c r="DF1134" s="778"/>
      <c r="DG1134" s="778"/>
      <c r="DH1134" s="778"/>
      <c r="DI1134" s="778"/>
      <c r="DJ1134" s="778"/>
      <c r="DK1134" s="778"/>
      <c r="DL1134" s="778"/>
      <c r="DM1134" s="778"/>
      <c r="DN1134" s="778"/>
      <c r="DO1134" s="778"/>
      <c r="DP1134" s="778"/>
      <c r="DQ1134" s="778"/>
      <c r="DR1134" s="778"/>
      <c r="DS1134" s="778"/>
      <c r="DT1134" s="778"/>
      <c r="DU1134" s="778"/>
      <c r="DV1134" s="778"/>
      <c r="DW1134" s="778"/>
      <c r="DX1134" s="778"/>
      <c r="DY1134" s="778"/>
      <c r="DZ1134" s="778"/>
      <c r="EA1134" s="778"/>
      <c r="EB1134" s="778"/>
      <c r="EC1134" s="778"/>
      <c r="ED1134" s="778"/>
      <c r="EE1134" s="778"/>
      <c r="EF1134" s="778"/>
      <c r="EG1134" s="778"/>
      <c r="EH1134" s="778"/>
      <c r="EI1134" s="778"/>
      <c r="EJ1134" s="778"/>
      <c r="EK1134" s="778"/>
      <c r="EL1134" s="778"/>
      <c r="EM1134" s="778"/>
      <c r="EN1134" s="778"/>
      <c r="EO1134" s="778"/>
      <c r="EP1134" s="778"/>
      <c r="EQ1134" s="778"/>
      <c r="ER1134" s="778"/>
      <c r="ES1134" s="778"/>
      <c r="ET1134" s="778"/>
      <c r="EU1134" s="778"/>
      <c r="EV1134" s="778"/>
      <c r="EW1134" s="778"/>
      <c r="EX1134" s="778"/>
      <c r="EY1134" s="778"/>
      <c r="EZ1134" s="778"/>
      <c r="FA1134" s="778"/>
      <c r="FB1134" s="778"/>
      <c r="FC1134" s="778"/>
      <c r="FD1134" s="778"/>
      <c r="FE1134" s="778"/>
      <c r="FF1134" s="778"/>
      <c r="FG1134" s="778"/>
      <c r="FH1134" s="778"/>
      <c r="FI1134" s="778"/>
      <c r="FJ1134" s="778"/>
      <c r="FK1134" s="778"/>
      <c r="FL1134" s="778"/>
      <c r="FM1134" s="778"/>
      <c r="FN1134" s="778"/>
      <c r="FO1134" s="778"/>
      <c r="FP1134" s="778"/>
      <c r="FQ1134" s="778"/>
      <c r="FR1134" s="778"/>
      <c r="FS1134" s="778"/>
      <c r="FT1134" s="778"/>
      <c r="FU1134" s="778"/>
      <c r="FV1134" s="778"/>
      <c r="FW1134" s="778"/>
      <c r="FX1134" s="778"/>
      <c r="FY1134" s="778"/>
      <c r="FZ1134" s="778"/>
      <c r="GA1134" s="778"/>
      <c r="GB1134" s="778"/>
      <c r="GC1134" s="778"/>
      <c r="GD1134" s="778"/>
      <c r="GE1134" s="778"/>
      <c r="GF1134" s="778"/>
      <c r="GG1134" s="778"/>
      <c r="GH1134" s="778"/>
      <c r="GI1134" s="778"/>
      <c r="GJ1134" s="778"/>
      <c r="GK1134" s="778"/>
      <c r="GL1134" s="778"/>
      <c r="GM1134" s="778"/>
      <c r="GN1134" s="778"/>
      <c r="GO1134" s="778"/>
      <c r="GP1134" s="778"/>
      <c r="GQ1134" s="778"/>
      <c r="GR1134" s="778"/>
      <c r="GS1134" s="778"/>
      <c r="GT1134" s="778"/>
      <c r="GU1134" s="778"/>
      <c r="GV1134" s="778"/>
      <c r="GW1134" s="778"/>
      <c r="GX1134" s="778"/>
      <c r="GY1134" s="778"/>
      <c r="GZ1134" s="778"/>
      <c r="HA1134" s="778"/>
      <c r="HB1134" s="778"/>
      <c r="HC1134" s="778"/>
      <c r="HD1134" s="778"/>
      <c r="HE1134" s="778"/>
      <c r="HF1134" s="778"/>
      <c r="HG1134" s="778"/>
      <c r="HH1134" s="778"/>
    </row>
    <row r="1135" spans="1:216" s="782" customFormat="1">
      <c r="A1135" s="779"/>
      <c r="B1135" s="780"/>
      <c r="C1135" s="780"/>
      <c r="D1135" s="780"/>
      <c r="E1135" s="780"/>
      <c r="F1135" s="780"/>
      <c r="G1135" s="780"/>
      <c r="H1135" s="780"/>
      <c r="I1135" s="780"/>
      <c r="J1135" s="780"/>
      <c r="K1135" s="780"/>
      <c r="L1135" s="780"/>
      <c r="M1135" s="780"/>
      <c r="N1135" s="780"/>
      <c r="O1135" s="780"/>
      <c r="P1135" s="780"/>
      <c r="Q1135" s="781"/>
      <c r="R1135" s="778"/>
      <c r="S1135" s="778"/>
      <c r="T1135" s="778"/>
      <c r="U1135" s="778"/>
      <c r="V1135" s="778"/>
      <c r="W1135" s="778"/>
      <c r="X1135" s="778"/>
      <c r="Y1135" s="778"/>
      <c r="Z1135" s="778"/>
      <c r="AA1135" s="778"/>
      <c r="AB1135" s="778"/>
      <c r="AC1135" s="778"/>
      <c r="AD1135" s="778"/>
      <c r="AE1135" s="778"/>
      <c r="AF1135" s="778"/>
      <c r="AG1135" s="778"/>
      <c r="AH1135" s="778"/>
      <c r="AI1135" s="778"/>
      <c r="AJ1135" s="778"/>
      <c r="AK1135" s="778"/>
      <c r="AL1135" s="778"/>
      <c r="AM1135" s="778"/>
      <c r="AN1135" s="778"/>
      <c r="AO1135" s="778"/>
      <c r="AP1135" s="778"/>
      <c r="AQ1135" s="778"/>
      <c r="AR1135" s="778"/>
      <c r="AS1135" s="778"/>
      <c r="AT1135" s="778"/>
      <c r="AU1135" s="778"/>
      <c r="AV1135" s="778"/>
      <c r="AW1135" s="778"/>
      <c r="AX1135" s="778"/>
      <c r="AY1135" s="778"/>
      <c r="AZ1135" s="778"/>
      <c r="BA1135" s="778"/>
      <c r="BB1135" s="778"/>
      <c r="BC1135" s="778"/>
      <c r="BD1135" s="778"/>
      <c r="BE1135" s="778"/>
      <c r="BF1135" s="778"/>
      <c r="BG1135" s="778"/>
      <c r="BH1135" s="778"/>
      <c r="BI1135" s="778"/>
      <c r="BJ1135" s="778"/>
      <c r="BK1135" s="778"/>
      <c r="BL1135" s="778"/>
      <c r="BM1135" s="778"/>
      <c r="BN1135" s="778"/>
      <c r="BO1135" s="778"/>
      <c r="BP1135" s="778"/>
      <c r="BQ1135" s="778"/>
      <c r="BR1135" s="778"/>
      <c r="BS1135" s="778"/>
      <c r="BT1135" s="778"/>
      <c r="BU1135" s="778"/>
      <c r="BV1135" s="778"/>
      <c r="BW1135" s="778"/>
      <c r="BX1135" s="778"/>
      <c r="BY1135" s="778"/>
      <c r="BZ1135" s="778"/>
      <c r="CA1135" s="778"/>
      <c r="CB1135" s="778"/>
      <c r="CC1135" s="778"/>
      <c r="CD1135" s="778"/>
      <c r="CE1135" s="778"/>
      <c r="CF1135" s="778"/>
      <c r="CG1135" s="778"/>
      <c r="CH1135" s="778"/>
      <c r="CI1135" s="778"/>
      <c r="CJ1135" s="778"/>
      <c r="CK1135" s="778"/>
      <c r="CL1135" s="778"/>
      <c r="CM1135" s="778"/>
      <c r="CN1135" s="778"/>
      <c r="CO1135" s="778"/>
      <c r="CP1135" s="778"/>
      <c r="CQ1135" s="778"/>
      <c r="CR1135" s="778"/>
      <c r="CS1135" s="778"/>
      <c r="CT1135" s="778"/>
      <c r="CU1135" s="778"/>
      <c r="CV1135" s="778"/>
      <c r="CW1135" s="778"/>
      <c r="CX1135" s="778"/>
      <c r="CY1135" s="778"/>
      <c r="CZ1135" s="778"/>
      <c r="DA1135" s="778"/>
      <c r="DB1135" s="778"/>
      <c r="DC1135" s="778"/>
      <c r="DD1135" s="778"/>
      <c r="DE1135" s="778"/>
      <c r="DF1135" s="778"/>
      <c r="DG1135" s="778"/>
      <c r="DH1135" s="778"/>
      <c r="DI1135" s="778"/>
      <c r="DJ1135" s="778"/>
      <c r="DK1135" s="778"/>
      <c r="DL1135" s="778"/>
      <c r="DM1135" s="778"/>
      <c r="DN1135" s="778"/>
      <c r="DO1135" s="778"/>
      <c r="DP1135" s="778"/>
      <c r="DQ1135" s="778"/>
      <c r="DR1135" s="778"/>
      <c r="DS1135" s="778"/>
      <c r="DT1135" s="778"/>
      <c r="DU1135" s="778"/>
      <c r="DV1135" s="778"/>
      <c r="DW1135" s="778"/>
      <c r="DX1135" s="778"/>
      <c r="DY1135" s="778"/>
      <c r="DZ1135" s="778"/>
      <c r="EA1135" s="778"/>
      <c r="EB1135" s="778"/>
      <c r="EC1135" s="778"/>
      <c r="ED1135" s="778"/>
      <c r="EE1135" s="778"/>
      <c r="EF1135" s="778"/>
      <c r="EG1135" s="778"/>
      <c r="EH1135" s="778"/>
      <c r="EI1135" s="778"/>
      <c r="EJ1135" s="778"/>
      <c r="EK1135" s="778"/>
      <c r="EL1135" s="778"/>
      <c r="EM1135" s="778"/>
      <c r="EN1135" s="778"/>
      <c r="EO1135" s="778"/>
      <c r="EP1135" s="778"/>
      <c r="EQ1135" s="778"/>
      <c r="ER1135" s="778"/>
      <c r="ES1135" s="778"/>
      <c r="ET1135" s="778"/>
      <c r="EU1135" s="778"/>
      <c r="EV1135" s="778"/>
      <c r="EW1135" s="778"/>
      <c r="EX1135" s="778"/>
      <c r="EY1135" s="778"/>
      <c r="EZ1135" s="778"/>
      <c r="FA1135" s="778"/>
      <c r="FB1135" s="778"/>
      <c r="FC1135" s="778"/>
      <c r="FD1135" s="778"/>
      <c r="FE1135" s="778"/>
      <c r="FF1135" s="778"/>
      <c r="FG1135" s="778"/>
      <c r="FH1135" s="778"/>
      <c r="FI1135" s="778"/>
      <c r="FJ1135" s="778"/>
      <c r="FK1135" s="778"/>
      <c r="FL1135" s="778"/>
      <c r="FM1135" s="778"/>
      <c r="FN1135" s="778"/>
      <c r="FO1135" s="778"/>
      <c r="FP1135" s="778"/>
      <c r="FQ1135" s="778"/>
      <c r="FR1135" s="778"/>
      <c r="FS1135" s="778"/>
      <c r="FT1135" s="778"/>
      <c r="FU1135" s="778"/>
      <c r="FV1135" s="778"/>
      <c r="FW1135" s="778"/>
      <c r="FX1135" s="778"/>
      <c r="FY1135" s="778"/>
      <c r="FZ1135" s="778"/>
      <c r="GA1135" s="778"/>
      <c r="GB1135" s="778"/>
      <c r="GC1135" s="778"/>
      <c r="GD1135" s="778"/>
      <c r="GE1135" s="778"/>
      <c r="GF1135" s="778"/>
      <c r="GG1135" s="778"/>
      <c r="GH1135" s="778"/>
      <c r="GI1135" s="778"/>
      <c r="GJ1135" s="778"/>
      <c r="GK1135" s="778"/>
      <c r="GL1135" s="778"/>
      <c r="GM1135" s="778"/>
      <c r="GN1135" s="778"/>
      <c r="GO1135" s="778"/>
      <c r="GP1135" s="778"/>
      <c r="GQ1135" s="778"/>
      <c r="GR1135" s="778"/>
      <c r="GS1135" s="778"/>
      <c r="GT1135" s="778"/>
      <c r="GU1135" s="778"/>
      <c r="GV1135" s="778"/>
      <c r="GW1135" s="778"/>
      <c r="GX1135" s="778"/>
      <c r="GY1135" s="778"/>
      <c r="GZ1135" s="778"/>
      <c r="HA1135" s="778"/>
      <c r="HB1135" s="778"/>
      <c r="HC1135" s="778"/>
      <c r="HD1135" s="778"/>
      <c r="HE1135" s="778"/>
      <c r="HF1135" s="778"/>
      <c r="HG1135" s="778"/>
      <c r="HH1135" s="778"/>
    </row>
    <row r="1136" spans="1:216" s="782" customFormat="1">
      <c r="A1136" s="779"/>
      <c r="B1136" s="780"/>
      <c r="C1136" s="780"/>
      <c r="D1136" s="780"/>
      <c r="E1136" s="780"/>
      <c r="F1136" s="780"/>
      <c r="G1136" s="780"/>
      <c r="H1136" s="780"/>
      <c r="I1136" s="780"/>
      <c r="J1136" s="780"/>
      <c r="K1136" s="780"/>
      <c r="L1136" s="780"/>
      <c r="M1136" s="780"/>
      <c r="N1136" s="780"/>
      <c r="O1136" s="780"/>
      <c r="P1136" s="780"/>
      <c r="Q1136" s="781"/>
      <c r="R1136" s="778"/>
      <c r="S1136" s="778"/>
      <c r="T1136" s="778"/>
      <c r="U1136" s="778"/>
      <c r="V1136" s="778"/>
      <c r="W1136" s="778"/>
      <c r="X1136" s="778"/>
      <c r="Y1136" s="778"/>
      <c r="Z1136" s="778"/>
      <c r="AA1136" s="778"/>
      <c r="AB1136" s="778"/>
      <c r="AC1136" s="778"/>
      <c r="AD1136" s="778"/>
      <c r="AE1136" s="778"/>
      <c r="AF1136" s="778"/>
      <c r="AG1136" s="778"/>
      <c r="AH1136" s="778"/>
      <c r="AI1136" s="778"/>
      <c r="AJ1136" s="778"/>
      <c r="AK1136" s="778"/>
      <c r="AL1136" s="778"/>
      <c r="AM1136" s="778"/>
      <c r="AN1136" s="778"/>
      <c r="AO1136" s="778"/>
      <c r="AP1136" s="778"/>
      <c r="AQ1136" s="778"/>
      <c r="AR1136" s="778"/>
      <c r="AS1136" s="778"/>
      <c r="AT1136" s="778"/>
      <c r="AU1136" s="778"/>
      <c r="AV1136" s="778"/>
      <c r="AW1136" s="778"/>
      <c r="AX1136" s="778"/>
      <c r="AY1136" s="778"/>
      <c r="AZ1136" s="778"/>
      <c r="BA1136" s="778"/>
      <c r="BB1136" s="778"/>
      <c r="BC1136" s="778"/>
      <c r="BD1136" s="778"/>
      <c r="BE1136" s="778"/>
      <c r="BF1136" s="778"/>
      <c r="BG1136" s="778"/>
      <c r="BH1136" s="778"/>
      <c r="BI1136" s="778"/>
      <c r="BJ1136" s="778"/>
      <c r="BK1136" s="778"/>
      <c r="BL1136" s="778"/>
      <c r="BM1136" s="778"/>
      <c r="BN1136" s="778"/>
      <c r="BO1136" s="778"/>
      <c r="BP1136" s="778"/>
      <c r="BQ1136" s="778"/>
      <c r="BR1136" s="778"/>
      <c r="BS1136" s="778"/>
      <c r="BT1136" s="778"/>
      <c r="BU1136" s="778"/>
      <c r="BV1136" s="778"/>
      <c r="BW1136" s="778"/>
      <c r="BX1136" s="778"/>
      <c r="BY1136" s="778"/>
      <c r="BZ1136" s="778"/>
      <c r="CA1136" s="778"/>
      <c r="CB1136" s="778"/>
      <c r="CC1136" s="778"/>
      <c r="CD1136" s="778"/>
      <c r="CE1136" s="778"/>
      <c r="CF1136" s="778"/>
      <c r="CG1136" s="778"/>
      <c r="CH1136" s="778"/>
      <c r="CI1136" s="778"/>
      <c r="CJ1136" s="778"/>
      <c r="CK1136" s="778"/>
      <c r="CL1136" s="778"/>
      <c r="CM1136" s="778"/>
      <c r="CN1136" s="778"/>
      <c r="CO1136" s="778"/>
      <c r="CP1136" s="778"/>
      <c r="CQ1136" s="778"/>
      <c r="CR1136" s="778"/>
      <c r="CS1136" s="778"/>
      <c r="CT1136" s="778"/>
      <c r="CU1136" s="778"/>
      <c r="CV1136" s="778"/>
      <c r="CW1136" s="778"/>
      <c r="CX1136" s="778"/>
      <c r="CY1136" s="778"/>
      <c r="CZ1136" s="778"/>
      <c r="DA1136" s="778"/>
      <c r="DB1136" s="778"/>
      <c r="DC1136" s="778"/>
      <c r="DD1136" s="778"/>
      <c r="DE1136" s="778"/>
      <c r="DF1136" s="778"/>
      <c r="DG1136" s="778"/>
      <c r="DH1136" s="778"/>
      <c r="DI1136" s="778"/>
      <c r="DJ1136" s="778"/>
      <c r="DK1136" s="778"/>
      <c r="DL1136" s="778"/>
      <c r="DM1136" s="778"/>
      <c r="DN1136" s="778"/>
      <c r="DO1136" s="778"/>
      <c r="DP1136" s="778"/>
      <c r="DQ1136" s="778"/>
      <c r="DR1136" s="778"/>
      <c r="DS1136" s="778"/>
      <c r="DT1136" s="778"/>
      <c r="DU1136" s="778"/>
      <c r="DV1136" s="778"/>
      <c r="DW1136" s="778"/>
      <c r="DX1136" s="778"/>
      <c r="DY1136" s="778"/>
      <c r="DZ1136" s="778"/>
      <c r="EA1136" s="778"/>
      <c r="EB1136" s="778"/>
      <c r="EC1136" s="778"/>
      <c r="ED1136" s="778"/>
      <c r="EE1136" s="778"/>
      <c r="EF1136" s="778"/>
      <c r="EG1136" s="778"/>
      <c r="EH1136" s="778"/>
      <c r="EI1136" s="778"/>
      <c r="EJ1136" s="778"/>
      <c r="EK1136" s="778"/>
      <c r="EL1136" s="778"/>
      <c r="EM1136" s="778"/>
      <c r="EN1136" s="778"/>
      <c r="EO1136" s="778"/>
      <c r="EP1136" s="778"/>
      <c r="EQ1136" s="778"/>
      <c r="ER1136" s="778"/>
      <c r="ES1136" s="778"/>
      <c r="ET1136" s="778"/>
      <c r="EU1136" s="778"/>
      <c r="EV1136" s="778"/>
      <c r="EW1136" s="778"/>
      <c r="EX1136" s="778"/>
      <c r="EY1136" s="778"/>
      <c r="EZ1136" s="778"/>
      <c r="FA1136" s="778"/>
      <c r="FB1136" s="778"/>
      <c r="FC1136" s="778"/>
      <c r="FD1136" s="778"/>
      <c r="FE1136" s="778"/>
      <c r="FF1136" s="778"/>
      <c r="FG1136" s="778"/>
      <c r="FH1136" s="778"/>
      <c r="FI1136" s="778"/>
      <c r="FJ1136" s="778"/>
      <c r="FK1136" s="778"/>
      <c r="FL1136" s="778"/>
      <c r="FM1136" s="778"/>
      <c r="FN1136" s="778"/>
      <c r="FO1136" s="778"/>
      <c r="FP1136" s="778"/>
      <c r="FQ1136" s="778"/>
      <c r="FR1136" s="778"/>
      <c r="FS1136" s="778"/>
      <c r="FT1136" s="778"/>
      <c r="FU1136" s="778"/>
      <c r="FV1136" s="778"/>
      <c r="FW1136" s="778"/>
      <c r="FX1136" s="778"/>
      <c r="FY1136" s="778"/>
      <c r="FZ1136" s="778"/>
      <c r="GA1136" s="778"/>
      <c r="GB1136" s="778"/>
      <c r="GC1136" s="778"/>
      <c r="GD1136" s="778"/>
      <c r="GE1136" s="778"/>
      <c r="GF1136" s="778"/>
      <c r="GG1136" s="778"/>
      <c r="GH1136" s="778"/>
      <c r="GI1136" s="778"/>
      <c r="GJ1136" s="778"/>
      <c r="GK1136" s="778"/>
      <c r="GL1136" s="778"/>
      <c r="GM1136" s="778"/>
      <c r="GN1136" s="778"/>
      <c r="GO1136" s="778"/>
      <c r="GP1136" s="778"/>
      <c r="GQ1136" s="778"/>
      <c r="GR1136" s="778"/>
      <c r="GS1136" s="778"/>
      <c r="GT1136" s="778"/>
      <c r="GU1136" s="778"/>
      <c r="GV1136" s="778"/>
      <c r="GW1136" s="778"/>
      <c r="GX1136" s="778"/>
      <c r="GY1136" s="778"/>
      <c r="GZ1136" s="778"/>
      <c r="HA1136" s="778"/>
      <c r="HB1136" s="778"/>
      <c r="HC1136" s="778"/>
      <c r="HD1136" s="778"/>
      <c r="HE1136" s="778"/>
      <c r="HF1136" s="778"/>
      <c r="HG1136" s="778"/>
      <c r="HH1136" s="778"/>
    </row>
    <row r="1137" spans="1:216" s="782" customFormat="1">
      <c r="A1137" s="779"/>
      <c r="B1137" s="780"/>
      <c r="C1137" s="780"/>
      <c r="D1137" s="780"/>
      <c r="E1137" s="780"/>
      <c r="F1137" s="780"/>
      <c r="G1137" s="780"/>
      <c r="H1137" s="780"/>
      <c r="I1137" s="780"/>
      <c r="J1137" s="780"/>
      <c r="K1137" s="780"/>
      <c r="L1137" s="780"/>
      <c r="M1137" s="780"/>
      <c r="N1137" s="780"/>
      <c r="O1137" s="780"/>
      <c r="P1137" s="780"/>
      <c r="Q1137" s="781"/>
      <c r="R1137" s="778"/>
      <c r="S1137" s="778"/>
      <c r="T1137" s="778"/>
      <c r="U1137" s="778"/>
      <c r="V1137" s="778"/>
      <c r="W1137" s="778"/>
      <c r="X1137" s="778"/>
      <c r="Y1137" s="778"/>
      <c r="Z1137" s="778"/>
      <c r="AA1137" s="778"/>
      <c r="AB1137" s="778"/>
      <c r="AC1137" s="778"/>
      <c r="AD1137" s="778"/>
      <c r="AE1137" s="778"/>
      <c r="AF1137" s="778"/>
      <c r="AG1137" s="778"/>
      <c r="AH1137" s="778"/>
      <c r="AI1137" s="778"/>
      <c r="AJ1137" s="778"/>
      <c r="AK1137" s="778"/>
      <c r="AL1137" s="778"/>
      <c r="AM1137" s="778"/>
      <c r="AN1137" s="778"/>
      <c r="AO1137" s="778"/>
      <c r="AP1137" s="778"/>
      <c r="AQ1137" s="778"/>
      <c r="AR1137" s="778"/>
      <c r="AS1137" s="778"/>
      <c r="AT1137" s="778"/>
      <c r="AU1137" s="778"/>
      <c r="AV1137" s="778"/>
      <c r="AW1137" s="778"/>
      <c r="AX1137" s="778"/>
      <c r="AY1137" s="778"/>
      <c r="AZ1137" s="778"/>
      <c r="BA1137" s="778"/>
      <c r="BB1137" s="778"/>
      <c r="BC1137" s="778"/>
      <c r="BD1137" s="778"/>
      <c r="BE1137" s="778"/>
      <c r="BF1137" s="778"/>
      <c r="BG1137" s="778"/>
      <c r="BH1137" s="778"/>
      <c r="BI1137" s="778"/>
      <c r="BJ1137" s="778"/>
      <c r="BK1137" s="778"/>
      <c r="BL1137" s="778"/>
      <c r="BM1137" s="778"/>
      <c r="BN1137" s="778"/>
      <c r="BO1137" s="778"/>
      <c r="BP1137" s="778"/>
      <c r="BQ1137" s="778"/>
      <c r="BR1137" s="778"/>
      <c r="BS1137" s="778"/>
      <c r="BT1137" s="778"/>
      <c r="BU1137" s="778"/>
      <c r="BV1137" s="778"/>
      <c r="BW1137" s="778"/>
      <c r="BX1137" s="778"/>
      <c r="BY1137" s="778"/>
      <c r="BZ1137" s="778"/>
      <c r="CA1137" s="778"/>
      <c r="CB1137" s="778"/>
      <c r="CC1137" s="778"/>
      <c r="CD1137" s="778"/>
      <c r="CE1137" s="778"/>
      <c r="CF1137" s="778"/>
      <c r="CG1137" s="778"/>
      <c r="CH1137" s="778"/>
      <c r="CI1137" s="778"/>
      <c r="CJ1137" s="778"/>
      <c r="CK1137" s="778"/>
      <c r="CL1137" s="778"/>
      <c r="CM1137" s="778"/>
      <c r="CN1137" s="778"/>
      <c r="CO1137" s="778"/>
      <c r="CP1137" s="778"/>
      <c r="CQ1137" s="778"/>
      <c r="CR1137" s="778"/>
      <c r="CS1137" s="778"/>
      <c r="CT1137" s="778"/>
      <c r="CU1137" s="778"/>
      <c r="CV1137" s="778"/>
      <c r="CW1137" s="778"/>
      <c r="CX1137" s="778"/>
      <c r="CY1137" s="778"/>
      <c r="CZ1137" s="778"/>
      <c r="DA1137" s="778"/>
      <c r="DB1137" s="778"/>
      <c r="DC1137" s="778"/>
      <c r="DD1137" s="778"/>
      <c r="DE1137" s="778"/>
      <c r="DF1137" s="778"/>
      <c r="DG1137" s="778"/>
      <c r="DH1137" s="778"/>
      <c r="DI1137" s="778"/>
      <c r="DJ1137" s="778"/>
      <c r="DK1137" s="778"/>
      <c r="DL1137" s="778"/>
      <c r="DM1137" s="778"/>
      <c r="DN1137" s="778"/>
      <c r="DO1137" s="778"/>
      <c r="DP1137" s="778"/>
      <c r="DQ1137" s="778"/>
      <c r="DR1137" s="778"/>
      <c r="DS1137" s="778"/>
      <c r="DT1137" s="778"/>
      <c r="DU1137" s="778"/>
      <c r="DV1137" s="778"/>
      <c r="DW1137" s="778"/>
      <c r="DX1137" s="778"/>
      <c r="DY1137" s="778"/>
      <c r="DZ1137" s="778"/>
      <c r="EA1137" s="778"/>
      <c r="EB1137" s="778"/>
      <c r="EC1137" s="778"/>
      <c r="ED1137" s="778"/>
      <c r="EE1137" s="778"/>
      <c r="EF1137" s="778"/>
      <c r="EG1137" s="778"/>
      <c r="EH1137" s="778"/>
      <c r="EI1137" s="778"/>
      <c r="EJ1137" s="778"/>
      <c r="EK1137" s="778"/>
      <c r="EL1137" s="778"/>
      <c r="EM1137" s="778"/>
      <c r="EN1137" s="778"/>
      <c r="EO1137" s="778"/>
      <c r="EP1137" s="778"/>
      <c r="EQ1137" s="778"/>
      <c r="ER1137" s="778"/>
      <c r="ES1137" s="778"/>
      <c r="ET1137" s="778"/>
      <c r="EU1137" s="778"/>
      <c r="EV1137" s="778"/>
      <c r="EW1137" s="778"/>
      <c r="EX1137" s="778"/>
      <c r="EY1137" s="778"/>
      <c r="EZ1137" s="778"/>
      <c r="FA1137" s="778"/>
      <c r="FB1137" s="778"/>
      <c r="FC1137" s="778"/>
      <c r="FD1137" s="778"/>
      <c r="FE1137" s="778"/>
      <c r="FF1137" s="778"/>
      <c r="FG1137" s="778"/>
      <c r="FH1137" s="778"/>
      <c r="FI1137" s="778"/>
      <c r="FJ1137" s="778"/>
      <c r="FK1137" s="778"/>
      <c r="FL1137" s="778"/>
      <c r="FM1137" s="778"/>
      <c r="FN1137" s="778"/>
      <c r="FO1137" s="778"/>
      <c r="FP1137" s="778"/>
      <c r="FQ1137" s="778"/>
      <c r="FR1137" s="778"/>
      <c r="FS1137" s="778"/>
      <c r="FT1137" s="778"/>
      <c r="FU1137" s="778"/>
      <c r="FV1137" s="778"/>
      <c r="FW1137" s="778"/>
      <c r="FX1137" s="778"/>
      <c r="FY1137" s="778"/>
      <c r="FZ1137" s="778"/>
      <c r="GA1137" s="778"/>
      <c r="GB1137" s="778"/>
      <c r="GC1137" s="778"/>
      <c r="GD1137" s="778"/>
      <c r="GE1137" s="778"/>
      <c r="GF1137" s="778"/>
      <c r="GG1137" s="778"/>
      <c r="GH1137" s="778"/>
      <c r="GI1137" s="778"/>
      <c r="GJ1137" s="778"/>
      <c r="GK1137" s="778"/>
      <c r="GL1137" s="778"/>
      <c r="GM1137" s="778"/>
      <c r="GN1137" s="778"/>
      <c r="GO1137" s="778"/>
      <c r="GP1137" s="778"/>
      <c r="GQ1137" s="778"/>
      <c r="GR1137" s="778"/>
      <c r="GS1137" s="778"/>
      <c r="GT1137" s="778"/>
      <c r="GU1137" s="778"/>
      <c r="GV1137" s="778"/>
      <c r="GW1137" s="778"/>
      <c r="GX1137" s="778"/>
      <c r="GY1137" s="778"/>
      <c r="GZ1137" s="778"/>
      <c r="HA1137" s="778"/>
      <c r="HB1137" s="778"/>
      <c r="HC1137" s="778"/>
      <c r="HD1137" s="778"/>
      <c r="HE1137" s="778"/>
      <c r="HF1137" s="778"/>
      <c r="HG1137" s="778"/>
      <c r="HH1137" s="778"/>
    </row>
    <row r="1138" spans="1:216" s="782" customFormat="1">
      <c r="A1138" s="779"/>
      <c r="B1138" s="780"/>
      <c r="C1138" s="780"/>
      <c r="D1138" s="780"/>
      <c r="E1138" s="780"/>
      <c r="F1138" s="780"/>
      <c r="G1138" s="780"/>
      <c r="H1138" s="780"/>
      <c r="I1138" s="780"/>
      <c r="J1138" s="780"/>
      <c r="K1138" s="780"/>
      <c r="L1138" s="780"/>
      <c r="M1138" s="780"/>
      <c r="N1138" s="780"/>
      <c r="O1138" s="780"/>
      <c r="P1138" s="780"/>
      <c r="Q1138" s="781"/>
      <c r="R1138" s="778"/>
      <c r="S1138" s="778"/>
      <c r="T1138" s="778"/>
      <c r="U1138" s="778"/>
      <c r="V1138" s="778"/>
      <c r="W1138" s="778"/>
      <c r="X1138" s="778"/>
      <c r="Y1138" s="778"/>
      <c r="Z1138" s="778"/>
      <c r="AA1138" s="778"/>
      <c r="AB1138" s="778"/>
      <c r="AC1138" s="778"/>
      <c r="AD1138" s="778"/>
      <c r="AE1138" s="778"/>
      <c r="AF1138" s="778"/>
      <c r="AG1138" s="778"/>
      <c r="AH1138" s="778"/>
      <c r="AI1138" s="778"/>
      <c r="AJ1138" s="778"/>
      <c r="AK1138" s="778"/>
      <c r="AL1138" s="778"/>
      <c r="AM1138" s="778"/>
      <c r="AN1138" s="778"/>
      <c r="AO1138" s="778"/>
      <c r="AP1138" s="778"/>
      <c r="AQ1138" s="778"/>
      <c r="AR1138" s="778"/>
      <c r="AS1138" s="778"/>
      <c r="AT1138" s="778"/>
      <c r="AU1138" s="778"/>
      <c r="AV1138" s="778"/>
      <c r="AW1138" s="778"/>
      <c r="AX1138" s="778"/>
      <c r="AY1138" s="778"/>
      <c r="AZ1138" s="778"/>
      <c r="BA1138" s="778"/>
      <c r="BB1138" s="778"/>
      <c r="BC1138" s="778"/>
      <c r="BD1138" s="778"/>
      <c r="BE1138" s="778"/>
      <c r="BF1138" s="778"/>
      <c r="BG1138" s="778"/>
      <c r="BH1138" s="778"/>
      <c r="BI1138" s="778"/>
      <c r="BJ1138" s="778"/>
      <c r="BK1138" s="778"/>
      <c r="BL1138" s="778"/>
      <c r="BM1138" s="778"/>
      <c r="BN1138" s="778"/>
      <c r="BO1138" s="778"/>
      <c r="BP1138" s="778"/>
      <c r="BQ1138" s="778"/>
      <c r="BR1138" s="778"/>
      <c r="BS1138" s="778"/>
      <c r="BT1138" s="778"/>
      <c r="BU1138" s="778"/>
      <c r="BV1138" s="778"/>
      <c r="BW1138" s="778"/>
      <c r="BX1138" s="778"/>
      <c r="BY1138" s="778"/>
      <c r="BZ1138" s="778"/>
      <c r="CA1138" s="778"/>
      <c r="CB1138" s="778"/>
      <c r="CC1138" s="778"/>
      <c r="CD1138" s="778"/>
      <c r="CE1138" s="778"/>
      <c r="CF1138" s="778"/>
      <c r="CG1138" s="778"/>
      <c r="CH1138" s="778"/>
      <c r="CI1138" s="778"/>
      <c r="CJ1138" s="778"/>
      <c r="CK1138" s="778"/>
      <c r="CL1138" s="778"/>
      <c r="CM1138" s="778"/>
      <c r="CN1138" s="778"/>
      <c r="CO1138" s="778"/>
      <c r="CP1138" s="778"/>
      <c r="CQ1138" s="778"/>
      <c r="CR1138" s="778"/>
      <c r="CS1138" s="778"/>
      <c r="CT1138" s="778"/>
      <c r="CU1138" s="778"/>
      <c r="CV1138" s="778"/>
      <c r="CW1138" s="778"/>
      <c r="CX1138" s="778"/>
      <c r="CY1138" s="778"/>
      <c r="CZ1138" s="778"/>
      <c r="DA1138" s="778"/>
      <c r="DB1138" s="778"/>
      <c r="DC1138" s="778"/>
      <c r="DD1138" s="778"/>
      <c r="DE1138" s="778"/>
      <c r="DF1138" s="778"/>
      <c r="DG1138" s="778"/>
      <c r="DH1138" s="778"/>
      <c r="DI1138" s="778"/>
      <c r="DJ1138" s="778"/>
      <c r="DK1138" s="778"/>
      <c r="DL1138" s="778"/>
      <c r="DM1138" s="778"/>
      <c r="DN1138" s="778"/>
      <c r="DO1138" s="778"/>
      <c r="DP1138" s="778"/>
      <c r="DQ1138" s="778"/>
      <c r="DR1138" s="778"/>
      <c r="DS1138" s="778"/>
      <c r="DT1138" s="778"/>
      <c r="DU1138" s="778"/>
      <c r="DV1138" s="778"/>
      <c r="DW1138" s="778"/>
      <c r="DX1138" s="778"/>
      <c r="DY1138" s="778"/>
      <c r="DZ1138" s="778"/>
      <c r="EA1138" s="778"/>
      <c r="EB1138" s="778"/>
      <c r="EC1138" s="778"/>
      <c r="ED1138" s="778"/>
      <c r="EE1138" s="778"/>
      <c r="EF1138" s="778"/>
      <c r="EG1138" s="778"/>
      <c r="EH1138" s="778"/>
      <c r="EI1138" s="778"/>
      <c r="EJ1138" s="778"/>
      <c r="EK1138" s="778"/>
      <c r="EL1138" s="778"/>
      <c r="EM1138" s="778"/>
      <c r="EN1138" s="778"/>
      <c r="EO1138" s="778"/>
      <c r="EP1138" s="778"/>
      <c r="EQ1138" s="778"/>
      <c r="ER1138" s="778"/>
      <c r="ES1138" s="778"/>
      <c r="ET1138" s="778"/>
      <c r="EU1138" s="778"/>
      <c r="EV1138" s="778"/>
      <c r="EW1138" s="778"/>
      <c r="EX1138" s="778"/>
      <c r="EY1138" s="778"/>
      <c r="EZ1138" s="778"/>
      <c r="FA1138" s="778"/>
      <c r="FB1138" s="778"/>
      <c r="FC1138" s="778"/>
      <c r="FD1138" s="778"/>
      <c r="FE1138" s="778"/>
      <c r="FF1138" s="778"/>
      <c r="FG1138" s="778"/>
      <c r="FH1138" s="778"/>
      <c r="FI1138" s="778"/>
      <c r="FJ1138" s="778"/>
      <c r="FK1138" s="778"/>
      <c r="FL1138" s="778"/>
      <c r="FM1138" s="778"/>
      <c r="FN1138" s="778"/>
      <c r="FO1138" s="778"/>
      <c r="FP1138" s="778"/>
      <c r="FQ1138" s="778"/>
      <c r="FR1138" s="778"/>
      <c r="FS1138" s="778"/>
      <c r="FT1138" s="778"/>
      <c r="FU1138" s="778"/>
      <c r="FV1138" s="778"/>
      <c r="FW1138" s="778"/>
      <c r="FX1138" s="778"/>
      <c r="FY1138" s="778"/>
      <c r="FZ1138" s="778"/>
      <c r="GA1138" s="778"/>
      <c r="GB1138" s="778"/>
      <c r="GC1138" s="778"/>
      <c r="GD1138" s="778"/>
      <c r="GE1138" s="778"/>
      <c r="GF1138" s="778"/>
      <c r="GG1138" s="778"/>
      <c r="GH1138" s="778"/>
      <c r="GI1138" s="778"/>
      <c r="GJ1138" s="778"/>
      <c r="GK1138" s="778"/>
      <c r="GL1138" s="778"/>
      <c r="GM1138" s="778"/>
      <c r="GN1138" s="778"/>
      <c r="GO1138" s="778"/>
      <c r="GP1138" s="778"/>
      <c r="GQ1138" s="778"/>
      <c r="GR1138" s="778"/>
      <c r="GS1138" s="778"/>
      <c r="GT1138" s="778"/>
      <c r="GU1138" s="778"/>
      <c r="GV1138" s="778"/>
      <c r="GW1138" s="778"/>
      <c r="GX1138" s="778"/>
      <c r="GY1138" s="778"/>
      <c r="GZ1138" s="778"/>
      <c r="HA1138" s="778"/>
      <c r="HB1138" s="778"/>
      <c r="HC1138" s="778"/>
      <c r="HD1138" s="778"/>
      <c r="HE1138" s="778"/>
      <c r="HF1138" s="778"/>
      <c r="HG1138" s="778"/>
      <c r="HH1138" s="778"/>
    </row>
    <row r="1139" spans="1:216" s="782" customFormat="1">
      <c r="A1139" s="779"/>
      <c r="B1139" s="780"/>
      <c r="C1139" s="780"/>
      <c r="D1139" s="780"/>
      <c r="E1139" s="780"/>
      <c r="F1139" s="780"/>
      <c r="G1139" s="780"/>
      <c r="H1139" s="780"/>
      <c r="I1139" s="780"/>
      <c r="J1139" s="780"/>
      <c r="K1139" s="780"/>
      <c r="L1139" s="780"/>
      <c r="M1139" s="780"/>
      <c r="N1139" s="780"/>
      <c r="O1139" s="780"/>
      <c r="P1139" s="780"/>
      <c r="Q1139" s="781"/>
      <c r="R1139" s="778"/>
      <c r="S1139" s="778"/>
      <c r="T1139" s="778"/>
      <c r="U1139" s="778"/>
      <c r="V1139" s="778"/>
      <c r="W1139" s="778"/>
      <c r="X1139" s="778"/>
      <c r="Y1139" s="778"/>
      <c r="Z1139" s="778"/>
      <c r="AA1139" s="778"/>
      <c r="AB1139" s="778"/>
      <c r="AC1139" s="778"/>
      <c r="AD1139" s="778"/>
      <c r="AE1139" s="778"/>
      <c r="AF1139" s="778"/>
      <c r="AG1139" s="778"/>
      <c r="AH1139" s="778"/>
      <c r="AI1139" s="778"/>
      <c r="AJ1139" s="778"/>
      <c r="AK1139" s="778"/>
      <c r="AL1139" s="778"/>
      <c r="AM1139" s="778"/>
      <c r="AN1139" s="778"/>
      <c r="AO1139" s="778"/>
      <c r="AP1139" s="778"/>
      <c r="AQ1139" s="778"/>
      <c r="AR1139" s="778"/>
      <c r="AS1139" s="778"/>
      <c r="AT1139" s="778"/>
      <c r="AU1139" s="778"/>
      <c r="AV1139" s="778"/>
      <c r="AW1139" s="778"/>
      <c r="AX1139" s="778"/>
      <c r="AY1139" s="778"/>
      <c r="AZ1139" s="778"/>
      <c r="BA1139" s="778"/>
      <c r="BB1139" s="778"/>
      <c r="BC1139" s="778"/>
      <c r="BD1139" s="778"/>
      <c r="BE1139" s="778"/>
      <c r="BF1139" s="778"/>
      <c r="BG1139" s="778"/>
      <c r="BH1139" s="778"/>
      <c r="BI1139" s="778"/>
      <c r="BJ1139" s="778"/>
      <c r="BK1139" s="778"/>
      <c r="BL1139" s="778"/>
      <c r="BM1139" s="778"/>
      <c r="BN1139" s="778"/>
      <c r="BO1139" s="778"/>
      <c r="BP1139" s="778"/>
      <c r="BQ1139" s="778"/>
      <c r="BR1139" s="778"/>
      <c r="BS1139" s="778"/>
      <c r="BT1139" s="778"/>
      <c r="BU1139" s="778"/>
      <c r="BV1139" s="778"/>
      <c r="BW1139" s="778"/>
      <c r="BX1139" s="778"/>
      <c r="BY1139" s="778"/>
      <c r="BZ1139" s="778"/>
      <c r="CA1139" s="778"/>
      <c r="CB1139" s="778"/>
      <c r="CC1139" s="778"/>
      <c r="CD1139" s="778"/>
      <c r="CE1139" s="778"/>
      <c r="CF1139" s="778"/>
      <c r="CG1139" s="778"/>
      <c r="CH1139" s="778"/>
      <c r="CI1139" s="778"/>
      <c r="CJ1139" s="778"/>
      <c r="CK1139" s="778"/>
      <c r="CL1139" s="778"/>
      <c r="CM1139" s="778"/>
      <c r="CN1139" s="778"/>
      <c r="CO1139" s="778"/>
      <c r="CP1139" s="778"/>
      <c r="CQ1139" s="778"/>
      <c r="CR1139" s="778"/>
      <c r="CS1139" s="778"/>
      <c r="CT1139" s="778"/>
      <c r="CU1139" s="778"/>
      <c r="CV1139" s="778"/>
      <c r="CW1139" s="778"/>
      <c r="CX1139" s="778"/>
      <c r="CY1139" s="778"/>
      <c r="CZ1139" s="778"/>
      <c r="DA1139" s="778"/>
      <c r="DB1139" s="778"/>
      <c r="DC1139" s="778"/>
      <c r="DD1139" s="778"/>
      <c r="DE1139" s="778"/>
      <c r="DF1139" s="778"/>
      <c r="DG1139" s="778"/>
      <c r="DH1139" s="778"/>
      <c r="DI1139" s="778"/>
      <c r="DJ1139" s="778"/>
      <c r="DK1139" s="778"/>
      <c r="DL1139" s="778"/>
      <c r="DM1139" s="778"/>
      <c r="DN1139" s="778"/>
      <c r="DO1139" s="778"/>
      <c r="DP1139" s="778"/>
      <c r="DQ1139" s="778"/>
      <c r="DR1139" s="778"/>
      <c r="DS1139" s="778"/>
      <c r="DT1139" s="778"/>
      <c r="DU1139" s="778"/>
      <c r="DV1139" s="778"/>
      <c r="DW1139" s="778"/>
      <c r="DX1139" s="778"/>
      <c r="DY1139" s="778"/>
      <c r="DZ1139" s="778"/>
      <c r="EA1139" s="778"/>
      <c r="EB1139" s="778"/>
      <c r="EC1139" s="778"/>
      <c r="ED1139" s="778"/>
      <c r="EE1139" s="778"/>
      <c r="EF1139" s="778"/>
      <c r="EG1139" s="778"/>
      <c r="EH1139" s="778"/>
      <c r="EI1139" s="778"/>
      <c r="EJ1139" s="778"/>
      <c r="EK1139" s="778"/>
      <c r="EL1139" s="778"/>
      <c r="EM1139" s="778"/>
      <c r="EN1139" s="778"/>
      <c r="EO1139" s="778"/>
      <c r="EP1139" s="778"/>
      <c r="EQ1139" s="778"/>
      <c r="ER1139" s="778"/>
      <c r="ES1139" s="778"/>
      <c r="ET1139" s="778"/>
      <c r="EU1139" s="778"/>
      <c r="EV1139" s="778"/>
      <c r="EW1139" s="778"/>
      <c r="EX1139" s="778"/>
      <c r="EY1139" s="778"/>
      <c r="EZ1139" s="778"/>
      <c r="FA1139" s="778"/>
      <c r="FB1139" s="778"/>
      <c r="FC1139" s="778"/>
      <c r="FD1139" s="778"/>
      <c r="FE1139" s="778"/>
      <c r="FF1139" s="778"/>
      <c r="FG1139" s="778"/>
      <c r="FH1139" s="778"/>
      <c r="FI1139" s="778"/>
      <c r="FJ1139" s="778"/>
      <c r="FK1139" s="778"/>
      <c r="FL1139" s="778"/>
      <c r="FM1139" s="778"/>
      <c r="FN1139" s="778"/>
      <c r="FO1139" s="778"/>
      <c r="FP1139" s="778"/>
      <c r="FQ1139" s="778"/>
      <c r="FR1139" s="778"/>
      <c r="FS1139" s="778"/>
      <c r="FT1139" s="778"/>
      <c r="FU1139" s="778"/>
      <c r="FV1139" s="778"/>
      <c r="FW1139" s="778"/>
      <c r="FX1139" s="778"/>
      <c r="FY1139" s="778"/>
      <c r="FZ1139" s="778"/>
      <c r="GA1139" s="778"/>
      <c r="GB1139" s="778"/>
      <c r="GC1139" s="778"/>
      <c r="GD1139" s="778"/>
      <c r="GE1139" s="778"/>
      <c r="GF1139" s="778"/>
      <c r="GG1139" s="778"/>
      <c r="GH1139" s="778"/>
      <c r="GI1139" s="778"/>
      <c r="GJ1139" s="778"/>
      <c r="GK1139" s="778"/>
      <c r="GL1139" s="778"/>
      <c r="GM1139" s="778"/>
      <c r="GN1139" s="778"/>
      <c r="GO1139" s="778"/>
      <c r="GP1139" s="778"/>
      <c r="GQ1139" s="778"/>
      <c r="GR1139" s="778"/>
      <c r="GS1139" s="778"/>
      <c r="GT1139" s="778"/>
      <c r="GU1139" s="778"/>
      <c r="GV1139" s="778"/>
      <c r="GW1139" s="778"/>
      <c r="GX1139" s="778"/>
      <c r="GY1139" s="778"/>
      <c r="GZ1139" s="778"/>
      <c r="HA1139" s="778"/>
      <c r="HB1139" s="778"/>
      <c r="HC1139" s="778"/>
      <c r="HD1139" s="778"/>
      <c r="HE1139" s="778"/>
      <c r="HF1139" s="778"/>
      <c r="HG1139" s="778"/>
      <c r="HH1139" s="778"/>
    </row>
    <row r="1140" spans="1:216" s="782" customFormat="1">
      <c r="A1140" s="779"/>
      <c r="B1140" s="780"/>
      <c r="C1140" s="780"/>
      <c r="D1140" s="780"/>
      <c r="E1140" s="780"/>
      <c r="F1140" s="780"/>
      <c r="G1140" s="780"/>
      <c r="H1140" s="780"/>
      <c r="I1140" s="780"/>
      <c r="J1140" s="780"/>
      <c r="K1140" s="780"/>
      <c r="L1140" s="780"/>
      <c r="M1140" s="780"/>
      <c r="N1140" s="780"/>
      <c r="O1140" s="780"/>
      <c r="P1140" s="780"/>
      <c r="Q1140" s="781"/>
      <c r="R1140" s="778"/>
      <c r="S1140" s="778"/>
      <c r="T1140" s="778"/>
      <c r="U1140" s="778"/>
      <c r="V1140" s="778"/>
      <c r="W1140" s="778"/>
      <c r="X1140" s="778"/>
      <c r="Y1140" s="778"/>
      <c r="Z1140" s="778"/>
      <c r="AA1140" s="778"/>
      <c r="AB1140" s="778"/>
      <c r="AC1140" s="778"/>
      <c r="AD1140" s="778"/>
      <c r="AE1140" s="778"/>
      <c r="AF1140" s="778"/>
      <c r="AG1140" s="778"/>
      <c r="AH1140" s="778"/>
      <c r="AI1140" s="778"/>
      <c r="AJ1140" s="778"/>
      <c r="AK1140" s="778"/>
      <c r="AL1140" s="778"/>
      <c r="AM1140" s="778"/>
      <c r="AN1140" s="778"/>
      <c r="AO1140" s="778"/>
      <c r="AP1140" s="778"/>
      <c r="AQ1140" s="778"/>
      <c r="AR1140" s="778"/>
      <c r="AS1140" s="778"/>
      <c r="AT1140" s="778"/>
      <c r="AU1140" s="778"/>
      <c r="AV1140" s="778"/>
      <c r="AW1140" s="778"/>
      <c r="AX1140" s="778"/>
      <c r="AY1140" s="778"/>
      <c r="AZ1140" s="778"/>
      <c r="BA1140" s="778"/>
      <c r="BB1140" s="778"/>
      <c r="BC1140" s="778"/>
      <c r="BD1140" s="778"/>
      <c r="BE1140" s="778"/>
      <c r="BF1140" s="778"/>
      <c r="BG1140" s="778"/>
      <c r="BH1140" s="778"/>
      <c r="BI1140" s="778"/>
      <c r="BJ1140" s="778"/>
      <c r="BK1140" s="778"/>
      <c r="BL1140" s="778"/>
      <c r="BM1140" s="778"/>
      <c r="BN1140" s="778"/>
      <c r="BO1140" s="778"/>
      <c r="BP1140" s="778"/>
      <c r="BQ1140" s="778"/>
      <c r="BR1140" s="778"/>
      <c r="BS1140" s="778"/>
      <c r="BT1140" s="778"/>
      <c r="BU1140" s="778"/>
      <c r="BV1140" s="778"/>
      <c r="BW1140" s="778"/>
      <c r="BX1140" s="778"/>
      <c r="BY1140" s="778"/>
      <c r="BZ1140" s="778"/>
      <c r="CA1140" s="778"/>
      <c r="CB1140" s="778"/>
      <c r="CC1140" s="778"/>
      <c r="CD1140" s="778"/>
      <c r="CE1140" s="778"/>
      <c r="CF1140" s="778"/>
      <c r="CG1140" s="778"/>
      <c r="CH1140" s="778"/>
      <c r="CI1140" s="778"/>
      <c r="CJ1140" s="778"/>
      <c r="CK1140" s="778"/>
      <c r="CL1140" s="778"/>
      <c r="CM1140" s="778"/>
      <c r="CN1140" s="778"/>
      <c r="CO1140" s="778"/>
      <c r="CP1140" s="778"/>
      <c r="CQ1140" s="778"/>
      <c r="CR1140" s="778"/>
      <c r="CS1140" s="778"/>
      <c r="CT1140" s="778"/>
      <c r="CU1140" s="778"/>
      <c r="CV1140" s="778"/>
      <c r="CW1140" s="778"/>
      <c r="CX1140" s="778"/>
      <c r="CY1140" s="778"/>
      <c r="CZ1140" s="778"/>
      <c r="DA1140" s="778"/>
      <c r="DB1140" s="778"/>
      <c r="DC1140" s="778"/>
      <c r="DD1140" s="778"/>
      <c r="DE1140" s="778"/>
      <c r="DF1140" s="778"/>
      <c r="DG1140" s="778"/>
      <c r="DH1140" s="778"/>
      <c r="DI1140" s="778"/>
      <c r="DJ1140" s="778"/>
      <c r="DK1140" s="778"/>
      <c r="DL1140" s="778"/>
      <c r="DM1140" s="778"/>
      <c r="DN1140" s="778"/>
      <c r="DO1140" s="778"/>
      <c r="DP1140" s="778"/>
      <c r="DQ1140" s="778"/>
      <c r="DR1140" s="778"/>
      <c r="DS1140" s="778"/>
      <c r="DT1140" s="778"/>
      <c r="DU1140" s="778"/>
      <c r="DV1140" s="778"/>
      <c r="DW1140" s="778"/>
      <c r="DX1140" s="778"/>
      <c r="DY1140" s="778"/>
      <c r="DZ1140" s="778"/>
      <c r="EA1140" s="778"/>
      <c r="EB1140" s="778"/>
      <c r="EC1140" s="778"/>
      <c r="ED1140" s="778"/>
      <c r="EE1140" s="778"/>
      <c r="EF1140" s="778"/>
      <c r="EG1140" s="778"/>
      <c r="EH1140" s="778"/>
      <c r="EI1140" s="778"/>
      <c r="EJ1140" s="778"/>
      <c r="EK1140" s="778"/>
      <c r="EL1140" s="778"/>
      <c r="EM1140" s="778"/>
      <c r="EN1140" s="778"/>
      <c r="EO1140" s="778"/>
      <c r="EP1140" s="778"/>
      <c r="EQ1140" s="778"/>
      <c r="ER1140" s="778"/>
      <c r="ES1140" s="778"/>
      <c r="ET1140" s="778"/>
      <c r="EU1140" s="778"/>
      <c r="EV1140" s="778"/>
      <c r="EW1140" s="778"/>
      <c r="EX1140" s="778"/>
      <c r="EY1140" s="778"/>
      <c r="EZ1140" s="778"/>
      <c r="FA1140" s="778"/>
      <c r="FB1140" s="778"/>
      <c r="FC1140" s="778"/>
      <c r="FD1140" s="778"/>
      <c r="FE1140" s="778"/>
      <c r="FF1140" s="778"/>
      <c r="FG1140" s="778"/>
      <c r="FH1140" s="778"/>
      <c r="FI1140" s="778"/>
      <c r="FJ1140" s="778"/>
      <c r="FK1140" s="778"/>
      <c r="FL1140" s="778"/>
      <c r="FM1140" s="778"/>
      <c r="FN1140" s="778"/>
      <c r="FO1140" s="778"/>
      <c r="FP1140" s="778"/>
      <c r="FQ1140" s="778"/>
      <c r="FR1140" s="778"/>
      <c r="FS1140" s="778"/>
      <c r="FT1140" s="778"/>
      <c r="FU1140" s="778"/>
      <c r="FV1140" s="778"/>
      <c r="FW1140" s="778"/>
      <c r="FX1140" s="778"/>
      <c r="FY1140" s="778"/>
      <c r="FZ1140" s="778"/>
      <c r="GA1140" s="778"/>
      <c r="GB1140" s="778"/>
      <c r="GC1140" s="778"/>
      <c r="GD1140" s="778"/>
      <c r="GE1140" s="778"/>
      <c r="GF1140" s="778"/>
      <c r="GG1140" s="778"/>
      <c r="GH1140" s="778"/>
      <c r="GI1140" s="778"/>
      <c r="GJ1140" s="778"/>
      <c r="GK1140" s="778"/>
      <c r="GL1140" s="778"/>
      <c r="GM1140" s="778"/>
      <c r="GN1140" s="778"/>
      <c r="GO1140" s="778"/>
      <c r="GP1140" s="778"/>
      <c r="GQ1140" s="778"/>
      <c r="GR1140" s="778"/>
      <c r="GS1140" s="778"/>
      <c r="GT1140" s="778"/>
      <c r="GU1140" s="778"/>
      <c r="GV1140" s="778"/>
      <c r="GW1140" s="778"/>
      <c r="GX1140" s="778"/>
      <c r="GY1140" s="778"/>
      <c r="GZ1140" s="778"/>
      <c r="HA1140" s="778"/>
      <c r="HB1140" s="778"/>
      <c r="HC1140" s="778"/>
      <c r="HD1140" s="778"/>
      <c r="HE1140" s="778"/>
      <c r="HF1140" s="778"/>
      <c r="HG1140" s="778"/>
      <c r="HH1140" s="778"/>
    </row>
    <row r="1141" spans="1:216" s="782" customFormat="1">
      <c r="A1141" s="779"/>
      <c r="B1141" s="780"/>
      <c r="C1141" s="780"/>
      <c r="D1141" s="780"/>
      <c r="E1141" s="780"/>
      <c r="F1141" s="780"/>
      <c r="G1141" s="780"/>
      <c r="H1141" s="780"/>
      <c r="I1141" s="780"/>
      <c r="J1141" s="780"/>
      <c r="K1141" s="780"/>
      <c r="L1141" s="780"/>
      <c r="M1141" s="780"/>
      <c r="N1141" s="780"/>
      <c r="O1141" s="780"/>
      <c r="P1141" s="780"/>
      <c r="Q1141" s="781"/>
      <c r="R1141" s="778"/>
      <c r="S1141" s="778"/>
      <c r="T1141" s="778"/>
      <c r="U1141" s="778"/>
      <c r="V1141" s="778"/>
      <c r="W1141" s="778"/>
      <c r="X1141" s="778"/>
      <c r="Y1141" s="778"/>
      <c r="Z1141" s="778"/>
      <c r="AA1141" s="778"/>
      <c r="AB1141" s="778"/>
      <c r="AC1141" s="778"/>
      <c r="AD1141" s="778"/>
      <c r="AE1141" s="778"/>
      <c r="AF1141" s="778"/>
      <c r="AG1141" s="778"/>
      <c r="AH1141" s="778"/>
      <c r="AI1141" s="778"/>
      <c r="AJ1141" s="778"/>
      <c r="AK1141" s="778"/>
      <c r="AL1141" s="778"/>
      <c r="AM1141" s="778"/>
      <c r="AN1141" s="778"/>
      <c r="AO1141" s="778"/>
      <c r="AP1141" s="778"/>
      <c r="AQ1141" s="778"/>
      <c r="AR1141" s="778"/>
      <c r="AS1141" s="778"/>
      <c r="AT1141" s="778"/>
      <c r="AU1141" s="778"/>
      <c r="AV1141" s="778"/>
      <c r="AW1141" s="778"/>
      <c r="AX1141" s="778"/>
      <c r="AY1141" s="778"/>
      <c r="AZ1141" s="778"/>
      <c r="BA1141" s="778"/>
      <c r="BB1141" s="778"/>
      <c r="BC1141" s="778"/>
      <c r="BD1141" s="778"/>
      <c r="BE1141" s="778"/>
      <c r="BF1141" s="778"/>
      <c r="BG1141" s="778"/>
      <c r="BH1141" s="778"/>
      <c r="BI1141" s="778"/>
      <c r="BJ1141" s="778"/>
      <c r="BK1141" s="778"/>
      <c r="BL1141" s="778"/>
      <c r="BM1141" s="778"/>
      <c r="BN1141" s="778"/>
      <c r="BO1141" s="778"/>
      <c r="BP1141" s="778"/>
      <c r="BQ1141" s="778"/>
      <c r="BR1141" s="778"/>
      <c r="BS1141" s="778"/>
      <c r="BT1141" s="778"/>
      <c r="BU1141" s="778"/>
      <c r="BV1141" s="778"/>
      <c r="BW1141" s="778"/>
      <c r="BX1141" s="778"/>
      <c r="BY1141" s="778"/>
      <c r="BZ1141" s="778"/>
      <c r="CA1141" s="778"/>
      <c r="CB1141" s="778"/>
      <c r="CC1141" s="778"/>
      <c r="CD1141" s="778"/>
      <c r="CE1141" s="778"/>
      <c r="CF1141" s="778"/>
      <c r="CG1141" s="778"/>
      <c r="CH1141" s="778"/>
      <c r="CI1141" s="778"/>
      <c r="CJ1141" s="778"/>
      <c r="CK1141" s="778"/>
      <c r="CL1141" s="778"/>
      <c r="CM1141" s="778"/>
      <c r="CN1141" s="778"/>
      <c r="CO1141" s="778"/>
      <c r="CP1141" s="778"/>
      <c r="CQ1141" s="778"/>
      <c r="CR1141" s="778"/>
      <c r="CS1141" s="778"/>
      <c r="CT1141" s="778"/>
      <c r="CU1141" s="778"/>
      <c r="CV1141" s="778"/>
      <c r="CW1141" s="778"/>
      <c r="CX1141" s="778"/>
      <c r="CY1141" s="778"/>
      <c r="CZ1141" s="778"/>
      <c r="DA1141" s="778"/>
      <c r="DB1141" s="778"/>
      <c r="DC1141" s="778"/>
      <c r="DD1141" s="778"/>
      <c r="DE1141" s="778"/>
      <c r="DF1141" s="778"/>
      <c r="DG1141" s="778"/>
      <c r="DH1141" s="778"/>
      <c r="DI1141" s="778"/>
      <c r="DJ1141" s="778"/>
      <c r="DK1141" s="778"/>
      <c r="DL1141" s="778"/>
      <c r="DM1141" s="778"/>
      <c r="DN1141" s="778"/>
      <c r="DO1141" s="778"/>
      <c r="DP1141" s="778"/>
      <c r="DQ1141" s="778"/>
      <c r="DR1141" s="778"/>
      <c r="DS1141" s="778"/>
      <c r="DT1141" s="778"/>
      <c r="DU1141" s="778"/>
      <c r="DV1141" s="778"/>
      <c r="DW1141" s="778"/>
      <c r="DX1141" s="778"/>
      <c r="DY1141" s="778"/>
      <c r="DZ1141" s="778"/>
      <c r="EA1141" s="778"/>
      <c r="EB1141" s="778"/>
      <c r="EC1141" s="778"/>
      <c r="ED1141" s="778"/>
      <c r="EE1141" s="778"/>
      <c r="EF1141" s="778"/>
      <c r="EG1141" s="778"/>
      <c r="EH1141" s="778"/>
      <c r="EI1141" s="778"/>
      <c r="EJ1141" s="778"/>
      <c r="EK1141" s="778"/>
      <c r="EL1141" s="778"/>
      <c r="EM1141" s="778"/>
      <c r="EN1141" s="778"/>
      <c r="EO1141" s="778"/>
      <c r="EP1141" s="778"/>
      <c r="EQ1141" s="778"/>
      <c r="ER1141" s="778"/>
      <c r="ES1141" s="778"/>
      <c r="ET1141" s="778"/>
      <c r="EU1141" s="778"/>
      <c r="EV1141" s="778"/>
      <c r="EW1141" s="778"/>
      <c r="EX1141" s="778"/>
      <c r="EY1141" s="778"/>
      <c r="EZ1141" s="778"/>
      <c r="FA1141" s="778"/>
      <c r="FB1141" s="778"/>
      <c r="FC1141" s="778"/>
      <c r="FD1141" s="778"/>
      <c r="FE1141" s="778"/>
      <c r="FF1141" s="778"/>
      <c r="FG1141" s="778"/>
      <c r="FH1141" s="778"/>
      <c r="FI1141" s="778"/>
      <c r="FJ1141" s="778"/>
      <c r="FK1141" s="778"/>
      <c r="FL1141" s="778"/>
      <c r="FM1141" s="778"/>
      <c r="FN1141" s="778"/>
      <c r="FO1141" s="778"/>
      <c r="FP1141" s="778"/>
      <c r="FQ1141" s="778"/>
      <c r="FR1141" s="778"/>
      <c r="FS1141" s="778"/>
      <c r="FT1141" s="778"/>
      <c r="FU1141" s="778"/>
      <c r="FV1141" s="778"/>
      <c r="FW1141" s="778"/>
      <c r="FX1141" s="778"/>
      <c r="FY1141" s="778"/>
      <c r="FZ1141" s="778"/>
      <c r="GA1141" s="778"/>
      <c r="GB1141" s="778"/>
      <c r="GC1141" s="778"/>
      <c r="GD1141" s="778"/>
      <c r="GE1141" s="778"/>
      <c r="GF1141" s="778"/>
      <c r="GG1141" s="778"/>
      <c r="GH1141" s="778"/>
      <c r="GI1141" s="778"/>
      <c r="GJ1141" s="778"/>
      <c r="GK1141" s="778"/>
      <c r="GL1141" s="778"/>
      <c r="GM1141" s="778"/>
      <c r="GN1141" s="778"/>
      <c r="GO1141" s="778"/>
      <c r="GP1141" s="778"/>
      <c r="GQ1141" s="778"/>
      <c r="GR1141" s="778"/>
      <c r="GS1141" s="778"/>
      <c r="GT1141" s="778"/>
      <c r="GU1141" s="778"/>
      <c r="GV1141" s="778"/>
      <c r="GW1141" s="778"/>
      <c r="GX1141" s="778"/>
      <c r="GY1141" s="778"/>
      <c r="GZ1141" s="778"/>
      <c r="HA1141" s="778"/>
      <c r="HB1141" s="778"/>
      <c r="HC1141" s="778"/>
      <c r="HD1141" s="778"/>
      <c r="HE1141" s="778"/>
      <c r="HF1141" s="778"/>
      <c r="HG1141" s="778"/>
      <c r="HH1141" s="778"/>
    </row>
    <row r="1142" spans="1:216" s="782" customFormat="1">
      <c r="A1142" s="779"/>
      <c r="B1142" s="780"/>
      <c r="C1142" s="780"/>
      <c r="D1142" s="780"/>
      <c r="E1142" s="780"/>
      <c r="F1142" s="780"/>
      <c r="G1142" s="780"/>
      <c r="H1142" s="780"/>
      <c r="I1142" s="780"/>
      <c r="J1142" s="780"/>
      <c r="K1142" s="780"/>
      <c r="L1142" s="780"/>
      <c r="M1142" s="780"/>
      <c r="N1142" s="780"/>
      <c r="O1142" s="780"/>
      <c r="P1142" s="780"/>
      <c r="Q1142" s="781"/>
      <c r="R1142" s="778"/>
      <c r="S1142" s="778"/>
      <c r="T1142" s="778"/>
      <c r="U1142" s="778"/>
      <c r="V1142" s="778"/>
      <c r="W1142" s="778"/>
      <c r="X1142" s="778"/>
      <c r="Y1142" s="778"/>
      <c r="Z1142" s="778"/>
      <c r="AA1142" s="778"/>
      <c r="AB1142" s="778"/>
      <c r="AC1142" s="778"/>
      <c r="AD1142" s="778"/>
      <c r="AE1142" s="778"/>
      <c r="AF1142" s="778"/>
      <c r="AG1142" s="778"/>
      <c r="AH1142" s="778"/>
      <c r="AI1142" s="778"/>
      <c r="AJ1142" s="778"/>
      <c r="AK1142" s="778"/>
      <c r="AL1142" s="778"/>
      <c r="AM1142" s="778"/>
      <c r="AN1142" s="778"/>
      <c r="AO1142" s="778"/>
      <c r="AP1142" s="778"/>
      <c r="AQ1142" s="778"/>
      <c r="AR1142" s="778"/>
      <c r="AS1142" s="778"/>
      <c r="AT1142" s="778"/>
      <c r="AU1142" s="778"/>
      <c r="AV1142" s="778"/>
      <c r="AW1142" s="778"/>
      <c r="AX1142" s="778"/>
      <c r="AY1142" s="778"/>
      <c r="AZ1142" s="778"/>
      <c r="BA1142" s="778"/>
      <c r="BB1142" s="778"/>
      <c r="BC1142" s="778"/>
      <c r="BD1142" s="778"/>
      <c r="BE1142" s="778"/>
      <c r="BF1142" s="778"/>
      <c r="BG1142" s="778"/>
      <c r="BH1142" s="778"/>
      <c r="BI1142" s="778"/>
      <c r="BJ1142" s="778"/>
      <c r="BK1142" s="778"/>
      <c r="BL1142" s="778"/>
      <c r="BM1142" s="778"/>
      <c r="BN1142" s="778"/>
      <c r="BO1142" s="778"/>
      <c r="BP1142" s="778"/>
      <c r="BQ1142" s="778"/>
      <c r="BR1142" s="778"/>
      <c r="BS1142" s="778"/>
      <c r="BT1142" s="778"/>
      <c r="BU1142" s="778"/>
      <c r="BV1142" s="778"/>
      <c r="BW1142" s="778"/>
      <c r="BX1142" s="778"/>
      <c r="BY1142" s="778"/>
      <c r="BZ1142" s="778"/>
      <c r="CA1142" s="778"/>
      <c r="CB1142" s="778"/>
      <c r="CC1142" s="778"/>
      <c r="CD1142" s="778"/>
      <c r="CE1142" s="778"/>
      <c r="CF1142" s="778"/>
      <c r="CG1142" s="778"/>
      <c r="CH1142" s="778"/>
      <c r="CI1142" s="778"/>
      <c r="CJ1142" s="778"/>
      <c r="CK1142" s="778"/>
      <c r="CL1142" s="778"/>
      <c r="CM1142" s="778"/>
      <c r="CN1142" s="778"/>
      <c r="CO1142" s="778"/>
      <c r="CP1142" s="778"/>
      <c r="CQ1142" s="778"/>
      <c r="CR1142" s="778"/>
      <c r="CS1142" s="778"/>
      <c r="CT1142" s="778"/>
      <c r="CU1142" s="778"/>
      <c r="CV1142" s="778"/>
      <c r="CW1142" s="778"/>
      <c r="CX1142" s="778"/>
      <c r="CY1142" s="778"/>
      <c r="CZ1142" s="778"/>
      <c r="DA1142" s="778"/>
      <c r="DB1142" s="778"/>
      <c r="DC1142" s="778"/>
      <c r="DD1142" s="778"/>
      <c r="DE1142" s="778"/>
      <c r="DF1142" s="778"/>
      <c r="DG1142" s="778"/>
      <c r="DH1142" s="778"/>
      <c r="DI1142" s="778"/>
      <c r="DJ1142" s="778"/>
      <c r="DK1142" s="778"/>
      <c r="DL1142" s="778"/>
      <c r="DM1142" s="778"/>
      <c r="DN1142" s="778"/>
      <c r="DO1142" s="778"/>
      <c r="DP1142" s="778"/>
      <c r="DQ1142" s="778"/>
      <c r="DR1142" s="778"/>
      <c r="DS1142" s="778"/>
      <c r="DT1142" s="778"/>
      <c r="DU1142" s="778"/>
      <c r="DV1142" s="778"/>
      <c r="DW1142" s="778"/>
      <c r="DX1142" s="778"/>
      <c r="DY1142" s="778"/>
      <c r="DZ1142" s="778"/>
      <c r="EA1142" s="778"/>
      <c r="EB1142" s="778"/>
      <c r="EC1142" s="778"/>
      <c r="ED1142" s="778"/>
      <c r="EE1142" s="778"/>
      <c r="EF1142" s="778"/>
      <c r="EG1142" s="778"/>
      <c r="EH1142" s="778"/>
      <c r="EI1142" s="778"/>
      <c r="EJ1142" s="778"/>
      <c r="EK1142" s="778"/>
      <c r="EL1142" s="778"/>
      <c r="EM1142" s="778"/>
      <c r="EN1142" s="778"/>
      <c r="EO1142" s="778"/>
      <c r="EP1142" s="778"/>
      <c r="EQ1142" s="778"/>
      <c r="ER1142" s="778"/>
      <c r="ES1142" s="778"/>
      <c r="ET1142" s="778"/>
      <c r="EU1142" s="778"/>
      <c r="EV1142" s="778"/>
      <c r="EW1142" s="778"/>
      <c r="EX1142" s="778"/>
      <c r="EY1142" s="778"/>
      <c r="EZ1142" s="778"/>
      <c r="FA1142" s="778"/>
      <c r="FB1142" s="778"/>
      <c r="FC1142" s="778"/>
      <c r="FD1142" s="778"/>
      <c r="FE1142" s="778"/>
      <c r="FF1142" s="778"/>
      <c r="FG1142" s="778"/>
      <c r="FH1142" s="778"/>
      <c r="FI1142" s="778"/>
      <c r="FJ1142" s="778"/>
      <c r="FK1142" s="778"/>
      <c r="FL1142" s="778"/>
      <c r="FM1142" s="778"/>
      <c r="FN1142" s="778"/>
      <c r="FO1142" s="778"/>
      <c r="FP1142" s="778"/>
      <c r="FQ1142" s="778"/>
      <c r="FR1142" s="778"/>
      <c r="FS1142" s="778"/>
      <c r="FT1142" s="778"/>
      <c r="FU1142" s="778"/>
      <c r="FV1142" s="778"/>
      <c r="FW1142" s="778"/>
      <c r="FX1142" s="778"/>
      <c r="FY1142" s="778"/>
      <c r="FZ1142" s="778"/>
      <c r="GA1142" s="778"/>
      <c r="GB1142" s="778"/>
      <c r="GC1142" s="778"/>
      <c r="GD1142" s="778"/>
      <c r="GE1142" s="778"/>
      <c r="GF1142" s="778"/>
      <c r="GG1142" s="778"/>
      <c r="GH1142" s="778"/>
      <c r="GI1142" s="778"/>
      <c r="GJ1142" s="778"/>
      <c r="GK1142" s="778"/>
      <c r="GL1142" s="778"/>
      <c r="GM1142" s="778"/>
      <c r="GN1142" s="778"/>
      <c r="GO1142" s="778"/>
      <c r="GP1142" s="778"/>
      <c r="GQ1142" s="778"/>
      <c r="GR1142" s="778"/>
      <c r="GS1142" s="778"/>
      <c r="GT1142" s="778"/>
      <c r="GU1142" s="778"/>
      <c r="GV1142" s="778"/>
      <c r="GW1142" s="778"/>
      <c r="GX1142" s="778"/>
      <c r="GY1142" s="778"/>
      <c r="GZ1142" s="778"/>
      <c r="HA1142" s="778"/>
      <c r="HB1142" s="778"/>
      <c r="HC1142" s="778"/>
      <c r="HD1142" s="778"/>
      <c r="HE1142" s="778"/>
      <c r="HF1142" s="778"/>
      <c r="HG1142" s="778"/>
      <c r="HH1142" s="778"/>
    </row>
    <row r="1143" spans="1:216" s="782" customFormat="1">
      <c r="A1143" s="779"/>
      <c r="B1143" s="780"/>
      <c r="C1143" s="780"/>
      <c r="D1143" s="780"/>
      <c r="E1143" s="780"/>
      <c r="F1143" s="780"/>
      <c r="G1143" s="780"/>
      <c r="H1143" s="780"/>
      <c r="I1143" s="780"/>
      <c r="J1143" s="780"/>
      <c r="K1143" s="780"/>
      <c r="L1143" s="780"/>
      <c r="M1143" s="780"/>
      <c r="N1143" s="780"/>
      <c r="O1143" s="780"/>
      <c r="P1143" s="780"/>
      <c r="Q1143" s="781"/>
      <c r="R1143" s="778"/>
      <c r="S1143" s="778"/>
      <c r="T1143" s="778"/>
      <c r="U1143" s="778"/>
      <c r="V1143" s="778"/>
      <c r="W1143" s="778"/>
      <c r="X1143" s="778"/>
      <c r="Y1143" s="778"/>
      <c r="Z1143" s="778"/>
      <c r="AA1143" s="778"/>
      <c r="AB1143" s="778"/>
      <c r="AC1143" s="778"/>
      <c r="AD1143" s="778"/>
      <c r="AE1143" s="778"/>
      <c r="AF1143" s="778"/>
      <c r="AG1143" s="778"/>
      <c r="AH1143" s="778"/>
      <c r="AI1143" s="778"/>
      <c r="AJ1143" s="778"/>
      <c r="AK1143" s="778"/>
      <c r="AL1143" s="778"/>
      <c r="AM1143" s="778"/>
      <c r="AN1143" s="778"/>
      <c r="AO1143" s="778"/>
      <c r="AP1143" s="778"/>
      <c r="AQ1143" s="778"/>
      <c r="AR1143" s="778"/>
      <c r="AS1143" s="778"/>
      <c r="AT1143" s="778"/>
      <c r="AU1143" s="778"/>
      <c r="AV1143" s="778"/>
      <c r="AW1143" s="778"/>
      <c r="AX1143" s="778"/>
      <c r="AY1143" s="778"/>
      <c r="AZ1143" s="778"/>
      <c r="BA1143" s="778"/>
      <c r="BB1143" s="778"/>
      <c r="BC1143" s="778"/>
      <c r="BD1143" s="778"/>
      <c r="BE1143" s="778"/>
      <c r="BF1143" s="778"/>
      <c r="BG1143" s="778"/>
      <c r="BH1143" s="778"/>
      <c r="BI1143" s="778"/>
      <c r="BJ1143" s="778"/>
      <c r="BK1143" s="778"/>
      <c r="BL1143" s="778"/>
      <c r="BM1143" s="778"/>
      <c r="BN1143" s="778"/>
      <c r="BO1143" s="778"/>
      <c r="BP1143" s="778"/>
      <c r="BQ1143" s="778"/>
      <c r="BR1143" s="778"/>
      <c r="BS1143" s="778"/>
      <c r="BT1143" s="778"/>
      <c r="BU1143" s="778"/>
      <c r="BV1143" s="778"/>
      <c r="BW1143" s="778"/>
      <c r="BX1143" s="778"/>
      <c r="BY1143" s="778"/>
      <c r="BZ1143" s="778"/>
      <c r="CA1143" s="778"/>
      <c r="CB1143" s="778"/>
      <c r="CC1143" s="778"/>
      <c r="CD1143" s="778"/>
      <c r="CE1143" s="778"/>
      <c r="CF1143" s="778"/>
      <c r="CG1143" s="778"/>
      <c r="CH1143" s="778"/>
      <c r="CI1143" s="778"/>
      <c r="CJ1143" s="778"/>
      <c r="CK1143" s="778"/>
      <c r="CL1143" s="778"/>
      <c r="CM1143" s="778"/>
      <c r="CN1143" s="778"/>
      <c r="CO1143" s="778"/>
      <c r="CP1143" s="778"/>
      <c r="CQ1143" s="778"/>
      <c r="CR1143" s="778"/>
      <c r="CS1143" s="778"/>
      <c r="CT1143" s="778"/>
      <c r="CU1143" s="778"/>
      <c r="CV1143" s="778"/>
      <c r="CW1143" s="778"/>
      <c r="CX1143" s="778"/>
      <c r="CY1143" s="778"/>
      <c r="CZ1143" s="778"/>
      <c r="DA1143" s="778"/>
      <c r="DB1143" s="778"/>
      <c r="DC1143" s="778"/>
      <c r="DD1143" s="778"/>
      <c r="DE1143" s="778"/>
      <c r="DF1143" s="778"/>
      <c r="DG1143" s="778"/>
      <c r="DH1143" s="778"/>
      <c r="DI1143" s="778"/>
      <c r="DJ1143" s="778"/>
      <c r="DK1143" s="778"/>
      <c r="DL1143" s="778"/>
      <c r="DM1143" s="778"/>
      <c r="DN1143" s="778"/>
      <c r="DO1143" s="778"/>
      <c r="DP1143" s="778"/>
      <c r="DQ1143" s="778"/>
      <c r="DR1143" s="778"/>
      <c r="DS1143" s="778"/>
      <c r="DT1143" s="778"/>
      <c r="DU1143" s="778"/>
      <c r="DV1143" s="778"/>
      <c r="DW1143" s="778"/>
      <c r="DX1143" s="778"/>
      <c r="DY1143" s="778"/>
      <c r="DZ1143" s="778"/>
      <c r="EA1143" s="778"/>
      <c r="EB1143" s="778"/>
      <c r="EC1143" s="778"/>
      <c r="ED1143" s="778"/>
      <c r="EE1143" s="778"/>
      <c r="EF1143" s="778"/>
      <c r="EG1143" s="778"/>
      <c r="EH1143" s="778"/>
      <c r="EI1143" s="778"/>
      <c r="EJ1143" s="778"/>
      <c r="EK1143" s="778"/>
      <c r="EL1143" s="778"/>
      <c r="EM1143" s="778"/>
      <c r="EN1143" s="778"/>
      <c r="EO1143" s="778"/>
      <c r="EP1143" s="778"/>
      <c r="EQ1143" s="778"/>
      <c r="ER1143" s="778"/>
      <c r="ES1143" s="778"/>
      <c r="ET1143" s="778"/>
      <c r="EU1143" s="778"/>
      <c r="EV1143" s="778"/>
      <c r="EW1143" s="778"/>
      <c r="EX1143" s="778"/>
      <c r="EY1143" s="778"/>
      <c r="EZ1143" s="778"/>
      <c r="FA1143" s="778"/>
      <c r="FB1143" s="778"/>
      <c r="FC1143" s="778"/>
      <c r="FD1143" s="778"/>
      <c r="FE1143" s="778"/>
      <c r="FF1143" s="778"/>
      <c r="FG1143" s="778"/>
      <c r="FH1143" s="778"/>
      <c r="FI1143" s="778"/>
      <c r="FJ1143" s="778"/>
      <c r="FK1143" s="778"/>
      <c r="FL1143" s="778"/>
      <c r="FM1143" s="778"/>
      <c r="FN1143" s="778"/>
      <c r="FO1143" s="778"/>
      <c r="FP1143" s="778"/>
      <c r="FQ1143" s="778"/>
      <c r="FR1143" s="778"/>
      <c r="FS1143" s="778"/>
      <c r="FT1143" s="778"/>
      <c r="FU1143" s="778"/>
      <c r="FV1143" s="778"/>
      <c r="FW1143" s="778"/>
      <c r="FX1143" s="778"/>
      <c r="FY1143" s="778"/>
      <c r="FZ1143" s="778"/>
      <c r="GA1143" s="778"/>
      <c r="GB1143" s="778"/>
      <c r="GC1143" s="778"/>
      <c r="GD1143" s="778"/>
      <c r="GE1143" s="778"/>
      <c r="GF1143" s="778"/>
      <c r="GG1143" s="778"/>
      <c r="GH1143" s="778"/>
      <c r="GI1143" s="778"/>
      <c r="GJ1143" s="778"/>
      <c r="GK1143" s="778"/>
      <c r="GL1143" s="778"/>
      <c r="GM1143" s="778"/>
      <c r="GN1143" s="778"/>
      <c r="GO1143" s="778"/>
      <c r="GP1143" s="778"/>
      <c r="GQ1143" s="778"/>
      <c r="GR1143" s="778"/>
      <c r="GS1143" s="778"/>
      <c r="GT1143" s="778"/>
      <c r="GU1143" s="778"/>
      <c r="GV1143" s="778"/>
      <c r="GW1143" s="778"/>
      <c r="GX1143" s="778"/>
      <c r="GY1143" s="778"/>
      <c r="GZ1143" s="778"/>
      <c r="HA1143" s="778"/>
      <c r="HB1143" s="778"/>
      <c r="HC1143" s="778"/>
      <c r="HD1143" s="778"/>
      <c r="HE1143" s="778"/>
      <c r="HF1143" s="778"/>
      <c r="HG1143" s="778"/>
      <c r="HH1143" s="778"/>
    </row>
    <row r="1144" spans="1:216" s="782" customFormat="1">
      <c r="A1144" s="779"/>
      <c r="B1144" s="780"/>
      <c r="C1144" s="780"/>
      <c r="D1144" s="780"/>
      <c r="E1144" s="780"/>
      <c r="F1144" s="780"/>
      <c r="G1144" s="780"/>
      <c r="H1144" s="780"/>
      <c r="I1144" s="780"/>
      <c r="J1144" s="780"/>
      <c r="K1144" s="780"/>
      <c r="L1144" s="780"/>
      <c r="M1144" s="780"/>
      <c r="N1144" s="780"/>
      <c r="O1144" s="780"/>
      <c r="P1144" s="780"/>
      <c r="Q1144" s="781"/>
      <c r="R1144" s="778"/>
      <c r="S1144" s="778"/>
      <c r="T1144" s="778"/>
      <c r="U1144" s="778"/>
      <c r="V1144" s="778"/>
      <c r="W1144" s="778"/>
      <c r="X1144" s="778"/>
      <c r="Y1144" s="778"/>
      <c r="Z1144" s="778"/>
      <c r="AA1144" s="778"/>
      <c r="AB1144" s="778"/>
      <c r="AC1144" s="778"/>
      <c r="AD1144" s="778"/>
      <c r="AE1144" s="778"/>
      <c r="AF1144" s="778"/>
      <c r="AG1144" s="778"/>
      <c r="AH1144" s="778"/>
      <c r="AI1144" s="778"/>
      <c r="AJ1144" s="778"/>
      <c r="AK1144" s="778"/>
      <c r="AL1144" s="778"/>
      <c r="AM1144" s="778"/>
      <c r="AN1144" s="778"/>
      <c r="AO1144" s="778"/>
      <c r="AP1144" s="778"/>
      <c r="AQ1144" s="778"/>
      <c r="AR1144" s="778"/>
      <c r="AS1144" s="778"/>
      <c r="AT1144" s="778"/>
      <c r="AU1144" s="778"/>
      <c r="AV1144" s="778"/>
      <c r="AW1144" s="778"/>
      <c r="AX1144" s="778"/>
      <c r="AY1144" s="778"/>
      <c r="AZ1144" s="778"/>
      <c r="BA1144" s="778"/>
      <c r="BB1144" s="778"/>
      <c r="BC1144" s="778"/>
      <c r="BD1144" s="778"/>
      <c r="BE1144" s="778"/>
      <c r="BF1144" s="778"/>
      <c r="BG1144" s="778"/>
      <c r="BH1144" s="778"/>
      <c r="BI1144" s="778"/>
      <c r="BJ1144" s="778"/>
      <c r="BK1144" s="778"/>
      <c r="BL1144" s="778"/>
      <c r="BM1144" s="778"/>
      <c r="BN1144" s="778"/>
      <c r="BO1144" s="778"/>
      <c r="BP1144" s="778"/>
      <c r="BQ1144" s="778"/>
      <c r="BR1144" s="778"/>
      <c r="BS1144" s="778"/>
      <c r="BT1144" s="778"/>
      <c r="BU1144" s="778"/>
      <c r="BV1144" s="778"/>
      <c r="BW1144" s="778"/>
      <c r="BX1144" s="778"/>
      <c r="BY1144" s="778"/>
      <c r="BZ1144" s="778"/>
      <c r="CA1144" s="778"/>
      <c r="CB1144" s="778"/>
      <c r="CC1144" s="778"/>
      <c r="CD1144" s="778"/>
      <c r="CE1144" s="778"/>
      <c r="CF1144" s="778"/>
      <c r="CG1144" s="778"/>
      <c r="CH1144" s="778"/>
      <c r="CI1144" s="778"/>
      <c r="CJ1144" s="778"/>
      <c r="CK1144" s="778"/>
      <c r="CL1144" s="778"/>
      <c r="CM1144" s="778"/>
      <c r="CN1144" s="778"/>
      <c r="CO1144" s="778"/>
      <c r="CP1144" s="778"/>
      <c r="CQ1144" s="778"/>
      <c r="CR1144" s="778"/>
      <c r="CS1144" s="778"/>
      <c r="CT1144" s="778"/>
      <c r="CU1144" s="778"/>
      <c r="CV1144" s="778"/>
      <c r="CW1144" s="778"/>
      <c r="CX1144" s="778"/>
      <c r="CY1144" s="778"/>
      <c r="CZ1144" s="778"/>
      <c r="DA1144" s="778"/>
      <c r="DB1144" s="778"/>
      <c r="DC1144" s="778"/>
      <c r="DD1144" s="778"/>
      <c r="DE1144" s="778"/>
      <c r="DF1144" s="778"/>
      <c r="DG1144" s="778"/>
      <c r="DH1144" s="778"/>
      <c r="DI1144" s="778"/>
      <c r="DJ1144" s="778"/>
      <c r="DK1144" s="778"/>
      <c r="DL1144" s="778"/>
      <c r="DM1144" s="778"/>
      <c r="DN1144" s="778"/>
      <c r="DO1144" s="778"/>
      <c r="DP1144" s="778"/>
      <c r="DQ1144" s="778"/>
      <c r="DR1144" s="778"/>
      <c r="DS1144" s="778"/>
      <c r="DT1144" s="778"/>
      <c r="DU1144" s="778"/>
      <c r="DV1144" s="778"/>
      <c r="DW1144" s="778"/>
      <c r="DX1144" s="778"/>
      <c r="DY1144" s="778"/>
      <c r="DZ1144" s="778"/>
      <c r="EA1144" s="778"/>
      <c r="EB1144" s="778"/>
      <c r="EC1144" s="778"/>
      <c r="ED1144" s="778"/>
      <c r="EE1144" s="778"/>
      <c r="EF1144" s="778"/>
      <c r="EG1144" s="778"/>
      <c r="EH1144" s="778"/>
      <c r="EI1144" s="778"/>
      <c r="EJ1144" s="778"/>
      <c r="EK1144" s="778"/>
      <c r="EL1144" s="778"/>
      <c r="EM1144" s="778"/>
      <c r="EN1144" s="778"/>
      <c r="EO1144" s="778"/>
      <c r="EP1144" s="778"/>
      <c r="EQ1144" s="778"/>
      <c r="ER1144" s="778"/>
      <c r="ES1144" s="778"/>
      <c r="ET1144" s="778"/>
      <c r="EU1144" s="778"/>
      <c r="EV1144" s="778"/>
      <c r="EW1144" s="778"/>
      <c r="EX1144" s="778"/>
      <c r="EY1144" s="778"/>
      <c r="EZ1144" s="778"/>
      <c r="FA1144" s="778"/>
      <c r="FB1144" s="778"/>
      <c r="FC1144" s="778"/>
      <c r="FD1144" s="778"/>
      <c r="FE1144" s="778"/>
      <c r="FF1144" s="778"/>
      <c r="FG1144" s="778"/>
      <c r="FH1144" s="778"/>
      <c r="FI1144" s="778"/>
      <c r="FJ1144" s="778"/>
      <c r="FK1144" s="778"/>
      <c r="FL1144" s="778"/>
      <c r="FM1144" s="778"/>
      <c r="FN1144" s="778"/>
      <c r="FO1144" s="778"/>
      <c r="FP1144" s="778"/>
      <c r="FQ1144" s="778"/>
      <c r="FR1144" s="778"/>
      <c r="FS1144" s="778"/>
      <c r="FT1144" s="778"/>
      <c r="FU1144" s="778"/>
      <c r="FV1144" s="778"/>
      <c r="FW1144" s="778"/>
      <c r="FX1144" s="778"/>
      <c r="FY1144" s="778"/>
      <c r="FZ1144" s="778"/>
      <c r="GA1144" s="778"/>
      <c r="GB1144" s="778"/>
      <c r="GC1144" s="778"/>
      <c r="GD1144" s="778"/>
      <c r="GE1144" s="778"/>
      <c r="GF1144" s="778"/>
      <c r="GG1144" s="778"/>
      <c r="GH1144" s="778"/>
      <c r="GI1144" s="778"/>
      <c r="GJ1144" s="778"/>
      <c r="GK1144" s="778"/>
      <c r="GL1144" s="778"/>
      <c r="GM1144" s="778"/>
      <c r="GN1144" s="778"/>
      <c r="GO1144" s="778"/>
      <c r="GP1144" s="778"/>
      <c r="GQ1144" s="778"/>
      <c r="GR1144" s="778"/>
      <c r="GS1144" s="778"/>
      <c r="GT1144" s="778"/>
      <c r="GU1144" s="778"/>
      <c r="GV1144" s="778"/>
      <c r="GW1144" s="778"/>
      <c r="GX1144" s="778"/>
      <c r="GY1144" s="778"/>
      <c r="GZ1144" s="778"/>
      <c r="HA1144" s="778"/>
      <c r="HB1144" s="778"/>
      <c r="HC1144" s="778"/>
      <c r="HD1144" s="778"/>
      <c r="HE1144" s="778"/>
      <c r="HF1144" s="778"/>
      <c r="HG1144" s="778"/>
      <c r="HH1144" s="778"/>
    </row>
    <row r="1145" spans="1:216" s="782" customFormat="1">
      <c r="A1145" s="779"/>
      <c r="B1145" s="780"/>
      <c r="C1145" s="780"/>
      <c r="D1145" s="780"/>
      <c r="E1145" s="780"/>
      <c r="F1145" s="780"/>
      <c r="G1145" s="780"/>
      <c r="H1145" s="780"/>
      <c r="I1145" s="780"/>
      <c r="J1145" s="780"/>
      <c r="K1145" s="780"/>
      <c r="L1145" s="780"/>
      <c r="M1145" s="780"/>
      <c r="N1145" s="780"/>
      <c r="O1145" s="780"/>
      <c r="P1145" s="780"/>
      <c r="Q1145" s="781"/>
      <c r="R1145" s="778"/>
      <c r="S1145" s="778"/>
      <c r="T1145" s="778"/>
      <c r="U1145" s="778"/>
      <c r="V1145" s="778"/>
      <c r="W1145" s="778"/>
      <c r="X1145" s="778"/>
      <c r="Y1145" s="778"/>
      <c r="Z1145" s="778"/>
      <c r="AA1145" s="778"/>
      <c r="AB1145" s="778"/>
      <c r="AC1145" s="778"/>
      <c r="AD1145" s="778"/>
      <c r="AE1145" s="778"/>
      <c r="AF1145" s="778"/>
      <c r="AG1145" s="778"/>
      <c r="AH1145" s="778"/>
      <c r="AI1145" s="778"/>
      <c r="AJ1145" s="778"/>
      <c r="AK1145" s="778"/>
      <c r="AL1145" s="778"/>
      <c r="AM1145" s="778"/>
      <c r="AN1145" s="778"/>
      <c r="AO1145" s="778"/>
      <c r="AP1145" s="778"/>
      <c r="AQ1145" s="778"/>
      <c r="AR1145" s="778"/>
      <c r="AS1145" s="778"/>
      <c r="AT1145" s="778"/>
      <c r="AU1145" s="778"/>
      <c r="AV1145" s="778"/>
      <c r="AW1145" s="778"/>
      <c r="AX1145" s="778"/>
      <c r="AY1145" s="778"/>
      <c r="AZ1145" s="778"/>
      <c r="BA1145" s="778"/>
      <c r="BB1145" s="778"/>
      <c r="BC1145" s="778"/>
      <c r="BD1145" s="778"/>
      <c r="BE1145" s="778"/>
      <c r="BF1145" s="778"/>
      <c r="BG1145" s="778"/>
      <c r="BH1145" s="778"/>
      <c r="BI1145" s="778"/>
      <c r="BJ1145" s="778"/>
      <c r="BK1145" s="778"/>
      <c r="BL1145" s="778"/>
      <c r="BM1145" s="778"/>
      <c r="BN1145" s="778"/>
      <c r="BO1145" s="778"/>
      <c r="BP1145" s="778"/>
      <c r="BQ1145" s="778"/>
      <c r="BR1145" s="778"/>
      <c r="BS1145" s="778"/>
      <c r="BT1145" s="778"/>
      <c r="BU1145" s="778"/>
      <c r="BV1145" s="778"/>
      <c r="BW1145" s="778"/>
      <c r="BX1145" s="778"/>
      <c r="BY1145" s="778"/>
      <c r="BZ1145" s="778"/>
      <c r="CA1145" s="778"/>
      <c r="CB1145" s="778"/>
      <c r="CC1145" s="778"/>
      <c r="CD1145" s="778"/>
      <c r="CE1145" s="778"/>
      <c r="CF1145" s="778"/>
      <c r="CG1145" s="778"/>
      <c r="CH1145" s="778"/>
      <c r="CI1145" s="778"/>
      <c r="CJ1145" s="778"/>
      <c r="CK1145" s="778"/>
      <c r="CL1145" s="778"/>
      <c r="CM1145" s="778"/>
      <c r="CN1145" s="778"/>
      <c r="CO1145" s="778"/>
      <c r="CP1145" s="778"/>
      <c r="CQ1145" s="778"/>
      <c r="CR1145" s="778"/>
      <c r="CS1145" s="778"/>
      <c r="CT1145" s="778"/>
      <c r="CU1145" s="778"/>
      <c r="CV1145" s="778"/>
      <c r="CW1145" s="778"/>
      <c r="CX1145" s="778"/>
      <c r="CY1145" s="778"/>
      <c r="CZ1145" s="778"/>
      <c r="DA1145" s="778"/>
      <c r="DB1145" s="778"/>
      <c r="DC1145" s="778"/>
      <c r="DD1145" s="778"/>
      <c r="DE1145" s="778"/>
      <c r="DF1145" s="778"/>
      <c r="DG1145" s="778"/>
      <c r="DH1145" s="778"/>
      <c r="DI1145" s="778"/>
      <c r="DJ1145" s="778"/>
      <c r="DK1145" s="778"/>
      <c r="DL1145" s="778"/>
      <c r="DM1145" s="778"/>
      <c r="DN1145" s="778"/>
      <c r="DO1145" s="778"/>
      <c r="DP1145" s="778"/>
      <c r="DQ1145" s="778"/>
      <c r="DR1145" s="778"/>
      <c r="DS1145" s="778"/>
      <c r="DT1145" s="778"/>
      <c r="DU1145" s="778"/>
      <c r="DV1145" s="778"/>
      <c r="DW1145" s="778"/>
      <c r="DX1145" s="778"/>
      <c r="DY1145" s="778"/>
      <c r="DZ1145" s="778"/>
      <c r="EA1145" s="778"/>
      <c r="EB1145" s="778"/>
      <c r="EC1145" s="778"/>
      <c r="ED1145" s="778"/>
      <c r="EE1145" s="778"/>
      <c r="EF1145" s="778"/>
      <c r="EG1145" s="778"/>
      <c r="EH1145" s="778"/>
      <c r="EI1145" s="778"/>
      <c r="EJ1145" s="778"/>
      <c r="EK1145" s="778"/>
      <c r="EL1145" s="778"/>
      <c r="EM1145" s="778"/>
      <c r="EN1145" s="778"/>
      <c r="EO1145" s="778"/>
      <c r="EP1145" s="778"/>
      <c r="EQ1145" s="778"/>
      <c r="ER1145" s="778"/>
      <c r="ES1145" s="778"/>
      <c r="ET1145" s="778"/>
      <c r="EU1145" s="778"/>
      <c r="EV1145" s="778"/>
      <c r="EW1145" s="778"/>
      <c r="EX1145" s="778"/>
      <c r="EY1145" s="778"/>
      <c r="EZ1145" s="778"/>
      <c r="FA1145" s="778"/>
      <c r="FB1145" s="778"/>
      <c r="FC1145" s="778"/>
      <c r="FD1145" s="778"/>
      <c r="FE1145" s="778"/>
      <c r="FF1145" s="778"/>
      <c r="FG1145" s="778"/>
      <c r="FH1145" s="778"/>
      <c r="FI1145" s="778"/>
      <c r="FJ1145" s="778"/>
      <c r="FK1145" s="778"/>
      <c r="FL1145" s="778"/>
      <c r="FM1145" s="778"/>
      <c r="FN1145" s="778"/>
      <c r="FO1145" s="778"/>
      <c r="FP1145" s="778"/>
      <c r="FQ1145" s="778"/>
      <c r="FR1145" s="778"/>
      <c r="FS1145" s="778"/>
      <c r="FT1145" s="778"/>
      <c r="FU1145" s="778"/>
      <c r="FV1145" s="778"/>
      <c r="FW1145" s="778"/>
      <c r="FX1145" s="778"/>
      <c r="FY1145" s="778"/>
      <c r="FZ1145" s="778"/>
      <c r="GA1145" s="778"/>
      <c r="GB1145" s="778"/>
      <c r="GC1145" s="778"/>
      <c r="GD1145" s="778"/>
      <c r="GE1145" s="778"/>
      <c r="GF1145" s="778"/>
      <c r="GG1145" s="778"/>
      <c r="GH1145" s="778"/>
      <c r="GI1145" s="778"/>
      <c r="GJ1145" s="778"/>
      <c r="GK1145" s="778"/>
      <c r="GL1145" s="778"/>
      <c r="GM1145" s="778"/>
      <c r="GN1145" s="778"/>
      <c r="GO1145" s="778"/>
      <c r="GP1145" s="778"/>
      <c r="GQ1145" s="778"/>
      <c r="GR1145" s="778"/>
      <c r="GS1145" s="778"/>
      <c r="GT1145" s="778"/>
      <c r="GU1145" s="778"/>
      <c r="GV1145" s="778"/>
      <c r="GW1145" s="778"/>
      <c r="GX1145" s="778"/>
      <c r="GY1145" s="778"/>
      <c r="GZ1145" s="778"/>
      <c r="HA1145" s="778"/>
      <c r="HB1145" s="778"/>
      <c r="HC1145" s="778"/>
      <c r="HD1145" s="778"/>
      <c r="HE1145" s="778"/>
      <c r="HF1145" s="778"/>
      <c r="HG1145" s="778"/>
      <c r="HH1145" s="778"/>
    </row>
    <row r="1146" spans="1:216" s="782" customFormat="1">
      <c r="A1146" s="779"/>
      <c r="B1146" s="780"/>
      <c r="C1146" s="780"/>
      <c r="D1146" s="780"/>
      <c r="E1146" s="780"/>
      <c r="F1146" s="780"/>
      <c r="G1146" s="780"/>
      <c r="H1146" s="780"/>
      <c r="I1146" s="780"/>
      <c r="J1146" s="780"/>
      <c r="K1146" s="780"/>
      <c r="L1146" s="780"/>
      <c r="M1146" s="780"/>
      <c r="N1146" s="780"/>
      <c r="O1146" s="780"/>
      <c r="P1146" s="780"/>
      <c r="Q1146" s="781"/>
      <c r="R1146" s="778"/>
      <c r="S1146" s="778"/>
      <c r="T1146" s="778"/>
      <c r="U1146" s="778"/>
      <c r="V1146" s="778"/>
      <c r="W1146" s="778"/>
      <c r="X1146" s="778"/>
      <c r="Y1146" s="778"/>
      <c r="Z1146" s="778"/>
      <c r="AA1146" s="778"/>
      <c r="AB1146" s="778"/>
      <c r="AC1146" s="778"/>
      <c r="AD1146" s="778"/>
      <c r="AE1146" s="778"/>
      <c r="AF1146" s="778"/>
      <c r="AG1146" s="778"/>
      <c r="AH1146" s="778"/>
      <c r="AI1146" s="778"/>
      <c r="AJ1146" s="778"/>
      <c r="AK1146" s="778"/>
      <c r="AL1146" s="778"/>
      <c r="AM1146" s="778"/>
      <c r="AN1146" s="778"/>
      <c r="AO1146" s="778"/>
      <c r="AP1146" s="778"/>
      <c r="AQ1146" s="778"/>
      <c r="AR1146" s="778"/>
      <c r="AS1146" s="778"/>
      <c r="AT1146" s="778"/>
      <c r="AU1146" s="778"/>
      <c r="AV1146" s="778"/>
      <c r="AW1146" s="778"/>
      <c r="AX1146" s="778"/>
      <c r="AY1146" s="778"/>
      <c r="AZ1146" s="778"/>
      <c r="BA1146" s="778"/>
      <c r="BB1146" s="778"/>
      <c r="BC1146" s="778"/>
      <c r="BD1146" s="778"/>
      <c r="BE1146" s="778"/>
      <c r="BF1146" s="778"/>
      <c r="BG1146" s="778"/>
      <c r="BH1146" s="778"/>
      <c r="BI1146" s="778"/>
      <c r="BJ1146" s="778"/>
      <c r="BK1146" s="778"/>
      <c r="BL1146" s="778"/>
      <c r="BM1146" s="778"/>
      <c r="BN1146" s="778"/>
      <c r="BO1146" s="778"/>
      <c r="BP1146" s="778"/>
      <c r="BQ1146" s="778"/>
      <c r="BR1146" s="778"/>
      <c r="BS1146" s="778"/>
      <c r="BT1146" s="778"/>
      <c r="BU1146" s="778"/>
      <c r="BV1146" s="778"/>
      <c r="BW1146" s="778"/>
      <c r="BX1146" s="778"/>
      <c r="BY1146" s="778"/>
      <c r="BZ1146" s="778"/>
      <c r="CA1146" s="778"/>
      <c r="CB1146" s="778"/>
      <c r="CC1146" s="778"/>
      <c r="CD1146" s="778"/>
      <c r="CE1146" s="778"/>
      <c r="CF1146" s="778"/>
      <c r="CG1146" s="778"/>
      <c r="CH1146" s="778"/>
      <c r="CI1146" s="778"/>
      <c r="CJ1146" s="778"/>
      <c r="CK1146" s="778"/>
      <c r="CL1146" s="778"/>
      <c r="CM1146" s="778"/>
      <c r="CN1146" s="778"/>
      <c r="CO1146" s="778"/>
      <c r="CP1146" s="778"/>
      <c r="CQ1146" s="778"/>
      <c r="CR1146" s="778"/>
      <c r="CS1146" s="778"/>
      <c r="CT1146" s="778"/>
      <c r="CU1146" s="778"/>
      <c r="CV1146" s="778"/>
      <c r="CW1146" s="778"/>
      <c r="CX1146" s="778"/>
      <c r="CY1146" s="778"/>
      <c r="CZ1146" s="778"/>
      <c r="DA1146" s="778"/>
      <c r="DB1146" s="778"/>
      <c r="DC1146" s="778"/>
      <c r="DD1146" s="778"/>
      <c r="DE1146" s="778"/>
      <c r="DF1146" s="778"/>
      <c r="DG1146" s="778"/>
      <c r="DH1146" s="778"/>
      <c r="DI1146" s="778"/>
      <c r="DJ1146" s="778"/>
      <c r="DK1146" s="778"/>
      <c r="DL1146" s="778"/>
      <c r="DM1146" s="778"/>
      <c r="DN1146" s="778"/>
      <c r="DO1146" s="778"/>
      <c r="DP1146" s="778"/>
      <c r="DQ1146" s="778"/>
      <c r="DR1146" s="778"/>
      <c r="DS1146" s="778"/>
      <c r="DT1146" s="778"/>
      <c r="DU1146" s="778"/>
      <c r="DV1146" s="778"/>
      <c r="DW1146" s="778"/>
      <c r="DX1146" s="778"/>
      <c r="DY1146" s="778"/>
      <c r="DZ1146" s="778"/>
      <c r="EA1146" s="778"/>
      <c r="EB1146" s="778"/>
      <c r="EC1146" s="778"/>
      <c r="ED1146" s="778"/>
      <c r="EE1146" s="778"/>
      <c r="EF1146" s="778"/>
      <c r="EG1146" s="778"/>
      <c r="EH1146" s="778"/>
      <c r="EI1146" s="778"/>
      <c r="EJ1146" s="778"/>
      <c r="EK1146" s="778"/>
      <c r="EL1146" s="778"/>
      <c r="EM1146" s="778"/>
      <c r="EN1146" s="778"/>
      <c r="EO1146" s="778"/>
      <c r="EP1146" s="778"/>
      <c r="EQ1146" s="778"/>
      <c r="ER1146" s="778"/>
      <c r="ES1146" s="778"/>
      <c r="ET1146" s="778"/>
      <c r="EU1146" s="778"/>
      <c r="EV1146" s="778"/>
      <c r="EW1146" s="778"/>
      <c r="EX1146" s="778"/>
      <c r="EY1146" s="778"/>
      <c r="EZ1146" s="778"/>
      <c r="FA1146" s="778"/>
      <c r="FB1146" s="778"/>
      <c r="FC1146" s="778"/>
      <c r="FD1146" s="778"/>
      <c r="FE1146" s="778"/>
      <c r="FF1146" s="778"/>
      <c r="FG1146" s="778"/>
      <c r="FH1146" s="778"/>
      <c r="FI1146" s="778"/>
      <c r="FJ1146" s="778"/>
      <c r="FK1146" s="778"/>
      <c r="FL1146" s="778"/>
      <c r="FM1146" s="778"/>
      <c r="FN1146" s="778"/>
      <c r="FO1146" s="778"/>
      <c r="FP1146" s="778"/>
      <c r="FQ1146" s="778"/>
      <c r="FR1146" s="778"/>
      <c r="FS1146" s="778"/>
      <c r="FT1146" s="778"/>
      <c r="FU1146" s="778"/>
      <c r="FV1146" s="778"/>
      <c r="FW1146" s="778"/>
      <c r="FX1146" s="778"/>
      <c r="FY1146" s="778"/>
      <c r="FZ1146" s="778"/>
      <c r="GA1146" s="778"/>
      <c r="GB1146" s="778"/>
      <c r="GC1146" s="778"/>
      <c r="GD1146" s="778"/>
      <c r="GE1146" s="778"/>
      <c r="GF1146" s="778"/>
      <c r="GG1146" s="778"/>
      <c r="GH1146" s="778"/>
      <c r="GI1146" s="778"/>
      <c r="GJ1146" s="778"/>
      <c r="GK1146" s="778"/>
      <c r="GL1146" s="778"/>
      <c r="GM1146" s="778"/>
      <c r="GN1146" s="778"/>
      <c r="GO1146" s="778"/>
      <c r="GP1146" s="778"/>
      <c r="GQ1146" s="778"/>
      <c r="GR1146" s="778"/>
      <c r="GS1146" s="778"/>
      <c r="GT1146" s="778"/>
      <c r="GU1146" s="778"/>
      <c r="GV1146" s="778"/>
      <c r="GW1146" s="778"/>
      <c r="GX1146" s="778"/>
      <c r="GY1146" s="778"/>
      <c r="GZ1146" s="778"/>
      <c r="HA1146" s="778"/>
      <c r="HB1146" s="778"/>
      <c r="HC1146" s="778"/>
      <c r="HD1146" s="778"/>
      <c r="HE1146" s="778"/>
      <c r="HF1146" s="778"/>
      <c r="HG1146" s="778"/>
      <c r="HH1146" s="778"/>
    </row>
    <row r="1147" spans="1:216" s="782" customFormat="1">
      <c r="A1147" s="779"/>
      <c r="B1147" s="780"/>
      <c r="C1147" s="780"/>
      <c r="D1147" s="780"/>
      <c r="E1147" s="780"/>
      <c r="F1147" s="780"/>
      <c r="G1147" s="780"/>
      <c r="H1147" s="780"/>
      <c r="I1147" s="780"/>
      <c r="J1147" s="780"/>
      <c r="K1147" s="780"/>
      <c r="L1147" s="780"/>
      <c r="M1147" s="780"/>
      <c r="N1147" s="780"/>
      <c r="O1147" s="780"/>
      <c r="P1147" s="780"/>
      <c r="Q1147" s="781"/>
      <c r="R1147" s="778"/>
      <c r="S1147" s="778"/>
      <c r="T1147" s="778"/>
      <c r="U1147" s="778"/>
      <c r="V1147" s="778"/>
      <c r="W1147" s="778"/>
      <c r="X1147" s="778"/>
      <c r="Y1147" s="778"/>
      <c r="Z1147" s="778"/>
      <c r="AA1147" s="778"/>
      <c r="AB1147" s="778"/>
      <c r="AC1147" s="778"/>
      <c r="AD1147" s="778"/>
      <c r="AE1147" s="778"/>
      <c r="AF1147" s="778"/>
      <c r="AG1147" s="778"/>
      <c r="AH1147" s="778"/>
      <c r="AI1147" s="778"/>
      <c r="AJ1147" s="778"/>
      <c r="AK1147" s="778"/>
      <c r="AL1147" s="778"/>
      <c r="AM1147" s="778"/>
      <c r="AN1147" s="778"/>
      <c r="AO1147" s="778"/>
      <c r="AP1147" s="778"/>
      <c r="AQ1147" s="778"/>
      <c r="AR1147" s="778"/>
      <c r="AS1147" s="778"/>
      <c r="AT1147" s="778"/>
      <c r="AU1147" s="778"/>
      <c r="AV1147" s="778"/>
      <c r="AW1147" s="778"/>
      <c r="AX1147" s="778"/>
      <c r="AY1147" s="778"/>
      <c r="AZ1147" s="778"/>
      <c r="BA1147" s="778"/>
      <c r="BB1147" s="778"/>
      <c r="BC1147" s="778"/>
      <c r="BD1147" s="778"/>
      <c r="BE1147" s="778"/>
      <c r="BF1147" s="778"/>
      <c r="BG1147" s="778"/>
      <c r="BH1147" s="778"/>
      <c r="BI1147" s="778"/>
      <c r="BJ1147" s="778"/>
      <c r="BK1147" s="778"/>
      <c r="BL1147" s="778"/>
      <c r="BM1147" s="778"/>
      <c r="BN1147" s="778"/>
      <c r="BO1147" s="778"/>
      <c r="BP1147" s="778"/>
      <c r="BQ1147" s="778"/>
      <c r="BR1147" s="778"/>
      <c r="BS1147" s="778"/>
      <c r="BT1147" s="778"/>
      <c r="BU1147" s="778"/>
      <c r="BV1147" s="778"/>
      <c r="BW1147" s="778"/>
      <c r="BX1147" s="778"/>
      <c r="BY1147" s="778"/>
      <c r="BZ1147" s="778"/>
      <c r="CA1147" s="778"/>
      <c r="CB1147" s="778"/>
      <c r="CC1147" s="778"/>
      <c r="CD1147" s="778"/>
      <c r="CE1147" s="778"/>
      <c r="CF1147" s="778"/>
      <c r="CG1147" s="778"/>
      <c r="CH1147" s="778"/>
      <c r="CI1147" s="778"/>
      <c r="CJ1147" s="778"/>
      <c r="CK1147" s="778"/>
      <c r="CL1147" s="778"/>
      <c r="CM1147" s="778"/>
      <c r="CN1147" s="778"/>
      <c r="CO1147" s="778"/>
      <c r="CP1147" s="778"/>
      <c r="CQ1147" s="778"/>
      <c r="CR1147" s="778"/>
      <c r="CS1147" s="778"/>
      <c r="CT1147" s="778"/>
      <c r="CU1147" s="778"/>
      <c r="CV1147" s="778"/>
      <c r="CW1147" s="778"/>
      <c r="CX1147" s="778"/>
      <c r="CY1147" s="778"/>
      <c r="CZ1147" s="778"/>
      <c r="DA1147" s="778"/>
      <c r="DB1147" s="778"/>
      <c r="DC1147" s="778"/>
      <c r="DD1147" s="778"/>
      <c r="DE1147" s="778"/>
      <c r="DF1147" s="778"/>
      <c r="DG1147" s="778"/>
      <c r="DH1147" s="778"/>
      <c r="DI1147" s="778"/>
      <c r="DJ1147" s="778"/>
      <c r="DK1147" s="778"/>
      <c r="DL1147" s="778"/>
      <c r="DM1147" s="778"/>
      <c r="DN1147" s="778"/>
      <c r="DO1147" s="778"/>
      <c r="DP1147" s="778"/>
      <c r="DQ1147" s="778"/>
      <c r="DR1147" s="778"/>
      <c r="DS1147" s="778"/>
      <c r="DT1147" s="778"/>
      <c r="DU1147" s="778"/>
      <c r="DV1147" s="778"/>
      <c r="DW1147" s="778"/>
      <c r="DX1147" s="778"/>
      <c r="DY1147" s="778"/>
      <c r="DZ1147" s="778"/>
      <c r="EA1147" s="778"/>
      <c r="EB1147" s="778"/>
      <c r="EC1147" s="778"/>
      <c r="ED1147" s="778"/>
      <c r="EE1147" s="778"/>
      <c r="EF1147" s="778"/>
      <c r="EG1147" s="778"/>
      <c r="EH1147" s="778"/>
      <c r="EI1147" s="778"/>
      <c r="EJ1147" s="778"/>
      <c r="EK1147" s="778"/>
      <c r="EL1147" s="778"/>
      <c r="EM1147" s="778"/>
      <c r="EN1147" s="778"/>
      <c r="EO1147" s="778"/>
      <c r="EP1147" s="778"/>
      <c r="EQ1147" s="778"/>
      <c r="ER1147" s="778"/>
      <c r="ES1147" s="778"/>
      <c r="ET1147" s="778"/>
      <c r="EU1147" s="778"/>
      <c r="EV1147" s="778"/>
      <c r="EW1147" s="778"/>
      <c r="EX1147" s="778"/>
      <c r="EY1147" s="778"/>
      <c r="EZ1147" s="778"/>
      <c r="FA1147" s="778"/>
      <c r="FB1147" s="778"/>
      <c r="FC1147" s="778"/>
      <c r="FD1147" s="778"/>
      <c r="FE1147" s="778"/>
      <c r="FF1147" s="778"/>
      <c r="FG1147" s="778"/>
      <c r="FH1147" s="778"/>
      <c r="FI1147" s="778"/>
      <c r="FJ1147" s="778"/>
      <c r="FK1147" s="778"/>
      <c r="FL1147" s="778"/>
      <c r="FM1147" s="778"/>
      <c r="FN1147" s="778"/>
      <c r="FO1147" s="778"/>
      <c r="FP1147" s="778"/>
      <c r="FQ1147" s="778"/>
      <c r="FR1147" s="778"/>
      <c r="FS1147" s="778"/>
      <c r="FT1147" s="778"/>
      <c r="FU1147" s="778"/>
      <c r="FV1147" s="778"/>
      <c r="FW1147" s="778"/>
      <c r="FX1147" s="778"/>
      <c r="FY1147" s="778"/>
      <c r="FZ1147" s="778"/>
      <c r="GA1147" s="778"/>
      <c r="GB1147" s="778"/>
      <c r="GC1147" s="778"/>
      <c r="GD1147" s="778"/>
      <c r="GE1147" s="778"/>
      <c r="GF1147" s="778"/>
      <c r="GG1147" s="778"/>
      <c r="GH1147" s="778"/>
      <c r="GI1147" s="778"/>
      <c r="GJ1147" s="778"/>
      <c r="GK1147" s="778"/>
      <c r="GL1147" s="778"/>
      <c r="GM1147" s="778"/>
      <c r="GN1147" s="778"/>
      <c r="GO1147" s="778"/>
      <c r="GP1147" s="778"/>
      <c r="GQ1147" s="778"/>
      <c r="GR1147" s="778"/>
      <c r="GS1147" s="778"/>
      <c r="GT1147" s="778"/>
      <c r="GU1147" s="778"/>
      <c r="GV1147" s="778"/>
      <c r="GW1147" s="778"/>
      <c r="GX1147" s="778"/>
      <c r="GY1147" s="778"/>
      <c r="GZ1147" s="778"/>
      <c r="HA1147" s="778"/>
      <c r="HB1147" s="778"/>
      <c r="HC1147" s="778"/>
      <c r="HD1147" s="778"/>
      <c r="HE1147" s="778"/>
      <c r="HF1147" s="778"/>
      <c r="HG1147" s="778"/>
      <c r="HH1147" s="778"/>
    </row>
    <row r="1148" spans="1:216" s="782" customFormat="1">
      <c r="A1148" s="779"/>
      <c r="B1148" s="780"/>
      <c r="C1148" s="780"/>
      <c r="D1148" s="780"/>
      <c r="E1148" s="780"/>
      <c r="F1148" s="780"/>
      <c r="G1148" s="780"/>
      <c r="H1148" s="780"/>
      <c r="I1148" s="780"/>
      <c r="J1148" s="780"/>
      <c r="K1148" s="780"/>
      <c r="L1148" s="780"/>
      <c r="M1148" s="780"/>
      <c r="N1148" s="780"/>
      <c r="O1148" s="780"/>
      <c r="P1148" s="780"/>
      <c r="Q1148" s="781"/>
      <c r="R1148" s="778"/>
      <c r="S1148" s="778"/>
      <c r="T1148" s="778"/>
      <c r="U1148" s="778"/>
      <c r="V1148" s="778"/>
      <c r="W1148" s="778"/>
      <c r="X1148" s="778"/>
      <c r="Y1148" s="778"/>
      <c r="Z1148" s="778"/>
      <c r="AA1148" s="778"/>
      <c r="AB1148" s="778"/>
      <c r="AC1148" s="778"/>
      <c r="AD1148" s="778"/>
      <c r="AE1148" s="778"/>
      <c r="AF1148" s="778"/>
      <c r="AG1148" s="778"/>
      <c r="AH1148" s="778"/>
      <c r="AI1148" s="778"/>
      <c r="AJ1148" s="778"/>
      <c r="AK1148" s="778"/>
      <c r="AL1148" s="778"/>
      <c r="AM1148" s="778"/>
      <c r="AN1148" s="778"/>
      <c r="AO1148" s="778"/>
      <c r="AP1148" s="778"/>
      <c r="AQ1148" s="778"/>
      <c r="AR1148" s="778"/>
      <c r="AS1148" s="778"/>
      <c r="AT1148" s="778"/>
      <c r="AU1148" s="778"/>
      <c r="AV1148" s="778"/>
      <c r="AW1148" s="778"/>
      <c r="AX1148" s="778"/>
      <c r="AY1148" s="778"/>
      <c r="AZ1148" s="778"/>
      <c r="BA1148" s="778"/>
      <c r="BB1148" s="778"/>
      <c r="BC1148" s="778"/>
      <c r="BD1148" s="778"/>
      <c r="BE1148" s="778"/>
      <c r="BF1148" s="778"/>
      <c r="BG1148" s="778"/>
      <c r="BH1148" s="778"/>
      <c r="BI1148" s="778"/>
      <c r="BJ1148" s="778"/>
      <c r="BK1148" s="778"/>
      <c r="BL1148" s="778"/>
      <c r="BM1148" s="778"/>
      <c r="BN1148" s="778"/>
      <c r="BO1148" s="778"/>
      <c r="BP1148" s="778"/>
      <c r="BQ1148" s="778"/>
      <c r="BR1148" s="778"/>
      <c r="BS1148" s="778"/>
      <c r="BT1148" s="778"/>
      <c r="BU1148" s="778"/>
      <c r="BV1148" s="778"/>
      <c r="BW1148" s="778"/>
      <c r="BX1148" s="778"/>
      <c r="BY1148" s="778"/>
      <c r="BZ1148" s="778"/>
      <c r="CA1148" s="778"/>
      <c r="CB1148" s="778"/>
      <c r="CC1148" s="778"/>
      <c r="CD1148" s="778"/>
      <c r="CE1148" s="778"/>
      <c r="CF1148" s="778"/>
      <c r="CG1148" s="778"/>
      <c r="CH1148" s="778"/>
      <c r="CI1148" s="778"/>
      <c r="CJ1148" s="778"/>
      <c r="CK1148" s="778"/>
      <c r="CL1148" s="778"/>
      <c r="CM1148" s="778"/>
      <c r="CN1148" s="778"/>
      <c r="CO1148" s="778"/>
      <c r="CP1148" s="778"/>
      <c r="CQ1148" s="778"/>
      <c r="CR1148" s="778"/>
      <c r="CS1148" s="778"/>
      <c r="CT1148" s="778"/>
      <c r="CU1148" s="778"/>
      <c r="CV1148" s="778"/>
      <c r="CW1148" s="778"/>
      <c r="CX1148" s="778"/>
      <c r="CY1148" s="778"/>
      <c r="CZ1148" s="778"/>
      <c r="DA1148" s="778"/>
      <c r="DB1148" s="778"/>
      <c r="DC1148" s="778"/>
      <c r="DD1148" s="778"/>
      <c r="DE1148" s="778"/>
      <c r="DF1148" s="778"/>
      <c r="DG1148" s="778"/>
      <c r="DH1148" s="778"/>
      <c r="DI1148" s="778"/>
      <c r="DJ1148" s="778"/>
      <c r="DK1148" s="778"/>
      <c r="DL1148" s="778"/>
      <c r="DM1148" s="778"/>
      <c r="DN1148" s="778"/>
      <c r="DO1148" s="778"/>
      <c r="DP1148" s="778"/>
      <c r="DQ1148" s="778"/>
      <c r="DR1148" s="778"/>
      <c r="DS1148" s="778"/>
      <c r="DT1148" s="778"/>
      <c r="DU1148" s="778"/>
      <c r="DV1148" s="778"/>
      <c r="DW1148" s="778"/>
      <c r="DX1148" s="778"/>
      <c r="DY1148" s="778"/>
      <c r="DZ1148" s="778"/>
      <c r="EA1148" s="778"/>
      <c r="EB1148" s="778"/>
      <c r="EC1148" s="778"/>
      <c r="ED1148" s="778"/>
      <c r="EE1148" s="778"/>
      <c r="EF1148" s="778"/>
      <c r="EG1148" s="778"/>
      <c r="EH1148" s="778"/>
      <c r="EI1148" s="778"/>
      <c r="EJ1148" s="778"/>
      <c r="EK1148" s="778"/>
      <c r="EL1148" s="778"/>
      <c r="EM1148" s="778"/>
      <c r="EN1148" s="778"/>
      <c r="EO1148" s="778"/>
      <c r="EP1148" s="778"/>
      <c r="EQ1148" s="778"/>
      <c r="ER1148" s="778"/>
      <c r="ES1148" s="778"/>
      <c r="ET1148" s="778"/>
      <c r="EU1148" s="778"/>
      <c r="EV1148" s="778"/>
      <c r="EW1148" s="778"/>
      <c r="EX1148" s="778"/>
      <c r="EY1148" s="778"/>
      <c r="EZ1148" s="778"/>
      <c r="FA1148" s="778"/>
      <c r="FB1148" s="778"/>
      <c r="FC1148" s="778"/>
      <c r="FD1148" s="778"/>
      <c r="FE1148" s="778"/>
      <c r="FF1148" s="778"/>
      <c r="FG1148" s="778"/>
      <c r="FH1148" s="778"/>
      <c r="FI1148" s="778"/>
      <c r="FJ1148" s="778"/>
      <c r="FK1148" s="778"/>
      <c r="FL1148" s="778"/>
      <c r="FM1148" s="778"/>
      <c r="FN1148" s="778"/>
      <c r="FO1148" s="778"/>
      <c r="FP1148" s="778"/>
      <c r="FQ1148" s="778"/>
      <c r="FR1148" s="778"/>
      <c r="FS1148" s="778"/>
      <c r="FT1148" s="778"/>
      <c r="FU1148" s="778"/>
      <c r="FV1148" s="778"/>
      <c r="FW1148" s="778"/>
      <c r="FX1148" s="778"/>
      <c r="FY1148" s="778"/>
      <c r="FZ1148" s="778"/>
      <c r="GA1148" s="778"/>
      <c r="GB1148" s="778"/>
      <c r="GC1148" s="778"/>
      <c r="GD1148" s="778"/>
      <c r="GE1148" s="778"/>
      <c r="GF1148" s="778"/>
      <c r="GG1148" s="778"/>
      <c r="GH1148" s="778"/>
      <c r="GI1148" s="778"/>
      <c r="GJ1148" s="778"/>
      <c r="GK1148" s="778"/>
      <c r="GL1148" s="778"/>
      <c r="GM1148" s="778"/>
      <c r="GN1148" s="778"/>
      <c r="GO1148" s="778"/>
      <c r="GP1148" s="778"/>
      <c r="GQ1148" s="778"/>
      <c r="GR1148" s="778"/>
      <c r="GS1148" s="778"/>
      <c r="GT1148" s="778"/>
      <c r="GU1148" s="778"/>
      <c r="GV1148" s="778"/>
      <c r="GW1148" s="778"/>
      <c r="GX1148" s="778"/>
      <c r="GY1148" s="778"/>
      <c r="GZ1148" s="778"/>
      <c r="HA1148" s="778"/>
      <c r="HB1148" s="778"/>
      <c r="HC1148" s="778"/>
      <c r="HD1148" s="778"/>
      <c r="HE1148" s="778"/>
      <c r="HF1148" s="778"/>
      <c r="HG1148" s="778"/>
      <c r="HH1148" s="778"/>
    </row>
    <row r="1149" spans="1:216" s="782" customFormat="1">
      <c r="A1149" s="779"/>
      <c r="B1149" s="780"/>
      <c r="C1149" s="780"/>
      <c r="D1149" s="780"/>
      <c r="E1149" s="780"/>
      <c r="F1149" s="780"/>
      <c r="G1149" s="780"/>
      <c r="H1149" s="780"/>
      <c r="I1149" s="780"/>
      <c r="J1149" s="780"/>
      <c r="K1149" s="780"/>
      <c r="L1149" s="780"/>
      <c r="M1149" s="780"/>
      <c r="N1149" s="780"/>
      <c r="O1149" s="780"/>
      <c r="P1149" s="780"/>
      <c r="Q1149" s="781"/>
      <c r="R1149" s="778"/>
      <c r="S1149" s="778"/>
      <c r="T1149" s="778"/>
      <c r="U1149" s="778"/>
      <c r="V1149" s="778"/>
      <c r="W1149" s="778"/>
      <c r="X1149" s="778"/>
      <c r="Y1149" s="778"/>
      <c r="Z1149" s="778"/>
      <c r="AA1149" s="778"/>
      <c r="AB1149" s="778"/>
      <c r="AC1149" s="778"/>
      <c r="AD1149" s="778"/>
      <c r="AE1149" s="778"/>
      <c r="AF1149" s="778"/>
      <c r="AG1149" s="778"/>
      <c r="AH1149" s="778"/>
      <c r="AI1149" s="778"/>
      <c r="AJ1149" s="778"/>
      <c r="AK1149" s="778"/>
      <c r="AL1149" s="778"/>
      <c r="AM1149" s="778"/>
      <c r="AN1149" s="778"/>
      <c r="AO1149" s="778"/>
      <c r="AP1149" s="778"/>
      <c r="AQ1149" s="778"/>
      <c r="AR1149" s="778"/>
      <c r="AS1149" s="778"/>
      <c r="AT1149" s="778"/>
      <c r="AU1149" s="778"/>
      <c r="AV1149" s="778"/>
      <c r="AW1149" s="778"/>
      <c r="AX1149" s="778"/>
      <c r="AY1149" s="778"/>
      <c r="AZ1149" s="778"/>
      <c r="BA1149" s="778"/>
      <c r="BB1149" s="778"/>
      <c r="BC1149" s="778"/>
      <c r="BD1149" s="778"/>
      <c r="BE1149" s="778"/>
      <c r="BF1149" s="778"/>
      <c r="BG1149" s="778"/>
      <c r="BH1149" s="778"/>
      <c r="BI1149" s="778"/>
      <c r="BJ1149" s="778"/>
      <c r="BK1149" s="778"/>
      <c r="BL1149" s="778"/>
      <c r="BM1149" s="778"/>
      <c r="BN1149" s="778"/>
      <c r="BO1149" s="778"/>
      <c r="BP1149" s="778"/>
      <c r="BQ1149" s="778"/>
      <c r="BR1149" s="778"/>
      <c r="BS1149" s="778"/>
      <c r="BT1149" s="778"/>
      <c r="BU1149" s="778"/>
      <c r="BV1149" s="778"/>
      <c r="BW1149" s="778"/>
      <c r="BX1149" s="778"/>
      <c r="BY1149" s="778"/>
      <c r="BZ1149" s="778"/>
      <c r="CA1149" s="778"/>
      <c r="CB1149" s="778"/>
      <c r="CC1149" s="778"/>
      <c r="CD1149" s="778"/>
      <c r="CE1149" s="778"/>
      <c r="CF1149" s="778"/>
      <c r="CG1149" s="778"/>
      <c r="CH1149" s="778"/>
      <c r="CI1149" s="778"/>
      <c r="CJ1149" s="778"/>
      <c r="CK1149" s="778"/>
      <c r="CL1149" s="778"/>
      <c r="CM1149" s="778"/>
      <c r="CN1149" s="778"/>
      <c r="CO1149" s="778"/>
      <c r="CP1149" s="778"/>
      <c r="CQ1149" s="778"/>
      <c r="CR1149" s="778"/>
      <c r="CS1149" s="778"/>
      <c r="CT1149" s="778"/>
      <c r="CU1149" s="778"/>
      <c r="CV1149" s="778"/>
      <c r="CW1149" s="778"/>
      <c r="CX1149" s="778"/>
      <c r="CY1149" s="778"/>
      <c r="CZ1149" s="778"/>
      <c r="DA1149" s="778"/>
      <c r="DB1149" s="778"/>
      <c r="DC1149" s="778"/>
      <c r="DD1149" s="778"/>
      <c r="DE1149" s="778"/>
      <c r="DF1149" s="778"/>
      <c r="DG1149" s="778"/>
      <c r="DH1149" s="778"/>
      <c r="DI1149" s="778"/>
      <c r="DJ1149" s="778"/>
      <c r="DK1149" s="778"/>
      <c r="DL1149" s="778"/>
      <c r="DM1149" s="778"/>
      <c r="DN1149" s="778"/>
      <c r="DO1149" s="778"/>
      <c r="DP1149" s="778"/>
      <c r="DQ1149" s="778"/>
      <c r="DR1149" s="778"/>
      <c r="DS1149" s="778"/>
      <c r="DT1149" s="778"/>
      <c r="DU1149" s="778"/>
      <c r="DV1149" s="778"/>
      <c r="DW1149" s="778"/>
      <c r="DX1149" s="778"/>
      <c r="DY1149" s="778"/>
      <c r="DZ1149" s="778"/>
      <c r="EA1149" s="778"/>
      <c r="EB1149" s="778"/>
      <c r="EC1149" s="778"/>
      <c r="ED1149" s="778"/>
      <c r="EE1149" s="778"/>
      <c r="EF1149" s="778"/>
      <c r="EG1149" s="778"/>
      <c r="EH1149" s="778"/>
      <c r="EI1149" s="778"/>
      <c r="EJ1149" s="778"/>
      <c r="EK1149" s="778"/>
      <c r="EL1149" s="778"/>
      <c r="EM1149" s="778"/>
      <c r="EN1149" s="778"/>
      <c r="EO1149" s="778"/>
      <c r="EP1149" s="778"/>
      <c r="EQ1149" s="778"/>
      <c r="ER1149" s="778"/>
      <c r="ES1149" s="778"/>
      <c r="ET1149" s="778"/>
      <c r="EU1149" s="778"/>
      <c r="EV1149" s="778"/>
      <c r="EW1149" s="778"/>
      <c r="EX1149" s="778"/>
      <c r="EY1149" s="778"/>
      <c r="EZ1149" s="778"/>
      <c r="FA1149" s="778"/>
      <c r="FB1149" s="778"/>
      <c r="FC1149" s="778"/>
      <c r="FD1149" s="778"/>
      <c r="FE1149" s="778"/>
      <c r="FF1149" s="778"/>
      <c r="FG1149" s="778"/>
      <c r="FH1149" s="778"/>
      <c r="FI1149" s="778"/>
      <c r="FJ1149" s="778"/>
      <c r="FK1149" s="778"/>
      <c r="FL1149" s="778"/>
      <c r="FM1149" s="778"/>
      <c r="FN1149" s="778"/>
      <c r="FO1149" s="778"/>
      <c r="FP1149" s="778"/>
      <c r="FQ1149" s="778"/>
      <c r="FR1149" s="778"/>
      <c r="FS1149" s="778"/>
      <c r="FT1149" s="778"/>
      <c r="FU1149" s="778"/>
      <c r="FV1149" s="778"/>
      <c r="FW1149" s="778"/>
      <c r="FX1149" s="778"/>
      <c r="FY1149" s="778"/>
      <c r="FZ1149" s="778"/>
      <c r="GA1149" s="778"/>
      <c r="GB1149" s="778"/>
      <c r="GC1149" s="778"/>
      <c r="GD1149" s="778"/>
      <c r="GE1149" s="778"/>
      <c r="GF1149" s="778"/>
      <c r="GG1149" s="778"/>
      <c r="GH1149" s="778"/>
      <c r="GI1149" s="778"/>
      <c r="GJ1149" s="778"/>
      <c r="GK1149" s="778"/>
      <c r="GL1149" s="778"/>
      <c r="GM1149" s="778"/>
      <c r="GN1149" s="778"/>
      <c r="GO1149" s="778"/>
      <c r="GP1149" s="778"/>
      <c r="GQ1149" s="778"/>
      <c r="GR1149" s="778"/>
      <c r="GS1149" s="778"/>
      <c r="GT1149" s="778"/>
      <c r="GU1149" s="778"/>
      <c r="GV1149" s="778"/>
      <c r="GW1149" s="778"/>
      <c r="GX1149" s="778"/>
      <c r="GY1149" s="778"/>
      <c r="GZ1149" s="778"/>
      <c r="HA1149" s="778"/>
      <c r="HB1149" s="778"/>
      <c r="HC1149" s="778"/>
      <c r="HD1149" s="778"/>
      <c r="HE1149" s="778"/>
      <c r="HF1149" s="778"/>
      <c r="HG1149" s="778"/>
      <c r="HH1149" s="778"/>
    </row>
    <row r="1150" spans="1:216" s="782" customFormat="1">
      <c r="A1150" s="779"/>
      <c r="B1150" s="780"/>
      <c r="C1150" s="780"/>
      <c r="D1150" s="780"/>
      <c r="E1150" s="780"/>
      <c r="F1150" s="780"/>
      <c r="G1150" s="780"/>
      <c r="H1150" s="780"/>
      <c r="I1150" s="780"/>
      <c r="J1150" s="780"/>
      <c r="K1150" s="780"/>
      <c r="L1150" s="780"/>
      <c r="M1150" s="780"/>
      <c r="N1150" s="780"/>
      <c r="O1150" s="780"/>
      <c r="P1150" s="780"/>
      <c r="Q1150" s="781"/>
      <c r="R1150" s="778"/>
      <c r="S1150" s="778"/>
      <c r="T1150" s="778"/>
      <c r="U1150" s="778"/>
      <c r="V1150" s="778"/>
      <c r="W1150" s="778"/>
      <c r="X1150" s="778"/>
      <c r="Y1150" s="778"/>
      <c r="Z1150" s="778"/>
      <c r="AA1150" s="778"/>
      <c r="AB1150" s="778"/>
      <c r="AC1150" s="778"/>
      <c r="AD1150" s="778"/>
      <c r="AE1150" s="778"/>
      <c r="AF1150" s="778"/>
      <c r="AG1150" s="778"/>
      <c r="AH1150" s="778"/>
      <c r="AI1150" s="778"/>
      <c r="AJ1150" s="778"/>
      <c r="AK1150" s="778"/>
      <c r="AL1150" s="778"/>
      <c r="AM1150" s="778"/>
      <c r="AN1150" s="778"/>
      <c r="AO1150" s="778"/>
      <c r="AP1150" s="778"/>
      <c r="AQ1150" s="778"/>
      <c r="AR1150" s="778"/>
      <c r="AS1150" s="778"/>
      <c r="AT1150" s="778"/>
      <c r="AU1150" s="778"/>
      <c r="AV1150" s="778"/>
      <c r="AW1150" s="778"/>
      <c r="AX1150" s="778"/>
      <c r="AY1150" s="778"/>
      <c r="AZ1150" s="778"/>
      <c r="BA1150" s="778"/>
      <c r="BB1150" s="778"/>
      <c r="BC1150" s="778"/>
      <c r="BD1150" s="778"/>
      <c r="BE1150" s="778"/>
      <c r="BF1150" s="778"/>
      <c r="BG1150" s="778"/>
      <c r="BH1150" s="778"/>
      <c r="BI1150" s="778"/>
      <c r="BJ1150" s="778"/>
      <c r="BK1150" s="778"/>
      <c r="BL1150" s="778"/>
      <c r="BM1150" s="778"/>
      <c r="BN1150" s="778"/>
      <c r="BO1150" s="778"/>
      <c r="BP1150" s="778"/>
      <c r="BQ1150" s="778"/>
      <c r="BR1150" s="778"/>
      <c r="BS1150" s="778"/>
      <c r="BT1150" s="778"/>
      <c r="BU1150" s="778"/>
      <c r="BV1150" s="778"/>
      <c r="BW1150" s="778"/>
      <c r="BX1150" s="778"/>
      <c r="BY1150" s="778"/>
      <c r="BZ1150" s="778"/>
      <c r="CA1150" s="778"/>
      <c r="CB1150" s="778"/>
      <c r="CC1150" s="778"/>
      <c r="CD1150" s="778"/>
      <c r="CE1150" s="778"/>
      <c r="CF1150" s="778"/>
      <c r="CG1150" s="778"/>
      <c r="CH1150" s="778"/>
      <c r="CI1150" s="778"/>
      <c r="CJ1150" s="778"/>
      <c r="CK1150" s="778"/>
      <c r="CL1150" s="778"/>
      <c r="CM1150" s="778"/>
      <c r="CN1150" s="778"/>
      <c r="CO1150" s="778"/>
      <c r="CP1150" s="778"/>
      <c r="CQ1150" s="778"/>
      <c r="CR1150" s="778"/>
      <c r="CS1150" s="778"/>
      <c r="CT1150" s="778"/>
      <c r="CU1150" s="778"/>
      <c r="CV1150" s="778"/>
      <c r="CW1150" s="778"/>
      <c r="CX1150" s="778"/>
      <c r="CY1150" s="778"/>
      <c r="CZ1150" s="778"/>
      <c r="DA1150" s="778"/>
      <c r="DB1150" s="778"/>
      <c r="DC1150" s="778"/>
      <c r="DD1150" s="778"/>
      <c r="DE1150" s="778"/>
      <c r="DF1150" s="778"/>
      <c r="DG1150" s="778"/>
      <c r="DH1150" s="778"/>
      <c r="DI1150" s="778"/>
      <c r="DJ1150" s="778"/>
      <c r="DK1150" s="778"/>
      <c r="DL1150" s="778"/>
      <c r="DM1150" s="778"/>
      <c r="DN1150" s="778"/>
      <c r="DO1150" s="778"/>
      <c r="DP1150" s="778"/>
      <c r="DQ1150" s="778"/>
      <c r="DR1150" s="778"/>
      <c r="DS1150" s="778"/>
      <c r="DT1150" s="778"/>
      <c r="DU1150" s="778"/>
      <c r="DV1150" s="778"/>
      <c r="DW1150" s="778"/>
      <c r="DX1150" s="778"/>
      <c r="DY1150" s="778"/>
      <c r="DZ1150" s="778"/>
      <c r="EA1150" s="778"/>
      <c r="EB1150" s="778"/>
      <c r="EC1150" s="778"/>
      <c r="ED1150" s="778"/>
      <c r="EE1150" s="778"/>
      <c r="EF1150" s="778"/>
      <c r="EG1150" s="778"/>
      <c r="EH1150" s="778"/>
      <c r="EI1150" s="778"/>
      <c r="EJ1150" s="778"/>
      <c r="EK1150" s="778"/>
      <c r="EL1150" s="778"/>
      <c r="EM1150" s="778"/>
      <c r="EN1150" s="778"/>
      <c r="EO1150" s="778"/>
      <c r="EP1150" s="778"/>
      <c r="EQ1150" s="778"/>
      <c r="ER1150" s="778"/>
      <c r="ES1150" s="778"/>
      <c r="ET1150" s="778"/>
      <c r="EU1150" s="778"/>
      <c r="EV1150" s="778"/>
      <c r="EW1150" s="778"/>
      <c r="EX1150" s="778"/>
      <c r="EY1150" s="778"/>
      <c r="EZ1150" s="778"/>
      <c r="FA1150" s="778"/>
      <c r="FB1150" s="778"/>
      <c r="FC1150" s="778"/>
      <c r="FD1150" s="778"/>
      <c r="FE1150" s="778"/>
      <c r="FF1150" s="778"/>
      <c r="FG1150" s="778"/>
      <c r="FH1150" s="778"/>
      <c r="FI1150" s="778"/>
      <c r="FJ1150" s="778"/>
      <c r="FK1150" s="778"/>
      <c r="FL1150" s="778"/>
      <c r="FM1150" s="778"/>
      <c r="FN1150" s="778"/>
      <c r="FO1150" s="778"/>
      <c r="FP1150" s="778"/>
      <c r="FQ1150" s="778"/>
      <c r="FR1150" s="778"/>
      <c r="FS1150" s="778"/>
      <c r="FT1150" s="778"/>
      <c r="FU1150" s="778"/>
      <c r="FV1150" s="778"/>
      <c r="FW1150" s="778"/>
      <c r="FX1150" s="778"/>
      <c r="FY1150" s="778"/>
      <c r="FZ1150" s="778"/>
      <c r="GA1150" s="778"/>
      <c r="GB1150" s="778"/>
      <c r="GC1150" s="778"/>
      <c r="GD1150" s="778"/>
      <c r="GE1150" s="778"/>
      <c r="GF1150" s="778"/>
      <c r="GG1150" s="778"/>
      <c r="GH1150" s="778"/>
      <c r="GI1150" s="778"/>
      <c r="GJ1150" s="778"/>
      <c r="GK1150" s="778"/>
      <c r="GL1150" s="778"/>
      <c r="GM1150" s="778"/>
      <c r="GN1150" s="778"/>
      <c r="GO1150" s="778"/>
      <c r="GP1150" s="778"/>
      <c r="GQ1150" s="778"/>
      <c r="GR1150" s="778"/>
      <c r="GS1150" s="778"/>
      <c r="GT1150" s="778"/>
      <c r="GU1150" s="778"/>
      <c r="GV1150" s="778"/>
      <c r="GW1150" s="778"/>
      <c r="GX1150" s="778"/>
      <c r="GY1150" s="778"/>
      <c r="GZ1150" s="778"/>
      <c r="HA1150" s="778"/>
      <c r="HB1150" s="778"/>
      <c r="HC1150" s="778"/>
      <c r="HD1150" s="778"/>
      <c r="HE1150" s="778"/>
      <c r="HF1150" s="778"/>
      <c r="HG1150" s="778"/>
      <c r="HH1150" s="778"/>
    </row>
    <row r="1151" spans="1:216" s="782" customFormat="1">
      <c r="A1151" s="779"/>
      <c r="B1151" s="780"/>
      <c r="C1151" s="780"/>
      <c r="D1151" s="780"/>
      <c r="E1151" s="780"/>
      <c r="F1151" s="780"/>
      <c r="G1151" s="780"/>
      <c r="H1151" s="780"/>
      <c r="I1151" s="780"/>
      <c r="J1151" s="780"/>
      <c r="K1151" s="780"/>
      <c r="L1151" s="780"/>
      <c r="M1151" s="780"/>
      <c r="N1151" s="780"/>
      <c r="O1151" s="780"/>
      <c r="P1151" s="780"/>
      <c r="Q1151" s="781"/>
      <c r="R1151" s="778"/>
      <c r="S1151" s="778"/>
      <c r="T1151" s="778"/>
      <c r="U1151" s="778"/>
      <c r="V1151" s="778"/>
      <c r="W1151" s="778"/>
      <c r="X1151" s="778"/>
      <c r="Y1151" s="778"/>
      <c r="Z1151" s="778"/>
      <c r="AA1151" s="778"/>
      <c r="AB1151" s="778"/>
      <c r="AC1151" s="778"/>
      <c r="AD1151" s="778"/>
      <c r="AE1151" s="778"/>
      <c r="AF1151" s="778"/>
      <c r="AG1151" s="778"/>
      <c r="AH1151" s="778"/>
      <c r="AI1151" s="778"/>
      <c r="AJ1151" s="778"/>
      <c r="AK1151" s="778"/>
      <c r="AL1151" s="778"/>
      <c r="AM1151" s="778"/>
      <c r="AN1151" s="778"/>
      <c r="AO1151" s="778"/>
      <c r="AP1151" s="778"/>
      <c r="AQ1151" s="778"/>
      <c r="AR1151" s="778"/>
      <c r="AS1151" s="778"/>
      <c r="AT1151" s="778"/>
      <c r="AU1151" s="778"/>
      <c r="AV1151" s="778"/>
      <c r="AW1151" s="778"/>
      <c r="AX1151" s="778"/>
      <c r="AY1151" s="778"/>
      <c r="AZ1151" s="778"/>
      <c r="BA1151" s="778"/>
      <c r="BB1151" s="778"/>
      <c r="BC1151" s="778"/>
      <c r="BD1151" s="778"/>
      <c r="BE1151" s="778"/>
      <c r="BF1151" s="778"/>
      <c r="BG1151" s="778"/>
      <c r="BH1151" s="778"/>
      <c r="BI1151" s="778"/>
      <c r="BJ1151" s="778"/>
      <c r="BK1151" s="778"/>
      <c r="BL1151" s="778"/>
      <c r="BM1151" s="778"/>
      <c r="BN1151" s="778"/>
      <c r="BO1151" s="778"/>
      <c r="BP1151" s="778"/>
      <c r="BQ1151" s="778"/>
      <c r="BR1151" s="778"/>
      <c r="BS1151" s="778"/>
      <c r="BT1151" s="778"/>
      <c r="BU1151" s="778"/>
      <c r="BV1151" s="778"/>
      <c r="BW1151" s="778"/>
      <c r="BX1151" s="778"/>
      <c r="BY1151" s="778"/>
      <c r="BZ1151" s="778"/>
      <c r="CA1151" s="778"/>
      <c r="CB1151" s="778"/>
      <c r="CC1151" s="778"/>
      <c r="CD1151" s="778"/>
      <c r="CE1151" s="778"/>
      <c r="CF1151" s="778"/>
      <c r="CG1151" s="778"/>
      <c r="CH1151" s="778"/>
      <c r="CI1151" s="778"/>
      <c r="CJ1151" s="778"/>
      <c r="CK1151" s="778"/>
      <c r="CL1151" s="778"/>
      <c r="CM1151" s="778"/>
      <c r="CN1151" s="778"/>
      <c r="CO1151" s="778"/>
      <c r="CP1151" s="778"/>
      <c r="CQ1151" s="778"/>
      <c r="CR1151" s="778"/>
      <c r="CS1151" s="778"/>
      <c r="CT1151" s="778"/>
      <c r="CU1151" s="778"/>
      <c r="CV1151" s="778"/>
      <c r="CW1151" s="778"/>
      <c r="CX1151" s="778"/>
      <c r="CY1151" s="778"/>
      <c r="CZ1151" s="778"/>
      <c r="DA1151" s="778"/>
      <c r="DB1151" s="778"/>
      <c r="DC1151" s="778"/>
      <c r="DD1151" s="778"/>
      <c r="DE1151" s="778"/>
      <c r="DF1151" s="778"/>
      <c r="DG1151" s="778"/>
      <c r="DH1151" s="778"/>
      <c r="DI1151" s="778"/>
      <c r="DJ1151" s="778"/>
      <c r="DK1151" s="778"/>
      <c r="DL1151" s="778"/>
      <c r="DM1151" s="778"/>
      <c r="DN1151" s="778"/>
      <c r="DO1151" s="778"/>
      <c r="DP1151" s="778"/>
      <c r="DQ1151" s="778"/>
      <c r="DR1151" s="778"/>
      <c r="DS1151" s="778"/>
      <c r="DT1151" s="778"/>
      <c r="DU1151" s="778"/>
      <c r="DV1151" s="778"/>
      <c r="DW1151" s="778"/>
      <c r="DX1151" s="778"/>
      <c r="DY1151" s="778"/>
      <c r="DZ1151" s="778"/>
      <c r="EA1151" s="778"/>
      <c r="EB1151" s="778"/>
      <c r="EC1151" s="778"/>
      <c r="ED1151" s="778"/>
      <c r="EE1151" s="778"/>
      <c r="EF1151" s="778"/>
      <c r="EG1151" s="778"/>
      <c r="EH1151" s="778"/>
      <c r="EI1151" s="778"/>
      <c r="EJ1151" s="778"/>
      <c r="EK1151" s="778"/>
      <c r="EL1151" s="778"/>
      <c r="EM1151" s="778"/>
      <c r="EN1151" s="778"/>
      <c r="EO1151" s="778"/>
      <c r="EP1151" s="778"/>
      <c r="EQ1151" s="778"/>
      <c r="ER1151" s="778"/>
      <c r="ES1151" s="778"/>
      <c r="ET1151" s="778"/>
      <c r="EU1151" s="778"/>
      <c r="EV1151" s="778"/>
      <c r="EW1151" s="778"/>
      <c r="EX1151" s="778"/>
      <c r="EY1151" s="778"/>
      <c r="EZ1151" s="778"/>
      <c r="FA1151" s="778"/>
      <c r="FB1151" s="778"/>
      <c r="FC1151" s="778"/>
      <c r="FD1151" s="778"/>
      <c r="FE1151" s="778"/>
      <c r="FF1151" s="778"/>
      <c r="FG1151" s="778"/>
      <c r="FH1151" s="778"/>
      <c r="FI1151" s="778"/>
      <c r="FJ1151" s="778"/>
      <c r="FK1151" s="778"/>
      <c r="FL1151" s="778"/>
      <c r="FM1151" s="778"/>
      <c r="FN1151" s="778"/>
      <c r="FO1151" s="778"/>
      <c r="FP1151" s="778"/>
      <c r="FQ1151" s="778"/>
      <c r="FR1151" s="778"/>
      <c r="FS1151" s="778"/>
      <c r="FT1151" s="778"/>
      <c r="FU1151" s="778"/>
      <c r="FV1151" s="778"/>
      <c r="FW1151" s="778"/>
      <c r="FX1151" s="778"/>
      <c r="FY1151" s="778"/>
      <c r="FZ1151" s="778"/>
      <c r="GA1151" s="778"/>
      <c r="GB1151" s="778"/>
      <c r="GC1151" s="778"/>
      <c r="GD1151" s="778"/>
      <c r="GE1151" s="778"/>
      <c r="GF1151" s="778"/>
      <c r="GG1151" s="778"/>
      <c r="GH1151" s="778"/>
      <c r="GI1151" s="778"/>
      <c r="GJ1151" s="778"/>
      <c r="GK1151" s="778"/>
      <c r="GL1151" s="778"/>
      <c r="GM1151" s="778"/>
      <c r="GN1151" s="778"/>
      <c r="GO1151" s="778"/>
      <c r="GP1151" s="778"/>
      <c r="GQ1151" s="778"/>
      <c r="GR1151" s="778"/>
      <c r="GS1151" s="778"/>
      <c r="GT1151" s="778"/>
      <c r="GU1151" s="778"/>
      <c r="GV1151" s="778"/>
      <c r="GW1151" s="778"/>
      <c r="GX1151" s="778"/>
      <c r="GY1151" s="778"/>
      <c r="GZ1151" s="778"/>
      <c r="HA1151" s="778"/>
      <c r="HB1151" s="778"/>
      <c r="HC1151" s="778"/>
      <c r="HD1151" s="778"/>
      <c r="HE1151" s="778"/>
      <c r="HF1151" s="778"/>
      <c r="HG1151" s="778"/>
      <c r="HH1151" s="778"/>
    </row>
    <row r="1152" spans="1:216" s="782" customFormat="1">
      <c r="A1152" s="779"/>
      <c r="B1152" s="780"/>
      <c r="C1152" s="780"/>
      <c r="D1152" s="780"/>
      <c r="E1152" s="780"/>
      <c r="F1152" s="780"/>
      <c r="G1152" s="780"/>
      <c r="H1152" s="780"/>
      <c r="I1152" s="780"/>
      <c r="J1152" s="780"/>
      <c r="K1152" s="780"/>
      <c r="L1152" s="780"/>
      <c r="M1152" s="780"/>
      <c r="N1152" s="780"/>
      <c r="O1152" s="780"/>
      <c r="P1152" s="780"/>
      <c r="Q1152" s="781"/>
      <c r="R1152" s="778"/>
      <c r="S1152" s="778"/>
      <c r="T1152" s="778"/>
      <c r="U1152" s="778"/>
      <c r="V1152" s="778"/>
      <c r="W1152" s="778"/>
      <c r="X1152" s="778"/>
      <c r="Y1152" s="778"/>
      <c r="Z1152" s="778"/>
      <c r="AA1152" s="778"/>
      <c r="AB1152" s="778"/>
      <c r="AC1152" s="778"/>
      <c r="AD1152" s="778"/>
      <c r="AE1152" s="778"/>
      <c r="AF1152" s="778"/>
      <c r="AG1152" s="778"/>
      <c r="AH1152" s="778"/>
      <c r="AI1152" s="778"/>
      <c r="AJ1152" s="778"/>
      <c r="AK1152" s="778"/>
      <c r="AL1152" s="778"/>
      <c r="AM1152" s="778"/>
      <c r="AN1152" s="778"/>
      <c r="AO1152" s="778"/>
      <c r="AP1152" s="778"/>
      <c r="AQ1152" s="778"/>
      <c r="AR1152" s="778"/>
      <c r="AS1152" s="778"/>
      <c r="AT1152" s="778"/>
      <c r="AU1152" s="778"/>
      <c r="AV1152" s="778"/>
      <c r="AW1152" s="778"/>
      <c r="AX1152" s="778"/>
      <c r="AY1152" s="778"/>
      <c r="AZ1152" s="778"/>
      <c r="BA1152" s="778"/>
      <c r="BB1152" s="778"/>
      <c r="BC1152" s="778"/>
      <c r="BD1152" s="778"/>
      <c r="BE1152" s="778"/>
      <c r="BF1152" s="778"/>
      <c r="BG1152" s="778"/>
      <c r="BH1152" s="778"/>
      <c r="BI1152" s="778"/>
      <c r="BJ1152" s="778"/>
      <c r="BK1152" s="778"/>
      <c r="BL1152" s="778"/>
      <c r="BM1152" s="778"/>
      <c r="BN1152" s="778"/>
      <c r="BO1152" s="778"/>
      <c r="BP1152" s="778"/>
      <c r="BQ1152" s="778"/>
      <c r="BR1152" s="778"/>
      <c r="BS1152" s="778"/>
      <c r="BT1152" s="778"/>
      <c r="BU1152" s="778"/>
      <c r="BV1152" s="778"/>
      <c r="BW1152" s="778"/>
      <c r="BX1152" s="778"/>
      <c r="BY1152" s="778"/>
      <c r="BZ1152" s="778"/>
      <c r="CA1152" s="778"/>
      <c r="CB1152" s="778"/>
      <c r="CC1152" s="778"/>
      <c r="CD1152" s="778"/>
      <c r="CE1152" s="778"/>
      <c r="CF1152" s="778"/>
      <c r="CG1152" s="778"/>
      <c r="CH1152" s="778"/>
      <c r="CI1152" s="778"/>
      <c r="CJ1152" s="778"/>
      <c r="CK1152" s="778"/>
      <c r="CL1152" s="778"/>
      <c r="CM1152" s="778"/>
      <c r="CN1152" s="778"/>
      <c r="CO1152" s="778"/>
      <c r="CP1152" s="778"/>
      <c r="CQ1152" s="778"/>
      <c r="CR1152" s="778"/>
      <c r="CS1152" s="778"/>
      <c r="CT1152" s="778"/>
      <c r="CU1152" s="778"/>
      <c r="CV1152" s="778"/>
      <c r="CW1152" s="778"/>
      <c r="CX1152" s="778"/>
      <c r="CY1152" s="778"/>
      <c r="CZ1152" s="778"/>
      <c r="DA1152" s="778"/>
      <c r="DB1152" s="778"/>
      <c r="DC1152" s="778"/>
      <c r="DD1152" s="778"/>
      <c r="DE1152" s="778"/>
      <c r="DF1152" s="778"/>
      <c r="DG1152" s="778"/>
      <c r="DH1152" s="778"/>
      <c r="DI1152" s="778"/>
      <c r="DJ1152" s="778"/>
      <c r="DK1152" s="778"/>
      <c r="DL1152" s="778"/>
      <c r="DM1152" s="778"/>
      <c r="DN1152" s="778"/>
      <c r="DO1152" s="778"/>
      <c r="DP1152" s="778"/>
      <c r="DQ1152" s="778"/>
      <c r="DR1152" s="778"/>
      <c r="DS1152" s="778"/>
      <c r="DT1152" s="778"/>
      <c r="DU1152" s="778"/>
      <c r="DV1152" s="778"/>
      <c r="DW1152" s="778"/>
      <c r="DX1152" s="778"/>
      <c r="DY1152" s="778"/>
      <c r="DZ1152" s="778"/>
      <c r="EA1152" s="778"/>
      <c r="EB1152" s="778"/>
      <c r="EC1152" s="778"/>
      <c r="ED1152" s="778"/>
      <c r="EE1152" s="778"/>
      <c r="EF1152" s="778"/>
      <c r="EG1152" s="778"/>
      <c r="EH1152" s="778"/>
      <c r="EI1152" s="778"/>
      <c r="EJ1152" s="778"/>
      <c r="EK1152" s="778"/>
      <c r="EL1152" s="778"/>
      <c r="EM1152" s="778"/>
      <c r="EN1152" s="778"/>
      <c r="EO1152" s="778"/>
      <c r="EP1152" s="778"/>
      <c r="EQ1152" s="778"/>
      <c r="ER1152" s="778"/>
      <c r="ES1152" s="778"/>
      <c r="ET1152" s="778"/>
      <c r="EU1152" s="778"/>
      <c r="EV1152" s="778"/>
      <c r="EW1152" s="778"/>
      <c r="EX1152" s="778"/>
      <c r="EY1152" s="778"/>
      <c r="EZ1152" s="778"/>
      <c r="FA1152" s="778"/>
      <c r="FB1152" s="778"/>
      <c r="FC1152" s="778"/>
      <c r="FD1152" s="778"/>
      <c r="FE1152" s="778"/>
      <c r="FF1152" s="778"/>
      <c r="FG1152" s="778"/>
      <c r="FH1152" s="778"/>
      <c r="FI1152" s="778"/>
      <c r="FJ1152" s="778"/>
      <c r="FK1152" s="778"/>
      <c r="FL1152" s="778"/>
      <c r="FM1152" s="778"/>
      <c r="FN1152" s="778"/>
      <c r="FO1152" s="778"/>
      <c r="FP1152" s="778"/>
      <c r="FQ1152" s="778"/>
      <c r="FR1152" s="778"/>
      <c r="FS1152" s="778"/>
      <c r="FT1152" s="778"/>
      <c r="FU1152" s="778"/>
      <c r="FV1152" s="778"/>
      <c r="FW1152" s="778"/>
      <c r="FX1152" s="778"/>
      <c r="FY1152" s="778"/>
      <c r="FZ1152" s="778"/>
      <c r="GA1152" s="778"/>
      <c r="GB1152" s="778"/>
      <c r="GC1152" s="778"/>
      <c r="GD1152" s="778"/>
      <c r="GE1152" s="778"/>
      <c r="GF1152" s="778"/>
      <c r="GG1152" s="778"/>
      <c r="GH1152" s="778"/>
      <c r="GI1152" s="778"/>
      <c r="GJ1152" s="778"/>
      <c r="GK1152" s="778"/>
      <c r="GL1152" s="778"/>
      <c r="GM1152" s="778"/>
      <c r="GN1152" s="778"/>
      <c r="GO1152" s="778"/>
      <c r="GP1152" s="778"/>
      <c r="GQ1152" s="778"/>
      <c r="GR1152" s="778"/>
      <c r="GS1152" s="778"/>
      <c r="GT1152" s="778"/>
      <c r="GU1152" s="778"/>
      <c r="GV1152" s="778"/>
      <c r="GW1152" s="778"/>
      <c r="GX1152" s="778"/>
      <c r="GY1152" s="778"/>
      <c r="GZ1152" s="778"/>
      <c r="HA1152" s="778"/>
      <c r="HB1152" s="778"/>
      <c r="HC1152" s="778"/>
      <c r="HD1152" s="778"/>
      <c r="HE1152" s="778"/>
      <c r="HF1152" s="778"/>
      <c r="HG1152" s="778"/>
      <c r="HH1152" s="778"/>
    </row>
    <row r="1153" spans="1:216" s="782" customFormat="1">
      <c r="A1153" s="779"/>
      <c r="B1153" s="780"/>
      <c r="C1153" s="780"/>
      <c r="D1153" s="780"/>
      <c r="E1153" s="780"/>
      <c r="F1153" s="780"/>
      <c r="G1153" s="780"/>
      <c r="H1153" s="780"/>
      <c r="I1153" s="780"/>
      <c r="J1153" s="780"/>
      <c r="K1153" s="780"/>
      <c r="L1153" s="780"/>
      <c r="M1153" s="780"/>
      <c r="N1153" s="780"/>
      <c r="O1153" s="780"/>
      <c r="P1153" s="780"/>
      <c r="Q1153" s="781"/>
      <c r="R1153" s="778"/>
      <c r="S1153" s="778"/>
      <c r="T1153" s="778"/>
      <c r="U1153" s="778"/>
      <c r="V1153" s="778"/>
      <c r="W1153" s="778"/>
      <c r="X1153" s="778"/>
      <c r="Y1153" s="778"/>
      <c r="Z1153" s="778"/>
      <c r="AA1153" s="778"/>
      <c r="AB1153" s="778"/>
      <c r="AC1153" s="778"/>
      <c r="AD1153" s="778"/>
      <c r="AE1153" s="778"/>
      <c r="AF1153" s="778"/>
      <c r="AG1153" s="778"/>
      <c r="AH1153" s="778"/>
      <c r="AI1153" s="778"/>
      <c r="AJ1153" s="778"/>
      <c r="AK1153" s="778"/>
      <c r="AL1153" s="778"/>
      <c r="AM1153" s="778"/>
      <c r="AN1153" s="778"/>
      <c r="AO1153" s="778"/>
      <c r="AP1153" s="778"/>
      <c r="AQ1153" s="778"/>
      <c r="AR1153" s="778"/>
      <c r="AS1153" s="778"/>
      <c r="AT1153" s="778"/>
      <c r="AU1153" s="778"/>
      <c r="AV1153" s="778"/>
      <c r="AW1153" s="778"/>
      <c r="AX1153" s="778"/>
      <c r="AY1153" s="778"/>
      <c r="AZ1153" s="778"/>
      <c r="BA1153" s="778"/>
      <c r="BB1153" s="778"/>
      <c r="BC1153" s="778"/>
      <c r="BD1153" s="778"/>
      <c r="BE1153" s="778"/>
      <c r="BF1153" s="778"/>
      <c r="BG1153" s="778"/>
      <c r="BH1153" s="778"/>
      <c r="BI1153" s="778"/>
      <c r="BJ1153" s="778"/>
      <c r="BK1153" s="778"/>
      <c r="BL1153" s="778"/>
      <c r="BM1153" s="778"/>
      <c r="BN1153" s="778"/>
      <c r="BO1153" s="778"/>
      <c r="BP1153" s="778"/>
      <c r="BQ1153" s="778"/>
      <c r="BR1153" s="778"/>
      <c r="BS1153" s="778"/>
      <c r="BT1153" s="778"/>
      <c r="BU1153" s="778"/>
      <c r="BV1153" s="778"/>
      <c r="BW1153" s="778"/>
      <c r="BX1153" s="778"/>
      <c r="BY1153" s="778"/>
      <c r="BZ1153" s="778"/>
      <c r="CA1153" s="778"/>
      <c r="CB1153" s="778"/>
      <c r="CC1153" s="778"/>
      <c r="CD1153" s="778"/>
      <c r="CE1153" s="778"/>
      <c r="CF1153" s="778"/>
      <c r="CG1153" s="778"/>
      <c r="CH1153" s="778"/>
      <c r="CI1153" s="778"/>
      <c r="CJ1153" s="778"/>
      <c r="CK1153" s="778"/>
      <c r="CL1153" s="778"/>
      <c r="CM1153" s="778"/>
      <c r="CN1153" s="778"/>
      <c r="CO1153" s="778"/>
      <c r="CP1153" s="778"/>
      <c r="CQ1153" s="778"/>
      <c r="CR1153" s="778"/>
      <c r="CS1153" s="778"/>
      <c r="CT1153" s="778"/>
      <c r="CU1153" s="778"/>
      <c r="CV1153" s="778"/>
      <c r="CW1153" s="778"/>
      <c r="CX1153" s="778"/>
      <c r="CY1153" s="778"/>
      <c r="CZ1153" s="778"/>
      <c r="DA1153" s="778"/>
      <c r="DB1153" s="778"/>
      <c r="DC1153" s="778"/>
      <c r="DD1153" s="778"/>
      <c r="DE1153" s="778"/>
      <c r="DF1153" s="778"/>
      <c r="DG1153" s="778"/>
      <c r="DH1153" s="778"/>
      <c r="DI1153" s="778"/>
      <c r="DJ1153" s="778"/>
      <c r="DK1153" s="778"/>
      <c r="DL1153" s="778"/>
      <c r="DM1153" s="778"/>
      <c r="DN1153" s="778"/>
      <c r="DO1153" s="778"/>
      <c r="DP1153" s="778"/>
      <c r="DQ1153" s="778"/>
      <c r="DR1153" s="778"/>
      <c r="DS1153" s="778"/>
      <c r="DT1153" s="778"/>
      <c r="DU1153" s="778"/>
      <c r="DV1153" s="778"/>
      <c r="DW1153" s="778"/>
      <c r="DX1153" s="778"/>
      <c r="DY1153" s="778"/>
      <c r="DZ1153" s="778"/>
      <c r="EA1153" s="778"/>
      <c r="EB1153" s="778"/>
      <c r="EC1153" s="778"/>
      <c r="ED1153" s="778"/>
      <c r="EE1153" s="778"/>
      <c r="EF1153" s="778"/>
      <c r="EG1153" s="778"/>
      <c r="EH1153" s="778"/>
      <c r="EI1153" s="778"/>
      <c r="EJ1153" s="778"/>
      <c r="EK1153" s="778"/>
      <c r="EL1153" s="778"/>
      <c r="EM1153" s="778"/>
      <c r="EN1153" s="778"/>
      <c r="EO1153" s="778"/>
      <c r="EP1153" s="778"/>
      <c r="EQ1153" s="778"/>
      <c r="ER1153" s="778"/>
      <c r="ES1153" s="778"/>
      <c r="ET1153" s="778"/>
      <c r="EU1153" s="778"/>
      <c r="EV1153" s="778"/>
      <c r="EW1153" s="778"/>
      <c r="EX1153" s="778"/>
      <c r="EY1153" s="778"/>
      <c r="EZ1153" s="778"/>
      <c r="FA1153" s="778"/>
      <c r="FB1153" s="778"/>
      <c r="FC1153" s="778"/>
      <c r="FD1153" s="778"/>
      <c r="FE1153" s="778"/>
      <c r="FF1153" s="778"/>
      <c r="FG1153" s="778"/>
      <c r="FH1153" s="778"/>
      <c r="FI1153" s="778"/>
      <c r="FJ1153" s="778"/>
      <c r="FK1153" s="778"/>
      <c r="FL1153" s="778"/>
      <c r="FM1153" s="778"/>
      <c r="FN1153" s="778"/>
      <c r="FO1153" s="778"/>
      <c r="FP1153" s="778"/>
      <c r="FQ1153" s="778"/>
      <c r="FR1153" s="778"/>
      <c r="FS1153" s="778"/>
      <c r="FT1153" s="778"/>
      <c r="FU1153" s="778"/>
      <c r="FV1153" s="778"/>
      <c r="FW1153" s="778"/>
      <c r="FX1153" s="778"/>
      <c r="FY1153" s="778"/>
      <c r="FZ1153" s="778"/>
      <c r="GA1153" s="778"/>
      <c r="GB1153" s="778"/>
      <c r="GC1153" s="778"/>
      <c r="GD1153" s="778"/>
      <c r="GE1153" s="778"/>
      <c r="GF1153" s="778"/>
      <c r="GG1153" s="778"/>
      <c r="GH1153" s="778"/>
      <c r="GI1153" s="778"/>
      <c r="GJ1153" s="778"/>
      <c r="GK1153" s="778"/>
      <c r="GL1153" s="778"/>
      <c r="GM1153" s="778"/>
      <c r="GN1153" s="778"/>
      <c r="GO1153" s="778"/>
      <c r="GP1153" s="778"/>
      <c r="GQ1153" s="778"/>
      <c r="GR1153" s="778"/>
      <c r="GS1153" s="778"/>
      <c r="GT1153" s="778"/>
      <c r="GU1153" s="778"/>
      <c r="GV1153" s="778"/>
      <c r="GW1153" s="778"/>
      <c r="GX1153" s="778"/>
      <c r="GY1153" s="778"/>
      <c r="GZ1153" s="778"/>
      <c r="HA1153" s="778"/>
      <c r="HB1153" s="778"/>
      <c r="HC1153" s="778"/>
      <c r="HD1153" s="778"/>
      <c r="HE1153" s="778"/>
      <c r="HF1153" s="778"/>
      <c r="HG1153" s="778"/>
      <c r="HH1153" s="778"/>
    </row>
    <row r="1154" spans="1:216" s="782" customFormat="1">
      <c r="A1154" s="779"/>
      <c r="B1154" s="780"/>
      <c r="C1154" s="780"/>
      <c r="D1154" s="780"/>
      <c r="E1154" s="780"/>
      <c r="F1154" s="780"/>
      <c r="G1154" s="780"/>
      <c r="H1154" s="780"/>
      <c r="I1154" s="780"/>
      <c r="J1154" s="780"/>
      <c r="K1154" s="780"/>
      <c r="L1154" s="780"/>
      <c r="M1154" s="780"/>
      <c r="N1154" s="780"/>
      <c r="O1154" s="780"/>
      <c r="P1154" s="780"/>
      <c r="Q1154" s="781"/>
      <c r="R1154" s="778"/>
      <c r="S1154" s="778"/>
      <c r="T1154" s="778"/>
      <c r="U1154" s="778"/>
      <c r="V1154" s="778"/>
      <c r="W1154" s="778"/>
      <c r="X1154" s="778"/>
      <c r="Y1154" s="778"/>
      <c r="Z1154" s="778"/>
      <c r="AA1154" s="778"/>
      <c r="AB1154" s="778"/>
      <c r="AC1154" s="778"/>
      <c r="AD1154" s="778"/>
      <c r="AE1154" s="778"/>
      <c r="AF1154" s="778"/>
      <c r="AG1154" s="778"/>
      <c r="AH1154" s="778"/>
      <c r="AI1154" s="778"/>
      <c r="AJ1154" s="778"/>
      <c r="AK1154" s="778"/>
      <c r="AL1154" s="778"/>
      <c r="AM1154" s="778"/>
      <c r="AN1154" s="778"/>
      <c r="AO1154" s="778"/>
      <c r="AP1154" s="778"/>
      <c r="AQ1154" s="778"/>
      <c r="AR1154" s="778"/>
      <c r="AS1154" s="778"/>
      <c r="AT1154" s="778"/>
      <c r="AU1154" s="778"/>
      <c r="AV1154" s="778"/>
      <c r="AW1154" s="778"/>
      <c r="AX1154" s="778"/>
      <c r="AY1154" s="778"/>
      <c r="AZ1154" s="778"/>
      <c r="BA1154" s="778"/>
      <c r="BB1154" s="778"/>
      <c r="BC1154" s="778"/>
      <c r="BD1154" s="778"/>
      <c r="BE1154" s="778"/>
      <c r="BF1154" s="778"/>
      <c r="BG1154" s="778"/>
      <c r="BH1154" s="778"/>
      <c r="BI1154" s="778"/>
      <c r="BJ1154" s="778"/>
      <c r="BK1154" s="778"/>
      <c r="BL1154" s="778"/>
      <c r="BM1154" s="778"/>
      <c r="BN1154" s="778"/>
      <c r="BO1154" s="778"/>
      <c r="BP1154" s="778"/>
      <c r="BQ1154" s="778"/>
      <c r="BR1154" s="778"/>
      <c r="BS1154" s="778"/>
      <c r="BT1154" s="778"/>
      <c r="BU1154" s="778"/>
      <c r="BV1154" s="778"/>
      <c r="BW1154" s="778"/>
      <c r="BX1154" s="778"/>
      <c r="BY1154" s="778"/>
      <c r="BZ1154" s="778"/>
      <c r="CA1154" s="778"/>
      <c r="CB1154" s="778"/>
      <c r="CC1154" s="778"/>
      <c r="CD1154" s="778"/>
      <c r="CE1154" s="778"/>
      <c r="CF1154" s="778"/>
      <c r="CG1154" s="778"/>
      <c r="CH1154" s="778"/>
      <c r="CI1154" s="778"/>
      <c r="CJ1154" s="778"/>
      <c r="CK1154" s="778"/>
      <c r="CL1154" s="778"/>
      <c r="CM1154" s="778"/>
      <c r="CN1154" s="778"/>
      <c r="CO1154" s="778"/>
      <c r="CP1154" s="778"/>
      <c r="CQ1154" s="778"/>
      <c r="CR1154" s="778"/>
      <c r="CS1154" s="778"/>
      <c r="CT1154" s="778"/>
      <c r="CU1154" s="778"/>
      <c r="CV1154" s="778"/>
      <c r="CW1154" s="778"/>
      <c r="CX1154" s="778"/>
      <c r="CY1154" s="778"/>
      <c r="CZ1154" s="778"/>
      <c r="DA1154" s="778"/>
      <c r="DB1154" s="778"/>
      <c r="DC1154" s="778"/>
      <c r="DD1154" s="778"/>
      <c r="DE1154" s="778"/>
      <c r="DF1154" s="778"/>
      <c r="DG1154" s="778"/>
      <c r="DH1154" s="778"/>
      <c r="DI1154" s="778"/>
      <c r="DJ1154" s="778"/>
      <c r="DK1154" s="778"/>
      <c r="DL1154" s="778"/>
      <c r="DM1154" s="778"/>
      <c r="DN1154" s="778"/>
      <c r="DO1154" s="778"/>
      <c r="DP1154" s="778"/>
      <c r="DQ1154" s="778"/>
      <c r="DR1154" s="778"/>
      <c r="DS1154" s="778"/>
      <c r="DT1154" s="778"/>
      <c r="DU1154" s="778"/>
      <c r="DV1154" s="778"/>
      <c r="DW1154" s="778"/>
      <c r="DX1154" s="778"/>
      <c r="DY1154" s="778"/>
      <c r="DZ1154" s="778"/>
      <c r="EA1154" s="778"/>
      <c r="EB1154" s="778"/>
      <c r="EC1154" s="778"/>
      <c r="ED1154" s="778"/>
      <c r="EE1154" s="778"/>
      <c r="EF1154" s="778"/>
      <c r="EG1154" s="778"/>
      <c r="EH1154" s="778"/>
      <c r="EI1154" s="778"/>
      <c r="EJ1154" s="778"/>
      <c r="EK1154" s="778"/>
      <c r="EL1154" s="778"/>
      <c r="EM1154" s="778"/>
      <c r="EN1154" s="778"/>
      <c r="EO1154" s="778"/>
      <c r="EP1154" s="778"/>
      <c r="EQ1154" s="778"/>
      <c r="ER1154" s="778"/>
      <c r="ES1154" s="778"/>
      <c r="ET1154" s="778"/>
      <c r="EU1154" s="778"/>
      <c r="EV1154" s="778"/>
      <c r="EW1154" s="778"/>
      <c r="EX1154" s="778"/>
      <c r="EY1154" s="778"/>
      <c r="EZ1154" s="778"/>
      <c r="FA1154" s="778"/>
      <c r="FB1154" s="778"/>
      <c r="FC1154" s="778"/>
      <c r="FD1154" s="778"/>
      <c r="FE1154" s="778"/>
      <c r="FF1154" s="778"/>
      <c r="FG1154" s="778"/>
      <c r="FH1154" s="778"/>
      <c r="FI1154" s="778"/>
      <c r="FJ1154" s="778"/>
      <c r="FK1154" s="778"/>
      <c r="FL1154" s="778"/>
      <c r="FM1154" s="778"/>
      <c r="FN1154" s="778"/>
      <c r="FO1154" s="778"/>
      <c r="FP1154" s="778"/>
      <c r="FQ1154" s="778"/>
      <c r="FR1154" s="778"/>
      <c r="FS1154" s="778"/>
      <c r="FT1154" s="778"/>
      <c r="FU1154" s="778"/>
      <c r="FV1154" s="778"/>
      <c r="FW1154" s="778"/>
      <c r="FX1154" s="778"/>
      <c r="FY1154" s="778"/>
      <c r="FZ1154" s="778"/>
      <c r="GA1154" s="778"/>
      <c r="GB1154" s="778"/>
      <c r="GC1154" s="778"/>
      <c r="GD1154" s="778"/>
      <c r="GE1154" s="778"/>
      <c r="GF1154" s="778"/>
      <c r="GG1154" s="778"/>
      <c r="GH1154" s="778"/>
      <c r="GI1154" s="778"/>
      <c r="GJ1154" s="778"/>
      <c r="GK1154" s="778"/>
      <c r="GL1154" s="778"/>
      <c r="GM1154" s="778"/>
      <c r="GN1154" s="778"/>
      <c r="GO1154" s="778"/>
      <c r="GP1154" s="778"/>
      <c r="GQ1154" s="778"/>
      <c r="GR1154" s="778"/>
      <c r="GS1154" s="778"/>
      <c r="GT1154" s="778"/>
      <c r="GU1154" s="778"/>
      <c r="GV1154" s="778"/>
      <c r="GW1154" s="778"/>
      <c r="GX1154" s="778"/>
      <c r="GY1154" s="778"/>
      <c r="GZ1154" s="778"/>
      <c r="HA1154" s="778"/>
      <c r="HB1154" s="778"/>
      <c r="HC1154" s="778"/>
      <c r="HD1154" s="778"/>
      <c r="HE1154" s="778"/>
      <c r="HF1154" s="778"/>
      <c r="HG1154" s="778"/>
      <c r="HH1154" s="778"/>
    </row>
    <row r="1155" spans="1:216" s="782" customFormat="1">
      <c r="A1155" s="779"/>
      <c r="B1155" s="780"/>
      <c r="C1155" s="780"/>
      <c r="D1155" s="780"/>
      <c r="E1155" s="780"/>
      <c r="F1155" s="780"/>
      <c r="G1155" s="780"/>
      <c r="H1155" s="780"/>
      <c r="I1155" s="780"/>
      <c r="J1155" s="780"/>
      <c r="K1155" s="780"/>
      <c r="L1155" s="780"/>
      <c r="M1155" s="780"/>
      <c r="N1155" s="780"/>
      <c r="O1155" s="780"/>
      <c r="P1155" s="780"/>
      <c r="Q1155" s="781"/>
      <c r="R1155" s="778"/>
      <c r="S1155" s="778"/>
      <c r="T1155" s="778"/>
      <c r="U1155" s="778"/>
      <c r="V1155" s="778"/>
      <c r="W1155" s="778"/>
      <c r="X1155" s="778"/>
      <c r="Y1155" s="778"/>
      <c r="Z1155" s="778"/>
      <c r="AA1155" s="778"/>
      <c r="AB1155" s="778"/>
      <c r="AC1155" s="778"/>
      <c r="AD1155" s="778"/>
      <c r="AE1155" s="778"/>
      <c r="AF1155" s="778"/>
      <c r="AG1155" s="778"/>
      <c r="AH1155" s="778"/>
      <c r="AI1155" s="778"/>
      <c r="AJ1155" s="778"/>
      <c r="AK1155" s="778"/>
      <c r="AL1155" s="778"/>
      <c r="AM1155" s="778"/>
      <c r="AN1155" s="778"/>
      <c r="AO1155" s="778"/>
      <c r="AP1155" s="778"/>
      <c r="AQ1155" s="778"/>
      <c r="AR1155" s="778"/>
      <c r="AS1155" s="778"/>
      <c r="AT1155" s="778"/>
      <c r="AU1155" s="778"/>
      <c r="AV1155" s="778"/>
      <c r="AW1155" s="778"/>
      <c r="AX1155" s="778"/>
      <c r="AY1155" s="778"/>
      <c r="AZ1155" s="778"/>
      <c r="BA1155" s="778"/>
      <c r="BB1155" s="778"/>
      <c r="BC1155" s="778"/>
      <c r="BD1155" s="778"/>
      <c r="BE1155" s="778"/>
      <c r="BF1155" s="778"/>
      <c r="BG1155" s="778"/>
      <c r="BH1155" s="778"/>
      <c r="BI1155" s="778"/>
      <c r="BJ1155" s="778"/>
      <c r="BK1155" s="778"/>
      <c r="BL1155" s="778"/>
      <c r="BM1155" s="778"/>
      <c r="BN1155" s="778"/>
      <c r="BO1155" s="778"/>
      <c r="BP1155" s="778"/>
      <c r="BQ1155" s="778"/>
      <c r="BR1155" s="778"/>
      <c r="BS1155" s="778"/>
      <c r="BT1155" s="778"/>
      <c r="BU1155" s="778"/>
      <c r="BV1155" s="778"/>
      <c r="BW1155" s="778"/>
      <c r="BX1155" s="778"/>
      <c r="BY1155" s="778"/>
      <c r="BZ1155" s="778"/>
      <c r="CA1155" s="778"/>
      <c r="CB1155" s="778"/>
      <c r="CC1155" s="778"/>
      <c r="CD1155" s="778"/>
      <c r="CE1155" s="778"/>
      <c r="CF1155" s="778"/>
      <c r="CG1155" s="778"/>
      <c r="CH1155" s="778"/>
      <c r="CI1155" s="778"/>
      <c r="CJ1155" s="778"/>
      <c r="CK1155" s="778"/>
      <c r="CL1155" s="778"/>
      <c r="CM1155" s="778"/>
      <c r="CN1155" s="778"/>
      <c r="CO1155" s="778"/>
      <c r="CP1155" s="778"/>
      <c r="CQ1155" s="778"/>
      <c r="CR1155" s="778"/>
      <c r="CS1155" s="778"/>
      <c r="CT1155" s="778"/>
      <c r="CU1155" s="778"/>
      <c r="CV1155" s="778"/>
      <c r="CW1155" s="778"/>
      <c r="CX1155" s="778"/>
      <c r="CY1155" s="778"/>
      <c r="CZ1155" s="778"/>
      <c r="DA1155" s="778"/>
      <c r="DB1155" s="778"/>
      <c r="DC1155" s="778"/>
      <c r="DD1155" s="778"/>
      <c r="DE1155" s="778"/>
      <c r="DF1155" s="778"/>
      <c r="DG1155" s="778"/>
      <c r="DH1155" s="778"/>
      <c r="DI1155" s="778"/>
      <c r="DJ1155" s="778"/>
      <c r="DK1155" s="778"/>
      <c r="DL1155" s="778"/>
      <c r="DM1155" s="778"/>
      <c r="DN1155" s="778"/>
      <c r="DO1155" s="778"/>
      <c r="DP1155" s="778"/>
      <c r="DQ1155" s="778"/>
      <c r="DR1155" s="778"/>
      <c r="DS1155" s="778"/>
      <c r="DT1155" s="778"/>
      <c r="DU1155" s="778"/>
      <c r="DV1155" s="778"/>
      <c r="DW1155" s="778"/>
      <c r="DX1155" s="778"/>
      <c r="DY1155" s="778"/>
      <c r="DZ1155" s="778"/>
      <c r="EA1155" s="778"/>
      <c r="EB1155" s="778"/>
      <c r="EC1155" s="778"/>
      <c r="ED1155" s="778"/>
      <c r="EE1155" s="778"/>
      <c r="EF1155" s="778"/>
      <c r="EG1155" s="778"/>
      <c r="EH1155" s="778"/>
      <c r="EI1155" s="778"/>
      <c r="EJ1155" s="778"/>
      <c r="EK1155" s="778"/>
      <c r="EL1155" s="778"/>
      <c r="EM1155" s="778"/>
      <c r="EN1155" s="778"/>
      <c r="EO1155" s="778"/>
      <c r="EP1155" s="778"/>
      <c r="EQ1155" s="778"/>
      <c r="ER1155" s="778"/>
      <c r="ES1155" s="778"/>
      <c r="ET1155" s="778"/>
      <c r="EU1155" s="778"/>
      <c r="EV1155" s="778"/>
      <c r="EW1155" s="778"/>
      <c r="EX1155" s="778"/>
      <c r="EY1155" s="778"/>
      <c r="EZ1155" s="778"/>
      <c r="FA1155" s="778"/>
      <c r="FB1155" s="778"/>
      <c r="FC1155" s="778"/>
      <c r="FD1155" s="778"/>
      <c r="FE1155" s="778"/>
      <c r="FF1155" s="778"/>
      <c r="FG1155" s="778"/>
      <c r="FH1155" s="778"/>
      <c r="FI1155" s="778"/>
      <c r="FJ1155" s="778"/>
      <c r="FK1155" s="778"/>
      <c r="FL1155" s="778"/>
      <c r="FM1155" s="778"/>
      <c r="FN1155" s="778"/>
      <c r="FO1155" s="778"/>
      <c r="FP1155" s="778"/>
      <c r="FQ1155" s="778"/>
      <c r="FR1155" s="778"/>
      <c r="FS1155" s="778"/>
      <c r="FT1155" s="778"/>
      <c r="FU1155" s="778"/>
      <c r="FV1155" s="778"/>
      <c r="FW1155" s="778"/>
      <c r="FX1155" s="778"/>
      <c r="FY1155" s="778"/>
      <c r="FZ1155" s="778"/>
      <c r="GA1155" s="778"/>
      <c r="GB1155" s="778"/>
      <c r="GC1155" s="778"/>
      <c r="GD1155" s="778"/>
      <c r="GE1155" s="778"/>
      <c r="GF1155" s="778"/>
      <c r="GG1155" s="778"/>
      <c r="GH1155" s="778"/>
      <c r="GI1155" s="778"/>
      <c r="GJ1155" s="778"/>
      <c r="GK1155" s="778"/>
      <c r="GL1155" s="778"/>
      <c r="GM1155" s="778"/>
      <c r="GN1155" s="778"/>
      <c r="GO1155" s="778"/>
      <c r="GP1155" s="778"/>
      <c r="GQ1155" s="778"/>
      <c r="GR1155" s="778"/>
      <c r="GS1155" s="778"/>
      <c r="GT1155" s="778"/>
      <c r="GU1155" s="778"/>
      <c r="GV1155" s="778"/>
      <c r="GW1155" s="778"/>
      <c r="GX1155" s="778"/>
      <c r="GY1155" s="778"/>
      <c r="GZ1155" s="778"/>
      <c r="HA1155" s="778"/>
      <c r="HB1155" s="778"/>
      <c r="HC1155" s="778"/>
      <c r="HD1155" s="778"/>
      <c r="HE1155" s="778"/>
      <c r="HF1155" s="778"/>
      <c r="HG1155" s="778"/>
      <c r="HH1155" s="778"/>
    </row>
    <row r="1156" spans="1:216" s="782" customFormat="1">
      <c r="A1156" s="779"/>
      <c r="B1156" s="780"/>
      <c r="C1156" s="780"/>
      <c r="D1156" s="780"/>
      <c r="E1156" s="780"/>
      <c r="F1156" s="780"/>
      <c r="G1156" s="780"/>
      <c r="H1156" s="780"/>
      <c r="I1156" s="780"/>
      <c r="J1156" s="780"/>
      <c r="K1156" s="780"/>
      <c r="L1156" s="780"/>
      <c r="M1156" s="780"/>
      <c r="N1156" s="780"/>
      <c r="O1156" s="780"/>
      <c r="P1156" s="780"/>
      <c r="Q1156" s="781"/>
      <c r="R1156" s="778"/>
      <c r="S1156" s="778"/>
      <c r="T1156" s="778"/>
      <c r="U1156" s="778"/>
      <c r="V1156" s="778"/>
      <c r="W1156" s="778"/>
      <c r="X1156" s="778"/>
      <c r="Y1156" s="778"/>
      <c r="Z1156" s="778"/>
      <c r="AA1156" s="778"/>
      <c r="AB1156" s="778"/>
      <c r="AC1156" s="778"/>
      <c r="AD1156" s="778"/>
      <c r="AE1156" s="778"/>
      <c r="AF1156" s="778"/>
      <c r="AG1156" s="778"/>
      <c r="AH1156" s="778"/>
      <c r="AI1156" s="778"/>
      <c r="AJ1156" s="778"/>
      <c r="AK1156" s="778"/>
      <c r="AL1156" s="778"/>
      <c r="AM1156" s="778"/>
      <c r="AN1156" s="778"/>
      <c r="AO1156" s="778"/>
      <c r="AP1156" s="778"/>
      <c r="AQ1156" s="778"/>
      <c r="AR1156" s="778"/>
      <c r="AS1156" s="778"/>
      <c r="AT1156" s="778"/>
      <c r="AU1156" s="778"/>
      <c r="AV1156" s="778"/>
      <c r="AW1156" s="778"/>
      <c r="AX1156" s="778"/>
      <c r="AY1156" s="778"/>
      <c r="AZ1156" s="778"/>
      <c r="BA1156" s="778"/>
      <c r="BB1156" s="778"/>
      <c r="BC1156" s="778"/>
      <c r="BD1156" s="778"/>
      <c r="BE1156" s="778"/>
      <c r="BF1156" s="778"/>
      <c r="BG1156" s="778"/>
      <c r="BH1156" s="778"/>
      <c r="BI1156" s="778"/>
      <c r="BJ1156" s="778"/>
      <c r="BK1156" s="778"/>
      <c r="BL1156" s="778"/>
      <c r="BM1156" s="778"/>
      <c r="BN1156" s="778"/>
      <c r="BO1156" s="778"/>
      <c r="BP1156" s="778"/>
      <c r="BQ1156" s="778"/>
      <c r="BR1156" s="778"/>
      <c r="BS1156" s="778"/>
      <c r="BT1156" s="778"/>
      <c r="BU1156" s="778"/>
      <c r="BV1156" s="778"/>
      <c r="BW1156" s="778"/>
      <c r="BX1156" s="778"/>
      <c r="BY1156" s="778"/>
      <c r="BZ1156" s="778"/>
      <c r="CA1156" s="778"/>
      <c r="CB1156" s="778"/>
      <c r="CC1156" s="778"/>
      <c r="CD1156" s="778"/>
      <c r="CE1156" s="778"/>
      <c r="CF1156" s="778"/>
      <c r="CG1156" s="778"/>
      <c r="CH1156" s="778"/>
      <c r="CI1156" s="778"/>
      <c r="CJ1156" s="778"/>
      <c r="CK1156" s="778"/>
      <c r="CL1156" s="778"/>
      <c r="CM1156" s="778"/>
      <c r="CN1156" s="778"/>
      <c r="CO1156" s="778"/>
      <c r="CP1156" s="778"/>
      <c r="CQ1156" s="778"/>
      <c r="CR1156" s="778"/>
      <c r="CS1156" s="778"/>
      <c r="CT1156" s="778"/>
      <c r="CU1156" s="778"/>
      <c r="CV1156" s="778"/>
      <c r="CW1156" s="778"/>
      <c r="CX1156" s="778"/>
      <c r="CY1156" s="778"/>
      <c r="CZ1156" s="778"/>
      <c r="DA1156" s="778"/>
      <c r="DB1156" s="778"/>
      <c r="DC1156" s="778"/>
      <c r="DD1156" s="778"/>
      <c r="DE1156" s="778"/>
      <c r="DF1156" s="778"/>
      <c r="DG1156" s="778"/>
      <c r="DH1156" s="778"/>
      <c r="DI1156" s="778"/>
      <c r="DJ1156" s="778"/>
      <c r="DK1156" s="778"/>
      <c r="DL1156" s="778"/>
      <c r="DM1156" s="778"/>
      <c r="DN1156" s="778"/>
      <c r="DO1156" s="778"/>
      <c r="DP1156" s="778"/>
      <c r="DQ1156" s="778"/>
      <c r="DR1156" s="778"/>
      <c r="DS1156" s="778"/>
      <c r="DT1156" s="778"/>
      <c r="DU1156" s="778"/>
      <c r="DV1156" s="778"/>
      <c r="DW1156" s="778"/>
      <c r="DX1156" s="778"/>
      <c r="DY1156" s="778"/>
      <c r="DZ1156" s="778"/>
      <c r="EA1156" s="778"/>
      <c r="EB1156" s="778"/>
      <c r="EC1156" s="778"/>
      <c r="ED1156" s="778"/>
      <c r="EE1156" s="778"/>
      <c r="EF1156" s="778"/>
      <c r="EG1156" s="778"/>
      <c r="EH1156" s="778"/>
      <c r="EI1156" s="778"/>
      <c r="EJ1156" s="778"/>
      <c r="EK1156" s="778"/>
      <c r="EL1156" s="778"/>
      <c r="EM1156" s="778"/>
      <c r="EN1156" s="778"/>
      <c r="EO1156" s="778"/>
      <c r="EP1156" s="778"/>
      <c r="EQ1156" s="778"/>
      <c r="ER1156" s="778"/>
      <c r="ES1156" s="778"/>
      <c r="ET1156" s="778"/>
      <c r="EU1156" s="778"/>
      <c r="EV1156" s="778"/>
      <c r="EW1156" s="778"/>
      <c r="EX1156" s="778"/>
      <c r="EY1156" s="778"/>
      <c r="EZ1156" s="778"/>
      <c r="FA1156" s="778"/>
      <c r="FB1156" s="778"/>
      <c r="FC1156" s="778"/>
      <c r="FD1156" s="778"/>
      <c r="FE1156" s="778"/>
      <c r="FF1156" s="778"/>
      <c r="FG1156" s="778"/>
      <c r="FH1156" s="778"/>
      <c r="FI1156" s="778"/>
      <c r="FJ1156" s="778"/>
      <c r="FK1156" s="778"/>
      <c r="FL1156" s="778"/>
      <c r="FM1156" s="778"/>
      <c r="FN1156" s="778"/>
      <c r="FO1156" s="778"/>
      <c r="FP1156" s="778"/>
      <c r="FQ1156" s="778"/>
      <c r="FR1156" s="778"/>
      <c r="FS1156" s="778"/>
      <c r="FT1156" s="778"/>
      <c r="FU1156" s="778"/>
      <c r="FV1156" s="778"/>
      <c r="FW1156" s="778"/>
      <c r="FX1156" s="778"/>
      <c r="FY1156" s="778"/>
      <c r="FZ1156" s="778"/>
      <c r="GA1156" s="778"/>
      <c r="GB1156" s="778"/>
      <c r="GC1156" s="778"/>
      <c r="GD1156" s="778"/>
      <c r="GE1156" s="778"/>
      <c r="GF1156" s="778"/>
      <c r="GG1156" s="778"/>
      <c r="GH1156" s="778"/>
      <c r="GI1156" s="778"/>
      <c r="GJ1156" s="778"/>
      <c r="GK1156" s="778"/>
      <c r="GL1156" s="778"/>
      <c r="GM1156" s="778"/>
      <c r="GN1156" s="778"/>
      <c r="GO1156" s="778"/>
      <c r="GP1156" s="778"/>
      <c r="GQ1156" s="778"/>
      <c r="GR1156" s="778"/>
      <c r="GS1156" s="778"/>
      <c r="GT1156" s="778"/>
      <c r="GU1156" s="778"/>
      <c r="GV1156" s="778"/>
      <c r="GW1156" s="778"/>
      <c r="GX1156" s="778"/>
      <c r="GY1156" s="778"/>
      <c r="GZ1156" s="778"/>
      <c r="HA1156" s="778"/>
      <c r="HB1156" s="778"/>
      <c r="HC1156" s="778"/>
      <c r="HD1156" s="778"/>
      <c r="HE1156" s="778"/>
      <c r="HF1156" s="778"/>
      <c r="HG1156" s="778"/>
      <c r="HH1156" s="778"/>
    </row>
    <row r="1157" spans="1:216" s="782" customFormat="1">
      <c r="A1157" s="779"/>
      <c r="B1157" s="780"/>
      <c r="C1157" s="780"/>
      <c r="D1157" s="780"/>
      <c r="E1157" s="780"/>
      <c r="F1157" s="780"/>
      <c r="G1157" s="780"/>
      <c r="H1157" s="780"/>
      <c r="I1157" s="780"/>
      <c r="J1157" s="780"/>
      <c r="K1157" s="780"/>
      <c r="L1157" s="780"/>
      <c r="M1157" s="780"/>
      <c r="N1157" s="780"/>
      <c r="O1157" s="780"/>
      <c r="P1157" s="780"/>
      <c r="Q1157" s="781"/>
      <c r="R1157" s="778"/>
      <c r="S1157" s="778"/>
      <c r="T1157" s="778"/>
      <c r="U1157" s="778"/>
      <c r="V1157" s="778"/>
      <c r="W1157" s="778"/>
      <c r="X1157" s="778"/>
      <c r="Y1157" s="778"/>
      <c r="Z1157" s="778"/>
      <c r="AA1157" s="778"/>
      <c r="AB1157" s="778"/>
      <c r="AC1157" s="778"/>
      <c r="AD1157" s="778"/>
      <c r="AE1157" s="778"/>
      <c r="AF1157" s="778"/>
      <c r="AG1157" s="778"/>
      <c r="AH1157" s="778"/>
      <c r="AI1157" s="778"/>
      <c r="AJ1157" s="778"/>
      <c r="AK1157" s="778"/>
      <c r="AL1157" s="778"/>
      <c r="AM1157" s="778"/>
      <c r="AN1157" s="778"/>
      <c r="AO1157" s="778"/>
      <c r="AP1157" s="778"/>
      <c r="AQ1157" s="778"/>
      <c r="AR1157" s="778"/>
      <c r="AS1157" s="778"/>
      <c r="AT1157" s="778"/>
      <c r="AU1157" s="778"/>
      <c r="AV1157" s="778"/>
      <c r="AW1157" s="778"/>
      <c r="AX1157" s="778"/>
      <c r="AY1157" s="778"/>
      <c r="AZ1157" s="778"/>
      <c r="BA1157" s="778"/>
      <c r="BB1157" s="778"/>
      <c r="BC1157" s="778"/>
      <c r="BD1157" s="778"/>
      <c r="BE1157" s="778"/>
      <c r="BF1157" s="778"/>
      <c r="BG1157" s="778"/>
      <c r="BH1157" s="778"/>
      <c r="BI1157" s="778"/>
      <c r="BJ1157" s="778"/>
      <c r="BK1157" s="778"/>
      <c r="BL1157" s="778"/>
      <c r="BM1157" s="778"/>
      <c r="BN1157" s="778"/>
      <c r="BO1157" s="778"/>
      <c r="BP1157" s="778"/>
      <c r="BQ1157" s="778"/>
      <c r="BR1157" s="778"/>
      <c r="BS1157" s="778"/>
      <c r="BT1157" s="778"/>
      <c r="BU1157" s="778"/>
      <c r="BV1157" s="778"/>
      <c r="BW1157" s="778"/>
      <c r="BX1157" s="778"/>
      <c r="BY1157" s="778"/>
      <c r="BZ1157" s="778"/>
      <c r="CA1157" s="778"/>
      <c r="CB1157" s="778"/>
      <c r="CC1157" s="778"/>
      <c r="CD1157" s="778"/>
      <c r="CE1157" s="778"/>
      <c r="CF1157" s="778"/>
      <c r="CG1157" s="778"/>
      <c r="CH1157" s="778"/>
      <c r="CI1157" s="778"/>
      <c r="CJ1157" s="778"/>
      <c r="CK1157" s="778"/>
      <c r="CL1157" s="778"/>
      <c r="CM1157" s="778"/>
      <c r="CN1157" s="778"/>
      <c r="CO1157" s="778"/>
      <c r="CP1157" s="778"/>
      <c r="CQ1157" s="778"/>
      <c r="CR1157" s="778"/>
      <c r="CS1157" s="778"/>
      <c r="CT1157" s="778"/>
      <c r="CU1157" s="778"/>
      <c r="CV1157" s="778"/>
      <c r="CW1157" s="778"/>
      <c r="CX1157" s="778"/>
      <c r="CY1157" s="778"/>
      <c r="CZ1157" s="778"/>
      <c r="DA1157" s="778"/>
      <c r="DB1157" s="778"/>
      <c r="DC1157" s="778"/>
      <c r="DD1157" s="778"/>
      <c r="DE1157" s="778"/>
      <c r="DF1157" s="778"/>
      <c r="DG1157" s="778"/>
      <c r="DH1157" s="778"/>
      <c r="DI1157" s="778"/>
      <c r="DJ1157" s="778"/>
      <c r="DK1157" s="778"/>
      <c r="DL1157" s="778"/>
      <c r="DM1157" s="778"/>
      <c r="DN1157" s="778"/>
      <c r="DO1157" s="778"/>
      <c r="DP1157" s="778"/>
      <c r="DQ1157" s="778"/>
      <c r="DR1157" s="778"/>
      <c r="DS1157" s="778"/>
      <c r="DT1157" s="778"/>
      <c r="DU1157" s="778"/>
      <c r="DV1157" s="778"/>
      <c r="DW1157" s="778"/>
      <c r="DX1157" s="778"/>
      <c r="DY1157" s="778"/>
      <c r="DZ1157" s="778"/>
      <c r="EA1157" s="778"/>
      <c r="EB1157" s="778"/>
      <c r="EC1157" s="778"/>
      <c r="ED1157" s="778"/>
      <c r="EE1157" s="778"/>
      <c r="EF1157" s="778"/>
      <c r="EG1157" s="778"/>
      <c r="EH1157" s="778"/>
      <c r="EI1157" s="778"/>
      <c r="EJ1157" s="778"/>
      <c r="EK1157" s="778"/>
      <c r="EL1157" s="778"/>
      <c r="EM1157" s="778"/>
      <c r="EN1157" s="778"/>
      <c r="EO1157" s="778"/>
      <c r="EP1157" s="778"/>
      <c r="EQ1157" s="778"/>
      <c r="ER1157" s="778"/>
      <c r="ES1157" s="778"/>
      <c r="ET1157" s="778"/>
      <c r="EU1157" s="778"/>
      <c r="EV1157" s="778"/>
      <c r="EW1157" s="778"/>
      <c r="EX1157" s="778"/>
      <c r="EY1157" s="778"/>
      <c r="EZ1157" s="778"/>
      <c r="FA1157" s="778"/>
      <c r="FB1157" s="778"/>
      <c r="FC1157" s="778"/>
      <c r="FD1157" s="778"/>
      <c r="FE1157" s="778"/>
      <c r="FF1157" s="778"/>
      <c r="FG1157" s="778"/>
      <c r="FH1157" s="778"/>
      <c r="FI1157" s="778"/>
      <c r="FJ1157" s="778"/>
      <c r="FK1157" s="778"/>
      <c r="FL1157" s="778"/>
      <c r="FM1157" s="778"/>
      <c r="FN1157" s="778"/>
      <c r="FO1157" s="778"/>
      <c r="FP1157" s="778"/>
      <c r="FQ1157" s="778"/>
      <c r="FR1157" s="778"/>
      <c r="FS1157" s="778"/>
      <c r="FT1157" s="778"/>
      <c r="FU1157" s="778"/>
      <c r="FV1157" s="778"/>
      <c r="FW1157" s="778"/>
      <c r="FX1157" s="778"/>
      <c r="FY1157" s="778"/>
      <c r="FZ1157" s="778"/>
      <c r="GA1157" s="778"/>
      <c r="GB1157" s="778"/>
      <c r="GC1157" s="778"/>
      <c r="GD1157" s="778"/>
      <c r="GE1157" s="778"/>
      <c r="GF1157" s="778"/>
      <c r="GG1157" s="778"/>
      <c r="GH1157" s="778"/>
      <c r="GI1157" s="778"/>
      <c r="GJ1157" s="778"/>
      <c r="GK1157" s="778"/>
      <c r="GL1157" s="778"/>
      <c r="GM1157" s="778"/>
      <c r="GN1157" s="778"/>
      <c r="GO1157" s="778"/>
      <c r="GP1157" s="778"/>
      <c r="GQ1157" s="778"/>
      <c r="GR1157" s="778"/>
      <c r="GS1157" s="778"/>
      <c r="GT1157" s="778"/>
      <c r="GU1157" s="778"/>
      <c r="GV1157" s="778"/>
      <c r="GW1157" s="778"/>
      <c r="GX1157" s="778"/>
      <c r="GY1157" s="778"/>
      <c r="GZ1157" s="778"/>
      <c r="HA1157" s="778"/>
      <c r="HB1157" s="778"/>
      <c r="HC1157" s="778"/>
      <c r="HD1157" s="778"/>
      <c r="HE1157" s="778"/>
      <c r="HF1157" s="778"/>
      <c r="HG1157" s="778"/>
      <c r="HH1157" s="778"/>
    </row>
    <row r="1158" spans="1:216" s="782" customFormat="1">
      <c r="A1158" s="779"/>
      <c r="B1158" s="780"/>
      <c r="C1158" s="780"/>
      <c r="D1158" s="780"/>
      <c r="E1158" s="780"/>
      <c r="F1158" s="780"/>
      <c r="G1158" s="780"/>
      <c r="H1158" s="780"/>
      <c r="I1158" s="780"/>
      <c r="J1158" s="780"/>
      <c r="K1158" s="780"/>
      <c r="L1158" s="780"/>
      <c r="M1158" s="780"/>
      <c r="N1158" s="780"/>
      <c r="O1158" s="780"/>
      <c r="P1158" s="780"/>
      <c r="Q1158" s="781"/>
      <c r="R1158" s="778"/>
      <c r="S1158" s="778"/>
      <c r="T1158" s="778"/>
      <c r="U1158" s="778"/>
      <c r="V1158" s="778"/>
      <c r="W1158" s="778"/>
      <c r="X1158" s="778"/>
      <c r="Y1158" s="778"/>
      <c r="Z1158" s="778"/>
      <c r="AA1158" s="778"/>
      <c r="AB1158" s="778"/>
      <c r="AC1158" s="778"/>
      <c r="AD1158" s="778"/>
      <c r="AE1158" s="778"/>
      <c r="AF1158" s="778"/>
      <c r="AG1158" s="778"/>
      <c r="AH1158" s="778"/>
      <c r="AI1158" s="778"/>
      <c r="AJ1158" s="778"/>
      <c r="AK1158" s="778"/>
      <c r="AL1158" s="778"/>
      <c r="AM1158" s="778"/>
      <c r="AN1158" s="778"/>
      <c r="AO1158" s="778"/>
      <c r="AP1158" s="778"/>
      <c r="AQ1158" s="778"/>
      <c r="AR1158" s="778"/>
      <c r="AS1158" s="778"/>
      <c r="AT1158" s="778"/>
      <c r="AU1158" s="778"/>
      <c r="AV1158" s="778"/>
      <c r="AW1158" s="778"/>
      <c r="AX1158" s="778"/>
      <c r="AY1158" s="778"/>
      <c r="AZ1158" s="778"/>
      <c r="BA1158" s="778"/>
      <c r="BB1158" s="778"/>
      <c r="BC1158" s="778"/>
      <c r="BD1158" s="778"/>
      <c r="BE1158" s="778"/>
      <c r="BF1158" s="778"/>
      <c r="BG1158" s="778"/>
      <c r="BH1158" s="778"/>
      <c r="BI1158" s="778"/>
      <c r="BJ1158" s="778"/>
      <c r="BK1158" s="778"/>
      <c r="BL1158" s="778"/>
      <c r="BM1158" s="778"/>
      <c r="BN1158" s="778"/>
      <c r="BO1158" s="778"/>
      <c r="BP1158" s="778"/>
      <c r="BQ1158" s="778"/>
      <c r="BR1158" s="778"/>
      <c r="BS1158" s="778"/>
      <c r="BT1158" s="778"/>
      <c r="BU1158" s="778"/>
      <c r="BV1158" s="778"/>
      <c r="BW1158" s="778"/>
      <c r="BX1158" s="778"/>
      <c r="BY1158" s="778"/>
      <c r="BZ1158" s="778"/>
      <c r="CA1158" s="778"/>
      <c r="CB1158" s="778"/>
      <c r="CC1158" s="778"/>
      <c r="CD1158" s="778"/>
      <c r="CE1158" s="778"/>
      <c r="CF1158" s="778"/>
      <c r="CG1158" s="778"/>
      <c r="CH1158" s="778"/>
      <c r="CI1158" s="778"/>
      <c r="CJ1158" s="778"/>
      <c r="CK1158" s="778"/>
      <c r="CL1158" s="778"/>
      <c r="CM1158" s="778"/>
      <c r="CN1158" s="778"/>
      <c r="CO1158" s="778"/>
      <c r="CP1158" s="778"/>
      <c r="CQ1158" s="778"/>
      <c r="CR1158" s="778"/>
      <c r="CS1158" s="778"/>
      <c r="CT1158" s="778"/>
      <c r="CU1158" s="778"/>
      <c r="CV1158" s="778"/>
      <c r="CW1158" s="778"/>
      <c r="CX1158" s="778"/>
      <c r="CY1158" s="778"/>
      <c r="CZ1158" s="778"/>
      <c r="DA1158" s="778"/>
      <c r="DB1158" s="778"/>
      <c r="DC1158" s="778"/>
      <c r="DD1158" s="778"/>
      <c r="DE1158" s="778"/>
      <c r="DF1158" s="778"/>
      <c r="DG1158" s="778"/>
      <c r="DH1158" s="778"/>
      <c r="DI1158" s="778"/>
      <c r="DJ1158" s="778"/>
      <c r="DK1158" s="778"/>
      <c r="DL1158" s="778"/>
      <c r="DM1158" s="778"/>
      <c r="DN1158" s="778"/>
      <c r="DO1158" s="778"/>
      <c r="DP1158" s="778"/>
      <c r="DQ1158" s="778"/>
      <c r="DR1158" s="778"/>
      <c r="DS1158" s="778"/>
      <c r="DT1158" s="778"/>
      <c r="DU1158" s="778"/>
      <c r="DV1158" s="778"/>
      <c r="DW1158" s="778"/>
      <c r="DX1158" s="778"/>
      <c r="DY1158" s="778"/>
      <c r="DZ1158" s="778"/>
      <c r="EA1158" s="778"/>
      <c r="EB1158" s="778"/>
      <c r="EC1158" s="778"/>
      <c r="ED1158" s="778"/>
      <c r="EE1158" s="778"/>
      <c r="EF1158" s="778"/>
      <c r="EG1158" s="778"/>
      <c r="EH1158" s="778"/>
      <c r="EI1158" s="778"/>
      <c r="EJ1158" s="778"/>
      <c r="EK1158" s="778"/>
      <c r="EL1158" s="778"/>
      <c r="EM1158" s="778"/>
      <c r="EN1158" s="778"/>
      <c r="EO1158" s="778"/>
      <c r="EP1158" s="778"/>
      <c r="EQ1158" s="778"/>
      <c r="ER1158" s="778"/>
      <c r="ES1158" s="778"/>
      <c r="ET1158" s="778"/>
      <c r="EU1158" s="778"/>
      <c r="EV1158" s="778"/>
      <c r="EW1158" s="778"/>
      <c r="EX1158" s="778"/>
      <c r="EY1158" s="778"/>
      <c r="EZ1158" s="778"/>
      <c r="FA1158" s="778"/>
      <c r="FB1158" s="778"/>
      <c r="FC1158" s="778"/>
      <c r="FD1158" s="778"/>
      <c r="FE1158" s="778"/>
      <c r="FF1158" s="778"/>
      <c r="FG1158" s="778"/>
      <c r="FH1158" s="778"/>
      <c r="FI1158" s="778"/>
      <c r="FJ1158" s="778"/>
      <c r="FK1158" s="778"/>
      <c r="FL1158" s="778"/>
      <c r="FM1158" s="778"/>
      <c r="FN1158" s="778"/>
      <c r="FO1158" s="778"/>
      <c r="FP1158" s="778"/>
      <c r="FQ1158" s="778"/>
      <c r="FR1158" s="778"/>
      <c r="FS1158" s="778"/>
      <c r="FT1158" s="778"/>
      <c r="FU1158" s="778"/>
      <c r="FV1158" s="778"/>
      <c r="FW1158" s="778"/>
      <c r="FX1158" s="778"/>
      <c r="FY1158" s="778"/>
      <c r="FZ1158" s="778"/>
      <c r="GA1158" s="778"/>
      <c r="GB1158" s="778"/>
      <c r="GC1158" s="778"/>
      <c r="GD1158" s="778"/>
      <c r="GE1158" s="778"/>
      <c r="GF1158" s="778"/>
      <c r="GG1158" s="778"/>
      <c r="GH1158" s="778"/>
      <c r="GI1158" s="778"/>
      <c r="GJ1158" s="778"/>
      <c r="GK1158" s="778"/>
      <c r="GL1158" s="778"/>
      <c r="GM1158" s="778"/>
      <c r="GN1158" s="778"/>
      <c r="GO1158" s="778"/>
      <c r="GP1158" s="778"/>
      <c r="GQ1158" s="778"/>
      <c r="GR1158" s="778"/>
      <c r="GS1158" s="778"/>
      <c r="GT1158" s="778"/>
      <c r="GU1158" s="778"/>
      <c r="GV1158" s="778"/>
      <c r="GW1158" s="778"/>
      <c r="GX1158" s="778"/>
      <c r="GY1158" s="778"/>
      <c r="GZ1158" s="778"/>
      <c r="HA1158" s="778"/>
      <c r="HB1158" s="778"/>
      <c r="HC1158" s="778"/>
      <c r="HD1158" s="778"/>
      <c r="HE1158" s="778"/>
      <c r="HF1158" s="778"/>
      <c r="HG1158" s="778"/>
      <c r="HH1158" s="778"/>
    </row>
    <row r="1159" spans="1:216" s="782" customFormat="1">
      <c r="A1159" s="779"/>
      <c r="B1159" s="780"/>
      <c r="C1159" s="780"/>
      <c r="D1159" s="780"/>
      <c r="E1159" s="780"/>
      <c r="F1159" s="780"/>
      <c r="G1159" s="780"/>
      <c r="H1159" s="780"/>
      <c r="I1159" s="780"/>
      <c r="J1159" s="780"/>
      <c r="K1159" s="780"/>
      <c r="L1159" s="780"/>
      <c r="M1159" s="780"/>
      <c r="N1159" s="780"/>
      <c r="O1159" s="780"/>
      <c r="P1159" s="780"/>
      <c r="Q1159" s="781"/>
      <c r="R1159" s="778"/>
      <c r="S1159" s="778"/>
      <c r="T1159" s="778"/>
      <c r="U1159" s="778"/>
      <c r="V1159" s="778"/>
      <c r="W1159" s="778"/>
      <c r="X1159" s="778"/>
      <c r="Y1159" s="778"/>
      <c r="Z1159" s="778"/>
      <c r="AA1159" s="778"/>
      <c r="AB1159" s="778"/>
      <c r="AC1159" s="778"/>
      <c r="AD1159" s="778"/>
      <c r="AE1159" s="778"/>
      <c r="AF1159" s="778"/>
      <c r="AG1159" s="778"/>
      <c r="AH1159" s="778"/>
      <c r="AI1159" s="778"/>
      <c r="AJ1159" s="778"/>
      <c r="AK1159" s="778"/>
      <c r="AL1159" s="778"/>
      <c r="AM1159" s="778"/>
      <c r="AN1159" s="778"/>
      <c r="AO1159" s="778"/>
      <c r="AP1159" s="778"/>
      <c r="AQ1159" s="778"/>
      <c r="AR1159" s="778"/>
      <c r="AS1159" s="778"/>
      <c r="AT1159" s="778"/>
      <c r="AU1159" s="778"/>
      <c r="AV1159" s="778"/>
      <c r="AW1159" s="778"/>
      <c r="AX1159" s="778"/>
      <c r="AY1159" s="778"/>
      <c r="AZ1159" s="778"/>
      <c r="BA1159" s="778"/>
      <c r="BB1159" s="778"/>
      <c r="BC1159" s="778"/>
      <c r="BD1159" s="778"/>
      <c r="BE1159" s="778"/>
      <c r="BF1159" s="778"/>
      <c r="BG1159" s="778"/>
      <c r="BH1159" s="778"/>
      <c r="BI1159" s="778"/>
      <c r="BJ1159" s="778"/>
      <c r="BK1159" s="778"/>
      <c r="BL1159" s="778"/>
      <c r="BM1159" s="778"/>
      <c r="BN1159" s="778"/>
      <c r="BO1159" s="778"/>
      <c r="BP1159" s="778"/>
      <c r="BQ1159" s="778"/>
      <c r="BR1159" s="778"/>
      <c r="BS1159" s="778"/>
      <c r="BT1159" s="778"/>
      <c r="BU1159" s="778"/>
      <c r="BV1159" s="778"/>
      <c r="BW1159" s="778"/>
      <c r="BX1159" s="778"/>
      <c r="BY1159" s="778"/>
      <c r="BZ1159" s="778"/>
      <c r="CA1159" s="778"/>
      <c r="CB1159" s="778"/>
      <c r="CC1159" s="778"/>
      <c r="CD1159" s="778"/>
      <c r="CE1159" s="778"/>
      <c r="CF1159" s="778"/>
      <c r="CG1159" s="778"/>
      <c r="CH1159" s="778"/>
      <c r="CI1159" s="778"/>
      <c r="CJ1159" s="778"/>
      <c r="CK1159" s="778"/>
      <c r="CL1159" s="778"/>
      <c r="CM1159" s="778"/>
      <c r="CN1159" s="778"/>
      <c r="CO1159" s="778"/>
      <c r="CP1159" s="778"/>
      <c r="CQ1159" s="778"/>
      <c r="CR1159" s="778"/>
      <c r="CS1159" s="778"/>
      <c r="CT1159" s="778"/>
      <c r="CU1159" s="778"/>
      <c r="CV1159" s="778"/>
      <c r="CW1159" s="778"/>
      <c r="CX1159" s="778"/>
      <c r="CY1159" s="778"/>
      <c r="CZ1159" s="778"/>
      <c r="DA1159" s="778"/>
      <c r="DB1159" s="778"/>
      <c r="DC1159" s="778"/>
      <c r="DD1159" s="778"/>
      <c r="DE1159" s="778"/>
      <c r="DF1159" s="778"/>
      <c r="DG1159" s="778"/>
      <c r="DH1159" s="778"/>
      <c r="DI1159" s="778"/>
      <c r="DJ1159" s="778"/>
      <c r="DK1159" s="778"/>
      <c r="DL1159" s="778"/>
      <c r="DM1159" s="778"/>
      <c r="DN1159" s="778"/>
      <c r="DO1159" s="778"/>
      <c r="DP1159" s="778"/>
      <c r="DQ1159" s="778"/>
      <c r="DR1159" s="778"/>
      <c r="DS1159" s="778"/>
      <c r="DT1159" s="778"/>
      <c r="DU1159" s="778"/>
      <c r="DV1159" s="778"/>
      <c r="DW1159" s="778"/>
      <c r="DX1159" s="778"/>
      <c r="DY1159" s="778"/>
      <c r="DZ1159" s="778"/>
      <c r="EA1159" s="778"/>
      <c r="EB1159" s="778"/>
      <c r="EC1159" s="778"/>
      <c r="ED1159" s="778"/>
      <c r="EE1159" s="778"/>
      <c r="EF1159" s="778"/>
      <c r="EG1159" s="778"/>
      <c r="EH1159" s="778"/>
      <c r="EI1159" s="778"/>
      <c r="EJ1159" s="778"/>
      <c r="EK1159" s="778"/>
      <c r="EL1159" s="778"/>
      <c r="EM1159" s="778"/>
      <c r="EN1159" s="778"/>
      <c r="EO1159" s="778"/>
      <c r="EP1159" s="778"/>
      <c r="EQ1159" s="778"/>
      <c r="ER1159" s="778"/>
      <c r="ES1159" s="778"/>
      <c r="ET1159" s="778"/>
      <c r="EU1159" s="778"/>
      <c r="EV1159" s="778"/>
      <c r="EW1159" s="778"/>
      <c r="EX1159" s="778"/>
      <c r="EY1159" s="778"/>
      <c r="EZ1159" s="778"/>
      <c r="FA1159" s="778"/>
      <c r="FB1159" s="778"/>
      <c r="FC1159" s="778"/>
      <c r="FD1159" s="778"/>
      <c r="FE1159" s="778"/>
      <c r="FF1159" s="778"/>
      <c r="FG1159" s="778"/>
      <c r="FH1159" s="778"/>
      <c r="FI1159" s="778"/>
      <c r="FJ1159" s="778"/>
      <c r="FK1159" s="778"/>
      <c r="FL1159" s="778"/>
      <c r="FM1159" s="778"/>
      <c r="FN1159" s="778"/>
      <c r="FO1159" s="778"/>
      <c r="FP1159" s="778"/>
      <c r="FQ1159" s="778"/>
      <c r="FR1159" s="778"/>
      <c r="FS1159" s="778"/>
      <c r="FT1159" s="778"/>
      <c r="FU1159" s="778"/>
      <c r="FV1159" s="778"/>
      <c r="FW1159" s="778"/>
      <c r="FX1159" s="778"/>
      <c r="FY1159" s="778"/>
      <c r="FZ1159" s="778"/>
      <c r="GA1159" s="778"/>
      <c r="GB1159" s="778"/>
      <c r="GC1159" s="778"/>
      <c r="GD1159" s="778"/>
      <c r="GE1159" s="778"/>
      <c r="GF1159" s="778"/>
      <c r="GG1159" s="778"/>
      <c r="GH1159" s="778"/>
      <c r="GI1159" s="778"/>
      <c r="GJ1159" s="778"/>
      <c r="GK1159" s="778"/>
      <c r="GL1159" s="778"/>
      <c r="GM1159" s="778"/>
      <c r="GN1159" s="778"/>
      <c r="GO1159" s="778"/>
      <c r="GP1159" s="778"/>
      <c r="GQ1159" s="778"/>
      <c r="GR1159" s="778"/>
      <c r="GS1159" s="778"/>
      <c r="GT1159" s="778"/>
      <c r="GU1159" s="778"/>
      <c r="GV1159" s="778"/>
      <c r="GW1159" s="778"/>
      <c r="GX1159" s="778"/>
      <c r="GY1159" s="778"/>
      <c r="GZ1159" s="778"/>
      <c r="HA1159" s="778"/>
      <c r="HB1159" s="778"/>
      <c r="HC1159" s="778"/>
      <c r="HD1159" s="778"/>
      <c r="HE1159" s="778"/>
      <c r="HF1159" s="778"/>
      <c r="HG1159" s="778"/>
      <c r="HH1159" s="778"/>
    </row>
    <row r="1160" spans="1:216" s="782" customFormat="1">
      <c r="A1160" s="779"/>
      <c r="B1160" s="780"/>
      <c r="C1160" s="780"/>
      <c r="D1160" s="780"/>
      <c r="E1160" s="780"/>
      <c r="F1160" s="780"/>
      <c r="G1160" s="780"/>
      <c r="H1160" s="780"/>
      <c r="I1160" s="780"/>
      <c r="J1160" s="780"/>
      <c r="K1160" s="780"/>
      <c r="L1160" s="780"/>
      <c r="M1160" s="780"/>
      <c r="N1160" s="780"/>
      <c r="O1160" s="780"/>
      <c r="P1160" s="780"/>
      <c r="Q1160" s="781"/>
      <c r="R1160" s="778"/>
      <c r="S1160" s="778"/>
      <c r="T1160" s="778"/>
      <c r="U1160" s="778"/>
      <c r="V1160" s="778"/>
      <c r="W1160" s="778"/>
      <c r="X1160" s="778"/>
      <c r="Y1160" s="778"/>
      <c r="Z1160" s="778"/>
      <c r="AA1160" s="778"/>
      <c r="AB1160" s="778"/>
      <c r="AC1160" s="778"/>
      <c r="AD1160" s="778"/>
      <c r="AE1160" s="778"/>
      <c r="AF1160" s="778"/>
      <c r="AG1160" s="778"/>
      <c r="AH1160" s="778"/>
      <c r="AI1160" s="778"/>
      <c r="AJ1160" s="778"/>
      <c r="AK1160" s="778"/>
      <c r="AL1160" s="778"/>
      <c r="AM1160" s="778"/>
      <c r="AN1160" s="778"/>
      <c r="AO1160" s="778"/>
      <c r="AP1160" s="778"/>
      <c r="AQ1160" s="778"/>
      <c r="AR1160" s="778"/>
      <c r="AS1160" s="778"/>
      <c r="AT1160" s="778"/>
      <c r="AU1160" s="778"/>
      <c r="AV1160" s="778"/>
      <c r="AW1160" s="778"/>
      <c r="AX1160" s="778"/>
      <c r="AY1160" s="778"/>
      <c r="AZ1160" s="778"/>
      <c r="BA1160" s="778"/>
      <c r="BB1160" s="778"/>
      <c r="BC1160" s="778"/>
      <c r="BD1160" s="778"/>
      <c r="BE1160" s="778"/>
      <c r="BF1160" s="778"/>
      <c r="BG1160" s="778"/>
      <c r="BH1160" s="778"/>
      <c r="BI1160" s="778"/>
      <c r="BJ1160" s="778"/>
      <c r="BK1160" s="778"/>
      <c r="BL1160" s="778"/>
      <c r="BM1160" s="778"/>
      <c r="BN1160" s="778"/>
      <c r="BO1160" s="778"/>
      <c r="BP1160" s="778"/>
      <c r="BQ1160" s="778"/>
      <c r="BR1160" s="778"/>
      <c r="BS1160" s="778"/>
      <c r="BT1160" s="778"/>
      <c r="BU1160" s="778"/>
      <c r="BV1160" s="778"/>
      <c r="BW1160" s="778"/>
      <c r="BX1160" s="778"/>
      <c r="BY1160" s="778"/>
      <c r="BZ1160" s="778"/>
      <c r="CA1160" s="778"/>
      <c r="CB1160" s="778"/>
      <c r="CC1160" s="778"/>
      <c r="CD1160" s="778"/>
      <c r="CE1160" s="778"/>
      <c r="CF1160" s="778"/>
      <c r="CG1160" s="778"/>
      <c r="CH1160" s="778"/>
      <c r="CI1160" s="778"/>
      <c r="CJ1160" s="778"/>
      <c r="CK1160" s="778"/>
      <c r="CL1160" s="778"/>
      <c r="CM1160" s="778"/>
      <c r="CN1160" s="778"/>
      <c r="CO1160" s="778"/>
      <c r="CP1160" s="778"/>
      <c r="CQ1160" s="778"/>
      <c r="CR1160" s="778"/>
      <c r="CS1160" s="778"/>
      <c r="CT1160" s="778"/>
      <c r="CU1160" s="778"/>
      <c r="CV1160" s="778"/>
      <c r="CW1160" s="778"/>
      <c r="CX1160" s="778"/>
      <c r="CY1160" s="778"/>
      <c r="CZ1160" s="778"/>
      <c r="DA1160" s="778"/>
      <c r="DB1160" s="778"/>
      <c r="DC1160" s="778"/>
      <c r="DD1160" s="778"/>
      <c r="DE1160" s="778"/>
      <c r="DF1160" s="778"/>
      <c r="DG1160" s="778"/>
      <c r="DH1160" s="778"/>
      <c r="DI1160" s="778"/>
      <c r="DJ1160" s="778"/>
      <c r="DK1160" s="778"/>
      <c r="DL1160" s="778"/>
      <c r="DM1160" s="778"/>
      <c r="DN1160" s="778"/>
      <c r="DO1160" s="778"/>
      <c r="DP1160" s="778"/>
      <c r="DQ1160" s="778"/>
      <c r="DR1160" s="778"/>
      <c r="DS1160" s="778"/>
      <c r="DT1160" s="778"/>
      <c r="DU1160" s="778"/>
      <c r="DV1160" s="778"/>
      <c r="DW1160" s="778"/>
      <c r="DX1160" s="778"/>
      <c r="DY1160" s="778"/>
      <c r="DZ1160" s="778"/>
      <c r="EA1160" s="778"/>
      <c r="EB1160" s="778"/>
      <c r="EC1160" s="778"/>
      <c r="ED1160" s="778"/>
      <c r="EE1160" s="778"/>
      <c r="EF1160" s="778"/>
      <c r="EG1160" s="778"/>
      <c r="EH1160" s="778"/>
      <c r="EI1160" s="778"/>
      <c r="EJ1160" s="778"/>
      <c r="EK1160" s="778"/>
      <c r="EL1160" s="778"/>
      <c r="EM1160" s="778"/>
      <c r="EN1160" s="778"/>
      <c r="EO1160" s="778"/>
      <c r="EP1160" s="778"/>
      <c r="EQ1160" s="778"/>
      <c r="ER1160" s="778"/>
      <c r="ES1160" s="778"/>
      <c r="ET1160" s="778"/>
      <c r="EU1160" s="778"/>
      <c r="EV1160" s="778"/>
      <c r="EW1160" s="778"/>
      <c r="EX1160" s="778"/>
      <c r="EY1160" s="778"/>
      <c r="EZ1160" s="778"/>
      <c r="FA1160" s="778"/>
      <c r="FB1160" s="778"/>
      <c r="FC1160" s="778"/>
      <c r="FD1160" s="778"/>
      <c r="FE1160" s="778"/>
      <c r="FF1160" s="778"/>
      <c r="FG1160" s="778"/>
      <c r="FH1160" s="778"/>
      <c r="FI1160" s="778"/>
      <c r="FJ1160" s="778"/>
      <c r="FK1160" s="778"/>
      <c r="FL1160" s="778"/>
      <c r="FM1160" s="778"/>
      <c r="FN1160" s="778"/>
      <c r="FO1160" s="778"/>
      <c r="FP1160" s="778"/>
      <c r="FQ1160" s="778"/>
      <c r="FR1160" s="778"/>
      <c r="FS1160" s="778"/>
      <c r="FT1160" s="778"/>
      <c r="FU1160" s="778"/>
      <c r="FV1160" s="778"/>
      <c r="FW1160" s="778"/>
      <c r="FX1160" s="778"/>
      <c r="FY1160" s="778"/>
      <c r="FZ1160" s="778"/>
      <c r="GA1160" s="778"/>
      <c r="GB1160" s="778"/>
      <c r="GC1160" s="778"/>
      <c r="GD1160" s="778"/>
      <c r="GE1160" s="778"/>
      <c r="GF1160" s="778"/>
      <c r="GG1160" s="778"/>
      <c r="GH1160" s="778"/>
      <c r="GI1160" s="778"/>
      <c r="GJ1160" s="778"/>
      <c r="GK1160" s="778"/>
      <c r="GL1160" s="778"/>
      <c r="GM1160" s="778"/>
      <c r="GN1160" s="778"/>
      <c r="GO1160" s="778"/>
      <c r="GP1160" s="778"/>
      <c r="GQ1160" s="778"/>
      <c r="GR1160" s="778"/>
      <c r="GS1160" s="778"/>
      <c r="GT1160" s="778"/>
      <c r="GU1160" s="778"/>
      <c r="GV1160" s="778"/>
      <c r="GW1160" s="778"/>
      <c r="GX1160" s="778"/>
      <c r="GY1160" s="778"/>
      <c r="GZ1160" s="778"/>
      <c r="HA1160" s="778"/>
      <c r="HB1160" s="778"/>
      <c r="HC1160" s="778"/>
      <c r="HD1160" s="778"/>
      <c r="HE1160" s="778"/>
      <c r="HF1160" s="778"/>
      <c r="HG1160" s="778"/>
      <c r="HH1160" s="778"/>
    </row>
    <row r="1161" spans="1:216" s="782" customFormat="1">
      <c r="A1161" s="779"/>
      <c r="B1161" s="780"/>
      <c r="C1161" s="780"/>
      <c r="D1161" s="780"/>
      <c r="E1161" s="780"/>
      <c r="F1161" s="780"/>
      <c r="G1161" s="780"/>
      <c r="H1161" s="780"/>
      <c r="I1161" s="780"/>
      <c r="J1161" s="780"/>
      <c r="K1161" s="780"/>
      <c r="L1161" s="780"/>
      <c r="M1161" s="780"/>
      <c r="N1161" s="780"/>
      <c r="O1161" s="780"/>
      <c r="P1161" s="780"/>
      <c r="Q1161" s="781"/>
      <c r="R1161" s="778"/>
      <c r="S1161" s="778"/>
      <c r="T1161" s="778"/>
      <c r="U1161" s="778"/>
      <c r="V1161" s="778"/>
      <c r="W1161" s="778"/>
      <c r="X1161" s="778"/>
      <c r="Y1161" s="778"/>
      <c r="Z1161" s="778"/>
      <c r="AA1161" s="778"/>
      <c r="AB1161" s="778"/>
      <c r="AC1161" s="778"/>
      <c r="AD1161" s="778"/>
      <c r="AE1161" s="778"/>
      <c r="AF1161" s="778"/>
      <c r="AG1161" s="778"/>
      <c r="AH1161" s="778"/>
      <c r="AI1161" s="778"/>
      <c r="AJ1161" s="778"/>
      <c r="AK1161" s="778"/>
      <c r="AL1161" s="778"/>
      <c r="AM1161" s="778"/>
      <c r="AN1161" s="778"/>
      <c r="AO1161" s="778"/>
      <c r="AP1161" s="778"/>
      <c r="AQ1161" s="778"/>
      <c r="AR1161" s="778"/>
      <c r="AS1161" s="778"/>
      <c r="AT1161" s="778"/>
      <c r="AU1161" s="778"/>
      <c r="AV1161" s="778"/>
      <c r="AW1161" s="778"/>
      <c r="AX1161" s="778"/>
      <c r="AY1161" s="778"/>
      <c r="AZ1161" s="778"/>
      <c r="BA1161" s="778"/>
      <c r="BB1161" s="778"/>
      <c r="BC1161" s="778"/>
      <c r="BD1161" s="778"/>
      <c r="BE1161" s="778"/>
      <c r="BF1161" s="778"/>
      <c r="BG1161" s="778"/>
      <c r="BH1161" s="778"/>
      <c r="BI1161" s="778"/>
      <c r="BJ1161" s="778"/>
      <c r="BK1161" s="778"/>
      <c r="BL1161" s="778"/>
      <c r="BM1161" s="778"/>
      <c r="BN1161" s="778"/>
      <c r="BO1161" s="778"/>
      <c r="BP1161" s="778"/>
      <c r="BQ1161" s="778"/>
      <c r="BR1161" s="778"/>
      <c r="BS1161" s="778"/>
      <c r="BT1161" s="778"/>
      <c r="BU1161" s="778"/>
      <c r="BV1161" s="778"/>
      <c r="BW1161" s="778"/>
      <c r="BX1161" s="778"/>
      <c r="BY1161" s="778"/>
      <c r="BZ1161" s="778"/>
      <c r="CA1161" s="778"/>
      <c r="CB1161" s="778"/>
      <c r="CC1161" s="778"/>
      <c r="CD1161" s="778"/>
      <c r="CE1161" s="778"/>
      <c r="CF1161" s="778"/>
      <c r="CG1161" s="778"/>
      <c r="CH1161" s="778"/>
      <c r="CI1161" s="778"/>
      <c r="CJ1161" s="778"/>
      <c r="CK1161" s="778"/>
      <c r="CL1161" s="778"/>
      <c r="CM1161" s="778"/>
      <c r="CN1161" s="778"/>
      <c r="CO1161" s="778"/>
      <c r="CP1161" s="778"/>
      <c r="CQ1161" s="778"/>
      <c r="CR1161" s="778"/>
      <c r="CS1161" s="778"/>
      <c r="CT1161" s="778"/>
      <c r="CU1161" s="778"/>
      <c r="CV1161" s="778"/>
      <c r="CW1161" s="778"/>
      <c r="CX1161" s="778"/>
      <c r="CY1161" s="778"/>
      <c r="CZ1161" s="778"/>
      <c r="DA1161" s="778"/>
      <c r="DB1161" s="778"/>
      <c r="DC1161" s="778"/>
      <c r="DD1161" s="778"/>
      <c r="DE1161" s="778"/>
      <c r="DF1161" s="778"/>
      <c r="DG1161" s="778"/>
      <c r="DH1161" s="778"/>
      <c r="DI1161" s="778"/>
      <c r="DJ1161" s="778"/>
      <c r="DK1161" s="778"/>
      <c r="DL1161" s="778"/>
      <c r="DM1161" s="778"/>
      <c r="DN1161" s="778"/>
      <c r="DO1161" s="778"/>
      <c r="DP1161" s="778"/>
      <c r="DQ1161" s="778"/>
      <c r="DR1161" s="778"/>
      <c r="DS1161" s="778"/>
      <c r="DT1161" s="778"/>
      <c r="DU1161" s="778"/>
      <c r="DV1161" s="778"/>
      <c r="DW1161" s="778"/>
      <c r="DX1161" s="778"/>
      <c r="DY1161" s="778"/>
      <c r="DZ1161" s="778"/>
      <c r="EA1161" s="778"/>
      <c r="EB1161" s="778"/>
      <c r="EC1161" s="778"/>
      <c r="ED1161" s="778"/>
      <c r="EE1161" s="778"/>
      <c r="EF1161" s="778"/>
      <c r="EG1161" s="778"/>
      <c r="EH1161" s="778"/>
      <c r="EI1161" s="778"/>
      <c r="EJ1161" s="778"/>
      <c r="EK1161" s="778"/>
      <c r="EL1161" s="778"/>
      <c r="EM1161" s="778"/>
      <c r="EN1161" s="778"/>
      <c r="EO1161" s="778"/>
      <c r="EP1161" s="778"/>
      <c r="EQ1161" s="778"/>
      <c r="ER1161" s="778"/>
      <c r="ES1161" s="778"/>
      <c r="ET1161" s="778"/>
      <c r="EU1161" s="778"/>
      <c r="EV1161" s="778"/>
      <c r="EW1161" s="778"/>
      <c r="EX1161" s="778"/>
      <c r="EY1161" s="778"/>
      <c r="EZ1161" s="778"/>
      <c r="FA1161" s="778"/>
      <c r="FB1161" s="778"/>
      <c r="FC1161" s="778"/>
      <c r="FD1161" s="778"/>
      <c r="FE1161" s="778"/>
      <c r="FF1161" s="778"/>
      <c r="FG1161" s="778"/>
      <c r="FH1161" s="778"/>
      <c r="FI1161" s="778"/>
      <c r="FJ1161" s="778"/>
      <c r="FK1161" s="778"/>
      <c r="FL1161" s="778"/>
      <c r="FM1161" s="778"/>
      <c r="FN1161" s="778"/>
      <c r="FO1161" s="778"/>
      <c r="FP1161" s="778"/>
      <c r="FQ1161" s="778"/>
      <c r="FR1161" s="778"/>
      <c r="FS1161" s="778"/>
      <c r="FT1161" s="778"/>
      <c r="FU1161" s="778"/>
      <c r="FV1161" s="778"/>
      <c r="FW1161" s="778"/>
      <c r="FX1161" s="778"/>
      <c r="FY1161" s="778"/>
      <c r="FZ1161" s="778"/>
      <c r="GA1161" s="778"/>
      <c r="GB1161" s="778"/>
      <c r="GC1161" s="778"/>
      <c r="GD1161" s="778"/>
      <c r="GE1161" s="778"/>
      <c r="GF1161" s="778"/>
      <c r="GG1161" s="778"/>
      <c r="GH1161" s="778"/>
      <c r="GI1161" s="778"/>
      <c r="GJ1161" s="778"/>
      <c r="GK1161" s="778"/>
      <c r="GL1161" s="778"/>
      <c r="GM1161" s="778"/>
      <c r="GN1161" s="778"/>
      <c r="GO1161" s="778"/>
      <c r="GP1161" s="778"/>
      <c r="GQ1161" s="778"/>
      <c r="GR1161" s="778"/>
      <c r="GS1161" s="778"/>
      <c r="GT1161" s="778"/>
      <c r="GU1161" s="778"/>
      <c r="GV1161" s="778"/>
      <c r="GW1161" s="778"/>
      <c r="GX1161" s="778"/>
      <c r="GY1161" s="778"/>
      <c r="GZ1161" s="778"/>
      <c r="HA1161" s="778"/>
      <c r="HB1161" s="778"/>
      <c r="HC1161" s="778"/>
      <c r="HD1161" s="778"/>
      <c r="HE1161" s="778"/>
      <c r="HF1161" s="778"/>
      <c r="HG1161" s="778"/>
      <c r="HH1161" s="778"/>
    </row>
    <row r="1162" spans="1:216" s="782" customFormat="1">
      <c r="A1162" s="779"/>
      <c r="B1162" s="780"/>
      <c r="C1162" s="780"/>
      <c r="D1162" s="780"/>
      <c r="E1162" s="780"/>
      <c r="F1162" s="780"/>
      <c r="G1162" s="780"/>
      <c r="H1162" s="780"/>
      <c r="I1162" s="780"/>
      <c r="J1162" s="780"/>
      <c r="K1162" s="780"/>
      <c r="L1162" s="780"/>
      <c r="M1162" s="780"/>
      <c r="N1162" s="780"/>
      <c r="O1162" s="780"/>
      <c r="P1162" s="780"/>
      <c r="Q1162" s="781"/>
      <c r="R1162" s="778"/>
      <c r="S1162" s="778"/>
      <c r="T1162" s="778"/>
      <c r="U1162" s="778"/>
      <c r="V1162" s="778"/>
      <c r="W1162" s="778"/>
      <c r="X1162" s="778"/>
      <c r="Y1162" s="778"/>
      <c r="Z1162" s="778"/>
      <c r="AA1162" s="778"/>
      <c r="AB1162" s="778"/>
      <c r="AC1162" s="778"/>
      <c r="AD1162" s="778"/>
      <c r="AE1162" s="778"/>
      <c r="AF1162" s="778"/>
      <c r="AG1162" s="778"/>
      <c r="AH1162" s="778"/>
      <c r="AI1162" s="778"/>
      <c r="AJ1162" s="778"/>
      <c r="AK1162" s="778"/>
      <c r="AL1162" s="778"/>
      <c r="AM1162" s="778"/>
      <c r="AN1162" s="778"/>
      <c r="AO1162" s="778"/>
      <c r="AP1162" s="778"/>
      <c r="AQ1162" s="778"/>
      <c r="AR1162" s="778"/>
      <c r="AS1162" s="778"/>
      <c r="AT1162" s="778"/>
      <c r="AU1162" s="778"/>
      <c r="AV1162" s="778"/>
      <c r="AW1162" s="778"/>
      <c r="AX1162" s="778"/>
      <c r="AY1162" s="778"/>
      <c r="AZ1162" s="778"/>
      <c r="BA1162" s="778"/>
      <c r="BB1162" s="778"/>
      <c r="BC1162" s="778"/>
      <c r="BD1162" s="778"/>
      <c r="BE1162" s="778"/>
      <c r="BF1162" s="778"/>
      <c r="BG1162" s="778"/>
      <c r="BH1162" s="778"/>
      <c r="BI1162" s="778"/>
      <c r="BJ1162" s="778"/>
      <c r="BK1162" s="778"/>
      <c r="BL1162" s="778"/>
      <c r="BM1162" s="778"/>
      <c r="BN1162" s="778"/>
      <c r="BO1162" s="778"/>
      <c r="BP1162" s="778"/>
      <c r="BQ1162" s="778"/>
      <c r="BR1162" s="778"/>
      <c r="BS1162" s="778"/>
      <c r="BT1162" s="778"/>
      <c r="BU1162" s="778"/>
      <c r="BV1162" s="778"/>
      <c r="BW1162" s="778"/>
      <c r="BX1162" s="778"/>
      <c r="BY1162" s="778"/>
      <c r="BZ1162" s="778"/>
      <c r="CA1162" s="778"/>
      <c r="CB1162" s="778"/>
      <c r="CC1162" s="778"/>
      <c r="CD1162" s="778"/>
      <c r="CE1162" s="778"/>
      <c r="CF1162" s="778"/>
      <c r="CG1162" s="778"/>
      <c r="CH1162" s="778"/>
      <c r="CI1162" s="778"/>
      <c r="CJ1162" s="778"/>
      <c r="CK1162" s="778"/>
      <c r="CL1162" s="778"/>
      <c r="CM1162" s="778"/>
      <c r="CN1162" s="778"/>
      <c r="CO1162" s="778"/>
      <c r="CP1162" s="778"/>
      <c r="CQ1162" s="778"/>
      <c r="CR1162" s="778"/>
      <c r="CS1162" s="778"/>
      <c r="CT1162" s="778"/>
      <c r="CU1162" s="778"/>
      <c r="CV1162" s="778"/>
      <c r="CW1162" s="778"/>
      <c r="CX1162" s="778"/>
      <c r="CY1162" s="778"/>
      <c r="CZ1162" s="778"/>
      <c r="DA1162" s="778"/>
      <c r="DB1162" s="778"/>
      <c r="DC1162" s="778"/>
      <c r="DD1162" s="778"/>
      <c r="DE1162" s="778"/>
      <c r="DF1162" s="778"/>
      <c r="DG1162" s="778"/>
      <c r="DH1162" s="778"/>
      <c r="DI1162" s="778"/>
      <c r="DJ1162" s="778"/>
      <c r="DK1162" s="778"/>
      <c r="DL1162" s="778"/>
      <c r="DM1162" s="778"/>
      <c r="DN1162" s="778"/>
      <c r="DO1162" s="778"/>
      <c r="DP1162" s="778"/>
      <c r="DQ1162" s="778"/>
      <c r="DR1162" s="778"/>
      <c r="DS1162" s="778"/>
      <c r="DT1162" s="778"/>
      <c r="DU1162" s="778"/>
      <c r="DV1162" s="778"/>
      <c r="DW1162" s="778"/>
      <c r="DX1162" s="778"/>
      <c r="DY1162" s="778"/>
      <c r="DZ1162" s="778"/>
      <c r="EA1162" s="778"/>
      <c r="EB1162" s="778"/>
      <c r="EC1162" s="778"/>
      <c r="ED1162" s="778"/>
      <c r="EE1162" s="778"/>
      <c r="EF1162" s="778"/>
      <c r="EG1162" s="778"/>
      <c r="EH1162" s="778"/>
      <c r="EI1162" s="778"/>
      <c r="EJ1162" s="778"/>
      <c r="EK1162" s="778"/>
      <c r="EL1162" s="778"/>
      <c r="EM1162" s="778"/>
      <c r="EN1162" s="778"/>
      <c r="EO1162" s="778"/>
      <c r="EP1162" s="778"/>
      <c r="EQ1162" s="778"/>
      <c r="ER1162" s="778"/>
      <c r="ES1162" s="778"/>
      <c r="ET1162" s="778"/>
      <c r="EU1162" s="778"/>
      <c r="EV1162" s="778"/>
      <c r="EW1162" s="778"/>
      <c r="EX1162" s="778"/>
      <c r="EY1162" s="778"/>
      <c r="EZ1162" s="778"/>
      <c r="FA1162" s="778"/>
      <c r="FB1162" s="778"/>
      <c r="FC1162" s="778"/>
      <c r="FD1162" s="778"/>
      <c r="FE1162" s="778"/>
      <c r="FF1162" s="778"/>
      <c r="FG1162" s="778"/>
      <c r="FH1162" s="778"/>
      <c r="FI1162" s="778"/>
      <c r="FJ1162" s="778"/>
      <c r="FK1162" s="778"/>
      <c r="FL1162" s="778"/>
      <c r="FM1162" s="778"/>
      <c r="FN1162" s="778"/>
      <c r="FO1162" s="778"/>
      <c r="FP1162" s="778"/>
      <c r="FQ1162" s="778"/>
      <c r="FR1162" s="778"/>
      <c r="FS1162" s="778"/>
      <c r="FT1162" s="778"/>
      <c r="FU1162" s="778"/>
      <c r="FV1162" s="778"/>
      <c r="FW1162" s="778"/>
      <c r="FX1162" s="778"/>
      <c r="FY1162" s="778"/>
      <c r="FZ1162" s="778"/>
      <c r="GA1162" s="778"/>
      <c r="GB1162" s="778"/>
      <c r="GC1162" s="778"/>
      <c r="GD1162" s="778"/>
      <c r="GE1162" s="778"/>
      <c r="GF1162" s="778"/>
      <c r="GG1162" s="778"/>
      <c r="GH1162" s="778"/>
      <c r="GI1162" s="778"/>
      <c r="GJ1162" s="778"/>
      <c r="GK1162" s="778"/>
      <c r="GL1162" s="778"/>
      <c r="GM1162" s="778"/>
      <c r="GN1162" s="778"/>
      <c r="GO1162" s="778"/>
      <c r="GP1162" s="778"/>
      <c r="GQ1162" s="778"/>
      <c r="GR1162" s="778"/>
      <c r="GS1162" s="778"/>
      <c r="GT1162" s="778"/>
      <c r="GU1162" s="778"/>
      <c r="GV1162" s="778"/>
      <c r="GW1162" s="778"/>
      <c r="GX1162" s="778"/>
      <c r="GY1162" s="778"/>
      <c r="GZ1162" s="778"/>
      <c r="HA1162" s="778"/>
      <c r="HB1162" s="778"/>
      <c r="HC1162" s="778"/>
      <c r="HD1162" s="778"/>
      <c r="HE1162" s="778"/>
      <c r="HF1162" s="778"/>
      <c r="HG1162" s="778"/>
      <c r="HH1162" s="778"/>
    </row>
    <row r="1163" spans="1:216" s="782" customFormat="1">
      <c r="A1163" s="779"/>
      <c r="B1163" s="780"/>
      <c r="C1163" s="780"/>
      <c r="D1163" s="780"/>
      <c r="E1163" s="780"/>
      <c r="F1163" s="780"/>
      <c r="G1163" s="780"/>
      <c r="H1163" s="780"/>
      <c r="I1163" s="780"/>
      <c r="J1163" s="780"/>
      <c r="K1163" s="780"/>
      <c r="L1163" s="780"/>
      <c r="M1163" s="780"/>
      <c r="N1163" s="780"/>
      <c r="O1163" s="780"/>
      <c r="P1163" s="780"/>
      <c r="Q1163" s="781"/>
      <c r="R1163" s="778"/>
      <c r="S1163" s="778"/>
      <c r="T1163" s="778"/>
      <c r="U1163" s="778"/>
      <c r="V1163" s="778"/>
      <c r="W1163" s="778"/>
      <c r="X1163" s="778"/>
      <c r="Y1163" s="778"/>
      <c r="Z1163" s="778"/>
      <c r="AA1163" s="778"/>
      <c r="AB1163" s="778"/>
      <c r="AC1163" s="778"/>
      <c r="AD1163" s="778"/>
      <c r="AE1163" s="778"/>
      <c r="AF1163" s="778"/>
      <c r="AG1163" s="778"/>
      <c r="AH1163" s="778"/>
      <c r="AI1163" s="778"/>
      <c r="AJ1163" s="778"/>
      <c r="AK1163" s="778"/>
      <c r="AL1163" s="778"/>
      <c r="AM1163" s="778"/>
      <c r="AN1163" s="778"/>
      <c r="AO1163" s="778"/>
      <c r="AP1163" s="778"/>
      <c r="AQ1163" s="778"/>
      <c r="AR1163" s="778"/>
      <c r="AS1163" s="778"/>
      <c r="AT1163" s="778"/>
      <c r="AU1163" s="778"/>
      <c r="AV1163" s="778"/>
      <c r="AW1163" s="778"/>
      <c r="AX1163" s="778"/>
      <c r="AY1163" s="778"/>
      <c r="AZ1163" s="778"/>
      <c r="BA1163" s="778"/>
      <c r="BB1163" s="778"/>
      <c r="BC1163" s="778"/>
      <c r="BD1163" s="778"/>
      <c r="BE1163" s="778"/>
      <c r="BF1163" s="778"/>
      <c r="BG1163" s="778"/>
      <c r="BH1163" s="778"/>
      <c r="BI1163" s="778"/>
      <c r="BJ1163" s="778"/>
      <c r="BK1163" s="778"/>
      <c r="BL1163" s="778"/>
      <c r="BM1163" s="778"/>
      <c r="BN1163" s="778"/>
      <c r="BO1163" s="778"/>
      <c r="BP1163" s="778"/>
      <c r="BQ1163" s="778"/>
      <c r="BR1163" s="778"/>
      <c r="BS1163" s="778"/>
      <c r="BT1163" s="778"/>
      <c r="BU1163" s="778"/>
      <c r="BV1163" s="778"/>
      <c r="BW1163" s="778"/>
      <c r="BX1163" s="778"/>
      <c r="BY1163" s="778"/>
      <c r="BZ1163" s="778"/>
      <c r="CA1163" s="778"/>
      <c r="CB1163" s="778"/>
      <c r="CC1163" s="778"/>
      <c r="CD1163" s="778"/>
      <c r="CE1163" s="778"/>
      <c r="CF1163" s="778"/>
      <c r="CG1163" s="778"/>
      <c r="CH1163" s="778"/>
      <c r="CI1163" s="778"/>
      <c r="CJ1163" s="778"/>
      <c r="CK1163" s="778"/>
      <c r="CL1163" s="778"/>
      <c r="CM1163" s="778"/>
      <c r="CN1163" s="778"/>
      <c r="CO1163" s="778"/>
      <c r="CP1163" s="778"/>
      <c r="CQ1163" s="778"/>
      <c r="CR1163" s="778"/>
      <c r="CS1163" s="778"/>
      <c r="CT1163" s="778"/>
      <c r="CU1163" s="778"/>
      <c r="CV1163" s="778"/>
      <c r="CW1163" s="778"/>
      <c r="CX1163" s="778"/>
      <c r="CY1163" s="778"/>
      <c r="CZ1163" s="778"/>
      <c r="DA1163" s="778"/>
      <c r="DB1163" s="778"/>
      <c r="DC1163" s="778"/>
      <c r="DD1163" s="778"/>
      <c r="DE1163" s="778"/>
      <c r="DF1163" s="778"/>
      <c r="DG1163" s="778"/>
      <c r="DH1163" s="778"/>
      <c r="DI1163" s="778"/>
      <c r="DJ1163" s="778"/>
      <c r="DK1163" s="778"/>
      <c r="DL1163" s="778"/>
      <c r="DM1163" s="778"/>
      <c r="DN1163" s="778"/>
      <c r="DO1163" s="778"/>
      <c r="DP1163" s="778"/>
      <c r="DQ1163" s="778"/>
      <c r="DR1163" s="778"/>
      <c r="DS1163" s="778"/>
      <c r="DT1163" s="778"/>
      <c r="DU1163" s="778"/>
      <c r="DV1163" s="778"/>
      <c r="DW1163" s="778"/>
      <c r="DX1163" s="778"/>
      <c r="DY1163" s="778"/>
      <c r="DZ1163" s="778"/>
      <c r="EA1163" s="778"/>
      <c r="EB1163" s="778"/>
      <c r="EC1163" s="778"/>
      <c r="ED1163" s="778"/>
      <c r="EE1163" s="778"/>
      <c r="EF1163" s="778"/>
      <c r="EG1163" s="778"/>
      <c r="EH1163" s="778"/>
      <c r="EI1163" s="778"/>
      <c r="EJ1163" s="778"/>
      <c r="EK1163" s="778"/>
      <c r="EL1163" s="778"/>
      <c r="EM1163" s="778"/>
      <c r="EN1163" s="778"/>
      <c r="EO1163" s="778"/>
      <c r="EP1163" s="778"/>
      <c r="EQ1163" s="778"/>
      <c r="ER1163" s="778"/>
      <c r="ES1163" s="778"/>
      <c r="ET1163" s="778"/>
      <c r="EU1163" s="778"/>
      <c r="EV1163" s="778"/>
      <c r="EW1163" s="778"/>
      <c r="EX1163" s="778"/>
      <c r="EY1163" s="778"/>
      <c r="EZ1163" s="778"/>
      <c r="FA1163" s="778"/>
      <c r="FB1163" s="778"/>
      <c r="FC1163" s="778"/>
      <c r="FD1163" s="778"/>
      <c r="FE1163" s="778"/>
      <c r="FF1163" s="778"/>
      <c r="FG1163" s="778"/>
      <c r="FH1163" s="778"/>
      <c r="FI1163" s="778"/>
      <c r="FJ1163" s="778"/>
      <c r="FK1163" s="778"/>
      <c r="FL1163" s="778"/>
      <c r="FM1163" s="778"/>
      <c r="FN1163" s="778"/>
      <c r="FO1163" s="778"/>
      <c r="FP1163" s="778"/>
      <c r="FQ1163" s="778"/>
      <c r="FR1163" s="778"/>
      <c r="FS1163" s="778"/>
      <c r="FT1163" s="778"/>
      <c r="FU1163" s="778"/>
      <c r="FV1163" s="778"/>
      <c r="FW1163" s="778"/>
      <c r="FX1163" s="778"/>
      <c r="FY1163" s="778"/>
      <c r="FZ1163" s="778"/>
      <c r="GA1163" s="778"/>
      <c r="GB1163" s="778"/>
      <c r="GC1163" s="778"/>
      <c r="GD1163" s="778"/>
      <c r="GE1163" s="778"/>
      <c r="GF1163" s="778"/>
      <c r="GG1163" s="778"/>
      <c r="GH1163" s="778"/>
      <c r="GI1163" s="778"/>
      <c r="GJ1163" s="778"/>
      <c r="GK1163" s="778"/>
      <c r="GL1163" s="778"/>
      <c r="GM1163" s="778"/>
      <c r="GN1163" s="778"/>
      <c r="GO1163" s="778"/>
      <c r="GP1163" s="778"/>
      <c r="GQ1163" s="778"/>
      <c r="GR1163" s="778"/>
      <c r="GS1163" s="778"/>
      <c r="GT1163" s="778"/>
      <c r="GU1163" s="778"/>
      <c r="GV1163" s="778"/>
      <c r="GW1163" s="778"/>
      <c r="GX1163" s="778"/>
      <c r="GY1163" s="778"/>
      <c r="GZ1163" s="778"/>
      <c r="HA1163" s="778"/>
      <c r="HB1163" s="778"/>
      <c r="HC1163" s="778"/>
      <c r="HD1163" s="778"/>
      <c r="HE1163" s="778"/>
      <c r="HF1163" s="778"/>
      <c r="HG1163" s="778"/>
      <c r="HH1163" s="778"/>
    </row>
    <row r="1164" spans="1:216" s="782" customFormat="1">
      <c r="A1164" s="779"/>
      <c r="B1164" s="780"/>
      <c r="C1164" s="780"/>
      <c r="D1164" s="780"/>
      <c r="E1164" s="780"/>
      <c r="F1164" s="780"/>
      <c r="G1164" s="780"/>
      <c r="H1164" s="780"/>
      <c r="I1164" s="780"/>
      <c r="J1164" s="780"/>
      <c r="K1164" s="780"/>
      <c r="L1164" s="780"/>
      <c r="M1164" s="780"/>
      <c r="N1164" s="780"/>
      <c r="O1164" s="780"/>
      <c r="P1164" s="780"/>
      <c r="Q1164" s="781"/>
      <c r="R1164" s="778"/>
      <c r="S1164" s="778"/>
      <c r="T1164" s="778"/>
      <c r="U1164" s="778"/>
      <c r="V1164" s="778"/>
      <c r="W1164" s="778"/>
      <c r="X1164" s="778"/>
      <c r="Y1164" s="778"/>
      <c r="Z1164" s="778"/>
      <c r="AA1164" s="778"/>
      <c r="AB1164" s="778"/>
      <c r="AC1164" s="778"/>
      <c r="AD1164" s="778"/>
      <c r="AE1164" s="778"/>
      <c r="AF1164" s="778"/>
      <c r="AG1164" s="778"/>
      <c r="AH1164" s="778"/>
      <c r="AI1164" s="778"/>
      <c r="AJ1164" s="778"/>
      <c r="AK1164" s="778"/>
      <c r="AL1164" s="778"/>
      <c r="AM1164" s="778"/>
      <c r="AN1164" s="778"/>
      <c r="AO1164" s="778"/>
      <c r="AP1164" s="778"/>
      <c r="AQ1164" s="778"/>
      <c r="AR1164" s="778"/>
      <c r="AS1164" s="778"/>
      <c r="AT1164" s="778"/>
      <c r="AU1164" s="778"/>
      <c r="AV1164" s="778"/>
      <c r="AW1164" s="778"/>
      <c r="AX1164" s="778"/>
      <c r="AY1164" s="778"/>
      <c r="AZ1164" s="778"/>
      <c r="BA1164" s="778"/>
      <c r="BB1164" s="778"/>
      <c r="BC1164" s="778"/>
      <c r="BD1164" s="778"/>
      <c r="BE1164" s="778"/>
      <c r="BF1164" s="778"/>
      <c r="BG1164" s="778"/>
      <c r="BH1164" s="778"/>
      <c r="BI1164" s="778"/>
      <c r="BJ1164" s="778"/>
      <c r="BK1164" s="778"/>
      <c r="BL1164" s="778"/>
      <c r="BM1164" s="778"/>
      <c r="BN1164" s="778"/>
      <c r="BO1164" s="778"/>
      <c r="BP1164" s="778"/>
      <c r="BQ1164" s="778"/>
      <c r="BR1164" s="778"/>
      <c r="BS1164" s="778"/>
      <c r="BT1164" s="778"/>
      <c r="BU1164" s="778"/>
      <c r="BV1164" s="778"/>
      <c r="BW1164" s="778"/>
      <c r="BX1164" s="778"/>
      <c r="BY1164" s="778"/>
      <c r="BZ1164" s="778"/>
      <c r="CA1164" s="778"/>
      <c r="CB1164" s="778"/>
      <c r="CC1164" s="778"/>
      <c r="CD1164" s="778"/>
      <c r="CE1164" s="778"/>
      <c r="CF1164" s="778"/>
      <c r="CG1164" s="778"/>
      <c r="CH1164" s="778"/>
      <c r="CI1164" s="778"/>
      <c r="CJ1164" s="778"/>
      <c r="CK1164" s="778"/>
      <c r="CL1164" s="778"/>
      <c r="CM1164" s="778"/>
      <c r="CN1164" s="778"/>
      <c r="CO1164" s="778"/>
      <c r="CP1164" s="778"/>
      <c r="CQ1164" s="778"/>
      <c r="CR1164" s="778"/>
      <c r="CS1164" s="778"/>
      <c r="CT1164" s="778"/>
      <c r="CU1164" s="778"/>
      <c r="CV1164" s="778"/>
      <c r="CW1164" s="778"/>
      <c r="CX1164" s="778"/>
      <c r="CY1164" s="778"/>
      <c r="CZ1164" s="778"/>
      <c r="DA1164" s="778"/>
      <c r="DB1164" s="778"/>
      <c r="DC1164" s="778"/>
      <c r="DD1164" s="778"/>
      <c r="DE1164" s="778"/>
      <c r="DF1164" s="778"/>
      <c r="DG1164" s="778"/>
      <c r="DH1164" s="778"/>
      <c r="DI1164" s="778"/>
      <c r="DJ1164" s="778"/>
      <c r="DK1164" s="778"/>
      <c r="DL1164" s="778"/>
      <c r="DM1164" s="778"/>
      <c r="DN1164" s="778"/>
      <c r="DO1164" s="778"/>
      <c r="DP1164" s="778"/>
      <c r="DQ1164" s="778"/>
      <c r="DR1164" s="778"/>
      <c r="DS1164" s="778"/>
      <c r="DT1164" s="778"/>
      <c r="DU1164" s="778"/>
      <c r="DV1164" s="778"/>
      <c r="DW1164" s="778"/>
      <c r="DX1164" s="778"/>
      <c r="DY1164" s="778"/>
      <c r="DZ1164" s="778"/>
      <c r="EA1164" s="778"/>
      <c r="EB1164" s="778"/>
      <c r="EC1164" s="778"/>
      <c r="ED1164" s="778"/>
      <c r="EE1164" s="778"/>
      <c r="EF1164" s="778"/>
      <c r="EG1164" s="778"/>
      <c r="EH1164" s="778"/>
      <c r="EI1164" s="778"/>
      <c r="EJ1164" s="778"/>
      <c r="EK1164" s="778"/>
      <c r="EL1164" s="778"/>
      <c r="EM1164" s="778"/>
      <c r="EN1164" s="778"/>
      <c r="EO1164" s="778"/>
      <c r="EP1164" s="778"/>
      <c r="EQ1164" s="778"/>
      <c r="ER1164" s="778"/>
      <c r="ES1164" s="778"/>
      <c r="ET1164" s="778"/>
      <c r="EU1164" s="778"/>
      <c r="EV1164" s="778"/>
      <c r="EW1164" s="778"/>
      <c r="EX1164" s="778"/>
      <c r="EY1164" s="778"/>
      <c r="EZ1164" s="778"/>
      <c r="FA1164" s="778"/>
      <c r="FB1164" s="778"/>
      <c r="FC1164" s="778"/>
      <c r="FD1164" s="778"/>
      <c r="FE1164" s="778"/>
      <c r="FF1164" s="778"/>
      <c r="FG1164" s="778"/>
      <c r="FH1164" s="778"/>
      <c r="FI1164" s="778"/>
      <c r="FJ1164" s="778"/>
      <c r="FK1164" s="778"/>
      <c r="FL1164" s="778"/>
      <c r="FM1164" s="778"/>
      <c r="FN1164" s="778"/>
      <c r="FO1164" s="778"/>
      <c r="FP1164" s="778"/>
      <c r="FQ1164" s="778"/>
      <c r="FR1164" s="778"/>
      <c r="FS1164" s="778"/>
      <c r="FT1164" s="778"/>
      <c r="FU1164" s="778"/>
      <c r="FV1164" s="778"/>
      <c r="FW1164" s="778"/>
      <c r="FX1164" s="778"/>
      <c r="FY1164" s="778"/>
      <c r="FZ1164" s="778"/>
      <c r="GA1164" s="778"/>
      <c r="GB1164" s="778"/>
      <c r="GC1164" s="778"/>
      <c r="GD1164" s="778"/>
      <c r="GE1164" s="778"/>
      <c r="GF1164" s="778"/>
      <c r="GG1164" s="778"/>
      <c r="GH1164" s="778"/>
      <c r="GI1164" s="778"/>
      <c r="GJ1164" s="778"/>
      <c r="GK1164" s="778"/>
      <c r="GL1164" s="778"/>
      <c r="GM1164" s="778"/>
      <c r="GN1164" s="778"/>
      <c r="GO1164" s="778"/>
      <c r="GP1164" s="778"/>
      <c r="GQ1164" s="778"/>
      <c r="GR1164" s="778"/>
      <c r="GS1164" s="778"/>
      <c r="GT1164" s="778"/>
      <c r="GU1164" s="778"/>
      <c r="GV1164" s="778"/>
      <c r="GW1164" s="778"/>
      <c r="GX1164" s="778"/>
      <c r="GY1164" s="778"/>
      <c r="GZ1164" s="778"/>
      <c r="HA1164" s="778"/>
      <c r="HB1164" s="778"/>
      <c r="HC1164" s="778"/>
      <c r="HD1164" s="778"/>
      <c r="HE1164" s="778"/>
      <c r="HF1164" s="778"/>
      <c r="HG1164" s="778"/>
      <c r="HH1164" s="778"/>
    </row>
    <row r="1165" spans="1:216" s="782" customFormat="1">
      <c r="A1165" s="779"/>
      <c r="B1165" s="780"/>
      <c r="C1165" s="780"/>
      <c r="D1165" s="780"/>
      <c r="E1165" s="780"/>
      <c r="F1165" s="780"/>
      <c r="G1165" s="780"/>
      <c r="H1165" s="780"/>
      <c r="I1165" s="780"/>
      <c r="J1165" s="780"/>
      <c r="K1165" s="780"/>
      <c r="L1165" s="780"/>
      <c r="M1165" s="780"/>
      <c r="N1165" s="780"/>
      <c r="O1165" s="780"/>
      <c r="P1165" s="780"/>
      <c r="Q1165" s="781"/>
      <c r="R1165" s="778"/>
      <c r="S1165" s="778"/>
      <c r="T1165" s="778"/>
      <c r="U1165" s="778"/>
      <c r="V1165" s="778"/>
      <c r="W1165" s="778"/>
      <c r="X1165" s="778"/>
      <c r="Y1165" s="778"/>
      <c r="Z1165" s="778"/>
      <c r="AA1165" s="778"/>
      <c r="AB1165" s="778"/>
      <c r="AC1165" s="778"/>
      <c r="AD1165" s="778"/>
      <c r="AE1165" s="778"/>
      <c r="AF1165" s="778"/>
      <c r="AG1165" s="778"/>
      <c r="AH1165" s="778"/>
      <c r="AI1165" s="778"/>
      <c r="AJ1165" s="778"/>
      <c r="AK1165" s="778"/>
      <c r="AL1165" s="778"/>
      <c r="AM1165" s="778"/>
      <c r="AN1165" s="778"/>
      <c r="AO1165" s="778"/>
      <c r="AP1165" s="778"/>
      <c r="AQ1165" s="778"/>
      <c r="AR1165" s="778"/>
      <c r="AS1165" s="778"/>
      <c r="AT1165" s="778"/>
      <c r="AU1165" s="778"/>
      <c r="AV1165" s="778"/>
      <c r="AW1165" s="778"/>
      <c r="AX1165" s="778"/>
      <c r="AY1165" s="778"/>
      <c r="AZ1165" s="778"/>
      <c r="BA1165" s="778"/>
      <c r="BB1165" s="778"/>
      <c r="BC1165" s="778"/>
      <c r="BD1165" s="778"/>
      <c r="BE1165" s="778"/>
      <c r="BF1165" s="778"/>
      <c r="BG1165" s="778"/>
      <c r="BH1165" s="778"/>
      <c r="BI1165" s="778"/>
      <c r="BJ1165" s="778"/>
      <c r="BK1165" s="778"/>
      <c r="BL1165" s="778"/>
      <c r="BM1165" s="778"/>
      <c r="BN1165" s="778"/>
      <c r="BO1165" s="778"/>
      <c r="BP1165" s="778"/>
      <c r="BQ1165" s="778"/>
      <c r="BR1165" s="778"/>
      <c r="BS1165" s="778"/>
      <c r="BT1165" s="778"/>
      <c r="BU1165" s="778"/>
      <c r="BV1165" s="778"/>
      <c r="BW1165" s="778"/>
      <c r="BX1165" s="778"/>
      <c r="BY1165" s="778"/>
      <c r="BZ1165" s="778"/>
      <c r="CA1165" s="778"/>
      <c r="CB1165" s="778"/>
      <c r="CC1165" s="778"/>
      <c r="CD1165" s="778"/>
      <c r="CE1165" s="778"/>
      <c r="CF1165" s="778"/>
      <c r="CG1165" s="778"/>
      <c r="CH1165" s="778"/>
      <c r="CI1165" s="778"/>
      <c r="CJ1165" s="778"/>
      <c r="CK1165" s="778"/>
      <c r="CL1165" s="778"/>
      <c r="CM1165" s="778"/>
      <c r="CN1165" s="778"/>
      <c r="CO1165" s="778"/>
      <c r="CP1165" s="778"/>
      <c r="CQ1165" s="778"/>
      <c r="CR1165" s="778"/>
      <c r="CS1165" s="778"/>
      <c r="CT1165" s="778"/>
      <c r="CU1165" s="778"/>
      <c r="CV1165" s="778"/>
      <c r="CW1165" s="778"/>
      <c r="CX1165" s="778"/>
      <c r="CY1165" s="778"/>
      <c r="CZ1165" s="778"/>
      <c r="DA1165" s="778"/>
      <c r="DB1165" s="778"/>
      <c r="DC1165" s="778"/>
      <c r="DD1165" s="778"/>
      <c r="DE1165" s="778"/>
      <c r="DF1165" s="778"/>
      <c r="DG1165" s="778"/>
      <c r="DH1165" s="778"/>
      <c r="DI1165" s="778"/>
      <c r="DJ1165" s="778"/>
      <c r="DK1165" s="778"/>
      <c r="DL1165" s="778"/>
      <c r="DM1165" s="778"/>
      <c r="DN1165" s="778"/>
      <c r="DO1165" s="778"/>
      <c r="DP1165" s="778"/>
      <c r="DQ1165" s="778"/>
      <c r="DR1165" s="778"/>
      <c r="DS1165" s="778"/>
      <c r="DT1165" s="778"/>
      <c r="DU1165" s="778"/>
      <c r="DV1165" s="778"/>
      <c r="DW1165" s="778"/>
      <c r="DX1165" s="778"/>
      <c r="DY1165" s="778"/>
      <c r="DZ1165" s="778"/>
      <c r="EA1165" s="778"/>
      <c r="EB1165" s="778"/>
      <c r="EC1165" s="778"/>
      <c r="ED1165" s="778"/>
      <c r="EE1165" s="778"/>
      <c r="EF1165" s="778"/>
      <c r="EG1165" s="778"/>
      <c r="EH1165" s="778"/>
      <c r="EI1165" s="778"/>
      <c r="EJ1165" s="778"/>
      <c r="EK1165" s="778"/>
      <c r="EL1165" s="778"/>
      <c r="EM1165" s="778"/>
      <c r="EN1165" s="778"/>
      <c r="EO1165" s="778"/>
      <c r="EP1165" s="778"/>
      <c r="EQ1165" s="778"/>
      <c r="ER1165" s="778"/>
      <c r="ES1165" s="778"/>
      <c r="ET1165" s="778"/>
      <c r="EU1165" s="778"/>
      <c r="EV1165" s="778"/>
      <c r="EW1165" s="778"/>
      <c r="EX1165" s="778"/>
      <c r="EY1165" s="778"/>
      <c r="EZ1165" s="778"/>
      <c r="FA1165" s="778"/>
      <c r="FB1165" s="778"/>
      <c r="FC1165" s="778"/>
      <c r="FD1165" s="778"/>
      <c r="FE1165" s="778"/>
      <c r="FF1165" s="778"/>
      <c r="FG1165" s="778"/>
      <c r="FH1165" s="778"/>
      <c r="FI1165" s="778"/>
      <c r="FJ1165" s="778"/>
      <c r="FK1165" s="778"/>
      <c r="FL1165" s="778"/>
      <c r="FM1165" s="778"/>
      <c r="FN1165" s="778"/>
      <c r="FO1165" s="778"/>
      <c r="FP1165" s="778"/>
      <c r="FQ1165" s="778"/>
      <c r="FR1165" s="778"/>
      <c r="FS1165" s="778"/>
      <c r="FT1165" s="778"/>
      <c r="FU1165" s="778"/>
      <c r="FV1165" s="778"/>
      <c r="FW1165" s="778"/>
      <c r="FX1165" s="778"/>
      <c r="FY1165" s="778"/>
      <c r="FZ1165" s="778"/>
      <c r="GA1165" s="778"/>
      <c r="GB1165" s="778"/>
      <c r="GC1165" s="778"/>
      <c r="GD1165" s="778"/>
      <c r="GE1165" s="778"/>
      <c r="GF1165" s="778"/>
      <c r="GG1165" s="778"/>
      <c r="GH1165" s="778"/>
      <c r="GI1165" s="778"/>
      <c r="GJ1165" s="778"/>
      <c r="GK1165" s="778"/>
      <c r="GL1165" s="778"/>
      <c r="GM1165" s="778"/>
      <c r="GN1165" s="778"/>
      <c r="GO1165" s="778"/>
      <c r="GP1165" s="778"/>
      <c r="GQ1165" s="778"/>
      <c r="GR1165" s="778"/>
      <c r="GS1165" s="778"/>
      <c r="GT1165" s="778"/>
      <c r="GU1165" s="778"/>
      <c r="GV1165" s="778"/>
      <c r="GW1165" s="778"/>
      <c r="GX1165" s="778"/>
      <c r="GY1165" s="778"/>
      <c r="GZ1165" s="778"/>
      <c r="HA1165" s="778"/>
      <c r="HB1165" s="778"/>
      <c r="HC1165" s="778"/>
      <c r="HD1165" s="778"/>
      <c r="HE1165" s="778"/>
      <c r="HF1165" s="778"/>
      <c r="HG1165" s="778"/>
      <c r="HH1165" s="778"/>
    </row>
    <row r="1166" spans="1:216" s="782" customFormat="1">
      <c r="A1166" s="779"/>
      <c r="B1166" s="780"/>
      <c r="C1166" s="780"/>
      <c r="D1166" s="780"/>
      <c r="E1166" s="780"/>
      <c r="F1166" s="780"/>
      <c r="G1166" s="780"/>
      <c r="H1166" s="780"/>
      <c r="I1166" s="780"/>
      <c r="J1166" s="780"/>
      <c r="K1166" s="780"/>
      <c r="L1166" s="780"/>
      <c r="M1166" s="780"/>
      <c r="N1166" s="780"/>
      <c r="O1166" s="780"/>
      <c r="P1166" s="780"/>
      <c r="Q1166" s="781"/>
      <c r="R1166" s="778"/>
      <c r="S1166" s="778"/>
      <c r="T1166" s="778"/>
      <c r="U1166" s="778"/>
      <c r="V1166" s="778"/>
      <c r="W1166" s="778"/>
      <c r="X1166" s="778"/>
      <c r="Y1166" s="778"/>
      <c r="Z1166" s="778"/>
      <c r="AA1166" s="778"/>
      <c r="AB1166" s="778"/>
      <c r="AC1166" s="778"/>
      <c r="AD1166" s="778"/>
      <c r="AE1166" s="778"/>
      <c r="AF1166" s="778"/>
      <c r="AG1166" s="778"/>
      <c r="AH1166" s="778"/>
      <c r="AI1166" s="778"/>
      <c r="AJ1166" s="778"/>
      <c r="AK1166" s="778"/>
      <c r="AL1166" s="778"/>
      <c r="AM1166" s="778"/>
      <c r="AN1166" s="778"/>
      <c r="AO1166" s="778"/>
      <c r="AP1166" s="778"/>
      <c r="AQ1166" s="778"/>
      <c r="AR1166" s="778"/>
      <c r="AS1166" s="778"/>
      <c r="AT1166" s="778"/>
      <c r="AU1166" s="778"/>
      <c r="AV1166" s="778"/>
      <c r="AW1166" s="778"/>
      <c r="AX1166" s="778"/>
      <c r="AY1166" s="778"/>
      <c r="AZ1166" s="778"/>
      <c r="BA1166" s="778"/>
      <c r="BB1166" s="778"/>
      <c r="BC1166" s="778"/>
      <c r="BD1166" s="778"/>
      <c r="BE1166" s="778"/>
      <c r="BF1166" s="778"/>
      <c r="BG1166" s="778"/>
      <c r="BH1166" s="778"/>
      <c r="BI1166" s="778"/>
      <c r="BJ1166" s="778"/>
      <c r="BK1166" s="778"/>
      <c r="BL1166" s="778"/>
      <c r="BM1166" s="778"/>
      <c r="BN1166" s="778"/>
      <c r="BO1166" s="778"/>
      <c r="BP1166" s="778"/>
      <c r="BQ1166" s="778"/>
      <c r="BR1166" s="778"/>
      <c r="BS1166" s="778"/>
      <c r="BT1166" s="778"/>
      <c r="BU1166" s="778"/>
      <c r="BV1166" s="778"/>
      <c r="BW1166" s="778"/>
      <c r="BX1166" s="778"/>
      <c r="BY1166" s="778"/>
      <c r="BZ1166" s="778"/>
      <c r="CA1166" s="778"/>
      <c r="CB1166" s="778"/>
      <c r="CC1166" s="778"/>
      <c r="CD1166" s="778"/>
      <c r="CE1166" s="778"/>
      <c r="CF1166" s="778"/>
      <c r="CG1166" s="778"/>
      <c r="CH1166" s="778"/>
      <c r="CI1166" s="778"/>
      <c r="CJ1166" s="778"/>
      <c r="CK1166" s="778"/>
      <c r="CL1166" s="778"/>
      <c r="CM1166" s="778"/>
      <c r="CN1166" s="778"/>
      <c r="CO1166" s="778"/>
      <c r="CP1166" s="778"/>
      <c r="CQ1166" s="778"/>
      <c r="CR1166" s="778"/>
      <c r="CS1166" s="778"/>
      <c r="CT1166" s="778"/>
      <c r="CU1166" s="778"/>
      <c r="CV1166" s="778"/>
      <c r="CW1166" s="778"/>
      <c r="CX1166" s="778"/>
      <c r="CY1166" s="778"/>
      <c r="CZ1166" s="778"/>
      <c r="DA1166" s="778"/>
      <c r="DB1166" s="778"/>
      <c r="DC1166" s="778"/>
      <c r="DD1166" s="778"/>
      <c r="DE1166" s="778"/>
      <c r="DF1166" s="778"/>
      <c r="DG1166" s="778"/>
      <c r="DH1166" s="778"/>
      <c r="DI1166" s="778"/>
      <c r="DJ1166" s="778"/>
      <c r="DK1166" s="778"/>
      <c r="DL1166" s="778"/>
      <c r="DM1166" s="778"/>
      <c r="DN1166" s="778"/>
      <c r="DO1166" s="778"/>
      <c r="DP1166" s="778"/>
      <c r="DQ1166" s="778"/>
      <c r="DR1166" s="778"/>
      <c r="DS1166" s="778"/>
      <c r="DT1166" s="778"/>
      <c r="DU1166" s="778"/>
      <c r="DV1166" s="778"/>
      <c r="DW1166" s="778"/>
      <c r="DX1166" s="778"/>
      <c r="DY1166" s="778"/>
      <c r="DZ1166" s="778"/>
      <c r="EA1166" s="778"/>
      <c r="EB1166" s="778"/>
      <c r="EC1166" s="778"/>
      <c r="ED1166" s="778"/>
      <c r="EE1166" s="778"/>
      <c r="EF1166" s="778"/>
      <c r="EG1166" s="778"/>
      <c r="EH1166" s="778"/>
      <c r="EI1166" s="778"/>
      <c r="EJ1166" s="778"/>
      <c r="EK1166" s="778"/>
      <c r="EL1166" s="778"/>
      <c r="EM1166" s="778"/>
      <c r="EN1166" s="778"/>
      <c r="EO1166" s="778"/>
      <c r="EP1166" s="778"/>
      <c r="EQ1166" s="778"/>
      <c r="ER1166" s="778"/>
      <c r="ES1166" s="778"/>
      <c r="ET1166" s="778"/>
      <c r="EU1166" s="778"/>
      <c r="EV1166" s="778"/>
      <c r="EW1166" s="778"/>
      <c r="EX1166" s="778"/>
      <c r="EY1166" s="778"/>
      <c r="EZ1166" s="778"/>
      <c r="FA1166" s="778"/>
      <c r="FB1166" s="778"/>
      <c r="FC1166" s="778"/>
      <c r="FD1166" s="778"/>
      <c r="FE1166" s="778"/>
      <c r="FF1166" s="778"/>
      <c r="FG1166" s="778"/>
      <c r="FH1166" s="778"/>
      <c r="FI1166" s="778"/>
      <c r="FJ1166" s="778"/>
      <c r="FK1166" s="778"/>
      <c r="FL1166" s="778"/>
      <c r="FM1166" s="778"/>
      <c r="FN1166" s="778"/>
      <c r="FO1166" s="778"/>
      <c r="FP1166" s="778"/>
      <c r="FQ1166" s="778"/>
      <c r="FR1166" s="778"/>
      <c r="FS1166" s="778"/>
      <c r="FT1166" s="778"/>
      <c r="FU1166" s="778"/>
      <c r="FV1166" s="778"/>
      <c r="FW1166" s="778"/>
      <c r="FX1166" s="778"/>
      <c r="FY1166" s="778"/>
      <c r="FZ1166" s="778"/>
      <c r="GA1166" s="778"/>
      <c r="GB1166" s="778"/>
      <c r="GC1166" s="778"/>
      <c r="GD1166" s="778"/>
      <c r="GE1166" s="778"/>
      <c r="GF1166" s="778"/>
      <c r="GG1166" s="778"/>
      <c r="GH1166" s="778"/>
      <c r="GI1166" s="778"/>
      <c r="GJ1166" s="778"/>
      <c r="GK1166" s="778"/>
      <c r="GL1166" s="778"/>
      <c r="GM1166" s="778"/>
      <c r="GN1166" s="778"/>
      <c r="GO1166" s="778"/>
      <c r="GP1166" s="778"/>
      <c r="GQ1166" s="778"/>
      <c r="GR1166" s="778"/>
      <c r="GS1166" s="778"/>
      <c r="GT1166" s="778"/>
      <c r="GU1166" s="778"/>
      <c r="GV1166" s="778"/>
      <c r="GW1166" s="778"/>
      <c r="GX1166" s="778"/>
      <c r="GY1166" s="778"/>
      <c r="GZ1166" s="778"/>
      <c r="HA1166" s="778"/>
      <c r="HB1166" s="778"/>
      <c r="HC1166" s="778"/>
      <c r="HD1166" s="778"/>
      <c r="HE1166" s="778"/>
      <c r="HF1166" s="778"/>
      <c r="HG1166" s="778"/>
      <c r="HH1166" s="778"/>
    </row>
    <row r="1167" spans="1:216" s="782" customFormat="1">
      <c r="A1167" s="779"/>
      <c r="B1167" s="780"/>
      <c r="C1167" s="780"/>
      <c r="D1167" s="780"/>
      <c r="E1167" s="780"/>
      <c r="F1167" s="780"/>
      <c r="G1167" s="780"/>
      <c r="H1167" s="780"/>
      <c r="I1167" s="780"/>
      <c r="J1167" s="780"/>
      <c r="K1167" s="780"/>
      <c r="L1167" s="780"/>
      <c r="M1167" s="780"/>
      <c r="N1167" s="780"/>
      <c r="O1167" s="780"/>
      <c r="P1167" s="780"/>
      <c r="Q1167" s="781"/>
      <c r="R1167" s="778"/>
      <c r="S1167" s="778"/>
      <c r="T1167" s="778"/>
      <c r="U1167" s="778"/>
      <c r="V1167" s="778"/>
      <c r="W1167" s="778"/>
      <c r="X1167" s="778"/>
      <c r="Y1167" s="778"/>
      <c r="Z1167" s="778"/>
      <c r="AA1167" s="778"/>
      <c r="AB1167" s="778"/>
      <c r="AC1167" s="778"/>
      <c r="AD1167" s="778"/>
      <c r="AE1167" s="778"/>
      <c r="AF1167" s="778"/>
      <c r="AG1167" s="778"/>
      <c r="AH1167" s="778"/>
      <c r="AI1167" s="778"/>
      <c r="AJ1167" s="778"/>
      <c r="AK1167" s="778"/>
      <c r="AL1167" s="778"/>
      <c r="AM1167" s="778"/>
      <c r="AN1167" s="778"/>
      <c r="AO1167" s="778"/>
      <c r="AP1167" s="778"/>
      <c r="AQ1167" s="778"/>
      <c r="AR1167" s="778"/>
      <c r="AS1167" s="778"/>
      <c r="AT1167" s="778"/>
      <c r="AU1167" s="778"/>
      <c r="AV1167" s="778"/>
      <c r="AW1167" s="778"/>
      <c r="AX1167" s="778"/>
      <c r="AY1167" s="778"/>
      <c r="AZ1167" s="778"/>
      <c r="BA1167" s="778"/>
      <c r="BB1167" s="778"/>
      <c r="BC1167" s="778"/>
      <c r="BD1167" s="778"/>
      <c r="BE1167" s="778"/>
      <c r="BF1167" s="778"/>
      <c r="BG1167" s="778"/>
      <c r="BH1167" s="778"/>
      <c r="BI1167" s="778"/>
      <c r="BJ1167" s="778"/>
      <c r="BK1167" s="778"/>
      <c r="BL1167" s="778"/>
      <c r="BM1167" s="778"/>
      <c r="BN1167" s="778"/>
      <c r="BO1167" s="778"/>
      <c r="BP1167" s="778"/>
      <c r="BQ1167" s="778"/>
      <c r="BR1167" s="778"/>
      <c r="BS1167" s="778"/>
      <c r="BT1167" s="778"/>
      <c r="BU1167" s="778"/>
      <c r="BV1167" s="778"/>
      <c r="BW1167" s="778"/>
      <c r="BX1167" s="778"/>
      <c r="BY1167" s="778"/>
      <c r="BZ1167" s="778"/>
      <c r="CA1167" s="778"/>
      <c r="CB1167" s="778"/>
      <c r="CC1167" s="778"/>
      <c r="CD1167" s="778"/>
      <c r="CE1167" s="778"/>
      <c r="CF1167" s="778"/>
      <c r="CG1167" s="778"/>
      <c r="CH1167" s="778"/>
      <c r="CI1167" s="778"/>
      <c r="CJ1167" s="778"/>
      <c r="CK1167" s="778"/>
      <c r="CL1167" s="778"/>
      <c r="CM1167" s="778"/>
      <c r="CN1167" s="778"/>
      <c r="CO1167" s="778"/>
      <c r="CP1167" s="778"/>
      <c r="CQ1167" s="778"/>
      <c r="CR1167" s="778"/>
      <c r="CS1167" s="778"/>
      <c r="CT1167" s="778"/>
      <c r="CU1167" s="778"/>
      <c r="CV1167" s="778"/>
      <c r="CW1167" s="778"/>
      <c r="CX1167" s="778"/>
      <c r="CY1167" s="778"/>
      <c r="CZ1167" s="778"/>
      <c r="DA1167" s="778"/>
      <c r="DB1167" s="778"/>
      <c r="DC1167" s="778"/>
      <c r="DD1167" s="778"/>
      <c r="DE1167" s="778"/>
      <c r="DF1167" s="778"/>
      <c r="DG1167" s="778"/>
      <c r="DH1167" s="778"/>
      <c r="DI1167" s="778"/>
      <c r="DJ1167" s="778"/>
      <c r="DK1167" s="778"/>
      <c r="DL1167" s="778"/>
      <c r="DM1167" s="778"/>
      <c r="DN1167" s="778"/>
      <c r="DO1167" s="778"/>
      <c r="DP1167" s="778"/>
      <c r="DQ1167" s="778"/>
      <c r="DR1167" s="778"/>
      <c r="DS1167" s="778"/>
      <c r="DT1167" s="778"/>
      <c r="DU1167" s="778"/>
      <c r="DV1167" s="778"/>
      <c r="DW1167" s="778"/>
      <c r="DX1167" s="778"/>
      <c r="DY1167" s="778"/>
      <c r="DZ1167" s="778"/>
      <c r="EA1167" s="778"/>
      <c r="EB1167" s="778"/>
      <c r="EC1167" s="778"/>
      <c r="ED1167" s="778"/>
      <c r="EE1167" s="778"/>
      <c r="EF1167" s="778"/>
      <c r="EG1167" s="778"/>
      <c r="EH1167" s="778"/>
      <c r="EI1167" s="778"/>
      <c r="EJ1167" s="778"/>
      <c r="EK1167" s="778"/>
      <c r="EL1167" s="778"/>
      <c r="EM1167" s="778"/>
      <c r="EN1167" s="778"/>
      <c r="EO1167" s="778"/>
      <c r="EP1167" s="778"/>
      <c r="EQ1167" s="778"/>
      <c r="ER1167" s="778"/>
      <c r="ES1167" s="778"/>
      <c r="ET1167" s="778"/>
      <c r="EU1167" s="778"/>
      <c r="EV1167" s="778"/>
      <c r="EW1167" s="778"/>
      <c r="EX1167" s="778"/>
      <c r="EY1167" s="778"/>
      <c r="EZ1167" s="778"/>
      <c r="FA1167" s="778"/>
      <c r="FB1167" s="778"/>
      <c r="FC1167" s="778"/>
      <c r="FD1167" s="778"/>
      <c r="FE1167" s="778"/>
      <c r="FF1167" s="778"/>
      <c r="FG1167" s="778"/>
      <c r="FH1167" s="778"/>
      <c r="FI1167" s="778"/>
      <c r="FJ1167" s="778"/>
      <c r="FK1167" s="778"/>
      <c r="FL1167" s="778"/>
      <c r="FM1167" s="778"/>
      <c r="FN1167" s="778"/>
      <c r="FO1167" s="778"/>
      <c r="FP1167" s="778"/>
      <c r="FQ1167" s="778"/>
      <c r="FR1167" s="778"/>
      <c r="FS1167" s="778"/>
      <c r="FT1167" s="778"/>
      <c r="FU1167" s="778"/>
      <c r="FV1167" s="778"/>
      <c r="FW1167" s="778"/>
      <c r="FX1167" s="778"/>
      <c r="FY1167" s="778"/>
      <c r="FZ1167" s="778"/>
      <c r="GA1167" s="778"/>
      <c r="GB1167" s="778"/>
      <c r="GC1167" s="778"/>
      <c r="GD1167" s="778"/>
      <c r="GE1167" s="778"/>
      <c r="GF1167" s="778"/>
      <c r="GG1167" s="778"/>
      <c r="GH1167" s="778"/>
      <c r="GI1167" s="778"/>
      <c r="GJ1167" s="778"/>
      <c r="GK1167" s="778"/>
      <c r="GL1167" s="778"/>
      <c r="GM1167" s="778"/>
      <c r="GN1167" s="778"/>
      <c r="GO1167" s="778"/>
      <c r="GP1167" s="778"/>
      <c r="GQ1167" s="778"/>
      <c r="GR1167" s="778"/>
      <c r="GS1167" s="778"/>
      <c r="GT1167" s="778"/>
      <c r="GU1167" s="778"/>
      <c r="GV1167" s="778"/>
      <c r="GW1167" s="778"/>
      <c r="GX1167" s="778"/>
      <c r="GY1167" s="778"/>
      <c r="GZ1167" s="778"/>
      <c r="HA1167" s="778"/>
      <c r="HB1167" s="778"/>
      <c r="HC1167" s="778"/>
      <c r="HD1167" s="778"/>
      <c r="HE1167" s="778"/>
      <c r="HF1167" s="778"/>
      <c r="HG1167" s="778"/>
      <c r="HH1167" s="778"/>
    </row>
    <row r="1168" spans="1:216" s="782" customFormat="1">
      <c r="A1168" s="779"/>
      <c r="B1168" s="780"/>
      <c r="C1168" s="780"/>
      <c r="D1168" s="780"/>
      <c r="E1168" s="780"/>
      <c r="F1168" s="780"/>
      <c r="G1168" s="780"/>
      <c r="H1168" s="780"/>
      <c r="I1168" s="780"/>
      <c r="J1168" s="780"/>
      <c r="K1168" s="780"/>
      <c r="L1168" s="780"/>
      <c r="M1168" s="780"/>
      <c r="N1168" s="780"/>
      <c r="O1168" s="780"/>
      <c r="P1168" s="780"/>
      <c r="Q1168" s="781"/>
      <c r="R1168" s="778"/>
      <c r="S1168" s="778"/>
      <c r="T1168" s="778"/>
      <c r="U1168" s="778"/>
      <c r="V1168" s="778"/>
      <c r="W1168" s="778"/>
      <c r="X1168" s="778"/>
      <c r="Y1168" s="778"/>
      <c r="Z1168" s="778"/>
      <c r="AA1168" s="778"/>
      <c r="AB1168" s="778"/>
      <c r="AC1168" s="778"/>
      <c r="AD1168" s="778"/>
      <c r="AE1168" s="778"/>
      <c r="AF1168" s="778"/>
      <c r="AG1168" s="778"/>
      <c r="AH1168" s="778"/>
      <c r="AI1168" s="778"/>
      <c r="AJ1168" s="778"/>
      <c r="AK1168" s="778"/>
      <c r="AL1168" s="778"/>
      <c r="AM1168" s="778"/>
      <c r="AN1168" s="778"/>
      <c r="AO1168" s="778"/>
      <c r="AP1168" s="778"/>
      <c r="AQ1168" s="778"/>
      <c r="AR1168" s="778"/>
      <c r="AS1168" s="778"/>
      <c r="AT1168" s="778"/>
      <c r="AU1168" s="778"/>
      <c r="AV1168" s="778"/>
      <c r="AW1168" s="778"/>
      <c r="AX1168" s="778"/>
      <c r="AY1168" s="778"/>
      <c r="AZ1168" s="778"/>
      <c r="BA1168" s="778"/>
      <c r="BB1168" s="778"/>
      <c r="BC1168" s="778"/>
      <c r="BD1168" s="778"/>
      <c r="BE1168" s="778"/>
      <c r="BF1168" s="778"/>
      <c r="BG1168" s="778"/>
      <c r="BH1168" s="778"/>
      <c r="BI1168" s="778"/>
      <c r="BJ1168" s="778"/>
      <c r="BK1168" s="778"/>
      <c r="BL1168" s="778"/>
      <c r="BM1168" s="778"/>
      <c r="BN1168" s="778"/>
      <c r="BO1168" s="778"/>
      <c r="BP1168" s="778"/>
      <c r="BQ1168" s="778"/>
      <c r="BR1168" s="778"/>
      <c r="BS1168" s="778"/>
      <c r="BT1168" s="778"/>
      <c r="BU1168" s="778"/>
      <c r="BV1168" s="778"/>
      <c r="BW1168" s="778"/>
      <c r="BX1168" s="778"/>
      <c r="BY1168" s="778"/>
      <c r="BZ1168" s="778"/>
      <c r="CA1168" s="778"/>
      <c r="CB1168" s="778"/>
      <c r="CC1168" s="778"/>
      <c r="CD1168" s="778"/>
      <c r="CE1168" s="778"/>
      <c r="CF1168" s="778"/>
      <c r="CG1168" s="778"/>
      <c r="CH1168" s="778"/>
      <c r="CI1168" s="778"/>
      <c r="CJ1168" s="778"/>
      <c r="CK1168" s="778"/>
      <c r="CL1168" s="778"/>
      <c r="CM1168" s="778"/>
      <c r="CN1168" s="778"/>
      <c r="CO1168" s="778"/>
      <c r="CP1168" s="778"/>
      <c r="CQ1168" s="778"/>
      <c r="CR1168" s="778"/>
      <c r="CS1168" s="778"/>
      <c r="CT1168" s="778"/>
      <c r="CU1168" s="778"/>
      <c r="CV1168" s="778"/>
      <c r="CW1168" s="778"/>
      <c r="CX1168" s="778"/>
      <c r="CY1168" s="778"/>
      <c r="CZ1168" s="778"/>
      <c r="DA1168" s="778"/>
      <c r="DB1168" s="778"/>
      <c r="DC1168" s="778"/>
      <c r="DD1168" s="778"/>
      <c r="DE1168" s="778"/>
      <c r="DF1168" s="778"/>
      <c r="DG1168" s="778"/>
      <c r="DH1168" s="778"/>
      <c r="DI1168" s="778"/>
      <c r="DJ1168" s="778"/>
      <c r="DK1168" s="778"/>
      <c r="DL1168" s="778"/>
      <c r="DM1168" s="778"/>
      <c r="DN1168" s="778"/>
      <c r="DO1168" s="778"/>
      <c r="DP1168" s="778"/>
      <c r="DQ1168" s="778"/>
      <c r="DR1168" s="778"/>
      <c r="DS1168" s="778"/>
      <c r="DT1168" s="778"/>
      <c r="DU1168" s="778"/>
      <c r="DV1168" s="778"/>
      <c r="DW1168" s="778"/>
      <c r="DX1168" s="778"/>
      <c r="DY1168" s="778"/>
      <c r="DZ1168" s="778"/>
      <c r="EA1168" s="778"/>
      <c r="EB1168" s="778"/>
      <c r="EC1168" s="778"/>
      <c r="ED1168" s="778"/>
      <c r="EE1168" s="778"/>
      <c r="EF1168" s="778"/>
      <c r="EG1168" s="778"/>
      <c r="EH1168" s="778"/>
      <c r="EI1168" s="778"/>
      <c r="EJ1168" s="778"/>
      <c r="EK1168" s="778"/>
      <c r="EL1168" s="778"/>
      <c r="EM1168" s="778"/>
      <c r="EN1168" s="778"/>
      <c r="EO1168" s="778"/>
      <c r="EP1168" s="778"/>
      <c r="EQ1168" s="778"/>
      <c r="ER1168" s="778"/>
      <c r="ES1168" s="778"/>
      <c r="ET1168" s="778"/>
      <c r="EU1168" s="778"/>
      <c r="EV1168" s="778"/>
      <c r="EW1168" s="778"/>
      <c r="EX1168" s="778"/>
      <c r="EY1168" s="778"/>
      <c r="EZ1168" s="778"/>
      <c r="FA1168" s="778"/>
      <c r="FB1168" s="778"/>
      <c r="FC1168" s="778"/>
      <c r="FD1168" s="778"/>
      <c r="FE1168" s="778"/>
      <c r="FF1168" s="778"/>
      <c r="FG1168" s="778"/>
      <c r="FH1168" s="778"/>
      <c r="FI1168" s="778"/>
      <c r="FJ1168" s="778"/>
      <c r="FK1168" s="778"/>
      <c r="FL1168" s="778"/>
      <c r="FM1168" s="778"/>
      <c r="FN1168" s="778"/>
      <c r="FO1168" s="778"/>
      <c r="FP1168" s="778"/>
      <c r="FQ1168" s="778"/>
      <c r="FR1168" s="778"/>
      <c r="FS1168" s="778"/>
      <c r="FT1168" s="778"/>
      <c r="FU1168" s="778"/>
      <c r="FV1168" s="778"/>
      <c r="FW1168" s="778"/>
      <c r="FX1168" s="778"/>
      <c r="FY1168" s="778"/>
      <c r="FZ1168" s="778"/>
      <c r="GA1168" s="778"/>
      <c r="GB1168" s="778"/>
      <c r="GC1168" s="778"/>
      <c r="GD1168" s="778"/>
      <c r="GE1168" s="778"/>
      <c r="GF1168" s="778"/>
      <c r="GG1168" s="778"/>
      <c r="GH1168" s="778"/>
      <c r="GI1168" s="778"/>
      <c r="GJ1168" s="778"/>
      <c r="GK1168" s="778"/>
      <c r="GL1168" s="778"/>
      <c r="GM1168" s="778"/>
      <c r="GN1168" s="778"/>
      <c r="GO1168" s="778"/>
      <c r="GP1168" s="778"/>
      <c r="GQ1168" s="778"/>
      <c r="GR1168" s="778"/>
      <c r="GS1168" s="778"/>
      <c r="GT1168" s="778"/>
      <c r="GU1168" s="778"/>
      <c r="GV1168" s="778"/>
      <c r="GW1168" s="778"/>
      <c r="GX1168" s="778"/>
      <c r="GY1168" s="778"/>
      <c r="GZ1168" s="778"/>
      <c r="HA1168" s="778"/>
      <c r="HB1168" s="778"/>
      <c r="HC1168" s="778"/>
      <c r="HD1168" s="778"/>
      <c r="HE1168" s="778"/>
      <c r="HF1168" s="778"/>
      <c r="HG1168" s="778"/>
      <c r="HH1168" s="778"/>
    </row>
    <row r="1169" spans="1:216" s="782" customFormat="1">
      <c r="A1169" s="779"/>
      <c r="B1169" s="780"/>
      <c r="C1169" s="780"/>
      <c r="D1169" s="780"/>
      <c r="E1169" s="780"/>
      <c r="F1169" s="780"/>
      <c r="G1169" s="780"/>
      <c r="H1169" s="780"/>
      <c r="I1169" s="780"/>
      <c r="J1169" s="780"/>
      <c r="K1169" s="780"/>
      <c r="L1169" s="780"/>
      <c r="M1169" s="780"/>
      <c r="N1169" s="780"/>
      <c r="O1169" s="780"/>
      <c r="P1169" s="780"/>
      <c r="Q1169" s="781"/>
      <c r="R1169" s="778"/>
      <c r="S1169" s="778"/>
      <c r="T1169" s="778"/>
      <c r="U1169" s="778"/>
      <c r="V1169" s="778"/>
      <c r="W1169" s="778"/>
      <c r="X1169" s="778"/>
      <c r="Y1169" s="778"/>
      <c r="Z1169" s="778"/>
      <c r="AA1169" s="778"/>
      <c r="AB1169" s="778"/>
      <c r="AC1169" s="778"/>
      <c r="AD1169" s="778"/>
      <c r="AE1169" s="778"/>
      <c r="AF1169" s="778"/>
      <c r="AG1169" s="778"/>
      <c r="AH1169" s="778"/>
      <c r="AI1169" s="778"/>
      <c r="AJ1169" s="778"/>
      <c r="AK1169" s="778"/>
      <c r="AL1169" s="778"/>
      <c r="AM1169" s="778"/>
      <c r="AN1169" s="778"/>
      <c r="AO1169" s="778"/>
      <c r="AP1169" s="778"/>
      <c r="AQ1169" s="778"/>
      <c r="AR1169" s="778"/>
      <c r="AS1169" s="778"/>
      <c r="AT1169" s="778"/>
      <c r="AU1169" s="778"/>
      <c r="AV1169" s="778"/>
      <c r="AW1169" s="778"/>
      <c r="AX1169" s="778"/>
      <c r="AY1169" s="778"/>
      <c r="AZ1169" s="778"/>
      <c r="BA1169" s="778"/>
      <c r="BB1169" s="778"/>
      <c r="BC1169" s="778"/>
      <c r="BD1169" s="778"/>
      <c r="BE1169" s="778"/>
      <c r="BF1169" s="778"/>
      <c r="BG1169" s="778"/>
      <c r="BH1169" s="778"/>
      <c r="BI1169" s="778"/>
      <c r="BJ1169" s="778"/>
      <c r="BK1169" s="778"/>
      <c r="BL1169" s="778"/>
      <c r="BM1169" s="778"/>
      <c r="BN1169" s="778"/>
      <c r="BO1169" s="778"/>
      <c r="BP1169" s="778"/>
      <c r="BQ1169" s="778"/>
      <c r="BR1169" s="778"/>
      <c r="BS1169" s="778"/>
      <c r="BT1169" s="778"/>
      <c r="BU1169" s="778"/>
      <c r="BV1169" s="778"/>
      <c r="BW1169" s="778"/>
      <c r="BX1169" s="778"/>
      <c r="BY1169" s="778"/>
      <c r="BZ1169" s="778"/>
      <c r="CA1169" s="778"/>
      <c r="CB1169" s="778"/>
      <c r="CC1169" s="778"/>
      <c r="CD1169" s="778"/>
      <c r="CE1169" s="778"/>
      <c r="CF1169" s="778"/>
      <c r="CG1169" s="778"/>
      <c r="CH1169" s="778"/>
      <c r="CI1169" s="778"/>
      <c r="CJ1169" s="778"/>
      <c r="CK1169" s="778"/>
      <c r="CL1169" s="778"/>
      <c r="CM1169" s="778"/>
      <c r="CN1169" s="778"/>
      <c r="CO1169" s="778"/>
      <c r="CP1169" s="778"/>
      <c r="CQ1169" s="778"/>
      <c r="CR1169" s="778"/>
      <c r="CS1169" s="778"/>
      <c r="CT1169" s="778"/>
      <c r="CU1169" s="778"/>
      <c r="CV1169" s="778"/>
      <c r="CW1169" s="778"/>
      <c r="CX1169" s="778"/>
      <c r="CY1169" s="778"/>
      <c r="CZ1169" s="778"/>
      <c r="DA1169" s="778"/>
      <c r="DB1169" s="778"/>
      <c r="DC1169" s="778"/>
      <c r="DD1169" s="778"/>
      <c r="DE1169" s="778"/>
      <c r="DF1169" s="778"/>
      <c r="DG1169" s="778"/>
      <c r="DH1169" s="778"/>
      <c r="DI1169" s="778"/>
      <c r="DJ1169" s="778"/>
      <c r="DK1169" s="778"/>
      <c r="DL1169" s="778"/>
      <c r="DM1169" s="778"/>
      <c r="DN1169" s="778"/>
      <c r="DO1169" s="778"/>
      <c r="DP1169" s="778"/>
      <c r="DQ1169" s="778"/>
      <c r="DR1169" s="778"/>
      <c r="DS1169" s="778"/>
      <c r="DT1169" s="778"/>
      <c r="DU1169" s="778"/>
      <c r="DV1169" s="778"/>
      <c r="DW1169" s="778"/>
      <c r="DX1169" s="778"/>
      <c r="DY1169" s="778"/>
      <c r="DZ1169" s="778"/>
      <c r="EA1169" s="778"/>
      <c r="EB1169" s="778"/>
      <c r="EC1169" s="778"/>
      <c r="ED1169" s="778"/>
      <c r="EE1169" s="778"/>
      <c r="EF1169" s="778"/>
      <c r="EG1169" s="778"/>
      <c r="EH1169" s="778"/>
      <c r="EI1169" s="778"/>
      <c r="EJ1169" s="778"/>
      <c r="EK1169" s="778"/>
      <c r="EL1169" s="778"/>
      <c r="EM1169" s="778"/>
      <c r="EN1169" s="778"/>
      <c r="EO1169" s="778"/>
      <c r="EP1169" s="778"/>
      <c r="EQ1169" s="778"/>
      <c r="ER1169" s="778"/>
      <c r="ES1169" s="778"/>
      <c r="ET1169" s="778"/>
      <c r="EU1169" s="778"/>
      <c r="EV1169" s="778"/>
      <c r="EW1169" s="778"/>
      <c r="EX1169" s="778"/>
      <c r="EY1169" s="778"/>
      <c r="EZ1169" s="778"/>
      <c r="FA1169" s="778"/>
      <c r="FB1169" s="778"/>
      <c r="FC1169" s="778"/>
      <c r="FD1169" s="778"/>
      <c r="FE1169" s="778"/>
      <c r="FF1169" s="778"/>
      <c r="FG1169" s="778"/>
      <c r="FH1169" s="778"/>
      <c r="FI1169" s="778"/>
      <c r="FJ1169" s="778"/>
      <c r="FK1169" s="778"/>
      <c r="FL1169" s="778"/>
      <c r="FM1169" s="778"/>
      <c r="FN1169" s="778"/>
      <c r="FO1169" s="778"/>
      <c r="FP1169" s="778"/>
      <c r="FQ1169" s="778"/>
      <c r="FR1169" s="778"/>
      <c r="FS1169" s="778"/>
      <c r="FT1169" s="778"/>
      <c r="FU1169" s="778"/>
      <c r="FV1169" s="778"/>
      <c r="FW1169" s="778"/>
      <c r="FX1169" s="778"/>
      <c r="FY1169" s="778"/>
      <c r="FZ1169" s="778"/>
      <c r="GA1169" s="778"/>
      <c r="GB1169" s="778"/>
      <c r="GC1169" s="778"/>
      <c r="GD1169" s="778"/>
      <c r="GE1169" s="778"/>
      <c r="GF1169" s="778"/>
      <c r="GG1169" s="778"/>
      <c r="GH1169" s="778"/>
      <c r="GI1169" s="778"/>
      <c r="GJ1169" s="778"/>
      <c r="GK1169" s="778"/>
      <c r="GL1169" s="778"/>
      <c r="GM1169" s="778"/>
      <c r="GN1169" s="778"/>
      <c r="GO1169" s="778"/>
      <c r="GP1169" s="778"/>
      <c r="GQ1169" s="778"/>
      <c r="GR1169" s="778"/>
      <c r="GS1169" s="778"/>
      <c r="GT1169" s="778"/>
      <c r="GU1169" s="778"/>
      <c r="GV1169" s="778"/>
      <c r="GW1169" s="778"/>
      <c r="GX1169" s="778"/>
      <c r="GY1169" s="778"/>
      <c r="GZ1169" s="778"/>
      <c r="HA1169" s="778"/>
      <c r="HB1169" s="778"/>
      <c r="HC1169" s="778"/>
      <c r="HD1169" s="778"/>
      <c r="HE1169" s="778"/>
      <c r="HF1169" s="778"/>
      <c r="HG1169" s="778"/>
      <c r="HH1169" s="778"/>
    </row>
    <row r="1170" spans="1:216" s="782" customFormat="1">
      <c r="A1170" s="779"/>
      <c r="B1170" s="780"/>
      <c r="C1170" s="780"/>
      <c r="D1170" s="780"/>
      <c r="E1170" s="780"/>
      <c r="F1170" s="780"/>
      <c r="G1170" s="780"/>
      <c r="H1170" s="780"/>
      <c r="I1170" s="780"/>
      <c r="J1170" s="780"/>
      <c r="K1170" s="780"/>
      <c r="L1170" s="780"/>
      <c r="M1170" s="780"/>
      <c r="N1170" s="780"/>
      <c r="O1170" s="780"/>
      <c r="P1170" s="780"/>
      <c r="Q1170" s="781"/>
      <c r="R1170" s="778"/>
      <c r="S1170" s="778"/>
      <c r="T1170" s="778"/>
      <c r="U1170" s="778"/>
      <c r="V1170" s="778"/>
      <c r="W1170" s="778"/>
      <c r="X1170" s="778"/>
      <c r="Y1170" s="778"/>
      <c r="Z1170" s="778"/>
      <c r="AA1170" s="778"/>
      <c r="AB1170" s="778"/>
      <c r="AC1170" s="778"/>
      <c r="AD1170" s="778"/>
      <c r="AE1170" s="778"/>
      <c r="AF1170" s="778"/>
      <c r="AG1170" s="778"/>
      <c r="AH1170" s="778"/>
      <c r="AI1170" s="778"/>
      <c r="AJ1170" s="778"/>
      <c r="AK1170" s="778"/>
      <c r="AL1170" s="778"/>
      <c r="AM1170" s="778"/>
      <c r="AN1170" s="778"/>
      <c r="AO1170" s="778"/>
      <c r="AP1170" s="778"/>
      <c r="AQ1170" s="778"/>
      <c r="AR1170" s="778"/>
      <c r="AS1170" s="778"/>
      <c r="AT1170" s="778"/>
      <c r="AU1170" s="778"/>
      <c r="AV1170" s="778"/>
      <c r="AW1170" s="778"/>
      <c r="AX1170" s="778"/>
      <c r="AY1170" s="778"/>
      <c r="AZ1170" s="778"/>
      <c r="BA1170" s="778"/>
      <c r="BB1170" s="778"/>
      <c r="BC1170" s="778"/>
      <c r="BD1170" s="778"/>
      <c r="BE1170" s="778"/>
      <c r="BF1170" s="778"/>
      <c r="BG1170" s="778"/>
      <c r="BH1170" s="778"/>
      <c r="BI1170" s="778"/>
      <c r="BJ1170" s="778"/>
      <c r="BK1170" s="778"/>
      <c r="BL1170" s="778"/>
      <c r="BM1170" s="778"/>
      <c r="BN1170" s="778"/>
      <c r="BO1170" s="778"/>
      <c r="BP1170" s="778"/>
      <c r="BQ1170" s="778"/>
      <c r="BR1170" s="778"/>
      <c r="BS1170" s="778"/>
      <c r="BT1170" s="778"/>
      <c r="BU1170" s="778"/>
      <c r="BV1170" s="778"/>
      <c r="BW1170" s="778"/>
      <c r="BX1170" s="778"/>
      <c r="BY1170" s="778"/>
      <c r="BZ1170" s="778"/>
      <c r="CA1170" s="778"/>
      <c r="CB1170" s="778"/>
      <c r="CC1170" s="778"/>
      <c r="CD1170" s="778"/>
      <c r="CE1170" s="778"/>
      <c r="CF1170" s="778"/>
      <c r="CG1170" s="778"/>
      <c r="CH1170" s="778"/>
      <c r="CI1170" s="778"/>
      <c r="CJ1170" s="778"/>
      <c r="CK1170" s="778"/>
      <c r="CL1170" s="778"/>
      <c r="CM1170" s="778"/>
      <c r="CN1170" s="778"/>
      <c r="CO1170" s="778"/>
      <c r="CP1170" s="778"/>
      <c r="CQ1170" s="778"/>
      <c r="CR1170" s="778"/>
      <c r="CS1170" s="778"/>
      <c r="CT1170" s="778"/>
      <c r="CU1170" s="778"/>
      <c r="CV1170" s="778"/>
      <c r="CW1170" s="778"/>
      <c r="CX1170" s="778"/>
      <c r="CY1170" s="778"/>
      <c r="CZ1170" s="778"/>
      <c r="DA1170" s="778"/>
      <c r="DB1170" s="778"/>
      <c r="DC1170" s="778"/>
      <c r="DD1170" s="778"/>
      <c r="DE1170" s="778"/>
      <c r="DF1170" s="778"/>
      <c r="DG1170" s="778"/>
      <c r="DH1170" s="778"/>
      <c r="DI1170" s="778"/>
      <c r="DJ1170" s="778"/>
      <c r="DK1170" s="778"/>
      <c r="DL1170" s="778"/>
      <c r="DM1170" s="778"/>
      <c r="DN1170" s="778"/>
      <c r="DO1170" s="778"/>
      <c r="DP1170" s="778"/>
      <c r="DQ1170" s="778"/>
      <c r="DR1170" s="778"/>
      <c r="DS1170" s="778"/>
      <c r="DT1170" s="778"/>
      <c r="DU1170" s="778"/>
      <c r="DV1170" s="778"/>
      <c r="DW1170" s="778"/>
      <c r="DX1170" s="778"/>
      <c r="DY1170" s="778"/>
      <c r="DZ1170" s="778"/>
      <c r="EA1170" s="778"/>
      <c r="EB1170" s="778"/>
      <c r="EC1170" s="778"/>
      <c r="ED1170" s="778"/>
      <c r="EE1170" s="778"/>
      <c r="EF1170" s="778"/>
      <c r="EG1170" s="778"/>
      <c r="EH1170" s="778"/>
      <c r="EI1170" s="778"/>
      <c r="EJ1170" s="778"/>
      <c r="EK1170" s="778"/>
      <c r="EL1170" s="778"/>
      <c r="EM1170" s="778"/>
      <c r="EN1170" s="778"/>
      <c r="EO1170" s="778"/>
      <c r="EP1170" s="778"/>
      <c r="EQ1170" s="778"/>
      <c r="ER1170" s="778"/>
      <c r="ES1170" s="778"/>
      <c r="ET1170" s="778"/>
      <c r="EU1170" s="778"/>
      <c r="EV1170" s="778"/>
      <c r="EW1170" s="778"/>
      <c r="EX1170" s="778"/>
      <c r="EY1170" s="778"/>
      <c r="EZ1170" s="778"/>
      <c r="FA1170" s="778"/>
      <c r="FB1170" s="778"/>
      <c r="FC1170" s="778"/>
      <c r="FD1170" s="778"/>
      <c r="FE1170" s="778"/>
      <c r="FF1170" s="778"/>
      <c r="FG1170" s="778"/>
      <c r="FH1170" s="778"/>
      <c r="FI1170" s="778"/>
      <c r="FJ1170" s="778"/>
      <c r="FK1170" s="778"/>
      <c r="FL1170" s="778"/>
      <c r="FM1170" s="778"/>
      <c r="FN1170" s="778"/>
      <c r="FO1170" s="778"/>
      <c r="FP1170" s="778"/>
      <c r="FQ1170" s="778"/>
      <c r="FR1170" s="778"/>
      <c r="FS1170" s="778"/>
      <c r="FT1170" s="778"/>
      <c r="FU1170" s="778"/>
      <c r="FV1170" s="778"/>
      <c r="FW1170" s="778"/>
      <c r="FX1170" s="778"/>
      <c r="FY1170" s="778"/>
      <c r="FZ1170" s="778"/>
      <c r="GA1170" s="778"/>
      <c r="GB1170" s="778"/>
      <c r="GC1170" s="778"/>
      <c r="GD1170" s="778"/>
      <c r="GE1170" s="778"/>
      <c r="GF1170" s="778"/>
      <c r="GG1170" s="778"/>
      <c r="GH1170" s="778"/>
      <c r="GI1170" s="778"/>
      <c r="GJ1170" s="778"/>
      <c r="GK1170" s="778"/>
      <c r="GL1170" s="778"/>
      <c r="GM1170" s="778"/>
      <c r="GN1170" s="778"/>
      <c r="GO1170" s="778"/>
      <c r="GP1170" s="778"/>
      <c r="GQ1170" s="778"/>
      <c r="GR1170" s="778"/>
      <c r="GS1170" s="778"/>
      <c r="GT1170" s="778"/>
      <c r="GU1170" s="778"/>
      <c r="GV1170" s="778"/>
      <c r="GW1170" s="778"/>
      <c r="GX1170" s="778"/>
      <c r="GY1170" s="778"/>
      <c r="GZ1170" s="778"/>
      <c r="HA1170" s="778"/>
      <c r="HB1170" s="778"/>
      <c r="HC1170" s="778"/>
      <c r="HD1170" s="778"/>
      <c r="HE1170" s="778"/>
      <c r="HF1170" s="778"/>
      <c r="HG1170" s="778"/>
      <c r="HH1170" s="778"/>
    </row>
    <row r="1171" spans="1:216" s="782" customFormat="1">
      <c r="A1171" s="779"/>
      <c r="B1171" s="780"/>
      <c r="C1171" s="780"/>
      <c r="D1171" s="780"/>
      <c r="E1171" s="780"/>
      <c r="F1171" s="780"/>
      <c r="G1171" s="780"/>
      <c r="H1171" s="780"/>
      <c r="I1171" s="780"/>
      <c r="J1171" s="780"/>
      <c r="K1171" s="780"/>
      <c r="L1171" s="780"/>
      <c r="M1171" s="780"/>
      <c r="N1171" s="780"/>
      <c r="O1171" s="780"/>
      <c r="P1171" s="780"/>
      <c r="Q1171" s="781"/>
      <c r="R1171" s="778"/>
      <c r="S1171" s="778"/>
      <c r="T1171" s="778"/>
      <c r="U1171" s="778"/>
      <c r="V1171" s="778"/>
      <c r="W1171" s="778"/>
      <c r="X1171" s="778"/>
      <c r="Y1171" s="778"/>
      <c r="Z1171" s="778"/>
      <c r="AA1171" s="778"/>
      <c r="AB1171" s="778"/>
      <c r="AC1171" s="778"/>
      <c r="AD1171" s="778"/>
      <c r="AE1171" s="778"/>
      <c r="AF1171" s="778"/>
      <c r="AG1171" s="778"/>
      <c r="AH1171" s="778"/>
      <c r="AI1171" s="778"/>
      <c r="AJ1171" s="778"/>
      <c r="AK1171" s="778"/>
      <c r="AL1171" s="778"/>
      <c r="AM1171" s="778"/>
      <c r="AN1171" s="778"/>
      <c r="AO1171" s="778"/>
      <c r="AP1171" s="778"/>
      <c r="AQ1171" s="778"/>
      <c r="AR1171" s="778"/>
      <c r="AS1171" s="778"/>
      <c r="AT1171" s="778"/>
      <c r="AU1171" s="778"/>
      <c r="AV1171" s="778"/>
      <c r="AW1171" s="778"/>
      <c r="AX1171" s="778"/>
      <c r="AY1171" s="778"/>
      <c r="AZ1171" s="778"/>
      <c r="BA1171" s="778"/>
      <c r="BB1171" s="778"/>
      <c r="BC1171" s="778"/>
      <c r="BD1171" s="778"/>
      <c r="BE1171" s="778"/>
      <c r="BF1171" s="778"/>
      <c r="BG1171" s="778"/>
      <c r="BH1171" s="778"/>
      <c r="BI1171" s="778"/>
      <c r="BJ1171" s="778"/>
      <c r="BK1171" s="778"/>
      <c r="BL1171" s="778"/>
      <c r="BM1171" s="778"/>
      <c r="BN1171" s="778"/>
      <c r="BO1171" s="778"/>
      <c r="BP1171" s="778"/>
      <c r="BQ1171" s="778"/>
      <c r="BR1171" s="778"/>
      <c r="BS1171" s="778"/>
      <c r="BT1171" s="778"/>
      <c r="BU1171" s="778"/>
      <c r="BV1171" s="778"/>
      <c r="BW1171" s="778"/>
      <c r="BX1171" s="778"/>
      <c r="BY1171" s="778"/>
      <c r="BZ1171" s="778"/>
      <c r="CA1171" s="778"/>
      <c r="CB1171" s="778"/>
      <c r="CC1171" s="778"/>
      <c r="CD1171" s="778"/>
      <c r="CE1171" s="778"/>
      <c r="CF1171" s="778"/>
      <c r="CG1171" s="778"/>
      <c r="CH1171" s="778"/>
      <c r="CI1171" s="778"/>
      <c r="CJ1171" s="778"/>
      <c r="CK1171" s="778"/>
      <c r="CL1171" s="778"/>
      <c r="CM1171" s="778"/>
      <c r="CN1171" s="778"/>
      <c r="CO1171" s="778"/>
      <c r="CP1171" s="778"/>
      <c r="CQ1171" s="778"/>
      <c r="CR1171" s="778"/>
      <c r="CS1171" s="778"/>
      <c r="CT1171" s="778"/>
      <c r="CU1171" s="778"/>
      <c r="CV1171" s="778"/>
      <c r="CW1171" s="778"/>
      <c r="CX1171" s="778"/>
      <c r="CY1171" s="778"/>
      <c r="CZ1171" s="778"/>
      <c r="DA1171" s="778"/>
      <c r="DB1171" s="778"/>
      <c r="DC1171" s="778"/>
      <c r="DD1171" s="778"/>
      <c r="DE1171" s="778"/>
      <c r="DF1171" s="778"/>
      <c r="DG1171" s="778"/>
      <c r="DH1171" s="778"/>
      <c r="DI1171" s="778"/>
      <c r="DJ1171" s="778"/>
      <c r="DK1171" s="778"/>
      <c r="DL1171" s="778"/>
      <c r="DM1171" s="778"/>
      <c r="DN1171" s="778"/>
      <c r="DO1171" s="778"/>
      <c r="DP1171" s="778"/>
      <c r="DQ1171" s="778"/>
      <c r="DR1171" s="778"/>
      <c r="DS1171" s="778"/>
      <c r="DT1171" s="778"/>
      <c r="DU1171" s="778"/>
      <c r="DV1171" s="778"/>
      <c r="DW1171" s="778"/>
      <c r="DX1171" s="778"/>
      <c r="DY1171" s="778"/>
      <c r="DZ1171" s="778"/>
      <c r="EA1171" s="778"/>
      <c r="EB1171" s="778"/>
      <c r="EC1171" s="778"/>
      <c r="ED1171" s="778"/>
      <c r="EE1171" s="778"/>
      <c r="EF1171" s="778"/>
      <c r="EG1171" s="778"/>
      <c r="EH1171" s="778"/>
      <c r="EI1171" s="778"/>
      <c r="EJ1171" s="778"/>
      <c r="EK1171" s="778"/>
      <c r="EL1171" s="778"/>
      <c r="EM1171" s="778"/>
      <c r="EN1171" s="778"/>
      <c r="EO1171" s="778"/>
      <c r="EP1171" s="778"/>
      <c r="EQ1171" s="778"/>
      <c r="ER1171" s="778"/>
      <c r="ES1171" s="778"/>
      <c r="ET1171" s="778"/>
      <c r="EU1171" s="778"/>
      <c r="EV1171" s="778"/>
      <c r="EW1171" s="778"/>
      <c r="EX1171" s="778"/>
      <c r="EY1171" s="778"/>
      <c r="EZ1171" s="778"/>
      <c r="FA1171" s="778"/>
      <c r="FB1171" s="778"/>
      <c r="FC1171" s="778"/>
      <c r="FD1171" s="778"/>
      <c r="FE1171" s="778"/>
      <c r="FF1171" s="778"/>
      <c r="FG1171" s="778"/>
      <c r="FH1171" s="778"/>
      <c r="FI1171" s="778"/>
      <c r="FJ1171" s="778"/>
      <c r="FK1171" s="778"/>
      <c r="FL1171" s="778"/>
      <c r="FM1171" s="778"/>
      <c r="FN1171" s="778"/>
      <c r="FO1171" s="778"/>
      <c r="FP1171" s="778"/>
      <c r="FQ1171" s="778"/>
      <c r="FR1171" s="778"/>
      <c r="FS1171" s="778"/>
      <c r="FT1171" s="778"/>
      <c r="FU1171" s="778"/>
      <c r="FV1171" s="778"/>
      <c r="FW1171" s="778"/>
      <c r="FX1171" s="778"/>
      <c r="FY1171" s="778"/>
      <c r="FZ1171" s="778"/>
      <c r="GA1171" s="778"/>
      <c r="GB1171" s="778"/>
      <c r="GC1171" s="778"/>
      <c r="GD1171" s="778"/>
      <c r="GE1171" s="778"/>
      <c r="GF1171" s="778"/>
      <c r="GG1171" s="778"/>
      <c r="GH1171" s="778"/>
      <c r="GI1171" s="778"/>
      <c r="GJ1171" s="778"/>
      <c r="GK1171" s="778"/>
      <c r="GL1171" s="778"/>
      <c r="GM1171" s="778"/>
      <c r="GN1171" s="778"/>
      <c r="GO1171" s="778"/>
      <c r="GP1171" s="778"/>
      <c r="GQ1171" s="778"/>
      <c r="GR1171" s="778"/>
      <c r="GS1171" s="778"/>
      <c r="GT1171" s="778"/>
      <c r="GU1171" s="778"/>
      <c r="GV1171" s="778"/>
      <c r="GW1171" s="778"/>
      <c r="GX1171" s="778"/>
      <c r="GY1171" s="778"/>
      <c r="GZ1171" s="778"/>
      <c r="HA1171" s="778"/>
      <c r="HB1171" s="778"/>
      <c r="HC1171" s="778"/>
      <c r="HD1171" s="778"/>
      <c r="HE1171" s="778"/>
      <c r="HF1171" s="778"/>
      <c r="HG1171" s="778"/>
      <c r="HH1171" s="778"/>
    </row>
    <row r="1172" spans="1:216" s="782" customFormat="1">
      <c r="A1172" s="779"/>
      <c r="B1172" s="780"/>
      <c r="C1172" s="780"/>
      <c r="D1172" s="780"/>
      <c r="E1172" s="780"/>
      <c r="F1172" s="780"/>
      <c r="G1172" s="780"/>
      <c r="H1172" s="780"/>
      <c r="I1172" s="780"/>
      <c r="J1172" s="780"/>
      <c r="K1172" s="780"/>
      <c r="L1172" s="780"/>
      <c r="M1172" s="780"/>
      <c r="N1172" s="780"/>
      <c r="O1172" s="780"/>
      <c r="P1172" s="780"/>
      <c r="Q1172" s="781"/>
      <c r="R1172" s="778"/>
      <c r="S1172" s="778"/>
      <c r="T1172" s="778"/>
      <c r="U1172" s="778"/>
      <c r="V1172" s="778"/>
      <c r="W1172" s="778"/>
      <c r="X1172" s="778"/>
      <c r="Y1172" s="778"/>
      <c r="Z1172" s="778"/>
      <c r="AA1172" s="778"/>
      <c r="AB1172" s="778"/>
      <c r="AC1172" s="778"/>
      <c r="AD1172" s="778"/>
      <c r="AE1172" s="778"/>
      <c r="AF1172" s="778"/>
      <c r="AG1172" s="778"/>
      <c r="AH1172" s="778"/>
      <c r="AI1172" s="778"/>
      <c r="AJ1172" s="778"/>
      <c r="AK1172" s="778"/>
      <c r="AL1172" s="778"/>
      <c r="AM1172" s="778"/>
      <c r="AN1172" s="778"/>
      <c r="AO1172" s="778"/>
      <c r="AP1172" s="778"/>
      <c r="AQ1172" s="778"/>
      <c r="AR1172" s="778"/>
      <c r="AS1172" s="778"/>
      <c r="AT1172" s="778"/>
      <c r="AU1172" s="778"/>
      <c r="AV1172" s="778"/>
      <c r="AW1172" s="778"/>
      <c r="AX1172" s="778"/>
      <c r="AY1172" s="778"/>
      <c r="AZ1172" s="778"/>
      <c r="BA1172" s="778"/>
      <c r="BB1172" s="778"/>
      <c r="BC1172" s="778"/>
      <c r="BD1172" s="778"/>
      <c r="BE1172" s="778"/>
      <c r="BF1172" s="778"/>
      <c r="BG1172" s="778"/>
      <c r="BH1172" s="778"/>
      <c r="BI1172" s="778"/>
      <c r="BJ1172" s="778"/>
      <c r="BK1172" s="778"/>
      <c r="BL1172" s="778"/>
      <c r="BM1172" s="778"/>
      <c r="BN1172" s="778"/>
      <c r="BO1172" s="778"/>
      <c r="BP1172" s="778"/>
      <c r="BQ1172" s="778"/>
      <c r="BR1172" s="778"/>
      <c r="BS1172" s="778"/>
      <c r="BT1172" s="778"/>
      <c r="BU1172" s="778"/>
      <c r="BV1172" s="778"/>
      <c r="BW1172" s="778"/>
      <c r="BX1172" s="778"/>
      <c r="BY1172" s="778"/>
      <c r="BZ1172" s="778"/>
      <c r="CA1172" s="778"/>
      <c r="CB1172" s="778"/>
      <c r="CC1172" s="778"/>
      <c r="CD1172" s="778"/>
      <c r="CE1172" s="778"/>
      <c r="CF1172" s="778"/>
      <c r="CG1172" s="778"/>
      <c r="CH1172" s="778"/>
      <c r="CI1172" s="778"/>
      <c r="CJ1172" s="778"/>
      <c r="CK1172" s="778"/>
      <c r="CL1172" s="778"/>
      <c r="CM1172" s="778"/>
      <c r="CN1172" s="778"/>
      <c r="CO1172" s="778"/>
      <c r="CP1172" s="778"/>
      <c r="CQ1172" s="778"/>
      <c r="CR1172" s="778"/>
      <c r="CS1172" s="778"/>
      <c r="CT1172" s="778"/>
      <c r="CU1172" s="778"/>
      <c r="CV1172" s="778"/>
      <c r="CW1172" s="778"/>
      <c r="CX1172" s="778"/>
      <c r="CY1172" s="778"/>
      <c r="CZ1172" s="778"/>
      <c r="DA1172" s="778"/>
      <c r="DB1172" s="778"/>
      <c r="DC1172" s="778"/>
      <c r="DD1172" s="778"/>
      <c r="DE1172" s="778"/>
      <c r="DF1172" s="778"/>
      <c r="DG1172" s="778"/>
      <c r="DH1172" s="778"/>
      <c r="DI1172" s="778"/>
      <c r="DJ1172" s="778"/>
      <c r="DK1172" s="778"/>
      <c r="DL1172" s="778"/>
      <c r="DM1172" s="778"/>
      <c r="DN1172" s="778"/>
      <c r="DO1172" s="778"/>
      <c r="DP1172" s="778"/>
      <c r="DQ1172" s="778"/>
      <c r="DR1172" s="778"/>
      <c r="DS1172" s="778"/>
      <c r="DT1172" s="778"/>
      <c r="DU1172" s="778"/>
      <c r="DV1172" s="778"/>
      <c r="DW1172" s="778"/>
      <c r="DX1172" s="778"/>
      <c r="DY1172" s="778"/>
      <c r="DZ1172" s="778"/>
      <c r="EA1172" s="778"/>
      <c r="EB1172" s="778"/>
      <c r="EC1172" s="778"/>
      <c r="ED1172" s="778"/>
      <c r="EE1172" s="778"/>
      <c r="EF1172" s="778"/>
      <c r="EG1172" s="778"/>
      <c r="EH1172" s="778"/>
      <c r="EI1172" s="778"/>
      <c r="EJ1172" s="778"/>
      <c r="EK1172" s="778"/>
      <c r="EL1172" s="778"/>
      <c r="EM1172" s="778"/>
      <c r="EN1172" s="778"/>
      <c r="EO1172" s="778"/>
      <c r="EP1172" s="778"/>
      <c r="EQ1172" s="778"/>
      <c r="ER1172" s="778"/>
      <c r="ES1172" s="778"/>
      <c r="ET1172" s="778"/>
      <c r="EU1172" s="778"/>
      <c r="EV1172" s="778"/>
      <c r="EW1172" s="778"/>
      <c r="EX1172" s="778"/>
      <c r="EY1172" s="778"/>
      <c r="EZ1172" s="778"/>
      <c r="FA1172" s="778"/>
      <c r="FB1172" s="778"/>
      <c r="FC1172" s="778"/>
      <c r="FD1172" s="778"/>
      <c r="FE1172" s="778"/>
      <c r="FF1172" s="778"/>
      <c r="FG1172" s="778"/>
      <c r="FH1172" s="778"/>
      <c r="FI1172" s="778"/>
      <c r="FJ1172" s="778"/>
      <c r="FK1172" s="778"/>
      <c r="FL1172" s="778"/>
      <c r="FM1172" s="778"/>
      <c r="FN1172" s="778"/>
      <c r="FO1172" s="778"/>
      <c r="FP1172" s="778"/>
      <c r="FQ1172" s="778"/>
      <c r="FR1172" s="778"/>
      <c r="FS1172" s="778"/>
      <c r="FT1172" s="778"/>
      <c r="FU1172" s="778"/>
      <c r="FV1172" s="778"/>
      <c r="FW1172" s="778"/>
      <c r="FX1172" s="778"/>
      <c r="FY1172" s="778"/>
      <c r="FZ1172" s="778"/>
      <c r="GA1172" s="778"/>
      <c r="GB1172" s="778"/>
      <c r="GC1172" s="778"/>
      <c r="GD1172" s="778"/>
      <c r="GE1172" s="778"/>
      <c r="GF1172" s="778"/>
      <c r="GG1172" s="778"/>
      <c r="GH1172" s="778"/>
      <c r="GI1172" s="778"/>
      <c r="GJ1172" s="778"/>
      <c r="GK1172" s="778"/>
      <c r="GL1172" s="778"/>
      <c r="GM1172" s="778"/>
      <c r="GN1172" s="778"/>
      <c r="GO1172" s="778"/>
      <c r="GP1172" s="778"/>
      <c r="GQ1172" s="778"/>
      <c r="GR1172" s="778"/>
      <c r="GS1172" s="778"/>
      <c r="GT1172" s="778"/>
      <c r="GU1172" s="778"/>
      <c r="GV1172" s="778"/>
      <c r="GW1172" s="778"/>
      <c r="GX1172" s="778"/>
      <c r="GY1172" s="778"/>
      <c r="GZ1172" s="778"/>
      <c r="HA1172" s="778"/>
      <c r="HB1172" s="778"/>
      <c r="HC1172" s="778"/>
      <c r="HD1172" s="778"/>
      <c r="HE1172" s="778"/>
      <c r="HF1172" s="778"/>
      <c r="HG1172" s="778"/>
      <c r="HH1172" s="778"/>
    </row>
    <row r="1173" spans="1:216" s="782" customFormat="1">
      <c r="A1173" s="779"/>
      <c r="B1173" s="780"/>
      <c r="C1173" s="780"/>
      <c r="D1173" s="780"/>
      <c r="E1173" s="780"/>
      <c r="F1173" s="780"/>
      <c r="G1173" s="780"/>
      <c r="H1173" s="780"/>
      <c r="I1173" s="780"/>
      <c r="J1173" s="780"/>
      <c r="K1173" s="780"/>
      <c r="L1173" s="780"/>
      <c r="M1173" s="780"/>
      <c r="N1173" s="780"/>
      <c r="O1173" s="780"/>
      <c r="P1173" s="780"/>
      <c r="Q1173" s="781"/>
      <c r="R1173" s="778"/>
      <c r="S1173" s="778"/>
      <c r="T1173" s="778"/>
      <c r="U1173" s="778"/>
      <c r="V1173" s="778"/>
      <c r="W1173" s="778"/>
      <c r="X1173" s="778"/>
      <c r="Y1173" s="778"/>
      <c r="Z1173" s="778"/>
      <c r="AA1173" s="778"/>
      <c r="AB1173" s="778"/>
      <c r="AC1173" s="778"/>
      <c r="AD1173" s="778"/>
      <c r="AE1173" s="778"/>
      <c r="AF1173" s="778"/>
      <c r="AG1173" s="778"/>
      <c r="AH1173" s="778"/>
      <c r="AI1173" s="778"/>
      <c r="AJ1173" s="778"/>
      <c r="AK1173" s="778"/>
      <c r="AL1173" s="778"/>
      <c r="AM1173" s="778"/>
      <c r="AN1173" s="778"/>
      <c r="AO1173" s="778"/>
      <c r="AP1173" s="778"/>
      <c r="AQ1173" s="778"/>
      <c r="AR1173" s="778"/>
      <c r="AS1173" s="778"/>
      <c r="AT1173" s="778"/>
      <c r="AU1173" s="778"/>
      <c r="AV1173" s="778"/>
      <c r="AW1173" s="778"/>
      <c r="AX1173" s="778"/>
      <c r="AY1173" s="778"/>
      <c r="AZ1173" s="778"/>
      <c r="BA1173" s="778"/>
      <c r="BB1173" s="778"/>
      <c r="BC1173" s="778"/>
      <c r="BD1173" s="778"/>
      <c r="BE1173" s="778"/>
      <c r="BF1173" s="778"/>
      <c r="BG1173" s="778"/>
      <c r="BH1173" s="778"/>
      <c r="BI1173" s="778"/>
      <c r="BJ1173" s="778"/>
      <c r="BK1173" s="778"/>
      <c r="BL1173" s="778"/>
      <c r="BM1173" s="778"/>
      <c r="BN1173" s="778"/>
      <c r="BO1173" s="778"/>
      <c r="BP1173" s="778"/>
      <c r="BQ1173" s="778"/>
      <c r="BR1173" s="778"/>
      <c r="BS1173" s="778"/>
      <c r="BT1173" s="778"/>
      <c r="BU1173" s="778"/>
      <c r="BV1173" s="778"/>
      <c r="BW1173" s="778"/>
      <c r="BX1173" s="778"/>
      <c r="BY1173" s="778"/>
      <c r="BZ1173" s="778"/>
      <c r="CA1173" s="778"/>
      <c r="CB1173" s="778"/>
      <c r="CC1173" s="778"/>
      <c r="CD1173" s="778"/>
      <c r="CE1173" s="778"/>
      <c r="CF1173" s="778"/>
      <c r="CG1173" s="778"/>
      <c r="CH1173" s="778"/>
      <c r="CI1173" s="778"/>
      <c r="CJ1173" s="778"/>
      <c r="CK1173" s="778"/>
      <c r="CL1173" s="778"/>
      <c r="CM1173" s="778"/>
      <c r="CN1173" s="778"/>
      <c r="CO1173" s="778"/>
      <c r="CP1173" s="778"/>
      <c r="CQ1173" s="778"/>
      <c r="CR1173" s="778"/>
      <c r="CS1173" s="778"/>
      <c r="CT1173" s="778"/>
      <c r="CU1173" s="778"/>
      <c r="CV1173" s="778"/>
      <c r="CW1173" s="778"/>
      <c r="CX1173" s="778"/>
      <c r="CY1173" s="778"/>
      <c r="CZ1173" s="778"/>
      <c r="DA1173" s="778"/>
      <c r="DB1173" s="778"/>
      <c r="DC1173" s="778"/>
      <c r="DD1173" s="778"/>
      <c r="DE1173" s="778"/>
      <c r="DF1173" s="778"/>
      <c r="DG1173" s="778"/>
      <c r="DH1173" s="778"/>
      <c r="DI1173" s="778"/>
      <c r="DJ1173" s="778"/>
      <c r="DK1173" s="778"/>
      <c r="DL1173" s="778"/>
      <c r="DM1173" s="778"/>
      <c r="DN1173" s="778"/>
      <c r="DO1173" s="778"/>
      <c r="DP1173" s="778"/>
      <c r="DQ1173" s="778"/>
      <c r="DR1173" s="778"/>
      <c r="DS1173" s="778"/>
      <c r="DT1173" s="778"/>
      <c r="DU1173" s="778"/>
      <c r="DV1173" s="778"/>
      <c r="DW1173" s="778"/>
      <c r="DX1173" s="778"/>
      <c r="DY1173" s="778"/>
      <c r="DZ1173" s="778"/>
      <c r="EA1173" s="778"/>
      <c r="EB1173" s="778"/>
      <c r="EC1173" s="778"/>
      <c r="ED1173" s="778"/>
      <c r="EE1173" s="778"/>
      <c r="EF1173" s="778"/>
      <c r="EG1173" s="778"/>
      <c r="EH1173" s="778"/>
      <c r="EI1173" s="778"/>
      <c r="EJ1173" s="778"/>
      <c r="EK1173" s="778"/>
      <c r="EL1173" s="778"/>
      <c r="EM1173" s="778"/>
      <c r="EN1173" s="778"/>
      <c r="EO1173" s="778"/>
      <c r="EP1173" s="778"/>
      <c r="EQ1173" s="778"/>
      <c r="ER1173" s="778"/>
      <c r="ES1173" s="778"/>
      <c r="ET1173" s="778"/>
      <c r="EU1173" s="778"/>
      <c r="EV1173" s="778"/>
      <c r="EW1173" s="778"/>
      <c r="EX1173" s="778"/>
      <c r="EY1173" s="778"/>
      <c r="EZ1173" s="778"/>
      <c r="FA1173" s="778"/>
      <c r="FB1173" s="778"/>
      <c r="FC1173" s="778"/>
      <c r="FD1173" s="778"/>
      <c r="FE1173" s="778"/>
      <c r="FF1173" s="778"/>
      <c r="FG1173" s="778"/>
      <c r="FH1173" s="778"/>
      <c r="FI1173" s="778"/>
      <c r="FJ1173" s="778"/>
      <c r="FK1173" s="778"/>
      <c r="FL1173" s="778"/>
      <c r="FM1173" s="778"/>
      <c r="FN1173" s="778"/>
      <c r="FO1173" s="778"/>
      <c r="FP1173" s="778"/>
      <c r="FQ1173" s="778"/>
      <c r="FR1173" s="778"/>
      <c r="FS1173" s="778"/>
      <c r="FT1173" s="778"/>
      <c r="FU1173" s="778"/>
      <c r="FV1173" s="778"/>
      <c r="FW1173" s="778"/>
      <c r="FX1173" s="778"/>
      <c r="FY1173" s="778"/>
      <c r="FZ1173" s="778"/>
      <c r="GA1173" s="778"/>
      <c r="GB1173" s="778"/>
      <c r="GC1173" s="778"/>
      <c r="GD1173" s="778"/>
      <c r="GE1173" s="778"/>
      <c r="GF1173" s="778"/>
      <c r="GG1173" s="778"/>
      <c r="GH1173" s="778"/>
      <c r="GI1173" s="778"/>
      <c r="GJ1173" s="778"/>
      <c r="GK1173" s="778"/>
      <c r="GL1173" s="778"/>
      <c r="GM1173" s="778"/>
      <c r="GN1173" s="778"/>
      <c r="GO1173" s="778"/>
      <c r="GP1173" s="778"/>
      <c r="GQ1173" s="778"/>
      <c r="GR1173" s="778"/>
      <c r="GS1173" s="778"/>
      <c r="GT1173" s="778"/>
      <c r="GU1173" s="778"/>
      <c r="GV1173" s="778"/>
      <c r="GW1173" s="778"/>
      <c r="GX1173" s="778"/>
      <c r="GY1173" s="778"/>
      <c r="GZ1173" s="778"/>
      <c r="HA1173" s="778"/>
      <c r="HB1173" s="778"/>
      <c r="HC1173" s="778"/>
      <c r="HD1173" s="778"/>
      <c r="HE1173" s="778"/>
      <c r="HF1173" s="778"/>
      <c r="HG1173" s="778"/>
      <c r="HH1173" s="778"/>
    </row>
    <row r="1174" spans="1:216" s="782" customFormat="1">
      <c r="A1174" s="779"/>
      <c r="B1174" s="780"/>
      <c r="C1174" s="780"/>
      <c r="D1174" s="780"/>
      <c r="E1174" s="780"/>
      <c r="F1174" s="780"/>
      <c r="G1174" s="780"/>
      <c r="H1174" s="780"/>
      <c r="I1174" s="780"/>
      <c r="J1174" s="780"/>
      <c r="K1174" s="780"/>
      <c r="L1174" s="780"/>
      <c r="M1174" s="780"/>
      <c r="N1174" s="780"/>
      <c r="O1174" s="780"/>
      <c r="P1174" s="780"/>
      <c r="Q1174" s="781"/>
      <c r="R1174" s="778"/>
      <c r="S1174" s="778"/>
      <c r="T1174" s="778"/>
      <c r="U1174" s="778"/>
      <c r="V1174" s="778"/>
      <c r="W1174" s="778"/>
      <c r="X1174" s="778"/>
      <c r="Y1174" s="778"/>
      <c r="Z1174" s="778"/>
      <c r="AA1174" s="778"/>
      <c r="AB1174" s="778"/>
      <c r="AC1174" s="778"/>
      <c r="AD1174" s="778"/>
      <c r="AE1174" s="778"/>
      <c r="AF1174" s="778"/>
      <c r="AG1174" s="778"/>
      <c r="AH1174" s="778"/>
      <c r="AI1174" s="778"/>
      <c r="AJ1174" s="778"/>
      <c r="AK1174" s="778"/>
      <c r="AL1174" s="778"/>
      <c r="AM1174" s="778"/>
      <c r="AN1174" s="778"/>
      <c r="AO1174" s="778"/>
      <c r="AP1174" s="778"/>
      <c r="AQ1174" s="778"/>
      <c r="AR1174" s="778"/>
      <c r="AS1174" s="778"/>
      <c r="AT1174" s="778"/>
      <c r="AU1174" s="778"/>
      <c r="AV1174" s="778"/>
      <c r="AW1174" s="778"/>
      <c r="AX1174" s="778"/>
      <c r="AY1174" s="778"/>
      <c r="AZ1174" s="778"/>
      <c r="BA1174" s="778"/>
      <c r="BB1174" s="778"/>
      <c r="BC1174" s="778"/>
      <c r="BD1174" s="778"/>
      <c r="BE1174" s="778"/>
      <c r="BF1174" s="778"/>
      <c r="BG1174" s="778"/>
      <c r="BH1174" s="778"/>
      <c r="BI1174" s="778"/>
      <c r="BJ1174" s="778"/>
      <c r="BK1174" s="778"/>
      <c r="BL1174" s="778"/>
      <c r="BM1174" s="778"/>
      <c r="BN1174" s="778"/>
      <c r="BO1174" s="778"/>
      <c r="BP1174" s="778"/>
      <c r="BQ1174" s="778"/>
      <c r="BR1174" s="778"/>
      <c r="BS1174" s="778"/>
      <c r="BT1174" s="778"/>
      <c r="BU1174" s="778"/>
      <c r="BV1174" s="778"/>
      <c r="BW1174" s="778"/>
      <c r="BX1174" s="778"/>
      <c r="BY1174" s="778"/>
      <c r="BZ1174" s="778"/>
      <c r="CA1174" s="778"/>
      <c r="CB1174" s="778"/>
      <c r="CC1174" s="778"/>
      <c r="CD1174" s="778"/>
      <c r="CE1174" s="778"/>
      <c r="CF1174" s="778"/>
      <c r="CG1174" s="778"/>
      <c r="CH1174" s="778"/>
      <c r="CI1174" s="778"/>
      <c r="CJ1174" s="778"/>
      <c r="CK1174" s="778"/>
      <c r="CL1174" s="778"/>
      <c r="CM1174" s="778"/>
      <c r="CN1174" s="778"/>
      <c r="CO1174" s="778"/>
      <c r="CP1174" s="778"/>
      <c r="CQ1174" s="778"/>
      <c r="CR1174" s="778"/>
      <c r="CS1174" s="778"/>
      <c r="CT1174" s="778"/>
      <c r="CU1174" s="778"/>
      <c r="CV1174" s="778"/>
      <c r="CW1174" s="778"/>
      <c r="CX1174" s="778"/>
      <c r="CY1174" s="778"/>
      <c r="CZ1174" s="778"/>
      <c r="DA1174" s="778"/>
      <c r="DB1174" s="778"/>
      <c r="DC1174" s="778"/>
      <c r="DD1174" s="778"/>
      <c r="DE1174" s="778"/>
      <c r="DF1174" s="778"/>
      <c r="DG1174" s="778"/>
      <c r="DH1174" s="778"/>
      <c r="DI1174" s="778"/>
      <c r="DJ1174" s="778"/>
      <c r="DK1174" s="778"/>
      <c r="DL1174" s="778"/>
      <c r="DM1174" s="778"/>
      <c r="DN1174" s="778"/>
      <c r="DO1174" s="778"/>
      <c r="DP1174" s="778"/>
      <c r="DQ1174" s="778"/>
      <c r="DR1174" s="778"/>
      <c r="DS1174" s="778"/>
      <c r="DT1174" s="778"/>
      <c r="DU1174" s="778"/>
      <c r="DV1174" s="778"/>
      <c r="DW1174" s="778"/>
      <c r="DX1174" s="778"/>
      <c r="DY1174" s="778"/>
      <c r="DZ1174" s="778"/>
      <c r="EA1174" s="778"/>
      <c r="EB1174" s="778"/>
      <c r="EC1174" s="778"/>
      <c r="ED1174" s="778"/>
      <c r="EE1174" s="778"/>
      <c r="EF1174" s="778"/>
      <c r="EG1174" s="778"/>
      <c r="EH1174" s="778"/>
      <c r="EI1174" s="778"/>
      <c r="EJ1174" s="778"/>
      <c r="EK1174" s="778"/>
      <c r="EL1174" s="778"/>
      <c r="EM1174" s="778"/>
      <c r="EN1174" s="778"/>
      <c r="EO1174" s="778"/>
      <c r="EP1174" s="778"/>
      <c r="EQ1174" s="778"/>
      <c r="ER1174" s="778"/>
      <c r="ES1174" s="778"/>
      <c r="ET1174" s="778"/>
      <c r="EU1174" s="778"/>
      <c r="EV1174" s="778"/>
      <c r="EW1174" s="778"/>
      <c r="EX1174" s="778"/>
      <c r="EY1174" s="778"/>
      <c r="EZ1174" s="778"/>
      <c r="FA1174" s="778"/>
      <c r="FB1174" s="778"/>
      <c r="FC1174" s="778"/>
      <c r="FD1174" s="778"/>
      <c r="FE1174" s="778"/>
      <c r="FF1174" s="778"/>
      <c r="FG1174" s="778"/>
      <c r="FH1174" s="778"/>
      <c r="FI1174" s="778"/>
      <c r="FJ1174" s="778"/>
      <c r="FK1174" s="778"/>
      <c r="FL1174" s="778"/>
      <c r="FM1174" s="778"/>
      <c r="FN1174" s="778"/>
      <c r="FO1174" s="778"/>
      <c r="FP1174" s="778"/>
      <c r="FQ1174" s="778"/>
      <c r="FR1174" s="778"/>
      <c r="FS1174" s="778"/>
      <c r="FT1174" s="778"/>
      <c r="FU1174" s="778"/>
      <c r="FV1174" s="778"/>
      <c r="FW1174" s="778"/>
      <c r="FX1174" s="778"/>
      <c r="FY1174" s="778"/>
      <c r="FZ1174" s="778"/>
      <c r="GA1174" s="778"/>
      <c r="GB1174" s="778"/>
      <c r="GC1174" s="778"/>
      <c r="GD1174" s="778"/>
      <c r="GE1174" s="778"/>
      <c r="GF1174" s="778"/>
      <c r="GG1174" s="778"/>
      <c r="GH1174" s="778"/>
      <c r="GI1174" s="778"/>
      <c r="GJ1174" s="778"/>
      <c r="GK1174" s="778"/>
      <c r="GL1174" s="778"/>
      <c r="GM1174" s="778"/>
      <c r="GN1174" s="778"/>
      <c r="GO1174" s="778"/>
      <c r="GP1174" s="778"/>
      <c r="GQ1174" s="778"/>
      <c r="GR1174" s="778"/>
      <c r="GS1174" s="778"/>
      <c r="GT1174" s="778"/>
      <c r="GU1174" s="778"/>
      <c r="GV1174" s="778"/>
      <c r="GW1174" s="778"/>
      <c r="GX1174" s="778"/>
      <c r="GY1174" s="778"/>
      <c r="GZ1174" s="778"/>
      <c r="HA1174" s="778"/>
      <c r="HB1174" s="778"/>
      <c r="HC1174" s="778"/>
      <c r="HD1174" s="778"/>
      <c r="HE1174" s="778"/>
      <c r="HF1174" s="778"/>
      <c r="HG1174" s="778"/>
      <c r="HH1174" s="778"/>
    </row>
    <row r="1175" spans="1:216" s="782" customFormat="1">
      <c r="A1175" s="779"/>
      <c r="B1175" s="780"/>
      <c r="C1175" s="780"/>
      <c r="D1175" s="780"/>
      <c r="E1175" s="780"/>
      <c r="F1175" s="780"/>
      <c r="G1175" s="780"/>
      <c r="H1175" s="780"/>
      <c r="I1175" s="780"/>
      <c r="J1175" s="780"/>
      <c r="K1175" s="780"/>
      <c r="L1175" s="780"/>
      <c r="M1175" s="780"/>
      <c r="N1175" s="780"/>
      <c r="O1175" s="780"/>
      <c r="P1175" s="780"/>
      <c r="Q1175" s="781"/>
      <c r="R1175" s="778"/>
      <c r="S1175" s="778"/>
      <c r="T1175" s="778"/>
      <c r="U1175" s="778"/>
      <c r="V1175" s="778"/>
      <c r="W1175" s="778"/>
      <c r="X1175" s="778"/>
      <c r="Y1175" s="778"/>
      <c r="Z1175" s="778"/>
      <c r="AA1175" s="778"/>
      <c r="AB1175" s="778"/>
      <c r="AC1175" s="778"/>
      <c r="AD1175" s="778"/>
      <c r="AE1175" s="778"/>
      <c r="AF1175" s="778"/>
      <c r="AG1175" s="778"/>
      <c r="AH1175" s="778"/>
      <c r="AI1175" s="778"/>
      <c r="AJ1175" s="778"/>
      <c r="AK1175" s="778"/>
      <c r="AL1175" s="778"/>
      <c r="AM1175" s="778"/>
      <c r="AN1175" s="778"/>
      <c r="AO1175" s="778"/>
      <c r="AP1175" s="778"/>
      <c r="AQ1175" s="778"/>
      <c r="AR1175" s="778"/>
      <c r="AS1175" s="778"/>
      <c r="AT1175" s="778"/>
      <c r="AU1175" s="778"/>
      <c r="AV1175" s="778"/>
      <c r="AW1175" s="778"/>
      <c r="AX1175" s="778"/>
      <c r="AY1175" s="778"/>
      <c r="AZ1175" s="778"/>
      <c r="BA1175" s="778"/>
      <c r="BB1175" s="778"/>
      <c r="BC1175" s="778"/>
      <c r="BD1175" s="778"/>
      <c r="BE1175" s="778"/>
      <c r="BF1175" s="778"/>
      <c r="BG1175" s="778"/>
      <c r="BH1175" s="778"/>
      <c r="BI1175" s="778"/>
      <c r="BJ1175" s="778"/>
      <c r="BK1175" s="778"/>
      <c r="BL1175" s="778"/>
      <c r="BM1175" s="778"/>
      <c r="BN1175" s="778"/>
      <c r="BO1175" s="778"/>
      <c r="BP1175" s="778"/>
      <c r="BQ1175" s="778"/>
      <c r="BR1175" s="778"/>
      <c r="BS1175" s="778"/>
      <c r="BT1175" s="778"/>
      <c r="BU1175" s="778"/>
      <c r="BV1175" s="778"/>
      <c r="BW1175" s="778"/>
      <c r="BX1175" s="778"/>
      <c r="BY1175" s="778"/>
      <c r="BZ1175" s="778"/>
      <c r="CA1175" s="778"/>
      <c r="CB1175" s="778"/>
      <c r="CC1175" s="778"/>
      <c r="CD1175" s="778"/>
      <c r="CE1175" s="778"/>
      <c r="CF1175" s="778"/>
      <c r="CG1175" s="778"/>
      <c r="CH1175" s="778"/>
      <c r="CI1175" s="778"/>
      <c r="CJ1175" s="778"/>
      <c r="CK1175" s="778"/>
      <c r="CL1175" s="778"/>
      <c r="CM1175" s="778"/>
      <c r="CN1175" s="778"/>
      <c r="CO1175" s="778"/>
      <c r="CP1175" s="778"/>
      <c r="CQ1175" s="778"/>
      <c r="CR1175" s="778"/>
      <c r="CS1175" s="778"/>
      <c r="CT1175" s="778"/>
      <c r="CU1175" s="778"/>
      <c r="CV1175" s="778"/>
      <c r="CW1175" s="778"/>
      <c r="CX1175" s="778"/>
      <c r="CY1175" s="778"/>
      <c r="CZ1175" s="778"/>
      <c r="DA1175" s="778"/>
      <c r="DB1175" s="778"/>
      <c r="DC1175" s="778"/>
      <c r="DD1175" s="778"/>
      <c r="DE1175" s="778"/>
      <c r="DF1175" s="778"/>
      <c r="DG1175" s="778"/>
      <c r="DH1175" s="778"/>
      <c r="DI1175" s="778"/>
      <c r="DJ1175" s="778"/>
      <c r="DK1175" s="778"/>
      <c r="DL1175" s="778"/>
      <c r="DM1175" s="778"/>
      <c r="DN1175" s="778"/>
      <c r="DO1175" s="778"/>
      <c r="DP1175" s="778"/>
      <c r="DQ1175" s="778"/>
      <c r="DR1175" s="778"/>
      <c r="DS1175" s="778"/>
      <c r="DT1175" s="778"/>
      <c r="DU1175" s="778"/>
      <c r="DV1175" s="778"/>
      <c r="DW1175" s="778"/>
      <c r="DX1175" s="778"/>
      <c r="DY1175" s="778"/>
      <c r="DZ1175" s="778"/>
      <c r="EA1175" s="778"/>
      <c r="EB1175" s="778"/>
      <c r="EC1175" s="778"/>
      <c r="ED1175" s="778"/>
      <c r="EE1175" s="778"/>
      <c r="EF1175" s="778"/>
      <c r="EG1175" s="778"/>
      <c r="EH1175" s="778"/>
      <c r="EI1175" s="778"/>
      <c r="EJ1175" s="778"/>
      <c r="EK1175" s="778"/>
      <c r="EL1175" s="778"/>
      <c r="EM1175" s="778"/>
      <c r="EN1175" s="778"/>
      <c r="EO1175" s="778"/>
      <c r="EP1175" s="778"/>
      <c r="EQ1175" s="778"/>
      <c r="ER1175" s="778"/>
      <c r="ES1175" s="778"/>
      <c r="ET1175" s="778"/>
      <c r="EU1175" s="778"/>
      <c r="EV1175" s="778"/>
      <c r="EW1175" s="778"/>
      <c r="EX1175" s="778"/>
      <c r="EY1175" s="778"/>
      <c r="EZ1175" s="778"/>
      <c r="FA1175" s="778"/>
      <c r="FB1175" s="778"/>
      <c r="FC1175" s="778"/>
      <c r="FD1175" s="778"/>
      <c r="FE1175" s="778"/>
      <c r="FF1175" s="778"/>
      <c r="FG1175" s="778"/>
      <c r="FH1175" s="778"/>
      <c r="FI1175" s="778"/>
      <c r="FJ1175" s="778"/>
      <c r="FK1175" s="778"/>
      <c r="FL1175" s="778"/>
      <c r="FM1175" s="778"/>
      <c r="FN1175" s="778"/>
      <c r="FO1175" s="778"/>
      <c r="FP1175" s="778"/>
      <c r="FQ1175" s="778"/>
      <c r="FR1175" s="778"/>
      <c r="FS1175" s="778"/>
      <c r="FT1175" s="778"/>
      <c r="FU1175" s="778"/>
      <c r="FV1175" s="778"/>
      <c r="FW1175" s="778"/>
      <c r="FX1175" s="778"/>
      <c r="FY1175" s="778"/>
      <c r="FZ1175" s="778"/>
      <c r="GA1175" s="778"/>
      <c r="GB1175" s="778"/>
      <c r="GC1175" s="778"/>
      <c r="GD1175" s="778"/>
      <c r="GE1175" s="778"/>
      <c r="GF1175" s="778"/>
      <c r="GG1175" s="778"/>
      <c r="GH1175" s="778"/>
      <c r="GI1175" s="778"/>
      <c r="GJ1175" s="778"/>
      <c r="GK1175" s="778"/>
      <c r="GL1175" s="778"/>
      <c r="GM1175" s="778"/>
      <c r="GN1175" s="778"/>
      <c r="GO1175" s="778"/>
      <c r="GP1175" s="778"/>
      <c r="GQ1175" s="778"/>
      <c r="GR1175" s="778"/>
      <c r="GS1175" s="778"/>
      <c r="GT1175" s="778"/>
      <c r="GU1175" s="778"/>
      <c r="GV1175" s="778"/>
      <c r="GW1175" s="778"/>
      <c r="GX1175" s="778"/>
      <c r="GY1175" s="778"/>
      <c r="GZ1175" s="778"/>
      <c r="HA1175" s="778"/>
      <c r="HB1175" s="778"/>
      <c r="HC1175" s="778"/>
      <c r="HD1175" s="778"/>
      <c r="HE1175" s="778"/>
      <c r="HF1175" s="778"/>
      <c r="HG1175" s="778"/>
      <c r="HH1175" s="778"/>
    </row>
    <row r="1176" spans="1:216" s="782" customFormat="1">
      <c r="A1176" s="779"/>
      <c r="B1176" s="780"/>
      <c r="C1176" s="780"/>
      <c r="D1176" s="780"/>
      <c r="E1176" s="780"/>
      <c r="F1176" s="780"/>
      <c r="G1176" s="780"/>
      <c r="H1176" s="780"/>
      <c r="I1176" s="780"/>
      <c r="J1176" s="780"/>
      <c r="K1176" s="780"/>
      <c r="L1176" s="780"/>
      <c r="M1176" s="780"/>
      <c r="N1176" s="780"/>
      <c r="O1176" s="780"/>
      <c r="P1176" s="780"/>
      <c r="Q1176" s="781"/>
      <c r="R1176" s="778"/>
      <c r="S1176" s="778"/>
      <c r="T1176" s="778"/>
      <c r="U1176" s="778"/>
      <c r="V1176" s="778"/>
      <c r="W1176" s="778"/>
      <c r="X1176" s="778"/>
      <c r="Y1176" s="778"/>
      <c r="Z1176" s="778"/>
      <c r="AA1176" s="778"/>
      <c r="AB1176" s="778"/>
      <c r="AC1176" s="778"/>
      <c r="AD1176" s="778"/>
      <c r="AE1176" s="778"/>
      <c r="AF1176" s="778"/>
      <c r="AG1176" s="778"/>
      <c r="AH1176" s="778"/>
      <c r="AI1176" s="778"/>
      <c r="AJ1176" s="778"/>
      <c r="AK1176" s="778"/>
      <c r="AL1176" s="778"/>
      <c r="AM1176" s="778"/>
      <c r="AN1176" s="778"/>
      <c r="AO1176" s="778"/>
      <c r="AP1176" s="778"/>
      <c r="AQ1176" s="778"/>
      <c r="AR1176" s="778"/>
      <c r="AS1176" s="778"/>
      <c r="AT1176" s="778"/>
      <c r="AU1176" s="778"/>
      <c r="AV1176" s="778"/>
      <c r="AW1176" s="778"/>
      <c r="AX1176" s="778"/>
      <c r="AY1176" s="778"/>
      <c r="AZ1176" s="778"/>
      <c r="BA1176" s="778"/>
      <c r="BB1176" s="778"/>
      <c r="BC1176" s="778"/>
      <c r="BD1176" s="778"/>
      <c r="BE1176" s="778"/>
      <c r="BF1176" s="778"/>
      <c r="BG1176" s="778"/>
      <c r="BH1176" s="778"/>
      <c r="BI1176" s="778"/>
      <c r="BJ1176" s="778"/>
      <c r="BK1176" s="778"/>
      <c r="BL1176" s="778"/>
      <c r="BM1176" s="778"/>
      <c r="BN1176" s="778"/>
      <c r="BO1176" s="778"/>
      <c r="BP1176" s="778"/>
      <c r="BQ1176" s="778"/>
      <c r="BR1176" s="778"/>
      <c r="BS1176" s="778"/>
      <c r="BT1176" s="778"/>
      <c r="BU1176" s="778"/>
      <c r="BV1176" s="778"/>
      <c r="BW1176" s="778"/>
      <c r="BX1176" s="778"/>
      <c r="BY1176" s="778"/>
      <c r="BZ1176" s="778"/>
      <c r="CA1176" s="778"/>
      <c r="CB1176" s="778"/>
      <c r="CC1176" s="778"/>
      <c r="CD1176" s="778"/>
      <c r="CE1176" s="778"/>
      <c r="CF1176" s="778"/>
      <c r="CG1176" s="778"/>
      <c r="CH1176" s="778"/>
      <c r="CI1176" s="778"/>
      <c r="CJ1176" s="778"/>
      <c r="CK1176" s="778"/>
      <c r="CL1176" s="778"/>
      <c r="CM1176" s="778"/>
      <c r="CN1176" s="778"/>
      <c r="CO1176" s="778"/>
      <c r="CP1176" s="778"/>
      <c r="CQ1176" s="778"/>
      <c r="CR1176" s="778"/>
      <c r="CS1176" s="778"/>
      <c r="CT1176" s="778"/>
      <c r="CU1176" s="778"/>
      <c r="CV1176" s="778"/>
      <c r="CW1176" s="778"/>
      <c r="CX1176" s="778"/>
      <c r="CY1176" s="778"/>
      <c r="CZ1176" s="778"/>
      <c r="DA1176" s="778"/>
      <c r="DB1176" s="778"/>
      <c r="DC1176" s="778"/>
      <c r="DD1176" s="778"/>
      <c r="DE1176" s="778"/>
      <c r="DF1176" s="778"/>
      <c r="DG1176" s="778"/>
      <c r="DH1176" s="778"/>
      <c r="DI1176" s="778"/>
      <c r="DJ1176" s="778"/>
      <c r="DK1176" s="778"/>
      <c r="DL1176" s="778"/>
      <c r="DM1176" s="778"/>
      <c r="DN1176" s="778"/>
      <c r="DO1176" s="778"/>
      <c r="DP1176" s="778"/>
      <c r="DQ1176" s="778"/>
      <c r="DR1176" s="778"/>
      <c r="DS1176" s="778"/>
      <c r="DT1176" s="778"/>
      <c r="DU1176" s="778"/>
      <c r="DV1176" s="778"/>
      <c r="DW1176" s="778"/>
      <c r="DX1176" s="778"/>
      <c r="DY1176" s="778"/>
      <c r="DZ1176" s="778"/>
      <c r="EA1176" s="778"/>
      <c r="EB1176" s="778"/>
      <c r="EC1176" s="778"/>
      <c r="ED1176" s="778"/>
      <c r="EE1176" s="778"/>
      <c r="EF1176" s="778"/>
      <c r="EG1176" s="778"/>
      <c r="EH1176" s="778"/>
      <c r="EI1176" s="778"/>
      <c r="EJ1176" s="778"/>
      <c r="EK1176" s="778"/>
      <c r="EL1176" s="778"/>
      <c r="EM1176" s="778"/>
      <c r="EN1176" s="778"/>
      <c r="EO1176" s="778"/>
      <c r="EP1176" s="778"/>
      <c r="EQ1176" s="778"/>
      <c r="ER1176" s="778"/>
      <c r="ES1176" s="778"/>
      <c r="ET1176" s="778"/>
      <c r="EU1176" s="778"/>
      <c r="EV1176" s="778"/>
      <c r="EW1176" s="778"/>
      <c r="EX1176" s="778"/>
      <c r="EY1176" s="778"/>
      <c r="EZ1176" s="778"/>
      <c r="FA1176" s="778"/>
      <c r="FB1176" s="778"/>
      <c r="FC1176" s="778"/>
      <c r="FD1176" s="778"/>
      <c r="FE1176" s="778"/>
      <c r="FF1176" s="778"/>
      <c r="FG1176" s="778"/>
      <c r="FH1176" s="778"/>
      <c r="FI1176" s="778"/>
      <c r="FJ1176" s="778"/>
      <c r="FK1176" s="778"/>
      <c r="FL1176" s="778"/>
      <c r="FM1176" s="778"/>
      <c r="FN1176" s="778"/>
      <c r="FO1176" s="778"/>
      <c r="FP1176" s="778"/>
      <c r="FQ1176" s="778"/>
      <c r="FR1176" s="778"/>
      <c r="FS1176" s="778"/>
      <c r="FT1176" s="778"/>
      <c r="FU1176" s="778"/>
      <c r="FV1176" s="778"/>
      <c r="FW1176" s="778"/>
      <c r="FX1176" s="778"/>
      <c r="FY1176" s="778"/>
      <c r="FZ1176" s="778"/>
      <c r="GA1176" s="778"/>
      <c r="GB1176" s="778"/>
      <c r="GC1176" s="778"/>
      <c r="GD1176" s="778"/>
      <c r="GE1176" s="778"/>
      <c r="GF1176" s="778"/>
      <c r="GG1176" s="778"/>
      <c r="GH1176" s="778"/>
      <c r="GI1176" s="778"/>
      <c r="GJ1176" s="778"/>
      <c r="GK1176" s="778"/>
      <c r="GL1176" s="778"/>
      <c r="GM1176" s="778"/>
      <c r="GN1176" s="778"/>
      <c r="GO1176" s="778"/>
      <c r="GP1176" s="778"/>
      <c r="GQ1176" s="778"/>
      <c r="GR1176" s="778"/>
      <c r="GS1176" s="778"/>
      <c r="GT1176" s="778"/>
      <c r="GU1176" s="778"/>
      <c r="GV1176" s="778"/>
      <c r="GW1176" s="778"/>
      <c r="GX1176" s="778"/>
      <c r="GY1176" s="778"/>
      <c r="GZ1176" s="778"/>
      <c r="HA1176" s="778"/>
      <c r="HB1176" s="778"/>
      <c r="HC1176" s="778"/>
      <c r="HD1176" s="778"/>
      <c r="HE1176" s="778"/>
      <c r="HF1176" s="778"/>
      <c r="HG1176" s="778"/>
      <c r="HH1176" s="778"/>
    </row>
    <row r="1177" spans="1:216" s="782" customFormat="1">
      <c r="A1177" s="779"/>
      <c r="B1177" s="780"/>
      <c r="C1177" s="780"/>
      <c r="D1177" s="780"/>
      <c r="E1177" s="780"/>
      <c r="F1177" s="780"/>
      <c r="G1177" s="780"/>
      <c r="H1177" s="780"/>
      <c r="I1177" s="780"/>
      <c r="J1177" s="780"/>
      <c r="K1177" s="780"/>
      <c r="L1177" s="780"/>
      <c r="M1177" s="780"/>
      <c r="N1177" s="780"/>
      <c r="O1177" s="780"/>
      <c r="P1177" s="780"/>
      <c r="Q1177" s="781"/>
      <c r="R1177" s="778"/>
      <c r="S1177" s="778"/>
      <c r="T1177" s="778"/>
      <c r="U1177" s="778"/>
      <c r="V1177" s="778"/>
      <c r="W1177" s="778"/>
      <c r="X1177" s="778"/>
      <c r="Y1177" s="778"/>
      <c r="Z1177" s="778"/>
      <c r="AA1177" s="778"/>
      <c r="AB1177" s="778"/>
      <c r="AC1177" s="778"/>
      <c r="AD1177" s="778"/>
      <c r="AE1177" s="778"/>
      <c r="AF1177" s="778"/>
      <c r="AG1177" s="778"/>
      <c r="AH1177" s="778"/>
      <c r="AI1177" s="778"/>
      <c r="AJ1177" s="778"/>
      <c r="AK1177" s="778"/>
      <c r="AL1177" s="778"/>
      <c r="AM1177" s="778"/>
      <c r="AN1177" s="778"/>
      <c r="AO1177" s="778"/>
      <c r="AP1177" s="778"/>
      <c r="AQ1177" s="778"/>
      <c r="AR1177" s="778"/>
      <c r="AS1177" s="778"/>
      <c r="AT1177" s="778"/>
      <c r="AU1177" s="778"/>
      <c r="AV1177" s="778"/>
      <c r="AW1177" s="778"/>
      <c r="AX1177" s="778"/>
      <c r="AY1177" s="778"/>
      <c r="AZ1177" s="778"/>
      <c r="BA1177" s="778"/>
      <c r="BB1177" s="778"/>
      <c r="BC1177" s="778"/>
      <c r="BD1177" s="778"/>
      <c r="BE1177" s="778"/>
      <c r="BF1177" s="778"/>
      <c r="BG1177" s="778"/>
      <c r="BH1177" s="778"/>
      <c r="BI1177" s="778"/>
      <c r="BJ1177" s="778"/>
      <c r="BK1177" s="778"/>
      <c r="BL1177" s="778"/>
      <c r="BM1177" s="778"/>
      <c r="BN1177" s="778"/>
      <c r="BO1177" s="778"/>
      <c r="BP1177" s="778"/>
      <c r="BQ1177" s="778"/>
      <c r="BR1177" s="778"/>
      <c r="BS1177" s="778"/>
      <c r="BT1177" s="778"/>
      <c r="BU1177" s="778"/>
      <c r="BV1177" s="778"/>
      <c r="BW1177" s="778"/>
      <c r="BX1177" s="778"/>
      <c r="BY1177" s="778"/>
      <c r="BZ1177" s="778"/>
      <c r="CA1177" s="778"/>
      <c r="CB1177" s="778"/>
      <c r="CC1177" s="778"/>
      <c r="CD1177" s="778"/>
      <c r="CE1177" s="778"/>
      <c r="CF1177" s="778"/>
      <c r="CG1177" s="778"/>
      <c r="CH1177" s="778"/>
      <c r="CI1177" s="778"/>
      <c r="CJ1177" s="778"/>
      <c r="CK1177" s="778"/>
      <c r="CL1177" s="778"/>
      <c r="CM1177" s="778"/>
      <c r="CN1177" s="778"/>
      <c r="CO1177" s="778"/>
      <c r="CP1177" s="778"/>
      <c r="CQ1177" s="778"/>
      <c r="CR1177" s="778"/>
      <c r="CS1177" s="778"/>
      <c r="CT1177" s="778"/>
      <c r="CU1177" s="778"/>
      <c r="CV1177" s="778"/>
      <c r="CW1177" s="778"/>
      <c r="CX1177" s="778"/>
      <c r="CY1177" s="778"/>
      <c r="CZ1177" s="778"/>
      <c r="DA1177" s="778"/>
      <c r="DB1177" s="778"/>
      <c r="DC1177" s="778"/>
      <c r="DD1177" s="778"/>
      <c r="DE1177" s="778"/>
      <c r="DF1177" s="778"/>
      <c r="DG1177" s="778"/>
      <c r="DH1177" s="778"/>
      <c r="DI1177" s="778"/>
      <c r="DJ1177" s="778"/>
      <c r="DK1177" s="778"/>
      <c r="DL1177" s="778"/>
      <c r="DM1177" s="778"/>
      <c r="DN1177" s="778"/>
      <c r="DO1177" s="778"/>
      <c r="DP1177" s="778"/>
      <c r="DQ1177" s="778"/>
      <c r="DR1177" s="778"/>
      <c r="DS1177" s="778"/>
      <c r="DT1177" s="778"/>
      <c r="DU1177" s="778"/>
      <c r="DV1177" s="778"/>
      <c r="DW1177" s="778"/>
      <c r="DX1177" s="778"/>
      <c r="DY1177" s="778"/>
      <c r="DZ1177" s="778"/>
      <c r="EA1177" s="778"/>
      <c r="EB1177" s="778"/>
      <c r="EC1177" s="778"/>
      <c r="ED1177" s="778"/>
      <c r="EE1177" s="778"/>
      <c r="EF1177" s="778"/>
      <c r="EG1177" s="778"/>
      <c r="EH1177" s="778"/>
      <c r="EI1177" s="778"/>
      <c r="EJ1177" s="778"/>
      <c r="EK1177" s="778"/>
      <c r="EL1177" s="778"/>
      <c r="EM1177" s="778"/>
      <c r="EN1177" s="778"/>
      <c r="EO1177" s="778"/>
      <c r="EP1177" s="778"/>
      <c r="EQ1177" s="778"/>
      <c r="ER1177" s="778"/>
      <c r="ES1177" s="778"/>
      <c r="ET1177" s="778"/>
      <c r="EU1177" s="778"/>
      <c r="EV1177" s="778"/>
      <c r="EW1177" s="778"/>
      <c r="EX1177" s="778"/>
      <c r="EY1177" s="778"/>
      <c r="EZ1177" s="778"/>
      <c r="FA1177" s="778"/>
      <c r="FB1177" s="778"/>
      <c r="FC1177" s="778"/>
      <c r="FD1177" s="778"/>
      <c r="FE1177" s="778"/>
      <c r="FF1177" s="778"/>
      <c r="FG1177" s="778"/>
      <c r="FH1177" s="778"/>
      <c r="FI1177" s="778"/>
      <c r="FJ1177" s="778"/>
      <c r="FK1177" s="778"/>
      <c r="FL1177" s="778"/>
      <c r="FM1177" s="778"/>
      <c r="FN1177" s="778"/>
      <c r="FO1177" s="778"/>
      <c r="FP1177" s="778"/>
      <c r="FQ1177" s="778"/>
      <c r="FR1177" s="778"/>
      <c r="FS1177" s="778"/>
      <c r="FT1177" s="778"/>
      <c r="FU1177" s="778"/>
      <c r="FV1177" s="778"/>
      <c r="FW1177" s="778"/>
      <c r="FX1177" s="778"/>
      <c r="FY1177" s="778"/>
      <c r="FZ1177" s="778"/>
      <c r="GA1177" s="778"/>
      <c r="GB1177" s="778"/>
      <c r="GC1177" s="778"/>
      <c r="GD1177" s="778"/>
      <c r="GE1177" s="778"/>
      <c r="GF1177" s="778"/>
      <c r="GG1177" s="778"/>
      <c r="GH1177" s="778"/>
      <c r="GI1177" s="778"/>
      <c r="GJ1177" s="778"/>
      <c r="GK1177" s="778"/>
      <c r="GL1177" s="778"/>
      <c r="GM1177" s="778"/>
      <c r="GN1177" s="778"/>
      <c r="GO1177" s="778"/>
      <c r="GP1177" s="778"/>
      <c r="GQ1177" s="778"/>
      <c r="GR1177" s="778"/>
      <c r="GS1177" s="778"/>
      <c r="GT1177" s="778"/>
      <c r="GU1177" s="778"/>
      <c r="GV1177" s="778"/>
      <c r="GW1177" s="778"/>
      <c r="GX1177" s="778"/>
      <c r="GY1177" s="778"/>
      <c r="GZ1177" s="778"/>
      <c r="HA1177" s="778"/>
      <c r="HB1177" s="778"/>
      <c r="HC1177" s="778"/>
      <c r="HD1177" s="778"/>
      <c r="HE1177" s="778"/>
      <c r="HF1177" s="778"/>
      <c r="HG1177" s="778"/>
      <c r="HH1177" s="778"/>
    </row>
    <row r="1178" spans="1:216" s="782" customFormat="1">
      <c r="A1178" s="779"/>
      <c r="B1178" s="780"/>
      <c r="C1178" s="780"/>
      <c r="D1178" s="780"/>
      <c r="E1178" s="780"/>
      <c r="F1178" s="780"/>
      <c r="G1178" s="780"/>
      <c r="H1178" s="780"/>
      <c r="I1178" s="780"/>
      <c r="J1178" s="780"/>
      <c r="K1178" s="780"/>
      <c r="L1178" s="780"/>
      <c r="M1178" s="780"/>
      <c r="N1178" s="780"/>
      <c r="O1178" s="780"/>
      <c r="P1178" s="780"/>
      <c r="Q1178" s="781"/>
      <c r="R1178" s="778"/>
      <c r="S1178" s="778"/>
      <c r="T1178" s="778"/>
      <c r="U1178" s="778"/>
      <c r="V1178" s="778"/>
      <c r="W1178" s="778"/>
      <c r="X1178" s="778"/>
      <c r="Y1178" s="778"/>
      <c r="Z1178" s="778"/>
      <c r="AA1178" s="778"/>
      <c r="AB1178" s="778"/>
      <c r="AC1178" s="778"/>
      <c r="AD1178" s="778"/>
      <c r="AE1178" s="778"/>
      <c r="AF1178" s="778"/>
      <c r="AG1178" s="778"/>
      <c r="AH1178" s="778"/>
      <c r="AI1178" s="778"/>
      <c r="AJ1178" s="778"/>
      <c r="AK1178" s="778"/>
      <c r="AL1178" s="778"/>
      <c r="AM1178" s="778"/>
      <c r="AN1178" s="778"/>
      <c r="AO1178" s="778"/>
      <c r="AP1178" s="778"/>
      <c r="AQ1178" s="778"/>
      <c r="AR1178" s="778"/>
      <c r="AS1178" s="778"/>
      <c r="AT1178" s="778"/>
      <c r="AU1178" s="778"/>
      <c r="AV1178" s="778"/>
      <c r="AW1178" s="778"/>
      <c r="AX1178" s="778"/>
      <c r="AY1178" s="778"/>
      <c r="AZ1178" s="778"/>
      <c r="BA1178" s="778"/>
      <c r="BB1178" s="778"/>
      <c r="BC1178" s="778"/>
      <c r="BD1178" s="778"/>
      <c r="BE1178" s="778"/>
      <c r="BF1178" s="778"/>
      <c r="BG1178" s="778"/>
      <c r="BH1178" s="778"/>
      <c r="BI1178" s="778"/>
      <c r="BJ1178" s="778"/>
      <c r="BK1178" s="778"/>
      <c r="BL1178" s="778"/>
      <c r="BM1178" s="778"/>
      <c r="BN1178" s="778"/>
      <c r="BO1178" s="778"/>
      <c r="BP1178" s="778"/>
      <c r="BQ1178" s="778"/>
      <c r="BR1178" s="778"/>
      <c r="BS1178" s="778"/>
      <c r="BT1178" s="778"/>
      <c r="BU1178" s="778"/>
      <c r="BV1178" s="778"/>
      <c r="BW1178" s="778"/>
      <c r="BX1178" s="778"/>
      <c r="BY1178" s="778"/>
      <c r="BZ1178" s="778"/>
      <c r="CA1178" s="778"/>
      <c r="CB1178" s="778"/>
      <c r="CC1178" s="778"/>
      <c r="CD1178" s="778"/>
      <c r="CE1178" s="778"/>
      <c r="CF1178" s="778"/>
      <c r="CG1178" s="778"/>
      <c r="CH1178" s="778"/>
      <c r="CI1178" s="778"/>
      <c r="CJ1178" s="778"/>
      <c r="CK1178" s="778"/>
      <c r="CL1178" s="778"/>
      <c r="CM1178" s="778"/>
      <c r="CN1178" s="778"/>
      <c r="CO1178" s="778"/>
      <c r="CP1178" s="778"/>
      <c r="CQ1178" s="778"/>
      <c r="CR1178" s="778"/>
      <c r="CS1178" s="778"/>
      <c r="CT1178" s="778"/>
      <c r="CU1178" s="778"/>
      <c r="CV1178" s="778"/>
      <c r="CW1178" s="778"/>
      <c r="CX1178" s="778"/>
      <c r="CY1178" s="778"/>
      <c r="CZ1178" s="778"/>
      <c r="DA1178" s="778"/>
      <c r="DB1178" s="778"/>
      <c r="DC1178" s="778"/>
      <c r="DD1178" s="778"/>
      <c r="DE1178" s="778"/>
      <c r="DF1178" s="778"/>
      <c r="DG1178" s="778"/>
      <c r="DH1178" s="778"/>
      <c r="DI1178" s="778"/>
      <c r="DJ1178" s="778"/>
      <c r="DK1178" s="778"/>
      <c r="DL1178" s="778"/>
      <c r="DM1178" s="778"/>
      <c r="DN1178" s="778"/>
      <c r="DO1178" s="778"/>
      <c r="DP1178" s="778"/>
      <c r="DQ1178" s="778"/>
      <c r="DR1178" s="778"/>
      <c r="DS1178" s="778"/>
      <c r="DT1178" s="778"/>
      <c r="DU1178" s="778"/>
      <c r="DV1178" s="778"/>
      <c r="DW1178" s="778"/>
      <c r="DX1178" s="778"/>
      <c r="DY1178" s="778"/>
      <c r="DZ1178" s="778"/>
      <c r="EA1178" s="778"/>
      <c r="EB1178" s="778"/>
      <c r="EC1178" s="778"/>
      <c r="ED1178" s="778"/>
      <c r="EE1178" s="778"/>
      <c r="EF1178" s="778"/>
      <c r="EG1178" s="778"/>
      <c r="EH1178" s="778"/>
      <c r="EI1178" s="778"/>
      <c r="EJ1178" s="778"/>
      <c r="EK1178" s="778"/>
      <c r="EL1178" s="778"/>
      <c r="EM1178" s="778"/>
      <c r="EN1178" s="778"/>
      <c r="EO1178" s="778"/>
      <c r="EP1178" s="778"/>
      <c r="EQ1178" s="778"/>
      <c r="ER1178" s="778"/>
      <c r="ES1178" s="778"/>
      <c r="ET1178" s="778"/>
      <c r="EU1178" s="778"/>
      <c r="EV1178" s="778"/>
      <c r="EW1178" s="778"/>
      <c r="EX1178" s="778"/>
      <c r="EY1178" s="778"/>
      <c r="EZ1178" s="778"/>
      <c r="FA1178" s="778"/>
      <c r="FB1178" s="778"/>
      <c r="FC1178" s="778"/>
      <c r="FD1178" s="778"/>
      <c r="FE1178" s="778"/>
      <c r="FF1178" s="778"/>
      <c r="FG1178" s="778"/>
      <c r="FH1178" s="778"/>
      <c r="FI1178" s="778"/>
      <c r="FJ1178" s="778"/>
      <c r="FK1178" s="778"/>
      <c r="FL1178" s="778"/>
      <c r="FM1178" s="778"/>
      <c r="FN1178" s="778"/>
      <c r="FO1178" s="778"/>
      <c r="FP1178" s="778"/>
      <c r="FQ1178" s="778"/>
      <c r="FR1178" s="778"/>
      <c r="FS1178" s="778"/>
      <c r="FT1178" s="778"/>
      <c r="FU1178" s="778"/>
      <c r="FV1178" s="778"/>
      <c r="FW1178" s="778"/>
      <c r="FX1178" s="778"/>
      <c r="FY1178" s="778"/>
      <c r="FZ1178" s="778"/>
      <c r="GA1178" s="778"/>
      <c r="GB1178" s="778"/>
      <c r="GC1178" s="778"/>
      <c r="GD1178" s="778"/>
      <c r="GE1178" s="778"/>
      <c r="GF1178" s="778"/>
      <c r="GG1178" s="778"/>
      <c r="GH1178" s="778"/>
      <c r="GI1178" s="778"/>
      <c r="GJ1178" s="778"/>
      <c r="GK1178" s="778"/>
      <c r="GL1178" s="778"/>
      <c r="GM1178" s="778"/>
      <c r="GN1178" s="778"/>
      <c r="GO1178" s="778"/>
      <c r="GP1178" s="778"/>
      <c r="GQ1178" s="778"/>
      <c r="GR1178" s="778"/>
      <c r="GS1178" s="778"/>
      <c r="GT1178" s="778"/>
      <c r="GU1178" s="778"/>
      <c r="GV1178" s="778"/>
      <c r="GW1178" s="778"/>
      <c r="GX1178" s="778"/>
      <c r="GY1178" s="778"/>
      <c r="GZ1178" s="778"/>
      <c r="HA1178" s="778"/>
      <c r="HB1178" s="778"/>
      <c r="HC1178" s="778"/>
      <c r="HD1178" s="778"/>
      <c r="HE1178" s="778"/>
      <c r="HF1178" s="778"/>
      <c r="HG1178" s="778"/>
      <c r="HH1178" s="778"/>
    </row>
    <row r="1179" spans="1:216" s="782" customFormat="1">
      <c r="A1179" s="779"/>
      <c r="B1179" s="780"/>
      <c r="C1179" s="780"/>
      <c r="D1179" s="780"/>
      <c r="E1179" s="780"/>
      <c r="F1179" s="780"/>
      <c r="G1179" s="780"/>
      <c r="H1179" s="780"/>
      <c r="I1179" s="780"/>
      <c r="J1179" s="780"/>
      <c r="K1179" s="780"/>
      <c r="L1179" s="780"/>
      <c r="M1179" s="780"/>
      <c r="N1179" s="780"/>
      <c r="O1179" s="780"/>
      <c r="P1179" s="780"/>
      <c r="Q1179" s="781"/>
      <c r="R1179" s="778"/>
      <c r="S1179" s="778"/>
      <c r="T1179" s="778"/>
      <c r="U1179" s="778"/>
      <c r="V1179" s="778"/>
      <c r="W1179" s="778"/>
      <c r="X1179" s="778"/>
      <c r="Y1179" s="778"/>
      <c r="Z1179" s="778"/>
      <c r="AA1179" s="778"/>
      <c r="AB1179" s="778"/>
      <c r="AC1179" s="778"/>
      <c r="AD1179" s="778"/>
      <c r="AE1179" s="778"/>
      <c r="AF1179" s="778"/>
      <c r="AG1179" s="778"/>
      <c r="AH1179" s="778"/>
      <c r="AI1179" s="778"/>
      <c r="AJ1179" s="778"/>
      <c r="AK1179" s="778"/>
      <c r="AL1179" s="778"/>
      <c r="AM1179" s="778"/>
      <c r="AN1179" s="778"/>
      <c r="AO1179" s="778"/>
      <c r="AP1179" s="778"/>
      <c r="AQ1179" s="778"/>
      <c r="AR1179" s="778"/>
      <c r="AS1179" s="778"/>
      <c r="AT1179" s="778"/>
      <c r="AU1179" s="778"/>
      <c r="AV1179" s="778"/>
      <c r="AW1179" s="778"/>
      <c r="AX1179" s="778"/>
      <c r="AY1179" s="778"/>
      <c r="AZ1179" s="778"/>
      <c r="BA1179" s="778"/>
      <c r="BB1179" s="778"/>
      <c r="BC1179" s="778"/>
      <c r="BD1179" s="778"/>
      <c r="BE1179" s="778"/>
      <c r="BF1179" s="778"/>
      <c r="BG1179" s="778"/>
      <c r="BH1179" s="778"/>
      <c r="BI1179" s="778"/>
      <c r="BJ1179" s="778"/>
      <c r="BK1179" s="778"/>
      <c r="BL1179" s="778"/>
      <c r="BM1179" s="778"/>
      <c r="BN1179" s="778"/>
      <c r="BO1179" s="778"/>
      <c r="BP1179" s="778"/>
      <c r="BQ1179" s="778"/>
      <c r="BR1179" s="778"/>
      <c r="BS1179" s="778"/>
      <c r="BT1179" s="778"/>
      <c r="BU1179" s="778"/>
      <c r="BV1179" s="778"/>
      <c r="BW1179" s="778"/>
      <c r="BX1179" s="778"/>
      <c r="BY1179" s="778"/>
      <c r="BZ1179" s="778"/>
      <c r="CA1179" s="778"/>
      <c r="CB1179" s="778"/>
      <c r="CC1179" s="778"/>
      <c r="CD1179" s="778"/>
      <c r="CE1179" s="778"/>
      <c r="CF1179" s="778"/>
      <c r="CG1179" s="778"/>
      <c r="CH1179" s="778"/>
      <c r="CI1179" s="778"/>
      <c r="CJ1179" s="778"/>
      <c r="CK1179" s="778"/>
      <c r="CL1179" s="778"/>
      <c r="CM1179" s="778"/>
      <c r="CN1179" s="778"/>
      <c r="CO1179" s="778"/>
      <c r="CP1179" s="778"/>
      <c r="CQ1179" s="778"/>
      <c r="CR1179" s="778"/>
      <c r="CS1179" s="778"/>
      <c r="CT1179" s="778"/>
      <c r="CU1179" s="778"/>
      <c r="CV1179" s="778"/>
      <c r="CW1179" s="778"/>
      <c r="CX1179" s="778"/>
      <c r="CY1179" s="778"/>
      <c r="CZ1179" s="778"/>
      <c r="DA1179" s="778"/>
      <c r="DB1179" s="778"/>
      <c r="DC1179" s="778"/>
      <c r="DD1179" s="778"/>
      <c r="DE1179" s="778"/>
      <c r="DF1179" s="778"/>
      <c r="DG1179" s="778"/>
      <c r="DH1179" s="778"/>
      <c r="DI1179" s="778"/>
      <c r="DJ1179" s="778"/>
      <c r="DK1179" s="778"/>
      <c r="DL1179" s="778"/>
      <c r="DM1179" s="778"/>
      <c r="DN1179" s="778"/>
      <c r="DO1179" s="778"/>
      <c r="DP1179" s="778"/>
      <c r="DQ1179" s="778"/>
      <c r="DR1179" s="778"/>
      <c r="DS1179" s="778"/>
      <c r="DT1179" s="778"/>
      <c r="DU1179" s="778"/>
      <c r="DV1179" s="778"/>
      <c r="DW1179" s="778"/>
      <c r="DX1179" s="778"/>
      <c r="DY1179" s="778"/>
      <c r="DZ1179" s="778"/>
      <c r="EA1179" s="778"/>
      <c r="EB1179" s="778"/>
      <c r="EC1179" s="778"/>
      <c r="ED1179" s="778"/>
      <c r="EE1179" s="778"/>
      <c r="EF1179" s="778"/>
      <c r="EG1179" s="778"/>
      <c r="EH1179" s="778"/>
      <c r="EI1179" s="778"/>
      <c r="EJ1179" s="778"/>
      <c r="EK1179" s="778"/>
      <c r="EL1179" s="778"/>
      <c r="EM1179" s="778"/>
      <c r="EN1179" s="778"/>
      <c r="EO1179" s="778"/>
      <c r="EP1179" s="778"/>
      <c r="EQ1179" s="778"/>
      <c r="ER1179" s="778"/>
      <c r="ES1179" s="778"/>
      <c r="ET1179" s="778"/>
      <c r="EU1179" s="778"/>
      <c r="EV1179" s="778"/>
      <c r="EW1179" s="778"/>
      <c r="EX1179" s="778"/>
      <c r="EY1179" s="778"/>
      <c r="EZ1179" s="778"/>
      <c r="FA1179" s="778"/>
      <c r="FB1179" s="778"/>
      <c r="FC1179" s="778"/>
      <c r="FD1179" s="778"/>
      <c r="FE1179" s="778"/>
      <c r="FF1179" s="778"/>
      <c r="FG1179" s="778"/>
      <c r="FH1179" s="778"/>
      <c r="FI1179" s="778"/>
      <c r="FJ1179" s="778"/>
      <c r="FK1179" s="778"/>
      <c r="FL1179" s="778"/>
      <c r="FM1179" s="778"/>
      <c r="FN1179" s="778"/>
      <c r="FO1179" s="778"/>
      <c r="FP1179" s="778"/>
      <c r="FQ1179" s="778"/>
      <c r="FR1179" s="778"/>
      <c r="FS1179" s="778"/>
      <c r="FT1179" s="778"/>
      <c r="FU1179" s="778"/>
      <c r="FV1179" s="778"/>
      <c r="FW1179" s="778"/>
      <c r="FX1179" s="778"/>
      <c r="FY1179" s="778"/>
      <c r="FZ1179" s="778"/>
      <c r="GA1179" s="778"/>
      <c r="GB1179" s="778"/>
      <c r="GC1179" s="778"/>
      <c r="GD1179" s="778"/>
      <c r="GE1179" s="778"/>
      <c r="GF1179" s="778"/>
      <c r="GG1179" s="778"/>
      <c r="GH1179" s="778"/>
      <c r="GI1179" s="778"/>
      <c r="GJ1179" s="778"/>
      <c r="GK1179" s="778"/>
      <c r="GL1179" s="778"/>
      <c r="GM1179" s="778"/>
      <c r="GN1179" s="778"/>
      <c r="GO1179" s="778"/>
      <c r="GP1179" s="778"/>
      <c r="GQ1179" s="778"/>
      <c r="GR1179" s="778"/>
      <c r="GS1179" s="778"/>
      <c r="GT1179" s="778"/>
      <c r="GU1179" s="778"/>
      <c r="GV1179" s="778"/>
      <c r="GW1179" s="778"/>
      <c r="GX1179" s="778"/>
      <c r="GY1179" s="778"/>
      <c r="GZ1179" s="778"/>
      <c r="HA1179" s="778"/>
      <c r="HB1179" s="778"/>
      <c r="HC1179" s="778"/>
      <c r="HD1179" s="778"/>
      <c r="HE1179" s="778"/>
      <c r="HF1179" s="778"/>
      <c r="HG1179" s="778"/>
      <c r="HH1179" s="778"/>
    </row>
    <row r="1180" spans="1:216" s="782" customFormat="1">
      <c r="A1180" s="779"/>
      <c r="B1180" s="780"/>
      <c r="C1180" s="780"/>
      <c r="D1180" s="780"/>
      <c r="E1180" s="780"/>
      <c r="F1180" s="780"/>
      <c r="G1180" s="780"/>
      <c r="H1180" s="780"/>
      <c r="I1180" s="780"/>
      <c r="J1180" s="780"/>
      <c r="K1180" s="780"/>
      <c r="L1180" s="780"/>
      <c r="M1180" s="780"/>
      <c r="N1180" s="780"/>
      <c r="O1180" s="780"/>
      <c r="P1180" s="780"/>
      <c r="Q1180" s="781"/>
      <c r="R1180" s="778"/>
      <c r="S1180" s="778"/>
      <c r="T1180" s="778"/>
      <c r="U1180" s="778"/>
      <c r="V1180" s="778"/>
      <c r="W1180" s="778"/>
      <c r="X1180" s="778"/>
      <c r="Y1180" s="778"/>
      <c r="Z1180" s="778"/>
      <c r="AA1180" s="778"/>
      <c r="AB1180" s="778"/>
      <c r="AC1180" s="778"/>
      <c r="AD1180" s="778"/>
      <c r="AE1180" s="778"/>
      <c r="AF1180" s="778"/>
      <c r="AG1180" s="778"/>
      <c r="AH1180" s="778"/>
      <c r="AI1180" s="778"/>
      <c r="AJ1180" s="778"/>
      <c r="AK1180" s="778"/>
      <c r="AL1180" s="778"/>
      <c r="AM1180" s="778"/>
      <c r="AN1180" s="778"/>
      <c r="AO1180" s="778"/>
      <c r="AP1180" s="778"/>
      <c r="AQ1180" s="778"/>
      <c r="AR1180" s="778"/>
      <c r="AS1180" s="778"/>
      <c r="AT1180" s="778"/>
      <c r="AU1180" s="778"/>
      <c r="AV1180" s="778"/>
      <c r="AW1180" s="778"/>
      <c r="AX1180" s="778"/>
      <c r="AY1180" s="778"/>
      <c r="AZ1180" s="778"/>
      <c r="BA1180" s="778"/>
      <c r="BB1180" s="778"/>
      <c r="BC1180" s="778"/>
      <c r="BD1180" s="778"/>
      <c r="BE1180" s="778"/>
      <c r="BF1180" s="778"/>
      <c r="BG1180" s="778"/>
      <c r="BH1180" s="778"/>
      <c r="BI1180" s="778"/>
      <c r="BJ1180" s="778"/>
      <c r="BK1180" s="778"/>
      <c r="BL1180" s="778"/>
      <c r="BM1180" s="778"/>
      <c r="BN1180" s="778"/>
      <c r="BO1180" s="778"/>
      <c r="BP1180" s="778"/>
      <c r="BQ1180" s="778"/>
      <c r="BR1180" s="778"/>
      <c r="BS1180" s="778"/>
      <c r="BT1180" s="778"/>
      <c r="BU1180" s="778"/>
      <c r="BV1180" s="778"/>
      <c r="BW1180" s="778"/>
      <c r="BX1180" s="778"/>
      <c r="BY1180" s="778"/>
      <c r="BZ1180" s="778"/>
      <c r="CA1180" s="778"/>
      <c r="CB1180" s="778"/>
      <c r="CC1180" s="778"/>
      <c r="CD1180" s="778"/>
      <c r="CE1180" s="778"/>
      <c r="CF1180" s="778"/>
      <c r="CG1180" s="778"/>
      <c r="CH1180" s="778"/>
      <c r="CI1180" s="778"/>
      <c r="CJ1180" s="778"/>
      <c r="CK1180" s="778"/>
      <c r="CL1180" s="778"/>
      <c r="CM1180" s="778"/>
      <c r="CN1180" s="778"/>
      <c r="CO1180" s="778"/>
      <c r="CP1180" s="778"/>
      <c r="CQ1180" s="778"/>
      <c r="CR1180" s="778"/>
      <c r="CS1180" s="778"/>
      <c r="CT1180" s="778"/>
      <c r="CU1180" s="778"/>
      <c r="CV1180" s="778"/>
      <c r="CW1180" s="778"/>
      <c r="CX1180" s="778"/>
      <c r="CY1180" s="778"/>
      <c r="CZ1180" s="778"/>
      <c r="DA1180" s="778"/>
      <c r="DB1180" s="778"/>
      <c r="DC1180" s="778"/>
      <c r="DD1180" s="778"/>
      <c r="DE1180" s="778"/>
      <c r="DF1180" s="778"/>
      <c r="DG1180" s="778"/>
      <c r="DH1180" s="778"/>
      <c r="DI1180" s="778"/>
      <c r="DJ1180" s="778"/>
      <c r="DK1180" s="778"/>
      <c r="DL1180" s="778"/>
      <c r="DM1180" s="778"/>
      <c r="DN1180" s="778"/>
      <c r="DO1180" s="778"/>
      <c r="DP1180" s="778"/>
      <c r="DQ1180" s="778"/>
      <c r="DR1180" s="778"/>
      <c r="DS1180" s="778"/>
      <c r="DT1180" s="778"/>
      <c r="DU1180" s="778"/>
      <c r="DV1180" s="778"/>
      <c r="DW1180" s="778"/>
      <c r="DX1180" s="778"/>
      <c r="DY1180" s="778"/>
      <c r="DZ1180" s="778"/>
      <c r="EA1180" s="778"/>
      <c r="EB1180" s="778"/>
      <c r="EC1180" s="778"/>
      <c r="ED1180" s="778"/>
      <c r="EE1180" s="778"/>
      <c r="EF1180" s="778"/>
      <c r="EG1180" s="778"/>
      <c r="EH1180" s="778"/>
      <c r="EI1180" s="778"/>
      <c r="EJ1180" s="778"/>
      <c r="EK1180" s="778"/>
      <c r="EL1180" s="778"/>
      <c r="EM1180" s="778"/>
      <c r="EN1180" s="778"/>
      <c r="EO1180" s="778"/>
      <c r="EP1180" s="778"/>
      <c r="EQ1180" s="778"/>
      <c r="ER1180" s="778"/>
      <c r="ES1180" s="778"/>
      <c r="ET1180" s="778"/>
      <c r="EU1180" s="778"/>
      <c r="EV1180" s="778"/>
      <c r="EW1180" s="778"/>
      <c r="EX1180" s="778"/>
      <c r="EY1180" s="778"/>
      <c r="EZ1180" s="778"/>
      <c r="FA1180" s="778"/>
      <c r="FB1180" s="778"/>
      <c r="FC1180" s="778"/>
      <c r="FD1180" s="778"/>
      <c r="FE1180" s="778"/>
      <c r="FF1180" s="778"/>
      <c r="FG1180" s="778"/>
      <c r="FH1180" s="778"/>
      <c r="FI1180" s="778"/>
      <c r="FJ1180" s="778"/>
      <c r="FK1180" s="778"/>
      <c r="FL1180" s="778"/>
      <c r="FM1180" s="778"/>
      <c r="FN1180" s="778"/>
      <c r="FO1180" s="778"/>
      <c r="FP1180" s="778"/>
      <c r="FQ1180" s="778"/>
      <c r="FR1180" s="778"/>
      <c r="FS1180" s="778"/>
      <c r="FT1180" s="778"/>
      <c r="FU1180" s="778"/>
      <c r="FV1180" s="778"/>
      <c r="FW1180" s="778"/>
      <c r="FX1180" s="778"/>
      <c r="FY1180" s="778"/>
      <c r="FZ1180" s="778"/>
      <c r="GA1180" s="778"/>
      <c r="GB1180" s="778"/>
      <c r="GC1180" s="778"/>
      <c r="GD1180" s="778"/>
      <c r="GE1180" s="778"/>
      <c r="GF1180" s="778"/>
      <c r="GG1180" s="778"/>
      <c r="GH1180" s="778"/>
      <c r="GI1180" s="778"/>
      <c r="GJ1180" s="778"/>
      <c r="GK1180" s="778"/>
      <c r="GL1180" s="778"/>
      <c r="GM1180" s="778"/>
      <c r="GN1180" s="778"/>
      <c r="GO1180" s="778"/>
      <c r="GP1180" s="778"/>
      <c r="GQ1180" s="778"/>
      <c r="GR1180" s="778"/>
      <c r="GS1180" s="778"/>
      <c r="GT1180" s="778"/>
      <c r="GU1180" s="778"/>
      <c r="GV1180" s="778"/>
      <c r="GW1180" s="778"/>
      <c r="GX1180" s="778"/>
      <c r="GY1180" s="778"/>
      <c r="GZ1180" s="778"/>
      <c r="HA1180" s="778"/>
      <c r="HB1180" s="778"/>
      <c r="HC1180" s="778"/>
      <c r="HD1180" s="778"/>
      <c r="HE1180" s="778"/>
      <c r="HF1180" s="778"/>
      <c r="HG1180" s="778"/>
      <c r="HH1180" s="778"/>
    </row>
    <row r="1181" spans="1:216" s="782" customFormat="1">
      <c r="A1181" s="779"/>
      <c r="B1181" s="780"/>
      <c r="C1181" s="780"/>
      <c r="D1181" s="780"/>
      <c r="E1181" s="780"/>
      <c r="F1181" s="780"/>
      <c r="G1181" s="780"/>
      <c r="H1181" s="780"/>
      <c r="I1181" s="780"/>
      <c r="J1181" s="780"/>
      <c r="K1181" s="780"/>
      <c r="L1181" s="780"/>
      <c r="M1181" s="780"/>
      <c r="N1181" s="780"/>
      <c r="O1181" s="780"/>
      <c r="P1181" s="780"/>
      <c r="Q1181" s="781"/>
      <c r="R1181" s="778"/>
      <c r="S1181" s="778"/>
      <c r="T1181" s="778"/>
      <c r="U1181" s="778"/>
      <c r="V1181" s="778"/>
      <c r="W1181" s="778"/>
      <c r="X1181" s="778"/>
      <c r="Y1181" s="778"/>
      <c r="Z1181" s="778"/>
      <c r="AA1181" s="778"/>
      <c r="AB1181" s="778"/>
      <c r="AC1181" s="778"/>
      <c r="AD1181" s="778"/>
      <c r="AE1181" s="778"/>
      <c r="AF1181" s="778"/>
      <c r="AG1181" s="778"/>
      <c r="AH1181" s="778"/>
      <c r="AI1181" s="778"/>
      <c r="AJ1181" s="778"/>
      <c r="AK1181" s="778"/>
      <c r="AL1181" s="778"/>
      <c r="AM1181" s="778"/>
      <c r="AN1181" s="778"/>
      <c r="AO1181" s="778"/>
      <c r="AP1181" s="778"/>
      <c r="AQ1181" s="778"/>
      <c r="AR1181" s="778"/>
      <c r="AS1181" s="778"/>
      <c r="AT1181" s="778"/>
      <c r="AU1181" s="778"/>
      <c r="AV1181" s="778"/>
      <c r="AW1181" s="778"/>
      <c r="AX1181" s="778"/>
      <c r="AY1181" s="778"/>
      <c r="AZ1181" s="778"/>
      <c r="BA1181" s="778"/>
      <c r="BB1181" s="778"/>
      <c r="BC1181" s="778"/>
      <c r="BD1181" s="778"/>
      <c r="BE1181" s="778"/>
      <c r="BF1181" s="778"/>
      <c r="BG1181" s="778"/>
      <c r="BH1181" s="778"/>
      <c r="BI1181" s="778"/>
      <c r="BJ1181" s="778"/>
      <c r="BK1181" s="778"/>
      <c r="BL1181" s="778"/>
      <c r="BM1181" s="778"/>
      <c r="BN1181" s="778"/>
      <c r="BO1181" s="778"/>
      <c r="BP1181" s="778"/>
      <c r="BQ1181" s="778"/>
      <c r="BR1181" s="778"/>
      <c r="BS1181" s="778"/>
      <c r="BT1181" s="778"/>
      <c r="BU1181" s="778"/>
      <c r="BV1181" s="778"/>
      <c r="BW1181" s="778"/>
      <c r="BX1181" s="778"/>
      <c r="BY1181" s="778"/>
      <c r="BZ1181" s="778"/>
      <c r="CA1181" s="778"/>
      <c r="CB1181" s="778"/>
      <c r="CC1181" s="778"/>
      <c r="CD1181" s="778"/>
      <c r="CE1181" s="778"/>
      <c r="CF1181" s="778"/>
      <c r="CG1181" s="778"/>
      <c r="CH1181" s="778"/>
      <c r="CI1181" s="778"/>
      <c r="CJ1181" s="778"/>
      <c r="CK1181" s="778"/>
      <c r="CL1181" s="778"/>
      <c r="CM1181" s="778"/>
      <c r="CN1181" s="778"/>
      <c r="CO1181" s="778"/>
      <c r="CP1181" s="778"/>
      <c r="CQ1181" s="778"/>
      <c r="CR1181" s="778"/>
      <c r="CS1181" s="778"/>
      <c r="CT1181" s="778"/>
      <c r="CU1181" s="778"/>
      <c r="CV1181" s="778"/>
      <c r="CW1181" s="778"/>
      <c r="CX1181" s="778"/>
      <c r="CY1181" s="778"/>
      <c r="CZ1181" s="778"/>
      <c r="DA1181" s="778"/>
      <c r="DB1181" s="778"/>
      <c r="DC1181" s="778"/>
      <c r="DD1181" s="778"/>
      <c r="DE1181" s="778"/>
      <c r="DF1181" s="778"/>
      <c r="DG1181" s="778"/>
      <c r="DH1181" s="778"/>
      <c r="DI1181" s="778"/>
      <c r="DJ1181" s="778"/>
      <c r="DK1181" s="778"/>
      <c r="DL1181" s="778"/>
      <c r="DM1181" s="778"/>
      <c r="DN1181" s="778"/>
      <c r="DO1181" s="778"/>
      <c r="DP1181" s="778"/>
      <c r="DQ1181" s="778"/>
      <c r="DR1181" s="778"/>
      <c r="DS1181" s="778"/>
      <c r="DT1181" s="778"/>
      <c r="DU1181" s="778"/>
      <c r="DV1181" s="778"/>
      <c r="DW1181" s="778"/>
      <c r="DX1181" s="778"/>
      <c r="DY1181" s="778"/>
      <c r="DZ1181" s="778"/>
      <c r="EA1181" s="778"/>
      <c r="EB1181" s="778"/>
      <c r="EC1181" s="778"/>
      <c r="ED1181" s="778"/>
      <c r="EE1181" s="778"/>
      <c r="EF1181" s="778"/>
      <c r="EG1181" s="778"/>
      <c r="EH1181" s="778"/>
      <c r="EI1181" s="778"/>
      <c r="EJ1181" s="778"/>
      <c r="EK1181" s="778"/>
      <c r="EL1181" s="778"/>
      <c r="EM1181" s="778"/>
      <c r="EN1181" s="778"/>
      <c r="EO1181" s="778"/>
      <c r="EP1181" s="778"/>
      <c r="EQ1181" s="778"/>
      <c r="ER1181" s="778"/>
      <c r="ES1181" s="778"/>
      <c r="ET1181" s="778"/>
      <c r="EU1181" s="778"/>
      <c r="EV1181" s="778"/>
      <c r="EW1181" s="778"/>
      <c r="EX1181" s="778"/>
      <c r="EY1181" s="778"/>
      <c r="EZ1181" s="778"/>
      <c r="FA1181" s="778"/>
      <c r="FB1181" s="778"/>
      <c r="FC1181" s="778"/>
      <c r="FD1181" s="778"/>
      <c r="FE1181" s="778"/>
      <c r="FF1181" s="778"/>
      <c r="FG1181" s="778"/>
      <c r="FH1181" s="778"/>
      <c r="FI1181" s="778"/>
      <c r="FJ1181" s="778"/>
      <c r="FK1181" s="778"/>
      <c r="FL1181" s="778"/>
      <c r="FM1181" s="778"/>
      <c r="FN1181" s="778"/>
      <c r="FO1181" s="778"/>
      <c r="FP1181" s="778"/>
      <c r="FQ1181" s="778"/>
      <c r="FR1181" s="778"/>
      <c r="FS1181" s="778"/>
      <c r="FT1181" s="778"/>
      <c r="FU1181" s="778"/>
      <c r="FV1181" s="778"/>
      <c r="FW1181" s="778"/>
      <c r="FX1181" s="778"/>
      <c r="FY1181" s="778"/>
      <c r="FZ1181" s="778"/>
      <c r="GA1181" s="778"/>
      <c r="GB1181" s="778"/>
      <c r="GC1181" s="778"/>
      <c r="GD1181" s="778"/>
      <c r="GE1181" s="778"/>
      <c r="GF1181" s="778"/>
      <c r="GG1181" s="778"/>
      <c r="GH1181" s="778"/>
      <c r="GI1181" s="778"/>
      <c r="GJ1181" s="778"/>
      <c r="GK1181" s="778"/>
      <c r="GL1181" s="778"/>
      <c r="GM1181" s="778"/>
      <c r="GN1181" s="778"/>
      <c r="GO1181" s="778"/>
      <c r="GP1181" s="778"/>
      <c r="GQ1181" s="778"/>
      <c r="GR1181" s="778"/>
      <c r="GS1181" s="778"/>
      <c r="GT1181" s="778"/>
      <c r="GU1181" s="778"/>
      <c r="GV1181" s="778"/>
      <c r="GW1181" s="778"/>
      <c r="GX1181" s="778"/>
      <c r="GY1181" s="778"/>
      <c r="GZ1181" s="778"/>
      <c r="HA1181" s="778"/>
      <c r="HB1181" s="778"/>
      <c r="HC1181" s="778"/>
      <c r="HD1181" s="778"/>
      <c r="HE1181" s="778"/>
      <c r="HF1181" s="778"/>
      <c r="HG1181" s="778"/>
      <c r="HH1181" s="778"/>
    </row>
    <row r="1182" spans="1:216" s="782" customFormat="1">
      <c r="A1182" s="779"/>
      <c r="B1182" s="780"/>
      <c r="C1182" s="780"/>
      <c r="D1182" s="780"/>
      <c r="E1182" s="780"/>
      <c r="F1182" s="780"/>
      <c r="G1182" s="780"/>
      <c r="H1182" s="780"/>
      <c r="I1182" s="780"/>
      <c r="J1182" s="780"/>
      <c r="K1182" s="780"/>
      <c r="L1182" s="780"/>
      <c r="M1182" s="780"/>
      <c r="N1182" s="780"/>
      <c r="O1182" s="780"/>
      <c r="P1182" s="780"/>
      <c r="Q1182" s="781"/>
      <c r="R1182" s="778"/>
      <c r="S1182" s="778"/>
      <c r="T1182" s="778"/>
      <c r="U1182" s="778"/>
      <c r="V1182" s="778"/>
      <c r="W1182" s="778"/>
      <c r="X1182" s="778"/>
      <c r="Y1182" s="778"/>
      <c r="Z1182" s="778"/>
      <c r="AA1182" s="778"/>
      <c r="AB1182" s="778"/>
      <c r="AC1182" s="778"/>
      <c r="AD1182" s="778"/>
      <c r="AE1182" s="778"/>
      <c r="AF1182" s="778"/>
      <c r="AG1182" s="778"/>
      <c r="AH1182" s="778"/>
      <c r="AI1182" s="778"/>
      <c r="AJ1182" s="778"/>
      <c r="AK1182" s="778"/>
      <c r="AL1182" s="778"/>
      <c r="AM1182" s="778"/>
      <c r="AN1182" s="778"/>
      <c r="AO1182" s="778"/>
      <c r="AP1182" s="778"/>
      <c r="AQ1182" s="778"/>
      <c r="AR1182" s="778"/>
      <c r="AS1182" s="778"/>
      <c r="AT1182" s="778"/>
      <c r="AU1182" s="778"/>
      <c r="AV1182" s="778"/>
      <c r="AW1182" s="778"/>
      <c r="AX1182" s="778"/>
      <c r="AY1182" s="778"/>
      <c r="AZ1182" s="778"/>
      <c r="BA1182" s="778"/>
      <c r="BB1182" s="778"/>
      <c r="BC1182" s="778"/>
      <c r="BD1182" s="778"/>
      <c r="BE1182" s="778"/>
      <c r="BF1182" s="778"/>
      <c r="BG1182" s="778"/>
      <c r="BH1182" s="778"/>
      <c r="BI1182" s="778"/>
      <c r="BJ1182" s="778"/>
      <c r="BK1182" s="778"/>
      <c r="BL1182" s="778"/>
      <c r="BM1182" s="778"/>
      <c r="BN1182" s="778"/>
      <c r="BO1182" s="778"/>
      <c r="BP1182" s="778"/>
      <c r="BQ1182" s="778"/>
      <c r="BR1182" s="778"/>
      <c r="BS1182" s="778"/>
      <c r="BT1182" s="778"/>
      <c r="BU1182" s="778"/>
      <c r="BV1182" s="778"/>
      <c r="BW1182" s="778"/>
      <c r="BX1182" s="778"/>
      <c r="BY1182" s="778"/>
      <c r="BZ1182" s="778"/>
      <c r="CA1182" s="778"/>
      <c r="CB1182" s="778"/>
      <c r="CC1182" s="778"/>
      <c r="CD1182" s="778"/>
      <c r="CE1182" s="778"/>
      <c r="CF1182" s="778"/>
      <c r="CG1182" s="778"/>
      <c r="CH1182" s="778"/>
      <c r="CI1182" s="778"/>
      <c r="CJ1182" s="778"/>
      <c r="CK1182" s="778"/>
      <c r="CL1182" s="778"/>
      <c r="CM1182" s="778"/>
      <c r="CN1182" s="778"/>
      <c r="CO1182" s="778"/>
      <c r="CP1182" s="778"/>
      <c r="CQ1182" s="778"/>
      <c r="CR1182" s="778"/>
      <c r="CS1182" s="778"/>
      <c r="CT1182" s="778"/>
      <c r="CU1182" s="778"/>
      <c r="CV1182" s="778"/>
      <c r="CW1182" s="778"/>
      <c r="CX1182" s="778"/>
      <c r="CY1182" s="778"/>
      <c r="CZ1182" s="778"/>
      <c r="DA1182" s="778"/>
      <c r="DB1182" s="778"/>
      <c r="DC1182" s="778"/>
      <c r="DD1182" s="778"/>
      <c r="DE1182" s="778"/>
      <c r="DF1182" s="778"/>
      <c r="DG1182" s="778"/>
      <c r="DH1182" s="778"/>
      <c r="DI1182" s="778"/>
      <c r="DJ1182" s="778"/>
      <c r="DK1182" s="778"/>
      <c r="DL1182" s="778"/>
      <c r="DM1182" s="778"/>
      <c r="DN1182" s="778"/>
      <c r="DO1182" s="778"/>
      <c r="DP1182" s="778"/>
      <c r="DQ1182" s="778"/>
      <c r="DR1182" s="778"/>
      <c r="DS1182" s="778"/>
      <c r="DT1182" s="778"/>
      <c r="DU1182" s="778"/>
      <c r="DV1182" s="778"/>
      <c r="DW1182" s="778"/>
      <c r="DX1182" s="778"/>
      <c r="DY1182" s="778"/>
      <c r="DZ1182" s="778"/>
      <c r="EA1182" s="778"/>
      <c r="EB1182" s="778"/>
      <c r="EC1182" s="778"/>
      <c r="ED1182" s="778"/>
      <c r="EE1182" s="778"/>
      <c r="EF1182" s="778"/>
      <c r="EG1182" s="778"/>
      <c r="EH1182" s="778"/>
      <c r="EI1182" s="778"/>
      <c r="EJ1182" s="778"/>
      <c r="EK1182" s="778"/>
      <c r="EL1182" s="778"/>
      <c r="EM1182" s="778"/>
      <c r="EN1182" s="778"/>
      <c r="EO1182" s="778"/>
      <c r="EP1182" s="778"/>
      <c r="EQ1182" s="778"/>
      <c r="ER1182" s="778"/>
      <c r="ES1182" s="778"/>
      <c r="ET1182" s="778"/>
      <c r="EU1182" s="778"/>
      <c r="EV1182" s="778"/>
      <c r="EW1182" s="778"/>
      <c r="EX1182" s="778"/>
      <c r="EY1182" s="778"/>
      <c r="EZ1182" s="778"/>
      <c r="FA1182" s="778"/>
      <c r="FB1182" s="778"/>
      <c r="FC1182" s="778"/>
      <c r="FD1182" s="778"/>
      <c r="FE1182" s="778"/>
      <c r="FF1182" s="778"/>
      <c r="FG1182" s="778"/>
      <c r="FH1182" s="778"/>
      <c r="FI1182" s="778"/>
      <c r="FJ1182" s="778"/>
      <c r="FK1182" s="778"/>
      <c r="FL1182" s="778"/>
      <c r="FM1182" s="778"/>
      <c r="FN1182" s="778"/>
      <c r="FO1182" s="778"/>
      <c r="FP1182" s="778"/>
      <c r="FQ1182" s="778"/>
      <c r="FR1182" s="778"/>
      <c r="FS1182" s="778"/>
      <c r="FT1182" s="778"/>
      <c r="FU1182" s="778"/>
      <c r="FV1182" s="778"/>
      <c r="FW1182" s="778"/>
      <c r="FX1182" s="778"/>
      <c r="FY1182" s="778"/>
      <c r="FZ1182" s="778"/>
      <c r="GA1182" s="778"/>
      <c r="GB1182" s="778"/>
      <c r="GC1182" s="778"/>
      <c r="GD1182" s="778"/>
      <c r="GE1182" s="778"/>
      <c r="GF1182" s="778"/>
      <c r="GG1182" s="778"/>
      <c r="GH1182" s="778"/>
      <c r="GI1182" s="778"/>
      <c r="GJ1182" s="778"/>
      <c r="GK1182" s="778"/>
      <c r="GL1182" s="778"/>
      <c r="GM1182" s="778"/>
      <c r="GN1182" s="778"/>
      <c r="GO1182" s="778"/>
      <c r="GP1182" s="778"/>
      <c r="GQ1182" s="778"/>
      <c r="GR1182" s="778"/>
      <c r="GS1182" s="778"/>
      <c r="GT1182" s="778"/>
      <c r="GU1182" s="778"/>
      <c r="GV1182" s="778"/>
      <c r="GW1182" s="778"/>
      <c r="GX1182" s="778"/>
      <c r="GY1182" s="778"/>
      <c r="GZ1182" s="778"/>
      <c r="HA1182" s="778"/>
      <c r="HB1182" s="778"/>
      <c r="HC1182" s="778"/>
      <c r="HD1182" s="778"/>
      <c r="HE1182" s="778"/>
      <c r="HF1182" s="778"/>
      <c r="HG1182" s="778"/>
      <c r="HH1182" s="778"/>
    </row>
    <row r="1183" spans="1:216" s="782" customFormat="1">
      <c r="A1183" s="779"/>
      <c r="B1183" s="780"/>
      <c r="C1183" s="780"/>
      <c r="D1183" s="780"/>
      <c r="E1183" s="780"/>
      <c r="F1183" s="780"/>
      <c r="G1183" s="780"/>
      <c r="H1183" s="780"/>
      <c r="I1183" s="780"/>
      <c r="J1183" s="780"/>
      <c r="K1183" s="780"/>
      <c r="L1183" s="780"/>
      <c r="M1183" s="780"/>
      <c r="N1183" s="780"/>
      <c r="O1183" s="780"/>
      <c r="P1183" s="780"/>
      <c r="Q1183" s="781"/>
      <c r="R1183" s="778"/>
      <c r="S1183" s="778"/>
      <c r="T1183" s="778"/>
      <c r="U1183" s="778"/>
      <c r="V1183" s="778"/>
      <c r="W1183" s="778"/>
      <c r="X1183" s="778"/>
      <c r="Y1183" s="778"/>
      <c r="Z1183" s="778"/>
      <c r="AA1183" s="778"/>
      <c r="AB1183" s="778"/>
      <c r="AC1183" s="778"/>
      <c r="AD1183" s="778"/>
      <c r="AE1183" s="778"/>
      <c r="AF1183" s="778"/>
      <c r="AG1183" s="778"/>
      <c r="AH1183" s="778"/>
      <c r="AI1183" s="778"/>
      <c r="AJ1183" s="778"/>
      <c r="AK1183" s="778"/>
      <c r="AL1183" s="778"/>
      <c r="AM1183" s="778"/>
      <c r="AN1183" s="778"/>
      <c r="AO1183" s="778"/>
      <c r="AP1183" s="778"/>
      <c r="AQ1183" s="778"/>
      <c r="AR1183" s="778"/>
      <c r="AS1183" s="778"/>
      <c r="AT1183" s="778"/>
      <c r="AU1183" s="778"/>
      <c r="AV1183" s="778"/>
      <c r="AW1183" s="778"/>
      <c r="AX1183" s="778"/>
      <c r="AY1183" s="778"/>
      <c r="AZ1183" s="778"/>
      <c r="BA1183" s="778"/>
      <c r="BB1183" s="778"/>
      <c r="BC1183" s="778"/>
      <c r="BD1183" s="778"/>
      <c r="BE1183" s="778"/>
      <c r="BF1183" s="778"/>
      <c r="BG1183" s="778"/>
      <c r="BH1183" s="778"/>
      <c r="BI1183" s="778"/>
      <c r="BJ1183" s="778"/>
      <c r="BK1183" s="778"/>
      <c r="BL1183" s="778"/>
      <c r="BM1183" s="778"/>
      <c r="BN1183" s="778"/>
      <c r="BO1183" s="778"/>
      <c r="BP1183" s="778"/>
      <c r="BQ1183" s="778"/>
      <c r="BR1183" s="778"/>
      <c r="BS1183" s="778"/>
      <c r="BT1183" s="778"/>
      <c r="BU1183" s="778"/>
      <c r="BV1183" s="778"/>
      <c r="BW1183" s="778"/>
      <c r="BX1183" s="778"/>
      <c r="BY1183" s="778"/>
      <c r="BZ1183" s="778"/>
      <c r="CA1183" s="778"/>
      <c r="CB1183" s="778"/>
      <c r="CC1183" s="778"/>
      <c r="CD1183" s="778"/>
      <c r="CE1183" s="778"/>
      <c r="CF1183" s="778"/>
      <c r="CG1183" s="778"/>
      <c r="CH1183" s="778"/>
      <c r="CI1183" s="778"/>
      <c r="CJ1183" s="778"/>
      <c r="CK1183" s="778"/>
      <c r="CL1183" s="778"/>
      <c r="CM1183" s="778"/>
      <c r="CN1183" s="778"/>
      <c r="CO1183" s="778"/>
      <c r="CP1183" s="778"/>
      <c r="CQ1183" s="778"/>
      <c r="CR1183" s="778"/>
      <c r="CS1183" s="778"/>
      <c r="CT1183" s="778"/>
      <c r="CU1183" s="778"/>
      <c r="CV1183" s="778"/>
      <c r="CW1183" s="778"/>
      <c r="CX1183" s="778"/>
      <c r="CY1183" s="778"/>
      <c r="CZ1183" s="778"/>
      <c r="DA1183" s="778"/>
      <c r="DB1183" s="778"/>
      <c r="DC1183" s="778"/>
      <c r="DD1183" s="778"/>
      <c r="DE1183" s="778"/>
      <c r="DF1183" s="778"/>
      <c r="DG1183" s="778"/>
      <c r="DH1183" s="778"/>
      <c r="DI1183" s="778"/>
      <c r="DJ1183" s="778"/>
      <c r="DK1183" s="778"/>
      <c r="DL1183" s="778"/>
      <c r="DM1183" s="778"/>
      <c r="DN1183" s="778"/>
      <c r="DO1183" s="778"/>
      <c r="DP1183" s="778"/>
      <c r="DQ1183" s="778"/>
      <c r="DR1183" s="778"/>
      <c r="DS1183" s="778"/>
      <c r="DT1183" s="778"/>
      <c r="DU1183" s="778"/>
      <c r="DV1183" s="778"/>
      <c r="DW1183" s="778"/>
      <c r="DX1183" s="778"/>
      <c r="DY1183" s="778"/>
      <c r="DZ1183" s="778"/>
      <c r="EA1183" s="778"/>
      <c r="EB1183" s="778"/>
      <c r="EC1183" s="778"/>
      <c r="ED1183" s="778"/>
      <c r="EE1183" s="778"/>
      <c r="EF1183" s="778"/>
      <c r="EG1183" s="778"/>
      <c r="EH1183" s="778"/>
      <c r="EI1183" s="778"/>
      <c r="EJ1183" s="778"/>
      <c r="EK1183" s="778"/>
      <c r="EL1183" s="778"/>
      <c r="EM1183" s="778"/>
      <c r="EN1183" s="778"/>
      <c r="EO1183" s="778"/>
      <c r="EP1183" s="778"/>
      <c r="EQ1183" s="778"/>
      <c r="ER1183" s="778"/>
      <c r="ES1183" s="778"/>
      <c r="ET1183" s="778"/>
      <c r="EU1183" s="778"/>
      <c r="EV1183" s="778"/>
      <c r="EW1183" s="778"/>
      <c r="EX1183" s="778"/>
      <c r="EY1183" s="778"/>
      <c r="EZ1183" s="778"/>
      <c r="FA1183" s="778"/>
      <c r="FB1183" s="778"/>
      <c r="FC1183" s="778"/>
      <c r="FD1183" s="778"/>
      <c r="FE1183" s="778"/>
      <c r="FF1183" s="778"/>
      <c r="FG1183" s="778"/>
      <c r="FH1183" s="778"/>
      <c r="FI1183" s="778"/>
      <c r="FJ1183" s="778"/>
      <c r="FK1183" s="778"/>
      <c r="FL1183" s="778"/>
      <c r="FM1183" s="778"/>
      <c r="FN1183" s="778"/>
      <c r="FO1183" s="778"/>
      <c r="FP1183" s="778"/>
      <c r="FQ1183" s="778"/>
      <c r="FR1183" s="778"/>
      <c r="FS1183" s="778"/>
      <c r="FT1183" s="778"/>
      <c r="FU1183" s="778"/>
      <c r="FV1183" s="778"/>
      <c r="FW1183" s="778"/>
      <c r="FX1183" s="778"/>
      <c r="FY1183" s="778"/>
      <c r="FZ1183" s="778"/>
      <c r="GA1183" s="778"/>
      <c r="GB1183" s="778"/>
      <c r="GC1183" s="778"/>
      <c r="GD1183" s="778"/>
      <c r="GE1183" s="778"/>
      <c r="GF1183" s="778"/>
      <c r="GG1183" s="778"/>
      <c r="GH1183" s="778"/>
      <c r="GI1183" s="778"/>
      <c r="GJ1183" s="778"/>
      <c r="GK1183" s="778"/>
      <c r="GL1183" s="778"/>
      <c r="GM1183" s="778"/>
      <c r="GN1183" s="778"/>
      <c r="GO1183" s="778"/>
      <c r="GP1183" s="778"/>
      <c r="GQ1183" s="778"/>
      <c r="GR1183" s="778"/>
      <c r="GS1183" s="778"/>
      <c r="GT1183" s="778"/>
      <c r="GU1183" s="778"/>
      <c r="GV1183" s="778"/>
      <c r="GW1183" s="778"/>
      <c r="GX1183" s="778"/>
      <c r="GY1183" s="778"/>
      <c r="GZ1183" s="778"/>
      <c r="HA1183" s="778"/>
      <c r="HB1183" s="778"/>
      <c r="HC1183" s="778"/>
      <c r="HD1183" s="778"/>
      <c r="HE1183" s="778"/>
      <c r="HF1183" s="778"/>
      <c r="HG1183" s="778"/>
      <c r="HH1183" s="778"/>
    </row>
    <row r="1184" spans="1:216" s="782" customFormat="1">
      <c r="A1184" s="779"/>
      <c r="B1184" s="780"/>
      <c r="C1184" s="780"/>
      <c r="D1184" s="780"/>
      <c r="E1184" s="780"/>
      <c r="F1184" s="780"/>
      <c r="G1184" s="780"/>
      <c r="H1184" s="780"/>
      <c r="I1184" s="780"/>
      <c r="J1184" s="780"/>
      <c r="K1184" s="780"/>
      <c r="L1184" s="780"/>
      <c r="M1184" s="780"/>
      <c r="N1184" s="780"/>
      <c r="O1184" s="780"/>
      <c r="P1184" s="780"/>
      <c r="Q1184" s="781"/>
      <c r="R1184" s="778"/>
      <c r="S1184" s="778"/>
      <c r="T1184" s="778"/>
      <c r="U1184" s="778"/>
      <c r="V1184" s="778"/>
      <c r="W1184" s="778"/>
      <c r="X1184" s="778"/>
      <c r="Y1184" s="778"/>
      <c r="Z1184" s="778"/>
      <c r="AA1184" s="778"/>
      <c r="AB1184" s="778"/>
      <c r="AC1184" s="778"/>
      <c r="AD1184" s="778"/>
      <c r="AE1184" s="778"/>
      <c r="AF1184" s="778"/>
      <c r="AG1184" s="778"/>
      <c r="AH1184" s="778"/>
      <c r="AI1184" s="778"/>
      <c r="AJ1184" s="778"/>
      <c r="AK1184" s="778"/>
      <c r="AL1184" s="778"/>
      <c r="AM1184" s="778"/>
      <c r="AN1184" s="778"/>
      <c r="AO1184" s="778"/>
      <c r="AP1184" s="778"/>
      <c r="AQ1184" s="778"/>
      <c r="AR1184" s="778"/>
      <c r="AS1184" s="778"/>
      <c r="AT1184" s="778"/>
      <c r="AU1184" s="778"/>
      <c r="AV1184" s="778"/>
      <c r="AW1184" s="778"/>
      <c r="AX1184" s="778"/>
      <c r="AY1184" s="778"/>
      <c r="AZ1184" s="778"/>
      <c r="BA1184" s="778"/>
      <c r="BB1184" s="778"/>
      <c r="BC1184" s="778"/>
      <c r="BD1184" s="778"/>
      <c r="BE1184" s="778"/>
      <c r="BF1184" s="778"/>
      <c r="BG1184" s="778"/>
      <c r="BH1184" s="778"/>
      <c r="BI1184" s="778"/>
      <c r="BJ1184" s="778"/>
      <c r="BK1184" s="778"/>
      <c r="BL1184" s="778"/>
      <c r="BM1184" s="778"/>
      <c r="BN1184" s="778"/>
      <c r="BO1184" s="778"/>
      <c r="BP1184" s="778"/>
      <c r="BQ1184" s="778"/>
      <c r="BR1184" s="778"/>
      <c r="BS1184" s="778"/>
      <c r="BT1184" s="778"/>
      <c r="BU1184" s="778"/>
      <c r="BV1184" s="778"/>
      <c r="BW1184" s="778"/>
      <c r="BX1184" s="778"/>
      <c r="BY1184" s="778"/>
      <c r="BZ1184" s="778"/>
      <c r="CA1184" s="778"/>
      <c r="CB1184" s="778"/>
      <c r="CC1184" s="778"/>
      <c r="CD1184" s="778"/>
      <c r="CE1184" s="778"/>
      <c r="CF1184" s="778"/>
      <c r="CG1184" s="778"/>
      <c r="CH1184" s="778"/>
      <c r="CI1184" s="778"/>
      <c r="CJ1184" s="778"/>
      <c r="CK1184" s="778"/>
      <c r="CL1184" s="778"/>
      <c r="CM1184" s="778"/>
      <c r="CN1184" s="778"/>
      <c r="CO1184" s="778"/>
      <c r="CP1184" s="778"/>
      <c r="CQ1184" s="778"/>
      <c r="CR1184" s="778"/>
      <c r="CS1184" s="778"/>
      <c r="CT1184" s="778"/>
      <c r="CU1184" s="778"/>
      <c r="CV1184" s="778"/>
      <c r="CW1184" s="778"/>
      <c r="CX1184" s="778"/>
      <c r="CY1184" s="778"/>
      <c r="CZ1184" s="778"/>
      <c r="DA1184" s="778"/>
      <c r="DB1184" s="778"/>
      <c r="DC1184" s="778"/>
      <c r="DD1184" s="778"/>
      <c r="DE1184" s="778"/>
      <c r="DF1184" s="778"/>
      <c r="DG1184" s="778"/>
      <c r="DH1184" s="778"/>
      <c r="DI1184" s="778"/>
      <c r="DJ1184" s="778"/>
      <c r="DK1184" s="778"/>
      <c r="DL1184" s="778"/>
      <c r="DM1184" s="778"/>
      <c r="DN1184" s="778"/>
      <c r="DO1184" s="778"/>
      <c r="DP1184" s="778"/>
      <c r="DQ1184" s="778"/>
      <c r="DR1184" s="778"/>
      <c r="DS1184" s="778"/>
      <c r="DT1184" s="778"/>
      <c r="DU1184" s="778"/>
      <c r="DV1184" s="778"/>
      <c r="DW1184" s="778"/>
      <c r="DX1184" s="778"/>
      <c r="DY1184" s="778"/>
      <c r="DZ1184" s="778"/>
      <c r="EA1184" s="778"/>
      <c r="EB1184" s="778"/>
      <c r="EC1184" s="778"/>
      <c r="ED1184" s="778"/>
      <c r="EE1184" s="778"/>
      <c r="EF1184" s="778"/>
      <c r="EG1184" s="778"/>
      <c r="EH1184" s="778"/>
      <c r="EI1184" s="778"/>
      <c r="EJ1184" s="778"/>
      <c r="EK1184" s="778"/>
      <c r="EL1184" s="778"/>
      <c r="EM1184" s="778"/>
      <c r="EN1184" s="778"/>
      <c r="EO1184" s="778"/>
      <c r="EP1184" s="778"/>
      <c r="EQ1184" s="778"/>
      <c r="ER1184" s="778"/>
      <c r="ES1184" s="778"/>
      <c r="ET1184" s="778"/>
      <c r="EU1184" s="778"/>
      <c r="EV1184" s="778"/>
      <c r="EW1184" s="778"/>
      <c r="EX1184" s="778"/>
      <c r="EY1184" s="778"/>
      <c r="EZ1184" s="778"/>
      <c r="FA1184" s="778"/>
      <c r="FB1184" s="778"/>
      <c r="FC1184" s="778"/>
      <c r="FD1184" s="778"/>
      <c r="FE1184" s="778"/>
      <c r="FF1184" s="778"/>
      <c r="FG1184" s="778"/>
      <c r="FH1184" s="778"/>
      <c r="FI1184" s="778"/>
      <c r="FJ1184" s="778"/>
      <c r="FK1184" s="778"/>
      <c r="FL1184" s="778"/>
      <c r="FM1184" s="778"/>
      <c r="FN1184" s="778"/>
      <c r="FO1184" s="778"/>
      <c r="FP1184" s="778"/>
      <c r="FQ1184" s="778"/>
      <c r="FR1184" s="778"/>
      <c r="FS1184" s="778"/>
      <c r="FT1184" s="778"/>
      <c r="FU1184" s="778"/>
      <c r="FV1184" s="778"/>
      <c r="FW1184" s="778"/>
      <c r="FX1184" s="778"/>
      <c r="FY1184" s="778"/>
      <c r="FZ1184" s="778"/>
      <c r="GA1184" s="778"/>
      <c r="GB1184" s="778"/>
      <c r="GC1184" s="778"/>
      <c r="GD1184" s="778"/>
      <c r="GE1184" s="778"/>
      <c r="GF1184" s="778"/>
      <c r="GG1184" s="778"/>
      <c r="GH1184" s="778"/>
      <c r="GI1184" s="778"/>
      <c r="GJ1184" s="778"/>
      <c r="GK1184" s="778"/>
      <c r="GL1184" s="778"/>
      <c r="GM1184" s="778"/>
      <c r="GN1184" s="778"/>
      <c r="GO1184" s="778"/>
      <c r="GP1184" s="778"/>
      <c r="GQ1184" s="778"/>
      <c r="GR1184" s="778"/>
      <c r="GS1184" s="778"/>
      <c r="GT1184" s="778"/>
      <c r="GU1184" s="778"/>
      <c r="GV1184" s="778"/>
      <c r="GW1184" s="778"/>
      <c r="GX1184" s="778"/>
      <c r="GY1184" s="778"/>
      <c r="GZ1184" s="778"/>
      <c r="HA1184" s="778"/>
      <c r="HB1184" s="778"/>
      <c r="HC1184" s="778"/>
      <c r="HD1184" s="778"/>
      <c r="HE1184" s="778"/>
      <c r="HF1184" s="778"/>
      <c r="HG1184" s="778"/>
      <c r="HH1184" s="778"/>
    </row>
    <row r="1185" spans="1:216" s="782" customFormat="1">
      <c r="A1185" s="779"/>
      <c r="B1185" s="780"/>
      <c r="C1185" s="780"/>
      <c r="D1185" s="780"/>
      <c r="E1185" s="780"/>
      <c r="F1185" s="780"/>
      <c r="G1185" s="780"/>
      <c r="H1185" s="780"/>
      <c r="I1185" s="780"/>
      <c r="J1185" s="780"/>
      <c r="K1185" s="780"/>
      <c r="L1185" s="780"/>
      <c r="M1185" s="780"/>
      <c r="N1185" s="780"/>
      <c r="O1185" s="780"/>
      <c r="P1185" s="780"/>
      <c r="Q1185" s="781"/>
      <c r="R1185" s="778"/>
      <c r="S1185" s="778"/>
      <c r="T1185" s="778"/>
      <c r="U1185" s="778"/>
      <c r="V1185" s="778"/>
      <c r="W1185" s="778"/>
      <c r="X1185" s="778"/>
      <c r="Y1185" s="778"/>
      <c r="Z1185" s="778"/>
      <c r="AA1185" s="778"/>
      <c r="AB1185" s="778"/>
      <c r="AC1185" s="778"/>
      <c r="AD1185" s="778"/>
      <c r="AE1185" s="778"/>
      <c r="AF1185" s="778"/>
      <c r="AG1185" s="778"/>
      <c r="AH1185" s="778"/>
      <c r="AI1185" s="778"/>
      <c r="AJ1185" s="778"/>
      <c r="AK1185" s="778"/>
      <c r="AL1185" s="778"/>
      <c r="AM1185" s="778"/>
      <c r="AN1185" s="778"/>
      <c r="AO1185" s="778"/>
      <c r="AP1185" s="778"/>
      <c r="AQ1185" s="778"/>
      <c r="AR1185" s="778"/>
      <c r="AS1185" s="778"/>
      <c r="AT1185" s="778"/>
      <c r="AU1185" s="778"/>
      <c r="AV1185" s="778"/>
      <c r="AW1185" s="778"/>
      <c r="AX1185" s="778"/>
      <c r="AY1185" s="778"/>
      <c r="AZ1185" s="778"/>
      <c r="BA1185" s="778"/>
      <c r="BB1185" s="778"/>
      <c r="BC1185" s="778"/>
      <c r="BD1185" s="778"/>
      <c r="BE1185" s="778"/>
      <c r="BF1185" s="778"/>
      <c r="BG1185" s="778"/>
      <c r="BH1185" s="778"/>
      <c r="BI1185" s="778"/>
      <c r="BJ1185" s="778"/>
      <c r="BK1185" s="778"/>
      <c r="BL1185" s="778"/>
      <c r="BM1185" s="778"/>
      <c r="BN1185" s="778"/>
      <c r="BO1185" s="778"/>
      <c r="BP1185" s="778"/>
      <c r="BQ1185" s="778"/>
      <c r="BR1185" s="778"/>
      <c r="BS1185" s="778"/>
      <c r="BT1185" s="778"/>
      <c r="BU1185" s="778"/>
      <c r="BV1185" s="778"/>
      <c r="BW1185" s="778"/>
      <c r="BX1185" s="778"/>
      <c r="BY1185" s="778"/>
      <c r="BZ1185" s="778"/>
      <c r="CA1185" s="778"/>
      <c r="CB1185" s="778"/>
      <c r="CC1185" s="778"/>
      <c r="CD1185" s="778"/>
      <c r="CE1185" s="778"/>
      <c r="CF1185" s="778"/>
      <c r="CG1185" s="778"/>
      <c r="CH1185" s="778"/>
      <c r="CI1185" s="778"/>
      <c r="CJ1185" s="778"/>
      <c r="CK1185" s="778"/>
      <c r="CL1185" s="778"/>
      <c r="CM1185" s="778"/>
      <c r="CN1185" s="778"/>
      <c r="CO1185" s="778"/>
      <c r="CP1185" s="778"/>
      <c r="CQ1185" s="778"/>
      <c r="CR1185" s="778"/>
      <c r="CS1185" s="778"/>
      <c r="CT1185" s="778"/>
      <c r="CU1185" s="778"/>
      <c r="CV1185" s="778"/>
      <c r="CW1185" s="778"/>
      <c r="CX1185" s="778"/>
      <c r="CY1185" s="778"/>
      <c r="CZ1185" s="778"/>
      <c r="DA1185" s="778"/>
      <c r="DB1185" s="778"/>
      <c r="DC1185" s="778"/>
      <c r="DD1185" s="778"/>
      <c r="DE1185" s="778"/>
      <c r="DF1185" s="778"/>
      <c r="DG1185" s="778"/>
      <c r="DH1185" s="778"/>
      <c r="DI1185" s="778"/>
      <c r="DJ1185" s="778"/>
      <c r="DK1185" s="778"/>
      <c r="DL1185" s="778"/>
      <c r="DM1185" s="778"/>
      <c r="DN1185" s="778"/>
      <c r="DO1185" s="778"/>
      <c r="DP1185" s="778"/>
      <c r="DQ1185" s="778"/>
      <c r="DR1185" s="778"/>
      <c r="DS1185" s="778"/>
      <c r="DT1185" s="778"/>
      <c r="DU1185" s="778"/>
      <c r="DV1185" s="778"/>
      <c r="DW1185" s="778"/>
      <c r="DX1185" s="778"/>
      <c r="DY1185" s="778"/>
      <c r="DZ1185" s="778"/>
      <c r="EA1185" s="778"/>
      <c r="EB1185" s="778"/>
      <c r="EC1185" s="778"/>
      <c r="ED1185" s="778"/>
      <c r="EE1185" s="778"/>
      <c r="EF1185" s="778"/>
      <c r="EG1185" s="778"/>
      <c r="EH1185" s="778"/>
      <c r="EI1185" s="778"/>
      <c r="EJ1185" s="778"/>
      <c r="EK1185" s="778"/>
      <c r="EL1185" s="778"/>
      <c r="EM1185" s="778"/>
      <c r="EN1185" s="778"/>
      <c r="EO1185" s="778"/>
      <c r="EP1185" s="778"/>
      <c r="EQ1185" s="778"/>
      <c r="ER1185" s="778"/>
      <c r="ES1185" s="778"/>
      <c r="ET1185" s="778"/>
      <c r="EU1185" s="778"/>
      <c r="EV1185" s="778"/>
      <c r="EW1185" s="778"/>
      <c r="EX1185" s="778"/>
      <c r="EY1185" s="778"/>
      <c r="EZ1185" s="778"/>
      <c r="FA1185" s="778"/>
      <c r="FB1185" s="778"/>
      <c r="FC1185" s="778"/>
      <c r="FD1185" s="778"/>
      <c r="FE1185" s="778"/>
      <c r="FF1185" s="778"/>
      <c r="FG1185" s="778"/>
      <c r="FH1185" s="778"/>
      <c r="FI1185" s="778"/>
      <c r="FJ1185" s="778"/>
      <c r="FK1185" s="778"/>
      <c r="FL1185" s="778"/>
      <c r="FM1185" s="778"/>
      <c r="FN1185" s="778"/>
      <c r="FO1185" s="778"/>
      <c r="FP1185" s="778"/>
      <c r="FQ1185" s="778"/>
      <c r="FR1185" s="778"/>
      <c r="FS1185" s="778"/>
      <c r="FT1185" s="778"/>
      <c r="FU1185" s="778"/>
      <c r="FV1185" s="778"/>
      <c r="FW1185" s="778"/>
      <c r="FX1185" s="778"/>
      <c r="FY1185" s="778"/>
      <c r="FZ1185" s="778"/>
      <c r="GA1185" s="778"/>
      <c r="GB1185" s="778"/>
      <c r="GC1185" s="778"/>
      <c r="GD1185" s="778"/>
      <c r="GE1185" s="778"/>
      <c r="GF1185" s="778"/>
      <c r="GG1185" s="778"/>
      <c r="GH1185" s="778"/>
      <c r="GI1185" s="778"/>
      <c r="GJ1185" s="778"/>
      <c r="GK1185" s="778"/>
      <c r="GL1185" s="778"/>
      <c r="GM1185" s="778"/>
      <c r="GN1185" s="778"/>
      <c r="GO1185" s="778"/>
      <c r="GP1185" s="778"/>
      <c r="GQ1185" s="778"/>
      <c r="GR1185" s="778"/>
      <c r="GS1185" s="778"/>
      <c r="GT1185" s="778"/>
      <c r="GU1185" s="778"/>
      <c r="GV1185" s="778"/>
      <c r="GW1185" s="778"/>
      <c r="GX1185" s="778"/>
      <c r="GY1185" s="778"/>
      <c r="GZ1185" s="778"/>
      <c r="HA1185" s="778"/>
      <c r="HB1185" s="778"/>
      <c r="HC1185" s="778"/>
      <c r="HD1185" s="778"/>
      <c r="HE1185" s="778"/>
      <c r="HF1185" s="778"/>
      <c r="HG1185" s="778"/>
      <c r="HH1185" s="778"/>
    </row>
    <row r="1186" spans="1:216" s="782" customFormat="1">
      <c r="A1186" s="779"/>
      <c r="B1186" s="780"/>
      <c r="C1186" s="780"/>
      <c r="D1186" s="780"/>
      <c r="E1186" s="780"/>
      <c r="F1186" s="780"/>
      <c r="G1186" s="780"/>
      <c r="H1186" s="780"/>
      <c r="I1186" s="780"/>
      <c r="J1186" s="780"/>
      <c r="K1186" s="780"/>
      <c r="L1186" s="780"/>
      <c r="M1186" s="780"/>
      <c r="N1186" s="780"/>
      <c r="O1186" s="780"/>
      <c r="P1186" s="780"/>
      <c r="Q1186" s="781"/>
      <c r="R1186" s="778"/>
      <c r="S1186" s="778"/>
      <c r="T1186" s="778"/>
      <c r="U1186" s="778"/>
      <c r="V1186" s="778"/>
      <c r="W1186" s="778"/>
      <c r="X1186" s="778"/>
      <c r="Y1186" s="778"/>
      <c r="Z1186" s="778"/>
      <c r="AA1186" s="778"/>
      <c r="AB1186" s="778"/>
      <c r="AC1186" s="778"/>
      <c r="AD1186" s="778"/>
      <c r="AE1186" s="778"/>
      <c r="AF1186" s="778"/>
      <c r="AG1186" s="778"/>
      <c r="AH1186" s="778"/>
      <c r="AI1186" s="778"/>
      <c r="AJ1186" s="778"/>
      <c r="AK1186" s="778"/>
      <c r="AL1186" s="778"/>
      <c r="AM1186" s="778"/>
      <c r="AN1186" s="778"/>
      <c r="AO1186" s="778"/>
      <c r="AP1186" s="778"/>
      <c r="AQ1186" s="778"/>
      <c r="AR1186" s="778"/>
      <c r="AS1186" s="778"/>
      <c r="AT1186" s="778"/>
      <c r="AU1186" s="778"/>
      <c r="AV1186" s="778"/>
      <c r="AW1186" s="778"/>
      <c r="AX1186" s="778"/>
      <c r="AY1186" s="778"/>
      <c r="AZ1186" s="778"/>
      <c r="BA1186" s="778"/>
      <c r="BB1186" s="778"/>
      <c r="BC1186" s="778"/>
      <c r="BD1186" s="778"/>
      <c r="BE1186" s="778"/>
      <c r="BF1186" s="778"/>
      <c r="BG1186" s="778"/>
      <c r="BH1186" s="778"/>
      <c r="BI1186" s="778"/>
      <c r="BJ1186" s="778"/>
      <c r="BK1186" s="778"/>
      <c r="BL1186" s="778"/>
      <c r="BM1186" s="778"/>
      <c r="BN1186" s="778"/>
      <c r="BO1186" s="778"/>
      <c r="BP1186" s="778"/>
      <c r="BQ1186" s="778"/>
      <c r="BR1186" s="778"/>
      <c r="BS1186" s="778"/>
      <c r="BT1186" s="778"/>
      <c r="BU1186" s="778"/>
      <c r="BV1186" s="778"/>
      <c r="BW1186" s="778"/>
      <c r="BX1186" s="778"/>
      <c r="BY1186" s="778"/>
      <c r="BZ1186" s="778"/>
      <c r="CA1186" s="778"/>
      <c r="CB1186" s="778"/>
      <c r="CC1186" s="778"/>
      <c r="CD1186" s="778"/>
      <c r="CE1186" s="778"/>
      <c r="CF1186" s="778"/>
      <c r="CG1186" s="778"/>
      <c r="CH1186" s="778"/>
      <c r="CI1186" s="778"/>
      <c r="CJ1186" s="778"/>
      <c r="CK1186" s="778"/>
      <c r="CL1186" s="778"/>
      <c r="CM1186" s="778"/>
      <c r="CN1186" s="778"/>
      <c r="CO1186" s="778"/>
      <c r="CP1186" s="778"/>
      <c r="CQ1186" s="778"/>
      <c r="CR1186" s="778"/>
      <c r="CS1186" s="778"/>
      <c r="CT1186" s="778"/>
      <c r="CU1186" s="778"/>
      <c r="CV1186" s="778"/>
      <c r="CW1186" s="778"/>
      <c r="CX1186" s="778"/>
      <c r="CY1186" s="778"/>
      <c r="CZ1186" s="778"/>
      <c r="DA1186" s="778"/>
      <c r="DB1186" s="778"/>
      <c r="DC1186" s="778"/>
      <c r="DD1186" s="778"/>
      <c r="DE1186" s="778"/>
      <c r="DF1186" s="778"/>
      <c r="DG1186" s="778"/>
      <c r="DH1186" s="778"/>
      <c r="DI1186" s="778"/>
      <c r="DJ1186" s="778"/>
      <c r="DK1186" s="778"/>
      <c r="DL1186" s="778"/>
      <c r="DM1186" s="778"/>
      <c r="DN1186" s="778"/>
      <c r="DO1186" s="778"/>
      <c r="DP1186" s="778"/>
      <c r="DQ1186" s="778"/>
      <c r="DR1186" s="778"/>
      <c r="DS1186" s="778"/>
      <c r="DT1186" s="778"/>
      <c r="DU1186" s="778"/>
      <c r="DV1186" s="778"/>
      <c r="DW1186" s="778"/>
      <c r="DX1186" s="778"/>
      <c r="DY1186" s="778"/>
      <c r="DZ1186" s="778"/>
      <c r="EA1186" s="778"/>
      <c r="EB1186" s="778"/>
      <c r="EC1186" s="778"/>
      <c r="ED1186" s="778"/>
      <c r="EE1186" s="778"/>
      <c r="EF1186" s="778"/>
      <c r="EG1186" s="778"/>
      <c r="EH1186" s="778"/>
      <c r="EI1186" s="778"/>
      <c r="EJ1186" s="778"/>
      <c r="EK1186" s="778"/>
      <c r="EL1186" s="778"/>
      <c r="EM1186" s="778"/>
      <c r="EN1186" s="778"/>
      <c r="EO1186" s="778"/>
      <c r="EP1186" s="778"/>
      <c r="EQ1186" s="778"/>
      <c r="ER1186" s="778"/>
      <c r="ES1186" s="778"/>
      <c r="ET1186" s="778"/>
      <c r="EU1186" s="778"/>
      <c r="EV1186" s="778"/>
      <c r="EW1186" s="778"/>
      <c r="EX1186" s="778"/>
      <c r="EY1186" s="778"/>
      <c r="EZ1186" s="778"/>
      <c r="FA1186" s="778"/>
      <c r="FB1186" s="778"/>
      <c r="FC1186" s="778"/>
      <c r="FD1186" s="778"/>
      <c r="FE1186" s="778"/>
      <c r="FF1186" s="778"/>
      <c r="FG1186" s="778"/>
      <c r="FH1186" s="778"/>
      <c r="FI1186" s="778"/>
      <c r="FJ1186" s="778"/>
      <c r="FK1186" s="778"/>
      <c r="FL1186" s="778"/>
      <c r="FM1186" s="778"/>
      <c r="FN1186" s="778"/>
      <c r="FO1186" s="778"/>
      <c r="FP1186" s="778"/>
      <c r="FQ1186" s="778"/>
      <c r="FR1186" s="778"/>
      <c r="FS1186" s="778"/>
      <c r="FT1186" s="778"/>
      <c r="FU1186" s="778"/>
      <c r="FV1186" s="778"/>
      <c r="FW1186" s="778"/>
      <c r="FX1186" s="778"/>
      <c r="FY1186" s="778"/>
      <c r="FZ1186" s="778"/>
      <c r="GA1186" s="778"/>
      <c r="GB1186" s="778"/>
      <c r="GC1186" s="778"/>
      <c r="GD1186" s="778"/>
      <c r="GE1186" s="778"/>
      <c r="GF1186" s="778"/>
      <c r="GG1186" s="778"/>
      <c r="GH1186" s="778"/>
      <c r="GI1186" s="778"/>
      <c r="GJ1186" s="778"/>
      <c r="GK1186" s="778"/>
      <c r="GL1186" s="778"/>
      <c r="GM1186" s="778"/>
      <c r="GN1186" s="778"/>
      <c r="GO1186" s="778"/>
      <c r="GP1186" s="778"/>
      <c r="GQ1186" s="778"/>
      <c r="GR1186" s="778"/>
      <c r="GS1186" s="778"/>
      <c r="GT1186" s="778"/>
      <c r="GU1186" s="778"/>
      <c r="GV1186" s="778"/>
      <c r="GW1186" s="778"/>
      <c r="GX1186" s="778"/>
      <c r="GY1186" s="778"/>
      <c r="GZ1186" s="778"/>
      <c r="HA1186" s="778"/>
      <c r="HB1186" s="778"/>
      <c r="HC1186" s="778"/>
      <c r="HD1186" s="778"/>
      <c r="HE1186" s="778"/>
      <c r="HF1186" s="778"/>
      <c r="HG1186" s="778"/>
      <c r="HH1186" s="778"/>
    </row>
    <row r="1187" spans="1:216" s="782" customFormat="1">
      <c r="A1187" s="779"/>
      <c r="B1187" s="780"/>
      <c r="C1187" s="780"/>
      <c r="D1187" s="780"/>
      <c r="E1187" s="780"/>
      <c r="F1187" s="780"/>
      <c r="G1187" s="780"/>
      <c r="H1187" s="780"/>
      <c r="I1187" s="780"/>
      <c r="J1187" s="780"/>
      <c r="K1187" s="780"/>
      <c r="L1187" s="780"/>
      <c r="M1187" s="780"/>
      <c r="N1187" s="780"/>
      <c r="O1187" s="780"/>
      <c r="P1187" s="780"/>
      <c r="Q1187" s="781"/>
      <c r="R1187" s="778"/>
      <c r="S1187" s="778"/>
      <c r="T1187" s="778"/>
      <c r="U1187" s="778"/>
      <c r="V1187" s="778"/>
      <c r="W1187" s="778"/>
      <c r="X1187" s="778"/>
      <c r="Y1187" s="778"/>
      <c r="Z1187" s="778"/>
      <c r="AA1187" s="778"/>
      <c r="AB1187" s="778"/>
      <c r="AC1187" s="778"/>
      <c r="AD1187" s="778"/>
      <c r="AE1187" s="778"/>
      <c r="AF1187" s="778"/>
      <c r="AG1187" s="778"/>
      <c r="AH1187" s="778"/>
      <c r="AI1187" s="778"/>
      <c r="AJ1187" s="778"/>
      <c r="AK1187" s="778"/>
      <c r="AL1187" s="778"/>
      <c r="AM1187" s="778"/>
      <c r="AN1187" s="778"/>
      <c r="AO1187" s="778"/>
      <c r="AP1187" s="778"/>
      <c r="AQ1187" s="778"/>
      <c r="AR1187" s="778"/>
      <c r="AS1187" s="778"/>
      <c r="AT1187" s="778"/>
      <c r="AU1187" s="778"/>
      <c r="AV1187" s="778"/>
      <c r="AW1187" s="778"/>
      <c r="AX1187" s="778"/>
      <c r="AY1187" s="778"/>
      <c r="AZ1187" s="778"/>
      <c r="BA1187" s="778"/>
      <c r="BB1187" s="778"/>
      <c r="BC1187" s="778"/>
      <c r="BD1187" s="778"/>
      <c r="BE1187" s="778"/>
      <c r="BF1187" s="778"/>
      <c r="BG1187" s="778"/>
      <c r="BH1187" s="778"/>
      <c r="BI1187" s="778"/>
      <c r="BJ1187" s="778"/>
      <c r="BK1187" s="778"/>
      <c r="BL1187" s="778"/>
      <c r="BM1187" s="778"/>
      <c r="BN1187" s="778"/>
      <c r="BO1187" s="778"/>
      <c r="BP1187" s="778"/>
      <c r="BQ1187" s="778"/>
      <c r="BR1187" s="778"/>
      <c r="BS1187" s="778"/>
      <c r="BT1187" s="778"/>
      <c r="BU1187" s="778"/>
      <c r="BV1187" s="778"/>
      <c r="BW1187" s="778"/>
      <c r="BX1187" s="778"/>
      <c r="BY1187" s="778"/>
      <c r="BZ1187" s="778"/>
      <c r="CA1187" s="778"/>
      <c r="CB1187" s="778"/>
      <c r="CC1187" s="778"/>
      <c r="CD1187" s="778"/>
      <c r="CE1187" s="778"/>
      <c r="CF1187" s="778"/>
      <c r="CG1187" s="778"/>
      <c r="CH1187" s="778"/>
      <c r="CI1187" s="778"/>
      <c r="CJ1187" s="778"/>
      <c r="CK1187" s="778"/>
      <c r="CL1187" s="778"/>
      <c r="CM1187" s="778"/>
      <c r="CN1187" s="778"/>
      <c r="CO1187" s="778"/>
      <c r="CP1187" s="778"/>
      <c r="CQ1187" s="778"/>
      <c r="CR1187" s="778"/>
      <c r="CS1187" s="778"/>
      <c r="CT1187" s="778"/>
      <c r="CU1187" s="778"/>
      <c r="CV1187" s="778"/>
      <c r="CW1187" s="778"/>
      <c r="CX1187" s="778"/>
      <c r="CY1187" s="778"/>
      <c r="CZ1187" s="778"/>
      <c r="DA1187" s="778"/>
      <c r="DB1187" s="778"/>
      <c r="DC1187" s="778"/>
      <c r="DD1187" s="778"/>
      <c r="DE1187" s="778"/>
      <c r="DF1187" s="778"/>
      <c r="DG1187" s="778"/>
      <c r="DH1187" s="778"/>
      <c r="DI1187" s="778"/>
      <c r="DJ1187" s="778"/>
      <c r="DK1187" s="778"/>
      <c r="DL1187" s="778"/>
      <c r="DM1187" s="778"/>
      <c r="DN1187" s="778"/>
      <c r="DO1187" s="778"/>
      <c r="DP1187" s="778"/>
      <c r="DQ1187" s="778"/>
      <c r="DR1187" s="778"/>
      <c r="DS1187" s="778"/>
      <c r="DT1187" s="778"/>
      <c r="DU1187" s="778"/>
      <c r="DV1187" s="778"/>
      <c r="DW1187" s="778"/>
      <c r="DX1187" s="778"/>
      <c r="DY1187" s="778"/>
      <c r="DZ1187" s="778"/>
      <c r="EA1187" s="778"/>
      <c r="EB1187" s="778"/>
      <c r="EC1187" s="778"/>
      <c r="ED1187" s="778"/>
      <c r="EE1187" s="778"/>
      <c r="EF1187" s="778"/>
      <c r="EG1187" s="778"/>
      <c r="EH1187" s="778"/>
      <c r="EI1187" s="778"/>
      <c r="EJ1187" s="778"/>
      <c r="EK1187" s="778"/>
      <c r="EL1187" s="778"/>
      <c r="EM1187" s="778"/>
      <c r="EN1187" s="778"/>
      <c r="EO1187" s="778"/>
      <c r="EP1187" s="778"/>
      <c r="EQ1187" s="778"/>
      <c r="ER1187" s="778"/>
      <c r="ES1187" s="778"/>
      <c r="ET1187" s="778"/>
      <c r="EU1187" s="778"/>
      <c r="EV1187" s="778"/>
      <c r="EW1187" s="778"/>
      <c r="EX1187" s="778"/>
      <c r="EY1187" s="778"/>
      <c r="EZ1187" s="778"/>
      <c r="FA1187" s="778"/>
      <c r="FB1187" s="778"/>
      <c r="FC1187" s="778"/>
      <c r="FD1187" s="778"/>
      <c r="FE1187" s="778"/>
      <c r="FF1187" s="778"/>
      <c r="FG1187" s="778"/>
      <c r="FH1187" s="778"/>
      <c r="FI1187" s="778"/>
      <c r="FJ1187" s="778"/>
      <c r="FK1187" s="778"/>
      <c r="FL1187" s="778"/>
      <c r="FM1187" s="778"/>
      <c r="FN1187" s="778"/>
      <c r="FO1187" s="778"/>
      <c r="FP1187" s="778"/>
      <c r="FQ1187" s="778"/>
      <c r="FR1187" s="778"/>
      <c r="FS1187" s="778"/>
      <c r="FT1187" s="778"/>
      <c r="FU1187" s="778"/>
      <c r="FV1187" s="778"/>
      <c r="FW1187" s="778"/>
      <c r="FX1187" s="778"/>
      <c r="FY1187" s="778"/>
      <c r="FZ1187" s="778"/>
      <c r="GA1187" s="778"/>
      <c r="GB1187" s="778"/>
      <c r="GC1187" s="778"/>
      <c r="GD1187" s="778"/>
      <c r="GE1187" s="778"/>
      <c r="GF1187" s="778"/>
      <c r="GG1187" s="778"/>
      <c r="GH1187" s="778"/>
      <c r="GI1187" s="778"/>
      <c r="GJ1187" s="778"/>
      <c r="GK1187" s="778"/>
      <c r="GL1187" s="778"/>
      <c r="GM1187" s="778"/>
      <c r="GN1187" s="778"/>
      <c r="GO1187" s="778"/>
      <c r="GP1187" s="778"/>
      <c r="GQ1187" s="778"/>
      <c r="GR1187" s="778"/>
      <c r="GS1187" s="778"/>
      <c r="GT1187" s="778"/>
      <c r="GU1187" s="778"/>
      <c r="GV1187" s="778"/>
      <c r="GW1187" s="778"/>
      <c r="GX1187" s="778"/>
      <c r="GY1187" s="778"/>
      <c r="GZ1187" s="778"/>
      <c r="HA1187" s="778"/>
      <c r="HB1187" s="778"/>
      <c r="HC1187" s="778"/>
      <c r="HD1187" s="778"/>
      <c r="HE1187" s="778"/>
      <c r="HF1187" s="778"/>
      <c r="HG1187" s="778"/>
      <c r="HH1187" s="778"/>
    </row>
    <row r="1188" spans="1:216" s="782" customFormat="1">
      <c r="A1188" s="779"/>
      <c r="B1188" s="780"/>
      <c r="C1188" s="780"/>
      <c r="D1188" s="780"/>
      <c r="E1188" s="780"/>
      <c r="F1188" s="780"/>
      <c r="G1188" s="780"/>
      <c r="H1188" s="780"/>
      <c r="I1188" s="780"/>
      <c r="J1188" s="780"/>
      <c r="K1188" s="780"/>
      <c r="L1188" s="780"/>
      <c r="M1188" s="780"/>
      <c r="N1188" s="780"/>
      <c r="O1188" s="780"/>
      <c r="P1188" s="780"/>
      <c r="Q1188" s="781"/>
      <c r="R1188" s="778"/>
      <c r="S1188" s="778"/>
      <c r="T1188" s="778"/>
      <c r="U1188" s="778"/>
      <c r="V1188" s="778"/>
      <c r="W1188" s="778"/>
      <c r="X1188" s="778"/>
      <c r="Y1188" s="778"/>
      <c r="Z1188" s="778"/>
      <c r="AA1188" s="778"/>
      <c r="AB1188" s="778"/>
      <c r="AC1188" s="778"/>
      <c r="AD1188" s="778"/>
      <c r="AE1188" s="778"/>
      <c r="AF1188" s="778"/>
      <c r="AG1188" s="778"/>
      <c r="AH1188" s="778"/>
      <c r="AI1188" s="778"/>
      <c r="AJ1188" s="778"/>
      <c r="AK1188" s="778"/>
      <c r="AL1188" s="778"/>
      <c r="AM1188" s="778"/>
      <c r="AN1188" s="778"/>
      <c r="AO1188" s="778"/>
      <c r="AP1188" s="778"/>
      <c r="AQ1188" s="778"/>
      <c r="AR1188" s="778"/>
      <c r="AS1188" s="778"/>
      <c r="AT1188" s="778"/>
      <c r="AU1188" s="778"/>
      <c r="AV1188" s="778"/>
      <c r="AW1188" s="778"/>
      <c r="AX1188" s="778"/>
      <c r="AY1188" s="778"/>
      <c r="AZ1188" s="778"/>
      <c r="BA1188" s="778"/>
      <c r="BB1188" s="778"/>
      <c r="BC1188" s="778"/>
      <c r="BD1188" s="778"/>
      <c r="BE1188" s="778"/>
      <c r="BF1188" s="778"/>
      <c r="BG1188" s="778"/>
      <c r="BH1188" s="778"/>
      <c r="BI1188" s="778"/>
      <c r="BJ1188" s="778"/>
      <c r="BK1188" s="778"/>
      <c r="BL1188" s="778"/>
      <c r="BM1188" s="778"/>
      <c r="BN1188" s="778"/>
      <c r="BO1188" s="778"/>
      <c r="BP1188" s="778"/>
      <c r="BQ1188" s="778"/>
      <c r="BR1188" s="778"/>
      <c r="BS1188" s="778"/>
      <c r="BT1188" s="778"/>
      <c r="BU1188" s="778"/>
      <c r="BV1188" s="778"/>
      <c r="BW1188" s="778"/>
      <c r="BX1188" s="778"/>
      <c r="BY1188" s="778"/>
      <c r="BZ1188" s="778"/>
      <c r="CA1188" s="778"/>
      <c r="CB1188" s="778"/>
      <c r="CC1188" s="778"/>
      <c r="CD1188" s="778"/>
      <c r="CE1188" s="778"/>
      <c r="CF1188" s="778"/>
      <c r="CG1188" s="778"/>
      <c r="CH1188" s="778"/>
      <c r="CI1188" s="778"/>
      <c r="CJ1188" s="778"/>
      <c r="CK1188" s="778"/>
      <c r="CL1188" s="778"/>
      <c r="CM1188" s="778"/>
      <c r="CN1188" s="778"/>
      <c r="CO1188" s="778"/>
      <c r="CP1188" s="778"/>
      <c r="CQ1188" s="778"/>
      <c r="CR1188" s="778"/>
      <c r="CS1188" s="778"/>
      <c r="CT1188" s="778"/>
      <c r="CU1188" s="778"/>
      <c r="CV1188" s="778"/>
      <c r="CW1188" s="778"/>
      <c r="CX1188" s="778"/>
      <c r="CY1188" s="778"/>
      <c r="CZ1188" s="778"/>
      <c r="DA1188" s="778"/>
      <c r="DB1188" s="778"/>
      <c r="DC1188" s="778"/>
      <c r="DD1188" s="778"/>
      <c r="DE1188" s="778"/>
      <c r="DF1188" s="778"/>
      <c r="DG1188" s="778"/>
      <c r="DH1188" s="778"/>
      <c r="DI1188" s="778"/>
      <c r="DJ1188" s="778"/>
      <c r="DK1188" s="778"/>
      <c r="DL1188" s="778"/>
      <c r="DM1188" s="778"/>
      <c r="DN1188" s="778"/>
      <c r="DO1188" s="778"/>
      <c r="DP1188" s="778"/>
      <c r="DQ1188" s="778"/>
      <c r="DR1188" s="778"/>
      <c r="DS1188" s="778"/>
      <c r="DT1188" s="778"/>
      <c r="DU1188" s="778"/>
      <c r="DV1188" s="778"/>
      <c r="DW1188" s="778"/>
      <c r="DX1188" s="778"/>
      <c r="DY1188" s="778"/>
      <c r="DZ1188" s="778"/>
      <c r="EA1188" s="778"/>
      <c r="EB1188" s="778"/>
      <c r="EC1188" s="778"/>
      <c r="ED1188" s="778"/>
      <c r="EE1188" s="778"/>
      <c r="EF1188" s="778"/>
      <c r="EG1188" s="778"/>
      <c r="EH1188" s="778"/>
      <c r="EI1188" s="778"/>
      <c r="EJ1188" s="778"/>
      <c r="EK1188" s="778"/>
      <c r="EL1188" s="778"/>
      <c r="EM1188" s="778"/>
      <c r="EN1188" s="778"/>
      <c r="EO1188" s="778"/>
      <c r="EP1188" s="778"/>
      <c r="EQ1188" s="778"/>
      <c r="ER1188" s="778"/>
      <c r="ES1188" s="778"/>
      <c r="ET1188" s="778"/>
      <c r="EU1188" s="778"/>
      <c r="EV1188" s="778"/>
      <c r="EW1188" s="778"/>
      <c r="EX1188" s="778"/>
      <c r="EY1188" s="778"/>
      <c r="EZ1188" s="778"/>
      <c r="FA1188" s="778"/>
      <c r="FB1188" s="778"/>
      <c r="FC1188" s="778"/>
      <c r="FD1188" s="778"/>
      <c r="FE1188" s="778"/>
      <c r="FF1188" s="778"/>
      <c r="FG1188" s="778"/>
      <c r="FH1188" s="778"/>
      <c r="FI1188" s="778"/>
      <c r="FJ1188" s="778"/>
      <c r="FK1188" s="778"/>
      <c r="FL1188" s="778"/>
      <c r="FM1188" s="778"/>
      <c r="FN1188" s="778"/>
      <c r="FO1188" s="778"/>
      <c r="FP1188" s="778"/>
      <c r="FQ1188" s="778"/>
      <c r="FR1188" s="778"/>
      <c r="FS1188" s="778"/>
      <c r="FT1188" s="778"/>
      <c r="FU1188" s="778"/>
      <c r="FV1188" s="778"/>
      <c r="FW1188" s="778"/>
      <c r="FX1188" s="778"/>
      <c r="FY1188" s="778"/>
      <c r="FZ1188" s="778"/>
      <c r="GA1188" s="778"/>
      <c r="GB1188" s="778"/>
      <c r="GC1188" s="778"/>
      <c r="GD1188" s="778"/>
      <c r="GE1188" s="778"/>
      <c r="GF1188" s="778"/>
      <c r="GG1188" s="778"/>
      <c r="GH1188" s="778"/>
      <c r="GI1188" s="778"/>
      <c r="GJ1188" s="778"/>
      <c r="GK1188" s="778"/>
      <c r="GL1188" s="778"/>
      <c r="GM1188" s="778"/>
      <c r="GN1188" s="778"/>
      <c r="GO1188" s="778"/>
      <c r="GP1188" s="778"/>
      <c r="GQ1188" s="778"/>
      <c r="GR1188" s="778"/>
      <c r="GS1188" s="778"/>
      <c r="GT1188" s="778"/>
      <c r="GU1188" s="778"/>
      <c r="GV1188" s="778"/>
      <c r="GW1188" s="778"/>
      <c r="GX1188" s="778"/>
      <c r="GY1188" s="778"/>
      <c r="GZ1188" s="778"/>
      <c r="HA1188" s="778"/>
      <c r="HB1188" s="778"/>
      <c r="HC1188" s="778"/>
      <c r="HD1188" s="778"/>
      <c r="HE1188" s="778"/>
      <c r="HF1188" s="778"/>
      <c r="HG1188" s="778"/>
      <c r="HH1188" s="778"/>
    </row>
    <row r="1189" spans="1:216" s="782" customFormat="1">
      <c r="A1189" s="779"/>
      <c r="B1189" s="780"/>
      <c r="C1189" s="780"/>
      <c r="D1189" s="780"/>
      <c r="E1189" s="780"/>
      <c r="F1189" s="780"/>
      <c r="G1189" s="780"/>
      <c r="H1189" s="780"/>
      <c r="I1189" s="780"/>
      <c r="J1189" s="780"/>
      <c r="K1189" s="780"/>
      <c r="L1189" s="780"/>
      <c r="M1189" s="780"/>
      <c r="N1189" s="780"/>
      <c r="O1189" s="780"/>
      <c r="P1189" s="780"/>
      <c r="Q1189" s="781"/>
      <c r="R1189" s="778"/>
      <c r="S1189" s="778"/>
      <c r="T1189" s="778"/>
      <c r="U1189" s="778"/>
      <c r="V1189" s="778"/>
      <c r="W1189" s="778"/>
      <c r="X1189" s="778"/>
      <c r="Y1189" s="778"/>
      <c r="Z1189" s="778"/>
      <c r="AA1189" s="778"/>
      <c r="AB1189" s="778"/>
      <c r="AC1189" s="778"/>
      <c r="AD1189" s="778"/>
      <c r="AE1189" s="778"/>
      <c r="AF1189" s="778"/>
      <c r="AG1189" s="778"/>
      <c r="AH1189" s="778"/>
      <c r="AI1189" s="778"/>
      <c r="AJ1189" s="778"/>
      <c r="AK1189" s="778"/>
      <c r="AL1189" s="778"/>
      <c r="AM1189" s="778"/>
      <c r="AN1189" s="778"/>
      <c r="AO1189" s="778"/>
      <c r="AP1189" s="778"/>
      <c r="AQ1189" s="778"/>
      <c r="AR1189" s="778"/>
      <c r="AS1189" s="778"/>
      <c r="AT1189" s="778"/>
      <c r="AU1189" s="778"/>
      <c r="AV1189" s="778"/>
      <c r="AW1189" s="778"/>
      <c r="AX1189" s="778"/>
      <c r="AY1189" s="778"/>
      <c r="AZ1189" s="778"/>
      <c r="BA1189" s="778"/>
      <c r="BB1189" s="778"/>
      <c r="BC1189" s="778"/>
      <c r="BD1189" s="778"/>
      <c r="BE1189" s="778"/>
      <c r="BF1189" s="778"/>
      <c r="BG1189" s="778"/>
      <c r="BH1189" s="778"/>
      <c r="BI1189" s="778"/>
      <c r="BJ1189" s="778"/>
      <c r="BK1189" s="778"/>
      <c r="BL1189" s="778"/>
      <c r="BM1189" s="778"/>
      <c r="BN1189" s="778"/>
      <c r="BO1189" s="778"/>
      <c r="BP1189" s="778"/>
      <c r="BQ1189" s="778"/>
      <c r="BR1189" s="778"/>
      <c r="BS1189" s="778"/>
      <c r="BT1189" s="778"/>
      <c r="BU1189" s="778"/>
      <c r="BV1189" s="778"/>
      <c r="BW1189" s="778"/>
      <c r="BX1189" s="778"/>
      <c r="BY1189" s="778"/>
      <c r="BZ1189" s="778"/>
      <c r="CA1189" s="778"/>
      <c r="CB1189" s="778"/>
      <c r="CC1189" s="778"/>
      <c r="CD1189" s="778"/>
      <c r="CE1189" s="778"/>
      <c r="CF1189" s="778"/>
      <c r="CG1189" s="778"/>
      <c r="CH1189" s="778"/>
      <c r="CI1189" s="778"/>
      <c r="CJ1189" s="778"/>
      <c r="CK1189" s="778"/>
      <c r="CL1189" s="778"/>
      <c r="CM1189" s="778"/>
      <c r="CN1189" s="778"/>
      <c r="CO1189" s="778"/>
      <c r="CP1189" s="778"/>
      <c r="CQ1189" s="778"/>
      <c r="CR1189" s="778"/>
      <c r="CS1189" s="778"/>
      <c r="CT1189" s="778"/>
      <c r="CU1189" s="778"/>
      <c r="CV1189" s="778"/>
      <c r="CW1189" s="778"/>
      <c r="CX1189" s="778"/>
      <c r="CY1189" s="778"/>
      <c r="CZ1189" s="778"/>
      <c r="DA1189" s="778"/>
      <c r="DB1189" s="778"/>
      <c r="DC1189" s="778"/>
      <c r="DD1189" s="778"/>
      <c r="DE1189" s="778"/>
      <c r="DF1189" s="778"/>
      <c r="DG1189" s="778"/>
      <c r="DH1189" s="778"/>
      <c r="DI1189" s="778"/>
      <c r="DJ1189" s="778"/>
      <c r="DK1189" s="778"/>
      <c r="DL1189" s="778"/>
      <c r="DM1189" s="778"/>
      <c r="DN1189" s="778"/>
      <c r="DO1189" s="778"/>
      <c r="DP1189" s="778"/>
      <c r="DQ1189" s="778"/>
      <c r="DR1189" s="778"/>
      <c r="DS1189" s="778"/>
      <c r="DT1189" s="778"/>
      <c r="DU1189" s="778"/>
      <c r="DV1189" s="778"/>
      <c r="DW1189" s="778"/>
      <c r="DX1189" s="778"/>
      <c r="DY1189" s="778"/>
      <c r="DZ1189" s="778"/>
      <c r="EA1189" s="778"/>
      <c r="EB1189" s="778"/>
      <c r="EC1189" s="778"/>
      <c r="ED1189" s="778"/>
      <c r="EE1189" s="778"/>
      <c r="EF1189" s="778"/>
      <c r="EG1189" s="778"/>
      <c r="EH1189" s="778"/>
      <c r="EI1189" s="778"/>
      <c r="EJ1189" s="778"/>
      <c r="EK1189" s="778"/>
      <c r="EL1189" s="778"/>
      <c r="EM1189" s="778"/>
      <c r="EN1189" s="778"/>
      <c r="EO1189" s="778"/>
      <c r="EP1189" s="778"/>
      <c r="EQ1189" s="778"/>
      <c r="ER1189" s="778"/>
      <c r="ES1189" s="778"/>
      <c r="ET1189" s="778"/>
      <c r="EU1189" s="778"/>
      <c r="EV1189" s="778"/>
      <c r="EW1189" s="778"/>
      <c r="EX1189" s="778"/>
      <c r="EY1189" s="778"/>
      <c r="EZ1189" s="778"/>
      <c r="FA1189" s="778"/>
      <c r="FB1189" s="778"/>
      <c r="FC1189" s="778"/>
      <c r="FD1189" s="778"/>
      <c r="FE1189" s="778"/>
      <c r="FF1189" s="778"/>
      <c r="FG1189" s="778"/>
      <c r="FH1189" s="778"/>
      <c r="FI1189" s="778"/>
      <c r="FJ1189" s="778"/>
      <c r="FK1189" s="778"/>
      <c r="FL1189" s="778"/>
      <c r="FM1189" s="778"/>
      <c r="FN1189" s="778"/>
      <c r="FO1189" s="778"/>
      <c r="FP1189" s="778"/>
      <c r="FQ1189" s="778"/>
      <c r="FR1189" s="778"/>
      <c r="FS1189" s="778"/>
      <c r="FT1189" s="778"/>
      <c r="FU1189" s="778"/>
      <c r="FV1189" s="778"/>
      <c r="FW1189" s="778"/>
      <c r="FX1189" s="778"/>
      <c r="FY1189" s="778"/>
      <c r="FZ1189" s="778"/>
      <c r="GA1189" s="778"/>
      <c r="GB1189" s="778"/>
      <c r="GC1189" s="778"/>
      <c r="GD1189" s="778"/>
      <c r="GE1189" s="778"/>
      <c r="GF1189" s="778"/>
      <c r="GG1189" s="778"/>
      <c r="GH1189" s="778"/>
      <c r="GI1189" s="778"/>
      <c r="GJ1189" s="778"/>
      <c r="GK1189" s="778"/>
      <c r="GL1189" s="778"/>
      <c r="GM1189" s="778"/>
      <c r="GN1189" s="778"/>
      <c r="GO1189" s="778"/>
      <c r="GP1189" s="778"/>
      <c r="GQ1189" s="778"/>
      <c r="GR1189" s="778"/>
      <c r="GS1189" s="778"/>
      <c r="GT1189" s="778"/>
      <c r="GU1189" s="778"/>
      <c r="GV1189" s="778"/>
      <c r="GW1189" s="778"/>
      <c r="GX1189" s="778"/>
      <c r="GY1189" s="778"/>
      <c r="GZ1189" s="778"/>
      <c r="HA1189" s="778"/>
      <c r="HB1189" s="778"/>
      <c r="HC1189" s="778"/>
      <c r="HD1189" s="778"/>
      <c r="HE1189" s="778"/>
      <c r="HF1189" s="778"/>
      <c r="HG1189" s="778"/>
      <c r="HH1189" s="778"/>
    </row>
    <row r="1190" spans="1:216" s="782" customFormat="1">
      <c r="A1190" s="779"/>
      <c r="B1190" s="780"/>
      <c r="C1190" s="780"/>
      <c r="D1190" s="780"/>
      <c r="E1190" s="780"/>
      <c r="F1190" s="780"/>
      <c r="G1190" s="780"/>
      <c r="H1190" s="780"/>
      <c r="I1190" s="780"/>
      <c r="J1190" s="780"/>
      <c r="K1190" s="780"/>
      <c r="L1190" s="780"/>
      <c r="M1190" s="780"/>
      <c r="N1190" s="780"/>
      <c r="O1190" s="780"/>
      <c r="P1190" s="780"/>
      <c r="Q1190" s="781"/>
      <c r="R1190" s="778"/>
      <c r="S1190" s="778"/>
      <c r="T1190" s="778"/>
      <c r="U1190" s="778"/>
      <c r="V1190" s="778"/>
      <c r="W1190" s="778"/>
      <c r="X1190" s="778"/>
      <c r="Y1190" s="778"/>
      <c r="Z1190" s="778"/>
      <c r="AA1190" s="778"/>
      <c r="AB1190" s="778"/>
      <c r="AC1190" s="778"/>
      <c r="AD1190" s="778"/>
      <c r="AE1190" s="778"/>
      <c r="AF1190" s="778"/>
      <c r="AG1190" s="778"/>
      <c r="AH1190" s="778"/>
      <c r="AI1190" s="778"/>
      <c r="AJ1190" s="778"/>
      <c r="AK1190" s="778"/>
      <c r="AL1190" s="778"/>
      <c r="AM1190" s="778"/>
      <c r="AN1190" s="778"/>
      <c r="AO1190" s="778"/>
      <c r="AP1190" s="778"/>
      <c r="AQ1190" s="778"/>
      <c r="AR1190" s="778"/>
      <c r="AS1190" s="778"/>
      <c r="AT1190" s="778"/>
      <c r="AU1190" s="778"/>
      <c r="AV1190" s="778"/>
      <c r="AW1190" s="778"/>
      <c r="AX1190" s="778"/>
      <c r="AY1190" s="778"/>
      <c r="AZ1190" s="778"/>
      <c r="BA1190" s="778"/>
      <c r="BB1190" s="778"/>
      <c r="BC1190" s="778"/>
      <c r="BD1190" s="778"/>
      <c r="BE1190" s="778"/>
      <c r="BF1190" s="778"/>
      <c r="BG1190" s="778"/>
      <c r="BH1190" s="778"/>
      <c r="BI1190" s="778"/>
      <c r="BJ1190" s="778"/>
      <c r="BK1190" s="778"/>
      <c r="BL1190" s="778"/>
      <c r="BM1190" s="778"/>
      <c r="BN1190" s="778"/>
      <c r="BO1190" s="778"/>
      <c r="BP1190" s="778"/>
      <c r="BQ1190" s="778"/>
      <c r="BR1190" s="778"/>
      <c r="BS1190" s="778"/>
      <c r="BT1190" s="778"/>
      <c r="BU1190" s="778"/>
      <c r="BV1190" s="778"/>
      <c r="BW1190" s="778"/>
      <c r="BX1190" s="778"/>
      <c r="BY1190" s="778"/>
      <c r="BZ1190" s="778"/>
      <c r="CA1190" s="778"/>
      <c r="CB1190" s="778"/>
      <c r="CC1190" s="778"/>
      <c r="CD1190" s="778"/>
      <c r="CE1190" s="778"/>
      <c r="CF1190" s="778"/>
      <c r="CG1190" s="778"/>
      <c r="CH1190" s="778"/>
      <c r="CI1190" s="778"/>
      <c r="CJ1190" s="778"/>
      <c r="CK1190" s="778"/>
      <c r="CL1190" s="778"/>
      <c r="CM1190" s="778"/>
      <c r="CN1190" s="778"/>
      <c r="CO1190" s="778"/>
      <c r="CP1190" s="778"/>
      <c r="CQ1190" s="778"/>
      <c r="CR1190" s="778"/>
      <c r="CS1190" s="778"/>
      <c r="CT1190" s="778"/>
      <c r="CU1190" s="778"/>
      <c r="CV1190" s="778"/>
      <c r="CW1190" s="778"/>
      <c r="CX1190" s="778"/>
      <c r="CY1190" s="778"/>
      <c r="CZ1190" s="778"/>
      <c r="DA1190" s="778"/>
      <c r="DB1190" s="778"/>
      <c r="DC1190" s="778"/>
      <c r="DD1190" s="778"/>
      <c r="DE1190" s="778"/>
      <c r="DF1190" s="778"/>
      <c r="DG1190" s="778"/>
      <c r="DH1190" s="778"/>
      <c r="DI1190" s="778"/>
      <c r="DJ1190" s="778"/>
      <c r="DK1190" s="778"/>
      <c r="DL1190" s="778"/>
      <c r="DM1190" s="778"/>
      <c r="DN1190" s="778"/>
      <c r="DO1190" s="778"/>
      <c r="DP1190" s="778"/>
      <c r="DQ1190" s="778"/>
      <c r="DR1190" s="778"/>
      <c r="DS1190" s="778"/>
      <c r="DT1190" s="778"/>
      <c r="DU1190" s="778"/>
      <c r="DV1190" s="778"/>
      <c r="DW1190" s="778"/>
      <c r="DX1190" s="778"/>
      <c r="DY1190" s="778"/>
      <c r="DZ1190" s="778"/>
      <c r="EA1190" s="778"/>
      <c r="EB1190" s="778"/>
      <c r="EC1190" s="778"/>
      <c r="ED1190" s="778"/>
      <c r="EE1190" s="778"/>
      <c r="EF1190" s="778"/>
      <c r="EG1190" s="778"/>
      <c r="EH1190" s="778"/>
      <c r="EI1190" s="778"/>
      <c r="EJ1190" s="778"/>
      <c r="EK1190" s="778"/>
      <c r="EL1190" s="778"/>
      <c r="EM1190" s="778"/>
      <c r="EN1190" s="778"/>
      <c r="EO1190" s="778"/>
      <c r="EP1190" s="778"/>
      <c r="EQ1190" s="778"/>
      <c r="ER1190" s="778"/>
      <c r="ES1190" s="778"/>
      <c r="ET1190" s="778"/>
      <c r="EU1190" s="778"/>
      <c r="EV1190" s="778"/>
      <c r="EW1190" s="778"/>
      <c r="EX1190" s="778"/>
      <c r="EY1190" s="778"/>
      <c r="EZ1190" s="778"/>
      <c r="FA1190" s="778"/>
      <c r="FB1190" s="778"/>
      <c r="FC1190" s="778"/>
      <c r="FD1190" s="778"/>
      <c r="FE1190" s="778"/>
      <c r="FF1190" s="778"/>
      <c r="FG1190" s="778"/>
      <c r="FH1190" s="778"/>
      <c r="FI1190" s="778"/>
      <c r="FJ1190" s="778"/>
      <c r="FK1190" s="778"/>
      <c r="FL1190" s="778"/>
      <c r="FM1190" s="778"/>
      <c r="FN1190" s="778"/>
      <c r="FO1190" s="778"/>
      <c r="FP1190" s="778"/>
      <c r="FQ1190" s="778"/>
      <c r="FR1190" s="778"/>
      <c r="FS1190" s="778"/>
      <c r="FT1190" s="778"/>
      <c r="FU1190" s="778"/>
      <c r="FV1190" s="778"/>
      <c r="FW1190" s="778"/>
      <c r="FX1190" s="778"/>
      <c r="FY1190" s="778"/>
      <c r="FZ1190" s="778"/>
      <c r="GA1190" s="778"/>
      <c r="GB1190" s="778"/>
      <c r="GC1190" s="778"/>
      <c r="GD1190" s="778"/>
      <c r="GE1190" s="778"/>
      <c r="GF1190" s="778"/>
      <c r="GG1190" s="778"/>
      <c r="GH1190" s="778"/>
      <c r="GI1190" s="778"/>
      <c r="GJ1190" s="778"/>
      <c r="GK1190" s="778"/>
      <c r="GL1190" s="778"/>
      <c r="GM1190" s="778"/>
      <c r="GN1190" s="778"/>
      <c r="GO1190" s="778"/>
      <c r="GP1190" s="778"/>
      <c r="GQ1190" s="778"/>
      <c r="GR1190" s="778"/>
      <c r="GS1190" s="778"/>
      <c r="GT1190" s="778"/>
      <c r="GU1190" s="778"/>
      <c r="GV1190" s="778"/>
      <c r="GW1190" s="778"/>
      <c r="GX1190" s="778"/>
      <c r="GY1190" s="778"/>
      <c r="GZ1190" s="778"/>
      <c r="HA1190" s="778"/>
      <c r="HB1190" s="778"/>
      <c r="HC1190" s="778"/>
      <c r="HD1190" s="778"/>
      <c r="HE1190" s="778"/>
      <c r="HF1190" s="778"/>
      <c r="HG1190" s="778"/>
      <c r="HH1190" s="778"/>
    </row>
    <row r="1191" spans="1:216" s="782" customFormat="1">
      <c r="A1191" s="779"/>
      <c r="B1191" s="780"/>
      <c r="C1191" s="780"/>
      <c r="D1191" s="780"/>
      <c r="E1191" s="780"/>
      <c r="F1191" s="780"/>
      <c r="G1191" s="780"/>
      <c r="H1191" s="780"/>
      <c r="I1191" s="780"/>
      <c r="J1191" s="780"/>
      <c r="K1191" s="780"/>
      <c r="L1191" s="780"/>
      <c r="M1191" s="780"/>
      <c r="N1191" s="780"/>
      <c r="O1191" s="780"/>
      <c r="P1191" s="780"/>
      <c r="Q1191" s="781"/>
      <c r="R1191" s="778"/>
      <c r="S1191" s="778"/>
      <c r="T1191" s="778"/>
      <c r="U1191" s="778"/>
      <c r="V1191" s="778"/>
      <c r="W1191" s="778"/>
      <c r="X1191" s="778"/>
      <c r="Y1191" s="778"/>
      <c r="Z1191" s="778"/>
      <c r="AA1191" s="778"/>
      <c r="AB1191" s="778"/>
      <c r="AC1191" s="778"/>
      <c r="AD1191" s="778"/>
      <c r="AE1191" s="778"/>
      <c r="AF1191" s="778"/>
      <c r="AG1191" s="778"/>
      <c r="AH1191" s="778"/>
      <c r="AI1191" s="778"/>
      <c r="AJ1191" s="778"/>
      <c r="AK1191" s="778"/>
      <c r="AL1191" s="778"/>
      <c r="AM1191" s="778"/>
      <c r="AN1191" s="778"/>
      <c r="AO1191" s="778"/>
      <c r="AP1191" s="778"/>
      <c r="AQ1191" s="778"/>
      <c r="AR1191" s="778"/>
      <c r="AS1191" s="778"/>
      <c r="AT1191" s="778"/>
      <c r="AU1191" s="778"/>
      <c r="AV1191" s="778"/>
      <c r="AW1191" s="778"/>
      <c r="AX1191" s="778"/>
      <c r="AY1191" s="778"/>
      <c r="AZ1191" s="778"/>
      <c r="BA1191" s="778"/>
      <c r="BB1191" s="778"/>
      <c r="BC1191" s="778"/>
      <c r="BD1191" s="778"/>
      <c r="BE1191" s="778"/>
      <c r="BF1191" s="778"/>
      <c r="BG1191" s="778"/>
      <c r="BH1191" s="778"/>
      <c r="BI1191" s="778"/>
      <c r="BJ1191" s="778"/>
      <c r="BK1191" s="778"/>
      <c r="BL1191" s="778"/>
      <c r="BM1191" s="778"/>
      <c r="BN1191" s="778"/>
      <c r="BO1191" s="778"/>
      <c r="BP1191" s="778"/>
      <c r="BQ1191" s="778"/>
      <c r="BR1191" s="778"/>
      <c r="BS1191" s="778"/>
      <c r="BT1191" s="778"/>
      <c r="BU1191" s="778"/>
      <c r="BV1191" s="778"/>
      <c r="BW1191" s="778"/>
      <c r="BX1191" s="778"/>
      <c r="BY1191" s="778"/>
      <c r="BZ1191" s="778"/>
      <c r="CA1191" s="778"/>
      <c r="CB1191" s="778"/>
      <c r="CC1191" s="778"/>
      <c r="CD1191" s="778"/>
      <c r="CE1191" s="778"/>
      <c r="CF1191" s="778"/>
      <c r="CG1191" s="778"/>
      <c r="CH1191" s="778"/>
      <c r="CI1191" s="778"/>
      <c r="CJ1191" s="778"/>
      <c r="CK1191" s="778"/>
      <c r="CL1191" s="778"/>
      <c r="CM1191" s="778"/>
      <c r="CN1191" s="778"/>
      <c r="CO1191" s="778"/>
      <c r="CP1191" s="778"/>
      <c r="CQ1191" s="778"/>
      <c r="CR1191" s="778"/>
      <c r="CS1191" s="778"/>
      <c r="CT1191" s="778"/>
      <c r="CU1191" s="778"/>
      <c r="CV1191" s="778"/>
      <c r="CW1191" s="778"/>
      <c r="CX1191" s="778"/>
      <c r="CY1191" s="778"/>
      <c r="CZ1191" s="778"/>
      <c r="DA1191" s="778"/>
      <c r="DB1191" s="778"/>
      <c r="DC1191" s="778"/>
      <c r="DD1191" s="778"/>
      <c r="DE1191" s="778"/>
      <c r="DF1191" s="778"/>
      <c r="DG1191" s="778"/>
      <c r="DH1191" s="778"/>
      <c r="DI1191" s="778"/>
      <c r="DJ1191" s="778"/>
      <c r="DK1191" s="778"/>
      <c r="DL1191" s="778"/>
      <c r="DM1191" s="778"/>
      <c r="DN1191" s="778"/>
      <c r="DO1191" s="778"/>
      <c r="DP1191" s="778"/>
      <c r="DQ1191" s="778"/>
      <c r="DR1191" s="778"/>
      <c r="DS1191" s="778"/>
      <c r="DT1191" s="778"/>
      <c r="DU1191" s="778"/>
      <c r="DV1191" s="778"/>
      <c r="DW1191" s="778"/>
      <c r="DX1191" s="778"/>
      <c r="DY1191" s="778"/>
      <c r="DZ1191" s="778"/>
      <c r="EA1191" s="778"/>
      <c r="EB1191" s="778"/>
      <c r="EC1191" s="778"/>
      <c r="ED1191" s="778"/>
      <c r="EE1191" s="778"/>
      <c r="EF1191" s="778"/>
      <c r="EG1191" s="778"/>
      <c r="EH1191" s="778"/>
      <c r="EI1191" s="778"/>
      <c r="EJ1191" s="778"/>
      <c r="EK1191" s="778"/>
      <c r="EL1191" s="778"/>
      <c r="EM1191" s="778"/>
      <c r="EN1191" s="778"/>
      <c r="EO1191" s="778"/>
      <c r="EP1191" s="778"/>
      <c r="EQ1191" s="778"/>
      <c r="ER1191" s="778"/>
      <c r="ES1191" s="778"/>
      <c r="ET1191" s="778"/>
      <c r="EU1191" s="778"/>
      <c r="EV1191" s="778"/>
      <c r="EW1191" s="778"/>
      <c r="EX1191" s="778"/>
      <c r="EY1191" s="778"/>
      <c r="EZ1191" s="778"/>
      <c r="FA1191" s="778"/>
      <c r="FB1191" s="778"/>
      <c r="FC1191" s="778"/>
      <c r="FD1191" s="778"/>
      <c r="FE1191" s="778"/>
      <c r="FF1191" s="778"/>
      <c r="FG1191" s="778"/>
      <c r="FH1191" s="778"/>
      <c r="FI1191" s="778"/>
      <c r="FJ1191" s="778"/>
      <c r="FK1191" s="778"/>
      <c r="FL1191" s="778"/>
      <c r="FM1191" s="778"/>
      <c r="FN1191" s="778"/>
      <c r="FO1191" s="778"/>
      <c r="FP1191" s="778"/>
      <c r="FQ1191" s="778"/>
      <c r="FR1191" s="778"/>
      <c r="FS1191" s="778"/>
      <c r="FT1191" s="778"/>
      <c r="FU1191" s="778"/>
      <c r="FV1191" s="778"/>
      <c r="FW1191" s="778"/>
      <c r="FX1191" s="778"/>
      <c r="FY1191" s="778"/>
      <c r="FZ1191" s="778"/>
      <c r="GA1191" s="778"/>
      <c r="GB1191" s="778"/>
      <c r="GC1191" s="778"/>
      <c r="GD1191" s="778"/>
      <c r="GE1191" s="778"/>
      <c r="GF1191" s="778"/>
      <c r="GG1191" s="778"/>
      <c r="GH1191" s="778"/>
      <c r="GI1191" s="778"/>
      <c r="GJ1191" s="778"/>
      <c r="GK1191" s="778"/>
      <c r="GL1191" s="778"/>
      <c r="GM1191" s="778"/>
      <c r="GN1191" s="778"/>
      <c r="GO1191" s="778"/>
      <c r="GP1191" s="778"/>
      <c r="GQ1191" s="778"/>
      <c r="GR1191" s="778"/>
      <c r="GS1191" s="778"/>
      <c r="GT1191" s="778"/>
      <c r="GU1191" s="778"/>
      <c r="GV1191" s="778"/>
      <c r="GW1191" s="778"/>
      <c r="GX1191" s="778"/>
      <c r="GY1191" s="778"/>
      <c r="GZ1191" s="778"/>
      <c r="HA1191" s="778"/>
      <c r="HB1191" s="778"/>
      <c r="HC1191" s="778"/>
      <c r="HD1191" s="778"/>
      <c r="HE1191" s="778"/>
      <c r="HF1191" s="778"/>
      <c r="HG1191" s="778"/>
      <c r="HH1191" s="778"/>
    </row>
    <row r="1192" spans="1:216" s="782" customFormat="1">
      <c r="A1192" s="779"/>
      <c r="B1192" s="780"/>
      <c r="C1192" s="780"/>
      <c r="D1192" s="780"/>
      <c r="E1192" s="780"/>
      <c r="F1192" s="780"/>
      <c r="G1192" s="780"/>
      <c r="H1192" s="780"/>
      <c r="I1192" s="780"/>
      <c r="J1192" s="780"/>
      <c r="K1192" s="780"/>
      <c r="L1192" s="780"/>
      <c r="M1192" s="780"/>
      <c r="N1192" s="780"/>
      <c r="O1192" s="780"/>
      <c r="P1192" s="780"/>
      <c r="Q1192" s="781"/>
      <c r="R1192" s="778"/>
      <c r="S1192" s="778"/>
      <c r="T1192" s="778"/>
      <c r="U1192" s="778"/>
      <c r="V1192" s="778"/>
      <c r="W1192" s="778"/>
      <c r="X1192" s="778"/>
      <c r="Y1192" s="778"/>
      <c r="Z1192" s="778"/>
      <c r="AA1192" s="778"/>
      <c r="AB1192" s="778"/>
      <c r="AC1192" s="778"/>
      <c r="AD1192" s="778"/>
      <c r="AE1192" s="778"/>
      <c r="AF1192" s="778"/>
      <c r="AG1192" s="778"/>
      <c r="AH1192" s="778"/>
      <c r="AI1192" s="778"/>
      <c r="AJ1192" s="778"/>
      <c r="AK1192" s="778"/>
      <c r="AL1192" s="778"/>
      <c r="AM1192" s="778"/>
      <c r="AN1192" s="778"/>
      <c r="AO1192" s="778"/>
      <c r="AP1192" s="778"/>
      <c r="AQ1192" s="778"/>
      <c r="AR1192" s="778"/>
      <c r="AS1192" s="778"/>
      <c r="AT1192" s="778"/>
      <c r="AU1192" s="778"/>
      <c r="AV1192" s="778"/>
      <c r="AW1192" s="778"/>
      <c r="AX1192" s="778"/>
      <c r="AY1192" s="778"/>
      <c r="AZ1192" s="778"/>
      <c r="BA1192" s="778"/>
      <c r="BB1192" s="778"/>
      <c r="BC1192" s="778"/>
      <c r="BD1192" s="778"/>
      <c r="BE1192" s="778"/>
      <c r="BF1192" s="778"/>
      <c r="BG1192" s="778"/>
      <c r="BH1192" s="778"/>
      <c r="BI1192" s="778"/>
      <c r="BJ1192" s="778"/>
      <c r="BK1192" s="778"/>
      <c r="BL1192" s="778"/>
      <c r="BM1192" s="778"/>
      <c r="BN1192" s="778"/>
      <c r="BO1192" s="778"/>
      <c r="BP1192" s="778"/>
      <c r="BQ1192" s="778"/>
      <c r="BR1192" s="778"/>
      <c r="BS1192" s="778"/>
      <c r="BT1192" s="778"/>
      <c r="BU1192" s="778"/>
      <c r="BV1192" s="778"/>
      <c r="BW1192" s="778"/>
      <c r="BX1192" s="778"/>
      <c r="BY1192" s="778"/>
      <c r="BZ1192" s="778"/>
      <c r="CA1192" s="778"/>
      <c r="CB1192" s="778"/>
      <c r="CC1192" s="778"/>
      <c r="CD1192" s="778"/>
      <c r="CE1192" s="778"/>
      <c r="CF1192" s="778"/>
      <c r="CG1192" s="778"/>
      <c r="CH1192" s="778"/>
      <c r="CI1192" s="778"/>
      <c r="CJ1192" s="778"/>
      <c r="CK1192" s="778"/>
      <c r="CL1192" s="778"/>
      <c r="CM1192" s="778"/>
      <c r="CN1192" s="778"/>
      <c r="CO1192" s="778"/>
      <c r="CP1192" s="778"/>
      <c r="CQ1192" s="778"/>
      <c r="CR1192" s="778"/>
      <c r="CS1192" s="778"/>
      <c r="CT1192" s="778"/>
      <c r="CU1192" s="778"/>
      <c r="CV1192" s="778"/>
      <c r="CW1192" s="778"/>
      <c r="CX1192" s="778"/>
      <c r="CY1192" s="778"/>
      <c r="CZ1192" s="778"/>
      <c r="DA1192" s="778"/>
      <c r="DB1192" s="778"/>
      <c r="DC1192" s="778"/>
      <c r="DD1192" s="778"/>
      <c r="DE1192" s="778"/>
      <c r="DF1192" s="778"/>
      <c r="DG1192" s="778"/>
      <c r="DH1192" s="778"/>
      <c r="DI1192" s="778"/>
      <c r="DJ1192" s="778"/>
      <c r="DK1192" s="778"/>
      <c r="DL1192" s="778"/>
      <c r="DM1192" s="778"/>
      <c r="DN1192" s="778"/>
      <c r="DO1192" s="778"/>
      <c r="DP1192" s="778"/>
      <c r="DQ1192" s="778"/>
      <c r="DR1192" s="778"/>
      <c r="DS1192" s="778"/>
      <c r="DT1192" s="778"/>
      <c r="DU1192" s="778"/>
      <c r="DV1192" s="778"/>
      <c r="DW1192" s="778"/>
      <c r="DX1192" s="778"/>
      <c r="DY1192" s="778"/>
      <c r="DZ1192" s="778"/>
      <c r="EA1192" s="778"/>
      <c r="EB1192" s="778"/>
      <c r="EC1192" s="778"/>
      <c r="ED1192" s="778"/>
      <c r="EE1192" s="778"/>
      <c r="EF1192" s="778"/>
      <c r="EG1192" s="778"/>
      <c r="EH1192" s="778"/>
      <c r="EI1192" s="778"/>
      <c r="EJ1192" s="778"/>
      <c r="EK1192" s="778"/>
      <c r="EL1192" s="778"/>
      <c r="EM1192" s="778"/>
      <c r="EN1192" s="778"/>
      <c r="EO1192" s="778"/>
      <c r="EP1192" s="778"/>
      <c r="EQ1192" s="778"/>
      <c r="ER1192" s="778"/>
      <c r="ES1192" s="778"/>
      <c r="ET1192" s="778"/>
      <c r="EU1192" s="778"/>
      <c r="EV1192" s="778"/>
      <c r="EW1192" s="778"/>
      <c r="EX1192" s="778"/>
      <c r="EY1192" s="778"/>
      <c r="EZ1192" s="778"/>
      <c r="FA1192" s="778"/>
      <c r="FB1192" s="778"/>
      <c r="FC1192" s="778"/>
      <c r="FD1192" s="778"/>
      <c r="FE1192" s="778"/>
      <c r="FF1192" s="778"/>
      <c r="FG1192" s="778"/>
      <c r="FH1192" s="778"/>
      <c r="FI1192" s="778"/>
      <c r="FJ1192" s="778"/>
      <c r="FK1192" s="778"/>
      <c r="FL1192" s="778"/>
      <c r="FM1192" s="778"/>
      <c r="FN1192" s="778"/>
      <c r="FO1192" s="778"/>
      <c r="FP1192" s="778"/>
      <c r="FQ1192" s="778"/>
      <c r="FR1192" s="778"/>
      <c r="FS1192" s="778"/>
      <c r="FT1192" s="778"/>
      <c r="FU1192" s="778"/>
      <c r="FV1192" s="778"/>
      <c r="FW1192" s="778"/>
      <c r="FX1192" s="778"/>
      <c r="FY1192" s="778"/>
      <c r="FZ1192" s="778"/>
      <c r="GA1192" s="778"/>
      <c r="GB1192" s="778"/>
      <c r="GC1192" s="778"/>
      <c r="GD1192" s="778"/>
      <c r="GE1192" s="778"/>
      <c r="GF1192" s="778"/>
      <c r="GG1192" s="778"/>
      <c r="GH1192" s="778"/>
      <c r="GI1192" s="778"/>
      <c r="GJ1192" s="778"/>
      <c r="GK1192" s="778"/>
      <c r="GL1192" s="778"/>
      <c r="GM1192" s="778"/>
      <c r="GN1192" s="778"/>
      <c r="GO1192" s="778"/>
      <c r="GP1192" s="778"/>
      <c r="GQ1192" s="778"/>
      <c r="GR1192" s="778"/>
      <c r="GS1192" s="778"/>
      <c r="GT1192" s="778"/>
      <c r="GU1192" s="778"/>
      <c r="GV1192" s="778"/>
      <c r="GW1192" s="778"/>
      <c r="GX1192" s="778"/>
      <c r="GY1192" s="778"/>
      <c r="GZ1192" s="778"/>
      <c r="HA1192" s="778"/>
      <c r="HB1192" s="778"/>
      <c r="HC1192" s="778"/>
      <c r="HD1192" s="778"/>
      <c r="HE1192" s="778"/>
      <c r="HF1192" s="778"/>
      <c r="HG1192" s="778"/>
      <c r="HH1192" s="778"/>
    </row>
    <row r="1193" spans="1:216" s="782" customFormat="1">
      <c r="A1193" s="779"/>
      <c r="B1193" s="780"/>
      <c r="C1193" s="780"/>
      <c r="D1193" s="780"/>
      <c r="E1193" s="780"/>
      <c r="F1193" s="780"/>
      <c r="G1193" s="780"/>
      <c r="H1193" s="780"/>
      <c r="I1193" s="780"/>
      <c r="J1193" s="780"/>
      <c r="K1193" s="780"/>
      <c r="L1193" s="780"/>
      <c r="M1193" s="780"/>
      <c r="N1193" s="780"/>
      <c r="O1193" s="780"/>
      <c r="P1193" s="780"/>
      <c r="Q1193" s="781"/>
      <c r="R1193" s="778"/>
      <c r="S1193" s="778"/>
      <c r="T1193" s="778"/>
      <c r="U1193" s="778"/>
      <c r="V1193" s="778"/>
      <c r="W1193" s="778"/>
      <c r="X1193" s="778"/>
      <c r="Y1193" s="778"/>
      <c r="Z1193" s="778"/>
      <c r="AA1193" s="778"/>
      <c r="AB1193" s="778"/>
      <c r="AC1193" s="778"/>
      <c r="AD1193" s="778"/>
      <c r="AE1193" s="778"/>
      <c r="AF1193" s="778"/>
      <c r="AG1193" s="778"/>
      <c r="AH1193" s="778"/>
      <c r="AI1193" s="778"/>
      <c r="AJ1193" s="778"/>
      <c r="AK1193" s="778"/>
      <c r="AL1193" s="778"/>
      <c r="AM1193" s="778"/>
      <c r="AN1193" s="778"/>
      <c r="AO1193" s="778"/>
      <c r="AP1193" s="778"/>
      <c r="AQ1193" s="778"/>
      <c r="AR1193" s="778"/>
      <c r="AS1193" s="778"/>
      <c r="AT1193" s="778"/>
      <c r="AU1193" s="778"/>
      <c r="AV1193" s="778"/>
      <c r="AW1193" s="778"/>
      <c r="AX1193" s="778"/>
      <c r="AY1193" s="778"/>
      <c r="AZ1193" s="778"/>
      <c r="BA1193" s="778"/>
      <c r="BB1193" s="778"/>
      <c r="BC1193" s="778"/>
      <c r="BD1193" s="778"/>
      <c r="BE1193" s="778"/>
      <c r="BF1193" s="778"/>
      <c r="BG1193" s="778"/>
      <c r="BH1193" s="778"/>
      <c r="BI1193" s="778"/>
      <c r="BJ1193" s="778"/>
      <c r="BK1193" s="778"/>
      <c r="BL1193" s="778"/>
      <c r="BM1193" s="778"/>
      <c r="BN1193" s="778"/>
      <c r="BO1193" s="778"/>
      <c r="BP1193" s="778"/>
      <c r="BQ1193" s="778"/>
      <c r="BR1193" s="778"/>
      <c r="BS1193" s="778"/>
      <c r="BT1193" s="778"/>
      <c r="BU1193" s="778"/>
      <c r="BV1193" s="778"/>
      <c r="BW1193" s="778"/>
      <c r="BX1193" s="778"/>
      <c r="BY1193" s="778"/>
      <c r="BZ1193" s="778"/>
      <c r="CA1193" s="778"/>
      <c r="CB1193" s="778"/>
      <c r="CC1193" s="778"/>
      <c r="CD1193" s="778"/>
      <c r="CE1193" s="778"/>
      <c r="CF1193" s="778"/>
      <c r="CG1193" s="778"/>
      <c r="CH1193" s="778"/>
      <c r="CI1193" s="778"/>
      <c r="CJ1193" s="778"/>
      <c r="CK1193" s="778"/>
      <c r="CL1193" s="778"/>
      <c r="CM1193" s="778"/>
      <c r="CN1193" s="778"/>
      <c r="CO1193" s="778"/>
      <c r="CP1193" s="778"/>
      <c r="CQ1193" s="778"/>
      <c r="CR1193" s="778"/>
      <c r="CS1193" s="778"/>
      <c r="CT1193" s="778"/>
      <c r="CU1193" s="778"/>
      <c r="CV1193" s="778"/>
      <c r="CW1193" s="778"/>
      <c r="CX1193" s="778"/>
      <c r="CY1193" s="778"/>
      <c r="CZ1193" s="778"/>
      <c r="DA1193" s="778"/>
      <c r="DB1193" s="778"/>
      <c r="DC1193" s="778"/>
      <c r="DD1193" s="778"/>
      <c r="DE1193" s="778"/>
      <c r="DF1193" s="778"/>
      <c r="DG1193" s="778"/>
      <c r="DH1193" s="778"/>
      <c r="DI1193" s="778"/>
      <c r="DJ1193" s="778"/>
      <c r="DK1193" s="778"/>
      <c r="DL1193" s="778"/>
      <c r="DM1193" s="778"/>
      <c r="DN1193" s="778"/>
      <c r="DO1193" s="778"/>
      <c r="DP1193" s="778"/>
      <c r="DQ1193" s="778"/>
      <c r="DR1193" s="778"/>
      <c r="DS1193" s="778"/>
      <c r="DT1193" s="778"/>
      <c r="DU1193" s="778"/>
      <c r="DV1193" s="778"/>
      <c r="DW1193" s="778"/>
      <c r="DX1193" s="778"/>
      <c r="DY1193" s="778"/>
      <c r="DZ1193" s="778"/>
      <c r="EA1193" s="778"/>
      <c r="EB1193" s="778"/>
      <c r="EC1193" s="778"/>
      <c r="ED1193" s="778"/>
      <c r="EE1193" s="778"/>
      <c r="EF1193" s="778"/>
      <c r="EG1193" s="778"/>
      <c r="EH1193" s="778"/>
      <c r="EI1193" s="778"/>
      <c r="EJ1193" s="778"/>
      <c r="EK1193" s="778"/>
      <c r="EL1193" s="778"/>
      <c r="EM1193" s="778"/>
      <c r="EN1193" s="778"/>
      <c r="EO1193" s="778"/>
      <c r="EP1193" s="778"/>
      <c r="EQ1193" s="778"/>
      <c r="ER1193" s="778"/>
      <c r="ES1193" s="778"/>
      <c r="ET1193" s="778"/>
      <c r="EU1193" s="778"/>
      <c r="EV1193" s="778"/>
      <c r="EW1193" s="778"/>
      <c r="EX1193" s="778"/>
      <c r="EY1193" s="778"/>
      <c r="EZ1193" s="778"/>
      <c r="FA1193" s="778"/>
      <c r="FB1193" s="778"/>
      <c r="FC1193" s="778"/>
      <c r="FD1193" s="778"/>
      <c r="FE1193" s="778"/>
      <c r="FF1193" s="778"/>
      <c r="FG1193" s="778"/>
      <c r="FH1193" s="778"/>
      <c r="FI1193" s="778"/>
      <c r="FJ1193" s="778"/>
      <c r="FK1193" s="778"/>
      <c r="FL1193" s="778"/>
      <c r="FM1193" s="778"/>
      <c r="FN1193" s="778"/>
      <c r="FO1193" s="778"/>
      <c r="FP1193" s="778"/>
      <c r="FQ1193" s="778"/>
      <c r="FR1193" s="778"/>
      <c r="FS1193" s="778"/>
      <c r="FT1193" s="778"/>
      <c r="FU1193" s="778"/>
      <c r="FV1193" s="778"/>
      <c r="FW1193" s="778"/>
      <c r="FX1193" s="778"/>
      <c r="FY1193" s="778"/>
      <c r="FZ1193" s="778"/>
      <c r="GA1193" s="778"/>
      <c r="GB1193" s="778"/>
      <c r="GC1193" s="778"/>
      <c r="GD1193" s="778"/>
      <c r="GE1193" s="778"/>
      <c r="GF1193" s="778"/>
      <c r="GG1193" s="778"/>
      <c r="GH1193" s="778"/>
      <c r="GI1193" s="778"/>
      <c r="GJ1193" s="778"/>
      <c r="GK1193" s="778"/>
      <c r="GL1193" s="778"/>
      <c r="GM1193" s="778"/>
      <c r="GN1193" s="778"/>
      <c r="GO1193" s="778"/>
      <c r="GP1193" s="778"/>
      <c r="GQ1193" s="778"/>
      <c r="GR1193" s="778"/>
      <c r="GS1193" s="778"/>
      <c r="GT1193" s="778"/>
      <c r="GU1193" s="778"/>
      <c r="GV1193" s="778"/>
      <c r="GW1193" s="778"/>
      <c r="GX1193" s="778"/>
      <c r="GY1193" s="778"/>
      <c r="GZ1193" s="778"/>
      <c r="HA1193" s="778"/>
      <c r="HB1193" s="778"/>
      <c r="HC1193" s="778"/>
      <c r="HD1193" s="778"/>
      <c r="HE1193" s="778"/>
      <c r="HF1193" s="778"/>
      <c r="HG1193" s="778"/>
      <c r="HH1193" s="778"/>
    </row>
    <row r="1194" spans="1:216" s="782" customFormat="1">
      <c r="A1194" s="779"/>
      <c r="B1194" s="780"/>
      <c r="C1194" s="780"/>
      <c r="D1194" s="780"/>
      <c r="E1194" s="780"/>
      <c r="F1194" s="780"/>
      <c r="G1194" s="780"/>
      <c r="H1194" s="780"/>
      <c r="I1194" s="780"/>
      <c r="J1194" s="780"/>
      <c r="K1194" s="780"/>
      <c r="L1194" s="780"/>
      <c r="M1194" s="780"/>
      <c r="N1194" s="780"/>
      <c r="O1194" s="780"/>
      <c r="P1194" s="780"/>
      <c r="Q1194" s="781"/>
      <c r="R1194" s="778"/>
      <c r="S1194" s="778"/>
      <c r="T1194" s="778"/>
      <c r="U1194" s="778"/>
      <c r="V1194" s="778"/>
      <c r="W1194" s="778"/>
      <c r="X1194" s="778"/>
      <c r="Y1194" s="778"/>
      <c r="Z1194" s="778"/>
      <c r="AA1194" s="778"/>
      <c r="AB1194" s="778"/>
      <c r="AC1194" s="778"/>
      <c r="AD1194" s="778"/>
      <c r="AE1194" s="778"/>
      <c r="AF1194" s="778"/>
      <c r="AG1194" s="778"/>
      <c r="AH1194" s="778"/>
      <c r="AI1194" s="778"/>
      <c r="AJ1194" s="778"/>
      <c r="AK1194" s="778"/>
      <c r="AL1194" s="778"/>
      <c r="AM1194" s="778"/>
      <c r="AN1194" s="778"/>
      <c r="AO1194" s="778"/>
      <c r="AP1194" s="778"/>
      <c r="AQ1194" s="778"/>
      <c r="AR1194" s="778"/>
      <c r="AS1194" s="778"/>
      <c r="AT1194" s="778"/>
      <c r="AU1194" s="778"/>
      <c r="AV1194" s="778"/>
      <c r="AW1194" s="778"/>
      <c r="AX1194" s="778"/>
      <c r="AY1194" s="778"/>
      <c r="AZ1194" s="778"/>
      <c r="BA1194" s="778"/>
      <c r="BB1194" s="778"/>
      <c r="BC1194" s="778"/>
      <c r="BD1194" s="778"/>
      <c r="BE1194" s="778"/>
      <c r="BF1194" s="778"/>
      <c r="BG1194" s="778"/>
      <c r="BH1194" s="778"/>
      <c r="BI1194" s="778"/>
      <c r="BJ1194" s="778"/>
      <c r="BK1194" s="778"/>
      <c r="BL1194" s="778"/>
      <c r="BM1194" s="778"/>
      <c r="BN1194" s="778"/>
      <c r="BO1194" s="778"/>
      <c r="BP1194" s="778"/>
      <c r="BQ1194" s="778"/>
      <c r="BR1194" s="778"/>
      <c r="BS1194" s="778"/>
      <c r="BT1194" s="778"/>
      <c r="BU1194" s="778"/>
      <c r="BV1194" s="778"/>
      <c r="BW1194" s="778"/>
      <c r="BX1194" s="778"/>
      <c r="BY1194" s="778"/>
      <c r="BZ1194" s="778"/>
      <c r="CA1194" s="778"/>
      <c r="CB1194" s="778"/>
      <c r="CC1194" s="778"/>
      <c r="CD1194" s="778"/>
      <c r="CE1194" s="778"/>
      <c r="CF1194" s="778"/>
      <c r="CG1194" s="778"/>
      <c r="CH1194" s="778"/>
      <c r="CI1194" s="778"/>
      <c r="CJ1194" s="778"/>
      <c r="CK1194" s="778"/>
      <c r="CL1194" s="778"/>
      <c r="CM1194" s="778"/>
      <c r="CN1194" s="778"/>
      <c r="CO1194" s="778"/>
      <c r="CP1194" s="778"/>
      <c r="CQ1194" s="778"/>
      <c r="CR1194" s="778"/>
      <c r="CS1194" s="778"/>
      <c r="CT1194" s="778"/>
      <c r="CU1194" s="778"/>
      <c r="CV1194" s="778"/>
      <c r="CW1194" s="778"/>
      <c r="CX1194" s="778"/>
      <c r="CY1194" s="778"/>
      <c r="CZ1194" s="778"/>
      <c r="DA1194" s="778"/>
      <c r="DB1194" s="778"/>
      <c r="DC1194" s="778"/>
      <c r="DD1194" s="778"/>
      <c r="DE1194" s="778"/>
      <c r="DF1194" s="778"/>
      <c r="DG1194" s="778"/>
      <c r="DH1194" s="778"/>
      <c r="DI1194" s="778"/>
      <c r="DJ1194" s="778"/>
      <c r="DK1194" s="778"/>
      <c r="DL1194" s="778"/>
      <c r="DM1194" s="778"/>
      <c r="DN1194" s="778"/>
      <c r="DO1194" s="778"/>
      <c r="DP1194" s="778"/>
      <c r="DQ1194" s="778"/>
      <c r="DR1194" s="778"/>
      <c r="DS1194" s="778"/>
      <c r="DT1194" s="778"/>
      <c r="DU1194" s="778"/>
      <c r="DV1194" s="778"/>
      <c r="DW1194" s="778"/>
      <c r="DX1194" s="778"/>
      <c r="DY1194" s="778"/>
      <c r="DZ1194" s="778"/>
      <c r="EA1194" s="778"/>
      <c r="EB1194" s="778"/>
      <c r="EC1194" s="778"/>
      <c r="ED1194" s="778"/>
      <c r="EE1194" s="778"/>
      <c r="EF1194" s="778"/>
      <c r="EG1194" s="778"/>
      <c r="EH1194" s="778"/>
      <c r="EI1194" s="778"/>
      <c r="EJ1194" s="778"/>
      <c r="EK1194" s="778"/>
      <c r="EL1194" s="778"/>
      <c r="EM1194" s="778"/>
      <c r="EN1194" s="778"/>
      <c r="EO1194" s="778"/>
      <c r="EP1194" s="778"/>
      <c r="EQ1194" s="778"/>
      <c r="ER1194" s="778"/>
      <c r="ES1194" s="778"/>
      <c r="ET1194" s="778"/>
      <c r="EU1194" s="778"/>
      <c r="EV1194" s="778"/>
      <c r="EW1194" s="778"/>
      <c r="EX1194" s="778"/>
      <c r="EY1194" s="778"/>
      <c r="EZ1194" s="778"/>
      <c r="FA1194" s="778"/>
      <c r="FB1194" s="778"/>
      <c r="FC1194" s="778"/>
      <c r="FD1194" s="778"/>
      <c r="FE1194" s="778"/>
      <c r="FF1194" s="778"/>
      <c r="FG1194" s="778"/>
      <c r="FH1194" s="778"/>
      <c r="FI1194" s="778"/>
      <c r="FJ1194" s="778"/>
      <c r="FK1194" s="778"/>
      <c r="FL1194" s="778"/>
      <c r="FM1194" s="778"/>
      <c r="FN1194" s="778"/>
      <c r="FO1194" s="778"/>
      <c r="FP1194" s="778"/>
      <c r="FQ1194" s="778"/>
      <c r="FR1194" s="778"/>
      <c r="FS1194" s="778"/>
      <c r="FT1194" s="778"/>
      <c r="FU1194" s="778"/>
      <c r="FV1194" s="778"/>
      <c r="FW1194" s="778"/>
      <c r="FX1194" s="778"/>
      <c r="FY1194" s="778"/>
      <c r="FZ1194" s="778"/>
      <c r="GA1194" s="778"/>
      <c r="GB1194" s="778"/>
      <c r="GC1194" s="778"/>
      <c r="GD1194" s="778"/>
      <c r="GE1194" s="778"/>
      <c r="GF1194" s="778"/>
      <c r="GG1194" s="778"/>
      <c r="GH1194" s="778"/>
      <c r="GI1194" s="778"/>
      <c r="GJ1194" s="778"/>
      <c r="GK1194" s="778"/>
      <c r="GL1194" s="778"/>
      <c r="GM1194" s="778"/>
      <c r="GN1194" s="778"/>
      <c r="GO1194" s="778"/>
      <c r="GP1194" s="778"/>
      <c r="GQ1194" s="778"/>
      <c r="GR1194" s="778"/>
      <c r="GS1194" s="778"/>
      <c r="GT1194" s="778"/>
      <c r="GU1194" s="778"/>
      <c r="GV1194" s="778"/>
      <c r="GW1194" s="778"/>
      <c r="GX1194" s="778"/>
      <c r="GY1194" s="778"/>
      <c r="GZ1194" s="778"/>
      <c r="HA1194" s="778"/>
      <c r="HB1194" s="778"/>
      <c r="HC1194" s="778"/>
      <c r="HD1194" s="778"/>
      <c r="HE1194" s="778"/>
      <c r="HF1194" s="778"/>
      <c r="HG1194" s="778"/>
      <c r="HH1194" s="778"/>
    </row>
    <row r="1195" spans="1:216" s="782" customFormat="1">
      <c r="A1195" s="779"/>
      <c r="B1195" s="780"/>
      <c r="C1195" s="780"/>
      <c r="D1195" s="780"/>
      <c r="E1195" s="780"/>
      <c r="F1195" s="780"/>
      <c r="G1195" s="780"/>
      <c r="H1195" s="780"/>
      <c r="I1195" s="780"/>
      <c r="J1195" s="780"/>
      <c r="K1195" s="780"/>
      <c r="L1195" s="780"/>
      <c r="M1195" s="780"/>
      <c r="N1195" s="780"/>
      <c r="O1195" s="780"/>
      <c r="P1195" s="780"/>
      <c r="Q1195" s="781"/>
      <c r="R1195" s="778"/>
      <c r="S1195" s="778"/>
      <c r="T1195" s="778"/>
      <c r="U1195" s="778"/>
      <c r="V1195" s="778"/>
      <c r="W1195" s="778"/>
      <c r="X1195" s="778"/>
      <c r="Y1195" s="778"/>
      <c r="Z1195" s="778"/>
      <c r="AA1195" s="778"/>
      <c r="AB1195" s="778"/>
      <c r="AC1195" s="778"/>
      <c r="AD1195" s="778"/>
      <c r="AE1195" s="778"/>
      <c r="AF1195" s="778"/>
      <c r="AG1195" s="778"/>
      <c r="AH1195" s="778"/>
      <c r="AI1195" s="778"/>
      <c r="AJ1195" s="778"/>
      <c r="AK1195" s="778"/>
      <c r="AL1195" s="778"/>
      <c r="AM1195" s="778"/>
      <c r="AN1195" s="778"/>
      <c r="AO1195" s="778"/>
      <c r="AP1195" s="778"/>
      <c r="AQ1195" s="778"/>
      <c r="AR1195" s="778"/>
      <c r="AS1195" s="778"/>
      <c r="AT1195" s="778"/>
      <c r="AU1195" s="778"/>
      <c r="AV1195" s="778"/>
      <c r="AW1195" s="778"/>
      <c r="AX1195" s="778"/>
      <c r="AY1195" s="778"/>
      <c r="AZ1195" s="778"/>
      <c r="BA1195" s="778"/>
      <c r="BB1195" s="778"/>
      <c r="BC1195" s="778"/>
      <c r="BD1195" s="778"/>
      <c r="BE1195" s="778"/>
      <c r="BF1195" s="778"/>
      <c r="BG1195" s="778"/>
      <c r="BH1195" s="778"/>
      <c r="BI1195" s="778"/>
      <c r="BJ1195" s="778"/>
      <c r="BK1195" s="778"/>
      <c r="BL1195" s="778"/>
      <c r="BM1195" s="778"/>
      <c r="BN1195" s="778"/>
      <c r="BO1195" s="778"/>
      <c r="BP1195" s="778"/>
      <c r="BQ1195" s="778"/>
      <c r="BR1195" s="778"/>
      <c r="BS1195" s="778"/>
      <c r="BT1195" s="778"/>
      <c r="BU1195" s="778"/>
      <c r="BV1195" s="778"/>
      <c r="BW1195" s="778"/>
      <c r="BX1195" s="778"/>
      <c r="BY1195" s="778"/>
      <c r="BZ1195" s="778"/>
      <c r="CA1195" s="778"/>
      <c r="CB1195" s="778"/>
      <c r="CC1195" s="778"/>
      <c r="CD1195" s="778"/>
      <c r="CE1195" s="778"/>
      <c r="CF1195" s="778"/>
      <c r="CG1195" s="778"/>
      <c r="CH1195" s="778"/>
      <c r="CI1195" s="778"/>
      <c r="CJ1195" s="778"/>
      <c r="CK1195" s="778"/>
      <c r="CL1195" s="778"/>
      <c r="CM1195" s="778"/>
      <c r="CN1195" s="778"/>
      <c r="CO1195" s="778"/>
      <c r="CP1195" s="778"/>
      <c r="CQ1195" s="778"/>
      <c r="CR1195" s="778"/>
      <c r="CS1195" s="778"/>
      <c r="CT1195" s="778"/>
      <c r="CU1195" s="778"/>
      <c r="CV1195" s="778"/>
      <c r="CW1195" s="778"/>
      <c r="CX1195" s="778"/>
      <c r="CY1195" s="778"/>
      <c r="CZ1195" s="778"/>
      <c r="DA1195" s="778"/>
      <c r="DB1195" s="778"/>
      <c r="DC1195" s="778"/>
      <c r="DD1195" s="778"/>
      <c r="DE1195" s="778"/>
      <c r="DF1195" s="778"/>
      <c r="DG1195" s="778"/>
      <c r="DH1195" s="778"/>
      <c r="DI1195" s="778"/>
      <c r="DJ1195" s="778"/>
      <c r="DK1195" s="778"/>
      <c r="DL1195" s="778"/>
      <c r="DM1195" s="778"/>
      <c r="DN1195" s="778"/>
      <c r="DO1195" s="778"/>
      <c r="DP1195" s="778"/>
      <c r="DQ1195" s="778"/>
      <c r="DR1195" s="778"/>
      <c r="DS1195" s="778"/>
      <c r="DT1195" s="778"/>
      <c r="DU1195" s="778"/>
      <c r="DV1195" s="778"/>
      <c r="DW1195" s="778"/>
      <c r="DX1195" s="778"/>
      <c r="DY1195" s="778"/>
      <c r="DZ1195" s="778"/>
      <c r="EA1195" s="778"/>
      <c r="EB1195" s="778"/>
      <c r="EC1195" s="778"/>
      <c r="ED1195" s="778"/>
      <c r="EE1195" s="778"/>
      <c r="EF1195" s="778"/>
      <c r="EG1195" s="778"/>
      <c r="EH1195" s="778"/>
      <c r="EI1195" s="778"/>
      <c r="EJ1195" s="778"/>
      <c r="EK1195" s="778"/>
      <c r="EL1195" s="778"/>
      <c r="EM1195" s="778"/>
      <c r="EN1195" s="778"/>
      <c r="EO1195" s="778"/>
      <c r="EP1195" s="778"/>
      <c r="EQ1195" s="778"/>
      <c r="ER1195" s="778"/>
      <c r="ES1195" s="778"/>
      <c r="ET1195" s="778"/>
      <c r="EU1195" s="778"/>
      <c r="EV1195" s="778"/>
      <c r="EW1195" s="778"/>
      <c r="EX1195" s="778"/>
      <c r="EY1195" s="778"/>
      <c r="EZ1195" s="778"/>
      <c r="FA1195" s="778"/>
      <c r="FB1195" s="778"/>
      <c r="FC1195" s="778"/>
      <c r="FD1195" s="778"/>
      <c r="FE1195" s="778"/>
      <c r="FF1195" s="778"/>
      <c r="FG1195" s="778"/>
      <c r="FH1195" s="778"/>
      <c r="FI1195" s="778"/>
      <c r="FJ1195" s="778"/>
      <c r="FK1195" s="778"/>
      <c r="FL1195" s="778"/>
      <c r="FM1195" s="778"/>
      <c r="FN1195" s="778"/>
      <c r="FO1195" s="778"/>
      <c r="FP1195" s="778"/>
      <c r="FQ1195" s="778"/>
      <c r="FR1195" s="778"/>
      <c r="FS1195" s="778"/>
      <c r="FT1195" s="778"/>
      <c r="FU1195" s="778"/>
      <c r="FV1195" s="778"/>
      <c r="FW1195" s="778"/>
      <c r="FX1195" s="778"/>
      <c r="FY1195" s="778"/>
      <c r="FZ1195" s="778"/>
      <c r="GA1195" s="778"/>
      <c r="GB1195" s="778"/>
      <c r="GC1195" s="778"/>
      <c r="GD1195" s="778"/>
      <c r="GE1195" s="778"/>
      <c r="GF1195" s="778"/>
      <c r="GG1195" s="778"/>
      <c r="GH1195" s="778"/>
      <c r="GI1195" s="778"/>
      <c r="GJ1195" s="778"/>
      <c r="GK1195" s="778"/>
      <c r="GL1195" s="778"/>
      <c r="GM1195" s="778"/>
      <c r="GN1195" s="778"/>
      <c r="GO1195" s="778"/>
      <c r="GP1195" s="778"/>
      <c r="GQ1195" s="778"/>
      <c r="GR1195" s="778"/>
      <c r="GS1195" s="778"/>
      <c r="GT1195" s="778"/>
      <c r="GU1195" s="778"/>
      <c r="GV1195" s="778"/>
      <c r="GW1195" s="778"/>
      <c r="GX1195" s="778"/>
      <c r="GY1195" s="778"/>
      <c r="GZ1195" s="778"/>
      <c r="HA1195" s="778"/>
      <c r="HB1195" s="778"/>
      <c r="HC1195" s="778"/>
      <c r="HD1195" s="778"/>
      <c r="HE1195" s="778"/>
      <c r="HF1195" s="778"/>
      <c r="HG1195" s="778"/>
      <c r="HH1195" s="778"/>
    </row>
    <row r="1196" spans="1:216" s="782" customFormat="1">
      <c r="A1196" s="779"/>
      <c r="B1196" s="780"/>
      <c r="C1196" s="780"/>
      <c r="D1196" s="780"/>
      <c r="E1196" s="780"/>
      <c r="F1196" s="780"/>
      <c r="G1196" s="780"/>
      <c r="H1196" s="780"/>
      <c r="I1196" s="780"/>
      <c r="J1196" s="780"/>
      <c r="K1196" s="780"/>
      <c r="L1196" s="780"/>
      <c r="M1196" s="780"/>
      <c r="N1196" s="780"/>
      <c r="O1196" s="780"/>
      <c r="P1196" s="780"/>
      <c r="Q1196" s="781"/>
      <c r="R1196" s="778"/>
      <c r="S1196" s="778"/>
      <c r="T1196" s="778"/>
      <c r="U1196" s="778"/>
      <c r="V1196" s="778"/>
      <c r="W1196" s="778"/>
      <c r="X1196" s="778"/>
      <c r="Y1196" s="778"/>
      <c r="Z1196" s="778"/>
      <c r="AA1196" s="778"/>
      <c r="AB1196" s="778"/>
      <c r="AC1196" s="778"/>
      <c r="AD1196" s="778"/>
      <c r="AE1196" s="778"/>
      <c r="AF1196" s="778"/>
      <c r="AG1196" s="778"/>
      <c r="AH1196" s="778"/>
      <c r="AI1196" s="778"/>
      <c r="AJ1196" s="778"/>
      <c r="AK1196" s="778"/>
      <c r="AL1196" s="778"/>
      <c r="AM1196" s="778"/>
      <c r="AN1196" s="778"/>
      <c r="AO1196" s="778"/>
      <c r="AP1196" s="778"/>
      <c r="AQ1196" s="778"/>
      <c r="AR1196" s="778"/>
      <c r="AS1196" s="778"/>
      <c r="AT1196" s="778"/>
      <c r="AU1196" s="778"/>
      <c r="AV1196" s="778"/>
      <c r="AW1196" s="778"/>
      <c r="AX1196" s="778"/>
      <c r="AY1196" s="778"/>
      <c r="AZ1196" s="778"/>
      <c r="BA1196" s="778"/>
      <c r="BB1196" s="778"/>
      <c r="BC1196" s="778"/>
      <c r="BD1196" s="778"/>
      <c r="BE1196" s="778"/>
      <c r="BF1196" s="778"/>
      <c r="BG1196" s="778"/>
      <c r="BH1196" s="778"/>
      <c r="BI1196" s="778"/>
      <c r="BJ1196" s="778"/>
      <c r="BK1196" s="778"/>
      <c r="BL1196" s="778"/>
      <c r="BM1196" s="778"/>
      <c r="BN1196" s="778"/>
      <c r="BO1196" s="778"/>
      <c r="BP1196" s="778"/>
      <c r="BQ1196" s="778"/>
      <c r="BR1196" s="778"/>
      <c r="BS1196" s="778"/>
      <c r="BT1196" s="778"/>
      <c r="BU1196" s="778"/>
      <c r="BV1196" s="778"/>
      <c r="BW1196" s="778"/>
      <c r="BX1196" s="778"/>
      <c r="BY1196" s="778"/>
      <c r="BZ1196" s="778"/>
      <c r="CA1196" s="778"/>
      <c r="CB1196" s="778"/>
      <c r="CC1196" s="778"/>
      <c r="CD1196" s="778"/>
      <c r="CE1196" s="778"/>
      <c r="CF1196" s="778"/>
      <c r="CG1196" s="778"/>
      <c r="CH1196" s="778"/>
      <c r="CI1196" s="778"/>
      <c r="CJ1196" s="778"/>
      <c r="CK1196" s="778"/>
      <c r="CL1196" s="778"/>
      <c r="CM1196" s="778"/>
      <c r="CN1196" s="778"/>
      <c r="CO1196" s="778"/>
      <c r="CP1196" s="778"/>
      <c r="CQ1196" s="778"/>
      <c r="CR1196" s="778"/>
      <c r="CS1196" s="778"/>
      <c r="CT1196" s="778"/>
      <c r="CU1196" s="778"/>
      <c r="CV1196" s="778"/>
      <c r="CW1196" s="778"/>
      <c r="CX1196" s="778"/>
      <c r="CY1196" s="778"/>
      <c r="CZ1196" s="778"/>
      <c r="DA1196" s="778"/>
      <c r="DB1196" s="778"/>
      <c r="DC1196" s="778"/>
      <c r="DD1196" s="778"/>
      <c r="DE1196" s="778"/>
      <c r="DF1196" s="778"/>
      <c r="DG1196" s="778"/>
      <c r="DH1196" s="778"/>
      <c r="DI1196" s="778"/>
      <c r="DJ1196" s="778"/>
      <c r="DK1196" s="778"/>
      <c r="DL1196" s="778"/>
      <c r="DM1196" s="778"/>
      <c r="DN1196" s="778"/>
      <c r="DO1196" s="778"/>
      <c r="DP1196" s="778"/>
      <c r="DQ1196" s="778"/>
      <c r="DR1196" s="778"/>
      <c r="DS1196" s="778"/>
      <c r="DT1196" s="778"/>
      <c r="DU1196" s="778"/>
      <c r="DV1196" s="778"/>
      <c r="DW1196" s="778"/>
      <c r="DX1196" s="778"/>
      <c r="DY1196" s="778"/>
      <c r="DZ1196" s="778"/>
      <c r="EA1196" s="778"/>
      <c r="EB1196" s="778"/>
      <c r="EC1196" s="778"/>
      <c r="ED1196" s="778"/>
      <c r="EE1196" s="778"/>
      <c r="EF1196" s="778"/>
      <c r="EG1196" s="778"/>
      <c r="EH1196" s="778"/>
      <c r="EI1196" s="778"/>
      <c r="EJ1196" s="778"/>
      <c r="EK1196" s="778"/>
      <c r="EL1196" s="778"/>
      <c r="EM1196" s="778"/>
      <c r="EN1196" s="778"/>
      <c r="EO1196" s="778"/>
      <c r="EP1196" s="778"/>
      <c r="EQ1196" s="778"/>
      <c r="ER1196" s="778"/>
      <c r="ES1196" s="778"/>
      <c r="ET1196" s="778"/>
      <c r="EU1196" s="778"/>
      <c r="EV1196" s="778"/>
      <c r="EW1196" s="778"/>
      <c r="EX1196" s="778"/>
      <c r="EY1196" s="778"/>
      <c r="EZ1196" s="778"/>
      <c r="FA1196" s="778"/>
      <c r="FB1196" s="778"/>
      <c r="FC1196" s="778"/>
      <c r="FD1196" s="778"/>
      <c r="FE1196" s="778"/>
      <c r="FF1196" s="778"/>
      <c r="FG1196" s="778"/>
      <c r="FH1196" s="778"/>
      <c r="FI1196" s="778"/>
      <c r="FJ1196" s="778"/>
      <c r="FK1196" s="778"/>
      <c r="FL1196" s="778"/>
      <c r="FM1196" s="778"/>
      <c r="FN1196" s="778"/>
      <c r="FO1196" s="778"/>
      <c r="FP1196" s="778"/>
      <c r="FQ1196" s="778"/>
      <c r="FR1196" s="778"/>
      <c r="FS1196" s="778"/>
      <c r="FT1196" s="778"/>
      <c r="FU1196" s="778"/>
      <c r="FV1196" s="778"/>
      <c r="FW1196" s="778"/>
      <c r="FX1196" s="778"/>
      <c r="FY1196" s="778"/>
      <c r="FZ1196" s="778"/>
      <c r="GA1196" s="778"/>
      <c r="GB1196" s="778"/>
      <c r="GC1196" s="778"/>
      <c r="GD1196" s="778"/>
      <c r="GE1196" s="778"/>
      <c r="GF1196" s="778"/>
      <c r="GG1196" s="778"/>
      <c r="GH1196" s="778"/>
      <c r="GI1196" s="778"/>
      <c r="GJ1196" s="778"/>
      <c r="GK1196" s="778"/>
      <c r="GL1196" s="778"/>
      <c r="GM1196" s="778"/>
      <c r="GN1196" s="778"/>
      <c r="GO1196" s="778"/>
      <c r="GP1196" s="778"/>
      <c r="GQ1196" s="778"/>
      <c r="GR1196" s="778"/>
      <c r="GS1196" s="778"/>
      <c r="GT1196" s="778"/>
      <c r="GU1196" s="778"/>
      <c r="GV1196" s="778"/>
      <c r="GW1196" s="778"/>
      <c r="GX1196" s="778"/>
      <c r="GY1196" s="778"/>
      <c r="GZ1196" s="778"/>
      <c r="HA1196" s="778"/>
      <c r="HB1196" s="778"/>
      <c r="HC1196" s="778"/>
      <c r="HD1196" s="778"/>
      <c r="HE1196" s="778"/>
      <c r="HF1196" s="778"/>
      <c r="HG1196" s="778"/>
      <c r="HH1196" s="778"/>
    </row>
    <row r="1197" spans="1:216" s="782" customFormat="1">
      <c r="A1197" s="779"/>
      <c r="B1197" s="780"/>
      <c r="C1197" s="780"/>
      <c r="D1197" s="780"/>
      <c r="E1197" s="780"/>
      <c r="F1197" s="780"/>
      <c r="G1197" s="780"/>
      <c r="H1197" s="780"/>
      <c r="I1197" s="780"/>
      <c r="J1197" s="780"/>
      <c r="K1197" s="780"/>
      <c r="L1197" s="780"/>
      <c r="M1197" s="780"/>
      <c r="N1197" s="780"/>
      <c r="O1197" s="780"/>
      <c r="P1197" s="780"/>
      <c r="Q1197" s="781"/>
      <c r="R1197" s="778"/>
      <c r="S1197" s="778"/>
      <c r="T1197" s="778"/>
      <c r="U1197" s="778"/>
      <c r="V1197" s="778"/>
      <c r="W1197" s="778"/>
      <c r="X1197" s="778"/>
      <c r="Y1197" s="778"/>
      <c r="Z1197" s="778"/>
      <c r="AA1197" s="778"/>
      <c r="AB1197" s="778"/>
      <c r="AC1197" s="778"/>
      <c r="AD1197" s="778"/>
      <c r="AE1197" s="778"/>
      <c r="AF1197" s="778"/>
      <c r="AG1197" s="778"/>
      <c r="AH1197" s="778"/>
      <c r="AI1197" s="778"/>
      <c r="AJ1197" s="778"/>
      <c r="AK1197" s="778"/>
      <c r="AL1197" s="778"/>
      <c r="AM1197" s="778"/>
      <c r="AN1197" s="778"/>
      <c r="AO1197" s="778"/>
      <c r="AP1197" s="778"/>
      <c r="AQ1197" s="778"/>
      <c r="AR1197" s="778"/>
      <c r="AS1197" s="778"/>
      <c r="AT1197" s="778"/>
      <c r="AU1197" s="778"/>
      <c r="AV1197" s="778"/>
      <c r="AW1197" s="778"/>
      <c r="AX1197" s="778"/>
      <c r="AY1197" s="778"/>
      <c r="AZ1197" s="778"/>
      <c r="BA1197" s="778"/>
      <c r="BB1197" s="778"/>
      <c r="BC1197" s="778"/>
      <c r="BD1197" s="778"/>
      <c r="BE1197" s="778"/>
      <c r="BF1197" s="778"/>
      <c r="BG1197" s="778"/>
      <c r="BH1197" s="778"/>
      <c r="BI1197" s="778"/>
      <c r="BJ1197" s="778"/>
      <c r="BK1197" s="778"/>
      <c r="BL1197" s="778"/>
      <c r="BM1197" s="778"/>
      <c r="BN1197" s="778"/>
      <c r="BO1197" s="778"/>
      <c r="BP1197" s="778"/>
      <c r="BQ1197" s="778"/>
      <c r="BR1197" s="778"/>
      <c r="BS1197" s="778"/>
      <c r="BT1197" s="778"/>
      <c r="BU1197" s="778"/>
      <c r="BV1197" s="778"/>
      <c r="BW1197" s="778"/>
      <c r="BX1197" s="778"/>
      <c r="BY1197" s="778"/>
      <c r="BZ1197" s="778"/>
      <c r="CA1197" s="778"/>
      <c r="CB1197" s="778"/>
      <c r="CC1197" s="778"/>
      <c r="CD1197" s="778"/>
      <c r="CE1197" s="778"/>
      <c r="CF1197" s="778"/>
      <c r="CG1197" s="778"/>
      <c r="CH1197" s="778"/>
      <c r="CI1197" s="778"/>
      <c r="CJ1197" s="778"/>
      <c r="CK1197" s="778"/>
      <c r="CL1197" s="778"/>
      <c r="CM1197" s="778"/>
      <c r="CN1197" s="778"/>
      <c r="CO1197" s="778"/>
      <c r="CP1197" s="778"/>
      <c r="CQ1197" s="778"/>
      <c r="CR1197" s="778"/>
      <c r="CS1197" s="778"/>
      <c r="CT1197" s="778"/>
      <c r="CU1197" s="778"/>
      <c r="CV1197" s="778"/>
      <c r="CW1197" s="778"/>
      <c r="CX1197" s="778"/>
      <c r="CY1197" s="778"/>
      <c r="CZ1197" s="778"/>
      <c r="DA1197" s="778"/>
      <c r="DB1197" s="778"/>
      <c r="DC1197" s="778"/>
      <c r="DD1197" s="778"/>
      <c r="DE1197" s="778"/>
      <c r="DF1197" s="778"/>
      <c r="DG1197" s="778"/>
      <c r="DH1197" s="778"/>
      <c r="DI1197" s="778"/>
      <c r="DJ1197" s="778"/>
      <c r="DK1197" s="778"/>
      <c r="DL1197" s="778"/>
      <c r="DM1197" s="778"/>
      <c r="DN1197" s="778"/>
      <c r="DO1197" s="778"/>
      <c r="DP1197" s="778"/>
      <c r="DQ1197" s="778"/>
      <c r="DR1197" s="778"/>
      <c r="DS1197" s="778"/>
      <c r="DT1197" s="778"/>
      <c r="DU1197" s="778"/>
      <c r="DV1197" s="778"/>
      <c r="DW1197" s="778"/>
      <c r="DX1197" s="778"/>
      <c r="DY1197" s="778"/>
      <c r="DZ1197" s="778"/>
      <c r="EA1197" s="778"/>
      <c r="EB1197" s="778"/>
      <c r="EC1197" s="778"/>
      <c r="ED1197" s="778"/>
      <c r="EE1197" s="778"/>
      <c r="EF1197" s="778"/>
      <c r="EG1197" s="778"/>
      <c r="EH1197" s="778"/>
      <c r="EI1197" s="778"/>
      <c r="EJ1197" s="778"/>
      <c r="EK1197" s="778"/>
      <c r="EL1197" s="778"/>
      <c r="EM1197" s="778"/>
      <c r="EN1197" s="778"/>
      <c r="EO1197" s="778"/>
      <c r="EP1197" s="778"/>
      <c r="EQ1197" s="778"/>
      <c r="ER1197" s="778"/>
      <c r="ES1197" s="778"/>
      <c r="ET1197" s="778"/>
      <c r="EU1197" s="778"/>
      <c r="EV1197" s="778"/>
      <c r="EW1197" s="778"/>
      <c r="EX1197" s="778"/>
      <c r="EY1197" s="778"/>
      <c r="EZ1197" s="778"/>
      <c r="FA1197" s="778"/>
      <c r="FB1197" s="778"/>
      <c r="FC1197" s="778"/>
      <c r="FD1197" s="778"/>
      <c r="FE1197" s="778"/>
      <c r="FF1197" s="778"/>
      <c r="FG1197" s="778"/>
      <c r="FH1197" s="778"/>
      <c r="FI1197" s="778"/>
      <c r="FJ1197" s="778"/>
      <c r="FK1197" s="778"/>
      <c r="FL1197" s="778"/>
      <c r="FM1197" s="778"/>
      <c r="FN1197" s="778"/>
      <c r="FO1197" s="778"/>
      <c r="FP1197" s="778"/>
      <c r="FQ1197" s="778"/>
      <c r="FR1197" s="778"/>
      <c r="FS1197" s="778"/>
      <c r="FT1197" s="778"/>
      <c r="FU1197" s="778"/>
      <c r="FV1197" s="778"/>
      <c r="FW1197" s="778"/>
      <c r="FX1197" s="778"/>
      <c r="FY1197" s="778"/>
      <c r="FZ1197" s="778"/>
      <c r="GA1197" s="778"/>
      <c r="GB1197" s="778"/>
      <c r="GC1197" s="778"/>
      <c r="GD1197" s="778"/>
      <c r="GE1197" s="778"/>
      <c r="GF1197" s="778"/>
      <c r="GG1197" s="778"/>
      <c r="GH1197" s="778"/>
      <c r="GI1197" s="778"/>
      <c r="GJ1197" s="778"/>
      <c r="GK1197" s="778"/>
      <c r="GL1197" s="778"/>
      <c r="GM1197" s="778"/>
      <c r="GN1197" s="778"/>
      <c r="GO1197" s="778"/>
      <c r="GP1197" s="778"/>
      <c r="GQ1197" s="778"/>
      <c r="GR1197" s="778"/>
      <c r="GS1197" s="778"/>
      <c r="GT1197" s="778"/>
      <c r="GU1197" s="778"/>
      <c r="GV1197" s="778"/>
      <c r="GW1197" s="778"/>
      <c r="GX1197" s="778"/>
      <c r="GY1197" s="778"/>
      <c r="GZ1197" s="778"/>
      <c r="HA1197" s="778"/>
      <c r="HB1197" s="778"/>
      <c r="HC1197" s="778"/>
      <c r="HD1197" s="778"/>
      <c r="HE1197" s="778"/>
      <c r="HF1197" s="778"/>
      <c r="HG1197" s="778"/>
      <c r="HH1197" s="778"/>
    </row>
    <row r="1198" spans="1:216" s="782" customFormat="1">
      <c r="A1198" s="779"/>
      <c r="B1198" s="780"/>
      <c r="C1198" s="780"/>
      <c r="D1198" s="780"/>
      <c r="E1198" s="780"/>
      <c r="F1198" s="780"/>
      <c r="G1198" s="780"/>
      <c r="H1198" s="780"/>
      <c r="I1198" s="780"/>
      <c r="J1198" s="780"/>
      <c r="K1198" s="780"/>
      <c r="L1198" s="780"/>
      <c r="M1198" s="780"/>
      <c r="N1198" s="780"/>
      <c r="O1198" s="780"/>
      <c r="P1198" s="780"/>
      <c r="Q1198" s="781"/>
      <c r="R1198" s="778"/>
      <c r="S1198" s="778"/>
      <c r="T1198" s="778"/>
      <c r="U1198" s="778"/>
      <c r="V1198" s="778"/>
      <c r="W1198" s="778"/>
      <c r="X1198" s="778"/>
      <c r="Y1198" s="778"/>
      <c r="Z1198" s="778"/>
      <c r="AA1198" s="778"/>
      <c r="AB1198" s="778"/>
      <c r="AC1198" s="778"/>
      <c r="AD1198" s="778"/>
      <c r="AE1198" s="778"/>
      <c r="AF1198" s="778"/>
      <c r="AG1198" s="778"/>
      <c r="AH1198" s="778"/>
      <c r="AI1198" s="778"/>
      <c r="AJ1198" s="778"/>
      <c r="AK1198" s="778"/>
      <c r="AL1198" s="778"/>
      <c r="AM1198" s="778"/>
      <c r="AN1198" s="778"/>
      <c r="AO1198" s="778"/>
      <c r="AP1198" s="778"/>
      <c r="AQ1198" s="778"/>
      <c r="AR1198" s="778"/>
      <c r="AS1198" s="778"/>
      <c r="AT1198" s="778"/>
      <c r="AU1198" s="778"/>
      <c r="AV1198" s="778"/>
      <c r="AW1198" s="778"/>
      <c r="AX1198" s="778"/>
      <c r="AY1198" s="778"/>
      <c r="AZ1198" s="778"/>
      <c r="BA1198" s="778"/>
      <c r="BB1198" s="778"/>
      <c r="BC1198" s="778"/>
      <c r="BD1198" s="778"/>
      <c r="BE1198" s="778"/>
      <c r="BF1198" s="778"/>
      <c r="BG1198" s="778"/>
      <c r="BH1198" s="778"/>
      <c r="BI1198" s="778"/>
      <c r="BJ1198" s="778"/>
      <c r="BK1198" s="778"/>
      <c r="BL1198" s="778"/>
      <c r="BM1198" s="778"/>
      <c r="BN1198" s="778"/>
      <c r="BO1198" s="778"/>
      <c r="BP1198" s="778"/>
      <c r="BQ1198" s="778"/>
      <c r="BR1198" s="778"/>
      <c r="BS1198" s="778"/>
      <c r="BT1198" s="778"/>
      <c r="BU1198" s="778"/>
      <c r="BV1198" s="778"/>
      <c r="BW1198" s="778"/>
      <c r="BX1198" s="778"/>
      <c r="BY1198" s="778"/>
      <c r="BZ1198" s="778"/>
      <c r="CA1198" s="778"/>
      <c r="CB1198" s="778"/>
      <c r="CC1198" s="778"/>
      <c r="CD1198" s="778"/>
      <c r="CE1198" s="778"/>
      <c r="CF1198" s="778"/>
      <c r="CG1198" s="778"/>
      <c r="CH1198" s="778"/>
      <c r="CI1198" s="778"/>
      <c r="CJ1198" s="778"/>
      <c r="CK1198" s="778"/>
      <c r="CL1198" s="778"/>
      <c r="CM1198" s="778"/>
      <c r="CN1198" s="778"/>
      <c r="CO1198" s="778"/>
      <c r="CP1198" s="778"/>
      <c r="CQ1198" s="778"/>
      <c r="CR1198" s="778"/>
      <c r="CS1198" s="778"/>
      <c r="CT1198" s="778"/>
      <c r="CU1198" s="778"/>
      <c r="CV1198" s="778"/>
      <c r="CW1198" s="778"/>
      <c r="CX1198" s="778"/>
      <c r="CY1198" s="778"/>
      <c r="CZ1198" s="778"/>
      <c r="DA1198" s="778"/>
      <c r="DB1198" s="778"/>
      <c r="DC1198" s="778"/>
      <c r="DD1198" s="778"/>
      <c r="DE1198" s="778"/>
      <c r="DF1198" s="778"/>
      <c r="DG1198" s="778"/>
      <c r="DH1198" s="778"/>
      <c r="DI1198" s="778"/>
      <c r="DJ1198" s="778"/>
      <c r="DK1198" s="778"/>
      <c r="DL1198" s="778"/>
      <c r="DM1198" s="778"/>
      <c r="DN1198" s="778"/>
      <c r="DO1198" s="778"/>
      <c r="DP1198" s="778"/>
      <c r="DQ1198" s="778"/>
      <c r="DR1198" s="778"/>
      <c r="DS1198" s="778"/>
      <c r="DT1198" s="778"/>
      <c r="DU1198" s="778"/>
      <c r="DV1198" s="778"/>
      <c r="DW1198" s="778"/>
      <c r="DX1198" s="778"/>
      <c r="DY1198" s="778"/>
      <c r="DZ1198" s="778"/>
      <c r="EA1198" s="778"/>
      <c r="EB1198" s="778"/>
      <c r="EC1198" s="778"/>
      <c r="ED1198" s="778"/>
      <c r="EE1198" s="778"/>
      <c r="EF1198" s="778"/>
      <c r="EG1198" s="778"/>
      <c r="EH1198" s="778"/>
      <c r="EI1198" s="778"/>
      <c r="EJ1198" s="778"/>
      <c r="EK1198" s="778"/>
      <c r="EL1198" s="778"/>
      <c r="EM1198" s="778"/>
      <c r="EN1198" s="778"/>
      <c r="EO1198" s="778"/>
      <c r="EP1198" s="778"/>
      <c r="EQ1198" s="778"/>
      <c r="ER1198" s="778"/>
      <c r="ES1198" s="778"/>
      <c r="ET1198" s="778"/>
      <c r="EU1198" s="778"/>
      <c r="EV1198" s="778"/>
      <c r="EW1198" s="778"/>
      <c r="EX1198" s="778"/>
      <c r="EY1198" s="778"/>
      <c r="EZ1198" s="778"/>
      <c r="FA1198" s="778"/>
      <c r="FB1198" s="778"/>
      <c r="FC1198" s="778"/>
      <c r="FD1198" s="778"/>
      <c r="FE1198" s="778"/>
      <c r="FF1198" s="778"/>
      <c r="FG1198" s="778"/>
      <c r="FH1198" s="778"/>
      <c r="FI1198" s="778"/>
      <c r="FJ1198" s="778"/>
      <c r="FK1198" s="778"/>
      <c r="FL1198" s="778"/>
      <c r="FM1198" s="778"/>
      <c r="FN1198" s="778"/>
      <c r="FO1198" s="778"/>
      <c r="FP1198" s="778"/>
      <c r="FQ1198" s="778"/>
      <c r="FR1198" s="778"/>
      <c r="FS1198" s="778"/>
      <c r="FT1198" s="778"/>
      <c r="FU1198" s="778"/>
      <c r="FV1198" s="778"/>
      <c r="FW1198" s="778"/>
      <c r="FX1198" s="778"/>
      <c r="FY1198" s="778"/>
      <c r="FZ1198" s="778"/>
      <c r="GA1198" s="778"/>
      <c r="GB1198" s="778"/>
      <c r="GC1198" s="778"/>
      <c r="GD1198" s="778"/>
      <c r="GE1198" s="778"/>
      <c r="GF1198" s="778"/>
      <c r="GG1198" s="778"/>
      <c r="GH1198" s="778"/>
      <c r="GI1198" s="778"/>
      <c r="GJ1198" s="778"/>
      <c r="GK1198" s="778"/>
      <c r="GL1198" s="778"/>
      <c r="GM1198" s="778"/>
      <c r="GN1198" s="778"/>
      <c r="GO1198" s="778"/>
      <c r="GP1198" s="778"/>
      <c r="GQ1198" s="778"/>
      <c r="GR1198" s="778"/>
      <c r="GS1198" s="778"/>
      <c r="GT1198" s="778"/>
      <c r="GU1198" s="778"/>
      <c r="GV1198" s="778"/>
      <c r="GW1198" s="778"/>
      <c r="GX1198" s="778"/>
      <c r="GY1198" s="778"/>
      <c r="GZ1198" s="778"/>
      <c r="HA1198" s="778"/>
      <c r="HB1198" s="778"/>
      <c r="HC1198" s="778"/>
      <c r="HD1198" s="778"/>
      <c r="HE1198" s="778"/>
      <c r="HF1198" s="778"/>
      <c r="HG1198" s="778"/>
      <c r="HH1198" s="778"/>
    </row>
    <row r="1199" spans="1:216" s="782" customFormat="1">
      <c r="A1199" s="779"/>
      <c r="B1199" s="780"/>
      <c r="C1199" s="780"/>
      <c r="D1199" s="780"/>
      <c r="E1199" s="780"/>
      <c r="F1199" s="780"/>
      <c r="G1199" s="780"/>
      <c r="H1199" s="780"/>
      <c r="I1199" s="780"/>
      <c r="J1199" s="780"/>
      <c r="K1199" s="780"/>
      <c r="L1199" s="780"/>
      <c r="M1199" s="780"/>
      <c r="N1199" s="780"/>
      <c r="O1199" s="780"/>
      <c r="P1199" s="780"/>
      <c r="Q1199" s="781"/>
      <c r="R1199" s="778"/>
      <c r="S1199" s="778"/>
      <c r="T1199" s="778"/>
      <c r="U1199" s="778"/>
      <c r="V1199" s="778"/>
      <c r="W1199" s="778"/>
      <c r="X1199" s="778"/>
      <c r="Y1199" s="778"/>
      <c r="Z1199" s="778"/>
      <c r="AA1199" s="778"/>
      <c r="AB1199" s="778"/>
      <c r="AC1199" s="778"/>
      <c r="AD1199" s="778"/>
      <c r="AE1199" s="778"/>
      <c r="AF1199" s="778"/>
      <c r="AG1199" s="778"/>
      <c r="AH1199" s="778"/>
      <c r="AI1199" s="778"/>
      <c r="AJ1199" s="778"/>
      <c r="AK1199" s="778"/>
      <c r="AL1199" s="778"/>
      <c r="AM1199" s="778"/>
      <c r="AN1199" s="778"/>
      <c r="AO1199" s="778"/>
      <c r="AP1199" s="778"/>
      <c r="AQ1199" s="778"/>
      <c r="AR1199" s="778"/>
      <c r="AS1199" s="778"/>
      <c r="AT1199" s="778"/>
      <c r="AU1199" s="778"/>
      <c r="AV1199" s="778"/>
      <c r="AW1199" s="778"/>
      <c r="AX1199" s="778"/>
      <c r="AY1199" s="778"/>
      <c r="AZ1199" s="778"/>
      <c r="BA1199" s="778"/>
      <c r="BB1199" s="778"/>
      <c r="BC1199" s="778"/>
      <c r="BD1199" s="778"/>
      <c r="BE1199" s="778"/>
      <c r="BF1199" s="778"/>
      <c r="BG1199" s="778"/>
      <c r="BH1199" s="778"/>
      <c r="BI1199" s="778"/>
      <c r="BJ1199" s="778"/>
      <c r="BK1199" s="778"/>
      <c r="BL1199" s="778"/>
      <c r="BM1199" s="778"/>
      <c r="BN1199" s="778"/>
      <c r="BO1199" s="778"/>
      <c r="BP1199" s="778"/>
      <c r="BQ1199" s="778"/>
      <c r="BR1199" s="778"/>
      <c r="BS1199" s="778"/>
      <c r="BT1199" s="778"/>
      <c r="BU1199" s="778"/>
      <c r="BV1199" s="778"/>
      <c r="BW1199" s="778"/>
      <c r="BX1199" s="778"/>
      <c r="BY1199" s="778"/>
      <c r="BZ1199" s="778"/>
      <c r="CA1199" s="778"/>
      <c r="CB1199" s="778"/>
      <c r="CC1199" s="778"/>
      <c r="CD1199" s="778"/>
      <c r="CE1199" s="778"/>
      <c r="CF1199" s="778"/>
      <c r="CG1199" s="778"/>
      <c r="CH1199" s="778"/>
      <c r="CI1199" s="778"/>
      <c r="CJ1199" s="778"/>
      <c r="CK1199" s="778"/>
      <c r="CL1199" s="778"/>
      <c r="CM1199" s="778"/>
      <c r="CN1199" s="778"/>
      <c r="CO1199" s="778"/>
      <c r="CP1199" s="778"/>
      <c r="CQ1199" s="778"/>
      <c r="CR1199" s="778"/>
      <c r="CS1199" s="778"/>
      <c r="CT1199" s="778"/>
      <c r="CU1199" s="778"/>
      <c r="CV1199" s="778"/>
      <c r="CW1199" s="778"/>
      <c r="CX1199" s="778"/>
      <c r="CY1199" s="778"/>
      <c r="CZ1199" s="778"/>
      <c r="DA1199" s="778"/>
      <c r="DB1199" s="778"/>
      <c r="DC1199" s="778"/>
      <c r="DD1199" s="778"/>
      <c r="DE1199" s="778"/>
      <c r="DF1199" s="778"/>
      <c r="DG1199" s="778"/>
      <c r="DH1199" s="778"/>
      <c r="DI1199" s="778"/>
      <c r="DJ1199" s="778"/>
      <c r="DK1199" s="778"/>
      <c r="DL1199" s="778"/>
      <c r="DM1199" s="778"/>
      <c r="DN1199" s="778"/>
      <c r="DO1199" s="778"/>
      <c r="DP1199" s="778"/>
      <c r="DQ1199" s="778"/>
      <c r="DR1199" s="778"/>
      <c r="DS1199" s="778"/>
      <c r="DT1199" s="778"/>
      <c r="DU1199" s="778"/>
      <c r="DV1199" s="778"/>
      <c r="DW1199" s="778"/>
      <c r="DX1199" s="778"/>
      <c r="DY1199" s="778"/>
      <c r="DZ1199" s="778"/>
      <c r="EA1199" s="778"/>
      <c r="EB1199" s="778"/>
      <c r="EC1199" s="778"/>
      <c r="ED1199" s="778"/>
      <c r="EE1199" s="778"/>
      <c r="EF1199" s="778"/>
      <c r="EG1199" s="778"/>
      <c r="EH1199" s="778"/>
      <c r="EI1199" s="778"/>
      <c r="EJ1199" s="778"/>
      <c r="EK1199" s="778"/>
      <c r="EL1199" s="778"/>
      <c r="EM1199" s="778"/>
      <c r="EN1199" s="778"/>
      <c r="EO1199" s="778"/>
      <c r="EP1199" s="778"/>
      <c r="EQ1199" s="778"/>
      <c r="ER1199" s="778"/>
      <c r="ES1199" s="778"/>
      <c r="ET1199" s="778"/>
      <c r="EU1199" s="778"/>
      <c r="EV1199" s="778"/>
      <c r="EW1199" s="778"/>
      <c r="EX1199" s="778"/>
      <c r="EY1199" s="778"/>
      <c r="EZ1199" s="778"/>
      <c r="FA1199" s="778"/>
      <c r="FB1199" s="778"/>
      <c r="FC1199" s="778"/>
      <c r="FD1199" s="778"/>
      <c r="FE1199" s="778"/>
      <c r="FF1199" s="778"/>
      <c r="FG1199" s="778"/>
      <c r="FH1199" s="778"/>
      <c r="FI1199" s="778"/>
      <c r="FJ1199" s="778"/>
      <c r="FK1199" s="778"/>
      <c r="FL1199" s="778"/>
      <c r="FM1199" s="778"/>
      <c r="FN1199" s="778"/>
      <c r="FO1199" s="778"/>
      <c r="FP1199" s="778"/>
      <c r="FQ1199" s="778"/>
      <c r="FR1199" s="778"/>
      <c r="FS1199" s="778"/>
      <c r="FT1199" s="778"/>
      <c r="FU1199" s="778"/>
      <c r="FV1199" s="778"/>
      <c r="FW1199" s="778"/>
      <c r="FX1199" s="778"/>
      <c r="FY1199" s="778"/>
      <c r="FZ1199" s="778"/>
      <c r="GA1199" s="778"/>
      <c r="GB1199" s="778"/>
      <c r="GC1199" s="778"/>
      <c r="GD1199" s="778"/>
      <c r="GE1199" s="778"/>
      <c r="GF1199" s="778"/>
      <c r="GG1199" s="778"/>
      <c r="GH1199" s="778"/>
      <c r="GI1199" s="778"/>
      <c r="GJ1199" s="778"/>
      <c r="GK1199" s="778"/>
      <c r="GL1199" s="778"/>
      <c r="GM1199" s="778"/>
      <c r="GN1199" s="778"/>
      <c r="GO1199" s="778"/>
      <c r="GP1199" s="778"/>
      <c r="GQ1199" s="778"/>
      <c r="GR1199" s="778"/>
      <c r="GS1199" s="778"/>
      <c r="GT1199" s="778"/>
      <c r="GU1199" s="778"/>
      <c r="GV1199" s="778"/>
      <c r="GW1199" s="778"/>
      <c r="GX1199" s="778"/>
      <c r="GY1199" s="778"/>
      <c r="GZ1199" s="778"/>
      <c r="HA1199" s="778"/>
      <c r="HB1199" s="778"/>
      <c r="HC1199" s="778"/>
      <c r="HD1199" s="778"/>
      <c r="HE1199" s="778"/>
      <c r="HF1199" s="778"/>
      <c r="HG1199" s="778"/>
      <c r="HH1199" s="778"/>
    </row>
    <row r="1200" spans="1:216" s="782" customFormat="1">
      <c r="A1200" s="779"/>
      <c r="B1200" s="780"/>
      <c r="C1200" s="780"/>
      <c r="D1200" s="780"/>
      <c r="E1200" s="780"/>
      <c r="F1200" s="780"/>
      <c r="G1200" s="780"/>
      <c r="H1200" s="780"/>
      <c r="I1200" s="780"/>
      <c r="J1200" s="780"/>
      <c r="K1200" s="780"/>
      <c r="L1200" s="780"/>
      <c r="M1200" s="780"/>
      <c r="N1200" s="780"/>
      <c r="O1200" s="780"/>
      <c r="P1200" s="780"/>
      <c r="Q1200" s="781"/>
      <c r="R1200" s="778"/>
      <c r="S1200" s="778"/>
      <c r="T1200" s="778"/>
      <c r="U1200" s="778"/>
      <c r="V1200" s="778"/>
      <c r="W1200" s="778"/>
      <c r="X1200" s="778"/>
      <c r="Y1200" s="778"/>
      <c r="Z1200" s="778"/>
      <c r="AA1200" s="778"/>
      <c r="AB1200" s="778"/>
      <c r="AC1200" s="778"/>
      <c r="AD1200" s="778"/>
      <c r="AE1200" s="778"/>
      <c r="AF1200" s="778"/>
      <c r="AG1200" s="778"/>
      <c r="AH1200" s="778"/>
      <c r="AI1200" s="778"/>
      <c r="AJ1200" s="778"/>
      <c r="AK1200" s="778"/>
      <c r="AL1200" s="778"/>
      <c r="AM1200" s="778"/>
      <c r="AN1200" s="778"/>
      <c r="AO1200" s="778"/>
      <c r="AP1200" s="778"/>
      <c r="AQ1200" s="778"/>
      <c r="AR1200" s="778"/>
      <c r="AS1200" s="778"/>
      <c r="AT1200" s="778"/>
      <c r="AU1200" s="778"/>
      <c r="AV1200" s="778"/>
      <c r="AW1200" s="778"/>
      <c r="AX1200" s="778"/>
      <c r="AY1200" s="778"/>
      <c r="AZ1200" s="778"/>
      <c r="BA1200" s="778"/>
      <c r="BB1200" s="778"/>
      <c r="BC1200" s="778"/>
      <c r="BD1200" s="778"/>
      <c r="BE1200" s="778"/>
      <c r="BF1200" s="778"/>
      <c r="BG1200" s="778"/>
      <c r="BH1200" s="778"/>
      <c r="BI1200" s="778"/>
      <c r="BJ1200" s="778"/>
      <c r="BK1200" s="778"/>
      <c r="BL1200" s="778"/>
      <c r="BM1200" s="778"/>
      <c r="BN1200" s="778"/>
      <c r="BO1200" s="778"/>
      <c r="BP1200" s="778"/>
      <c r="BQ1200" s="778"/>
      <c r="BR1200" s="778"/>
      <c r="BS1200" s="778"/>
      <c r="BT1200" s="778"/>
      <c r="BU1200" s="778"/>
      <c r="BV1200" s="778"/>
      <c r="BW1200" s="778"/>
      <c r="BX1200" s="778"/>
      <c r="BY1200" s="778"/>
      <c r="BZ1200" s="778"/>
      <c r="CA1200" s="778"/>
      <c r="CB1200" s="778"/>
      <c r="CC1200" s="778"/>
      <c r="CD1200" s="778"/>
      <c r="CE1200" s="778"/>
      <c r="CF1200" s="778"/>
      <c r="CG1200" s="778"/>
      <c r="CH1200" s="778"/>
      <c r="CI1200" s="778"/>
      <c r="CJ1200" s="778"/>
      <c r="CK1200" s="778"/>
      <c r="CL1200" s="778"/>
      <c r="CM1200" s="778"/>
      <c r="CN1200" s="778"/>
      <c r="CO1200" s="778"/>
      <c r="CP1200" s="778"/>
      <c r="CQ1200" s="778"/>
      <c r="CR1200" s="778"/>
      <c r="CS1200" s="778"/>
      <c r="CT1200" s="778"/>
      <c r="CU1200" s="778"/>
      <c r="CV1200" s="778"/>
      <c r="CW1200" s="778"/>
      <c r="CX1200" s="778"/>
      <c r="CY1200" s="778"/>
      <c r="CZ1200" s="778"/>
      <c r="DA1200" s="778"/>
      <c r="DB1200" s="778"/>
      <c r="DC1200" s="778"/>
      <c r="DD1200" s="778"/>
      <c r="DE1200" s="778"/>
      <c r="DF1200" s="778"/>
      <c r="DG1200" s="778"/>
      <c r="DH1200" s="778"/>
      <c r="DI1200" s="778"/>
      <c r="DJ1200" s="778"/>
      <c r="DK1200" s="778"/>
      <c r="DL1200" s="778"/>
      <c r="DM1200" s="778"/>
      <c r="DN1200" s="778"/>
      <c r="DO1200" s="778"/>
      <c r="DP1200" s="778"/>
      <c r="DQ1200" s="778"/>
      <c r="DR1200" s="778"/>
      <c r="DS1200" s="778"/>
      <c r="DT1200" s="778"/>
      <c r="DU1200" s="778"/>
      <c r="DV1200" s="778"/>
      <c r="DW1200" s="778"/>
      <c r="DX1200" s="778"/>
      <c r="DY1200" s="778"/>
      <c r="DZ1200" s="778"/>
      <c r="EA1200" s="778"/>
      <c r="EB1200" s="778"/>
      <c r="EC1200" s="778"/>
      <c r="ED1200" s="778"/>
      <c r="EE1200" s="778"/>
      <c r="EF1200" s="778"/>
      <c r="EG1200" s="778"/>
      <c r="EH1200" s="778"/>
      <c r="EI1200" s="778"/>
      <c r="EJ1200" s="778"/>
      <c r="EK1200" s="778"/>
      <c r="EL1200" s="778"/>
      <c r="EM1200" s="778"/>
      <c r="EN1200" s="778"/>
      <c r="EO1200" s="778"/>
      <c r="EP1200" s="778"/>
      <c r="EQ1200" s="778"/>
      <c r="ER1200" s="778"/>
      <c r="ES1200" s="778"/>
      <c r="ET1200" s="778"/>
      <c r="EU1200" s="778"/>
      <c r="EV1200" s="778"/>
      <c r="EW1200" s="778"/>
      <c r="EX1200" s="778"/>
      <c r="EY1200" s="778"/>
      <c r="EZ1200" s="778"/>
      <c r="FA1200" s="778"/>
      <c r="FB1200" s="778"/>
      <c r="FC1200" s="778"/>
      <c r="FD1200" s="778"/>
      <c r="FE1200" s="778"/>
      <c r="FF1200" s="778"/>
      <c r="FG1200" s="778"/>
      <c r="FH1200" s="778"/>
      <c r="FI1200" s="778"/>
      <c r="FJ1200" s="778"/>
      <c r="FK1200" s="778"/>
      <c r="FL1200" s="778"/>
      <c r="FM1200" s="778"/>
      <c r="FN1200" s="778"/>
      <c r="FO1200" s="778"/>
      <c r="FP1200" s="778"/>
      <c r="FQ1200" s="778"/>
      <c r="FR1200" s="778"/>
      <c r="FS1200" s="778"/>
      <c r="FT1200" s="778"/>
      <c r="FU1200" s="778"/>
      <c r="FV1200" s="778"/>
      <c r="FW1200" s="778"/>
      <c r="FX1200" s="778"/>
      <c r="FY1200" s="778"/>
      <c r="FZ1200" s="778"/>
      <c r="GA1200" s="778"/>
      <c r="GB1200" s="778"/>
      <c r="GC1200" s="778"/>
      <c r="GD1200" s="778"/>
      <c r="GE1200" s="778"/>
      <c r="GF1200" s="778"/>
      <c r="GG1200" s="778"/>
      <c r="GH1200" s="778"/>
      <c r="GI1200" s="778"/>
      <c r="GJ1200" s="778"/>
      <c r="GK1200" s="778"/>
      <c r="GL1200" s="778"/>
      <c r="GM1200" s="778"/>
      <c r="GN1200" s="778"/>
      <c r="GO1200" s="778"/>
      <c r="GP1200" s="778"/>
      <c r="GQ1200" s="778"/>
      <c r="GR1200" s="778"/>
      <c r="GS1200" s="778"/>
      <c r="GT1200" s="778"/>
      <c r="GU1200" s="778"/>
      <c r="GV1200" s="778"/>
      <c r="GW1200" s="778"/>
      <c r="GX1200" s="778"/>
      <c r="GY1200" s="778"/>
      <c r="GZ1200" s="778"/>
      <c r="HA1200" s="778"/>
      <c r="HB1200" s="778"/>
      <c r="HC1200" s="778"/>
      <c r="HD1200" s="778"/>
      <c r="HE1200" s="778"/>
      <c r="HF1200" s="778"/>
      <c r="HG1200" s="778"/>
      <c r="HH1200" s="778"/>
    </row>
    <row r="1201" spans="1:216" s="782" customFormat="1">
      <c r="A1201" s="779"/>
      <c r="B1201" s="780"/>
      <c r="C1201" s="780"/>
      <c r="D1201" s="780"/>
      <c r="E1201" s="780"/>
      <c r="F1201" s="780"/>
      <c r="G1201" s="780"/>
      <c r="H1201" s="780"/>
      <c r="I1201" s="780"/>
      <c r="J1201" s="780"/>
      <c r="K1201" s="780"/>
      <c r="L1201" s="780"/>
      <c r="M1201" s="780"/>
      <c r="N1201" s="780"/>
      <c r="O1201" s="780"/>
      <c r="P1201" s="780"/>
      <c r="Q1201" s="781"/>
      <c r="R1201" s="778"/>
      <c r="S1201" s="778"/>
      <c r="T1201" s="778"/>
      <c r="U1201" s="778"/>
      <c r="V1201" s="778"/>
      <c r="W1201" s="778"/>
      <c r="X1201" s="778"/>
      <c r="Y1201" s="778"/>
      <c r="Z1201" s="778"/>
      <c r="AA1201" s="778"/>
      <c r="AB1201" s="778"/>
      <c r="AC1201" s="778"/>
      <c r="AD1201" s="778"/>
      <c r="AE1201" s="778"/>
      <c r="AF1201" s="778"/>
      <c r="AG1201" s="778"/>
      <c r="AH1201" s="778"/>
      <c r="AI1201" s="778"/>
      <c r="AJ1201" s="778"/>
      <c r="AK1201" s="778"/>
      <c r="AL1201" s="778"/>
      <c r="AM1201" s="778"/>
      <c r="AN1201" s="778"/>
      <c r="AO1201" s="778"/>
      <c r="AP1201" s="778"/>
      <c r="AQ1201" s="778"/>
      <c r="AR1201" s="778"/>
      <c r="AS1201" s="778"/>
      <c r="AT1201" s="778"/>
      <c r="AU1201" s="778"/>
      <c r="AV1201" s="778"/>
      <c r="AW1201" s="778"/>
      <c r="AX1201" s="778"/>
      <c r="AY1201" s="778"/>
      <c r="AZ1201" s="778"/>
      <c r="BA1201" s="778"/>
      <c r="BB1201" s="778"/>
      <c r="BC1201" s="778"/>
      <c r="BD1201" s="778"/>
      <c r="BE1201" s="778"/>
      <c r="BF1201" s="778"/>
      <c r="BG1201" s="778"/>
      <c r="BH1201" s="778"/>
      <c r="BI1201" s="778"/>
      <c r="BJ1201" s="778"/>
      <c r="BK1201" s="778"/>
      <c r="BL1201" s="778"/>
      <c r="BM1201" s="778"/>
      <c r="BN1201" s="778"/>
      <c r="BO1201" s="778"/>
      <c r="BP1201" s="778"/>
      <c r="BQ1201" s="778"/>
      <c r="BR1201" s="778"/>
      <c r="BS1201" s="778"/>
      <c r="BT1201" s="778"/>
      <c r="BU1201" s="778"/>
      <c r="BV1201" s="778"/>
      <c r="BW1201" s="778"/>
      <c r="BX1201" s="778"/>
      <c r="BY1201" s="778"/>
      <c r="BZ1201" s="778"/>
      <c r="CA1201" s="778"/>
      <c r="CB1201" s="778"/>
      <c r="CC1201" s="778"/>
      <c r="CD1201" s="778"/>
      <c r="CE1201" s="778"/>
      <c r="CF1201" s="778"/>
      <c r="CG1201" s="778"/>
      <c r="CH1201" s="778"/>
      <c r="CI1201" s="778"/>
      <c r="CJ1201" s="778"/>
      <c r="CK1201" s="778"/>
      <c r="CL1201" s="778"/>
      <c r="CM1201" s="778"/>
      <c r="CN1201" s="778"/>
      <c r="CO1201" s="778"/>
      <c r="CP1201" s="778"/>
      <c r="CQ1201" s="778"/>
      <c r="CR1201" s="778"/>
      <c r="CS1201" s="778"/>
      <c r="CT1201" s="778"/>
      <c r="CU1201" s="778"/>
      <c r="CV1201" s="778"/>
      <c r="CW1201" s="778"/>
      <c r="CX1201" s="778"/>
      <c r="CY1201" s="778"/>
      <c r="CZ1201" s="778"/>
      <c r="DA1201" s="778"/>
      <c r="DB1201" s="778"/>
      <c r="DC1201" s="778"/>
      <c r="DD1201" s="778"/>
      <c r="DE1201" s="778"/>
      <c r="DF1201" s="778"/>
      <c r="DG1201" s="778"/>
      <c r="DH1201" s="778"/>
      <c r="DI1201" s="778"/>
      <c r="DJ1201" s="778"/>
      <c r="DK1201" s="778"/>
      <c r="DL1201" s="778"/>
      <c r="DM1201" s="778"/>
      <c r="DN1201" s="778"/>
      <c r="DO1201" s="778"/>
      <c r="DP1201" s="778"/>
      <c r="DQ1201" s="778"/>
      <c r="DR1201" s="778"/>
      <c r="DS1201" s="778"/>
      <c r="DT1201" s="778"/>
      <c r="DU1201" s="778"/>
      <c r="DV1201" s="778"/>
      <c r="DW1201" s="778"/>
      <c r="DX1201" s="778"/>
      <c r="DY1201" s="778"/>
      <c r="DZ1201" s="778"/>
      <c r="EA1201" s="778"/>
      <c r="EB1201" s="778"/>
      <c r="EC1201" s="778"/>
      <c r="ED1201" s="778"/>
      <c r="EE1201" s="778"/>
      <c r="EF1201" s="778"/>
      <c r="EG1201" s="778"/>
      <c r="EH1201" s="778"/>
      <c r="EI1201" s="778"/>
      <c r="EJ1201" s="778"/>
      <c r="EK1201" s="778"/>
      <c r="EL1201" s="778"/>
      <c r="EM1201" s="778"/>
      <c r="EN1201" s="778"/>
      <c r="EO1201" s="778"/>
      <c r="EP1201" s="778"/>
      <c r="EQ1201" s="778"/>
      <c r="ER1201" s="778"/>
      <c r="ES1201" s="778"/>
      <c r="ET1201" s="778"/>
      <c r="EU1201" s="778"/>
      <c r="EV1201" s="778"/>
      <c r="EW1201" s="778"/>
      <c r="EX1201" s="778"/>
      <c r="EY1201" s="778"/>
      <c r="EZ1201" s="778"/>
      <c r="FA1201" s="778"/>
      <c r="FB1201" s="778"/>
      <c r="FC1201" s="778"/>
      <c r="FD1201" s="778"/>
      <c r="FE1201" s="778"/>
      <c r="FF1201" s="778"/>
      <c r="FG1201" s="778"/>
      <c r="FH1201" s="778"/>
      <c r="FI1201" s="778"/>
      <c r="FJ1201" s="778"/>
      <c r="FK1201" s="778"/>
      <c r="FL1201" s="778"/>
      <c r="FM1201" s="778"/>
      <c r="FN1201" s="778"/>
      <c r="FO1201" s="778"/>
      <c r="FP1201" s="778"/>
      <c r="FQ1201" s="778"/>
      <c r="FR1201" s="778"/>
      <c r="FS1201" s="778"/>
      <c r="FT1201" s="778"/>
      <c r="FU1201" s="778"/>
      <c r="FV1201" s="778"/>
      <c r="FW1201" s="778"/>
      <c r="FX1201" s="778"/>
      <c r="FY1201" s="778"/>
      <c r="FZ1201" s="778"/>
      <c r="GA1201" s="778"/>
      <c r="GB1201" s="778"/>
      <c r="GC1201" s="778"/>
      <c r="GD1201" s="778"/>
      <c r="GE1201" s="778"/>
      <c r="GF1201" s="778"/>
      <c r="GG1201" s="778"/>
      <c r="GH1201" s="778"/>
      <c r="GI1201" s="778"/>
      <c r="GJ1201" s="778"/>
      <c r="GK1201" s="778"/>
      <c r="GL1201" s="778"/>
      <c r="GM1201" s="778"/>
      <c r="GN1201" s="778"/>
      <c r="GO1201" s="778"/>
      <c r="GP1201" s="778"/>
      <c r="GQ1201" s="778"/>
      <c r="GR1201" s="778"/>
      <c r="GS1201" s="778"/>
      <c r="GT1201" s="778"/>
      <c r="GU1201" s="778"/>
      <c r="GV1201" s="778"/>
      <c r="GW1201" s="778"/>
      <c r="GX1201" s="778"/>
      <c r="GY1201" s="778"/>
      <c r="GZ1201" s="778"/>
      <c r="HA1201" s="778"/>
      <c r="HB1201" s="778"/>
      <c r="HC1201" s="778"/>
      <c r="HD1201" s="778"/>
      <c r="HE1201" s="778"/>
      <c r="HF1201" s="778"/>
      <c r="HG1201" s="778"/>
      <c r="HH1201" s="778"/>
    </row>
    <row r="1202" spans="1:216" s="782" customFormat="1">
      <c r="A1202" s="779"/>
      <c r="B1202" s="780"/>
      <c r="C1202" s="780"/>
      <c r="D1202" s="780"/>
      <c r="E1202" s="780"/>
      <c r="F1202" s="780"/>
      <c r="G1202" s="780"/>
      <c r="H1202" s="780"/>
      <c r="I1202" s="780"/>
      <c r="J1202" s="780"/>
      <c r="K1202" s="780"/>
      <c r="L1202" s="780"/>
      <c r="M1202" s="780"/>
      <c r="N1202" s="780"/>
      <c r="O1202" s="780"/>
      <c r="P1202" s="780"/>
      <c r="Q1202" s="781"/>
      <c r="R1202" s="778"/>
      <c r="S1202" s="778"/>
      <c r="T1202" s="778"/>
      <c r="U1202" s="778"/>
      <c r="V1202" s="778"/>
      <c r="W1202" s="778"/>
      <c r="X1202" s="778"/>
      <c r="Y1202" s="778"/>
      <c r="Z1202" s="778"/>
      <c r="AA1202" s="778"/>
      <c r="AB1202" s="778"/>
      <c r="AC1202" s="778"/>
      <c r="AD1202" s="778"/>
      <c r="AE1202" s="778"/>
      <c r="AF1202" s="778"/>
      <c r="AG1202" s="778"/>
      <c r="AH1202" s="778"/>
      <c r="AI1202" s="778"/>
      <c r="AJ1202" s="778"/>
      <c r="AK1202" s="778"/>
      <c r="AL1202" s="778"/>
      <c r="AM1202" s="778"/>
      <c r="AN1202" s="778"/>
      <c r="AO1202" s="778"/>
      <c r="AP1202" s="778"/>
      <c r="AQ1202" s="778"/>
      <c r="AR1202" s="778"/>
      <c r="AS1202" s="778"/>
      <c r="AT1202" s="778"/>
      <c r="AU1202" s="778"/>
      <c r="AV1202" s="778"/>
      <c r="AW1202" s="778"/>
      <c r="AX1202" s="778"/>
      <c r="AY1202" s="778"/>
      <c r="AZ1202" s="778"/>
      <c r="BA1202" s="778"/>
      <c r="BB1202" s="778"/>
      <c r="BC1202" s="778"/>
      <c r="BD1202" s="778"/>
      <c r="BE1202" s="778"/>
      <c r="BF1202" s="778"/>
      <c r="BG1202" s="778"/>
      <c r="BH1202" s="778"/>
      <c r="BI1202" s="778"/>
      <c r="BJ1202" s="778"/>
      <c r="BK1202" s="778"/>
      <c r="BL1202" s="778"/>
      <c r="BM1202" s="778"/>
      <c r="BN1202" s="778"/>
      <c r="BO1202" s="778"/>
      <c r="BP1202" s="778"/>
      <c r="BQ1202" s="778"/>
      <c r="BR1202" s="778"/>
      <c r="BS1202" s="778"/>
      <c r="BT1202" s="778"/>
      <c r="BU1202" s="778"/>
      <c r="BV1202" s="778"/>
      <c r="BW1202" s="778"/>
      <c r="BX1202" s="778"/>
      <c r="BY1202" s="778"/>
      <c r="BZ1202" s="778"/>
      <c r="CA1202" s="778"/>
      <c r="CB1202" s="778"/>
      <c r="CC1202" s="778"/>
      <c r="CD1202" s="778"/>
      <c r="CE1202" s="778"/>
      <c r="CF1202" s="778"/>
      <c r="CG1202" s="778"/>
      <c r="CH1202" s="778"/>
      <c r="CI1202" s="778"/>
      <c r="CJ1202" s="778"/>
      <c r="CK1202" s="778"/>
      <c r="CL1202" s="778"/>
      <c r="CM1202" s="778"/>
      <c r="CN1202" s="778"/>
      <c r="CO1202" s="778"/>
      <c r="CP1202" s="778"/>
      <c r="CQ1202" s="778"/>
      <c r="CR1202" s="778"/>
      <c r="CS1202" s="778"/>
      <c r="CT1202" s="778"/>
      <c r="CU1202" s="778"/>
      <c r="CV1202" s="778"/>
      <c r="CW1202" s="778"/>
      <c r="CX1202" s="778"/>
      <c r="CY1202" s="778"/>
      <c r="CZ1202" s="778"/>
      <c r="DA1202" s="778"/>
      <c r="DB1202" s="778"/>
      <c r="DC1202" s="778"/>
      <c r="DD1202" s="778"/>
      <c r="DE1202" s="778"/>
      <c r="DF1202" s="778"/>
      <c r="DG1202" s="778"/>
      <c r="DH1202" s="778"/>
      <c r="DI1202" s="778"/>
      <c r="DJ1202" s="778"/>
      <c r="DK1202" s="778"/>
      <c r="DL1202" s="778"/>
      <c r="DM1202" s="778"/>
      <c r="DN1202" s="778"/>
      <c r="DO1202" s="778"/>
      <c r="DP1202" s="778"/>
      <c r="DQ1202" s="778"/>
      <c r="DR1202" s="778"/>
      <c r="DS1202" s="778"/>
      <c r="DT1202" s="778"/>
      <c r="DU1202" s="778"/>
      <c r="DV1202" s="778"/>
      <c r="DW1202" s="778"/>
      <c r="DX1202" s="778"/>
      <c r="DY1202" s="778"/>
      <c r="DZ1202" s="778"/>
      <c r="EA1202" s="778"/>
      <c r="EB1202" s="778"/>
      <c r="EC1202" s="778"/>
      <c r="ED1202" s="778"/>
      <c r="EE1202" s="778"/>
      <c r="EF1202" s="778"/>
      <c r="EG1202" s="778"/>
      <c r="EH1202" s="778"/>
      <c r="EI1202" s="778"/>
      <c r="EJ1202" s="778"/>
      <c r="EK1202" s="778"/>
      <c r="EL1202" s="778"/>
      <c r="EM1202" s="778"/>
      <c r="EN1202" s="778"/>
      <c r="EO1202" s="778"/>
      <c r="EP1202" s="778"/>
      <c r="EQ1202" s="778"/>
      <c r="ER1202" s="778"/>
      <c r="ES1202" s="778"/>
      <c r="ET1202" s="778"/>
      <c r="EU1202" s="778"/>
      <c r="EV1202" s="778"/>
      <c r="EW1202" s="778"/>
      <c r="EX1202" s="778"/>
      <c r="EY1202" s="778"/>
      <c r="EZ1202" s="778"/>
      <c r="FA1202" s="778"/>
      <c r="FB1202" s="778"/>
      <c r="FC1202" s="778"/>
      <c r="FD1202" s="778"/>
      <c r="FE1202" s="778"/>
      <c r="FF1202" s="778"/>
      <c r="FG1202" s="778"/>
      <c r="FH1202" s="778"/>
      <c r="FI1202" s="778"/>
      <c r="FJ1202" s="778"/>
      <c r="FK1202" s="778"/>
      <c r="FL1202" s="778"/>
      <c r="FM1202" s="778"/>
      <c r="FN1202" s="778"/>
      <c r="FO1202" s="778"/>
      <c r="FP1202" s="778"/>
      <c r="FQ1202" s="778"/>
      <c r="FR1202" s="778"/>
      <c r="FS1202" s="778"/>
      <c r="FT1202" s="778"/>
      <c r="FU1202" s="778"/>
      <c r="FV1202" s="778"/>
      <c r="FW1202" s="778"/>
      <c r="FX1202" s="778"/>
      <c r="FY1202" s="778"/>
      <c r="FZ1202" s="778"/>
      <c r="GA1202" s="778"/>
      <c r="GB1202" s="778"/>
      <c r="GC1202" s="778"/>
      <c r="GD1202" s="778"/>
      <c r="GE1202" s="778"/>
      <c r="GF1202" s="778"/>
      <c r="GG1202" s="778"/>
      <c r="GH1202" s="778"/>
      <c r="GI1202" s="778"/>
      <c r="GJ1202" s="778"/>
      <c r="GK1202" s="778"/>
      <c r="GL1202" s="778"/>
      <c r="GM1202" s="778"/>
      <c r="GN1202" s="778"/>
      <c r="GO1202" s="778"/>
      <c r="GP1202" s="778"/>
      <c r="GQ1202" s="778"/>
      <c r="GR1202" s="778"/>
      <c r="GS1202" s="778"/>
      <c r="GT1202" s="778"/>
      <c r="GU1202" s="778"/>
      <c r="GV1202" s="778"/>
      <c r="GW1202" s="778"/>
      <c r="GX1202" s="778"/>
      <c r="GY1202" s="778"/>
      <c r="GZ1202" s="778"/>
      <c r="HA1202" s="778"/>
      <c r="HB1202" s="778"/>
      <c r="HC1202" s="778"/>
      <c r="HD1202" s="778"/>
      <c r="HE1202" s="778"/>
      <c r="HF1202" s="778"/>
      <c r="HG1202" s="778"/>
      <c r="HH1202" s="778"/>
    </row>
    <row r="1203" spans="1:216" s="782" customFormat="1">
      <c r="A1203" s="779"/>
      <c r="B1203" s="780"/>
      <c r="C1203" s="780"/>
      <c r="D1203" s="780"/>
      <c r="E1203" s="780"/>
      <c r="F1203" s="780"/>
      <c r="G1203" s="780"/>
      <c r="H1203" s="780"/>
      <c r="I1203" s="780"/>
      <c r="J1203" s="780"/>
      <c r="K1203" s="780"/>
      <c r="L1203" s="780"/>
      <c r="M1203" s="780"/>
      <c r="N1203" s="780"/>
      <c r="O1203" s="780"/>
      <c r="P1203" s="780"/>
      <c r="Q1203" s="781"/>
      <c r="R1203" s="778"/>
      <c r="S1203" s="778"/>
      <c r="T1203" s="778"/>
      <c r="U1203" s="778"/>
      <c r="V1203" s="778"/>
      <c r="W1203" s="778"/>
      <c r="X1203" s="778"/>
      <c r="Y1203" s="778"/>
      <c r="Z1203" s="778"/>
      <c r="AA1203" s="778"/>
      <c r="AB1203" s="778"/>
      <c r="AC1203" s="778"/>
      <c r="AD1203" s="778"/>
      <c r="AE1203" s="778"/>
      <c r="AF1203" s="778"/>
      <c r="AG1203" s="778"/>
      <c r="AH1203" s="778"/>
      <c r="AI1203" s="778"/>
      <c r="AJ1203" s="778"/>
      <c r="AK1203" s="778"/>
      <c r="AL1203" s="778"/>
      <c r="AM1203" s="778"/>
      <c r="AN1203" s="778"/>
      <c r="AO1203" s="778"/>
      <c r="AP1203" s="778"/>
      <c r="AQ1203" s="778"/>
      <c r="AR1203" s="778"/>
      <c r="AS1203" s="778"/>
      <c r="AT1203" s="778"/>
      <c r="AU1203" s="778"/>
      <c r="AV1203" s="778"/>
      <c r="AW1203" s="778"/>
      <c r="AX1203" s="778"/>
      <c r="AY1203" s="778"/>
      <c r="AZ1203" s="778"/>
      <c r="BA1203" s="778"/>
      <c r="BB1203" s="778"/>
      <c r="BC1203" s="778"/>
      <c r="BD1203" s="778"/>
      <c r="BE1203" s="778"/>
      <c r="BF1203" s="778"/>
      <c r="BG1203" s="778"/>
      <c r="BH1203" s="778"/>
      <c r="BI1203" s="778"/>
      <c r="BJ1203" s="778"/>
      <c r="BK1203" s="778"/>
      <c r="BL1203" s="778"/>
      <c r="BM1203" s="778"/>
      <c r="BN1203" s="778"/>
      <c r="BO1203" s="778"/>
      <c r="BP1203" s="778"/>
      <c r="BQ1203" s="778"/>
      <c r="BR1203" s="778"/>
      <c r="BS1203" s="778"/>
      <c r="BT1203" s="778"/>
      <c r="BU1203" s="778"/>
      <c r="BV1203" s="778"/>
      <c r="BW1203" s="778"/>
      <c r="BX1203" s="778"/>
      <c r="BY1203" s="778"/>
      <c r="BZ1203" s="778"/>
      <c r="CA1203" s="778"/>
      <c r="CB1203" s="778"/>
      <c r="CC1203" s="778"/>
      <c r="CD1203" s="778"/>
      <c r="CE1203" s="778"/>
      <c r="CF1203" s="778"/>
      <c r="CG1203" s="778"/>
      <c r="CH1203" s="778"/>
      <c r="CI1203" s="778"/>
      <c r="CJ1203" s="778"/>
      <c r="CK1203" s="778"/>
      <c r="CL1203" s="778"/>
      <c r="CM1203" s="778"/>
      <c r="CN1203" s="778"/>
      <c r="CO1203" s="778"/>
      <c r="CP1203" s="778"/>
      <c r="CQ1203" s="778"/>
      <c r="CR1203" s="778"/>
      <c r="CS1203" s="778"/>
      <c r="CT1203" s="778"/>
      <c r="CU1203" s="778"/>
      <c r="CV1203" s="778"/>
      <c r="CW1203" s="778"/>
      <c r="CX1203" s="778"/>
      <c r="CY1203" s="778"/>
      <c r="CZ1203" s="778"/>
      <c r="DA1203" s="778"/>
      <c r="DB1203" s="778"/>
      <c r="DC1203" s="778"/>
      <c r="DD1203" s="778"/>
      <c r="DE1203" s="778"/>
      <c r="DF1203" s="778"/>
      <c r="DG1203" s="778"/>
      <c r="DH1203" s="778"/>
      <c r="DI1203" s="778"/>
      <c r="DJ1203" s="778"/>
      <c r="DK1203" s="778"/>
      <c r="DL1203" s="778"/>
      <c r="DM1203" s="778"/>
      <c r="DN1203" s="778"/>
      <c r="DO1203" s="778"/>
      <c r="DP1203" s="778"/>
      <c r="DQ1203" s="778"/>
      <c r="DR1203" s="778"/>
      <c r="DS1203" s="778"/>
      <c r="DT1203" s="778"/>
      <c r="DU1203" s="778"/>
      <c r="DV1203" s="778"/>
      <c r="DW1203" s="778"/>
      <c r="DX1203" s="778"/>
      <c r="DY1203" s="778"/>
      <c r="DZ1203" s="778"/>
      <c r="EA1203" s="778"/>
      <c r="EB1203" s="778"/>
      <c r="EC1203" s="778"/>
      <c r="ED1203" s="778"/>
      <c r="EE1203" s="778"/>
      <c r="EF1203" s="778"/>
      <c r="EG1203" s="778"/>
      <c r="EH1203" s="778"/>
      <c r="EI1203" s="778"/>
      <c r="EJ1203" s="778"/>
      <c r="EK1203" s="778"/>
      <c r="EL1203" s="778"/>
      <c r="EM1203" s="778"/>
      <c r="EN1203" s="778"/>
      <c r="EO1203" s="778"/>
      <c r="EP1203" s="778"/>
      <c r="EQ1203" s="778"/>
      <c r="ER1203" s="778"/>
      <c r="ES1203" s="778"/>
      <c r="ET1203" s="778"/>
      <c r="EU1203" s="778"/>
      <c r="EV1203" s="778"/>
      <c r="EW1203" s="778"/>
      <c r="EX1203" s="778"/>
      <c r="EY1203" s="778"/>
      <c r="EZ1203" s="778"/>
      <c r="FA1203" s="778"/>
      <c r="FB1203" s="778"/>
      <c r="FC1203" s="778"/>
      <c r="FD1203" s="778"/>
      <c r="FE1203" s="778"/>
      <c r="FF1203" s="778"/>
      <c r="FG1203" s="778"/>
      <c r="FH1203" s="778"/>
      <c r="FI1203" s="778"/>
      <c r="FJ1203" s="778"/>
      <c r="FK1203" s="778"/>
      <c r="FL1203" s="778"/>
      <c r="FM1203" s="778"/>
      <c r="FN1203" s="778"/>
      <c r="FO1203" s="778"/>
      <c r="FP1203" s="778"/>
      <c r="FQ1203" s="778"/>
      <c r="FR1203" s="778"/>
      <c r="FS1203" s="778"/>
      <c r="FT1203" s="778"/>
      <c r="FU1203" s="778"/>
      <c r="FV1203" s="778"/>
      <c r="FW1203" s="778"/>
      <c r="FX1203" s="778"/>
      <c r="FY1203" s="778"/>
      <c r="FZ1203" s="778"/>
      <c r="GA1203" s="778"/>
      <c r="GB1203" s="778"/>
      <c r="GC1203" s="778"/>
      <c r="GD1203" s="778"/>
      <c r="GE1203" s="778"/>
      <c r="GF1203" s="778"/>
      <c r="GG1203" s="778"/>
      <c r="GH1203" s="778"/>
      <c r="GI1203" s="778"/>
      <c r="GJ1203" s="778"/>
      <c r="GK1203" s="778"/>
      <c r="GL1203" s="778"/>
      <c r="GM1203" s="778"/>
      <c r="GN1203" s="778"/>
      <c r="GO1203" s="778"/>
      <c r="GP1203" s="778"/>
      <c r="GQ1203" s="778"/>
      <c r="GR1203" s="778"/>
      <c r="GS1203" s="778"/>
      <c r="GT1203" s="778"/>
      <c r="GU1203" s="778"/>
      <c r="GV1203" s="778"/>
      <c r="GW1203" s="778"/>
      <c r="GX1203" s="778"/>
      <c r="GY1203" s="778"/>
      <c r="GZ1203" s="778"/>
      <c r="HA1203" s="778"/>
      <c r="HB1203" s="778"/>
      <c r="HC1203" s="778"/>
      <c r="HD1203" s="778"/>
      <c r="HE1203" s="778"/>
      <c r="HF1203" s="778"/>
      <c r="HG1203" s="778"/>
      <c r="HH1203" s="778"/>
    </row>
    <row r="1204" spans="1:216" s="782" customFormat="1">
      <c r="A1204" s="779"/>
      <c r="B1204" s="780"/>
      <c r="C1204" s="780"/>
      <c r="D1204" s="780"/>
      <c r="E1204" s="780"/>
      <c r="F1204" s="780"/>
      <c r="G1204" s="780"/>
      <c r="H1204" s="780"/>
      <c r="I1204" s="780"/>
      <c r="J1204" s="780"/>
      <c r="K1204" s="780"/>
      <c r="L1204" s="780"/>
      <c r="M1204" s="780"/>
      <c r="N1204" s="780"/>
      <c r="O1204" s="780"/>
      <c r="P1204" s="780"/>
      <c r="Q1204" s="781"/>
      <c r="R1204" s="778"/>
      <c r="S1204" s="778"/>
      <c r="T1204" s="778"/>
      <c r="U1204" s="778"/>
      <c r="V1204" s="778"/>
      <c r="W1204" s="778"/>
      <c r="X1204" s="778"/>
      <c r="Y1204" s="778"/>
      <c r="Z1204" s="778"/>
      <c r="AA1204" s="778"/>
      <c r="AB1204" s="778"/>
      <c r="AC1204" s="778"/>
      <c r="AD1204" s="778"/>
      <c r="AE1204" s="778"/>
      <c r="AF1204" s="778"/>
      <c r="AG1204" s="778"/>
      <c r="AH1204" s="778"/>
      <c r="AI1204" s="778"/>
      <c r="AJ1204" s="778"/>
      <c r="AK1204" s="778"/>
      <c r="AL1204" s="778"/>
      <c r="AM1204" s="778"/>
      <c r="AN1204" s="778"/>
      <c r="AO1204" s="778"/>
      <c r="AP1204" s="778"/>
      <c r="AQ1204" s="778"/>
      <c r="AR1204" s="778"/>
      <c r="AS1204" s="778"/>
      <c r="AT1204" s="778"/>
      <c r="AU1204" s="778"/>
      <c r="AV1204" s="778"/>
      <c r="AW1204" s="778"/>
      <c r="AX1204" s="778"/>
      <c r="AY1204" s="778"/>
      <c r="AZ1204" s="778"/>
      <c r="BA1204" s="778"/>
      <c r="BB1204" s="778"/>
      <c r="BC1204" s="778"/>
      <c r="BD1204" s="778"/>
      <c r="BE1204" s="778"/>
      <c r="BF1204" s="778"/>
      <c r="BG1204" s="778"/>
      <c r="BH1204" s="778"/>
      <c r="BI1204" s="778"/>
      <c r="BJ1204" s="778"/>
      <c r="BK1204" s="778"/>
      <c r="BL1204" s="778"/>
      <c r="BM1204" s="778"/>
      <c r="BN1204" s="778"/>
      <c r="BO1204" s="778"/>
      <c r="BP1204" s="778"/>
      <c r="BQ1204" s="778"/>
      <c r="BR1204" s="778"/>
      <c r="BS1204" s="778"/>
      <c r="BT1204" s="778"/>
      <c r="BU1204" s="778"/>
      <c r="BV1204" s="778"/>
      <c r="BW1204" s="778"/>
      <c r="BX1204" s="778"/>
      <c r="BY1204" s="778"/>
      <c r="BZ1204" s="778"/>
      <c r="CA1204" s="778"/>
      <c r="CB1204" s="778"/>
      <c r="CC1204" s="778"/>
      <c r="CD1204" s="778"/>
      <c r="CE1204" s="778"/>
      <c r="CF1204" s="778"/>
      <c r="CG1204" s="778"/>
      <c r="CH1204" s="778"/>
      <c r="CI1204" s="778"/>
      <c r="CJ1204" s="778"/>
      <c r="CK1204" s="778"/>
      <c r="CL1204" s="778"/>
      <c r="CM1204" s="778"/>
      <c r="CN1204" s="778"/>
      <c r="CO1204" s="778"/>
      <c r="CP1204" s="778"/>
      <c r="CQ1204" s="778"/>
      <c r="CR1204" s="778"/>
      <c r="CS1204" s="778"/>
      <c r="CT1204" s="778"/>
      <c r="CU1204" s="778"/>
      <c r="CV1204" s="778"/>
      <c r="CW1204" s="778"/>
      <c r="CX1204" s="778"/>
      <c r="CY1204" s="778"/>
      <c r="CZ1204" s="778"/>
      <c r="DA1204" s="778"/>
      <c r="DB1204" s="778"/>
      <c r="DC1204" s="778"/>
      <c r="DD1204" s="778"/>
      <c r="DE1204" s="778"/>
      <c r="DF1204" s="778"/>
      <c r="DG1204" s="778"/>
      <c r="DH1204" s="778"/>
      <c r="DI1204" s="778"/>
      <c r="DJ1204" s="778"/>
      <c r="DK1204" s="778"/>
      <c r="DL1204" s="778"/>
      <c r="DM1204" s="778"/>
      <c r="DN1204" s="778"/>
      <c r="DO1204" s="778"/>
      <c r="DP1204" s="778"/>
      <c r="DQ1204" s="778"/>
      <c r="DR1204" s="778"/>
      <c r="DS1204" s="778"/>
      <c r="DT1204" s="778"/>
      <c r="DU1204" s="778"/>
      <c r="DV1204" s="778"/>
      <c r="DW1204" s="778"/>
      <c r="DX1204" s="778"/>
      <c r="DY1204" s="778"/>
      <c r="DZ1204" s="778"/>
      <c r="EA1204" s="778"/>
      <c r="EB1204" s="778"/>
      <c r="EC1204" s="778"/>
      <c r="ED1204" s="778"/>
      <c r="EE1204" s="778"/>
      <c r="EF1204" s="778"/>
      <c r="EG1204" s="778"/>
      <c r="EH1204" s="778"/>
      <c r="EI1204" s="778"/>
      <c r="EJ1204" s="778"/>
      <c r="EK1204" s="778"/>
      <c r="EL1204" s="778"/>
      <c r="EM1204" s="778"/>
      <c r="EN1204" s="778"/>
      <c r="EO1204" s="778"/>
      <c r="EP1204" s="778"/>
      <c r="EQ1204" s="778"/>
      <c r="ER1204" s="778"/>
      <c r="ES1204" s="778"/>
      <c r="ET1204" s="778"/>
      <c r="EU1204" s="778"/>
      <c r="EV1204" s="778"/>
      <c r="EW1204" s="778"/>
      <c r="EX1204" s="778"/>
      <c r="EY1204" s="778"/>
      <c r="EZ1204" s="778"/>
      <c r="FA1204" s="778"/>
      <c r="FB1204" s="778"/>
      <c r="FC1204" s="778"/>
      <c r="FD1204" s="778"/>
      <c r="FE1204" s="778"/>
      <c r="FF1204" s="778"/>
      <c r="FG1204" s="778"/>
      <c r="FH1204" s="778"/>
      <c r="FI1204" s="778"/>
      <c r="FJ1204" s="778"/>
      <c r="FK1204" s="778"/>
      <c r="FL1204" s="778"/>
      <c r="FM1204" s="778"/>
      <c r="FN1204" s="778"/>
      <c r="FO1204" s="778"/>
      <c r="FP1204" s="778"/>
      <c r="FQ1204" s="778"/>
      <c r="FR1204" s="778"/>
      <c r="FS1204" s="778"/>
      <c r="FT1204" s="778"/>
      <c r="FU1204" s="778"/>
      <c r="FV1204" s="778"/>
      <c r="FW1204" s="778"/>
      <c r="FX1204" s="778"/>
      <c r="FY1204" s="778"/>
      <c r="FZ1204" s="778"/>
      <c r="GA1204" s="778"/>
      <c r="GB1204" s="778"/>
      <c r="GC1204" s="778"/>
      <c r="GD1204" s="778"/>
      <c r="GE1204" s="778"/>
      <c r="GF1204" s="778"/>
      <c r="GG1204" s="778"/>
      <c r="GH1204" s="778"/>
      <c r="GI1204" s="778"/>
      <c r="GJ1204" s="778"/>
      <c r="GK1204" s="778"/>
      <c r="GL1204" s="778"/>
      <c r="GM1204" s="778"/>
      <c r="GN1204" s="778"/>
      <c r="GO1204" s="778"/>
      <c r="GP1204" s="778"/>
      <c r="GQ1204" s="778"/>
      <c r="GR1204" s="778"/>
      <c r="GS1204" s="778"/>
      <c r="GT1204" s="778"/>
      <c r="GU1204" s="778"/>
      <c r="GV1204" s="778"/>
      <c r="GW1204" s="778"/>
      <c r="GX1204" s="778"/>
      <c r="GY1204" s="778"/>
      <c r="GZ1204" s="778"/>
      <c r="HA1204" s="778"/>
      <c r="HB1204" s="778"/>
      <c r="HC1204" s="778"/>
      <c r="HD1204" s="778"/>
      <c r="HE1204" s="778"/>
      <c r="HF1204" s="778"/>
      <c r="HG1204" s="778"/>
      <c r="HH1204" s="778"/>
    </row>
    <row r="1205" spans="1:216" s="782" customFormat="1">
      <c r="A1205" s="779"/>
      <c r="B1205" s="780"/>
      <c r="C1205" s="780"/>
      <c r="D1205" s="780"/>
      <c r="E1205" s="780"/>
      <c r="F1205" s="780"/>
      <c r="G1205" s="780"/>
      <c r="H1205" s="780"/>
      <c r="I1205" s="780"/>
      <c r="J1205" s="780"/>
      <c r="K1205" s="780"/>
      <c r="L1205" s="780"/>
      <c r="M1205" s="780"/>
      <c r="N1205" s="780"/>
      <c r="O1205" s="780"/>
      <c r="P1205" s="780"/>
      <c r="Q1205" s="781"/>
      <c r="R1205" s="778"/>
      <c r="S1205" s="778"/>
      <c r="T1205" s="778"/>
      <c r="U1205" s="778"/>
      <c r="V1205" s="778"/>
      <c r="W1205" s="778"/>
      <c r="X1205" s="778"/>
      <c r="Y1205" s="778"/>
      <c r="Z1205" s="778"/>
      <c r="AA1205" s="778"/>
      <c r="AB1205" s="778"/>
      <c r="AC1205" s="778"/>
      <c r="AD1205" s="778"/>
      <c r="AE1205" s="778"/>
      <c r="AF1205" s="778"/>
      <c r="AG1205" s="778"/>
      <c r="AH1205" s="778"/>
      <c r="AI1205" s="778"/>
      <c r="AJ1205" s="778"/>
      <c r="AK1205" s="778"/>
      <c r="AL1205" s="778"/>
      <c r="AM1205" s="778"/>
      <c r="AN1205" s="778"/>
      <c r="AO1205" s="778"/>
      <c r="AP1205" s="778"/>
      <c r="AQ1205" s="778"/>
      <c r="AR1205" s="778"/>
      <c r="AS1205" s="778"/>
      <c r="AT1205" s="778"/>
      <c r="AU1205" s="778"/>
      <c r="AV1205" s="778"/>
      <c r="AW1205" s="778"/>
      <c r="AX1205" s="778"/>
      <c r="AY1205" s="778"/>
      <c r="AZ1205" s="778"/>
      <c r="BA1205" s="778"/>
      <c r="BB1205" s="778"/>
      <c r="BC1205" s="778"/>
      <c r="BD1205" s="778"/>
      <c r="BE1205" s="778"/>
      <c r="BF1205" s="778"/>
      <c r="BG1205" s="778"/>
      <c r="BH1205" s="778"/>
      <c r="BI1205" s="778"/>
      <c r="BJ1205" s="778"/>
      <c r="BK1205" s="778"/>
      <c r="BL1205" s="778"/>
      <c r="BM1205" s="778"/>
      <c r="BN1205" s="778"/>
      <c r="BO1205" s="778"/>
      <c r="BP1205" s="778"/>
      <c r="BQ1205" s="778"/>
      <c r="BR1205" s="778"/>
      <c r="BS1205" s="778"/>
      <c r="BT1205" s="778"/>
      <c r="BU1205" s="778"/>
      <c r="BV1205" s="778"/>
      <c r="BW1205" s="778"/>
      <c r="BX1205" s="778"/>
      <c r="BY1205" s="778"/>
      <c r="BZ1205" s="778"/>
      <c r="CA1205" s="778"/>
      <c r="CB1205" s="778"/>
      <c r="CC1205" s="778"/>
      <c r="CD1205" s="778"/>
      <c r="CE1205" s="778"/>
      <c r="CF1205" s="778"/>
      <c r="CG1205" s="778"/>
      <c r="CH1205" s="778"/>
      <c r="CI1205" s="778"/>
      <c r="CJ1205" s="778"/>
      <c r="CK1205" s="778"/>
      <c r="CL1205" s="778"/>
      <c r="CM1205" s="778"/>
      <c r="CN1205" s="778"/>
      <c r="CO1205" s="778"/>
      <c r="CP1205" s="778"/>
      <c r="CQ1205" s="778"/>
      <c r="CR1205" s="778"/>
      <c r="CS1205" s="778"/>
      <c r="CT1205" s="778"/>
      <c r="CU1205" s="778"/>
      <c r="CV1205" s="778"/>
      <c r="CW1205" s="778"/>
      <c r="CX1205" s="778"/>
      <c r="CY1205" s="778"/>
      <c r="CZ1205" s="778"/>
      <c r="DA1205" s="778"/>
      <c r="DB1205" s="778"/>
      <c r="DC1205" s="778"/>
      <c r="DD1205" s="778"/>
      <c r="DE1205" s="778"/>
      <c r="DF1205" s="778"/>
      <c r="DG1205" s="778"/>
      <c r="DH1205" s="778"/>
      <c r="DI1205" s="778"/>
      <c r="DJ1205" s="778"/>
      <c r="DK1205" s="778"/>
      <c r="DL1205" s="778"/>
      <c r="DM1205" s="778"/>
      <c r="DN1205" s="778"/>
      <c r="DO1205" s="778"/>
      <c r="DP1205" s="778"/>
      <c r="DQ1205" s="778"/>
      <c r="DR1205" s="778"/>
      <c r="DS1205" s="778"/>
      <c r="DT1205" s="778"/>
      <c r="DU1205" s="778"/>
      <c r="DV1205" s="778"/>
      <c r="DW1205" s="778"/>
      <c r="DX1205" s="778"/>
      <c r="DY1205" s="778"/>
      <c r="DZ1205" s="778"/>
      <c r="EA1205" s="778"/>
      <c r="EB1205" s="778"/>
      <c r="EC1205" s="778"/>
      <c r="ED1205" s="778"/>
      <c r="EE1205" s="778"/>
      <c r="EF1205" s="778"/>
      <c r="EG1205" s="778"/>
      <c r="EH1205" s="778"/>
      <c r="EI1205" s="778"/>
      <c r="EJ1205" s="778"/>
      <c r="EK1205" s="778"/>
      <c r="EL1205" s="778"/>
      <c r="EM1205" s="778"/>
      <c r="EN1205" s="778"/>
      <c r="EO1205" s="778"/>
      <c r="EP1205" s="778"/>
      <c r="EQ1205" s="778"/>
      <c r="ER1205" s="778"/>
      <c r="ES1205" s="778"/>
      <c r="ET1205" s="778"/>
      <c r="EU1205" s="778"/>
      <c r="EV1205" s="778"/>
      <c r="EW1205" s="778"/>
      <c r="EX1205" s="778"/>
      <c r="EY1205" s="778"/>
      <c r="EZ1205" s="778"/>
      <c r="FA1205" s="778"/>
      <c r="FB1205" s="778"/>
      <c r="FC1205" s="778"/>
      <c r="FD1205" s="778"/>
      <c r="FE1205" s="778"/>
      <c r="FF1205" s="778"/>
      <c r="FG1205" s="778"/>
      <c r="FH1205" s="778"/>
      <c r="FI1205" s="778"/>
      <c r="FJ1205" s="778"/>
      <c r="FK1205" s="778"/>
      <c r="FL1205" s="778"/>
      <c r="FM1205" s="778"/>
      <c r="FN1205" s="778"/>
      <c r="FO1205" s="778"/>
      <c r="FP1205" s="778"/>
      <c r="FQ1205" s="778"/>
      <c r="FR1205" s="778"/>
      <c r="FS1205" s="778"/>
      <c r="FT1205" s="778"/>
      <c r="FU1205" s="778"/>
      <c r="FV1205" s="778"/>
      <c r="FW1205" s="778"/>
      <c r="FX1205" s="778"/>
      <c r="FY1205" s="778"/>
      <c r="FZ1205" s="778"/>
      <c r="GA1205" s="778"/>
      <c r="GB1205" s="778"/>
      <c r="GC1205" s="778"/>
      <c r="GD1205" s="778"/>
      <c r="GE1205" s="778"/>
      <c r="GF1205" s="778"/>
      <c r="GG1205" s="778"/>
      <c r="GH1205" s="778"/>
      <c r="GI1205" s="778"/>
      <c r="GJ1205" s="778"/>
      <c r="GK1205" s="778"/>
      <c r="GL1205" s="778"/>
      <c r="GM1205" s="778"/>
      <c r="GN1205" s="778"/>
      <c r="GO1205" s="778"/>
      <c r="GP1205" s="778"/>
      <c r="GQ1205" s="778"/>
      <c r="GR1205" s="778"/>
      <c r="GS1205" s="778"/>
      <c r="GT1205" s="778"/>
      <c r="GU1205" s="778"/>
      <c r="GV1205" s="778"/>
      <c r="GW1205" s="778"/>
      <c r="GX1205" s="778"/>
      <c r="GY1205" s="778"/>
      <c r="GZ1205" s="778"/>
      <c r="HA1205" s="778"/>
      <c r="HB1205" s="778"/>
      <c r="HC1205" s="778"/>
      <c r="HD1205" s="778"/>
      <c r="HE1205" s="778"/>
      <c r="HF1205" s="778"/>
      <c r="HG1205" s="778"/>
      <c r="HH1205" s="778"/>
    </row>
    <row r="1206" spans="1:216" s="782" customFormat="1">
      <c r="A1206" s="779"/>
      <c r="B1206" s="780"/>
      <c r="C1206" s="780"/>
      <c r="D1206" s="780"/>
      <c r="E1206" s="780"/>
      <c r="F1206" s="780"/>
      <c r="G1206" s="780"/>
      <c r="H1206" s="780"/>
      <c r="I1206" s="780"/>
      <c r="J1206" s="780"/>
      <c r="K1206" s="780"/>
      <c r="L1206" s="780"/>
      <c r="M1206" s="780"/>
      <c r="N1206" s="780"/>
      <c r="O1206" s="780"/>
      <c r="P1206" s="780"/>
      <c r="Q1206" s="781"/>
      <c r="R1206" s="778"/>
      <c r="S1206" s="778"/>
      <c r="T1206" s="778"/>
      <c r="U1206" s="778"/>
      <c r="V1206" s="778"/>
      <c r="W1206" s="778"/>
      <c r="X1206" s="778"/>
      <c r="Y1206" s="778"/>
      <c r="Z1206" s="778"/>
      <c r="AA1206" s="778"/>
      <c r="AB1206" s="778"/>
      <c r="AC1206" s="778"/>
      <c r="AD1206" s="778"/>
      <c r="AE1206" s="778"/>
      <c r="AF1206" s="778"/>
      <c r="AG1206" s="778"/>
      <c r="AH1206" s="778"/>
      <c r="AI1206" s="778"/>
      <c r="AJ1206" s="778"/>
      <c r="AK1206" s="778"/>
      <c r="AL1206" s="778"/>
      <c r="AM1206" s="778"/>
      <c r="AN1206" s="778"/>
      <c r="AO1206" s="778"/>
      <c r="AP1206" s="778"/>
      <c r="AQ1206" s="778"/>
      <c r="AR1206" s="778"/>
      <c r="AS1206" s="778"/>
      <c r="AT1206" s="778"/>
      <c r="AU1206" s="778"/>
      <c r="AV1206" s="778"/>
      <c r="AW1206" s="778"/>
      <c r="AX1206" s="778"/>
      <c r="AY1206" s="778"/>
      <c r="AZ1206" s="778"/>
      <c r="BA1206" s="778"/>
      <c r="BB1206" s="778"/>
      <c r="BC1206" s="778"/>
      <c r="BD1206" s="778"/>
      <c r="BE1206" s="778"/>
      <c r="BF1206" s="778"/>
      <c r="BG1206" s="778"/>
      <c r="BH1206" s="778"/>
      <c r="BI1206" s="778"/>
      <c r="BJ1206" s="778"/>
      <c r="BK1206" s="778"/>
      <c r="BL1206" s="778"/>
      <c r="BM1206" s="778"/>
      <c r="BN1206" s="778"/>
      <c r="BO1206" s="778"/>
      <c r="BP1206" s="778"/>
      <c r="BQ1206" s="778"/>
      <c r="BR1206" s="778"/>
      <c r="BS1206" s="778"/>
      <c r="BT1206" s="778"/>
      <c r="BU1206" s="778"/>
      <c r="BV1206" s="778"/>
      <c r="BW1206" s="778"/>
      <c r="BX1206" s="778"/>
      <c r="BY1206" s="778"/>
      <c r="BZ1206" s="778"/>
      <c r="CA1206" s="778"/>
      <c r="CB1206" s="778"/>
      <c r="CC1206" s="778"/>
      <c r="CD1206" s="778"/>
      <c r="CE1206" s="778"/>
      <c r="CF1206" s="778"/>
      <c r="CG1206" s="778"/>
      <c r="CH1206" s="778"/>
      <c r="CI1206" s="778"/>
      <c r="CJ1206" s="778"/>
      <c r="CK1206" s="778"/>
      <c r="CL1206" s="778"/>
      <c r="CM1206" s="778"/>
      <c r="CN1206" s="778"/>
      <c r="CO1206" s="778"/>
      <c r="CP1206" s="778"/>
      <c r="CQ1206" s="778"/>
      <c r="CR1206" s="778"/>
      <c r="CS1206" s="778"/>
      <c r="CT1206" s="778"/>
      <c r="CU1206" s="778"/>
      <c r="CV1206" s="778"/>
      <c r="CW1206" s="778"/>
      <c r="CX1206" s="778"/>
      <c r="CY1206" s="778"/>
      <c r="CZ1206" s="778"/>
      <c r="DA1206" s="778"/>
      <c r="DB1206" s="778"/>
      <c r="DC1206" s="778"/>
      <c r="DD1206" s="778"/>
      <c r="DE1206" s="778"/>
      <c r="DF1206" s="778"/>
      <c r="DG1206" s="778"/>
      <c r="DH1206" s="778"/>
      <c r="DI1206" s="778"/>
      <c r="DJ1206" s="778"/>
      <c r="DK1206" s="778"/>
      <c r="DL1206" s="778"/>
      <c r="DM1206" s="778"/>
      <c r="DN1206" s="778"/>
      <c r="DO1206" s="778"/>
      <c r="DP1206" s="778"/>
      <c r="DQ1206" s="778"/>
      <c r="DR1206" s="778"/>
      <c r="DS1206" s="778"/>
      <c r="DT1206" s="778"/>
      <c r="DU1206" s="778"/>
      <c r="DV1206" s="778"/>
      <c r="DW1206" s="778"/>
      <c r="DX1206" s="778"/>
      <c r="DY1206" s="778"/>
      <c r="DZ1206" s="778"/>
      <c r="EA1206" s="778"/>
      <c r="EB1206" s="778"/>
      <c r="EC1206" s="778"/>
      <c r="ED1206" s="778"/>
      <c r="EE1206" s="778"/>
      <c r="EF1206" s="778"/>
      <c r="EG1206" s="778"/>
      <c r="EH1206" s="778"/>
      <c r="EI1206" s="778"/>
      <c r="EJ1206" s="778"/>
      <c r="EK1206" s="778"/>
      <c r="EL1206" s="778"/>
      <c r="EM1206" s="778"/>
      <c r="EN1206" s="778"/>
      <c r="EO1206" s="778"/>
      <c r="EP1206" s="778"/>
      <c r="EQ1206" s="778"/>
      <c r="ER1206" s="778"/>
      <c r="ES1206" s="778"/>
      <c r="ET1206" s="778"/>
      <c r="EU1206" s="778"/>
      <c r="EV1206" s="778"/>
      <c r="EW1206" s="778"/>
      <c r="EX1206" s="778"/>
      <c r="EY1206" s="778"/>
      <c r="EZ1206" s="778"/>
      <c r="FA1206" s="778"/>
      <c r="FB1206" s="778"/>
      <c r="FC1206" s="778"/>
      <c r="FD1206" s="778"/>
      <c r="FE1206" s="778"/>
      <c r="FF1206" s="778"/>
      <c r="FG1206" s="778"/>
      <c r="FH1206" s="778"/>
      <c r="FI1206" s="778"/>
      <c r="FJ1206" s="778"/>
      <c r="FK1206" s="778"/>
      <c r="FL1206" s="778"/>
      <c r="FM1206" s="778"/>
      <c r="FN1206" s="778"/>
      <c r="FO1206" s="778"/>
      <c r="FP1206" s="778"/>
      <c r="FQ1206" s="778"/>
      <c r="FR1206" s="778"/>
      <c r="FS1206" s="778"/>
      <c r="FT1206" s="778"/>
      <c r="FU1206" s="778"/>
      <c r="FV1206" s="778"/>
      <c r="FW1206" s="778"/>
      <c r="FX1206" s="778"/>
      <c r="FY1206" s="778"/>
      <c r="FZ1206" s="778"/>
      <c r="GA1206" s="778"/>
      <c r="GB1206" s="778"/>
      <c r="GC1206" s="778"/>
      <c r="GD1206" s="778"/>
      <c r="GE1206" s="778"/>
      <c r="GF1206" s="778"/>
      <c r="GG1206" s="778"/>
      <c r="GH1206" s="778"/>
      <c r="GI1206" s="778"/>
      <c r="GJ1206" s="778"/>
      <c r="GK1206" s="778"/>
      <c r="GL1206" s="778"/>
      <c r="GM1206" s="778"/>
      <c r="GN1206" s="778"/>
      <c r="GO1206" s="778"/>
      <c r="GP1206" s="778"/>
      <c r="GQ1206" s="778"/>
      <c r="GR1206" s="778"/>
      <c r="GS1206" s="778"/>
      <c r="GT1206" s="778"/>
      <c r="GU1206" s="778"/>
      <c r="GV1206" s="778"/>
      <c r="GW1206" s="778"/>
      <c r="GX1206" s="778"/>
      <c r="GY1206" s="778"/>
      <c r="GZ1206" s="778"/>
      <c r="HA1206" s="778"/>
      <c r="HB1206" s="778"/>
      <c r="HC1206" s="778"/>
      <c r="HD1206" s="778"/>
      <c r="HE1206" s="778"/>
      <c r="HF1206" s="778"/>
      <c r="HG1206" s="778"/>
      <c r="HH1206" s="778"/>
    </row>
    <row r="1207" spans="1:216" s="782" customFormat="1">
      <c r="A1207" s="779"/>
      <c r="B1207" s="780"/>
      <c r="C1207" s="780"/>
      <c r="D1207" s="780"/>
      <c r="E1207" s="780"/>
      <c r="F1207" s="780"/>
      <c r="G1207" s="780"/>
      <c r="H1207" s="780"/>
      <c r="I1207" s="780"/>
      <c r="J1207" s="780"/>
      <c r="K1207" s="780"/>
      <c r="L1207" s="780"/>
      <c r="M1207" s="780"/>
      <c r="N1207" s="780"/>
      <c r="O1207" s="780"/>
      <c r="P1207" s="780"/>
      <c r="Q1207" s="781"/>
      <c r="R1207" s="778"/>
      <c r="S1207" s="778"/>
      <c r="T1207" s="778"/>
      <c r="U1207" s="778"/>
      <c r="V1207" s="778"/>
      <c r="W1207" s="778"/>
      <c r="X1207" s="778"/>
      <c r="Y1207" s="778"/>
      <c r="Z1207" s="778"/>
      <c r="AA1207" s="778"/>
      <c r="AB1207" s="778"/>
      <c r="AC1207" s="778"/>
      <c r="AD1207" s="778"/>
      <c r="AE1207" s="778"/>
      <c r="AF1207" s="778"/>
      <c r="AG1207" s="778"/>
      <c r="AH1207" s="778"/>
      <c r="AI1207" s="778"/>
      <c r="AJ1207" s="778"/>
      <c r="AK1207" s="778"/>
      <c r="AL1207" s="778"/>
      <c r="AM1207" s="778"/>
      <c r="AN1207" s="778"/>
      <c r="AO1207" s="778"/>
      <c r="AP1207" s="778"/>
      <c r="AQ1207" s="778"/>
      <c r="AR1207" s="778"/>
      <c r="AS1207" s="778"/>
      <c r="AT1207" s="778"/>
      <c r="AU1207" s="778"/>
      <c r="AV1207" s="778"/>
      <c r="AW1207" s="778"/>
      <c r="AX1207" s="778"/>
      <c r="AY1207" s="778"/>
      <c r="AZ1207" s="778"/>
      <c r="BA1207" s="778"/>
      <c r="BB1207" s="778"/>
      <c r="BC1207" s="778"/>
      <c r="BD1207" s="778"/>
      <c r="BE1207" s="778"/>
      <c r="BF1207" s="778"/>
      <c r="BG1207" s="778"/>
      <c r="BH1207" s="778"/>
      <c r="BI1207" s="778"/>
      <c r="BJ1207" s="778"/>
      <c r="BK1207" s="778"/>
      <c r="BL1207" s="778"/>
      <c r="BM1207" s="778"/>
      <c r="BN1207" s="778"/>
      <c r="BO1207" s="778"/>
      <c r="BP1207" s="778"/>
      <c r="BQ1207" s="778"/>
      <c r="BR1207" s="778"/>
      <c r="BS1207" s="778"/>
      <c r="BT1207" s="778"/>
      <c r="BU1207" s="778"/>
      <c r="BV1207" s="778"/>
      <c r="BW1207" s="778"/>
      <c r="BX1207" s="778"/>
      <c r="BY1207" s="778"/>
      <c r="BZ1207" s="778"/>
      <c r="CA1207" s="778"/>
      <c r="CB1207" s="778"/>
      <c r="CC1207" s="778"/>
      <c r="CD1207" s="778"/>
      <c r="CE1207" s="778"/>
      <c r="CF1207" s="778"/>
      <c r="CG1207" s="778"/>
      <c r="CH1207" s="778"/>
      <c r="CI1207" s="778"/>
      <c r="CJ1207" s="778"/>
      <c r="CK1207" s="778"/>
      <c r="CL1207" s="778"/>
      <c r="CM1207" s="778"/>
      <c r="CN1207" s="778"/>
      <c r="CO1207" s="778"/>
      <c r="CP1207" s="778"/>
      <c r="CQ1207" s="778"/>
      <c r="CR1207" s="778"/>
      <c r="CS1207" s="778"/>
      <c r="CT1207" s="778"/>
      <c r="CU1207" s="778"/>
      <c r="CV1207" s="778"/>
      <c r="CW1207" s="778"/>
      <c r="CX1207" s="778"/>
      <c r="CY1207" s="778"/>
      <c r="CZ1207" s="778"/>
      <c r="DA1207" s="778"/>
      <c r="DB1207" s="778"/>
      <c r="DC1207" s="778"/>
      <c r="DD1207" s="778"/>
      <c r="DE1207" s="778"/>
      <c r="DF1207" s="778"/>
      <c r="DG1207" s="778"/>
      <c r="DH1207" s="778"/>
      <c r="DI1207" s="778"/>
      <c r="DJ1207" s="778"/>
      <c r="DK1207" s="778"/>
      <c r="DL1207" s="778"/>
      <c r="DM1207" s="778"/>
      <c r="DN1207" s="778"/>
      <c r="DO1207" s="778"/>
      <c r="DP1207" s="778"/>
      <c r="DQ1207" s="778"/>
      <c r="DR1207" s="778"/>
      <c r="DS1207" s="778"/>
      <c r="DT1207" s="778"/>
      <c r="DU1207" s="778"/>
      <c r="DV1207" s="778"/>
      <c r="DW1207" s="778"/>
      <c r="DX1207" s="778"/>
      <c r="DY1207" s="778"/>
      <c r="DZ1207" s="778"/>
      <c r="EA1207" s="778"/>
      <c r="EB1207" s="778"/>
      <c r="EC1207" s="778"/>
      <c r="ED1207" s="778"/>
      <c r="EE1207" s="778"/>
      <c r="EF1207" s="778"/>
      <c r="EG1207" s="778"/>
      <c r="EH1207" s="778"/>
      <c r="EI1207" s="778"/>
      <c r="EJ1207" s="778"/>
      <c r="EK1207" s="778"/>
      <c r="EL1207" s="778"/>
      <c r="EM1207" s="778"/>
      <c r="EN1207" s="778"/>
      <c r="EO1207" s="778"/>
      <c r="EP1207" s="778"/>
      <c r="EQ1207" s="778"/>
      <c r="ER1207" s="778"/>
      <c r="ES1207" s="778"/>
      <c r="ET1207" s="778"/>
      <c r="EU1207" s="778"/>
      <c r="EV1207" s="778"/>
      <c r="EW1207" s="778"/>
      <c r="EX1207" s="778"/>
      <c r="EY1207" s="778"/>
      <c r="EZ1207" s="778"/>
      <c r="FA1207" s="778"/>
      <c r="FB1207" s="778"/>
      <c r="FC1207" s="778"/>
      <c r="FD1207" s="778"/>
      <c r="FE1207" s="778"/>
      <c r="FF1207" s="778"/>
      <c r="FG1207" s="778"/>
      <c r="FH1207" s="778"/>
      <c r="FI1207" s="778"/>
      <c r="FJ1207" s="778"/>
      <c r="FK1207" s="778"/>
      <c r="FL1207" s="778"/>
      <c r="FM1207" s="778"/>
      <c r="FN1207" s="778"/>
      <c r="FO1207" s="778"/>
      <c r="FP1207" s="778"/>
      <c r="FQ1207" s="778"/>
      <c r="FR1207" s="778"/>
      <c r="FS1207" s="778"/>
      <c r="FT1207" s="778"/>
      <c r="FU1207" s="778"/>
      <c r="FV1207" s="778"/>
      <c r="FW1207" s="778"/>
      <c r="FX1207" s="778"/>
      <c r="FY1207" s="778"/>
      <c r="FZ1207" s="778"/>
      <c r="GA1207" s="778"/>
      <c r="GB1207" s="778"/>
      <c r="GC1207" s="778"/>
      <c r="GD1207" s="778"/>
      <c r="GE1207" s="778"/>
      <c r="GF1207" s="778"/>
      <c r="GG1207" s="778"/>
      <c r="GH1207" s="778"/>
      <c r="GI1207" s="778"/>
      <c r="GJ1207" s="778"/>
      <c r="GK1207" s="778"/>
      <c r="GL1207" s="778"/>
      <c r="GM1207" s="778"/>
      <c r="GN1207" s="778"/>
      <c r="GO1207" s="778"/>
      <c r="GP1207" s="778"/>
      <c r="GQ1207" s="778"/>
      <c r="GR1207" s="778"/>
      <c r="GS1207" s="778"/>
      <c r="GT1207" s="778"/>
      <c r="GU1207" s="778"/>
      <c r="GV1207" s="778"/>
      <c r="GW1207" s="778"/>
      <c r="GX1207" s="778"/>
      <c r="GY1207" s="778"/>
      <c r="GZ1207" s="778"/>
      <c r="HA1207" s="778"/>
      <c r="HB1207" s="778"/>
      <c r="HC1207" s="778"/>
      <c r="HD1207" s="778"/>
      <c r="HE1207" s="778"/>
      <c r="HF1207" s="778"/>
      <c r="HG1207" s="778"/>
      <c r="HH1207" s="778"/>
    </row>
    <row r="1208" spans="1:216" s="782" customFormat="1">
      <c r="A1208" s="779"/>
      <c r="B1208" s="780"/>
      <c r="C1208" s="780"/>
      <c r="D1208" s="780"/>
      <c r="E1208" s="780"/>
      <c r="F1208" s="780"/>
      <c r="G1208" s="780"/>
      <c r="H1208" s="780"/>
      <c r="I1208" s="780"/>
      <c r="J1208" s="780"/>
      <c r="K1208" s="780"/>
      <c r="L1208" s="780"/>
      <c r="M1208" s="780"/>
      <c r="N1208" s="780"/>
      <c r="O1208" s="780"/>
      <c r="P1208" s="780"/>
      <c r="Q1208" s="781"/>
      <c r="R1208" s="778"/>
      <c r="S1208" s="778"/>
      <c r="T1208" s="778"/>
      <c r="U1208" s="778"/>
      <c r="V1208" s="778"/>
      <c r="W1208" s="778"/>
      <c r="X1208" s="778"/>
      <c r="Y1208" s="778"/>
      <c r="Z1208" s="778"/>
      <c r="AA1208" s="778"/>
      <c r="AB1208" s="778"/>
      <c r="AC1208" s="778"/>
      <c r="AD1208" s="778"/>
      <c r="AE1208" s="778"/>
      <c r="AF1208" s="778"/>
      <c r="AG1208" s="778"/>
      <c r="AH1208" s="778"/>
      <c r="AI1208" s="778"/>
      <c r="AJ1208" s="778"/>
      <c r="AK1208" s="778"/>
      <c r="AL1208" s="778"/>
      <c r="AM1208" s="778"/>
      <c r="AN1208" s="778"/>
      <c r="AO1208" s="778"/>
      <c r="AP1208" s="778"/>
      <c r="AQ1208" s="778"/>
      <c r="AR1208" s="778"/>
      <c r="AS1208" s="778"/>
      <c r="AT1208" s="778"/>
      <c r="AU1208" s="778"/>
      <c r="AV1208" s="778"/>
      <c r="AW1208" s="778"/>
      <c r="AX1208" s="778"/>
      <c r="AY1208" s="778"/>
      <c r="AZ1208" s="778"/>
      <c r="BA1208" s="778"/>
      <c r="BB1208" s="778"/>
      <c r="BC1208" s="778"/>
      <c r="BD1208" s="778"/>
      <c r="BE1208" s="778"/>
      <c r="BF1208" s="778"/>
      <c r="BG1208" s="778"/>
      <c r="BH1208" s="778"/>
      <c r="BI1208" s="778"/>
      <c r="BJ1208" s="778"/>
      <c r="BK1208" s="778"/>
      <c r="BL1208" s="778"/>
      <c r="BM1208" s="778"/>
      <c r="BN1208" s="778"/>
      <c r="BO1208" s="778"/>
      <c r="BP1208" s="778"/>
      <c r="BQ1208" s="778"/>
      <c r="BR1208" s="778"/>
      <c r="BS1208" s="778"/>
      <c r="BT1208" s="778"/>
      <c r="BU1208" s="778"/>
      <c r="BV1208" s="778"/>
      <c r="BW1208" s="778"/>
      <c r="BX1208" s="778"/>
      <c r="BY1208" s="778"/>
      <c r="BZ1208" s="778"/>
      <c r="CA1208" s="778"/>
      <c r="CB1208" s="778"/>
      <c r="CC1208" s="778"/>
      <c r="CD1208" s="778"/>
      <c r="CE1208" s="778"/>
      <c r="CF1208" s="778"/>
      <c r="CG1208" s="778"/>
      <c r="CH1208" s="778"/>
      <c r="CI1208" s="778"/>
      <c r="CJ1208" s="778"/>
      <c r="CK1208" s="778"/>
      <c r="CL1208" s="778"/>
      <c r="CM1208" s="778"/>
      <c r="CN1208" s="778"/>
      <c r="CO1208" s="778"/>
      <c r="CP1208" s="778"/>
      <c r="CQ1208" s="778"/>
      <c r="CR1208" s="778"/>
      <c r="CS1208" s="778"/>
      <c r="CT1208" s="778"/>
      <c r="CU1208" s="778"/>
      <c r="CV1208" s="778"/>
      <c r="CW1208" s="778"/>
      <c r="CX1208" s="778"/>
      <c r="CY1208" s="778"/>
      <c r="CZ1208" s="778"/>
      <c r="DA1208" s="778"/>
      <c r="DB1208" s="778"/>
      <c r="DC1208" s="778"/>
      <c r="DD1208" s="778"/>
      <c r="DE1208" s="778"/>
      <c r="DF1208" s="778"/>
      <c r="DG1208" s="778"/>
      <c r="DH1208" s="778"/>
      <c r="DI1208" s="778"/>
      <c r="DJ1208" s="778"/>
      <c r="DK1208" s="778"/>
      <c r="DL1208" s="778"/>
      <c r="DM1208" s="778"/>
      <c r="DN1208" s="778"/>
      <c r="DO1208" s="778"/>
      <c r="DP1208" s="778"/>
      <c r="DQ1208" s="778"/>
      <c r="DR1208" s="778"/>
      <c r="DS1208" s="778"/>
      <c r="DT1208" s="778"/>
      <c r="DU1208" s="778"/>
      <c r="DV1208" s="778"/>
      <c r="DW1208" s="778"/>
      <c r="DX1208" s="778"/>
      <c r="DY1208" s="778"/>
      <c r="DZ1208" s="778"/>
      <c r="EA1208" s="778"/>
      <c r="EB1208" s="778"/>
      <c r="EC1208" s="778"/>
      <c r="ED1208" s="778"/>
      <c r="EE1208" s="778"/>
      <c r="EF1208" s="778"/>
      <c r="EG1208" s="778"/>
      <c r="EH1208" s="778"/>
      <c r="EI1208" s="778"/>
      <c r="EJ1208" s="778"/>
      <c r="EK1208" s="778"/>
      <c r="EL1208" s="778"/>
      <c r="EM1208" s="778"/>
      <c r="EN1208" s="778"/>
      <c r="EO1208" s="778"/>
      <c r="EP1208" s="778"/>
      <c r="EQ1208" s="778"/>
      <c r="ER1208" s="778"/>
      <c r="ES1208" s="778"/>
      <c r="ET1208" s="778"/>
      <c r="EU1208" s="778"/>
      <c r="EV1208" s="778"/>
      <c r="EW1208" s="778"/>
      <c r="EX1208" s="778"/>
      <c r="EY1208" s="778"/>
      <c r="EZ1208" s="778"/>
      <c r="FA1208" s="778"/>
      <c r="FB1208" s="778"/>
      <c r="FC1208" s="778"/>
      <c r="FD1208" s="778"/>
      <c r="FE1208" s="778"/>
      <c r="FF1208" s="778"/>
      <c r="FG1208" s="778"/>
      <c r="FH1208" s="778"/>
      <c r="FI1208" s="778"/>
      <c r="FJ1208" s="778"/>
      <c r="FK1208" s="778"/>
      <c r="FL1208" s="778"/>
      <c r="FM1208" s="778"/>
      <c r="FN1208" s="778"/>
      <c r="FO1208" s="778"/>
      <c r="FP1208" s="778"/>
      <c r="FQ1208" s="778"/>
      <c r="FR1208" s="778"/>
      <c r="FS1208" s="778"/>
      <c r="FT1208" s="778"/>
      <c r="FU1208" s="778"/>
      <c r="FV1208" s="778"/>
      <c r="FW1208" s="778"/>
      <c r="FX1208" s="778"/>
      <c r="FY1208" s="778"/>
      <c r="FZ1208" s="778"/>
      <c r="GA1208" s="778"/>
      <c r="GB1208" s="778"/>
      <c r="GC1208" s="778"/>
      <c r="GD1208" s="778"/>
      <c r="GE1208" s="778"/>
      <c r="GF1208" s="778"/>
      <c r="GG1208" s="778"/>
      <c r="GH1208" s="778"/>
      <c r="GI1208" s="778"/>
      <c r="GJ1208" s="778"/>
      <c r="GK1208" s="778"/>
      <c r="GL1208" s="778"/>
      <c r="GM1208" s="778"/>
      <c r="GN1208" s="778"/>
      <c r="GO1208" s="778"/>
      <c r="GP1208" s="778"/>
      <c r="GQ1208" s="778"/>
      <c r="GR1208" s="778"/>
      <c r="GS1208" s="778"/>
      <c r="GT1208" s="778"/>
      <c r="GU1208" s="778"/>
      <c r="GV1208" s="778"/>
      <c r="GW1208" s="778"/>
      <c r="GX1208" s="778"/>
      <c r="GY1208" s="778"/>
      <c r="GZ1208" s="778"/>
      <c r="HA1208" s="778"/>
      <c r="HB1208" s="778"/>
      <c r="HC1208" s="778"/>
      <c r="HD1208" s="778"/>
      <c r="HE1208" s="778"/>
      <c r="HF1208" s="778"/>
      <c r="HG1208" s="778"/>
      <c r="HH1208" s="778"/>
    </row>
    <row r="1209" spans="1:216" s="782" customFormat="1">
      <c r="A1209" s="779"/>
      <c r="B1209" s="780"/>
      <c r="C1209" s="780"/>
      <c r="D1209" s="780"/>
      <c r="E1209" s="780"/>
      <c r="F1209" s="780"/>
      <c r="G1209" s="780"/>
      <c r="H1209" s="780"/>
      <c r="I1209" s="780"/>
      <c r="J1209" s="780"/>
      <c r="K1209" s="780"/>
      <c r="L1209" s="780"/>
      <c r="M1209" s="780"/>
      <c r="N1209" s="780"/>
      <c r="O1209" s="780"/>
      <c r="P1209" s="780"/>
      <c r="Q1209" s="781"/>
      <c r="R1209" s="778"/>
      <c r="S1209" s="778"/>
      <c r="T1209" s="778"/>
      <c r="U1209" s="778"/>
      <c r="V1209" s="778"/>
      <c r="W1209" s="778"/>
      <c r="X1209" s="778"/>
      <c r="Y1209" s="778"/>
      <c r="Z1209" s="778"/>
      <c r="AA1209" s="778"/>
      <c r="AB1209" s="778"/>
      <c r="AC1209" s="778"/>
      <c r="AD1209" s="778"/>
      <c r="AE1209" s="778"/>
      <c r="AF1209" s="778"/>
      <c r="AG1209" s="778"/>
      <c r="AH1209" s="778"/>
      <c r="AI1209" s="778"/>
      <c r="AJ1209" s="778"/>
      <c r="AK1209" s="778"/>
      <c r="AL1209" s="778"/>
      <c r="AM1209" s="778"/>
      <c r="AN1209" s="778"/>
      <c r="AO1209" s="778"/>
      <c r="AP1209" s="778"/>
      <c r="AQ1209" s="778"/>
      <c r="AR1209" s="778"/>
      <c r="AS1209" s="778"/>
      <c r="AT1209" s="778"/>
      <c r="AU1209" s="778"/>
      <c r="AV1209" s="778"/>
      <c r="AW1209" s="778"/>
      <c r="AX1209" s="778"/>
      <c r="AY1209" s="778"/>
      <c r="AZ1209" s="778"/>
      <c r="BA1209" s="778"/>
      <c r="BB1209" s="778"/>
      <c r="BC1209" s="778"/>
      <c r="BD1209" s="778"/>
      <c r="BE1209" s="778"/>
      <c r="BF1209" s="778"/>
      <c r="BG1209" s="778"/>
      <c r="BH1209" s="778"/>
      <c r="BI1209" s="778"/>
      <c r="BJ1209" s="778"/>
      <c r="BK1209" s="778"/>
      <c r="BL1209" s="778"/>
      <c r="BM1209" s="778"/>
      <c r="BN1209" s="778"/>
      <c r="BO1209" s="778"/>
      <c r="BP1209" s="778"/>
      <c r="BQ1209" s="778"/>
      <c r="BR1209" s="778"/>
      <c r="BS1209" s="778"/>
      <c r="BT1209" s="778"/>
      <c r="BU1209" s="778"/>
      <c r="BV1209" s="778"/>
      <c r="BW1209" s="778"/>
      <c r="BX1209" s="778"/>
      <c r="BY1209" s="778"/>
      <c r="BZ1209" s="778"/>
      <c r="CA1209" s="778"/>
      <c r="CB1209" s="778"/>
      <c r="CC1209" s="778"/>
      <c r="CD1209" s="778"/>
      <c r="CE1209" s="778"/>
      <c r="CF1209" s="778"/>
      <c r="CG1209" s="778"/>
      <c r="CH1209" s="778"/>
      <c r="CI1209" s="778"/>
      <c r="CJ1209" s="778"/>
      <c r="CK1209" s="778"/>
      <c r="CL1209" s="778"/>
      <c r="CM1209" s="778"/>
      <c r="CN1209" s="778"/>
      <c r="CO1209" s="778"/>
      <c r="CP1209" s="778"/>
      <c r="CQ1209" s="778"/>
      <c r="CR1209" s="778"/>
      <c r="CS1209" s="778"/>
      <c r="CT1209" s="778"/>
      <c r="CU1209" s="778"/>
      <c r="CV1209" s="778"/>
      <c r="CW1209" s="778"/>
      <c r="CX1209" s="778"/>
      <c r="CY1209" s="778"/>
      <c r="CZ1209" s="778"/>
      <c r="DA1209" s="778"/>
      <c r="DB1209" s="778"/>
      <c r="DC1209" s="778"/>
      <c r="DD1209" s="778"/>
      <c r="DE1209" s="778"/>
      <c r="DF1209" s="778"/>
      <c r="DG1209" s="778"/>
      <c r="DH1209" s="778"/>
      <c r="DI1209" s="778"/>
      <c r="DJ1209" s="778"/>
      <c r="DK1209" s="778"/>
      <c r="DL1209" s="778"/>
      <c r="DM1209" s="778"/>
      <c r="DN1209" s="778"/>
      <c r="DO1209" s="778"/>
      <c r="DP1209" s="778"/>
      <c r="DQ1209" s="778"/>
      <c r="DR1209" s="778"/>
      <c r="DS1209" s="778"/>
      <c r="DT1209" s="778"/>
      <c r="DU1209" s="778"/>
      <c r="DV1209" s="778"/>
      <c r="DW1209" s="778"/>
      <c r="DX1209" s="778"/>
      <c r="DY1209" s="778"/>
      <c r="DZ1209" s="778"/>
      <c r="EA1209" s="778"/>
      <c r="EB1209" s="778"/>
      <c r="EC1209" s="778"/>
      <c r="ED1209" s="778"/>
      <c r="EE1209" s="778"/>
      <c r="EF1209" s="778"/>
      <c r="EG1209" s="778"/>
      <c r="EH1209" s="778"/>
      <c r="EI1209" s="778"/>
      <c r="EJ1209" s="778"/>
      <c r="EK1209" s="778"/>
      <c r="EL1209" s="778"/>
      <c r="EM1209" s="778"/>
      <c r="EN1209" s="778"/>
      <c r="EO1209" s="778"/>
      <c r="EP1209" s="778"/>
      <c r="EQ1209" s="778"/>
      <c r="ER1209" s="778"/>
      <c r="ES1209" s="778"/>
      <c r="ET1209" s="778"/>
      <c r="EU1209" s="778"/>
      <c r="EV1209" s="778"/>
      <c r="EW1209" s="778"/>
      <c r="EX1209" s="778"/>
      <c r="EY1209" s="778"/>
      <c r="EZ1209" s="778"/>
      <c r="FA1209" s="778"/>
      <c r="FB1209" s="778"/>
      <c r="FC1209" s="778"/>
      <c r="FD1209" s="778"/>
      <c r="FE1209" s="778"/>
      <c r="FF1209" s="778"/>
      <c r="FG1209" s="778"/>
      <c r="FH1209" s="778"/>
      <c r="FI1209" s="778"/>
      <c r="FJ1209" s="778"/>
      <c r="FK1209" s="778"/>
      <c r="FL1209" s="778"/>
      <c r="FM1209" s="778"/>
      <c r="FN1209" s="778"/>
      <c r="FO1209" s="778"/>
      <c r="FP1209" s="778"/>
      <c r="FQ1209" s="778"/>
      <c r="FR1209" s="778"/>
      <c r="FS1209" s="778"/>
      <c r="FT1209" s="778"/>
      <c r="FU1209" s="778"/>
      <c r="FV1209" s="778"/>
      <c r="FW1209" s="778"/>
      <c r="FX1209" s="778"/>
      <c r="FY1209" s="778"/>
      <c r="FZ1209" s="778"/>
      <c r="GA1209" s="778"/>
      <c r="GB1209" s="778"/>
      <c r="GC1209" s="778"/>
      <c r="GD1209" s="778"/>
      <c r="GE1209" s="778"/>
      <c r="GF1209" s="778"/>
      <c r="GG1209" s="778"/>
      <c r="GH1209" s="778"/>
      <c r="GI1209" s="778"/>
      <c r="GJ1209" s="778"/>
      <c r="GK1209" s="778"/>
      <c r="GL1209" s="778"/>
      <c r="GM1209" s="778"/>
      <c r="GN1209" s="778"/>
      <c r="GO1209" s="778"/>
      <c r="GP1209" s="778"/>
      <c r="GQ1209" s="778"/>
      <c r="GR1209" s="778"/>
      <c r="GS1209" s="778"/>
      <c r="GT1209" s="778"/>
      <c r="GU1209" s="778"/>
      <c r="GV1209" s="778"/>
      <c r="GW1209" s="778"/>
      <c r="GX1209" s="778"/>
      <c r="GY1209" s="778"/>
      <c r="GZ1209" s="778"/>
      <c r="HA1209" s="778"/>
      <c r="HB1209" s="778"/>
      <c r="HC1209" s="778"/>
      <c r="HD1209" s="778"/>
      <c r="HE1209" s="778"/>
      <c r="HF1209" s="778"/>
      <c r="HG1209" s="778"/>
      <c r="HH1209" s="778"/>
    </row>
    <row r="1210" spans="1:216" s="782" customFormat="1">
      <c r="A1210" s="779"/>
      <c r="B1210" s="780"/>
      <c r="C1210" s="780"/>
      <c r="D1210" s="780"/>
      <c r="E1210" s="780"/>
      <c r="F1210" s="780"/>
      <c r="G1210" s="780"/>
      <c r="H1210" s="780"/>
      <c r="I1210" s="780"/>
      <c r="J1210" s="780"/>
      <c r="K1210" s="780"/>
      <c r="L1210" s="780"/>
      <c r="M1210" s="780"/>
      <c r="N1210" s="780"/>
      <c r="O1210" s="780"/>
      <c r="P1210" s="780"/>
      <c r="Q1210" s="781"/>
      <c r="R1210" s="778"/>
      <c r="S1210" s="778"/>
      <c r="T1210" s="778"/>
      <c r="U1210" s="778"/>
      <c r="V1210" s="778"/>
      <c r="W1210" s="778"/>
      <c r="X1210" s="778"/>
      <c r="Y1210" s="778"/>
      <c r="Z1210" s="778"/>
      <c r="AA1210" s="778"/>
      <c r="AB1210" s="778"/>
      <c r="AC1210" s="778"/>
      <c r="AD1210" s="778"/>
      <c r="AE1210" s="778"/>
      <c r="AF1210" s="778"/>
      <c r="AG1210" s="778"/>
      <c r="AH1210" s="778"/>
      <c r="AI1210" s="778"/>
      <c r="AJ1210" s="778"/>
      <c r="AK1210" s="778"/>
      <c r="AL1210" s="778"/>
      <c r="AM1210" s="778"/>
      <c r="AN1210" s="778"/>
      <c r="AO1210" s="778"/>
      <c r="AP1210" s="778"/>
      <c r="AQ1210" s="778"/>
      <c r="AR1210" s="778"/>
      <c r="AS1210" s="778"/>
      <c r="AT1210" s="778"/>
      <c r="AU1210" s="778"/>
      <c r="AV1210" s="778"/>
      <c r="AW1210" s="778"/>
      <c r="AX1210" s="778"/>
      <c r="AY1210" s="778"/>
      <c r="AZ1210" s="778"/>
      <c r="BA1210" s="778"/>
      <c r="BB1210" s="778"/>
      <c r="BC1210" s="778"/>
      <c r="BD1210" s="778"/>
      <c r="BE1210" s="778"/>
      <c r="BF1210" s="778"/>
      <c r="BG1210" s="778"/>
      <c r="BH1210" s="778"/>
      <c r="BI1210" s="778"/>
      <c r="BJ1210" s="778"/>
      <c r="BK1210" s="778"/>
      <c r="BL1210" s="778"/>
      <c r="BM1210" s="778"/>
      <c r="BN1210" s="778"/>
      <c r="BO1210" s="778"/>
      <c r="BP1210" s="778"/>
      <c r="BQ1210" s="778"/>
      <c r="BR1210" s="778"/>
      <c r="BS1210" s="778"/>
      <c r="BT1210" s="778"/>
      <c r="BU1210" s="778"/>
      <c r="BV1210" s="778"/>
      <c r="BW1210" s="778"/>
      <c r="BX1210" s="778"/>
      <c r="BY1210" s="778"/>
      <c r="BZ1210" s="778"/>
      <c r="CA1210" s="778"/>
      <c r="CB1210" s="778"/>
      <c r="CC1210" s="778"/>
      <c r="CD1210" s="778"/>
      <c r="CE1210" s="778"/>
      <c r="CF1210" s="778"/>
      <c r="CG1210" s="778"/>
      <c r="CH1210" s="778"/>
      <c r="CI1210" s="778"/>
      <c r="CJ1210" s="778"/>
      <c r="CK1210" s="778"/>
      <c r="CL1210" s="778"/>
      <c r="CM1210" s="778"/>
      <c r="CN1210" s="778"/>
      <c r="CO1210" s="778"/>
      <c r="CP1210" s="778"/>
      <c r="CQ1210" s="778"/>
      <c r="CR1210" s="778"/>
      <c r="CS1210" s="778"/>
      <c r="CT1210" s="778"/>
      <c r="CU1210" s="778"/>
      <c r="CV1210" s="778"/>
      <c r="CW1210" s="778"/>
      <c r="CX1210" s="778"/>
      <c r="CY1210" s="778"/>
      <c r="CZ1210" s="778"/>
      <c r="DA1210" s="778"/>
      <c r="DB1210" s="778"/>
      <c r="DC1210" s="778"/>
      <c r="DD1210" s="778"/>
      <c r="DE1210" s="778"/>
      <c r="DF1210" s="778"/>
      <c r="DG1210" s="778"/>
      <c r="DH1210" s="778"/>
      <c r="DI1210" s="778"/>
      <c r="DJ1210" s="778"/>
      <c r="DK1210" s="778"/>
      <c r="DL1210" s="778"/>
      <c r="DM1210" s="778"/>
      <c r="DN1210" s="778"/>
      <c r="DO1210" s="778"/>
      <c r="DP1210" s="778"/>
      <c r="DQ1210" s="778"/>
      <c r="DR1210" s="778"/>
      <c r="DS1210" s="778"/>
      <c r="DT1210" s="778"/>
      <c r="DU1210" s="778"/>
      <c r="DV1210" s="778"/>
      <c r="DW1210" s="778"/>
      <c r="DX1210" s="778"/>
      <c r="DY1210" s="778"/>
      <c r="DZ1210" s="778"/>
      <c r="EA1210" s="778"/>
      <c r="EB1210" s="778"/>
      <c r="EC1210" s="778"/>
      <c r="ED1210" s="778"/>
      <c r="EE1210" s="778"/>
      <c r="EF1210" s="778"/>
      <c r="EG1210" s="778"/>
      <c r="EH1210" s="778"/>
      <c r="EI1210" s="778"/>
      <c r="EJ1210" s="778"/>
      <c r="EK1210" s="778"/>
      <c r="EL1210" s="778"/>
      <c r="EM1210" s="778"/>
      <c r="EN1210" s="778"/>
      <c r="EO1210" s="778"/>
      <c r="EP1210" s="778"/>
      <c r="EQ1210" s="778"/>
      <c r="ER1210" s="778"/>
      <c r="ES1210" s="778"/>
      <c r="ET1210" s="778"/>
      <c r="EU1210" s="778"/>
      <c r="EV1210" s="778"/>
      <c r="EW1210" s="778"/>
      <c r="EX1210" s="778"/>
      <c r="EY1210" s="778"/>
      <c r="EZ1210" s="778"/>
      <c r="FA1210" s="778"/>
      <c r="FB1210" s="778"/>
      <c r="FC1210" s="778"/>
      <c r="FD1210" s="778"/>
      <c r="FE1210" s="778"/>
      <c r="FF1210" s="778"/>
      <c r="FG1210" s="778"/>
      <c r="FH1210" s="778"/>
      <c r="FI1210" s="778"/>
      <c r="FJ1210" s="778"/>
      <c r="FK1210" s="778"/>
      <c r="FL1210" s="778"/>
      <c r="FM1210" s="778"/>
      <c r="FN1210" s="778"/>
      <c r="FO1210" s="778"/>
      <c r="FP1210" s="778"/>
      <c r="FQ1210" s="778"/>
      <c r="FR1210" s="778"/>
      <c r="FS1210" s="778"/>
      <c r="FT1210" s="778"/>
      <c r="FU1210" s="778"/>
      <c r="FV1210" s="778"/>
      <c r="FW1210" s="778"/>
      <c r="FX1210" s="778"/>
      <c r="FY1210" s="778"/>
      <c r="FZ1210" s="778"/>
      <c r="GA1210" s="778"/>
      <c r="GB1210" s="778"/>
      <c r="GC1210" s="778"/>
      <c r="GD1210" s="778"/>
      <c r="GE1210" s="778"/>
      <c r="GF1210" s="778"/>
      <c r="GG1210" s="778"/>
      <c r="GH1210" s="778"/>
      <c r="GI1210" s="778"/>
      <c r="GJ1210" s="778"/>
      <c r="GK1210" s="778"/>
      <c r="GL1210" s="778"/>
      <c r="GM1210" s="778"/>
      <c r="GN1210" s="778"/>
      <c r="GO1210" s="778"/>
      <c r="GP1210" s="778"/>
      <c r="GQ1210" s="778"/>
      <c r="GR1210" s="778"/>
      <c r="GS1210" s="778"/>
      <c r="GT1210" s="778"/>
      <c r="GU1210" s="778"/>
      <c r="GV1210" s="778"/>
      <c r="GW1210" s="778"/>
      <c r="GX1210" s="778"/>
      <c r="GY1210" s="778"/>
      <c r="GZ1210" s="778"/>
      <c r="HA1210" s="778"/>
      <c r="HB1210" s="778"/>
      <c r="HC1210" s="778"/>
      <c r="HD1210" s="778"/>
      <c r="HE1210" s="778"/>
      <c r="HF1210" s="778"/>
      <c r="HG1210" s="778"/>
      <c r="HH1210" s="778"/>
    </row>
    <row r="1211" spans="1:216" s="782" customFormat="1">
      <c r="A1211" s="779"/>
      <c r="B1211" s="780"/>
      <c r="C1211" s="780"/>
      <c r="D1211" s="780"/>
      <c r="E1211" s="780"/>
      <c r="F1211" s="780"/>
      <c r="G1211" s="780"/>
      <c r="H1211" s="780"/>
      <c r="I1211" s="780"/>
      <c r="J1211" s="780"/>
      <c r="K1211" s="780"/>
      <c r="L1211" s="780"/>
      <c r="M1211" s="780"/>
      <c r="N1211" s="780"/>
      <c r="O1211" s="780"/>
      <c r="P1211" s="780"/>
      <c r="Q1211" s="781"/>
      <c r="R1211" s="778"/>
      <c r="S1211" s="778"/>
      <c r="T1211" s="778"/>
      <c r="U1211" s="778"/>
      <c r="V1211" s="778"/>
      <c r="W1211" s="778"/>
      <c r="X1211" s="778"/>
      <c r="Y1211" s="778"/>
      <c r="Z1211" s="778"/>
      <c r="AA1211" s="778"/>
      <c r="AB1211" s="778"/>
      <c r="AC1211" s="778"/>
      <c r="AD1211" s="778"/>
      <c r="AE1211" s="778"/>
      <c r="AF1211" s="778"/>
      <c r="AG1211" s="778"/>
      <c r="AH1211" s="778"/>
      <c r="AI1211" s="778"/>
      <c r="AJ1211" s="778"/>
      <c r="AK1211" s="778"/>
      <c r="AL1211" s="778"/>
      <c r="AM1211" s="778"/>
      <c r="AN1211" s="778"/>
      <c r="AO1211" s="778"/>
      <c r="AP1211" s="778"/>
      <c r="AQ1211" s="778"/>
      <c r="AR1211" s="778"/>
      <c r="AS1211" s="778"/>
      <c r="AT1211" s="778"/>
      <c r="AU1211" s="778"/>
      <c r="AV1211" s="778"/>
      <c r="AW1211" s="778"/>
      <c r="AX1211" s="778"/>
      <c r="AY1211" s="778"/>
      <c r="AZ1211" s="778"/>
      <c r="BA1211" s="778"/>
      <c r="BB1211" s="778"/>
      <c r="BC1211" s="778"/>
      <c r="BD1211" s="778"/>
      <c r="BE1211" s="778"/>
      <c r="BF1211" s="778"/>
      <c r="BG1211" s="778"/>
      <c r="BH1211" s="778"/>
      <c r="BI1211" s="778"/>
      <c r="BJ1211" s="778"/>
      <c r="BK1211" s="778"/>
      <c r="BL1211" s="778"/>
      <c r="BM1211" s="778"/>
      <c r="BN1211" s="778"/>
      <c r="BO1211" s="778"/>
      <c r="BP1211" s="778"/>
      <c r="BQ1211" s="778"/>
      <c r="BR1211" s="778"/>
      <c r="BS1211" s="778"/>
      <c r="BT1211" s="778"/>
      <c r="BU1211" s="778"/>
      <c r="BV1211" s="778"/>
      <c r="BW1211" s="778"/>
      <c r="BX1211" s="778"/>
      <c r="BY1211" s="778"/>
      <c r="BZ1211" s="778"/>
      <c r="CA1211" s="778"/>
      <c r="CB1211" s="778"/>
      <c r="CC1211" s="778"/>
      <c r="CD1211" s="778"/>
      <c r="CE1211" s="778"/>
      <c r="CF1211" s="778"/>
      <c r="CG1211" s="778"/>
      <c r="CH1211" s="778"/>
      <c r="CI1211" s="778"/>
      <c r="CJ1211" s="778"/>
      <c r="CK1211" s="778"/>
      <c r="CL1211" s="778"/>
      <c r="CM1211" s="778"/>
      <c r="CN1211" s="778"/>
      <c r="CO1211" s="778"/>
      <c r="CP1211" s="778"/>
      <c r="CQ1211" s="778"/>
      <c r="CR1211" s="778"/>
      <c r="CS1211" s="778"/>
      <c r="CT1211" s="778"/>
      <c r="CU1211" s="778"/>
      <c r="CV1211" s="778"/>
      <c r="CW1211" s="778"/>
      <c r="CX1211" s="778"/>
      <c r="CY1211" s="778"/>
      <c r="CZ1211" s="778"/>
      <c r="DA1211" s="778"/>
      <c r="DB1211" s="778"/>
      <c r="DC1211" s="778"/>
      <c r="DD1211" s="778"/>
      <c r="DE1211" s="778"/>
      <c r="DF1211" s="778"/>
      <c r="DG1211" s="778"/>
      <c r="DH1211" s="778"/>
      <c r="DI1211" s="778"/>
      <c r="DJ1211" s="778"/>
      <c r="DK1211" s="778"/>
      <c r="DL1211" s="778"/>
      <c r="DM1211" s="778"/>
      <c r="DN1211" s="778"/>
      <c r="DO1211" s="778"/>
      <c r="DP1211" s="778"/>
      <c r="DQ1211" s="778"/>
      <c r="DR1211" s="778"/>
      <c r="DS1211" s="778"/>
      <c r="DT1211" s="778"/>
      <c r="DU1211" s="778"/>
      <c r="DV1211" s="778"/>
      <c r="DW1211" s="778"/>
      <c r="DX1211" s="778"/>
      <c r="DY1211" s="778"/>
      <c r="DZ1211" s="778"/>
      <c r="EA1211" s="778"/>
      <c r="EB1211" s="778"/>
      <c r="EC1211" s="778"/>
      <c r="ED1211" s="778"/>
      <c r="EE1211" s="778"/>
      <c r="EF1211" s="778"/>
      <c r="EG1211" s="778"/>
      <c r="EH1211" s="778"/>
      <c r="EI1211" s="778"/>
      <c r="EJ1211" s="778"/>
      <c r="EK1211" s="778"/>
      <c r="EL1211" s="778"/>
      <c r="EM1211" s="778"/>
      <c r="EN1211" s="778"/>
      <c r="EO1211" s="778"/>
      <c r="EP1211" s="778"/>
      <c r="EQ1211" s="778"/>
      <c r="ER1211" s="778"/>
      <c r="ES1211" s="778"/>
      <c r="ET1211" s="778"/>
      <c r="EU1211" s="778"/>
      <c r="EV1211" s="778"/>
      <c r="EW1211" s="778"/>
      <c r="EX1211" s="778"/>
      <c r="EY1211" s="778"/>
      <c r="EZ1211" s="778"/>
      <c r="FA1211" s="778"/>
      <c r="FB1211" s="778"/>
      <c r="FC1211" s="778"/>
      <c r="FD1211" s="778"/>
      <c r="FE1211" s="778"/>
      <c r="FF1211" s="778"/>
      <c r="FG1211" s="778"/>
      <c r="FH1211" s="778"/>
      <c r="FI1211" s="778"/>
      <c r="FJ1211" s="778"/>
      <c r="FK1211" s="778"/>
      <c r="FL1211" s="778"/>
      <c r="FM1211" s="778"/>
      <c r="FN1211" s="778"/>
      <c r="FO1211" s="778"/>
      <c r="FP1211" s="778"/>
      <c r="FQ1211" s="778"/>
      <c r="FR1211" s="778"/>
      <c r="FS1211" s="778"/>
      <c r="FT1211" s="778"/>
      <c r="FU1211" s="778"/>
      <c r="FV1211" s="778"/>
      <c r="FW1211" s="778"/>
      <c r="FX1211" s="778"/>
      <c r="FY1211" s="778"/>
      <c r="FZ1211" s="778"/>
      <c r="GA1211" s="778"/>
      <c r="GB1211" s="778"/>
      <c r="GC1211" s="778"/>
      <c r="GD1211" s="778"/>
      <c r="GE1211" s="778"/>
      <c r="GF1211" s="778"/>
      <c r="GG1211" s="778"/>
      <c r="GH1211" s="778"/>
      <c r="GI1211" s="778"/>
      <c r="GJ1211" s="778"/>
      <c r="GK1211" s="778"/>
      <c r="GL1211" s="778"/>
      <c r="GM1211" s="778"/>
      <c r="GN1211" s="778"/>
      <c r="GO1211" s="778"/>
      <c r="GP1211" s="778"/>
      <c r="GQ1211" s="778"/>
      <c r="GR1211" s="778"/>
      <c r="GS1211" s="778"/>
      <c r="GT1211" s="778"/>
      <c r="GU1211" s="778"/>
      <c r="GV1211" s="778"/>
      <c r="GW1211" s="778"/>
      <c r="GX1211" s="778"/>
      <c r="GY1211" s="778"/>
      <c r="GZ1211" s="778"/>
      <c r="HA1211" s="778"/>
      <c r="HB1211" s="778"/>
      <c r="HC1211" s="778"/>
      <c r="HD1211" s="778"/>
      <c r="HE1211" s="778"/>
      <c r="HF1211" s="778"/>
      <c r="HG1211" s="778"/>
      <c r="HH1211" s="778"/>
    </row>
    <row r="1212" spans="1:216" s="782" customFormat="1">
      <c r="A1212" s="779"/>
      <c r="B1212" s="780"/>
      <c r="C1212" s="780"/>
      <c r="D1212" s="780"/>
      <c r="E1212" s="780"/>
      <c r="F1212" s="780"/>
      <c r="G1212" s="780"/>
      <c r="H1212" s="780"/>
      <c r="I1212" s="780"/>
      <c r="J1212" s="780"/>
      <c r="K1212" s="780"/>
      <c r="L1212" s="780"/>
      <c r="M1212" s="780"/>
      <c r="N1212" s="780"/>
      <c r="O1212" s="780"/>
      <c r="P1212" s="780"/>
      <c r="Q1212" s="781"/>
      <c r="R1212" s="778"/>
      <c r="S1212" s="778"/>
      <c r="T1212" s="778"/>
      <c r="U1212" s="778"/>
      <c r="V1212" s="778"/>
      <c r="W1212" s="778"/>
      <c r="X1212" s="778"/>
      <c r="Y1212" s="778"/>
      <c r="Z1212" s="778"/>
      <c r="AA1212" s="778"/>
      <c r="AB1212" s="778"/>
      <c r="AC1212" s="778"/>
      <c r="AD1212" s="778"/>
      <c r="AE1212" s="778"/>
      <c r="AF1212" s="778"/>
      <c r="AG1212" s="778"/>
      <c r="AH1212" s="778"/>
      <c r="AI1212" s="778"/>
      <c r="AJ1212" s="778"/>
      <c r="AK1212" s="778"/>
      <c r="AL1212" s="778"/>
      <c r="AM1212" s="778"/>
      <c r="AN1212" s="778"/>
      <c r="AO1212" s="778"/>
      <c r="AP1212" s="778"/>
      <c r="AQ1212" s="778"/>
      <c r="AR1212" s="778"/>
      <c r="AS1212" s="778"/>
      <c r="AT1212" s="778"/>
      <c r="AU1212" s="778"/>
      <c r="AV1212" s="778"/>
      <c r="AW1212" s="778"/>
      <c r="AX1212" s="778"/>
      <c r="AY1212" s="778"/>
      <c r="AZ1212" s="778"/>
      <c r="BA1212" s="778"/>
      <c r="BB1212" s="778"/>
      <c r="BC1212" s="778"/>
      <c r="BD1212" s="778"/>
      <c r="BE1212" s="778"/>
      <c r="BF1212" s="778"/>
      <c r="BG1212" s="778"/>
      <c r="BH1212" s="778"/>
      <c r="BI1212" s="778"/>
      <c r="BJ1212" s="778"/>
      <c r="BK1212" s="778"/>
      <c r="BL1212" s="778"/>
      <c r="BM1212" s="778"/>
      <c r="BN1212" s="778"/>
      <c r="BO1212" s="778"/>
      <c r="BP1212" s="778"/>
      <c r="BQ1212" s="778"/>
      <c r="BR1212" s="778"/>
      <c r="BS1212" s="778"/>
      <c r="BT1212" s="778"/>
      <c r="BU1212" s="778"/>
      <c r="BV1212" s="778"/>
      <c r="BW1212" s="778"/>
      <c r="BX1212" s="778"/>
      <c r="BY1212" s="778"/>
      <c r="BZ1212" s="778"/>
      <c r="CA1212" s="778"/>
      <c r="CB1212" s="778"/>
      <c r="CC1212" s="778"/>
      <c r="CD1212" s="778"/>
      <c r="CE1212" s="778"/>
      <c r="CF1212" s="778"/>
      <c r="CG1212" s="778"/>
      <c r="CH1212" s="778"/>
      <c r="CI1212" s="778"/>
      <c r="CJ1212" s="778"/>
      <c r="CK1212" s="778"/>
      <c r="CL1212" s="778"/>
      <c r="CM1212" s="778"/>
      <c r="CN1212" s="778"/>
      <c r="CO1212" s="778"/>
      <c r="CP1212" s="778"/>
      <c r="CQ1212" s="778"/>
      <c r="CR1212" s="778"/>
      <c r="CS1212" s="778"/>
      <c r="CT1212" s="778"/>
      <c r="CU1212" s="778"/>
      <c r="CV1212" s="778"/>
      <c r="CW1212" s="778"/>
      <c r="CX1212" s="778"/>
      <c r="CY1212" s="778"/>
      <c r="CZ1212" s="778"/>
      <c r="DA1212" s="778"/>
      <c r="DB1212" s="778"/>
      <c r="DC1212" s="778"/>
      <c r="DD1212" s="778"/>
      <c r="DE1212" s="778"/>
      <c r="DF1212" s="778"/>
      <c r="DG1212" s="778"/>
      <c r="DH1212" s="778"/>
      <c r="DI1212" s="778"/>
      <c r="DJ1212" s="778"/>
      <c r="DK1212" s="778"/>
      <c r="DL1212" s="778"/>
      <c r="DM1212" s="778"/>
      <c r="DN1212" s="778"/>
      <c r="DO1212" s="778"/>
      <c r="DP1212" s="778"/>
      <c r="DQ1212" s="778"/>
      <c r="DR1212" s="778"/>
      <c r="DS1212" s="778"/>
      <c r="DT1212" s="778"/>
      <c r="DU1212" s="778"/>
      <c r="DV1212" s="778"/>
      <c r="DW1212" s="778"/>
      <c r="DX1212" s="778"/>
      <c r="DY1212" s="778"/>
      <c r="DZ1212" s="778"/>
      <c r="EA1212" s="778"/>
      <c r="EB1212" s="778"/>
      <c r="EC1212" s="778"/>
      <c r="ED1212" s="778"/>
      <c r="EE1212" s="778"/>
      <c r="EF1212" s="778"/>
      <c r="EG1212" s="778"/>
      <c r="EH1212" s="778"/>
      <c r="EI1212" s="778"/>
      <c r="EJ1212" s="778"/>
      <c r="EK1212" s="778"/>
      <c r="EL1212" s="778"/>
      <c r="EM1212" s="778"/>
      <c r="EN1212" s="778"/>
      <c r="EO1212" s="778"/>
      <c r="EP1212" s="778"/>
      <c r="EQ1212" s="778"/>
      <c r="ER1212" s="778"/>
      <c r="ES1212" s="778"/>
      <c r="ET1212" s="778"/>
      <c r="EU1212" s="778"/>
      <c r="EV1212" s="778"/>
      <c r="EW1212" s="778"/>
      <c r="EX1212" s="778"/>
      <c r="EY1212" s="778"/>
      <c r="EZ1212" s="778"/>
      <c r="FA1212" s="778"/>
      <c r="FB1212" s="778"/>
      <c r="FC1212" s="778"/>
      <c r="FD1212" s="778"/>
      <c r="FE1212" s="778"/>
      <c r="FF1212" s="778"/>
      <c r="FG1212" s="778"/>
      <c r="FH1212" s="778"/>
      <c r="FI1212" s="778"/>
      <c r="FJ1212" s="778"/>
      <c r="FK1212" s="778"/>
      <c r="FL1212" s="778"/>
      <c r="FM1212" s="778"/>
      <c r="FN1212" s="778"/>
      <c r="FO1212" s="778"/>
      <c r="FP1212" s="778"/>
      <c r="FQ1212" s="778"/>
      <c r="FR1212" s="778"/>
      <c r="FS1212" s="778"/>
      <c r="FT1212" s="778"/>
      <c r="FU1212" s="778"/>
      <c r="FV1212" s="778"/>
      <c r="FW1212" s="778"/>
      <c r="FX1212" s="778"/>
      <c r="FY1212" s="778"/>
      <c r="FZ1212" s="778"/>
      <c r="GA1212" s="778"/>
      <c r="GB1212" s="778"/>
      <c r="GC1212" s="778"/>
      <c r="GD1212" s="778"/>
      <c r="GE1212" s="778"/>
      <c r="GF1212" s="778"/>
      <c r="GG1212" s="778"/>
      <c r="GH1212" s="778"/>
      <c r="GI1212" s="778"/>
      <c r="GJ1212" s="778"/>
      <c r="GK1212" s="778"/>
      <c r="GL1212" s="778"/>
      <c r="GM1212" s="778"/>
      <c r="GN1212" s="778"/>
      <c r="GO1212" s="778"/>
      <c r="GP1212" s="778"/>
      <c r="GQ1212" s="778"/>
      <c r="GR1212" s="778"/>
      <c r="GS1212" s="778"/>
      <c r="GT1212" s="778"/>
      <c r="GU1212" s="778"/>
      <c r="GV1212" s="778"/>
      <c r="GW1212" s="778"/>
      <c r="GX1212" s="778"/>
      <c r="GY1212" s="778"/>
      <c r="GZ1212" s="778"/>
      <c r="HA1212" s="778"/>
      <c r="HB1212" s="778"/>
      <c r="HC1212" s="778"/>
      <c r="HD1212" s="778"/>
      <c r="HE1212" s="778"/>
      <c r="HF1212" s="778"/>
      <c r="HG1212" s="778"/>
      <c r="HH1212" s="778"/>
    </row>
    <row r="1213" spans="1:216" s="782" customFormat="1">
      <c r="A1213" s="779"/>
      <c r="B1213" s="780"/>
      <c r="C1213" s="780"/>
      <c r="D1213" s="780"/>
      <c r="E1213" s="780"/>
      <c r="F1213" s="780"/>
      <c r="G1213" s="780"/>
      <c r="H1213" s="780"/>
      <c r="I1213" s="780"/>
      <c r="J1213" s="780"/>
      <c r="K1213" s="780"/>
      <c r="L1213" s="780"/>
      <c r="M1213" s="780"/>
      <c r="N1213" s="780"/>
      <c r="O1213" s="780"/>
      <c r="P1213" s="780"/>
      <c r="Q1213" s="781"/>
      <c r="R1213" s="778"/>
      <c r="S1213" s="778"/>
      <c r="T1213" s="778"/>
      <c r="U1213" s="778"/>
      <c r="V1213" s="778"/>
      <c r="W1213" s="778"/>
      <c r="X1213" s="778"/>
      <c r="Y1213" s="778"/>
      <c r="Z1213" s="778"/>
      <c r="AA1213" s="778"/>
      <c r="AB1213" s="778"/>
      <c r="AC1213" s="778"/>
      <c r="AD1213" s="778"/>
      <c r="AE1213" s="778"/>
      <c r="AF1213" s="778"/>
      <c r="AG1213" s="778"/>
      <c r="AH1213" s="778"/>
      <c r="AI1213" s="778"/>
      <c r="AJ1213" s="778"/>
      <c r="AK1213" s="778"/>
      <c r="AL1213" s="778"/>
      <c r="AM1213" s="778"/>
      <c r="AN1213" s="778"/>
      <c r="AO1213" s="778"/>
      <c r="AP1213" s="778"/>
      <c r="AQ1213" s="778"/>
      <c r="AR1213" s="778"/>
      <c r="AS1213" s="778"/>
      <c r="AT1213" s="778"/>
      <c r="AU1213" s="778"/>
      <c r="AV1213" s="778"/>
      <c r="AW1213" s="778"/>
      <c r="AX1213" s="778"/>
      <c r="AY1213" s="778"/>
      <c r="AZ1213" s="778"/>
      <c r="BA1213" s="778"/>
      <c r="BB1213" s="778"/>
      <c r="BC1213" s="778"/>
      <c r="BD1213" s="778"/>
      <c r="BE1213" s="778"/>
      <c r="BF1213" s="778"/>
      <c r="BG1213" s="778"/>
      <c r="BH1213" s="778"/>
      <c r="BI1213" s="778"/>
      <c r="BJ1213" s="778"/>
      <c r="BK1213" s="778"/>
      <c r="BL1213" s="778"/>
      <c r="BM1213" s="778"/>
      <c r="BN1213" s="778"/>
      <c r="BO1213" s="778"/>
      <c r="BP1213" s="778"/>
      <c r="BQ1213" s="778"/>
      <c r="BR1213" s="778"/>
      <c r="BS1213" s="778"/>
      <c r="BT1213" s="778"/>
      <c r="BU1213" s="778"/>
      <c r="BV1213" s="778"/>
      <c r="BW1213" s="778"/>
      <c r="BX1213" s="778"/>
      <c r="BY1213" s="778"/>
      <c r="BZ1213" s="778"/>
      <c r="CA1213" s="778"/>
      <c r="CB1213" s="778"/>
      <c r="CC1213" s="778"/>
      <c r="CD1213" s="778"/>
      <c r="CE1213" s="778"/>
      <c r="CF1213" s="778"/>
      <c r="CG1213" s="778"/>
      <c r="CH1213" s="778"/>
      <c r="CI1213" s="778"/>
      <c r="CJ1213" s="778"/>
      <c r="CK1213" s="778"/>
      <c r="CL1213" s="778"/>
      <c r="CM1213" s="778"/>
      <c r="CN1213" s="778"/>
      <c r="CO1213" s="778"/>
      <c r="CP1213" s="778"/>
      <c r="CQ1213" s="778"/>
      <c r="CR1213" s="778"/>
      <c r="CS1213" s="778"/>
      <c r="CT1213" s="778"/>
      <c r="CU1213" s="778"/>
      <c r="CV1213" s="778"/>
      <c r="CW1213" s="778"/>
      <c r="CX1213" s="778"/>
      <c r="CY1213" s="778"/>
      <c r="CZ1213" s="778"/>
      <c r="DA1213" s="778"/>
      <c r="DB1213" s="778"/>
      <c r="DC1213" s="778"/>
      <c r="DD1213" s="778"/>
      <c r="DE1213" s="778"/>
      <c r="DF1213" s="778"/>
      <c r="DG1213" s="778"/>
      <c r="DH1213" s="778"/>
      <c r="DI1213" s="778"/>
      <c r="DJ1213" s="778"/>
      <c r="DK1213" s="778"/>
      <c r="DL1213" s="778"/>
      <c r="DM1213" s="778"/>
      <c r="DN1213" s="778"/>
      <c r="DO1213" s="778"/>
      <c r="DP1213" s="778"/>
      <c r="DQ1213" s="778"/>
      <c r="DR1213" s="778"/>
      <c r="DS1213" s="778"/>
      <c r="DT1213" s="778"/>
      <c r="DU1213" s="778"/>
      <c r="DV1213" s="778"/>
      <c r="DW1213" s="778"/>
      <c r="DX1213" s="778"/>
      <c r="DY1213" s="778"/>
      <c r="DZ1213" s="778"/>
      <c r="EA1213" s="778"/>
      <c r="EB1213" s="778"/>
      <c r="EC1213" s="778"/>
      <c r="ED1213" s="778"/>
      <c r="EE1213" s="778"/>
      <c r="EF1213" s="778"/>
      <c r="EG1213" s="778"/>
      <c r="EH1213" s="778"/>
      <c r="EI1213" s="778"/>
      <c r="EJ1213" s="778"/>
      <c r="EK1213" s="778"/>
      <c r="EL1213" s="778"/>
      <c r="EM1213" s="778"/>
      <c r="EN1213" s="778"/>
      <c r="EO1213" s="778"/>
      <c r="EP1213" s="778"/>
      <c r="EQ1213" s="778"/>
      <c r="ER1213" s="778"/>
      <c r="ES1213" s="778"/>
      <c r="ET1213" s="778"/>
      <c r="EU1213" s="778"/>
      <c r="EV1213" s="778"/>
      <c r="EW1213" s="778"/>
      <c r="EX1213" s="778"/>
      <c r="EY1213" s="778"/>
      <c r="EZ1213" s="778"/>
      <c r="FA1213" s="778"/>
      <c r="FB1213" s="778"/>
      <c r="FC1213" s="778"/>
      <c r="FD1213" s="778"/>
      <c r="FE1213" s="778"/>
      <c r="FF1213" s="778"/>
      <c r="FG1213" s="778"/>
      <c r="FH1213" s="778"/>
      <c r="FI1213" s="778"/>
      <c r="FJ1213" s="778"/>
      <c r="FK1213" s="778"/>
      <c r="FL1213" s="778"/>
      <c r="FM1213" s="778"/>
      <c r="FN1213" s="778"/>
      <c r="FO1213" s="778"/>
      <c r="FP1213" s="778"/>
      <c r="FQ1213" s="778"/>
      <c r="FR1213" s="778"/>
      <c r="FS1213" s="778"/>
      <c r="FT1213" s="778"/>
      <c r="FU1213" s="778"/>
      <c r="FV1213" s="778"/>
      <c r="FW1213" s="778"/>
      <c r="FX1213" s="778"/>
      <c r="FY1213" s="778"/>
      <c r="FZ1213" s="778"/>
      <c r="GA1213" s="778"/>
      <c r="GB1213" s="778"/>
      <c r="GC1213" s="778"/>
      <c r="GD1213" s="778"/>
      <c r="GE1213" s="778"/>
      <c r="GF1213" s="778"/>
      <c r="GG1213" s="778"/>
      <c r="GH1213" s="778"/>
      <c r="GI1213" s="778"/>
      <c r="GJ1213" s="778"/>
      <c r="GK1213" s="778"/>
      <c r="GL1213" s="778"/>
      <c r="GM1213" s="778"/>
      <c r="GN1213" s="778"/>
      <c r="GO1213" s="778"/>
      <c r="GP1213" s="778"/>
      <c r="GQ1213" s="778"/>
      <c r="GR1213" s="778"/>
      <c r="GS1213" s="778"/>
      <c r="GT1213" s="778"/>
      <c r="GU1213" s="778"/>
      <c r="GV1213" s="778"/>
      <c r="GW1213" s="778"/>
      <c r="GX1213" s="778"/>
      <c r="GY1213" s="778"/>
      <c r="GZ1213" s="778"/>
      <c r="HA1213" s="778"/>
      <c r="HB1213" s="778"/>
      <c r="HC1213" s="778"/>
      <c r="HD1213" s="778"/>
      <c r="HE1213" s="778"/>
      <c r="HF1213" s="778"/>
      <c r="HG1213" s="778"/>
      <c r="HH1213" s="778"/>
    </row>
    <row r="1214" spans="1:216" s="782" customFormat="1">
      <c r="A1214" s="779"/>
      <c r="B1214" s="780"/>
      <c r="C1214" s="780"/>
      <c r="D1214" s="780"/>
      <c r="E1214" s="780"/>
      <c r="F1214" s="780"/>
      <c r="G1214" s="780"/>
      <c r="H1214" s="780"/>
      <c r="I1214" s="780"/>
      <c r="J1214" s="780"/>
      <c r="K1214" s="780"/>
      <c r="L1214" s="780"/>
      <c r="M1214" s="780"/>
      <c r="N1214" s="780"/>
      <c r="O1214" s="780"/>
      <c r="P1214" s="780"/>
      <c r="Q1214" s="781"/>
      <c r="R1214" s="778"/>
      <c r="S1214" s="778"/>
      <c r="T1214" s="778"/>
      <c r="U1214" s="778"/>
      <c r="V1214" s="778"/>
      <c r="W1214" s="778"/>
      <c r="X1214" s="778"/>
      <c r="Y1214" s="778"/>
      <c r="Z1214" s="778"/>
      <c r="AA1214" s="778"/>
      <c r="AB1214" s="778"/>
      <c r="AC1214" s="778"/>
      <c r="AD1214" s="778"/>
      <c r="AE1214" s="778"/>
      <c r="AF1214" s="778"/>
      <c r="AG1214" s="778"/>
      <c r="AH1214" s="778"/>
      <c r="AI1214" s="778"/>
      <c r="AJ1214" s="778"/>
      <c r="AK1214" s="778"/>
      <c r="AL1214" s="778"/>
      <c r="AM1214" s="778"/>
      <c r="AN1214" s="778"/>
      <c r="AO1214" s="778"/>
      <c r="AP1214" s="778"/>
      <c r="AQ1214" s="778"/>
      <c r="AR1214" s="778"/>
      <c r="AS1214" s="778"/>
      <c r="AT1214" s="778"/>
      <c r="AU1214" s="778"/>
      <c r="AV1214" s="778"/>
      <c r="AW1214" s="778"/>
      <c r="AX1214" s="778"/>
      <c r="AY1214" s="778"/>
      <c r="AZ1214" s="778"/>
      <c r="BA1214" s="778"/>
      <c r="BB1214" s="778"/>
      <c r="BC1214" s="778"/>
      <c r="BD1214" s="778"/>
      <c r="BE1214" s="778"/>
      <c r="BF1214" s="778"/>
      <c r="BG1214" s="778"/>
      <c r="BH1214" s="778"/>
      <c r="BI1214" s="778"/>
      <c r="BJ1214" s="778"/>
      <c r="BK1214" s="778"/>
      <c r="BL1214" s="778"/>
      <c r="BM1214" s="778"/>
      <c r="BN1214" s="778"/>
      <c r="BO1214" s="778"/>
      <c r="BP1214" s="778"/>
      <c r="BQ1214" s="778"/>
      <c r="BR1214" s="778"/>
      <c r="BS1214" s="778"/>
      <c r="BT1214" s="778"/>
      <c r="BU1214" s="778"/>
      <c r="BV1214" s="778"/>
      <c r="BW1214" s="778"/>
      <c r="BX1214" s="778"/>
      <c r="BY1214" s="778"/>
      <c r="BZ1214" s="778"/>
      <c r="CA1214" s="778"/>
      <c r="CB1214" s="778"/>
      <c r="CC1214" s="778"/>
      <c r="CD1214" s="778"/>
      <c r="CE1214" s="778"/>
      <c r="CF1214" s="778"/>
      <c r="CG1214" s="778"/>
      <c r="CH1214" s="778"/>
      <c r="CI1214" s="778"/>
      <c r="CJ1214" s="778"/>
      <c r="CK1214" s="778"/>
      <c r="CL1214" s="778"/>
      <c r="CM1214" s="778"/>
      <c r="CN1214" s="778"/>
      <c r="CO1214" s="778"/>
      <c r="CP1214" s="778"/>
      <c r="CQ1214" s="778"/>
      <c r="CR1214" s="778"/>
      <c r="CS1214" s="778"/>
      <c r="CT1214" s="778"/>
      <c r="CU1214" s="778"/>
      <c r="CV1214" s="778"/>
      <c r="CW1214" s="778"/>
      <c r="CX1214" s="778"/>
      <c r="CY1214" s="778"/>
      <c r="CZ1214" s="778"/>
      <c r="DA1214" s="778"/>
      <c r="DB1214" s="778"/>
      <c r="DC1214" s="778"/>
      <c r="DD1214" s="778"/>
      <c r="DE1214" s="778"/>
      <c r="DF1214" s="778"/>
      <c r="DG1214" s="778"/>
      <c r="DH1214" s="778"/>
      <c r="DI1214" s="778"/>
      <c r="DJ1214" s="778"/>
      <c r="DK1214" s="778"/>
      <c r="DL1214" s="778"/>
      <c r="DM1214" s="778"/>
      <c r="DN1214" s="778"/>
      <c r="DO1214" s="778"/>
      <c r="DP1214" s="778"/>
      <c r="DQ1214" s="778"/>
      <c r="DR1214" s="778"/>
      <c r="DS1214" s="778"/>
      <c r="DT1214" s="778"/>
      <c r="DU1214" s="778"/>
      <c r="DV1214" s="778"/>
      <c r="DW1214" s="778"/>
      <c r="DX1214" s="778"/>
      <c r="DY1214" s="778"/>
      <c r="DZ1214" s="778"/>
      <c r="EA1214" s="778"/>
      <c r="EB1214" s="778"/>
      <c r="EC1214" s="778"/>
      <c r="ED1214" s="778"/>
      <c r="EE1214" s="778"/>
      <c r="EF1214" s="778"/>
      <c r="EG1214" s="778"/>
      <c r="EH1214" s="778"/>
      <c r="EI1214" s="778"/>
      <c r="EJ1214" s="778"/>
      <c r="EK1214" s="778"/>
      <c r="EL1214" s="778"/>
      <c r="EM1214" s="778"/>
      <c r="EN1214" s="778"/>
      <c r="EO1214" s="778"/>
      <c r="EP1214" s="778"/>
      <c r="EQ1214" s="778"/>
      <c r="ER1214" s="778"/>
      <c r="ES1214" s="778"/>
      <c r="ET1214" s="778"/>
      <c r="EU1214" s="778"/>
      <c r="EV1214" s="778"/>
      <c r="EW1214" s="778"/>
      <c r="EX1214" s="778"/>
      <c r="EY1214" s="778"/>
      <c r="EZ1214" s="778"/>
      <c r="FA1214" s="778"/>
      <c r="FB1214" s="778"/>
      <c r="FC1214" s="778"/>
      <c r="FD1214" s="778"/>
      <c r="FE1214" s="778"/>
      <c r="FF1214" s="778"/>
      <c r="FG1214" s="778"/>
      <c r="FH1214" s="778"/>
      <c r="FI1214" s="778"/>
      <c r="FJ1214" s="778"/>
      <c r="FK1214" s="778"/>
      <c r="FL1214" s="778"/>
      <c r="FM1214" s="778"/>
      <c r="FN1214" s="778"/>
      <c r="FO1214" s="778"/>
      <c r="FP1214" s="778"/>
      <c r="FQ1214" s="778"/>
      <c r="FR1214" s="778"/>
      <c r="FS1214" s="778"/>
      <c r="FT1214" s="778"/>
      <c r="FU1214" s="778"/>
      <c r="FV1214" s="778"/>
      <c r="FW1214" s="778"/>
      <c r="FX1214" s="778"/>
      <c r="FY1214" s="778"/>
      <c r="FZ1214" s="778"/>
      <c r="GA1214" s="778"/>
      <c r="GB1214" s="778"/>
      <c r="GC1214" s="778"/>
      <c r="GD1214" s="778"/>
      <c r="GE1214" s="778"/>
      <c r="GF1214" s="778"/>
      <c r="GG1214" s="778"/>
      <c r="GH1214" s="778"/>
      <c r="GI1214" s="778"/>
      <c r="GJ1214" s="778"/>
      <c r="GK1214" s="778"/>
      <c r="GL1214" s="778"/>
      <c r="GM1214" s="778"/>
      <c r="GN1214" s="778"/>
      <c r="GO1214" s="778"/>
      <c r="GP1214" s="778"/>
      <c r="GQ1214" s="778"/>
      <c r="GR1214" s="778"/>
      <c r="GS1214" s="778"/>
      <c r="GT1214" s="778"/>
      <c r="GU1214" s="778"/>
      <c r="GV1214" s="778"/>
      <c r="GW1214" s="778"/>
      <c r="GX1214" s="778"/>
      <c r="GY1214" s="778"/>
      <c r="GZ1214" s="778"/>
      <c r="HA1214" s="778"/>
      <c r="HB1214" s="778"/>
      <c r="HC1214" s="778"/>
      <c r="HD1214" s="778"/>
      <c r="HE1214" s="778"/>
      <c r="HF1214" s="778"/>
      <c r="HG1214" s="778"/>
      <c r="HH1214" s="778"/>
    </row>
    <row r="1215" spans="1:216" s="782" customFormat="1">
      <c r="A1215" s="779"/>
      <c r="B1215" s="780"/>
      <c r="C1215" s="780"/>
      <c r="D1215" s="780"/>
      <c r="E1215" s="780"/>
      <c r="F1215" s="780"/>
      <c r="G1215" s="780"/>
      <c r="H1215" s="780"/>
      <c r="I1215" s="780"/>
      <c r="J1215" s="780"/>
      <c r="K1215" s="780"/>
      <c r="L1215" s="780"/>
      <c r="M1215" s="780"/>
      <c r="N1215" s="780"/>
      <c r="O1215" s="780"/>
      <c r="P1215" s="780"/>
      <c r="Q1215" s="781"/>
      <c r="R1215" s="778"/>
      <c r="S1215" s="778"/>
      <c r="T1215" s="778"/>
      <c r="U1215" s="778"/>
      <c r="V1215" s="778"/>
      <c r="W1215" s="778"/>
      <c r="X1215" s="778"/>
      <c r="Y1215" s="778"/>
      <c r="Z1215" s="778"/>
      <c r="AA1215" s="778"/>
      <c r="AB1215" s="778"/>
      <c r="AC1215" s="778"/>
      <c r="AD1215" s="778"/>
      <c r="AE1215" s="778"/>
      <c r="AF1215" s="778"/>
      <c r="AG1215" s="778"/>
      <c r="AH1215" s="778"/>
      <c r="AI1215" s="778"/>
      <c r="AJ1215" s="778"/>
      <c r="AK1215" s="778"/>
      <c r="AL1215" s="778"/>
      <c r="AM1215" s="778"/>
      <c r="AN1215" s="778"/>
      <c r="AO1215" s="778"/>
      <c r="AP1215" s="778"/>
      <c r="AQ1215" s="778"/>
      <c r="AR1215" s="778"/>
      <c r="AS1215" s="778"/>
      <c r="AT1215" s="778"/>
      <c r="AU1215" s="778"/>
      <c r="AV1215" s="778"/>
      <c r="AW1215" s="778"/>
      <c r="AX1215" s="778"/>
      <c r="AY1215" s="778"/>
      <c r="AZ1215" s="778"/>
      <c r="BA1215" s="778"/>
      <c r="BB1215" s="778"/>
      <c r="BC1215" s="778"/>
      <c r="BD1215" s="778"/>
      <c r="BE1215" s="778"/>
      <c r="BF1215" s="778"/>
      <c r="BG1215" s="778"/>
      <c r="BH1215" s="778"/>
      <c r="BI1215" s="778"/>
      <c r="BJ1215" s="778"/>
      <c r="BK1215" s="778"/>
      <c r="BL1215" s="778"/>
      <c r="BM1215" s="778"/>
      <c r="BN1215" s="778"/>
      <c r="BO1215" s="778"/>
      <c r="BP1215" s="778"/>
      <c r="BQ1215" s="778"/>
      <c r="BR1215" s="778"/>
      <c r="BS1215" s="778"/>
      <c r="BT1215" s="778"/>
      <c r="BU1215" s="778"/>
      <c r="BV1215" s="778"/>
      <c r="BW1215" s="778"/>
      <c r="BX1215" s="778"/>
      <c r="BY1215" s="778"/>
      <c r="BZ1215" s="778"/>
      <c r="CA1215" s="778"/>
      <c r="CB1215" s="778"/>
      <c r="CC1215" s="778"/>
      <c r="CD1215" s="778"/>
      <c r="CE1215" s="778"/>
      <c r="CF1215" s="778"/>
      <c r="CG1215" s="778"/>
      <c r="CH1215" s="778"/>
      <c r="CI1215" s="778"/>
      <c r="CJ1215" s="778"/>
      <c r="CK1215" s="778"/>
      <c r="CL1215" s="778"/>
      <c r="CM1215" s="778"/>
      <c r="CN1215" s="778"/>
      <c r="CO1215" s="778"/>
      <c r="CP1215" s="778"/>
      <c r="CQ1215" s="778"/>
      <c r="CR1215" s="778"/>
      <c r="CS1215" s="778"/>
      <c r="CT1215" s="778"/>
      <c r="CU1215" s="778"/>
      <c r="CV1215" s="778"/>
      <c r="CW1215" s="778"/>
      <c r="CX1215" s="778"/>
      <c r="CY1215" s="778"/>
      <c r="CZ1215" s="778"/>
      <c r="DA1215" s="778"/>
      <c r="DB1215" s="778"/>
      <c r="DC1215" s="778"/>
      <c r="DD1215" s="778"/>
      <c r="DE1215" s="778"/>
      <c r="DF1215" s="778"/>
      <c r="DG1215" s="778"/>
      <c r="DH1215" s="778"/>
      <c r="DI1215" s="778"/>
      <c r="DJ1215" s="778"/>
      <c r="DK1215" s="778"/>
      <c r="DL1215" s="778"/>
      <c r="DM1215" s="778"/>
      <c r="DN1215" s="778"/>
      <c r="DO1215" s="778"/>
      <c r="DP1215" s="778"/>
      <c r="DQ1215" s="778"/>
      <c r="DR1215" s="778"/>
      <c r="DS1215" s="778"/>
      <c r="DT1215" s="778"/>
      <c r="DU1215" s="778"/>
      <c r="DV1215" s="778"/>
      <c r="DW1215" s="778"/>
      <c r="DX1215" s="778"/>
      <c r="DY1215" s="778"/>
      <c r="DZ1215" s="778"/>
      <c r="EA1215" s="778"/>
      <c r="EB1215" s="778"/>
      <c r="EC1215" s="778"/>
      <c r="ED1215" s="778"/>
      <c r="EE1215" s="778"/>
      <c r="EF1215" s="778"/>
      <c r="EG1215" s="778"/>
      <c r="EH1215" s="778"/>
      <c r="EI1215" s="778"/>
      <c r="EJ1215" s="778"/>
      <c r="EK1215" s="778"/>
      <c r="EL1215" s="778"/>
      <c r="EM1215" s="778"/>
      <c r="EN1215" s="778"/>
      <c r="EO1215" s="778"/>
      <c r="EP1215" s="778"/>
      <c r="EQ1215" s="778"/>
      <c r="ER1215" s="778"/>
      <c r="ES1215" s="778"/>
      <c r="ET1215" s="778"/>
      <c r="EU1215" s="778"/>
      <c r="EV1215" s="778"/>
      <c r="EW1215" s="778"/>
      <c r="EX1215" s="778"/>
      <c r="EY1215" s="778"/>
      <c r="EZ1215" s="778"/>
      <c r="FA1215" s="778"/>
      <c r="FB1215" s="778"/>
      <c r="FC1215" s="778"/>
      <c r="FD1215" s="778"/>
      <c r="FE1215" s="778"/>
      <c r="FF1215" s="778"/>
      <c r="FG1215" s="778"/>
      <c r="FH1215" s="778"/>
      <c r="FI1215" s="778"/>
      <c r="FJ1215" s="778"/>
      <c r="FK1215" s="778"/>
      <c r="FL1215" s="778"/>
      <c r="FM1215" s="778"/>
      <c r="FN1215" s="778"/>
      <c r="FO1215" s="778"/>
      <c r="FP1215" s="778"/>
      <c r="FQ1215" s="778"/>
      <c r="FR1215" s="778"/>
      <c r="FS1215" s="778"/>
      <c r="FT1215" s="778"/>
      <c r="FU1215" s="778"/>
      <c r="FV1215" s="778"/>
      <c r="FW1215" s="778"/>
      <c r="FX1215" s="778"/>
      <c r="FY1215" s="778"/>
      <c r="FZ1215" s="778"/>
      <c r="GA1215" s="778"/>
      <c r="GB1215" s="778"/>
      <c r="GC1215" s="778"/>
      <c r="GD1215" s="778"/>
      <c r="GE1215" s="778"/>
      <c r="GF1215" s="778"/>
      <c r="GG1215" s="778"/>
      <c r="GH1215" s="778"/>
      <c r="GI1215" s="778"/>
      <c r="GJ1215" s="778"/>
      <c r="GK1215" s="778"/>
      <c r="GL1215" s="778"/>
      <c r="GM1215" s="778"/>
      <c r="GN1215" s="778"/>
      <c r="GO1215" s="778"/>
      <c r="GP1215" s="778"/>
      <c r="GQ1215" s="778"/>
      <c r="GR1215" s="778"/>
      <c r="GS1215" s="778"/>
      <c r="GT1215" s="778"/>
      <c r="GU1215" s="778"/>
      <c r="GV1215" s="778"/>
      <c r="GW1215" s="778"/>
      <c r="GX1215" s="778"/>
      <c r="GY1215" s="778"/>
      <c r="GZ1215" s="778"/>
      <c r="HA1215" s="778"/>
      <c r="HB1215" s="778"/>
      <c r="HC1215" s="778"/>
      <c r="HD1215" s="778"/>
      <c r="HE1215" s="778"/>
      <c r="HF1215" s="778"/>
      <c r="HG1215" s="778"/>
      <c r="HH1215" s="778"/>
    </row>
    <row r="1216" spans="1:216" s="782" customFormat="1">
      <c r="A1216" s="779"/>
      <c r="B1216" s="780"/>
      <c r="C1216" s="780"/>
      <c r="D1216" s="780"/>
      <c r="E1216" s="780"/>
      <c r="F1216" s="780"/>
      <c r="G1216" s="780"/>
      <c r="H1216" s="780"/>
      <c r="I1216" s="780"/>
      <c r="J1216" s="780"/>
      <c r="K1216" s="780"/>
      <c r="L1216" s="780"/>
      <c r="M1216" s="780"/>
      <c r="N1216" s="780"/>
      <c r="O1216" s="780"/>
      <c r="P1216" s="780"/>
      <c r="Q1216" s="781"/>
      <c r="R1216" s="778"/>
      <c r="S1216" s="778"/>
      <c r="T1216" s="778"/>
      <c r="U1216" s="778"/>
      <c r="V1216" s="778"/>
      <c r="W1216" s="778"/>
      <c r="X1216" s="778"/>
      <c r="Y1216" s="778"/>
      <c r="Z1216" s="778"/>
      <c r="AA1216" s="778"/>
      <c r="AB1216" s="778"/>
      <c r="AC1216" s="778"/>
      <c r="AD1216" s="778"/>
      <c r="AE1216" s="778"/>
      <c r="AF1216" s="778"/>
      <c r="AG1216" s="778"/>
      <c r="AH1216" s="778"/>
      <c r="AI1216" s="778"/>
      <c r="AJ1216" s="778"/>
      <c r="AK1216" s="778"/>
      <c r="AL1216" s="778"/>
      <c r="AM1216" s="778"/>
      <c r="AN1216" s="778"/>
      <c r="AO1216" s="778"/>
      <c r="AP1216" s="778"/>
      <c r="AQ1216" s="778"/>
      <c r="AR1216" s="778"/>
      <c r="AS1216" s="778"/>
      <c r="AT1216" s="778"/>
      <c r="AU1216" s="778"/>
      <c r="AV1216" s="778"/>
      <c r="AW1216" s="778"/>
      <c r="AX1216" s="778"/>
      <c r="AY1216" s="778"/>
      <c r="AZ1216" s="778"/>
      <c r="BA1216" s="778"/>
      <c r="BB1216" s="778"/>
      <c r="BC1216" s="778"/>
      <c r="BD1216" s="778"/>
      <c r="BE1216" s="778"/>
      <c r="BF1216" s="778"/>
      <c r="BG1216" s="778"/>
      <c r="BH1216" s="778"/>
      <c r="BI1216" s="778"/>
      <c r="BJ1216" s="778"/>
      <c r="BK1216" s="778"/>
      <c r="BL1216" s="778"/>
      <c r="BM1216" s="778"/>
      <c r="BN1216" s="778"/>
      <c r="BO1216" s="778"/>
      <c r="BP1216" s="778"/>
      <c r="BQ1216" s="778"/>
      <c r="BR1216" s="778"/>
      <c r="BS1216" s="778"/>
      <c r="BT1216" s="778"/>
      <c r="BU1216" s="778"/>
      <c r="BV1216" s="778"/>
      <c r="BW1216" s="778"/>
      <c r="BX1216" s="778"/>
      <c r="BY1216" s="778"/>
      <c r="BZ1216" s="778"/>
      <c r="CA1216" s="778"/>
      <c r="CB1216" s="778"/>
      <c r="CC1216" s="778"/>
      <c r="CD1216" s="778"/>
      <c r="CE1216" s="778"/>
      <c r="CF1216" s="778"/>
      <c r="CG1216" s="778"/>
      <c r="CH1216" s="778"/>
      <c r="CI1216" s="778"/>
      <c r="CJ1216" s="778"/>
      <c r="CK1216" s="778"/>
      <c r="CL1216" s="778"/>
      <c r="CM1216" s="778"/>
      <c r="CN1216" s="778"/>
      <c r="CO1216" s="778"/>
      <c r="CP1216" s="778"/>
      <c r="CQ1216" s="778"/>
      <c r="CR1216" s="778"/>
      <c r="CS1216" s="778"/>
      <c r="CT1216" s="778"/>
      <c r="CU1216" s="778"/>
      <c r="CV1216" s="778"/>
      <c r="CW1216" s="778"/>
      <c r="CX1216" s="778"/>
      <c r="CY1216" s="778"/>
      <c r="CZ1216" s="778"/>
      <c r="DA1216" s="778"/>
      <c r="DB1216" s="778"/>
      <c r="DC1216" s="778"/>
      <c r="DD1216" s="778"/>
      <c r="DE1216" s="778"/>
      <c r="DF1216" s="778"/>
      <c r="DG1216" s="778"/>
      <c r="DH1216" s="778"/>
      <c r="DI1216" s="778"/>
      <c r="DJ1216" s="778"/>
      <c r="DK1216" s="778"/>
      <c r="DL1216" s="778"/>
      <c r="DM1216" s="778"/>
      <c r="DN1216" s="778"/>
      <c r="DO1216" s="778"/>
      <c r="DP1216" s="778"/>
      <c r="DQ1216" s="778"/>
      <c r="DR1216" s="778"/>
      <c r="DS1216" s="778"/>
      <c r="DT1216" s="778"/>
      <c r="DU1216" s="778"/>
      <c r="DV1216" s="778"/>
      <c r="DW1216" s="778"/>
      <c r="DX1216" s="778"/>
      <c r="DY1216" s="778"/>
      <c r="DZ1216" s="778"/>
      <c r="EA1216" s="778"/>
      <c r="EB1216" s="778"/>
      <c r="EC1216" s="778"/>
      <c r="ED1216" s="778"/>
      <c r="EE1216" s="778"/>
      <c r="EF1216" s="778"/>
      <c r="EG1216" s="778"/>
      <c r="EH1216" s="778"/>
      <c r="EI1216" s="778"/>
      <c r="EJ1216" s="778"/>
      <c r="EK1216" s="778"/>
      <c r="EL1216" s="778"/>
      <c r="EM1216" s="778"/>
      <c r="EN1216" s="778"/>
      <c r="EO1216" s="778"/>
      <c r="EP1216" s="778"/>
      <c r="EQ1216" s="778"/>
      <c r="ER1216" s="778"/>
      <c r="ES1216" s="778"/>
      <c r="ET1216" s="778"/>
      <c r="EU1216" s="778"/>
      <c r="EV1216" s="778"/>
      <c r="EW1216" s="778"/>
      <c r="EX1216" s="778"/>
      <c r="EY1216" s="778"/>
      <c r="EZ1216" s="778"/>
      <c r="FA1216" s="778"/>
      <c r="FB1216" s="778"/>
      <c r="FC1216" s="778"/>
      <c r="FD1216" s="778"/>
      <c r="FE1216" s="778"/>
      <c r="FF1216" s="778"/>
      <c r="FG1216" s="778"/>
      <c r="FH1216" s="778"/>
      <c r="FI1216" s="778"/>
      <c r="FJ1216" s="778"/>
      <c r="FK1216" s="778"/>
      <c r="FL1216" s="778"/>
      <c r="FM1216" s="778"/>
      <c r="FN1216" s="778"/>
      <c r="FO1216" s="778"/>
      <c r="FP1216" s="778"/>
      <c r="FQ1216" s="778"/>
      <c r="FR1216" s="778"/>
      <c r="FS1216" s="778"/>
      <c r="FT1216" s="778"/>
      <c r="FU1216" s="778"/>
      <c r="FV1216" s="778"/>
      <c r="FW1216" s="778"/>
      <c r="FX1216" s="778"/>
      <c r="FY1216" s="778"/>
      <c r="FZ1216" s="778"/>
      <c r="GA1216" s="778"/>
      <c r="GB1216" s="778"/>
      <c r="GC1216" s="778"/>
      <c r="GD1216" s="778"/>
      <c r="GE1216" s="778"/>
      <c r="GF1216" s="778"/>
      <c r="GG1216" s="778"/>
      <c r="GH1216" s="778"/>
      <c r="GI1216" s="778"/>
      <c r="GJ1216" s="778"/>
      <c r="GK1216" s="778"/>
      <c r="GL1216" s="778"/>
      <c r="GM1216" s="778"/>
      <c r="GN1216" s="778"/>
      <c r="GO1216" s="778"/>
      <c r="GP1216" s="778"/>
      <c r="GQ1216" s="778"/>
      <c r="GR1216" s="778"/>
      <c r="GS1216" s="778"/>
      <c r="GT1216" s="778"/>
      <c r="GU1216" s="778"/>
      <c r="GV1216" s="778"/>
      <c r="GW1216" s="778"/>
      <c r="GX1216" s="778"/>
      <c r="GY1216" s="778"/>
      <c r="GZ1216" s="778"/>
      <c r="HA1216" s="778"/>
      <c r="HB1216" s="778"/>
      <c r="HC1216" s="778"/>
      <c r="HD1216" s="778"/>
      <c r="HE1216" s="778"/>
      <c r="HF1216" s="778"/>
      <c r="HG1216" s="778"/>
      <c r="HH1216" s="778"/>
    </row>
    <row r="1217" spans="1:216" s="782" customFormat="1">
      <c r="A1217" s="779"/>
      <c r="B1217" s="780"/>
      <c r="C1217" s="780"/>
      <c r="D1217" s="780"/>
      <c r="E1217" s="780"/>
      <c r="F1217" s="780"/>
      <c r="G1217" s="780"/>
      <c r="H1217" s="780"/>
      <c r="I1217" s="780"/>
      <c r="J1217" s="780"/>
      <c r="K1217" s="780"/>
      <c r="L1217" s="780"/>
      <c r="M1217" s="780"/>
      <c r="N1217" s="780"/>
      <c r="O1217" s="780"/>
      <c r="P1217" s="780"/>
      <c r="Q1217" s="781"/>
      <c r="R1217" s="778"/>
      <c r="S1217" s="778"/>
      <c r="T1217" s="778"/>
      <c r="U1217" s="778"/>
      <c r="V1217" s="778"/>
      <c r="W1217" s="778"/>
      <c r="X1217" s="778"/>
      <c r="Y1217" s="778"/>
      <c r="Z1217" s="778"/>
      <c r="AA1217" s="778"/>
      <c r="AB1217" s="778"/>
      <c r="AC1217" s="778"/>
      <c r="AD1217" s="778"/>
      <c r="AE1217" s="778"/>
      <c r="AF1217" s="778"/>
      <c r="AG1217" s="778"/>
      <c r="AH1217" s="778"/>
      <c r="AI1217" s="778"/>
      <c r="AJ1217" s="778"/>
      <c r="AK1217" s="778"/>
      <c r="AL1217" s="778"/>
      <c r="AM1217" s="778"/>
      <c r="AN1217" s="778"/>
      <c r="AO1217" s="778"/>
      <c r="AP1217" s="778"/>
      <c r="AQ1217" s="778"/>
      <c r="AR1217" s="778"/>
      <c r="AS1217" s="778"/>
      <c r="AT1217" s="778"/>
      <c r="AU1217" s="778"/>
      <c r="AV1217" s="778"/>
      <c r="AW1217" s="778"/>
      <c r="AX1217" s="778"/>
      <c r="AY1217" s="778"/>
      <c r="AZ1217" s="778"/>
      <c r="BA1217" s="778"/>
      <c r="BB1217" s="778"/>
      <c r="BC1217" s="778"/>
      <c r="BD1217" s="778"/>
      <c r="BE1217" s="778"/>
      <c r="BF1217" s="778"/>
      <c r="BG1217" s="778"/>
      <c r="BH1217" s="778"/>
      <c r="BI1217" s="778"/>
      <c r="BJ1217" s="778"/>
      <c r="BK1217" s="778"/>
      <c r="BL1217" s="778"/>
      <c r="BM1217" s="778"/>
      <c r="BN1217" s="778"/>
      <c r="BO1217" s="778"/>
      <c r="BP1217" s="778"/>
      <c r="BQ1217" s="778"/>
      <c r="BR1217" s="778"/>
      <c r="BS1217" s="778"/>
      <c r="BT1217" s="778"/>
      <c r="BU1217" s="778"/>
      <c r="BV1217" s="778"/>
      <c r="BW1217" s="778"/>
      <c r="BX1217" s="778"/>
      <c r="BY1217" s="778"/>
      <c r="BZ1217" s="778"/>
      <c r="CA1217" s="778"/>
      <c r="CB1217" s="778"/>
      <c r="CC1217" s="778"/>
      <c r="CD1217" s="778"/>
      <c r="CE1217" s="778"/>
      <c r="CF1217" s="778"/>
      <c r="CG1217" s="778"/>
      <c r="CH1217" s="778"/>
      <c r="CI1217" s="778"/>
      <c r="CJ1217" s="778"/>
      <c r="CK1217" s="778"/>
      <c r="CL1217" s="778"/>
      <c r="CM1217" s="778"/>
      <c r="CN1217" s="778"/>
      <c r="CO1217" s="778"/>
      <c r="CP1217" s="778"/>
      <c r="CQ1217" s="778"/>
      <c r="CR1217" s="778"/>
      <c r="CS1217" s="778"/>
      <c r="CT1217" s="778"/>
      <c r="CU1217" s="778"/>
      <c r="CV1217" s="778"/>
      <c r="CW1217" s="778"/>
      <c r="CX1217" s="778"/>
      <c r="CY1217" s="778"/>
      <c r="CZ1217" s="778"/>
      <c r="DA1217" s="778"/>
      <c r="DB1217" s="778"/>
      <c r="DC1217" s="778"/>
      <c r="DD1217" s="778"/>
      <c r="DE1217" s="778"/>
      <c r="DF1217" s="778"/>
      <c r="DG1217" s="778"/>
      <c r="DH1217" s="778"/>
      <c r="DI1217" s="778"/>
      <c r="DJ1217" s="778"/>
      <c r="DK1217" s="778"/>
      <c r="DL1217" s="778"/>
      <c r="DM1217" s="778"/>
      <c r="DN1217" s="778"/>
      <c r="DO1217" s="778"/>
      <c r="DP1217" s="778"/>
      <c r="DQ1217" s="778"/>
      <c r="DR1217" s="778"/>
      <c r="DS1217" s="778"/>
      <c r="DT1217" s="778"/>
      <c r="DU1217" s="778"/>
      <c r="DV1217" s="778"/>
      <c r="DW1217" s="778"/>
      <c r="DX1217" s="778"/>
      <c r="DY1217" s="778"/>
      <c r="DZ1217" s="778"/>
      <c r="EA1217" s="778"/>
      <c r="EB1217" s="778"/>
      <c r="EC1217" s="778"/>
      <c r="ED1217" s="778"/>
      <c r="EE1217" s="778"/>
      <c r="EF1217" s="778"/>
      <c r="EG1217" s="778"/>
      <c r="EH1217" s="778"/>
      <c r="EI1217" s="778"/>
      <c r="EJ1217" s="778"/>
      <c r="EK1217" s="778"/>
      <c r="EL1217" s="778"/>
      <c r="EM1217" s="778"/>
      <c r="EN1217" s="778"/>
      <c r="EO1217" s="778"/>
      <c r="EP1217" s="778"/>
      <c r="EQ1217" s="778"/>
      <c r="ER1217" s="778"/>
      <c r="ES1217" s="778"/>
      <c r="ET1217" s="778"/>
      <c r="EU1217" s="778"/>
      <c r="EV1217" s="778"/>
      <c r="EW1217" s="778"/>
      <c r="EX1217" s="778"/>
      <c r="EY1217" s="778"/>
      <c r="EZ1217" s="778"/>
      <c r="FA1217" s="778"/>
      <c r="FB1217" s="778"/>
      <c r="FC1217" s="778"/>
      <c r="FD1217" s="778"/>
      <c r="FE1217" s="778"/>
      <c r="FF1217" s="778"/>
      <c r="FG1217" s="778"/>
      <c r="FH1217" s="778"/>
      <c r="FI1217" s="778"/>
      <c r="FJ1217" s="778"/>
      <c r="FK1217" s="778"/>
      <c r="FL1217" s="778"/>
      <c r="FM1217" s="778"/>
      <c r="FN1217" s="778"/>
      <c r="FO1217" s="778"/>
      <c r="FP1217" s="778"/>
      <c r="FQ1217" s="778"/>
      <c r="FR1217" s="778"/>
      <c r="FS1217" s="778"/>
      <c r="FT1217" s="778"/>
      <c r="FU1217" s="778"/>
      <c r="FV1217" s="778"/>
      <c r="FW1217" s="778"/>
      <c r="FX1217" s="778"/>
      <c r="FY1217" s="778"/>
      <c r="FZ1217" s="778"/>
      <c r="GA1217" s="778"/>
      <c r="GB1217" s="778"/>
      <c r="GC1217" s="778"/>
      <c r="GD1217" s="778"/>
      <c r="GE1217" s="778"/>
      <c r="GF1217" s="778"/>
      <c r="GG1217" s="778"/>
      <c r="GH1217" s="778"/>
      <c r="GI1217" s="778"/>
      <c r="GJ1217" s="778"/>
      <c r="GK1217" s="778"/>
      <c r="GL1217" s="778"/>
      <c r="GM1217" s="778"/>
      <c r="GN1217" s="778"/>
      <c r="GO1217" s="778"/>
      <c r="GP1217" s="778"/>
      <c r="GQ1217" s="778"/>
      <c r="GR1217" s="778"/>
      <c r="GS1217" s="778"/>
      <c r="GT1217" s="778"/>
      <c r="GU1217" s="778"/>
      <c r="GV1217" s="778"/>
      <c r="GW1217" s="778"/>
      <c r="GX1217" s="778"/>
      <c r="GY1217" s="778"/>
      <c r="GZ1217" s="778"/>
      <c r="HA1217" s="778"/>
      <c r="HB1217" s="778"/>
      <c r="HC1217" s="778"/>
      <c r="HD1217" s="778"/>
      <c r="HE1217" s="778"/>
      <c r="HF1217" s="778"/>
      <c r="HG1217" s="778"/>
      <c r="HH1217" s="778"/>
    </row>
    <row r="1218" spans="1:216" s="782" customFormat="1">
      <c r="A1218" s="779"/>
      <c r="B1218" s="780"/>
      <c r="C1218" s="780"/>
      <c r="D1218" s="780"/>
      <c r="E1218" s="780"/>
      <c r="F1218" s="780"/>
      <c r="G1218" s="780"/>
      <c r="H1218" s="780"/>
      <c r="I1218" s="780"/>
      <c r="J1218" s="780"/>
      <c r="K1218" s="780"/>
      <c r="L1218" s="780"/>
      <c r="M1218" s="780"/>
      <c r="N1218" s="780"/>
      <c r="O1218" s="780"/>
      <c r="P1218" s="780"/>
      <c r="Q1218" s="781"/>
      <c r="R1218" s="778"/>
      <c r="S1218" s="778"/>
      <c r="T1218" s="778"/>
      <c r="U1218" s="778"/>
      <c r="V1218" s="778"/>
      <c r="W1218" s="778"/>
      <c r="X1218" s="778"/>
      <c r="Y1218" s="778"/>
      <c r="Z1218" s="778"/>
      <c r="AA1218" s="778"/>
      <c r="AB1218" s="778"/>
      <c r="AC1218" s="778"/>
      <c r="AD1218" s="778"/>
      <c r="AE1218" s="778"/>
      <c r="AF1218" s="778"/>
      <c r="AG1218" s="778"/>
      <c r="AH1218" s="778"/>
      <c r="AI1218" s="778"/>
      <c r="AJ1218" s="778"/>
      <c r="AK1218" s="778"/>
      <c r="AL1218" s="778"/>
      <c r="AM1218" s="778"/>
      <c r="AN1218" s="778"/>
      <c r="AO1218" s="778"/>
      <c r="AP1218" s="778"/>
      <c r="AQ1218" s="778"/>
      <c r="AR1218" s="778"/>
      <c r="AS1218" s="778"/>
      <c r="AT1218" s="778"/>
      <c r="AU1218" s="778"/>
      <c r="AV1218" s="778"/>
      <c r="AW1218" s="778"/>
      <c r="AX1218" s="778"/>
      <c r="AY1218" s="778"/>
      <c r="AZ1218" s="778"/>
      <c r="BA1218" s="778"/>
      <c r="BB1218" s="778"/>
      <c r="BC1218" s="778"/>
      <c r="BD1218" s="778"/>
      <c r="BE1218" s="778"/>
      <c r="BF1218" s="778"/>
      <c r="BG1218" s="778"/>
      <c r="BH1218" s="778"/>
      <c r="BI1218" s="778"/>
      <c r="BJ1218" s="778"/>
      <c r="BK1218" s="778"/>
      <c r="BL1218" s="778"/>
      <c r="BM1218" s="778"/>
      <c r="BN1218" s="778"/>
      <c r="BO1218" s="778"/>
      <c r="BP1218" s="778"/>
      <c r="BQ1218" s="778"/>
      <c r="BR1218" s="778"/>
      <c r="BS1218" s="778"/>
      <c r="BT1218" s="778"/>
      <c r="BU1218" s="778"/>
      <c r="BV1218" s="778"/>
      <c r="BW1218" s="778"/>
      <c r="BX1218" s="778"/>
      <c r="BY1218" s="778"/>
      <c r="BZ1218" s="778"/>
      <c r="CA1218" s="778"/>
      <c r="CB1218" s="778"/>
      <c r="CC1218" s="778"/>
      <c r="CD1218" s="778"/>
      <c r="CE1218" s="778"/>
      <c r="CF1218" s="778"/>
      <c r="CG1218" s="778"/>
      <c r="CH1218" s="778"/>
      <c r="CI1218" s="778"/>
      <c r="CJ1218" s="778"/>
      <c r="CK1218" s="778"/>
      <c r="CL1218" s="778"/>
      <c r="CM1218" s="778"/>
      <c r="CN1218" s="778"/>
      <c r="CO1218" s="778"/>
      <c r="CP1218" s="778"/>
      <c r="CQ1218" s="778"/>
      <c r="CR1218" s="778"/>
      <c r="CS1218" s="778"/>
      <c r="CT1218" s="778"/>
      <c r="CU1218" s="778"/>
      <c r="CV1218" s="778"/>
      <c r="CW1218" s="778"/>
      <c r="CX1218" s="778"/>
      <c r="CY1218" s="778"/>
      <c r="CZ1218" s="778"/>
      <c r="DA1218" s="778"/>
      <c r="DB1218" s="778"/>
      <c r="DC1218" s="778"/>
      <c r="DD1218" s="778"/>
      <c r="DE1218" s="778"/>
      <c r="DF1218" s="778"/>
      <c r="DG1218" s="778"/>
      <c r="DH1218" s="778"/>
      <c r="DI1218" s="778"/>
      <c r="DJ1218" s="778"/>
      <c r="DK1218" s="778"/>
      <c r="DL1218" s="778"/>
      <c r="DM1218" s="778"/>
      <c r="DN1218" s="778"/>
      <c r="DO1218" s="778"/>
      <c r="DP1218" s="778"/>
      <c r="DQ1218" s="778"/>
      <c r="DR1218" s="778"/>
      <c r="DS1218" s="778"/>
      <c r="DT1218" s="778"/>
      <c r="DU1218" s="778"/>
      <c r="DV1218" s="778"/>
      <c r="DW1218" s="778"/>
      <c r="DX1218" s="778"/>
      <c r="DY1218" s="778"/>
      <c r="DZ1218" s="778"/>
      <c r="EA1218" s="778"/>
      <c r="EB1218" s="778"/>
      <c r="EC1218" s="778"/>
      <c r="ED1218" s="778"/>
      <c r="EE1218" s="778"/>
      <c r="EF1218" s="778"/>
      <c r="EG1218" s="778"/>
      <c r="EH1218" s="778"/>
      <c r="EI1218" s="778"/>
      <c r="EJ1218" s="778"/>
      <c r="EK1218" s="778"/>
      <c r="EL1218" s="778"/>
      <c r="EM1218" s="778"/>
      <c r="EN1218" s="778"/>
      <c r="EO1218" s="778"/>
      <c r="EP1218" s="778"/>
      <c r="EQ1218" s="778"/>
      <c r="ER1218" s="778"/>
      <c r="ES1218" s="778"/>
      <c r="ET1218" s="778"/>
      <c r="EU1218" s="778"/>
      <c r="EV1218" s="778"/>
      <c r="EW1218" s="778"/>
      <c r="EX1218" s="778"/>
      <c r="EY1218" s="778"/>
      <c r="EZ1218" s="778"/>
      <c r="FA1218" s="778"/>
      <c r="FB1218" s="778"/>
      <c r="FC1218" s="778"/>
      <c r="FD1218" s="778"/>
      <c r="FE1218" s="778"/>
      <c r="FF1218" s="778"/>
      <c r="FG1218" s="778"/>
      <c r="FH1218" s="778"/>
      <c r="FI1218" s="778"/>
      <c r="FJ1218" s="778"/>
      <c r="FK1218" s="778"/>
      <c r="FL1218" s="778"/>
      <c r="FM1218" s="778"/>
      <c r="FN1218" s="778"/>
      <c r="FO1218" s="778"/>
      <c r="FP1218" s="778"/>
      <c r="FQ1218" s="778"/>
      <c r="FR1218" s="778"/>
      <c r="FS1218" s="778"/>
      <c r="FT1218" s="778"/>
      <c r="FU1218" s="778"/>
      <c r="FV1218" s="778"/>
      <c r="FW1218" s="778"/>
      <c r="FX1218" s="778"/>
      <c r="FY1218" s="778"/>
      <c r="FZ1218" s="778"/>
      <c r="GA1218" s="778"/>
      <c r="GB1218" s="778"/>
      <c r="GC1218" s="778"/>
      <c r="GD1218" s="778"/>
      <c r="GE1218" s="778"/>
      <c r="GF1218" s="778"/>
      <c r="GG1218" s="778"/>
      <c r="GH1218" s="778"/>
      <c r="GI1218" s="778"/>
      <c r="GJ1218" s="778"/>
      <c r="GK1218" s="778"/>
      <c r="GL1218" s="778"/>
      <c r="GM1218" s="778"/>
      <c r="GN1218" s="778"/>
      <c r="GO1218" s="778"/>
      <c r="GP1218" s="778"/>
      <c r="GQ1218" s="778"/>
      <c r="GR1218" s="778"/>
      <c r="GS1218" s="778"/>
      <c r="GT1218" s="778"/>
      <c r="GU1218" s="778"/>
      <c r="GV1218" s="778"/>
      <c r="GW1218" s="778"/>
      <c r="GX1218" s="778"/>
      <c r="GY1218" s="778"/>
      <c r="GZ1218" s="778"/>
      <c r="HA1218" s="778"/>
      <c r="HB1218" s="778"/>
      <c r="HC1218" s="778"/>
      <c r="HD1218" s="778"/>
      <c r="HE1218" s="778"/>
      <c r="HF1218" s="778"/>
      <c r="HG1218" s="778"/>
      <c r="HH1218" s="778"/>
    </row>
    <row r="1219" spans="1:216" s="782" customFormat="1">
      <c r="A1219" s="779"/>
      <c r="B1219" s="780"/>
      <c r="C1219" s="780"/>
      <c r="D1219" s="780"/>
      <c r="E1219" s="780"/>
      <c r="F1219" s="780"/>
      <c r="G1219" s="780"/>
      <c r="H1219" s="780"/>
      <c r="I1219" s="780"/>
      <c r="J1219" s="780"/>
      <c r="K1219" s="780"/>
      <c r="L1219" s="780"/>
      <c r="M1219" s="780"/>
      <c r="N1219" s="780"/>
      <c r="O1219" s="780"/>
      <c r="P1219" s="780"/>
      <c r="Q1219" s="781"/>
      <c r="R1219" s="778"/>
      <c r="S1219" s="778"/>
      <c r="T1219" s="778"/>
      <c r="U1219" s="778"/>
      <c r="V1219" s="778"/>
      <c r="W1219" s="778"/>
      <c r="X1219" s="778"/>
      <c r="Y1219" s="778"/>
      <c r="Z1219" s="778"/>
      <c r="AA1219" s="778"/>
      <c r="AB1219" s="778"/>
      <c r="AC1219" s="778"/>
      <c r="AD1219" s="778"/>
      <c r="AE1219" s="778"/>
      <c r="AF1219" s="778"/>
      <c r="AG1219" s="778"/>
      <c r="AH1219" s="778"/>
      <c r="AI1219" s="778"/>
      <c r="AJ1219" s="778"/>
      <c r="AK1219" s="778"/>
      <c r="AL1219" s="778"/>
      <c r="AM1219" s="778"/>
      <c r="AN1219" s="778"/>
      <c r="AO1219" s="778"/>
      <c r="AP1219" s="778"/>
      <c r="AQ1219" s="778"/>
      <c r="AR1219" s="778"/>
      <c r="AS1219" s="778"/>
      <c r="AT1219" s="778"/>
      <c r="AU1219" s="778"/>
      <c r="AV1219" s="778"/>
      <c r="AW1219" s="778"/>
      <c r="AX1219" s="778"/>
      <c r="AY1219" s="778"/>
      <c r="AZ1219" s="778"/>
      <c r="BA1219" s="778"/>
      <c r="BB1219" s="778"/>
      <c r="BC1219" s="778"/>
      <c r="BD1219" s="778"/>
      <c r="BE1219" s="778"/>
      <c r="BF1219" s="778"/>
      <c r="BG1219" s="778"/>
      <c r="BH1219" s="778"/>
      <c r="BI1219" s="778"/>
      <c r="BJ1219" s="778"/>
      <c r="BK1219" s="778"/>
      <c r="BL1219" s="778"/>
      <c r="BM1219" s="778"/>
      <c r="BN1219" s="778"/>
      <c r="BO1219" s="778"/>
      <c r="BP1219" s="778"/>
      <c r="BQ1219" s="778"/>
      <c r="BR1219" s="778"/>
      <c r="BS1219" s="778"/>
      <c r="BT1219" s="778"/>
      <c r="BU1219" s="778"/>
      <c r="BV1219" s="778"/>
      <c r="BW1219" s="778"/>
      <c r="BX1219" s="778"/>
      <c r="BY1219" s="778"/>
      <c r="BZ1219" s="778"/>
      <c r="CA1219" s="778"/>
      <c r="CB1219" s="778"/>
      <c r="CC1219" s="778"/>
      <c r="CD1219" s="778"/>
      <c r="CE1219" s="778"/>
      <c r="CF1219" s="778"/>
      <c r="CG1219" s="778"/>
      <c r="CH1219" s="778"/>
      <c r="CI1219" s="778"/>
      <c r="CJ1219" s="778"/>
      <c r="CK1219" s="778"/>
      <c r="CL1219" s="778"/>
      <c r="CM1219" s="778"/>
      <c r="CN1219" s="778"/>
      <c r="CO1219" s="778"/>
      <c r="CP1219" s="778"/>
      <c r="CQ1219" s="778"/>
      <c r="CR1219" s="778"/>
      <c r="CS1219" s="778"/>
      <c r="CT1219" s="778"/>
      <c r="CU1219" s="778"/>
      <c r="CV1219" s="778"/>
      <c r="CW1219" s="778"/>
      <c r="CX1219" s="778"/>
      <c r="CY1219" s="778"/>
      <c r="CZ1219" s="778"/>
      <c r="DA1219" s="778"/>
      <c r="DB1219" s="778"/>
      <c r="DC1219" s="778"/>
      <c r="DD1219" s="778"/>
      <c r="DE1219" s="778"/>
      <c r="DF1219" s="778"/>
      <c r="DG1219" s="778"/>
      <c r="DH1219" s="778"/>
      <c r="DI1219" s="778"/>
      <c r="DJ1219" s="778"/>
      <c r="DK1219" s="778"/>
      <c r="DL1219" s="778"/>
      <c r="DM1219" s="778"/>
      <c r="DN1219" s="778"/>
      <c r="DO1219" s="778"/>
      <c r="DP1219" s="778"/>
      <c r="DQ1219" s="778"/>
      <c r="DR1219" s="778"/>
      <c r="DS1219" s="778"/>
      <c r="DT1219" s="778"/>
      <c r="DU1219" s="778"/>
      <c r="DV1219" s="778"/>
      <c r="DW1219" s="778"/>
      <c r="DX1219" s="778"/>
      <c r="DY1219" s="778"/>
      <c r="DZ1219" s="778"/>
      <c r="EA1219" s="778"/>
      <c r="EB1219" s="778"/>
      <c r="EC1219" s="778"/>
      <c r="ED1219" s="778"/>
      <c r="EE1219" s="778"/>
      <c r="EF1219" s="778"/>
      <c r="EG1219" s="778"/>
      <c r="EH1219" s="778"/>
      <c r="EI1219" s="778"/>
      <c r="EJ1219" s="778"/>
      <c r="EK1219" s="778"/>
      <c r="EL1219" s="778"/>
      <c r="EM1219" s="778"/>
      <c r="EN1219" s="778"/>
      <c r="EO1219" s="778"/>
      <c r="EP1219" s="778"/>
      <c r="EQ1219" s="778"/>
      <c r="ER1219" s="778"/>
      <c r="ES1219" s="778"/>
      <c r="ET1219" s="778"/>
      <c r="EU1219" s="778"/>
      <c r="EV1219" s="778"/>
      <c r="EW1219" s="778"/>
      <c r="EX1219" s="778"/>
      <c r="EY1219" s="778"/>
      <c r="EZ1219" s="778"/>
      <c r="FA1219" s="778"/>
      <c r="FB1219" s="778"/>
      <c r="FC1219" s="778"/>
      <c r="FD1219" s="778"/>
      <c r="FE1219" s="778"/>
      <c r="FF1219" s="778"/>
      <c r="FG1219" s="778"/>
      <c r="FH1219" s="778"/>
      <c r="FI1219" s="778"/>
      <c r="FJ1219" s="778"/>
      <c r="FK1219" s="778"/>
      <c r="FL1219" s="778"/>
      <c r="FM1219" s="778"/>
      <c r="FN1219" s="778"/>
      <c r="FO1219" s="778"/>
      <c r="FP1219" s="778"/>
      <c r="FQ1219" s="778"/>
      <c r="FR1219" s="778"/>
      <c r="FS1219" s="778"/>
      <c r="FT1219" s="778"/>
      <c r="FU1219" s="778"/>
      <c r="FV1219" s="778"/>
      <c r="FW1219" s="778"/>
      <c r="FX1219" s="778"/>
      <c r="FY1219" s="778"/>
      <c r="FZ1219" s="778"/>
      <c r="GA1219" s="778"/>
      <c r="GB1219" s="778"/>
      <c r="GC1219" s="778"/>
      <c r="GD1219" s="778"/>
      <c r="GE1219" s="778"/>
      <c r="GF1219" s="778"/>
      <c r="GG1219" s="778"/>
      <c r="GH1219" s="778"/>
      <c r="GI1219" s="778"/>
      <c r="GJ1219" s="778"/>
      <c r="GK1219" s="778"/>
      <c r="GL1219" s="778"/>
      <c r="GM1219" s="778"/>
      <c r="GN1219" s="778"/>
      <c r="GO1219" s="778"/>
      <c r="GP1219" s="778"/>
      <c r="GQ1219" s="778"/>
      <c r="GR1219" s="778"/>
      <c r="GS1219" s="778"/>
      <c r="GT1219" s="778"/>
      <c r="GU1219" s="778"/>
      <c r="GV1219" s="778"/>
      <c r="GW1219" s="778"/>
      <c r="GX1219" s="778"/>
      <c r="GY1219" s="778"/>
      <c r="GZ1219" s="778"/>
      <c r="HA1219" s="778"/>
      <c r="HB1219" s="778"/>
      <c r="HC1219" s="778"/>
      <c r="HD1219" s="778"/>
      <c r="HE1219" s="778"/>
      <c r="HF1219" s="778"/>
      <c r="HG1219" s="778"/>
      <c r="HH1219" s="778"/>
    </row>
    <row r="1220" spans="1:216" s="782" customFormat="1">
      <c r="A1220" s="779"/>
      <c r="B1220" s="780"/>
      <c r="C1220" s="780"/>
      <c r="D1220" s="780"/>
      <c r="E1220" s="780"/>
      <c r="F1220" s="780"/>
      <c r="G1220" s="780"/>
      <c r="H1220" s="780"/>
      <c r="I1220" s="780"/>
      <c r="J1220" s="780"/>
      <c r="K1220" s="780"/>
      <c r="L1220" s="780"/>
      <c r="M1220" s="780"/>
      <c r="N1220" s="780"/>
      <c r="O1220" s="780"/>
      <c r="P1220" s="780"/>
      <c r="Q1220" s="781"/>
      <c r="R1220" s="778"/>
      <c r="S1220" s="778"/>
      <c r="T1220" s="778"/>
      <c r="U1220" s="778"/>
      <c r="V1220" s="778"/>
      <c r="W1220" s="778"/>
      <c r="X1220" s="778"/>
      <c r="Y1220" s="778"/>
      <c r="Z1220" s="778"/>
      <c r="AA1220" s="778"/>
      <c r="AB1220" s="778"/>
      <c r="AC1220" s="778"/>
      <c r="AD1220" s="778"/>
      <c r="AE1220" s="778"/>
      <c r="AF1220" s="778"/>
      <c r="AG1220" s="778"/>
      <c r="AH1220" s="778"/>
      <c r="AI1220" s="778"/>
      <c r="AJ1220" s="778"/>
      <c r="AK1220" s="778"/>
      <c r="AL1220" s="778"/>
      <c r="AM1220" s="778"/>
      <c r="AN1220" s="778"/>
      <c r="AO1220" s="778"/>
      <c r="AP1220" s="778"/>
      <c r="AQ1220" s="778"/>
      <c r="AR1220" s="778"/>
      <c r="AS1220" s="778"/>
      <c r="AT1220" s="778"/>
      <c r="AU1220" s="778"/>
      <c r="AV1220" s="778"/>
      <c r="AW1220" s="778"/>
      <c r="AX1220" s="778"/>
      <c r="AY1220" s="778"/>
      <c r="AZ1220" s="778"/>
      <c r="BA1220" s="778"/>
      <c r="BB1220" s="778"/>
      <c r="BC1220" s="778"/>
      <c r="BD1220" s="778"/>
      <c r="BE1220" s="778"/>
      <c r="BF1220" s="778"/>
      <c r="BG1220" s="778"/>
      <c r="BH1220" s="778"/>
      <c r="BI1220" s="778"/>
      <c r="BJ1220" s="778"/>
      <c r="BK1220" s="778"/>
      <c r="BL1220" s="778"/>
      <c r="BM1220" s="778"/>
      <c r="BN1220" s="778"/>
      <c r="BO1220" s="778"/>
      <c r="BP1220" s="778"/>
      <c r="BQ1220" s="778"/>
      <c r="BR1220" s="778"/>
      <c r="BS1220" s="778"/>
      <c r="BT1220" s="778"/>
      <c r="BU1220" s="778"/>
      <c r="BV1220" s="778"/>
      <c r="BW1220" s="778"/>
      <c r="BX1220" s="778"/>
      <c r="BY1220" s="778"/>
      <c r="BZ1220" s="778"/>
      <c r="CA1220" s="778"/>
      <c r="CB1220" s="778"/>
      <c r="CC1220" s="778"/>
      <c r="CD1220" s="778"/>
      <c r="CE1220" s="778"/>
      <c r="CF1220" s="778"/>
      <c r="CG1220" s="778"/>
      <c r="CH1220" s="778"/>
      <c r="CI1220" s="778"/>
      <c r="CJ1220" s="778"/>
      <c r="CK1220" s="778"/>
      <c r="CL1220" s="778"/>
      <c r="CM1220" s="778"/>
      <c r="CN1220" s="778"/>
      <c r="CO1220" s="778"/>
      <c r="CP1220" s="778"/>
      <c r="CQ1220" s="778"/>
      <c r="CR1220" s="778"/>
      <c r="CS1220" s="778"/>
      <c r="CT1220" s="778"/>
      <c r="CU1220" s="778"/>
      <c r="CV1220" s="778"/>
      <c r="CW1220" s="778"/>
      <c r="CX1220" s="778"/>
      <c r="CY1220" s="778"/>
      <c r="CZ1220" s="778"/>
      <c r="DA1220" s="778"/>
      <c r="DB1220" s="778"/>
      <c r="DC1220" s="778"/>
      <c r="DD1220" s="778"/>
      <c r="DE1220" s="778"/>
      <c r="DF1220" s="778"/>
      <c r="DG1220" s="778"/>
      <c r="DH1220" s="778"/>
      <c r="DI1220" s="778"/>
      <c r="DJ1220" s="778"/>
      <c r="DK1220" s="778"/>
      <c r="DL1220" s="778"/>
      <c r="DM1220" s="778"/>
      <c r="DN1220" s="778"/>
      <c r="DO1220" s="778"/>
      <c r="DP1220" s="778"/>
      <c r="DQ1220" s="778"/>
      <c r="DR1220" s="778"/>
      <c r="DS1220" s="778"/>
      <c r="DT1220" s="778"/>
      <c r="DU1220" s="778"/>
      <c r="DV1220" s="778"/>
      <c r="DW1220" s="778"/>
      <c r="DX1220" s="778"/>
      <c r="DY1220" s="778"/>
      <c r="DZ1220" s="778"/>
      <c r="EA1220" s="778"/>
      <c r="EB1220" s="778"/>
      <c r="EC1220" s="778"/>
      <c r="ED1220" s="778"/>
      <c r="EE1220" s="778"/>
      <c r="EF1220" s="778"/>
      <c r="EG1220" s="778"/>
      <c r="EH1220" s="778"/>
      <c r="EI1220" s="778"/>
      <c r="EJ1220" s="778"/>
      <c r="EK1220" s="778"/>
      <c r="EL1220" s="778"/>
      <c r="EM1220" s="778"/>
      <c r="EN1220" s="778"/>
      <c r="EO1220" s="778"/>
      <c r="EP1220" s="778"/>
      <c r="EQ1220" s="778"/>
      <c r="ER1220" s="778"/>
      <c r="ES1220" s="778"/>
      <c r="ET1220" s="778"/>
      <c r="EU1220" s="778"/>
      <c r="EV1220" s="778"/>
      <c r="EW1220" s="778"/>
      <c r="EX1220" s="778"/>
      <c r="EY1220" s="778"/>
      <c r="EZ1220" s="778"/>
      <c r="FA1220" s="778"/>
      <c r="FB1220" s="778"/>
      <c r="FC1220" s="778"/>
      <c r="FD1220" s="778"/>
      <c r="FE1220" s="778"/>
      <c r="FF1220" s="778"/>
      <c r="FG1220" s="778"/>
      <c r="FH1220" s="778"/>
      <c r="FI1220" s="778"/>
      <c r="FJ1220" s="778"/>
      <c r="FK1220" s="778"/>
      <c r="FL1220" s="778"/>
      <c r="FM1220" s="778"/>
      <c r="FN1220" s="778"/>
      <c r="FO1220" s="778"/>
      <c r="FP1220" s="778"/>
      <c r="FQ1220" s="778"/>
      <c r="FR1220" s="778"/>
      <c r="FS1220" s="778"/>
      <c r="FT1220" s="778"/>
      <c r="FU1220" s="778"/>
      <c r="FV1220" s="778"/>
      <c r="FW1220" s="778"/>
      <c r="FX1220" s="778"/>
      <c r="FY1220" s="778"/>
      <c r="FZ1220" s="778"/>
      <c r="GA1220" s="778"/>
      <c r="GB1220" s="778"/>
      <c r="GC1220" s="778"/>
      <c r="GD1220" s="778"/>
      <c r="GE1220" s="778"/>
      <c r="GF1220" s="778"/>
      <c r="GG1220" s="778"/>
      <c r="GH1220" s="778"/>
      <c r="GI1220" s="778"/>
      <c r="GJ1220" s="778"/>
      <c r="GK1220" s="778"/>
      <c r="GL1220" s="778"/>
      <c r="GM1220" s="778"/>
      <c r="GN1220" s="778"/>
      <c r="GO1220" s="778"/>
      <c r="GP1220" s="778"/>
      <c r="GQ1220" s="778"/>
      <c r="GR1220" s="778"/>
      <c r="GS1220" s="778"/>
      <c r="GT1220" s="778"/>
      <c r="GU1220" s="778"/>
      <c r="GV1220" s="778"/>
      <c r="GW1220" s="778"/>
      <c r="GX1220" s="778"/>
      <c r="GY1220" s="778"/>
      <c r="GZ1220" s="778"/>
      <c r="HA1220" s="778"/>
      <c r="HB1220" s="778"/>
      <c r="HC1220" s="778"/>
      <c r="HD1220" s="778"/>
      <c r="HE1220" s="778"/>
      <c r="HF1220" s="778"/>
      <c r="HG1220" s="778"/>
      <c r="HH1220" s="778"/>
    </row>
    <row r="1221" spans="1:216" s="782" customFormat="1">
      <c r="A1221" s="779"/>
      <c r="B1221" s="780"/>
      <c r="C1221" s="780"/>
      <c r="D1221" s="780"/>
      <c r="E1221" s="780"/>
      <c r="F1221" s="780"/>
      <c r="G1221" s="780"/>
      <c r="H1221" s="780"/>
      <c r="I1221" s="780"/>
      <c r="J1221" s="780"/>
      <c r="K1221" s="780"/>
      <c r="L1221" s="780"/>
      <c r="M1221" s="780"/>
      <c r="N1221" s="780"/>
      <c r="O1221" s="780"/>
      <c r="P1221" s="780"/>
      <c r="Q1221" s="781"/>
      <c r="R1221" s="778"/>
      <c r="S1221" s="778"/>
      <c r="T1221" s="778"/>
      <c r="U1221" s="778"/>
      <c r="V1221" s="778"/>
      <c r="W1221" s="778"/>
      <c r="X1221" s="778"/>
      <c r="Y1221" s="778"/>
      <c r="Z1221" s="778"/>
      <c r="AA1221" s="778"/>
      <c r="AB1221" s="778"/>
      <c r="AC1221" s="778"/>
      <c r="AD1221" s="778"/>
      <c r="AE1221" s="778"/>
      <c r="AF1221" s="778"/>
      <c r="AG1221" s="778"/>
      <c r="AH1221" s="778"/>
      <c r="AI1221" s="778"/>
      <c r="AJ1221" s="778"/>
      <c r="AK1221" s="778"/>
      <c r="AL1221" s="778"/>
      <c r="AM1221" s="778"/>
      <c r="AN1221" s="778"/>
      <c r="AO1221" s="778"/>
      <c r="AP1221" s="778"/>
      <c r="AQ1221" s="778"/>
      <c r="AR1221" s="778"/>
      <c r="AS1221" s="778"/>
      <c r="AT1221" s="778"/>
      <c r="AU1221" s="778"/>
      <c r="AV1221" s="778"/>
      <c r="AW1221" s="778"/>
      <c r="AX1221" s="778"/>
      <c r="AY1221" s="778"/>
      <c r="AZ1221" s="778"/>
      <c r="BA1221" s="778"/>
      <c r="BB1221" s="778"/>
      <c r="BC1221" s="778"/>
      <c r="BD1221" s="778"/>
      <c r="BE1221" s="778"/>
      <c r="BF1221" s="778"/>
      <c r="BG1221" s="778"/>
      <c r="BH1221" s="778"/>
      <c r="BI1221" s="778"/>
      <c r="BJ1221" s="778"/>
      <c r="BK1221" s="778"/>
      <c r="BL1221" s="778"/>
      <c r="BM1221" s="778"/>
      <c r="BN1221" s="778"/>
      <c r="BO1221" s="778"/>
      <c r="BP1221" s="778"/>
      <c r="BQ1221" s="778"/>
      <c r="BR1221" s="778"/>
      <c r="BS1221" s="778"/>
      <c r="BT1221" s="778"/>
      <c r="BU1221" s="778"/>
      <c r="BV1221" s="778"/>
      <c r="BW1221" s="778"/>
      <c r="BX1221" s="778"/>
      <c r="BY1221" s="778"/>
      <c r="BZ1221" s="778"/>
      <c r="CA1221" s="778"/>
      <c r="CB1221" s="778"/>
      <c r="CC1221" s="778"/>
      <c r="CD1221" s="778"/>
      <c r="CE1221" s="778"/>
      <c r="CF1221" s="778"/>
      <c r="CG1221" s="778"/>
      <c r="CH1221" s="778"/>
      <c r="CI1221" s="778"/>
      <c r="CJ1221" s="778"/>
      <c r="CK1221" s="778"/>
      <c r="CL1221" s="778"/>
      <c r="CM1221" s="778"/>
      <c r="CN1221" s="778"/>
      <c r="CO1221" s="778"/>
      <c r="CP1221" s="778"/>
      <c r="CQ1221" s="778"/>
      <c r="CR1221" s="778"/>
      <c r="CS1221" s="778"/>
      <c r="CT1221" s="778"/>
      <c r="CU1221" s="778"/>
      <c r="CV1221" s="778"/>
      <c r="CW1221" s="778"/>
      <c r="CX1221" s="778"/>
      <c r="CY1221" s="778"/>
      <c r="CZ1221" s="778"/>
      <c r="DA1221" s="778"/>
      <c r="DB1221" s="778"/>
      <c r="DC1221" s="778"/>
      <c r="DD1221" s="778"/>
      <c r="DE1221" s="778"/>
      <c r="DF1221" s="778"/>
      <c r="DG1221" s="778"/>
      <c r="DH1221" s="778"/>
      <c r="DI1221" s="778"/>
      <c r="DJ1221" s="778"/>
      <c r="DK1221" s="778"/>
      <c r="DL1221" s="778"/>
      <c r="DM1221" s="778"/>
      <c r="DN1221" s="778"/>
      <c r="DO1221" s="778"/>
      <c r="DP1221" s="778"/>
      <c r="DQ1221" s="778"/>
      <c r="DR1221" s="778"/>
      <c r="DS1221" s="778"/>
      <c r="DT1221" s="778"/>
      <c r="DU1221" s="778"/>
      <c r="DV1221" s="778"/>
      <c r="DW1221" s="778"/>
      <c r="DX1221" s="778"/>
      <c r="DY1221" s="778"/>
      <c r="DZ1221" s="778"/>
      <c r="EA1221" s="778"/>
      <c r="EB1221" s="778"/>
      <c r="EC1221" s="778"/>
      <c r="ED1221" s="778"/>
      <c r="EE1221" s="778"/>
      <c r="EF1221" s="778"/>
      <c r="EG1221" s="778"/>
      <c r="EH1221" s="778"/>
      <c r="EI1221" s="778"/>
      <c r="EJ1221" s="778"/>
      <c r="EK1221" s="778"/>
      <c r="EL1221" s="778"/>
      <c r="EM1221" s="778"/>
      <c r="EN1221" s="778"/>
      <c r="EO1221" s="778"/>
      <c r="EP1221" s="778"/>
      <c r="EQ1221" s="778"/>
      <c r="ER1221" s="778"/>
      <c r="ES1221" s="778"/>
      <c r="ET1221" s="778"/>
      <c r="EU1221" s="778"/>
      <c r="EV1221" s="778"/>
      <c r="EW1221" s="778"/>
      <c r="EX1221" s="778"/>
      <c r="EY1221" s="778"/>
      <c r="EZ1221" s="778"/>
      <c r="FA1221" s="778"/>
      <c r="FB1221" s="778"/>
      <c r="FC1221" s="778"/>
      <c r="FD1221" s="778"/>
      <c r="FE1221" s="778"/>
      <c r="FF1221" s="778"/>
      <c r="FG1221" s="778"/>
      <c r="FH1221" s="778"/>
      <c r="FI1221" s="778"/>
      <c r="FJ1221" s="778"/>
      <c r="FK1221" s="778"/>
      <c r="FL1221" s="778"/>
      <c r="FM1221" s="778"/>
      <c r="FN1221" s="778"/>
      <c r="FO1221" s="778"/>
      <c r="FP1221" s="778"/>
      <c r="FQ1221" s="778"/>
      <c r="FR1221" s="778"/>
      <c r="FS1221" s="778"/>
      <c r="FT1221" s="778"/>
      <c r="FU1221" s="778"/>
      <c r="FV1221" s="778"/>
      <c r="FW1221" s="778"/>
      <c r="FX1221" s="778"/>
      <c r="FY1221" s="778"/>
      <c r="FZ1221" s="778"/>
      <c r="GA1221" s="778"/>
      <c r="GB1221" s="778"/>
      <c r="GC1221" s="778"/>
      <c r="GD1221" s="778"/>
      <c r="GE1221" s="778"/>
      <c r="GF1221" s="778"/>
      <c r="GG1221" s="778"/>
      <c r="GH1221" s="778"/>
      <c r="GI1221" s="778"/>
      <c r="GJ1221" s="778"/>
      <c r="GK1221" s="778"/>
      <c r="GL1221" s="778"/>
      <c r="GM1221" s="778"/>
      <c r="GN1221" s="778"/>
      <c r="GO1221" s="778"/>
      <c r="GP1221" s="778"/>
      <c r="GQ1221" s="778"/>
      <c r="GR1221" s="778"/>
      <c r="GS1221" s="778"/>
      <c r="GT1221" s="778"/>
      <c r="GU1221" s="778"/>
      <c r="GV1221" s="778"/>
      <c r="GW1221" s="778"/>
      <c r="GX1221" s="778"/>
      <c r="GY1221" s="778"/>
      <c r="GZ1221" s="778"/>
      <c r="HA1221" s="778"/>
      <c r="HB1221" s="778"/>
      <c r="HC1221" s="778"/>
      <c r="HD1221" s="778"/>
      <c r="HE1221" s="778"/>
      <c r="HF1221" s="778"/>
      <c r="HG1221" s="778"/>
      <c r="HH1221" s="778"/>
    </row>
    <row r="1222" spans="1:216" s="782" customFormat="1">
      <c r="A1222" s="779"/>
      <c r="B1222" s="780"/>
      <c r="C1222" s="780"/>
      <c r="D1222" s="780"/>
      <c r="E1222" s="780"/>
      <c r="F1222" s="780"/>
      <c r="G1222" s="780"/>
      <c r="H1222" s="780"/>
      <c r="I1222" s="780"/>
      <c r="J1222" s="780"/>
      <c r="K1222" s="780"/>
      <c r="L1222" s="780"/>
      <c r="M1222" s="780"/>
      <c r="N1222" s="780"/>
      <c r="O1222" s="780"/>
      <c r="P1222" s="780"/>
      <c r="Q1222" s="781"/>
      <c r="R1222" s="778"/>
      <c r="S1222" s="778"/>
      <c r="T1222" s="778"/>
      <c r="U1222" s="778"/>
      <c r="V1222" s="778"/>
      <c r="W1222" s="778"/>
      <c r="X1222" s="778"/>
      <c r="Y1222" s="778"/>
      <c r="Z1222" s="778"/>
      <c r="AA1222" s="778"/>
      <c r="AB1222" s="778"/>
      <c r="AC1222" s="778"/>
      <c r="AD1222" s="778"/>
      <c r="AE1222" s="778"/>
      <c r="AF1222" s="778"/>
      <c r="AG1222" s="778"/>
      <c r="AH1222" s="778"/>
      <c r="AI1222" s="778"/>
      <c r="AJ1222" s="778"/>
      <c r="AK1222" s="778"/>
      <c r="AL1222" s="778"/>
      <c r="AM1222" s="778"/>
      <c r="AN1222" s="778"/>
      <c r="AO1222" s="778"/>
      <c r="AP1222" s="778"/>
      <c r="AQ1222" s="778"/>
      <c r="AR1222" s="778"/>
      <c r="AS1222" s="778"/>
      <c r="AT1222" s="778"/>
      <c r="AU1222" s="778"/>
      <c r="AV1222" s="778"/>
      <c r="AW1222" s="778"/>
      <c r="AX1222" s="778"/>
      <c r="AY1222" s="778"/>
      <c r="AZ1222" s="778"/>
      <c r="BA1222" s="778"/>
      <c r="BB1222" s="778"/>
      <c r="BC1222" s="778"/>
      <c r="BD1222" s="778"/>
      <c r="BE1222" s="778"/>
      <c r="BF1222" s="778"/>
      <c r="BG1222" s="778"/>
      <c r="BH1222" s="778"/>
      <c r="BI1222" s="778"/>
      <c r="BJ1222" s="778"/>
      <c r="BK1222" s="778"/>
      <c r="BL1222" s="778"/>
      <c r="BM1222" s="778"/>
      <c r="BN1222" s="778"/>
      <c r="BO1222" s="778"/>
      <c r="BP1222" s="778"/>
      <c r="BQ1222" s="778"/>
      <c r="BR1222" s="778"/>
      <c r="BS1222" s="778"/>
      <c r="BT1222" s="778"/>
      <c r="BU1222" s="778"/>
      <c r="BV1222" s="778"/>
      <c r="BW1222" s="778"/>
      <c r="BX1222" s="778"/>
      <c r="BY1222" s="778"/>
      <c r="BZ1222" s="778"/>
      <c r="CA1222" s="778"/>
      <c r="CB1222" s="778"/>
      <c r="CC1222" s="778"/>
      <c r="CD1222" s="778"/>
      <c r="CE1222" s="778"/>
      <c r="CF1222" s="778"/>
      <c r="CG1222" s="778"/>
      <c r="CH1222" s="778"/>
      <c r="CI1222" s="778"/>
      <c r="CJ1222" s="778"/>
      <c r="CK1222" s="778"/>
      <c r="CL1222" s="778"/>
      <c r="CM1222" s="778"/>
      <c r="CN1222" s="778"/>
      <c r="CO1222" s="778"/>
      <c r="CP1222" s="778"/>
      <c r="CQ1222" s="778"/>
      <c r="CR1222" s="778"/>
      <c r="CS1222" s="778"/>
      <c r="CT1222" s="778"/>
      <c r="CU1222" s="778"/>
      <c r="CV1222" s="778"/>
      <c r="CW1222" s="778"/>
      <c r="CX1222" s="778"/>
      <c r="CY1222" s="778"/>
      <c r="CZ1222" s="778"/>
      <c r="DA1222" s="778"/>
      <c r="DB1222" s="778"/>
      <c r="DC1222" s="778"/>
      <c r="DD1222" s="778"/>
      <c r="DE1222" s="778"/>
      <c r="DF1222" s="778"/>
      <c r="DG1222" s="778"/>
      <c r="DH1222" s="778"/>
      <c r="DI1222" s="778"/>
      <c r="DJ1222" s="778"/>
      <c r="DK1222" s="778"/>
      <c r="DL1222" s="778"/>
      <c r="DM1222" s="778"/>
      <c r="DN1222" s="778"/>
      <c r="DO1222" s="778"/>
      <c r="DP1222" s="778"/>
      <c r="DQ1222" s="778"/>
      <c r="DR1222" s="778"/>
      <c r="DS1222" s="778"/>
      <c r="DT1222" s="778"/>
      <c r="DU1222" s="778"/>
      <c r="DV1222" s="778"/>
      <c r="DW1222" s="778"/>
      <c r="DX1222" s="778"/>
      <c r="DY1222" s="778"/>
      <c r="DZ1222" s="778"/>
      <c r="EA1222" s="778"/>
      <c r="EB1222" s="778"/>
      <c r="EC1222" s="778"/>
      <c r="ED1222" s="778"/>
      <c r="EE1222" s="778"/>
      <c r="EF1222" s="778"/>
      <c r="EG1222" s="778"/>
      <c r="EH1222" s="778"/>
      <c r="EI1222" s="778"/>
      <c r="EJ1222" s="778"/>
      <c r="EK1222" s="778"/>
      <c r="EL1222" s="778"/>
      <c r="EM1222" s="778"/>
      <c r="EN1222" s="778"/>
      <c r="EO1222" s="778"/>
      <c r="EP1222" s="778"/>
      <c r="EQ1222" s="778"/>
      <c r="ER1222" s="778"/>
      <c r="ES1222" s="778"/>
      <c r="ET1222" s="778"/>
      <c r="EU1222" s="778"/>
      <c r="EV1222" s="778"/>
      <c r="EW1222" s="778"/>
      <c r="EX1222" s="778"/>
      <c r="EY1222" s="778"/>
      <c r="EZ1222" s="778"/>
      <c r="FA1222" s="778"/>
      <c r="FB1222" s="778"/>
      <c r="FC1222" s="778"/>
      <c r="FD1222" s="778"/>
      <c r="FE1222" s="778"/>
      <c r="FF1222" s="778"/>
      <c r="FG1222" s="778"/>
      <c r="FH1222" s="778"/>
      <c r="FI1222" s="778"/>
      <c r="FJ1222" s="778"/>
      <c r="FK1222" s="778"/>
      <c r="FL1222" s="778"/>
      <c r="FM1222" s="778"/>
      <c r="FN1222" s="778"/>
      <c r="FO1222" s="778"/>
      <c r="FP1222" s="778"/>
      <c r="FQ1222" s="778"/>
      <c r="FR1222" s="778"/>
      <c r="FS1222" s="778"/>
      <c r="FT1222" s="778"/>
      <c r="FU1222" s="778"/>
      <c r="FV1222" s="778"/>
      <c r="FW1222" s="778"/>
      <c r="FX1222" s="778"/>
      <c r="FY1222" s="778"/>
      <c r="FZ1222" s="778"/>
      <c r="GA1222" s="778"/>
      <c r="GB1222" s="778"/>
      <c r="GC1222" s="778"/>
      <c r="GD1222" s="778"/>
      <c r="GE1222" s="778"/>
      <c r="GF1222" s="778"/>
      <c r="GG1222" s="778"/>
      <c r="GH1222" s="778"/>
      <c r="GI1222" s="778"/>
      <c r="GJ1222" s="778"/>
      <c r="GK1222" s="778"/>
      <c r="GL1222" s="778"/>
      <c r="GM1222" s="778"/>
      <c r="GN1222" s="778"/>
      <c r="GO1222" s="778"/>
      <c r="GP1222" s="778"/>
      <c r="GQ1222" s="778"/>
      <c r="GR1222" s="778"/>
      <c r="GS1222" s="778"/>
      <c r="GT1222" s="778"/>
      <c r="GU1222" s="778"/>
      <c r="GV1222" s="778"/>
      <c r="GW1222" s="778"/>
      <c r="GX1222" s="778"/>
      <c r="GY1222" s="778"/>
      <c r="GZ1222" s="778"/>
      <c r="HA1222" s="778"/>
      <c r="HB1222" s="778"/>
      <c r="HC1222" s="778"/>
      <c r="HD1222" s="778"/>
      <c r="HE1222" s="778"/>
      <c r="HF1222" s="778"/>
      <c r="HG1222" s="778"/>
      <c r="HH1222" s="778"/>
    </row>
    <row r="1223" spans="1:216" s="782" customFormat="1">
      <c r="A1223" s="779"/>
      <c r="B1223" s="780"/>
      <c r="C1223" s="780"/>
      <c r="D1223" s="780"/>
      <c r="E1223" s="780"/>
      <c r="F1223" s="780"/>
      <c r="G1223" s="780"/>
      <c r="H1223" s="780"/>
      <c r="I1223" s="780"/>
      <c r="J1223" s="780"/>
      <c r="K1223" s="780"/>
      <c r="L1223" s="780"/>
      <c r="M1223" s="780"/>
      <c r="N1223" s="780"/>
      <c r="O1223" s="780"/>
      <c r="P1223" s="780"/>
      <c r="Q1223" s="781"/>
      <c r="R1223" s="778"/>
      <c r="S1223" s="778"/>
      <c r="T1223" s="778"/>
      <c r="U1223" s="778"/>
      <c r="V1223" s="778"/>
      <c r="W1223" s="778"/>
      <c r="X1223" s="778"/>
      <c r="Y1223" s="778"/>
      <c r="Z1223" s="778"/>
      <c r="AA1223" s="778"/>
      <c r="AB1223" s="778"/>
      <c r="AC1223" s="778"/>
      <c r="AD1223" s="778"/>
      <c r="AE1223" s="778"/>
      <c r="AF1223" s="778"/>
      <c r="AG1223" s="778"/>
      <c r="AH1223" s="778"/>
      <c r="AI1223" s="778"/>
      <c r="AJ1223" s="778"/>
      <c r="AK1223" s="778"/>
      <c r="AL1223" s="778"/>
      <c r="AM1223" s="778"/>
      <c r="AN1223" s="778"/>
      <c r="AO1223" s="778"/>
      <c r="AP1223" s="778"/>
      <c r="AQ1223" s="778"/>
      <c r="AR1223" s="778"/>
      <c r="AS1223" s="778"/>
      <c r="AT1223" s="778"/>
      <c r="AU1223" s="778"/>
      <c r="AV1223" s="778"/>
      <c r="AW1223" s="778"/>
      <c r="AX1223" s="778"/>
      <c r="AY1223" s="778"/>
      <c r="AZ1223" s="778"/>
      <c r="BA1223" s="778"/>
      <c r="BB1223" s="778"/>
      <c r="BC1223" s="778"/>
      <c r="BD1223" s="778"/>
      <c r="BE1223" s="778"/>
      <c r="BF1223" s="778"/>
      <c r="BG1223" s="778"/>
      <c r="BH1223" s="778"/>
      <c r="BI1223" s="778"/>
      <c r="BJ1223" s="778"/>
      <c r="BK1223" s="778"/>
      <c r="BL1223" s="778"/>
      <c r="BM1223" s="778"/>
      <c r="BN1223" s="778"/>
      <c r="BO1223" s="778"/>
      <c r="BP1223" s="778"/>
      <c r="BQ1223" s="778"/>
      <c r="BR1223" s="778"/>
      <c r="BS1223" s="778"/>
      <c r="BT1223" s="778"/>
      <c r="BU1223" s="778"/>
      <c r="BV1223" s="778"/>
      <c r="BW1223" s="778"/>
      <c r="BX1223" s="778"/>
      <c r="BY1223" s="778"/>
      <c r="BZ1223" s="778"/>
      <c r="CA1223" s="778"/>
      <c r="CB1223" s="778"/>
      <c r="CC1223" s="778"/>
      <c r="CD1223" s="778"/>
      <c r="CE1223" s="778"/>
      <c r="CF1223" s="778"/>
      <c r="CG1223" s="778"/>
      <c r="CH1223" s="778"/>
      <c r="CI1223" s="778"/>
      <c r="CJ1223" s="778"/>
      <c r="CK1223" s="778"/>
      <c r="CL1223" s="778"/>
      <c r="CM1223" s="778"/>
      <c r="CN1223" s="778"/>
      <c r="CO1223" s="778"/>
      <c r="CP1223" s="778"/>
      <c r="CQ1223" s="778"/>
      <c r="CR1223" s="778"/>
      <c r="CS1223" s="778"/>
      <c r="CT1223" s="778"/>
      <c r="CU1223" s="778"/>
      <c r="CV1223" s="778"/>
      <c r="CW1223" s="778"/>
      <c r="CX1223" s="778"/>
      <c r="CY1223" s="778"/>
      <c r="CZ1223" s="778"/>
      <c r="DA1223" s="778"/>
      <c r="DB1223" s="778"/>
      <c r="DC1223" s="778"/>
      <c r="DD1223" s="778"/>
      <c r="DE1223" s="778"/>
      <c r="DF1223" s="778"/>
      <c r="DG1223" s="778"/>
      <c r="DH1223" s="778"/>
      <c r="DI1223" s="778"/>
      <c r="DJ1223" s="778"/>
      <c r="DK1223" s="778"/>
      <c r="DL1223" s="778"/>
      <c r="DM1223" s="778"/>
      <c r="DN1223" s="778"/>
      <c r="DO1223" s="778"/>
      <c r="DP1223" s="778"/>
      <c r="DQ1223" s="778"/>
      <c r="DR1223" s="778"/>
      <c r="DS1223" s="778"/>
      <c r="DT1223" s="778"/>
      <c r="DU1223" s="778"/>
      <c r="DV1223" s="778"/>
      <c r="DW1223" s="778"/>
      <c r="DX1223" s="778"/>
      <c r="DY1223" s="778"/>
      <c r="DZ1223" s="778"/>
      <c r="EA1223" s="778"/>
      <c r="EB1223" s="778"/>
      <c r="EC1223" s="778"/>
      <c r="ED1223" s="778"/>
      <c r="EE1223" s="778"/>
      <c r="EF1223" s="778"/>
      <c r="EG1223" s="778"/>
      <c r="EH1223" s="778"/>
      <c r="EI1223" s="778"/>
      <c r="EJ1223" s="778"/>
      <c r="EK1223" s="778"/>
      <c r="EL1223" s="778"/>
      <c r="EM1223" s="778"/>
      <c r="EN1223" s="778"/>
      <c r="EO1223" s="778"/>
      <c r="EP1223" s="778"/>
      <c r="EQ1223" s="778"/>
      <c r="ER1223" s="778"/>
      <c r="ES1223" s="778"/>
      <c r="ET1223" s="778"/>
      <c r="EU1223" s="778"/>
      <c r="EV1223" s="778"/>
      <c r="EW1223" s="778"/>
      <c r="EX1223" s="778"/>
      <c r="EY1223" s="778"/>
      <c r="EZ1223" s="778"/>
      <c r="FA1223" s="778"/>
      <c r="FB1223" s="778"/>
      <c r="FC1223" s="778"/>
      <c r="FD1223" s="778"/>
      <c r="FE1223" s="778"/>
      <c r="FF1223" s="778"/>
      <c r="FG1223" s="778"/>
      <c r="FH1223" s="778"/>
      <c r="FI1223" s="778"/>
      <c r="FJ1223" s="778"/>
      <c r="FK1223" s="778"/>
      <c r="FL1223" s="778"/>
      <c r="FM1223" s="778"/>
      <c r="FN1223" s="778"/>
      <c r="FO1223" s="778"/>
      <c r="FP1223" s="778"/>
      <c r="FQ1223" s="778"/>
      <c r="FR1223" s="778"/>
      <c r="FS1223" s="778"/>
      <c r="FT1223" s="778"/>
      <c r="FU1223" s="778"/>
      <c r="FV1223" s="778"/>
      <c r="FW1223" s="778"/>
      <c r="FX1223" s="778"/>
      <c r="FY1223" s="778"/>
      <c r="FZ1223" s="778"/>
      <c r="GA1223" s="778"/>
      <c r="GB1223" s="778"/>
      <c r="GC1223" s="778"/>
      <c r="GD1223" s="778"/>
      <c r="GE1223" s="778"/>
      <c r="GF1223" s="778"/>
      <c r="GG1223" s="778"/>
      <c r="GH1223" s="778"/>
      <c r="GI1223" s="778"/>
      <c r="GJ1223" s="778"/>
      <c r="GK1223" s="778"/>
      <c r="GL1223" s="778"/>
      <c r="GM1223" s="778"/>
      <c r="GN1223" s="778"/>
      <c r="GO1223" s="778"/>
      <c r="GP1223" s="778"/>
      <c r="GQ1223" s="778"/>
      <c r="GR1223" s="778"/>
      <c r="GS1223" s="778"/>
      <c r="GT1223" s="778"/>
      <c r="GU1223" s="778"/>
      <c r="GV1223" s="778"/>
      <c r="GW1223" s="778"/>
      <c r="GX1223" s="778"/>
      <c r="GY1223" s="778"/>
      <c r="GZ1223" s="778"/>
      <c r="HA1223" s="778"/>
      <c r="HB1223" s="778"/>
      <c r="HC1223" s="778"/>
      <c r="HD1223" s="778"/>
      <c r="HE1223" s="778"/>
      <c r="HF1223" s="778"/>
      <c r="HG1223" s="778"/>
      <c r="HH1223" s="778"/>
    </row>
    <row r="1224" spans="1:216" s="782" customFormat="1">
      <c r="A1224" s="779"/>
      <c r="B1224" s="780"/>
      <c r="C1224" s="780"/>
      <c r="D1224" s="780"/>
      <c r="E1224" s="780"/>
      <c r="F1224" s="780"/>
      <c r="G1224" s="780"/>
      <c r="H1224" s="780"/>
      <c r="I1224" s="780"/>
      <c r="J1224" s="780"/>
      <c r="K1224" s="780"/>
      <c r="L1224" s="780"/>
      <c r="M1224" s="780"/>
      <c r="N1224" s="780"/>
      <c r="O1224" s="780"/>
      <c r="P1224" s="780"/>
      <c r="Q1224" s="781"/>
      <c r="R1224" s="778"/>
      <c r="S1224" s="778"/>
      <c r="T1224" s="778"/>
      <c r="U1224" s="778"/>
      <c r="V1224" s="778"/>
      <c r="W1224" s="778"/>
      <c r="X1224" s="778"/>
      <c r="Y1224" s="778"/>
      <c r="Z1224" s="778"/>
      <c r="AA1224" s="778"/>
      <c r="AB1224" s="778"/>
      <c r="AC1224" s="778"/>
      <c r="AD1224" s="778"/>
      <c r="AE1224" s="778"/>
      <c r="AF1224" s="778"/>
      <c r="AG1224" s="778"/>
      <c r="AH1224" s="778"/>
      <c r="AI1224" s="778"/>
      <c r="AJ1224" s="778"/>
      <c r="AK1224" s="778"/>
      <c r="AL1224" s="778"/>
      <c r="AM1224" s="778"/>
      <c r="AN1224" s="778"/>
      <c r="AO1224" s="778"/>
      <c r="AP1224" s="778"/>
      <c r="AQ1224" s="778"/>
      <c r="AR1224" s="778"/>
      <c r="AS1224" s="778"/>
      <c r="AT1224" s="778"/>
      <c r="AU1224" s="778"/>
      <c r="AV1224" s="778"/>
      <c r="AW1224" s="778"/>
      <c r="AX1224" s="778"/>
      <c r="AY1224" s="778"/>
      <c r="AZ1224" s="778"/>
      <c r="BA1224" s="778"/>
      <c r="BB1224" s="778"/>
      <c r="BC1224" s="778"/>
      <c r="BD1224" s="778"/>
      <c r="BE1224" s="778"/>
      <c r="BF1224" s="778"/>
      <c r="BG1224" s="778"/>
      <c r="BH1224" s="778"/>
      <c r="BI1224" s="778"/>
      <c r="BJ1224" s="778"/>
      <c r="BK1224" s="778"/>
      <c r="BL1224" s="778"/>
      <c r="BM1224" s="778"/>
      <c r="BN1224" s="778"/>
      <c r="BO1224" s="778"/>
      <c r="BP1224" s="778"/>
      <c r="BQ1224" s="778"/>
      <c r="BR1224" s="778"/>
      <c r="BS1224" s="778"/>
      <c r="BT1224" s="778"/>
      <c r="BU1224" s="778"/>
      <c r="BV1224" s="778"/>
      <c r="BW1224" s="778"/>
      <c r="BX1224" s="778"/>
      <c r="BY1224" s="778"/>
      <c r="BZ1224" s="778"/>
      <c r="CA1224" s="778"/>
      <c r="CB1224" s="778"/>
      <c r="CC1224" s="778"/>
      <c r="CD1224" s="778"/>
      <c r="CE1224" s="778"/>
      <c r="CF1224" s="778"/>
      <c r="CG1224" s="778"/>
      <c r="CH1224" s="778"/>
      <c r="CI1224" s="778"/>
      <c r="CJ1224" s="778"/>
      <c r="CK1224" s="778"/>
      <c r="CL1224" s="778"/>
      <c r="CM1224" s="778"/>
      <c r="CN1224" s="778"/>
      <c r="CO1224" s="778"/>
      <c r="CP1224" s="778"/>
      <c r="CQ1224" s="778"/>
      <c r="CR1224" s="778"/>
      <c r="CS1224" s="778"/>
      <c r="CT1224" s="778"/>
      <c r="CU1224" s="778"/>
      <c r="CV1224" s="778"/>
      <c r="CW1224" s="778"/>
      <c r="CX1224" s="778"/>
      <c r="CY1224" s="778"/>
      <c r="CZ1224" s="778"/>
      <c r="DA1224" s="778"/>
      <c r="DB1224" s="778"/>
      <c r="DC1224" s="778"/>
      <c r="DD1224" s="778"/>
      <c r="DE1224" s="778"/>
      <c r="DF1224" s="778"/>
      <c r="DG1224" s="778"/>
      <c r="DH1224" s="778"/>
      <c r="DI1224" s="778"/>
      <c r="DJ1224" s="778"/>
      <c r="DK1224" s="778"/>
      <c r="DL1224" s="778"/>
      <c r="DM1224" s="778"/>
      <c r="DN1224" s="778"/>
      <c r="DO1224" s="778"/>
      <c r="DP1224" s="778"/>
      <c r="DQ1224" s="778"/>
      <c r="DR1224" s="778"/>
      <c r="DS1224" s="778"/>
      <c r="DT1224" s="778"/>
      <c r="DU1224" s="778"/>
      <c r="DV1224" s="778"/>
      <c r="DW1224" s="778"/>
      <c r="DX1224" s="778"/>
      <c r="DY1224" s="778"/>
      <c r="DZ1224" s="778"/>
      <c r="EA1224" s="778"/>
      <c r="EB1224" s="778"/>
      <c r="EC1224" s="778"/>
      <c r="ED1224" s="778"/>
      <c r="EE1224" s="778"/>
      <c r="EF1224" s="778"/>
      <c r="EG1224" s="778"/>
      <c r="EH1224" s="778"/>
      <c r="EI1224" s="778"/>
      <c r="EJ1224" s="778"/>
      <c r="EK1224" s="778"/>
      <c r="EL1224" s="778"/>
      <c r="EM1224" s="778"/>
      <c r="EN1224" s="778"/>
      <c r="EO1224" s="778"/>
      <c r="EP1224" s="778"/>
      <c r="EQ1224" s="778"/>
      <c r="ER1224" s="778"/>
      <c r="ES1224" s="778"/>
      <c r="ET1224" s="778"/>
      <c r="EU1224" s="778"/>
      <c r="EV1224" s="778"/>
      <c r="EW1224" s="778"/>
      <c r="EX1224" s="778"/>
      <c r="EY1224" s="778"/>
      <c r="EZ1224" s="778"/>
      <c r="FA1224" s="778"/>
      <c r="FB1224" s="778"/>
      <c r="FC1224" s="778"/>
      <c r="FD1224" s="778"/>
      <c r="FE1224" s="778"/>
      <c r="FF1224" s="778"/>
      <c r="FG1224" s="778"/>
      <c r="FH1224" s="778"/>
      <c r="FI1224" s="778"/>
      <c r="FJ1224" s="778"/>
      <c r="FK1224" s="778"/>
      <c r="FL1224" s="778"/>
      <c r="FM1224" s="778"/>
      <c r="FN1224" s="778"/>
      <c r="FO1224" s="778"/>
      <c r="FP1224" s="778"/>
      <c r="FQ1224" s="778"/>
      <c r="FR1224" s="778"/>
      <c r="FS1224" s="778"/>
      <c r="FT1224" s="778"/>
      <c r="FU1224" s="778"/>
      <c r="FV1224" s="778"/>
      <c r="FW1224" s="778"/>
      <c r="FX1224" s="778"/>
      <c r="FY1224" s="778"/>
      <c r="FZ1224" s="778"/>
      <c r="GA1224" s="778"/>
      <c r="GB1224" s="778"/>
      <c r="GC1224" s="778"/>
      <c r="GD1224" s="778"/>
      <c r="GE1224" s="778"/>
      <c r="GF1224" s="778"/>
      <c r="GG1224" s="778"/>
      <c r="GH1224" s="778"/>
      <c r="GI1224" s="778"/>
      <c r="GJ1224" s="778"/>
      <c r="GK1224" s="778"/>
      <c r="GL1224" s="778"/>
      <c r="GM1224" s="778"/>
      <c r="GN1224" s="778"/>
      <c r="GO1224" s="778"/>
      <c r="GP1224" s="778"/>
      <c r="GQ1224" s="778"/>
      <c r="GR1224" s="778"/>
      <c r="GS1224" s="778"/>
      <c r="GT1224" s="778"/>
      <c r="GU1224" s="778"/>
      <c r="GV1224" s="778"/>
      <c r="GW1224" s="778"/>
      <c r="GX1224" s="778"/>
      <c r="GY1224" s="778"/>
      <c r="GZ1224" s="778"/>
      <c r="HA1224" s="778"/>
      <c r="HB1224" s="778"/>
      <c r="HC1224" s="778"/>
      <c r="HD1224" s="778"/>
      <c r="HE1224" s="778"/>
      <c r="HF1224" s="778"/>
      <c r="HG1224" s="778"/>
      <c r="HH1224" s="778"/>
    </row>
    <row r="1225" spans="1:216" s="782" customFormat="1">
      <c r="A1225" s="779"/>
      <c r="B1225" s="780"/>
      <c r="C1225" s="780"/>
      <c r="D1225" s="780"/>
      <c r="E1225" s="780"/>
      <c r="F1225" s="780"/>
      <c r="G1225" s="780"/>
      <c r="H1225" s="780"/>
      <c r="I1225" s="780"/>
      <c r="J1225" s="780"/>
      <c r="K1225" s="780"/>
      <c r="L1225" s="780"/>
      <c r="M1225" s="780"/>
      <c r="N1225" s="780"/>
      <c r="O1225" s="780"/>
      <c r="P1225" s="780"/>
      <c r="Q1225" s="781"/>
      <c r="R1225" s="778"/>
      <c r="S1225" s="778"/>
      <c r="T1225" s="778"/>
      <c r="U1225" s="778"/>
      <c r="V1225" s="778"/>
      <c r="W1225" s="778"/>
      <c r="X1225" s="778"/>
      <c r="Y1225" s="778"/>
      <c r="Z1225" s="778"/>
      <c r="AA1225" s="778"/>
      <c r="AB1225" s="778"/>
      <c r="AC1225" s="778"/>
      <c r="AD1225" s="778"/>
      <c r="AE1225" s="778"/>
      <c r="AF1225" s="778"/>
      <c r="AG1225" s="778"/>
      <c r="AH1225" s="778"/>
      <c r="AI1225" s="778"/>
      <c r="AJ1225" s="778"/>
      <c r="AK1225" s="778"/>
      <c r="AL1225" s="778"/>
      <c r="AM1225" s="778"/>
      <c r="AN1225" s="778"/>
      <c r="AO1225" s="778"/>
      <c r="AP1225" s="778"/>
      <c r="AQ1225" s="778"/>
      <c r="AR1225" s="778"/>
      <c r="AS1225" s="778"/>
      <c r="AT1225" s="778"/>
      <c r="AU1225" s="778"/>
      <c r="AV1225" s="778"/>
      <c r="AW1225" s="778"/>
      <c r="AX1225" s="778"/>
      <c r="AY1225" s="778"/>
      <c r="AZ1225" s="778"/>
      <c r="BA1225" s="778"/>
      <c r="BB1225" s="778"/>
      <c r="BC1225" s="778"/>
      <c r="BD1225" s="778"/>
      <c r="BE1225" s="778"/>
      <c r="BF1225" s="778"/>
      <c r="BG1225" s="778"/>
      <c r="BH1225" s="778"/>
      <c r="BI1225" s="778"/>
      <c r="BJ1225" s="778"/>
      <c r="BK1225" s="778"/>
      <c r="BL1225" s="778"/>
      <c r="BM1225" s="778"/>
      <c r="BN1225" s="778"/>
      <c r="BO1225" s="778"/>
      <c r="BP1225" s="778"/>
      <c r="BQ1225" s="778"/>
      <c r="BR1225" s="778"/>
      <c r="BS1225" s="778"/>
      <c r="BT1225" s="778"/>
      <c r="BU1225" s="778"/>
      <c r="BV1225" s="778"/>
      <c r="BW1225" s="778"/>
      <c r="BX1225" s="778"/>
      <c r="BY1225" s="778"/>
      <c r="BZ1225" s="778"/>
      <c r="CA1225" s="778"/>
      <c r="CB1225" s="778"/>
      <c r="CC1225" s="778"/>
      <c r="CD1225" s="778"/>
      <c r="CE1225" s="778"/>
      <c r="CF1225" s="778"/>
      <c r="CG1225" s="778"/>
      <c r="CH1225" s="778"/>
      <c r="CI1225" s="778"/>
      <c r="CJ1225" s="778"/>
      <c r="CK1225" s="778"/>
      <c r="CL1225" s="778"/>
      <c r="CM1225" s="778"/>
      <c r="CN1225" s="778"/>
      <c r="CO1225" s="778"/>
      <c r="CP1225" s="778"/>
      <c r="CQ1225" s="778"/>
      <c r="CR1225" s="778"/>
      <c r="CS1225" s="778"/>
      <c r="CT1225" s="778"/>
      <c r="CU1225" s="778"/>
      <c r="CV1225" s="778"/>
      <c r="CW1225" s="778"/>
      <c r="CX1225" s="778"/>
      <c r="CY1225" s="778"/>
      <c r="CZ1225" s="778"/>
      <c r="DA1225" s="778"/>
      <c r="DB1225" s="778"/>
      <c r="DC1225" s="778"/>
      <c r="DD1225" s="778"/>
      <c r="DE1225" s="778"/>
      <c r="DF1225" s="778"/>
      <c r="DG1225" s="778"/>
      <c r="DH1225" s="778"/>
      <c r="DI1225" s="778"/>
      <c r="DJ1225" s="778"/>
      <c r="DK1225" s="778"/>
      <c r="DL1225" s="778"/>
      <c r="DM1225" s="778"/>
      <c r="DN1225" s="778"/>
      <c r="DO1225" s="778"/>
      <c r="DP1225" s="778"/>
      <c r="DQ1225" s="778"/>
      <c r="DR1225" s="778"/>
      <c r="DS1225" s="778"/>
      <c r="DT1225" s="778"/>
      <c r="DU1225" s="778"/>
      <c r="DV1225" s="778"/>
      <c r="DW1225" s="778"/>
      <c r="DX1225" s="778"/>
      <c r="DY1225" s="778"/>
      <c r="DZ1225" s="778"/>
      <c r="EA1225" s="778"/>
      <c r="EB1225" s="778"/>
      <c r="EC1225" s="778"/>
      <c r="ED1225" s="778"/>
      <c r="EE1225" s="778"/>
      <c r="EF1225" s="778"/>
      <c r="EG1225" s="778"/>
      <c r="EH1225" s="778"/>
      <c r="EI1225" s="778"/>
      <c r="EJ1225" s="778"/>
      <c r="EK1225" s="778"/>
      <c r="EL1225" s="778"/>
      <c r="EM1225" s="778"/>
      <c r="EN1225" s="778"/>
      <c r="EO1225" s="778"/>
      <c r="EP1225" s="778"/>
      <c r="EQ1225" s="778"/>
      <c r="ER1225" s="778"/>
      <c r="ES1225" s="778"/>
      <c r="ET1225" s="778"/>
      <c r="EU1225" s="778"/>
      <c r="EV1225" s="778"/>
      <c r="EW1225" s="778"/>
      <c r="EX1225" s="778"/>
      <c r="EY1225" s="778"/>
      <c r="EZ1225" s="778"/>
      <c r="FA1225" s="778"/>
      <c r="FB1225" s="778"/>
      <c r="FC1225" s="778"/>
      <c r="FD1225" s="778"/>
      <c r="FE1225" s="778"/>
      <c r="FF1225" s="778"/>
      <c r="FG1225" s="778"/>
      <c r="FH1225" s="778"/>
      <c r="FI1225" s="778"/>
      <c r="FJ1225" s="778"/>
      <c r="FK1225" s="778"/>
      <c r="FL1225" s="778"/>
      <c r="FM1225" s="778"/>
      <c r="FN1225" s="778"/>
      <c r="FO1225" s="778"/>
      <c r="FP1225" s="778"/>
      <c r="FQ1225" s="778"/>
      <c r="FR1225" s="778"/>
      <c r="FS1225" s="778"/>
      <c r="FT1225" s="778"/>
      <c r="FU1225" s="778"/>
      <c r="FV1225" s="778"/>
      <c r="FW1225" s="778"/>
      <c r="FX1225" s="778"/>
      <c r="FY1225" s="778"/>
      <c r="FZ1225" s="778"/>
      <c r="GA1225" s="778"/>
      <c r="GB1225" s="778"/>
      <c r="GC1225" s="778"/>
      <c r="GD1225" s="778"/>
      <c r="GE1225" s="778"/>
      <c r="GF1225" s="778"/>
      <c r="GG1225" s="778"/>
      <c r="GH1225" s="778"/>
      <c r="GI1225" s="778"/>
      <c r="GJ1225" s="778"/>
      <c r="GK1225" s="778"/>
      <c r="GL1225" s="778"/>
      <c r="GM1225" s="778"/>
      <c r="GN1225" s="778"/>
      <c r="GO1225" s="778"/>
      <c r="GP1225" s="778"/>
      <c r="GQ1225" s="778"/>
      <c r="GR1225" s="778"/>
      <c r="GS1225" s="778"/>
      <c r="GT1225" s="778"/>
      <c r="GU1225" s="778"/>
      <c r="GV1225" s="778"/>
      <c r="GW1225" s="778"/>
      <c r="GX1225" s="778"/>
      <c r="GY1225" s="778"/>
      <c r="GZ1225" s="778"/>
      <c r="HA1225" s="778"/>
      <c r="HB1225" s="778"/>
      <c r="HC1225" s="778"/>
      <c r="HD1225" s="778"/>
      <c r="HE1225" s="778"/>
      <c r="HF1225" s="778"/>
      <c r="HG1225" s="778"/>
      <c r="HH1225" s="778"/>
    </row>
    <row r="1226" spans="1:216" s="782" customFormat="1">
      <c r="A1226" s="779"/>
      <c r="B1226" s="780"/>
      <c r="C1226" s="780"/>
      <c r="D1226" s="780"/>
      <c r="E1226" s="780"/>
      <c r="F1226" s="780"/>
      <c r="G1226" s="780"/>
      <c r="H1226" s="780"/>
      <c r="I1226" s="780"/>
      <c r="J1226" s="780"/>
      <c r="K1226" s="780"/>
      <c r="L1226" s="780"/>
      <c r="M1226" s="780"/>
      <c r="N1226" s="780"/>
      <c r="O1226" s="780"/>
      <c r="P1226" s="780"/>
      <c r="Q1226" s="781"/>
      <c r="R1226" s="778"/>
      <c r="S1226" s="778"/>
      <c r="T1226" s="778"/>
      <c r="U1226" s="778"/>
      <c r="V1226" s="778"/>
      <c r="W1226" s="778"/>
      <c r="X1226" s="778"/>
      <c r="Y1226" s="778"/>
      <c r="Z1226" s="778"/>
      <c r="AA1226" s="778"/>
      <c r="AB1226" s="778"/>
      <c r="AC1226" s="778"/>
      <c r="AD1226" s="778"/>
      <c r="AE1226" s="778"/>
      <c r="AF1226" s="778"/>
      <c r="AG1226" s="778"/>
      <c r="AH1226" s="778"/>
      <c r="AI1226" s="778"/>
      <c r="AJ1226" s="778"/>
      <c r="AK1226" s="778"/>
      <c r="AL1226" s="778"/>
      <c r="AM1226" s="778"/>
      <c r="AN1226" s="778"/>
      <c r="AO1226" s="778"/>
      <c r="AP1226" s="778"/>
      <c r="AQ1226" s="778"/>
      <c r="AR1226" s="778"/>
      <c r="AS1226" s="778"/>
      <c r="AT1226" s="778"/>
      <c r="AU1226" s="778"/>
      <c r="AV1226" s="778"/>
      <c r="AW1226" s="778"/>
      <c r="AX1226" s="778"/>
      <c r="AY1226" s="778"/>
      <c r="AZ1226" s="778"/>
      <c r="BA1226" s="778"/>
      <c r="BB1226" s="778"/>
      <c r="BC1226" s="778"/>
      <c r="BD1226" s="778"/>
      <c r="BE1226" s="778"/>
      <c r="BF1226" s="778"/>
      <c r="BG1226" s="778"/>
      <c r="BH1226" s="778"/>
      <c r="BI1226" s="778"/>
      <c r="BJ1226" s="778"/>
      <c r="BK1226" s="778"/>
      <c r="BL1226" s="778"/>
      <c r="BM1226" s="778"/>
      <c r="BN1226" s="778"/>
      <c r="BO1226" s="778"/>
      <c r="BP1226" s="778"/>
      <c r="BQ1226" s="778"/>
      <c r="BR1226" s="778"/>
      <c r="BS1226" s="778"/>
      <c r="BT1226" s="778"/>
      <c r="BU1226" s="778"/>
      <c r="BV1226" s="778"/>
      <c r="BW1226" s="778"/>
      <c r="BX1226" s="778"/>
      <c r="BY1226" s="778"/>
      <c r="BZ1226" s="778"/>
      <c r="CA1226" s="778"/>
      <c r="CB1226" s="778"/>
      <c r="CC1226" s="778"/>
      <c r="CD1226" s="778"/>
      <c r="CE1226" s="778"/>
      <c r="CF1226" s="778"/>
      <c r="CG1226" s="778"/>
      <c r="CH1226" s="778"/>
      <c r="CI1226" s="778"/>
      <c r="CJ1226" s="778"/>
      <c r="CK1226" s="778"/>
      <c r="CL1226" s="778"/>
      <c r="CM1226" s="778"/>
      <c r="CN1226" s="778"/>
      <c r="CO1226" s="778"/>
      <c r="CP1226" s="778"/>
      <c r="CQ1226" s="778"/>
      <c r="CR1226" s="778"/>
      <c r="CS1226" s="778"/>
      <c r="CT1226" s="778"/>
      <c r="CU1226" s="778"/>
      <c r="CV1226" s="778"/>
      <c r="CW1226" s="778"/>
      <c r="CX1226" s="778"/>
      <c r="CY1226" s="778"/>
      <c r="CZ1226" s="778"/>
      <c r="DA1226" s="778"/>
      <c r="DB1226" s="778"/>
      <c r="DC1226" s="778"/>
      <c r="DD1226" s="778"/>
      <c r="DE1226" s="778"/>
      <c r="DF1226" s="778"/>
      <c r="DG1226" s="778"/>
      <c r="DH1226" s="778"/>
      <c r="DI1226" s="778"/>
      <c r="DJ1226" s="778"/>
      <c r="DK1226" s="778"/>
      <c r="DL1226" s="778"/>
      <c r="DM1226" s="778"/>
      <c r="DN1226" s="778"/>
      <c r="DO1226" s="778"/>
      <c r="DP1226" s="778"/>
      <c r="DQ1226" s="778"/>
      <c r="DR1226" s="778"/>
      <c r="DS1226" s="778"/>
      <c r="DT1226" s="778"/>
      <c r="DU1226" s="778"/>
      <c r="DV1226" s="778"/>
      <c r="DW1226" s="778"/>
      <c r="DX1226" s="778"/>
      <c r="DY1226" s="778"/>
      <c r="DZ1226" s="778"/>
      <c r="EA1226" s="778"/>
      <c r="EB1226" s="778"/>
      <c r="EC1226" s="778"/>
      <c r="ED1226" s="778"/>
      <c r="EE1226" s="778"/>
      <c r="EF1226" s="778"/>
      <c r="EG1226" s="778"/>
      <c r="EH1226" s="778"/>
      <c r="EI1226" s="778"/>
      <c r="EJ1226" s="778"/>
      <c r="EK1226" s="778"/>
      <c r="EL1226" s="778"/>
      <c r="EM1226" s="778"/>
      <c r="EN1226" s="778"/>
      <c r="EO1226" s="778"/>
      <c r="EP1226" s="778"/>
      <c r="EQ1226" s="778"/>
      <c r="ER1226" s="778"/>
      <c r="ES1226" s="778"/>
      <c r="ET1226" s="778"/>
      <c r="EU1226" s="778"/>
      <c r="EV1226" s="778"/>
      <c r="EW1226" s="778"/>
      <c r="EX1226" s="778"/>
      <c r="EY1226" s="778"/>
      <c r="EZ1226" s="778"/>
      <c r="FA1226" s="778"/>
      <c r="FB1226" s="778"/>
      <c r="FC1226" s="778"/>
      <c r="FD1226" s="778"/>
      <c r="FE1226" s="778"/>
      <c r="FF1226" s="778"/>
      <c r="FG1226" s="778"/>
      <c r="FH1226" s="778"/>
      <c r="FI1226" s="778"/>
      <c r="FJ1226" s="778"/>
      <c r="FK1226" s="778"/>
      <c r="FL1226" s="778"/>
      <c r="FM1226" s="778"/>
      <c r="FN1226" s="778"/>
      <c r="FO1226" s="778"/>
      <c r="FP1226" s="778"/>
      <c r="FQ1226" s="778"/>
      <c r="FR1226" s="778"/>
      <c r="FS1226" s="778"/>
      <c r="FT1226" s="778"/>
      <c r="FU1226" s="778"/>
      <c r="FV1226" s="778"/>
      <c r="FW1226" s="778"/>
      <c r="FX1226" s="778"/>
      <c r="FY1226" s="778"/>
      <c r="FZ1226" s="778"/>
      <c r="GA1226" s="778"/>
      <c r="GB1226" s="778"/>
      <c r="GC1226" s="778"/>
      <c r="GD1226" s="778"/>
      <c r="GE1226" s="778"/>
      <c r="GF1226" s="778"/>
      <c r="GG1226" s="778"/>
      <c r="GH1226" s="778"/>
      <c r="GI1226" s="778"/>
      <c r="GJ1226" s="778"/>
      <c r="GK1226" s="778"/>
      <c r="GL1226" s="778"/>
      <c r="GM1226" s="778"/>
      <c r="GN1226" s="778"/>
      <c r="GO1226" s="778"/>
      <c r="GP1226" s="778"/>
      <c r="GQ1226" s="778"/>
      <c r="GR1226" s="778"/>
      <c r="GS1226" s="778"/>
      <c r="GT1226" s="778"/>
      <c r="GU1226" s="778"/>
      <c r="GV1226" s="778"/>
      <c r="GW1226" s="778"/>
      <c r="GX1226" s="778"/>
      <c r="GY1226" s="778"/>
      <c r="GZ1226" s="778"/>
      <c r="HA1226" s="778"/>
      <c r="HB1226" s="778"/>
      <c r="HC1226" s="778"/>
      <c r="HD1226" s="778"/>
      <c r="HE1226" s="778"/>
      <c r="HF1226" s="778"/>
      <c r="HG1226" s="778"/>
      <c r="HH1226" s="778"/>
    </row>
    <row r="1227" spans="1:216" s="782" customFormat="1">
      <c r="A1227" s="779"/>
      <c r="B1227" s="780"/>
      <c r="C1227" s="780"/>
      <c r="D1227" s="780"/>
      <c r="E1227" s="780"/>
      <c r="F1227" s="780"/>
      <c r="G1227" s="780"/>
      <c r="H1227" s="780"/>
      <c r="I1227" s="780"/>
      <c r="J1227" s="780"/>
      <c r="K1227" s="780"/>
      <c r="L1227" s="780"/>
      <c r="M1227" s="780"/>
      <c r="N1227" s="780"/>
      <c r="O1227" s="780"/>
      <c r="P1227" s="780"/>
      <c r="Q1227" s="781"/>
      <c r="R1227" s="778"/>
      <c r="S1227" s="778"/>
      <c r="T1227" s="778"/>
      <c r="U1227" s="778"/>
      <c r="V1227" s="778"/>
      <c r="W1227" s="778"/>
      <c r="X1227" s="778"/>
      <c r="Y1227" s="778"/>
      <c r="Z1227" s="778"/>
      <c r="AA1227" s="778"/>
      <c r="AB1227" s="778"/>
      <c r="AC1227" s="778"/>
      <c r="AD1227" s="778"/>
      <c r="AE1227" s="778"/>
      <c r="AF1227" s="778"/>
      <c r="AG1227" s="778"/>
      <c r="AH1227" s="778"/>
      <c r="AI1227" s="778"/>
      <c r="AJ1227" s="778"/>
      <c r="AK1227" s="778"/>
      <c r="AL1227" s="778"/>
      <c r="AM1227" s="778"/>
      <c r="AN1227" s="778"/>
      <c r="AO1227" s="778"/>
      <c r="AP1227" s="778"/>
      <c r="AQ1227" s="778"/>
      <c r="AR1227" s="778"/>
      <c r="AS1227" s="778"/>
      <c r="AT1227" s="778"/>
      <c r="AU1227" s="778"/>
      <c r="AV1227" s="778"/>
      <c r="AW1227" s="778"/>
      <c r="AX1227" s="778"/>
      <c r="AY1227" s="778"/>
      <c r="AZ1227" s="778"/>
      <c r="BA1227" s="778"/>
      <c r="BB1227" s="778"/>
      <c r="BC1227" s="778"/>
      <c r="BD1227" s="778"/>
      <c r="BE1227" s="778"/>
      <c r="BF1227" s="778"/>
      <c r="BG1227" s="778"/>
      <c r="BH1227" s="778"/>
      <c r="BI1227" s="778"/>
      <c r="BJ1227" s="778"/>
      <c r="BK1227" s="778"/>
      <c r="BL1227" s="778"/>
      <c r="BM1227" s="778"/>
      <c r="BN1227" s="778"/>
      <c r="BO1227" s="778"/>
      <c r="BP1227" s="778"/>
      <c r="BQ1227" s="778"/>
      <c r="BR1227" s="778"/>
      <c r="BS1227" s="778"/>
      <c r="BT1227" s="778"/>
      <c r="BU1227" s="778"/>
      <c r="BV1227" s="778"/>
      <c r="BW1227" s="778"/>
      <c r="BX1227" s="778"/>
      <c r="BY1227" s="778"/>
      <c r="BZ1227" s="778"/>
      <c r="CA1227" s="778"/>
      <c r="CB1227" s="778"/>
      <c r="CC1227" s="778"/>
      <c r="CD1227" s="778"/>
      <c r="CE1227" s="778"/>
      <c r="CF1227" s="778"/>
      <c r="CG1227" s="778"/>
      <c r="CH1227" s="778"/>
      <c r="CI1227" s="778"/>
      <c r="CJ1227" s="778"/>
      <c r="CK1227" s="778"/>
      <c r="CL1227" s="778"/>
      <c r="CM1227" s="778"/>
      <c r="CN1227" s="778"/>
      <c r="CO1227" s="778"/>
      <c r="CP1227" s="778"/>
      <c r="CQ1227" s="778"/>
      <c r="CR1227" s="778"/>
      <c r="CS1227" s="778"/>
      <c r="CT1227" s="778"/>
      <c r="CU1227" s="778"/>
      <c r="CV1227" s="778"/>
      <c r="CW1227" s="778"/>
      <c r="CX1227" s="778"/>
      <c r="CY1227" s="778"/>
      <c r="CZ1227" s="778"/>
      <c r="DA1227" s="778"/>
      <c r="DB1227" s="778"/>
      <c r="DC1227" s="778"/>
      <c r="DD1227" s="778"/>
      <c r="DE1227" s="778"/>
      <c r="DF1227" s="778"/>
      <c r="DG1227" s="778"/>
      <c r="DH1227" s="778"/>
      <c r="DI1227" s="778"/>
      <c r="DJ1227" s="778"/>
      <c r="DK1227" s="778"/>
      <c r="DL1227" s="778"/>
      <c r="DM1227" s="778"/>
      <c r="DN1227" s="778"/>
      <c r="DO1227" s="778"/>
      <c r="DP1227" s="778"/>
      <c r="DQ1227" s="778"/>
      <c r="DR1227" s="778"/>
      <c r="DS1227" s="778"/>
      <c r="DT1227" s="778"/>
      <c r="DU1227" s="778"/>
      <c r="DV1227" s="778"/>
      <c r="DW1227" s="778"/>
      <c r="DX1227" s="778"/>
      <c r="DY1227" s="778"/>
      <c r="DZ1227" s="778"/>
      <c r="EA1227" s="778"/>
      <c r="EB1227" s="778"/>
      <c r="EC1227" s="778"/>
      <c r="ED1227" s="778"/>
      <c r="EE1227" s="778"/>
      <c r="EF1227" s="778"/>
      <c r="EG1227" s="778"/>
      <c r="EH1227" s="778"/>
      <c r="EI1227" s="778"/>
      <c r="EJ1227" s="778"/>
      <c r="EK1227" s="778"/>
      <c r="EL1227" s="778"/>
      <c r="EM1227" s="778"/>
      <c r="EN1227" s="778"/>
      <c r="EO1227" s="778"/>
      <c r="EP1227" s="778"/>
      <c r="EQ1227" s="778"/>
      <c r="ER1227" s="778"/>
      <c r="ES1227" s="778"/>
      <c r="ET1227" s="778"/>
      <c r="EU1227" s="778"/>
      <c r="EV1227" s="778"/>
      <c r="EW1227" s="778"/>
      <c r="EX1227" s="778"/>
      <c r="EY1227" s="778"/>
      <c r="EZ1227" s="778"/>
      <c r="FA1227" s="778"/>
      <c r="FB1227" s="778"/>
      <c r="FC1227" s="778"/>
      <c r="FD1227" s="778"/>
      <c r="FE1227" s="778"/>
      <c r="FF1227" s="778"/>
      <c r="FG1227" s="778"/>
      <c r="FH1227" s="778"/>
      <c r="FI1227" s="778"/>
      <c r="FJ1227" s="778"/>
      <c r="FK1227" s="778"/>
      <c r="FL1227" s="778"/>
      <c r="FM1227" s="778"/>
      <c r="FN1227" s="778"/>
      <c r="FO1227" s="778"/>
      <c r="FP1227" s="778"/>
      <c r="FQ1227" s="778"/>
      <c r="FR1227" s="778"/>
      <c r="FS1227" s="778"/>
      <c r="FT1227" s="778"/>
      <c r="FU1227" s="778"/>
      <c r="FV1227" s="778"/>
      <c r="FW1227" s="778"/>
      <c r="FX1227" s="778"/>
      <c r="FY1227" s="778"/>
      <c r="FZ1227" s="778"/>
      <c r="GA1227" s="778"/>
      <c r="GB1227" s="778"/>
      <c r="GC1227" s="778"/>
      <c r="GD1227" s="778"/>
      <c r="GE1227" s="778"/>
      <c r="GF1227" s="778"/>
      <c r="GG1227" s="778"/>
      <c r="GH1227" s="778"/>
      <c r="GI1227" s="778"/>
      <c r="GJ1227" s="778"/>
      <c r="GK1227" s="778"/>
      <c r="GL1227" s="778"/>
      <c r="GM1227" s="778"/>
      <c r="GN1227" s="778"/>
      <c r="GO1227" s="778"/>
      <c r="GP1227" s="778"/>
      <c r="GQ1227" s="778"/>
      <c r="GR1227" s="778"/>
      <c r="GS1227" s="778"/>
      <c r="GT1227" s="778"/>
      <c r="GU1227" s="778"/>
      <c r="GV1227" s="778"/>
      <c r="GW1227" s="778"/>
      <c r="GX1227" s="778"/>
      <c r="GY1227" s="778"/>
      <c r="GZ1227" s="778"/>
      <c r="HA1227" s="778"/>
      <c r="HB1227" s="778"/>
      <c r="HC1227" s="778"/>
      <c r="HD1227" s="778"/>
      <c r="HE1227" s="778"/>
      <c r="HF1227" s="778"/>
      <c r="HG1227" s="778"/>
      <c r="HH1227" s="778"/>
    </row>
    <row r="1228" spans="1:216" s="782" customFormat="1">
      <c r="A1228" s="779"/>
      <c r="B1228" s="780"/>
      <c r="C1228" s="780"/>
      <c r="D1228" s="780"/>
      <c r="E1228" s="780"/>
      <c r="F1228" s="780"/>
      <c r="G1228" s="780"/>
      <c r="H1228" s="780"/>
      <c r="I1228" s="780"/>
      <c r="J1228" s="780"/>
      <c r="K1228" s="780"/>
      <c r="L1228" s="780"/>
      <c r="M1228" s="780"/>
      <c r="N1228" s="780"/>
      <c r="O1228" s="780"/>
      <c r="P1228" s="780"/>
      <c r="Q1228" s="781"/>
      <c r="R1228" s="778"/>
      <c r="S1228" s="778"/>
      <c r="T1228" s="778"/>
      <c r="U1228" s="778"/>
      <c r="V1228" s="778"/>
      <c r="W1228" s="778"/>
      <c r="X1228" s="778"/>
      <c r="Y1228" s="778"/>
      <c r="Z1228" s="778"/>
      <c r="AA1228" s="778"/>
      <c r="AB1228" s="778"/>
      <c r="AC1228" s="778"/>
      <c r="AD1228" s="778"/>
      <c r="AE1228" s="778"/>
      <c r="AF1228" s="778"/>
      <c r="AG1228" s="778"/>
      <c r="AH1228" s="778"/>
      <c r="AI1228" s="778"/>
      <c r="AJ1228" s="778"/>
      <c r="AK1228" s="778"/>
      <c r="AL1228" s="778"/>
      <c r="AM1228" s="778"/>
      <c r="AN1228" s="778"/>
      <c r="AO1228" s="778"/>
      <c r="AP1228" s="778"/>
      <c r="AQ1228" s="778"/>
      <c r="AR1228" s="778"/>
      <c r="AS1228" s="778"/>
      <c r="AT1228" s="778"/>
      <c r="AU1228" s="778"/>
      <c r="AV1228" s="778"/>
      <c r="AW1228" s="778"/>
      <c r="AX1228" s="778"/>
      <c r="AY1228" s="778"/>
      <c r="AZ1228" s="778"/>
      <c r="BA1228" s="778"/>
      <c r="BB1228" s="778"/>
      <c r="BC1228" s="778"/>
      <c r="BD1228" s="778"/>
      <c r="BE1228" s="778"/>
      <c r="BF1228" s="778"/>
      <c r="BG1228" s="778"/>
      <c r="BH1228" s="778"/>
      <c r="BI1228" s="778"/>
      <c r="BJ1228" s="778"/>
      <c r="BK1228" s="778"/>
      <c r="BL1228" s="778"/>
      <c r="BM1228" s="778"/>
      <c r="BN1228" s="778"/>
      <c r="BO1228" s="778"/>
      <c r="BP1228" s="778"/>
      <c r="BQ1228" s="778"/>
      <c r="BR1228" s="778"/>
      <c r="BS1228" s="778"/>
      <c r="BT1228" s="778"/>
      <c r="BU1228" s="778"/>
      <c r="BV1228" s="778"/>
      <c r="BW1228" s="778"/>
      <c r="BX1228" s="778"/>
      <c r="BY1228" s="778"/>
      <c r="BZ1228" s="778"/>
      <c r="CA1228" s="778"/>
      <c r="CB1228" s="778"/>
      <c r="CC1228" s="778"/>
      <c r="CD1228" s="778"/>
      <c r="CE1228" s="778"/>
      <c r="CF1228" s="778"/>
      <c r="CG1228" s="778"/>
      <c r="CH1228" s="778"/>
      <c r="CI1228" s="778"/>
      <c r="CJ1228" s="778"/>
      <c r="CK1228" s="778"/>
      <c r="CL1228" s="778"/>
      <c r="CM1228" s="778"/>
      <c r="CN1228" s="778"/>
      <c r="CO1228" s="778"/>
      <c r="CP1228" s="778"/>
      <c r="CQ1228" s="778"/>
      <c r="CR1228" s="778"/>
      <c r="CS1228" s="778"/>
      <c r="CT1228" s="778"/>
      <c r="CU1228" s="778"/>
      <c r="CV1228" s="778"/>
      <c r="CW1228" s="778"/>
      <c r="CX1228" s="778"/>
      <c r="CY1228" s="778"/>
      <c r="CZ1228" s="778"/>
      <c r="DA1228" s="778"/>
      <c r="DB1228" s="778"/>
      <c r="DC1228" s="778"/>
      <c r="DD1228" s="778"/>
      <c r="DE1228" s="778"/>
      <c r="DF1228" s="778"/>
      <c r="DG1228" s="778"/>
      <c r="DH1228" s="778"/>
      <c r="DI1228" s="778"/>
      <c r="DJ1228" s="778"/>
      <c r="DK1228" s="778"/>
      <c r="DL1228" s="778"/>
      <c r="DM1228" s="778"/>
      <c r="DN1228" s="778"/>
      <c r="DO1228" s="778"/>
      <c r="DP1228" s="778"/>
      <c r="DQ1228" s="778"/>
      <c r="DR1228" s="778"/>
      <c r="DS1228" s="778"/>
      <c r="DT1228" s="778"/>
      <c r="DU1228" s="778"/>
      <c r="DV1228" s="778"/>
      <c r="DW1228" s="778"/>
      <c r="DX1228" s="778"/>
      <c r="DY1228" s="778"/>
      <c r="DZ1228" s="778"/>
      <c r="EA1228" s="778"/>
      <c r="EB1228" s="778"/>
      <c r="EC1228" s="778"/>
      <c r="ED1228" s="778"/>
      <c r="EE1228" s="778"/>
      <c r="EF1228" s="778"/>
      <c r="EG1228" s="778"/>
      <c r="EH1228" s="778"/>
      <c r="EI1228" s="778"/>
      <c r="EJ1228" s="778"/>
      <c r="EK1228" s="778"/>
      <c r="EL1228" s="778"/>
      <c r="EM1228" s="778"/>
      <c r="EN1228" s="778"/>
      <c r="EO1228" s="778"/>
      <c r="EP1228" s="778"/>
      <c r="EQ1228" s="778"/>
      <c r="ER1228" s="778"/>
      <c r="ES1228" s="778"/>
      <c r="ET1228" s="778"/>
      <c r="EU1228" s="778"/>
      <c r="EV1228" s="778"/>
      <c r="EW1228" s="778"/>
      <c r="EX1228" s="778"/>
      <c r="EY1228" s="778"/>
      <c r="EZ1228" s="778"/>
      <c r="FA1228" s="778"/>
      <c r="FB1228" s="778"/>
      <c r="FC1228" s="778"/>
      <c r="FD1228" s="778"/>
      <c r="FE1228" s="778"/>
      <c r="FF1228" s="778"/>
      <c r="FG1228" s="778"/>
      <c r="FH1228" s="778"/>
      <c r="FI1228" s="778"/>
      <c r="FJ1228" s="778"/>
      <c r="FK1228" s="778"/>
      <c r="FL1228" s="778"/>
      <c r="FM1228" s="778"/>
      <c r="FN1228" s="778"/>
      <c r="FO1228" s="778"/>
      <c r="FP1228" s="778"/>
      <c r="FQ1228" s="778"/>
      <c r="FR1228" s="778"/>
      <c r="FS1228" s="778"/>
      <c r="FT1228" s="778"/>
      <c r="FU1228" s="778"/>
      <c r="FV1228" s="778"/>
      <c r="FW1228" s="778"/>
      <c r="FX1228" s="778"/>
      <c r="FY1228" s="778"/>
      <c r="FZ1228" s="778"/>
      <c r="GA1228" s="778"/>
      <c r="GB1228" s="778"/>
      <c r="GC1228" s="778"/>
      <c r="GD1228" s="778"/>
      <c r="GE1228" s="778"/>
      <c r="GF1228" s="778"/>
      <c r="GG1228" s="778"/>
      <c r="GH1228" s="778"/>
      <c r="GI1228" s="778"/>
      <c r="GJ1228" s="778"/>
      <c r="GK1228" s="778"/>
      <c r="GL1228" s="778"/>
      <c r="GM1228" s="778"/>
      <c r="GN1228" s="778"/>
      <c r="GO1228" s="778"/>
      <c r="GP1228" s="778"/>
      <c r="GQ1228" s="778"/>
      <c r="GR1228" s="778"/>
      <c r="GS1228" s="778"/>
      <c r="GT1228" s="778"/>
      <c r="GU1228" s="778"/>
      <c r="GV1228" s="778"/>
      <c r="GW1228" s="778"/>
      <c r="GX1228" s="778"/>
      <c r="GY1228" s="778"/>
      <c r="GZ1228" s="778"/>
      <c r="HA1228" s="778"/>
      <c r="HB1228" s="778"/>
      <c r="HC1228" s="778"/>
      <c r="HD1228" s="778"/>
      <c r="HE1228" s="778"/>
      <c r="HF1228" s="778"/>
      <c r="HG1228" s="778"/>
      <c r="HH1228" s="778"/>
    </row>
    <row r="1229" spans="1:216" s="782" customFormat="1">
      <c r="A1229" s="779"/>
      <c r="B1229" s="780"/>
      <c r="C1229" s="780"/>
      <c r="D1229" s="780"/>
      <c r="E1229" s="780"/>
      <c r="F1229" s="780"/>
      <c r="G1229" s="780"/>
      <c r="H1229" s="780"/>
      <c r="I1229" s="780"/>
      <c r="J1229" s="780"/>
      <c r="K1229" s="780"/>
      <c r="L1229" s="780"/>
      <c r="M1229" s="780"/>
      <c r="N1229" s="780"/>
      <c r="O1229" s="780"/>
      <c r="P1229" s="780"/>
      <c r="Q1229" s="781"/>
      <c r="R1229" s="778"/>
      <c r="S1229" s="778"/>
      <c r="T1229" s="778"/>
      <c r="U1229" s="778"/>
      <c r="V1229" s="778"/>
      <c r="W1229" s="778"/>
      <c r="X1229" s="778"/>
      <c r="Y1229" s="778"/>
      <c r="Z1229" s="778"/>
      <c r="AA1229" s="778"/>
      <c r="AB1229" s="778"/>
      <c r="AC1229" s="778"/>
      <c r="AD1229" s="778"/>
      <c r="AE1229" s="778"/>
      <c r="AF1229" s="778"/>
      <c r="AG1229" s="778"/>
      <c r="AH1229" s="778"/>
      <c r="AI1229" s="778"/>
      <c r="AJ1229" s="778"/>
      <c r="AK1229" s="778"/>
      <c r="AL1229" s="778"/>
      <c r="AM1229" s="778"/>
      <c r="AN1229" s="778"/>
      <c r="AO1229" s="778"/>
      <c r="AP1229" s="778"/>
      <c r="AQ1229" s="778"/>
      <c r="AR1229" s="778"/>
      <c r="AS1229" s="778"/>
      <c r="AT1229" s="778"/>
      <c r="AU1229" s="778"/>
      <c r="AV1229" s="778"/>
      <c r="AW1229" s="778"/>
      <c r="AX1229" s="778"/>
      <c r="AY1229" s="778"/>
      <c r="AZ1229" s="778"/>
      <c r="BA1229" s="778"/>
      <c r="BB1229" s="778"/>
      <c r="BC1229" s="778"/>
      <c r="BD1229" s="778"/>
      <c r="BE1229" s="778"/>
      <c r="BF1229" s="778"/>
      <c r="BG1229" s="778"/>
      <c r="BH1229" s="778"/>
      <c r="BI1229" s="778"/>
      <c r="BJ1229" s="778"/>
      <c r="BK1229" s="778"/>
      <c r="BL1229" s="778"/>
      <c r="BM1229" s="778"/>
      <c r="BN1229" s="778"/>
      <c r="BO1229" s="778"/>
      <c r="BP1229" s="778"/>
      <c r="BQ1229" s="778"/>
      <c r="BR1229" s="778"/>
      <c r="BS1229" s="778"/>
      <c r="BT1229" s="778"/>
      <c r="BU1229" s="778"/>
      <c r="BV1229" s="778"/>
      <c r="BW1229" s="778"/>
      <c r="BX1229" s="778"/>
      <c r="BY1229" s="778"/>
      <c r="BZ1229" s="778"/>
      <c r="CA1229" s="778"/>
      <c r="CB1229" s="778"/>
      <c r="CC1229" s="778"/>
      <c r="CD1229" s="778"/>
      <c r="CE1229" s="778"/>
      <c r="CF1229" s="778"/>
      <c r="CG1229" s="778"/>
      <c r="CH1229" s="778"/>
      <c r="CI1229" s="778"/>
      <c r="CJ1229" s="778"/>
      <c r="CK1229" s="778"/>
      <c r="CL1229" s="778"/>
      <c r="CM1229" s="778"/>
      <c r="CN1229" s="778"/>
      <c r="CO1229" s="778"/>
      <c r="CP1229" s="778"/>
      <c r="CQ1229" s="778"/>
      <c r="CR1229" s="778"/>
      <c r="CS1229" s="778"/>
      <c r="CT1229" s="778"/>
      <c r="CU1229" s="778"/>
      <c r="CV1229" s="778"/>
      <c r="CW1229" s="778"/>
      <c r="CX1229" s="778"/>
      <c r="CY1229" s="778"/>
      <c r="CZ1229" s="778"/>
      <c r="DA1229" s="778"/>
      <c r="DB1229" s="778"/>
      <c r="DC1229" s="778"/>
      <c r="DD1229" s="778"/>
      <c r="DE1229" s="778"/>
      <c r="DF1229" s="778"/>
      <c r="DG1229" s="778"/>
      <c r="DH1229" s="778"/>
      <c r="DI1229" s="778"/>
      <c r="DJ1229" s="778"/>
      <c r="DK1229" s="778"/>
      <c r="DL1229" s="778"/>
      <c r="DM1229" s="778"/>
      <c r="DN1229" s="778"/>
      <c r="DO1229" s="778"/>
      <c r="DP1229" s="778"/>
      <c r="DQ1229" s="778"/>
      <c r="DR1229" s="778"/>
      <c r="DS1229" s="778"/>
      <c r="DT1229" s="778"/>
      <c r="DU1229" s="778"/>
      <c r="DV1229" s="778"/>
      <c r="DW1229" s="778"/>
      <c r="DX1229" s="778"/>
      <c r="DY1229" s="778"/>
      <c r="DZ1229" s="778"/>
      <c r="EA1229" s="778"/>
      <c r="EB1229" s="778"/>
      <c r="EC1229" s="778"/>
      <c r="ED1229" s="778"/>
      <c r="EE1229" s="778"/>
      <c r="EF1229" s="778"/>
      <c r="EG1229" s="778"/>
      <c r="EH1229" s="778"/>
      <c r="EI1229" s="778"/>
      <c r="EJ1229" s="778"/>
      <c r="EK1229" s="778"/>
      <c r="EL1229" s="778"/>
      <c r="EM1229" s="778"/>
      <c r="EN1229" s="778"/>
      <c r="EO1229" s="778"/>
      <c r="EP1229" s="778"/>
      <c r="EQ1229" s="778"/>
      <c r="ER1229" s="778"/>
      <c r="ES1229" s="778"/>
      <c r="ET1229" s="778"/>
      <c r="EU1229" s="778"/>
      <c r="EV1229" s="778"/>
      <c r="EW1229" s="778"/>
      <c r="EX1229" s="778"/>
      <c r="EY1229" s="778"/>
      <c r="EZ1229" s="778"/>
      <c r="FA1229" s="778"/>
      <c r="FB1229" s="778"/>
      <c r="FC1229" s="778"/>
      <c r="FD1229" s="778"/>
      <c r="FE1229" s="778"/>
      <c r="FF1229" s="778"/>
      <c r="FG1229" s="778"/>
      <c r="FH1229" s="778"/>
      <c r="FI1229" s="778"/>
      <c r="FJ1229" s="778"/>
      <c r="FK1229" s="778"/>
      <c r="FL1229" s="778"/>
      <c r="FM1229" s="778"/>
      <c r="FN1229" s="778"/>
      <c r="FO1229" s="778"/>
      <c r="FP1229" s="778"/>
      <c r="FQ1229" s="778"/>
      <c r="FR1229" s="778"/>
      <c r="FS1229" s="778"/>
      <c r="FT1229" s="778"/>
      <c r="FU1229" s="778"/>
      <c r="FV1229" s="778"/>
      <c r="FW1229" s="778"/>
      <c r="FX1229" s="778"/>
      <c r="FY1229" s="778"/>
      <c r="FZ1229" s="778"/>
      <c r="GA1229" s="778"/>
      <c r="GB1229" s="778"/>
      <c r="GC1229" s="778"/>
      <c r="GD1229" s="778"/>
      <c r="GE1229" s="778"/>
      <c r="GF1229" s="778"/>
      <c r="GG1229" s="778"/>
      <c r="GH1229" s="778"/>
      <c r="GI1229" s="778"/>
      <c r="GJ1229" s="778"/>
      <c r="GK1229" s="778"/>
      <c r="GL1229" s="778"/>
      <c r="GM1229" s="778"/>
      <c r="GN1229" s="778"/>
      <c r="GO1229" s="778"/>
      <c r="GP1229" s="778"/>
      <c r="GQ1229" s="778"/>
      <c r="GR1229" s="778"/>
      <c r="GS1229" s="778"/>
      <c r="GT1229" s="778"/>
      <c r="GU1229" s="778"/>
      <c r="GV1229" s="778"/>
      <c r="GW1229" s="778"/>
      <c r="GX1229" s="778"/>
      <c r="GY1229" s="778"/>
      <c r="GZ1229" s="778"/>
      <c r="HA1229" s="778"/>
      <c r="HB1229" s="778"/>
      <c r="HC1229" s="778"/>
      <c r="HD1229" s="778"/>
      <c r="HE1229" s="778"/>
      <c r="HF1229" s="778"/>
      <c r="HG1229" s="778"/>
      <c r="HH1229" s="778"/>
    </row>
    <row r="1230" spans="1:216" s="782" customFormat="1">
      <c r="A1230" s="779"/>
      <c r="B1230" s="780"/>
      <c r="C1230" s="780"/>
      <c r="D1230" s="780"/>
      <c r="E1230" s="780"/>
      <c r="F1230" s="780"/>
      <c r="G1230" s="780"/>
      <c r="H1230" s="780"/>
      <c r="I1230" s="780"/>
      <c r="J1230" s="780"/>
      <c r="K1230" s="780"/>
      <c r="L1230" s="780"/>
      <c r="M1230" s="780"/>
      <c r="N1230" s="780"/>
      <c r="O1230" s="780"/>
      <c r="P1230" s="780"/>
      <c r="Q1230" s="781"/>
      <c r="R1230" s="778"/>
      <c r="S1230" s="778"/>
      <c r="T1230" s="778"/>
      <c r="U1230" s="778"/>
      <c r="V1230" s="778"/>
      <c r="W1230" s="778"/>
      <c r="X1230" s="778"/>
      <c r="Y1230" s="778"/>
      <c r="Z1230" s="778"/>
      <c r="AA1230" s="778"/>
      <c r="AB1230" s="778"/>
      <c r="AC1230" s="778"/>
      <c r="AD1230" s="778"/>
      <c r="AE1230" s="778"/>
      <c r="AF1230" s="778"/>
      <c r="AG1230" s="778"/>
      <c r="AH1230" s="778"/>
      <c r="AI1230" s="778"/>
      <c r="AJ1230" s="778"/>
      <c r="AK1230" s="778"/>
      <c r="AL1230" s="778"/>
      <c r="AM1230" s="778"/>
      <c r="AN1230" s="778"/>
      <c r="AO1230" s="778"/>
      <c r="AP1230" s="778"/>
      <c r="AQ1230" s="778"/>
      <c r="AR1230" s="778"/>
      <c r="AS1230" s="778"/>
      <c r="AT1230" s="778"/>
      <c r="AU1230" s="778"/>
      <c r="AV1230" s="778"/>
      <c r="AW1230" s="778"/>
      <c r="AX1230" s="778"/>
      <c r="AY1230" s="778"/>
      <c r="AZ1230" s="778"/>
      <c r="BA1230" s="778"/>
      <c r="BB1230" s="778"/>
      <c r="BC1230" s="778"/>
      <c r="BD1230" s="778"/>
      <c r="BE1230" s="778"/>
      <c r="BF1230" s="778"/>
      <c r="BG1230" s="778"/>
      <c r="BH1230" s="778"/>
      <c r="BI1230" s="778"/>
      <c r="BJ1230" s="778"/>
      <c r="BK1230" s="778"/>
      <c r="BL1230" s="778"/>
      <c r="BM1230" s="778"/>
      <c r="BN1230" s="778"/>
      <c r="BO1230" s="778"/>
      <c r="BP1230" s="778"/>
      <c r="BQ1230" s="778"/>
      <c r="BR1230" s="778"/>
      <c r="BS1230" s="778"/>
      <c r="BT1230" s="778"/>
      <c r="BU1230" s="778"/>
      <c r="BV1230" s="778"/>
      <c r="BW1230" s="778"/>
      <c r="BX1230" s="778"/>
      <c r="BY1230" s="778"/>
      <c r="BZ1230" s="778"/>
      <c r="CA1230" s="778"/>
      <c r="CB1230" s="778"/>
      <c r="CC1230" s="778"/>
      <c r="CD1230" s="778"/>
      <c r="CE1230" s="778"/>
      <c r="CF1230" s="778"/>
      <c r="CG1230" s="778"/>
      <c r="CH1230" s="778"/>
      <c r="CI1230" s="778"/>
      <c r="CJ1230" s="778"/>
      <c r="CK1230" s="778"/>
      <c r="CL1230" s="778"/>
      <c r="CM1230" s="778"/>
      <c r="CN1230" s="778"/>
      <c r="CO1230" s="778"/>
      <c r="CP1230" s="778"/>
      <c r="CQ1230" s="778"/>
      <c r="CR1230" s="778"/>
      <c r="CS1230" s="778"/>
      <c r="CT1230" s="778"/>
      <c r="CU1230" s="778"/>
      <c r="CV1230" s="778"/>
      <c r="CW1230" s="778"/>
      <c r="CX1230" s="778"/>
      <c r="CY1230" s="778"/>
      <c r="CZ1230" s="778"/>
      <c r="DA1230" s="778"/>
      <c r="DB1230" s="778"/>
      <c r="DC1230" s="778"/>
      <c r="DD1230" s="778"/>
      <c r="DE1230" s="778"/>
      <c r="DF1230" s="778"/>
      <c r="DG1230" s="778"/>
      <c r="DH1230" s="778"/>
      <c r="DI1230" s="778"/>
      <c r="DJ1230" s="778"/>
      <c r="DK1230" s="778"/>
      <c r="DL1230" s="778"/>
      <c r="DM1230" s="778"/>
      <c r="DN1230" s="778"/>
      <c r="DO1230" s="778"/>
      <c r="DP1230" s="778"/>
      <c r="DQ1230" s="778"/>
      <c r="DR1230" s="778"/>
      <c r="DS1230" s="778"/>
      <c r="DT1230" s="778"/>
      <c r="DU1230" s="778"/>
      <c r="DV1230" s="778"/>
      <c r="DW1230" s="778"/>
      <c r="DX1230" s="778"/>
      <c r="DY1230" s="778"/>
      <c r="DZ1230" s="778"/>
      <c r="EA1230" s="778"/>
      <c r="EB1230" s="778"/>
      <c r="EC1230" s="778"/>
      <c r="ED1230" s="778"/>
      <c r="EE1230" s="778"/>
      <c r="EF1230" s="778"/>
      <c r="EG1230" s="778"/>
      <c r="EH1230" s="778"/>
      <c r="EI1230" s="778"/>
      <c r="EJ1230" s="778"/>
      <c r="EK1230" s="778"/>
      <c r="EL1230" s="778"/>
      <c r="EM1230" s="778"/>
      <c r="EN1230" s="778"/>
      <c r="EO1230" s="778"/>
      <c r="EP1230" s="778"/>
      <c r="EQ1230" s="778"/>
      <c r="ER1230" s="778"/>
      <c r="ES1230" s="778"/>
      <c r="ET1230" s="778"/>
      <c r="EU1230" s="778"/>
      <c r="EV1230" s="778"/>
      <c r="EW1230" s="778"/>
      <c r="EX1230" s="778"/>
      <c r="EY1230" s="778"/>
      <c r="EZ1230" s="778"/>
      <c r="FA1230" s="778"/>
      <c r="FB1230" s="778"/>
      <c r="FC1230" s="778"/>
      <c r="FD1230" s="778"/>
      <c r="FE1230" s="778"/>
      <c r="FF1230" s="778"/>
      <c r="FG1230" s="778"/>
      <c r="FH1230" s="778"/>
      <c r="FI1230" s="778"/>
      <c r="FJ1230" s="778"/>
      <c r="FK1230" s="778"/>
      <c r="FL1230" s="778"/>
      <c r="FM1230" s="778"/>
      <c r="FN1230" s="778"/>
      <c r="FO1230" s="778"/>
      <c r="FP1230" s="778"/>
      <c r="FQ1230" s="778"/>
      <c r="FR1230" s="778"/>
      <c r="FS1230" s="778"/>
      <c r="FT1230" s="778"/>
      <c r="FU1230" s="778"/>
      <c r="FV1230" s="778"/>
      <c r="FW1230" s="778"/>
      <c r="FX1230" s="778"/>
      <c r="FY1230" s="778"/>
      <c r="FZ1230" s="778"/>
      <c r="GA1230" s="778"/>
      <c r="GB1230" s="778"/>
      <c r="GC1230" s="778"/>
      <c r="GD1230" s="778"/>
      <c r="GE1230" s="778"/>
      <c r="GF1230" s="778"/>
      <c r="GG1230" s="778"/>
      <c r="GH1230" s="778"/>
      <c r="GI1230" s="778"/>
      <c r="GJ1230" s="778"/>
      <c r="GK1230" s="778"/>
      <c r="GL1230" s="778"/>
      <c r="GM1230" s="778"/>
      <c r="GN1230" s="778"/>
      <c r="GO1230" s="778"/>
      <c r="GP1230" s="778"/>
      <c r="GQ1230" s="778"/>
      <c r="GR1230" s="778"/>
      <c r="GS1230" s="778"/>
      <c r="GT1230" s="778"/>
      <c r="GU1230" s="778"/>
      <c r="GV1230" s="778"/>
      <c r="GW1230" s="778"/>
      <c r="GX1230" s="778"/>
      <c r="GY1230" s="778"/>
      <c r="GZ1230" s="778"/>
      <c r="HA1230" s="778"/>
      <c r="HB1230" s="778"/>
      <c r="HC1230" s="778"/>
      <c r="HD1230" s="778"/>
      <c r="HE1230" s="778"/>
      <c r="HF1230" s="778"/>
      <c r="HG1230" s="778"/>
      <c r="HH1230" s="778"/>
    </row>
    <row r="1231" spans="1:216" s="782" customFormat="1">
      <c r="A1231" s="779"/>
      <c r="B1231" s="780"/>
      <c r="C1231" s="780"/>
      <c r="D1231" s="780"/>
      <c r="E1231" s="780"/>
      <c r="F1231" s="780"/>
      <c r="G1231" s="780"/>
      <c r="H1231" s="780"/>
      <c r="I1231" s="780"/>
      <c r="J1231" s="780"/>
      <c r="K1231" s="780"/>
      <c r="L1231" s="780"/>
      <c r="M1231" s="780"/>
      <c r="N1231" s="780"/>
      <c r="O1231" s="780"/>
      <c r="P1231" s="780"/>
      <c r="Q1231" s="781"/>
      <c r="R1231" s="778"/>
      <c r="S1231" s="778"/>
      <c r="T1231" s="778"/>
      <c r="U1231" s="778"/>
      <c r="V1231" s="778"/>
      <c r="W1231" s="778"/>
      <c r="X1231" s="778"/>
      <c r="Y1231" s="778"/>
      <c r="Z1231" s="778"/>
      <c r="AA1231" s="778"/>
      <c r="AB1231" s="778"/>
      <c r="AC1231" s="778"/>
      <c r="AD1231" s="778"/>
      <c r="AE1231" s="778"/>
      <c r="AF1231" s="778"/>
      <c r="AG1231" s="778"/>
      <c r="AH1231" s="778"/>
      <c r="AI1231" s="778"/>
      <c r="AJ1231" s="778"/>
      <c r="AK1231" s="778"/>
      <c r="AL1231" s="778"/>
      <c r="AM1231" s="778"/>
      <c r="AN1231" s="778"/>
      <c r="AO1231" s="778"/>
      <c r="AP1231" s="778"/>
      <c r="AQ1231" s="778"/>
      <c r="AR1231" s="778"/>
      <c r="AS1231" s="778"/>
      <c r="AT1231" s="778"/>
      <c r="AU1231" s="778"/>
      <c r="AV1231" s="778"/>
      <c r="AW1231" s="778"/>
      <c r="AX1231" s="778"/>
      <c r="AY1231" s="778"/>
      <c r="AZ1231" s="778"/>
      <c r="BA1231" s="778"/>
      <c r="BB1231" s="778"/>
      <c r="BC1231" s="778"/>
      <c r="BD1231" s="778"/>
      <c r="BE1231" s="778"/>
      <c r="BF1231" s="778"/>
      <c r="BG1231" s="778"/>
      <c r="BH1231" s="778"/>
      <c r="BI1231" s="778"/>
      <c r="BJ1231" s="778"/>
      <c r="BK1231" s="778"/>
      <c r="BL1231" s="778"/>
      <c r="BM1231" s="778"/>
      <c r="BN1231" s="778"/>
      <c r="BO1231" s="778"/>
      <c r="BP1231" s="778"/>
      <c r="BQ1231" s="778"/>
      <c r="BR1231" s="778"/>
      <c r="BS1231" s="778"/>
      <c r="BT1231" s="778"/>
      <c r="BU1231" s="778"/>
      <c r="BV1231" s="778"/>
      <c r="BW1231" s="778"/>
      <c r="BX1231" s="778"/>
      <c r="BY1231" s="778"/>
      <c r="BZ1231" s="778"/>
      <c r="CA1231" s="778"/>
      <c r="CB1231" s="778"/>
      <c r="CC1231" s="778"/>
      <c r="CD1231" s="778"/>
      <c r="CE1231" s="778"/>
      <c r="CF1231" s="778"/>
      <c r="CG1231" s="778"/>
      <c r="CH1231" s="778"/>
      <c r="CI1231" s="778"/>
      <c r="CJ1231" s="778"/>
      <c r="CK1231" s="778"/>
      <c r="CL1231" s="778"/>
      <c r="CM1231" s="778"/>
      <c r="CN1231" s="778"/>
      <c r="CO1231" s="778"/>
      <c r="CP1231" s="778"/>
      <c r="CQ1231" s="778"/>
      <c r="CR1231" s="778"/>
      <c r="CS1231" s="778"/>
      <c r="CT1231" s="778"/>
      <c r="CU1231" s="778"/>
      <c r="CV1231" s="778"/>
      <c r="CW1231" s="778"/>
      <c r="CX1231" s="778"/>
      <c r="CY1231" s="778"/>
      <c r="CZ1231" s="778"/>
      <c r="DA1231" s="778"/>
      <c r="DB1231" s="778"/>
      <c r="DC1231" s="778"/>
      <c r="DD1231" s="778"/>
      <c r="DE1231" s="778"/>
      <c r="DF1231" s="778"/>
      <c r="DG1231" s="778"/>
      <c r="DH1231" s="778"/>
      <c r="DI1231" s="778"/>
      <c r="DJ1231" s="778"/>
      <c r="DK1231" s="778"/>
      <c r="DL1231" s="778"/>
      <c r="DM1231" s="778"/>
      <c r="DN1231" s="778"/>
      <c r="DO1231" s="778"/>
      <c r="DP1231" s="778"/>
      <c r="DQ1231" s="778"/>
      <c r="DR1231" s="778"/>
      <c r="DS1231" s="778"/>
      <c r="DT1231" s="778"/>
      <c r="DU1231" s="778"/>
      <c r="DV1231" s="778"/>
      <c r="DW1231" s="778"/>
      <c r="DX1231" s="778"/>
      <c r="DY1231" s="778"/>
      <c r="DZ1231" s="778"/>
      <c r="EA1231" s="778"/>
      <c r="EB1231" s="778"/>
      <c r="EC1231" s="778"/>
      <c r="ED1231" s="778"/>
      <c r="EE1231" s="778"/>
      <c r="EF1231" s="778"/>
      <c r="EG1231" s="778"/>
      <c r="EH1231" s="778"/>
      <c r="EI1231" s="778"/>
      <c r="EJ1231" s="778"/>
      <c r="EK1231" s="778"/>
      <c r="EL1231" s="778"/>
      <c r="EM1231" s="778"/>
      <c r="EN1231" s="778"/>
      <c r="EO1231" s="778"/>
      <c r="EP1231" s="778"/>
      <c r="EQ1231" s="778"/>
      <c r="ER1231" s="778"/>
      <c r="ES1231" s="778"/>
      <c r="ET1231" s="778"/>
      <c r="EU1231" s="778"/>
      <c r="EV1231" s="778"/>
      <c r="EW1231" s="778"/>
      <c r="EX1231" s="778"/>
      <c r="EY1231" s="778"/>
      <c r="EZ1231" s="778"/>
      <c r="FA1231" s="778"/>
      <c r="FB1231" s="778"/>
      <c r="FC1231" s="778"/>
      <c r="FD1231" s="778"/>
      <c r="FE1231" s="778"/>
      <c r="FF1231" s="778"/>
      <c r="FG1231" s="778"/>
      <c r="FH1231" s="778"/>
      <c r="FI1231" s="778"/>
      <c r="FJ1231" s="778"/>
      <c r="FK1231" s="778"/>
      <c r="FL1231" s="778"/>
      <c r="FM1231" s="778"/>
      <c r="FN1231" s="778"/>
      <c r="FO1231" s="778"/>
      <c r="FP1231" s="778"/>
      <c r="FQ1231" s="778"/>
      <c r="FR1231" s="778"/>
      <c r="FS1231" s="778"/>
      <c r="FT1231" s="778"/>
      <c r="FU1231" s="778"/>
      <c r="FV1231" s="778"/>
      <c r="FW1231" s="778"/>
      <c r="FX1231" s="778"/>
      <c r="FY1231" s="778"/>
      <c r="FZ1231" s="778"/>
      <c r="GA1231" s="778"/>
      <c r="GB1231" s="778"/>
      <c r="GC1231" s="778"/>
      <c r="GD1231" s="778"/>
      <c r="GE1231" s="778"/>
      <c r="GF1231" s="778"/>
      <c r="GG1231" s="778"/>
      <c r="GH1231" s="778"/>
      <c r="GI1231" s="778"/>
      <c r="GJ1231" s="778"/>
      <c r="GK1231" s="778"/>
      <c r="GL1231" s="778"/>
      <c r="GM1231" s="778"/>
      <c r="GN1231" s="778"/>
      <c r="GO1231" s="778"/>
      <c r="GP1231" s="778"/>
      <c r="GQ1231" s="778"/>
      <c r="GR1231" s="778"/>
      <c r="GS1231" s="778"/>
      <c r="GT1231" s="778"/>
      <c r="GU1231" s="778"/>
      <c r="GV1231" s="778"/>
      <c r="GW1231" s="778"/>
      <c r="GX1231" s="778"/>
      <c r="GY1231" s="778"/>
      <c r="GZ1231" s="778"/>
      <c r="HA1231" s="778"/>
      <c r="HB1231" s="778"/>
      <c r="HC1231" s="778"/>
      <c r="HD1231" s="778"/>
      <c r="HE1231" s="778"/>
      <c r="HF1231" s="778"/>
      <c r="HG1231" s="778"/>
      <c r="HH1231" s="778"/>
    </row>
    <row r="1232" spans="1:216" s="782" customFormat="1">
      <c r="A1232" s="779"/>
      <c r="B1232" s="780"/>
      <c r="C1232" s="780"/>
      <c r="D1232" s="780"/>
      <c r="E1232" s="780"/>
      <c r="F1232" s="780"/>
      <c r="G1232" s="780"/>
      <c r="H1232" s="780"/>
      <c r="I1232" s="780"/>
      <c r="J1232" s="780"/>
      <c r="K1232" s="780"/>
      <c r="L1232" s="780"/>
      <c r="M1232" s="780"/>
      <c r="N1232" s="780"/>
      <c r="O1232" s="780"/>
      <c r="P1232" s="780"/>
      <c r="Q1232" s="781"/>
      <c r="R1232" s="778"/>
      <c r="S1232" s="778"/>
      <c r="T1232" s="778"/>
      <c r="U1232" s="778"/>
      <c r="V1232" s="778"/>
      <c r="W1232" s="778"/>
      <c r="X1232" s="778"/>
      <c r="Y1232" s="778"/>
      <c r="Z1232" s="778"/>
      <c r="AA1232" s="778"/>
      <c r="AB1232" s="778"/>
      <c r="AC1232" s="778"/>
      <c r="AD1232" s="778"/>
      <c r="AE1232" s="778"/>
      <c r="AF1232" s="778"/>
      <c r="AG1232" s="778"/>
      <c r="AH1232" s="778"/>
      <c r="AI1232" s="778"/>
      <c r="AJ1232" s="778"/>
      <c r="AK1232" s="778"/>
      <c r="AL1232" s="778"/>
      <c r="AM1232" s="778"/>
      <c r="AN1232" s="778"/>
      <c r="AO1232" s="778"/>
      <c r="AP1232" s="778"/>
      <c r="AQ1232" s="778"/>
      <c r="AR1232" s="778"/>
      <c r="AS1232" s="778"/>
      <c r="AT1232" s="778"/>
      <c r="AU1232" s="778"/>
      <c r="AV1232" s="778"/>
      <c r="AW1232" s="778"/>
      <c r="AX1232" s="778"/>
      <c r="AY1232" s="778"/>
      <c r="AZ1232" s="778"/>
      <c r="BA1232" s="778"/>
      <c r="BB1232" s="778"/>
      <c r="BC1232" s="778"/>
      <c r="BD1232" s="778"/>
      <c r="BE1232" s="778"/>
      <c r="BF1232" s="778"/>
      <c r="BG1232" s="778"/>
      <c r="BH1232" s="778"/>
      <c r="BI1232" s="778"/>
      <c r="BJ1232" s="778"/>
      <c r="BK1232" s="778"/>
      <c r="BL1232" s="778"/>
      <c r="BM1232" s="778"/>
      <c r="BN1232" s="778"/>
      <c r="BO1232" s="778"/>
      <c r="BP1232" s="778"/>
      <c r="BQ1232" s="778"/>
      <c r="BR1232" s="778"/>
      <c r="BS1232" s="778"/>
      <c r="BT1232" s="778"/>
      <c r="BU1232" s="778"/>
      <c r="BV1232" s="778"/>
      <c r="BW1232" s="778"/>
      <c r="BX1232" s="778"/>
      <c r="BY1232" s="778"/>
      <c r="BZ1232" s="778"/>
      <c r="CA1232" s="778"/>
      <c r="CB1232" s="778"/>
      <c r="CC1232" s="778"/>
      <c r="CD1232" s="778"/>
      <c r="CE1232" s="778"/>
      <c r="CF1232" s="778"/>
      <c r="CG1232" s="778"/>
      <c r="CH1232" s="778"/>
      <c r="CI1232" s="778"/>
      <c r="CJ1232" s="778"/>
      <c r="CK1232" s="778"/>
      <c r="CL1232" s="778"/>
      <c r="CM1232" s="778"/>
      <c r="CN1232" s="778"/>
      <c r="CO1232" s="778"/>
      <c r="CP1232" s="778"/>
      <c r="CQ1232" s="778"/>
      <c r="CR1232" s="778"/>
      <c r="CS1232" s="778"/>
      <c r="CT1232" s="778"/>
      <c r="CU1232" s="778"/>
      <c r="CV1232" s="778"/>
      <c r="CW1232" s="778"/>
      <c r="CX1232" s="778"/>
      <c r="CY1232" s="778"/>
      <c r="CZ1232" s="778"/>
      <c r="DA1232" s="778"/>
      <c r="DB1232" s="778"/>
      <c r="DC1232" s="778"/>
      <c r="DD1232" s="778"/>
      <c r="DE1232" s="778"/>
      <c r="DF1232" s="778"/>
      <c r="DG1232" s="778"/>
      <c r="DH1232" s="778"/>
      <c r="DI1232" s="778"/>
      <c r="DJ1232" s="778"/>
      <c r="DK1232" s="778"/>
      <c r="DL1232" s="778"/>
      <c r="DM1232" s="778"/>
      <c r="DN1232" s="778"/>
      <c r="DO1232" s="778"/>
      <c r="DP1232" s="778"/>
      <c r="DQ1232" s="778"/>
      <c r="DR1232" s="778"/>
      <c r="DS1232" s="778"/>
      <c r="DT1232" s="778"/>
      <c r="DU1232" s="778"/>
      <c r="DV1232" s="778"/>
      <c r="DW1232" s="778"/>
      <c r="DX1232" s="778"/>
      <c r="DY1232" s="778"/>
      <c r="DZ1232" s="778"/>
      <c r="EA1232" s="778"/>
      <c r="EB1232" s="778"/>
      <c r="EC1232" s="778"/>
      <c r="ED1232" s="778"/>
      <c r="EE1232" s="778"/>
      <c r="EF1232" s="778"/>
      <c r="EG1232" s="778"/>
      <c r="EH1232" s="778"/>
      <c r="EI1232" s="778"/>
      <c r="EJ1232" s="778"/>
      <c r="EK1232" s="778"/>
      <c r="EL1232" s="778"/>
      <c r="EM1232" s="778"/>
      <c r="EN1232" s="778"/>
      <c r="EO1232" s="778"/>
      <c r="EP1232" s="778"/>
      <c r="EQ1232" s="778"/>
      <c r="ER1232" s="778"/>
      <c r="ES1232" s="778"/>
      <c r="ET1232" s="778"/>
      <c r="EU1232" s="778"/>
      <c r="EV1232" s="778"/>
      <c r="EW1232" s="778"/>
      <c r="EX1232" s="778"/>
      <c r="EY1232" s="778"/>
      <c r="EZ1232" s="778"/>
      <c r="FA1232" s="778"/>
      <c r="FB1232" s="778"/>
      <c r="FC1232" s="778"/>
      <c r="FD1232" s="778"/>
      <c r="FE1232" s="778"/>
      <c r="FF1232" s="778"/>
      <c r="FG1232" s="778"/>
      <c r="FH1232" s="778"/>
      <c r="FI1232" s="778"/>
      <c r="FJ1232" s="778"/>
      <c r="FK1232" s="778"/>
      <c r="FL1232" s="778"/>
      <c r="FM1232" s="778"/>
      <c r="FN1232" s="778"/>
      <c r="FO1232" s="778"/>
      <c r="FP1232" s="778"/>
      <c r="FQ1232" s="778"/>
      <c r="FR1232" s="778"/>
      <c r="FS1232" s="778"/>
      <c r="FT1232" s="778"/>
      <c r="FU1232" s="778"/>
      <c r="FV1232" s="778"/>
      <c r="FW1232" s="778"/>
      <c r="FX1232" s="778"/>
      <c r="FY1232" s="778"/>
      <c r="FZ1232" s="778"/>
      <c r="GA1232" s="778"/>
      <c r="GB1232" s="778"/>
      <c r="GC1232" s="778"/>
      <c r="GD1232" s="778"/>
      <c r="GE1232" s="778"/>
      <c r="GF1232" s="778"/>
      <c r="GG1232" s="778"/>
      <c r="GH1232" s="778"/>
      <c r="GI1232" s="778"/>
      <c r="GJ1232" s="778"/>
      <c r="GK1232" s="778"/>
      <c r="GL1232" s="778"/>
      <c r="GM1232" s="778"/>
      <c r="GN1232" s="778"/>
      <c r="GO1232" s="778"/>
      <c r="GP1232" s="778"/>
      <c r="GQ1232" s="778"/>
      <c r="GR1232" s="778"/>
      <c r="GS1232" s="778"/>
      <c r="GT1232" s="778"/>
      <c r="GU1232" s="778"/>
      <c r="GV1232" s="778"/>
      <c r="GW1232" s="778"/>
      <c r="GX1232" s="778"/>
      <c r="GY1232" s="778"/>
      <c r="GZ1232" s="778"/>
      <c r="HA1232" s="778"/>
      <c r="HB1232" s="778"/>
      <c r="HC1232" s="778"/>
      <c r="HD1232" s="778"/>
      <c r="HE1232" s="778"/>
      <c r="HF1232" s="778"/>
      <c r="HG1232" s="778"/>
      <c r="HH1232" s="778"/>
    </row>
    <row r="1233" spans="1:216" s="782" customFormat="1">
      <c r="A1233" s="779"/>
      <c r="B1233" s="780"/>
      <c r="C1233" s="780"/>
      <c r="D1233" s="780"/>
      <c r="E1233" s="780"/>
      <c r="F1233" s="780"/>
      <c r="G1233" s="780"/>
      <c r="H1233" s="780"/>
      <c r="I1233" s="780"/>
      <c r="J1233" s="780"/>
      <c r="K1233" s="780"/>
      <c r="L1233" s="780"/>
      <c r="M1233" s="780"/>
      <c r="N1233" s="780"/>
      <c r="O1233" s="780"/>
      <c r="P1233" s="780"/>
      <c r="Q1233" s="781"/>
      <c r="R1233" s="778"/>
      <c r="S1233" s="778"/>
      <c r="T1233" s="778"/>
      <c r="U1233" s="778"/>
      <c r="V1233" s="778"/>
      <c r="W1233" s="778"/>
      <c r="X1233" s="778"/>
      <c r="Y1233" s="778"/>
      <c r="Z1233" s="778"/>
      <c r="AA1233" s="778"/>
      <c r="AB1233" s="778"/>
      <c r="AC1233" s="778"/>
      <c r="AD1233" s="778"/>
      <c r="AE1233" s="778"/>
      <c r="AF1233" s="778"/>
      <c r="AG1233" s="778"/>
      <c r="AH1233" s="778"/>
      <c r="AI1233" s="778"/>
      <c r="AJ1233" s="778"/>
      <c r="AK1233" s="778"/>
      <c r="AL1233" s="778"/>
      <c r="AM1233" s="778"/>
      <c r="AN1233" s="778"/>
      <c r="AO1233" s="778"/>
      <c r="AP1233" s="778"/>
      <c r="AQ1233" s="778"/>
      <c r="AR1233" s="778"/>
      <c r="AS1233" s="778"/>
      <c r="AT1233" s="778"/>
      <c r="AU1233" s="778"/>
      <c r="AV1233" s="778"/>
      <c r="AW1233" s="778"/>
      <c r="AX1233" s="778"/>
      <c r="AY1233" s="778"/>
      <c r="AZ1233" s="778"/>
      <c r="BA1233" s="778"/>
      <c r="BB1233" s="778"/>
      <c r="BC1233" s="778"/>
      <c r="BD1233" s="778"/>
      <c r="BE1233" s="778"/>
      <c r="BF1233" s="778"/>
      <c r="BG1233" s="778"/>
      <c r="BH1233" s="778"/>
      <c r="BI1233" s="778"/>
      <c r="BJ1233" s="778"/>
      <c r="BK1233" s="778"/>
      <c r="BL1233" s="778"/>
      <c r="BM1233" s="778"/>
      <c r="BN1233" s="778"/>
      <c r="BO1233" s="778"/>
      <c r="BP1233" s="778"/>
      <c r="BQ1233" s="778"/>
      <c r="BR1233" s="778"/>
      <c r="BS1233" s="778"/>
      <c r="BT1233" s="778"/>
      <c r="BU1233" s="778"/>
      <c r="BV1233" s="778"/>
      <c r="BW1233" s="778"/>
      <c r="BX1233" s="778"/>
      <c r="BY1233" s="778"/>
      <c r="BZ1233" s="778"/>
      <c r="CA1233" s="778"/>
      <c r="CB1233" s="778"/>
      <c r="CC1233" s="778"/>
      <c r="CD1233" s="778"/>
      <c r="CE1233" s="778"/>
      <c r="CF1233" s="778"/>
      <c r="CG1233" s="778"/>
      <c r="CH1233" s="778"/>
      <c r="CI1233" s="778"/>
      <c r="CJ1233" s="778"/>
      <c r="CK1233" s="778"/>
      <c r="CL1233" s="778"/>
      <c r="CM1233" s="778"/>
      <c r="CN1233" s="778"/>
      <c r="CO1233" s="778"/>
      <c r="CP1233" s="778"/>
      <c r="CQ1233" s="778"/>
      <c r="CR1233" s="778"/>
      <c r="CS1233" s="778"/>
      <c r="CT1233" s="778"/>
      <c r="CU1233" s="778"/>
      <c r="CV1233" s="778"/>
      <c r="CW1233" s="778"/>
      <c r="CX1233" s="778"/>
      <c r="CY1233" s="778"/>
      <c r="CZ1233" s="778"/>
      <c r="DA1233" s="778"/>
      <c r="DB1233" s="778"/>
      <c r="DC1233" s="778"/>
      <c r="DD1233" s="778"/>
      <c r="DE1233" s="778"/>
      <c r="DF1233" s="778"/>
      <c r="DG1233" s="778"/>
      <c r="DH1233" s="778"/>
      <c r="DI1233" s="778"/>
      <c r="DJ1233" s="778"/>
      <c r="DK1233" s="778"/>
      <c r="DL1233" s="778"/>
      <c r="DM1233" s="778"/>
      <c r="DN1233" s="778"/>
      <c r="DO1233" s="778"/>
      <c r="DP1233" s="778"/>
      <c r="DQ1233" s="778"/>
      <c r="DR1233" s="778"/>
      <c r="DS1233" s="778"/>
      <c r="DT1233" s="778"/>
      <c r="DU1233" s="778"/>
      <c r="DV1233" s="778"/>
      <c r="DW1233" s="778"/>
      <c r="DX1233" s="778"/>
      <c r="DY1233" s="778"/>
      <c r="DZ1233" s="778"/>
      <c r="EA1233" s="778"/>
      <c r="EB1233" s="778"/>
      <c r="EC1233" s="778"/>
      <c r="ED1233" s="778"/>
      <c r="EE1233" s="778"/>
      <c r="EF1233" s="778"/>
      <c r="EG1233" s="778"/>
      <c r="EH1233" s="778"/>
      <c r="EI1233" s="778"/>
      <c r="EJ1233" s="778"/>
      <c r="EK1233" s="778"/>
      <c r="EL1233" s="778"/>
      <c r="EM1233" s="778"/>
      <c r="EN1233" s="778"/>
      <c r="EO1233" s="778"/>
      <c r="EP1233" s="778"/>
      <c r="EQ1233" s="778"/>
      <c r="ER1233" s="778"/>
      <c r="ES1233" s="778"/>
      <c r="ET1233" s="778"/>
      <c r="EU1233" s="778"/>
      <c r="EV1233" s="778"/>
      <c r="EW1233" s="778"/>
      <c r="EX1233" s="778"/>
      <c r="EY1233" s="778"/>
      <c r="EZ1233" s="778"/>
      <c r="FA1233" s="778"/>
      <c r="FB1233" s="778"/>
      <c r="FC1233" s="778"/>
      <c r="FD1233" s="778"/>
      <c r="FE1233" s="778"/>
      <c r="FF1233" s="778"/>
      <c r="FG1233" s="778"/>
      <c r="FH1233" s="778"/>
      <c r="FI1233" s="778"/>
      <c r="FJ1233" s="778"/>
      <c r="FK1233" s="778"/>
      <c r="FL1233" s="778"/>
      <c r="FM1233" s="778"/>
      <c r="FN1233" s="778"/>
      <c r="FO1233" s="778"/>
      <c r="FP1233" s="778"/>
      <c r="FQ1233" s="778"/>
      <c r="FR1233" s="778"/>
      <c r="FS1233" s="778"/>
      <c r="FT1233" s="778"/>
      <c r="FU1233" s="778"/>
      <c r="FV1233" s="778"/>
      <c r="FW1233" s="778"/>
      <c r="FX1233" s="778"/>
      <c r="FY1233" s="778"/>
      <c r="FZ1233" s="778"/>
      <c r="GA1233" s="778"/>
      <c r="GB1233" s="778"/>
      <c r="GC1233" s="778"/>
      <c r="GD1233" s="778"/>
      <c r="GE1233" s="778"/>
      <c r="GF1233" s="778"/>
      <c r="GG1233" s="778"/>
      <c r="GH1233" s="778"/>
      <c r="GI1233" s="778"/>
      <c r="GJ1233" s="778"/>
      <c r="GK1233" s="778"/>
      <c r="GL1233" s="778"/>
      <c r="GM1233" s="778"/>
      <c r="GN1233" s="778"/>
      <c r="GO1233" s="778"/>
      <c r="GP1233" s="778"/>
      <c r="GQ1233" s="778"/>
      <c r="GR1233" s="778"/>
      <c r="GS1233" s="778"/>
      <c r="GT1233" s="778"/>
      <c r="GU1233" s="778"/>
      <c r="GV1233" s="778"/>
      <c r="GW1233" s="778"/>
      <c r="GX1233" s="778"/>
      <c r="GY1233" s="778"/>
      <c r="GZ1233" s="778"/>
      <c r="HA1233" s="778"/>
      <c r="HB1233" s="778"/>
      <c r="HC1233" s="778"/>
      <c r="HD1233" s="778"/>
      <c r="HE1233" s="778"/>
      <c r="HF1233" s="778"/>
      <c r="HG1233" s="778"/>
      <c r="HH1233" s="778"/>
    </row>
    <row r="1234" spans="1:216" s="782" customFormat="1">
      <c r="A1234" s="779"/>
      <c r="B1234" s="780"/>
      <c r="C1234" s="780"/>
      <c r="D1234" s="780"/>
      <c r="E1234" s="780"/>
      <c r="F1234" s="780"/>
      <c r="G1234" s="780"/>
      <c r="H1234" s="780"/>
      <c r="I1234" s="780"/>
      <c r="J1234" s="780"/>
      <c r="K1234" s="780"/>
      <c r="L1234" s="780"/>
      <c r="M1234" s="780"/>
      <c r="N1234" s="780"/>
      <c r="O1234" s="780"/>
      <c r="P1234" s="780"/>
      <c r="Q1234" s="781"/>
      <c r="R1234" s="778"/>
      <c r="S1234" s="778"/>
      <c r="T1234" s="778"/>
      <c r="U1234" s="778"/>
      <c r="V1234" s="778"/>
      <c r="W1234" s="778"/>
      <c r="X1234" s="778"/>
      <c r="Y1234" s="778"/>
      <c r="Z1234" s="778"/>
      <c r="AA1234" s="778"/>
      <c r="AB1234" s="778"/>
      <c r="AC1234" s="778"/>
      <c r="AD1234" s="778"/>
      <c r="AE1234" s="778"/>
      <c r="AF1234" s="778"/>
      <c r="AG1234" s="778"/>
      <c r="AH1234" s="778"/>
      <c r="AI1234" s="778"/>
      <c r="AJ1234" s="778"/>
      <c r="AK1234" s="778"/>
      <c r="AL1234" s="778"/>
      <c r="AM1234" s="778"/>
      <c r="AN1234" s="778"/>
      <c r="AO1234" s="778"/>
      <c r="AP1234" s="778"/>
      <c r="AQ1234" s="778"/>
      <c r="AR1234" s="778"/>
      <c r="AS1234" s="778"/>
      <c r="AT1234" s="778"/>
      <c r="AU1234" s="778"/>
      <c r="AV1234" s="778"/>
      <c r="AW1234" s="778"/>
      <c r="AX1234" s="778"/>
      <c r="AY1234" s="778"/>
      <c r="AZ1234" s="778"/>
      <c r="BA1234" s="778"/>
      <c r="BB1234" s="778"/>
      <c r="BC1234" s="778"/>
      <c r="BD1234" s="778"/>
      <c r="BE1234" s="778"/>
      <c r="BF1234" s="778"/>
      <c r="BG1234" s="778"/>
      <c r="BH1234" s="778"/>
      <c r="BI1234" s="778"/>
      <c r="BJ1234" s="778"/>
      <c r="BK1234" s="778"/>
      <c r="BL1234" s="778"/>
      <c r="BM1234" s="778"/>
      <c r="BN1234" s="778"/>
      <c r="BO1234" s="778"/>
      <c r="BP1234" s="778"/>
      <c r="BQ1234" s="778"/>
      <c r="BR1234" s="778"/>
      <c r="BS1234" s="778"/>
      <c r="BT1234" s="778"/>
      <c r="BU1234" s="778"/>
      <c r="BV1234" s="778"/>
      <c r="BW1234" s="778"/>
      <c r="BX1234" s="778"/>
      <c r="BY1234" s="778"/>
      <c r="BZ1234" s="778"/>
      <c r="CA1234" s="778"/>
      <c r="CB1234" s="778"/>
      <c r="CC1234" s="778"/>
      <c r="CD1234" s="778"/>
      <c r="CE1234" s="778"/>
      <c r="CF1234" s="778"/>
      <c r="CG1234" s="778"/>
      <c r="CH1234" s="778"/>
      <c r="CI1234" s="778"/>
      <c r="CJ1234" s="778"/>
      <c r="CK1234" s="778"/>
      <c r="CL1234" s="778"/>
      <c r="CM1234" s="778"/>
      <c r="CN1234" s="778"/>
      <c r="CO1234" s="778"/>
      <c r="CP1234" s="778"/>
      <c r="CQ1234" s="778"/>
      <c r="CR1234" s="778"/>
      <c r="CS1234" s="778"/>
      <c r="CT1234" s="778"/>
      <c r="CU1234" s="778"/>
      <c r="CV1234" s="778"/>
      <c r="CW1234" s="778"/>
      <c r="CX1234" s="778"/>
      <c r="CY1234" s="778"/>
      <c r="CZ1234" s="778"/>
      <c r="DA1234" s="778"/>
      <c r="DB1234" s="778"/>
      <c r="DC1234" s="778"/>
      <c r="DD1234" s="778"/>
      <c r="DE1234" s="778"/>
      <c r="DF1234" s="778"/>
      <c r="DG1234" s="778"/>
      <c r="DH1234" s="778"/>
      <c r="DI1234" s="778"/>
      <c r="DJ1234" s="778"/>
      <c r="DK1234" s="778"/>
      <c r="DL1234" s="778"/>
      <c r="DM1234" s="778"/>
      <c r="DN1234" s="778"/>
      <c r="DO1234" s="778"/>
      <c r="DP1234" s="778"/>
      <c r="DQ1234" s="778"/>
      <c r="DR1234" s="778"/>
      <c r="DS1234" s="778"/>
      <c r="DT1234" s="778"/>
      <c r="DU1234" s="778"/>
      <c r="DV1234" s="778"/>
      <c r="DW1234" s="778"/>
      <c r="DX1234" s="778"/>
      <c r="DY1234" s="778"/>
      <c r="DZ1234" s="778"/>
      <c r="EA1234" s="778"/>
      <c r="EB1234" s="778"/>
      <c r="EC1234" s="778"/>
      <c r="ED1234" s="778"/>
      <c r="EE1234" s="778"/>
      <c r="EF1234" s="778"/>
      <c r="EG1234" s="778"/>
      <c r="EH1234" s="778"/>
      <c r="EI1234" s="778"/>
      <c r="EJ1234" s="778"/>
      <c r="EK1234" s="778"/>
      <c r="EL1234" s="778"/>
      <c r="EM1234" s="778"/>
      <c r="EN1234" s="778"/>
      <c r="EO1234" s="778"/>
      <c r="EP1234" s="778"/>
      <c r="EQ1234" s="778"/>
      <c r="ER1234" s="778"/>
      <c r="ES1234" s="778"/>
      <c r="ET1234" s="778"/>
      <c r="EU1234" s="778"/>
      <c r="EV1234" s="778"/>
      <c r="EW1234" s="778"/>
      <c r="EX1234" s="778"/>
      <c r="EY1234" s="778"/>
      <c r="EZ1234" s="778"/>
      <c r="FA1234" s="778"/>
      <c r="FB1234" s="778"/>
      <c r="FC1234" s="778"/>
      <c r="FD1234" s="778"/>
      <c r="FE1234" s="778"/>
      <c r="FF1234" s="778"/>
      <c r="FG1234" s="778"/>
      <c r="FH1234" s="778"/>
      <c r="FI1234" s="778"/>
      <c r="FJ1234" s="778"/>
      <c r="FK1234" s="778"/>
      <c r="FL1234" s="778"/>
      <c r="FM1234" s="778"/>
      <c r="FN1234" s="778"/>
      <c r="FO1234" s="778"/>
      <c r="FP1234" s="778"/>
      <c r="FQ1234" s="778"/>
      <c r="FR1234" s="778"/>
      <c r="FS1234" s="778"/>
      <c r="FT1234" s="778"/>
      <c r="FU1234" s="778"/>
      <c r="FV1234" s="778"/>
      <c r="FW1234" s="778"/>
      <c r="FX1234" s="778"/>
      <c r="FY1234" s="778"/>
      <c r="FZ1234" s="778"/>
      <c r="GA1234" s="778"/>
      <c r="GB1234" s="778"/>
      <c r="GC1234" s="778"/>
      <c r="GD1234" s="778"/>
      <c r="GE1234" s="778"/>
      <c r="GF1234" s="778"/>
      <c r="GG1234" s="778"/>
      <c r="GH1234" s="778"/>
      <c r="GI1234" s="778"/>
      <c r="GJ1234" s="778"/>
      <c r="GK1234" s="778"/>
      <c r="GL1234" s="778"/>
      <c r="GM1234" s="778"/>
      <c r="GN1234" s="778"/>
      <c r="GO1234" s="778"/>
      <c r="GP1234" s="778"/>
      <c r="GQ1234" s="778"/>
      <c r="GR1234" s="778"/>
      <c r="GS1234" s="778"/>
      <c r="GT1234" s="778"/>
      <c r="GU1234" s="778"/>
      <c r="GV1234" s="778"/>
      <c r="GW1234" s="778"/>
      <c r="GX1234" s="778"/>
      <c r="GY1234" s="778"/>
      <c r="GZ1234" s="778"/>
      <c r="HA1234" s="778"/>
      <c r="HB1234" s="778"/>
      <c r="HC1234" s="778"/>
      <c r="HD1234" s="778"/>
      <c r="HE1234" s="778"/>
      <c r="HF1234" s="778"/>
      <c r="HG1234" s="778"/>
      <c r="HH1234" s="778"/>
    </row>
    <row r="1235" spans="1:216" s="782" customFormat="1">
      <c r="A1235" s="779"/>
      <c r="B1235" s="780"/>
      <c r="C1235" s="780"/>
      <c r="D1235" s="780"/>
      <c r="E1235" s="780"/>
      <c r="F1235" s="780"/>
      <c r="G1235" s="780"/>
      <c r="H1235" s="780"/>
      <c r="I1235" s="780"/>
      <c r="J1235" s="780"/>
      <c r="K1235" s="780"/>
      <c r="L1235" s="780"/>
      <c r="M1235" s="780"/>
      <c r="N1235" s="780"/>
      <c r="O1235" s="780"/>
      <c r="P1235" s="780"/>
      <c r="Q1235" s="781"/>
      <c r="R1235" s="778"/>
      <c r="S1235" s="778"/>
      <c r="T1235" s="778"/>
      <c r="U1235" s="778"/>
      <c r="V1235" s="778"/>
      <c r="W1235" s="778"/>
      <c r="X1235" s="778"/>
      <c r="Y1235" s="778"/>
      <c r="Z1235" s="778"/>
      <c r="AA1235" s="778"/>
      <c r="AB1235" s="778"/>
      <c r="AC1235" s="778"/>
      <c r="AD1235" s="778"/>
      <c r="AE1235" s="778"/>
      <c r="AF1235" s="778"/>
      <c r="AG1235" s="778"/>
      <c r="AH1235" s="778"/>
      <c r="AI1235" s="778"/>
      <c r="AJ1235" s="778"/>
      <c r="AK1235" s="778"/>
      <c r="AL1235" s="778"/>
      <c r="AM1235" s="778"/>
      <c r="AN1235" s="778"/>
      <c r="AO1235" s="778"/>
      <c r="AP1235" s="778"/>
      <c r="AQ1235" s="778"/>
      <c r="AR1235" s="778"/>
      <c r="AS1235" s="778"/>
      <c r="AT1235" s="778"/>
      <c r="AU1235" s="778"/>
      <c r="AV1235" s="778"/>
      <c r="AW1235" s="778"/>
      <c r="AX1235" s="778"/>
      <c r="AY1235" s="778"/>
      <c r="AZ1235" s="778"/>
      <c r="BA1235" s="778"/>
      <c r="BB1235" s="778"/>
      <c r="BC1235" s="778"/>
      <c r="BD1235" s="778"/>
      <c r="BE1235" s="778"/>
      <c r="BF1235" s="778"/>
      <c r="BG1235" s="778"/>
      <c r="BH1235" s="778"/>
      <c r="BI1235" s="778"/>
      <c r="BJ1235" s="778"/>
      <c r="BK1235" s="778"/>
      <c r="BL1235" s="778"/>
      <c r="BM1235" s="778"/>
      <c r="BN1235" s="778"/>
      <c r="BO1235" s="778"/>
      <c r="BP1235" s="778"/>
      <c r="BQ1235" s="778"/>
      <c r="BR1235" s="778"/>
      <c r="BS1235" s="778"/>
      <c r="BT1235" s="778"/>
      <c r="BU1235" s="778"/>
      <c r="BV1235" s="778"/>
      <c r="BW1235" s="778"/>
      <c r="BX1235" s="778"/>
      <c r="BY1235" s="778"/>
      <c r="BZ1235" s="778"/>
      <c r="CA1235" s="778"/>
      <c r="CB1235" s="778"/>
      <c r="CC1235" s="778"/>
      <c r="CD1235" s="778"/>
      <c r="CE1235" s="778"/>
      <c r="CF1235" s="778"/>
      <c r="CG1235" s="778"/>
      <c r="CH1235" s="778"/>
      <c r="CI1235" s="778"/>
      <c r="CJ1235" s="778"/>
      <c r="CK1235" s="778"/>
      <c r="CL1235" s="778"/>
      <c r="CM1235" s="778"/>
      <c r="CN1235" s="778"/>
      <c r="CO1235" s="778"/>
      <c r="CP1235" s="778"/>
      <c r="CQ1235" s="778"/>
      <c r="CR1235" s="778"/>
      <c r="CS1235" s="778"/>
      <c r="CT1235" s="778"/>
      <c r="CU1235" s="778"/>
      <c r="CV1235" s="778"/>
      <c r="CW1235" s="778"/>
      <c r="CX1235" s="778"/>
      <c r="CY1235" s="778"/>
      <c r="CZ1235" s="778"/>
      <c r="DA1235" s="778"/>
      <c r="DB1235" s="778"/>
      <c r="DC1235" s="778"/>
      <c r="DD1235" s="778"/>
      <c r="DE1235" s="778"/>
      <c r="DF1235" s="778"/>
      <c r="DG1235" s="778"/>
      <c r="DH1235" s="778"/>
      <c r="DI1235" s="778"/>
      <c r="DJ1235" s="778"/>
      <c r="DK1235" s="778"/>
      <c r="DL1235" s="778"/>
      <c r="DM1235" s="778"/>
      <c r="DN1235" s="778"/>
      <c r="DO1235" s="778"/>
      <c r="DP1235" s="778"/>
      <c r="DQ1235" s="778"/>
      <c r="DR1235" s="778"/>
      <c r="DS1235" s="778"/>
      <c r="DT1235" s="778"/>
      <c r="DU1235" s="778"/>
      <c r="DV1235" s="778"/>
      <c r="DW1235" s="778"/>
      <c r="DX1235" s="778"/>
      <c r="DY1235" s="778"/>
      <c r="DZ1235" s="778"/>
      <c r="EA1235" s="778"/>
      <c r="EB1235" s="778"/>
      <c r="EC1235" s="778"/>
      <c r="ED1235" s="778"/>
      <c r="EE1235" s="778"/>
      <c r="EF1235" s="778"/>
      <c r="EG1235" s="778"/>
      <c r="EH1235" s="778"/>
      <c r="EI1235" s="778"/>
      <c r="EJ1235" s="778"/>
      <c r="EK1235" s="778"/>
      <c r="EL1235" s="778"/>
      <c r="EM1235" s="778"/>
      <c r="EN1235" s="778"/>
      <c r="EO1235" s="778"/>
      <c r="EP1235" s="778"/>
      <c r="EQ1235" s="778"/>
      <c r="ER1235" s="778"/>
      <c r="ES1235" s="778"/>
      <c r="ET1235" s="778"/>
      <c r="EU1235" s="778"/>
      <c r="EV1235" s="778"/>
      <c r="EW1235" s="778"/>
      <c r="EX1235" s="778"/>
      <c r="EY1235" s="778"/>
      <c r="EZ1235" s="778"/>
      <c r="FA1235" s="778"/>
      <c r="FB1235" s="778"/>
      <c r="FC1235" s="778"/>
      <c r="FD1235" s="778"/>
      <c r="FE1235" s="778"/>
      <c r="FF1235" s="778"/>
      <c r="FG1235" s="778"/>
      <c r="FH1235" s="778"/>
      <c r="FI1235" s="778"/>
      <c r="FJ1235" s="778"/>
      <c r="FK1235" s="778"/>
      <c r="FL1235" s="778"/>
      <c r="FM1235" s="778"/>
      <c r="FN1235" s="778"/>
      <c r="FO1235" s="778"/>
      <c r="FP1235" s="778"/>
      <c r="FQ1235" s="778"/>
      <c r="FR1235" s="778"/>
      <c r="FS1235" s="778"/>
      <c r="FT1235" s="778"/>
      <c r="FU1235" s="778"/>
      <c r="FV1235" s="778"/>
      <c r="FW1235" s="778"/>
      <c r="FX1235" s="778"/>
      <c r="FY1235" s="778"/>
      <c r="FZ1235" s="778"/>
      <c r="GA1235" s="778"/>
      <c r="GB1235" s="778"/>
      <c r="GC1235" s="778"/>
      <c r="GD1235" s="778"/>
      <c r="GE1235" s="778"/>
      <c r="GF1235" s="778"/>
      <c r="GG1235" s="778"/>
      <c r="GH1235" s="778"/>
      <c r="GI1235" s="778"/>
      <c r="GJ1235" s="778"/>
      <c r="GK1235" s="778"/>
      <c r="GL1235" s="778"/>
      <c r="GM1235" s="778"/>
      <c r="GN1235" s="778"/>
      <c r="GO1235" s="778"/>
      <c r="GP1235" s="778"/>
      <c r="GQ1235" s="778"/>
      <c r="GR1235" s="778"/>
      <c r="GS1235" s="778"/>
      <c r="GT1235" s="778"/>
      <c r="GU1235" s="778"/>
      <c r="GV1235" s="778"/>
      <c r="GW1235" s="778"/>
      <c r="GX1235" s="778"/>
      <c r="GY1235" s="778"/>
      <c r="GZ1235" s="778"/>
      <c r="HA1235" s="778"/>
      <c r="HB1235" s="778"/>
      <c r="HC1235" s="778"/>
      <c r="HD1235" s="778"/>
      <c r="HE1235" s="778"/>
      <c r="HF1235" s="778"/>
      <c r="HG1235" s="778"/>
      <c r="HH1235" s="778"/>
    </row>
    <row r="1236" spans="1:216" s="782" customFormat="1">
      <c r="A1236" s="779"/>
      <c r="B1236" s="780"/>
      <c r="C1236" s="780"/>
      <c r="D1236" s="780"/>
      <c r="E1236" s="780"/>
      <c r="F1236" s="780"/>
      <c r="G1236" s="780"/>
      <c r="H1236" s="780"/>
      <c r="I1236" s="780"/>
      <c r="J1236" s="780"/>
      <c r="K1236" s="780"/>
      <c r="L1236" s="780"/>
      <c r="M1236" s="780"/>
      <c r="N1236" s="780"/>
      <c r="O1236" s="780"/>
      <c r="P1236" s="780"/>
      <c r="Q1236" s="781"/>
      <c r="R1236" s="778"/>
      <c r="S1236" s="778"/>
      <c r="T1236" s="778"/>
      <c r="U1236" s="778"/>
      <c r="V1236" s="778"/>
      <c r="W1236" s="778"/>
      <c r="X1236" s="778"/>
      <c r="Y1236" s="778"/>
      <c r="Z1236" s="778"/>
      <c r="AA1236" s="778"/>
      <c r="AB1236" s="778"/>
      <c r="AC1236" s="778"/>
      <c r="AD1236" s="778"/>
      <c r="AE1236" s="778"/>
      <c r="AF1236" s="778"/>
      <c r="AG1236" s="778"/>
      <c r="AH1236" s="778"/>
      <c r="AI1236" s="778"/>
      <c r="AJ1236" s="778"/>
      <c r="AK1236" s="778"/>
      <c r="AL1236" s="778"/>
      <c r="AM1236" s="778"/>
      <c r="AN1236" s="778"/>
      <c r="AO1236" s="778"/>
      <c r="AP1236" s="778"/>
      <c r="AQ1236" s="778"/>
      <c r="AR1236" s="778"/>
      <c r="AS1236" s="778"/>
      <c r="AT1236" s="778"/>
      <c r="AU1236" s="778"/>
      <c r="AV1236" s="778"/>
      <c r="AW1236" s="778"/>
      <c r="AX1236" s="778"/>
      <c r="AY1236" s="778"/>
      <c r="AZ1236" s="778"/>
      <c r="BA1236" s="778"/>
      <c r="BB1236" s="778"/>
      <c r="BC1236" s="778"/>
      <c r="BD1236" s="778"/>
      <c r="BE1236" s="778"/>
      <c r="BF1236" s="778"/>
      <c r="BG1236" s="778"/>
      <c r="BH1236" s="778"/>
      <c r="BI1236" s="778"/>
      <c r="BJ1236" s="778"/>
      <c r="BK1236" s="778"/>
      <c r="BL1236" s="778"/>
      <c r="BM1236" s="778"/>
      <c r="BN1236" s="778"/>
      <c r="BO1236" s="778"/>
      <c r="BP1236" s="778"/>
      <c r="BQ1236" s="778"/>
      <c r="BR1236" s="778"/>
      <c r="BS1236" s="778"/>
      <c r="BT1236" s="778"/>
      <c r="BU1236" s="778"/>
      <c r="BV1236" s="778"/>
      <c r="BW1236" s="778"/>
      <c r="BX1236" s="778"/>
      <c r="BY1236" s="778"/>
      <c r="BZ1236" s="778"/>
      <c r="CA1236" s="778"/>
      <c r="CB1236" s="778"/>
      <c r="CC1236" s="778"/>
      <c r="CD1236" s="778"/>
      <c r="CE1236" s="778"/>
      <c r="CF1236" s="778"/>
      <c r="CG1236" s="778"/>
      <c r="CH1236" s="778"/>
      <c r="CI1236" s="778"/>
      <c r="CJ1236" s="778"/>
      <c r="CK1236" s="778"/>
      <c r="CL1236" s="778"/>
      <c r="CM1236" s="778"/>
      <c r="CN1236" s="778"/>
      <c r="CO1236" s="778"/>
      <c r="CP1236" s="778"/>
      <c r="CQ1236" s="778"/>
      <c r="CR1236" s="778"/>
      <c r="CS1236" s="778"/>
      <c r="CT1236" s="778"/>
      <c r="CU1236" s="778"/>
      <c r="CV1236" s="778"/>
      <c r="CW1236" s="778"/>
      <c r="CX1236" s="778"/>
      <c r="CY1236" s="778"/>
      <c r="CZ1236" s="778"/>
      <c r="DA1236" s="778"/>
      <c r="DB1236" s="778"/>
      <c r="DC1236" s="778"/>
      <c r="DD1236" s="778"/>
      <c r="DE1236" s="778"/>
      <c r="DF1236" s="778"/>
      <c r="DG1236" s="778"/>
      <c r="DH1236" s="778"/>
      <c r="DI1236" s="778"/>
      <c r="DJ1236" s="778"/>
      <c r="DK1236" s="778"/>
      <c r="DL1236" s="778"/>
      <c r="DM1236" s="778"/>
      <c r="DN1236" s="778"/>
      <c r="DO1236" s="778"/>
      <c r="DP1236" s="778"/>
      <c r="DQ1236" s="778"/>
      <c r="DR1236" s="778"/>
      <c r="DS1236" s="778"/>
      <c r="DT1236" s="778"/>
      <c r="DU1236" s="778"/>
      <c r="DV1236" s="778"/>
      <c r="DW1236" s="778"/>
      <c r="DX1236" s="778"/>
      <c r="DY1236" s="778"/>
      <c r="DZ1236" s="778"/>
      <c r="EA1236" s="778"/>
      <c r="EB1236" s="778"/>
      <c r="EC1236" s="778"/>
      <c r="ED1236" s="778"/>
      <c r="EE1236" s="778"/>
      <c r="EF1236" s="778"/>
      <c r="EG1236" s="778"/>
      <c r="EH1236" s="778"/>
      <c r="EI1236" s="778"/>
      <c r="EJ1236" s="778"/>
      <c r="EK1236" s="778"/>
      <c r="EL1236" s="778"/>
      <c r="EM1236" s="778"/>
      <c r="EN1236" s="778"/>
      <c r="EO1236" s="778"/>
      <c r="EP1236" s="778"/>
      <c r="EQ1236" s="778"/>
      <c r="ER1236" s="778"/>
      <c r="ES1236" s="778"/>
      <c r="ET1236" s="778"/>
      <c r="EU1236" s="778"/>
      <c r="EV1236" s="778"/>
      <c r="EW1236" s="778"/>
      <c r="EX1236" s="778"/>
      <c r="EY1236" s="778"/>
      <c r="EZ1236" s="778"/>
      <c r="FA1236" s="778"/>
      <c r="FB1236" s="778"/>
      <c r="FC1236" s="778"/>
      <c r="FD1236" s="778"/>
      <c r="FE1236" s="778"/>
      <c r="FF1236" s="778"/>
      <c r="FG1236" s="778"/>
      <c r="FH1236" s="778"/>
      <c r="FI1236" s="778"/>
      <c r="FJ1236" s="778"/>
      <c r="FK1236" s="778"/>
      <c r="FL1236" s="778"/>
      <c r="FM1236" s="778"/>
      <c r="FN1236" s="778"/>
      <c r="FO1236" s="778"/>
      <c r="FP1236" s="778"/>
      <c r="FQ1236" s="778"/>
      <c r="FR1236" s="778"/>
      <c r="FS1236" s="778"/>
      <c r="FT1236" s="778"/>
      <c r="FU1236" s="778"/>
      <c r="FV1236" s="778"/>
      <c r="FW1236" s="778"/>
      <c r="FX1236" s="778"/>
      <c r="FY1236" s="778"/>
      <c r="FZ1236" s="778"/>
      <c r="GA1236" s="778"/>
      <c r="GB1236" s="778"/>
      <c r="GC1236" s="778"/>
      <c r="GD1236" s="778"/>
      <c r="GE1236" s="778"/>
      <c r="GF1236" s="778"/>
      <c r="GG1236" s="778"/>
      <c r="GH1236" s="778"/>
      <c r="GI1236" s="778"/>
      <c r="GJ1236" s="778"/>
      <c r="GK1236" s="778"/>
      <c r="GL1236" s="778"/>
      <c r="GM1236" s="778"/>
      <c r="GN1236" s="778"/>
      <c r="GO1236" s="778"/>
      <c r="GP1236" s="778"/>
      <c r="GQ1236" s="778"/>
      <c r="GR1236" s="778"/>
      <c r="GS1236" s="778"/>
      <c r="GT1236" s="778"/>
      <c r="GU1236" s="778"/>
      <c r="GV1236" s="778"/>
      <c r="GW1236" s="778"/>
      <c r="GX1236" s="778"/>
      <c r="GY1236" s="778"/>
      <c r="GZ1236" s="778"/>
      <c r="HA1236" s="778"/>
      <c r="HB1236" s="778"/>
      <c r="HC1236" s="778"/>
      <c r="HD1236" s="778"/>
      <c r="HE1236" s="778"/>
      <c r="HF1236" s="778"/>
      <c r="HG1236" s="778"/>
      <c r="HH1236" s="778"/>
    </row>
    <row r="1237" spans="1:216" s="782" customFormat="1">
      <c r="A1237" s="779"/>
      <c r="B1237" s="780"/>
      <c r="C1237" s="780"/>
      <c r="D1237" s="780"/>
      <c r="E1237" s="780"/>
      <c r="F1237" s="780"/>
      <c r="G1237" s="780"/>
      <c r="H1237" s="780"/>
      <c r="I1237" s="780"/>
      <c r="J1237" s="780"/>
      <c r="K1237" s="780"/>
      <c r="L1237" s="780"/>
      <c r="M1237" s="780"/>
      <c r="N1237" s="780"/>
      <c r="O1237" s="780"/>
      <c r="P1237" s="780"/>
      <c r="Q1237" s="781"/>
      <c r="R1237" s="778"/>
      <c r="S1237" s="778"/>
      <c r="T1237" s="778"/>
      <c r="U1237" s="778"/>
      <c r="V1237" s="778"/>
      <c r="W1237" s="778"/>
      <c r="X1237" s="778"/>
      <c r="Y1237" s="778"/>
      <c r="Z1237" s="778"/>
      <c r="AA1237" s="778"/>
      <c r="AB1237" s="778"/>
      <c r="AC1237" s="778"/>
      <c r="AD1237" s="778"/>
      <c r="AE1237" s="778"/>
      <c r="AF1237" s="778"/>
      <c r="AG1237" s="778"/>
      <c r="AH1237" s="778"/>
      <c r="AI1237" s="778"/>
      <c r="AJ1237" s="778"/>
      <c r="AK1237" s="778"/>
      <c r="AL1237" s="778"/>
      <c r="AM1237" s="778"/>
      <c r="AN1237" s="778"/>
      <c r="AO1237" s="778"/>
      <c r="AP1237" s="778"/>
      <c r="AQ1237" s="778"/>
      <c r="AR1237" s="778"/>
      <c r="AS1237" s="778"/>
      <c r="AT1237" s="778"/>
      <c r="AU1237" s="778"/>
      <c r="AV1237" s="778"/>
      <c r="AW1237" s="778"/>
      <c r="AX1237" s="778"/>
      <c r="AY1237" s="778"/>
      <c r="AZ1237" s="778"/>
      <c r="BA1237" s="778"/>
      <c r="BB1237" s="778"/>
      <c r="BC1237" s="778"/>
      <c r="BD1237" s="778"/>
      <c r="BE1237" s="778"/>
      <c r="BF1237" s="778"/>
      <c r="BG1237" s="778"/>
      <c r="BH1237" s="778"/>
      <c r="BI1237" s="778"/>
      <c r="BJ1237" s="778"/>
      <c r="BK1237" s="778"/>
      <c r="BL1237" s="778"/>
      <c r="BM1237" s="778"/>
      <c r="BN1237" s="778"/>
      <c r="BO1237" s="778"/>
      <c r="BP1237" s="778"/>
      <c r="BQ1237" s="778"/>
      <c r="BR1237" s="778"/>
      <c r="BS1237" s="778"/>
      <c r="BT1237" s="778"/>
      <c r="BU1237" s="778"/>
      <c r="BV1237" s="778"/>
      <c r="BW1237" s="778"/>
      <c r="BX1237" s="778"/>
      <c r="BY1237" s="778"/>
      <c r="BZ1237" s="778"/>
      <c r="CA1237" s="778"/>
      <c r="CB1237" s="778"/>
      <c r="CC1237" s="778"/>
      <c r="CD1237" s="778"/>
      <c r="CE1237" s="778"/>
      <c r="CF1237" s="778"/>
      <c r="CG1237" s="778"/>
      <c r="CH1237" s="778"/>
      <c r="CI1237" s="778"/>
      <c r="CJ1237" s="778"/>
      <c r="CK1237" s="778"/>
      <c r="CL1237" s="778"/>
      <c r="CM1237" s="778"/>
      <c r="CN1237" s="778"/>
      <c r="CO1237" s="778"/>
      <c r="CP1237" s="778"/>
      <c r="CQ1237" s="778"/>
      <c r="CR1237" s="778"/>
      <c r="CS1237" s="778"/>
      <c r="CT1237" s="778"/>
      <c r="CU1237" s="778"/>
      <c r="CV1237" s="778"/>
      <c r="CW1237" s="778"/>
      <c r="CX1237" s="778"/>
      <c r="CY1237" s="778"/>
      <c r="CZ1237" s="778"/>
      <c r="DA1237" s="778"/>
      <c r="DB1237" s="778"/>
      <c r="DC1237" s="778"/>
      <c r="DD1237" s="778"/>
      <c r="DE1237" s="778"/>
      <c r="DF1237" s="778"/>
      <c r="DG1237" s="778"/>
      <c r="DH1237" s="778"/>
      <c r="DI1237" s="778"/>
      <c r="DJ1237" s="778"/>
      <c r="DK1237" s="778"/>
      <c r="DL1237" s="778"/>
      <c r="DM1237" s="778"/>
      <c r="DN1237" s="778"/>
      <c r="DO1237" s="778"/>
      <c r="DP1237" s="778"/>
      <c r="DQ1237" s="778"/>
      <c r="DR1237" s="778"/>
      <c r="DS1237" s="778"/>
      <c r="DT1237" s="778"/>
      <c r="DU1237" s="778"/>
      <c r="DV1237" s="778"/>
      <c r="DW1237" s="778"/>
      <c r="DX1237" s="778"/>
      <c r="DY1237" s="778"/>
      <c r="DZ1237" s="778"/>
      <c r="EA1237" s="778"/>
      <c r="EB1237" s="778"/>
      <c r="EC1237" s="778"/>
      <c r="ED1237" s="778"/>
      <c r="EE1237" s="778"/>
      <c r="EF1237" s="778"/>
      <c r="EG1237" s="778"/>
      <c r="EH1237" s="778"/>
      <c r="EI1237" s="778"/>
      <c r="EJ1237" s="778"/>
      <c r="EK1237" s="778"/>
      <c r="EL1237" s="778"/>
      <c r="EM1237" s="778"/>
      <c r="EN1237" s="778"/>
      <c r="EO1237" s="778"/>
      <c r="EP1237" s="778"/>
      <c r="EQ1237" s="778"/>
      <c r="ER1237" s="778"/>
      <c r="ES1237" s="778"/>
      <c r="ET1237" s="778"/>
      <c r="EU1237" s="778"/>
      <c r="EV1237" s="778"/>
      <c r="EW1237" s="778"/>
      <c r="EX1237" s="778"/>
      <c r="EY1237" s="778"/>
      <c r="EZ1237" s="778"/>
      <c r="FA1237" s="778"/>
      <c r="FB1237" s="778"/>
      <c r="FC1237" s="778"/>
      <c r="FD1237" s="778"/>
      <c r="FE1237" s="778"/>
      <c r="FF1237" s="778"/>
      <c r="FG1237" s="778"/>
      <c r="FH1237" s="778"/>
      <c r="FI1237" s="778"/>
      <c r="FJ1237" s="778"/>
      <c r="FK1237" s="778"/>
      <c r="FL1237" s="778"/>
      <c r="FM1237" s="778"/>
      <c r="FN1237" s="778"/>
      <c r="FO1237" s="778"/>
      <c r="FP1237" s="778"/>
      <c r="FQ1237" s="778"/>
      <c r="FR1237" s="778"/>
      <c r="FS1237" s="778"/>
      <c r="FT1237" s="778"/>
      <c r="FU1237" s="778"/>
      <c r="FV1237" s="778"/>
      <c r="FW1237" s="778"/>
      <c r="FX1237" s="778"/>
      <c r="FY1237" s="778"/>
      <c r="FZ1237" s="778"/>
      <c r="GA1237" s="778"/>
      <c r="GB1237" s="778"/>
      <c r="GC1237" s="778"/>
      <c r="GD1237" s="778"/>
      <c r="GE1237" s="778"/>
      <c r="GF1237" s="778"/>
      <c r="GG1237" s="778"/>
      <c r="GH1237" s="778"/>
      <c r="GI1237" s="778"/>
      <c r="GJ1237" s="778"/>
      <c r="GK1237" s="778"/>
      <c r="GL1237" s="778"/>
      <c r="GM1237" s="778"/>
      <c r="GN1237" s="778"/>
      <c r="GO1237" s="778"/>
      <c r="GP1237" s="778"/>
      <c r="GQ1237" s="778"/>
      <c r="GR1237" s="778"/>
      <c r="GS1237" s="778"/>
      <c r="GT1237" s="778"/>
      <c r="GU1237" s="778"/>
      <c r="GV1237" s="778"/>
      <c r="GW1237" s="778"/>
      <c r="GX1237" s="778"/>
      <c r="GY1237" s="778"/>
      <c r="GZ1237" s="778"/>
      <c r="HA1237" s="778"/>
      <c r="HB1237" s="778"/>
      <c r="HC1237" s="778"/>
      <c r="HD1237" s="778"/>
      <c r="HE1237" s="778"/>
      <c r="HF1237" s="778"/>
      <c r="HG1237" s="778"/>
      <c r="HH1237" s="778"/>
    </row>
    <row r="1238" spans="1:216" s="782" customFormat="1">
      <c r="A1238" s="779"/>
      <c r="B1238" s="780"/>
      <c r="C1238" s="780"/>
      <c r="D1238" s="780"/>
      <c r="E1238" s="780"/>
      <c r="F1238" s="780"/>
      <c r="G1238" s="780"/>
      <c r="H1238" s="780"/>
      <c r="I1238" s="780"/>
      <c r="J1238" s="780"/>
      <c r="K1238" s="780"/>
      <c r="L1238" s="780"/>
      <c r="M1238" s="780"/>
      <c r="N1238" s="780"/>
      <c r="O1238" s="780"/>
      <c r="P1238" s="780"/>
      <c r="Q1238" s="781"/>
      <c r="R1238" s="778"/>
      <c r="S1238" s="778"/>
      <c r="T1238" s="778"/>
      <c r="U1238" s="778"/>
      <c r="V1238" s="778"/>
      <c r="W1238" s="778"/>
      <c r="X1238" s="778"/>
      <c r="Y1238" s="778"/>
      <c r="Z1238" s="778"/>
      <c r="AA1238" s="778"/>
      <c r="AB1238" s="778"/>
      <c r="AC1238" s="778"/>
      <c r="AD1238" s="778"/>
      <c r="AE1238" s="778"/>
      <c r="AF1238" s="778"/>
      <c r="AG1238" s="778"/>
      <c r="AH1238" s="778"/>
      <c r="AI1238" s="778"/>
      <c r="AJ1238" s="778"/>
      <c r="AK1238" s="778"/>
      <c r="AL1238" s="778"/>
      <c r="AM1238" s="778"/>
      <c r="AN1238" s="778"/>
      <c r="AO1238" s="778"/>
      <c r="AP1238" s="778"/>
      <c r="AQ1238" s="778"/>
      <c r="AR1238" s="778"/>
      <c r="AS1238" s="778"/>
      <c r="AT1238" s="778"/>
      <c r="AU1238" s="778"/>
      <c r="AV1238" s="778"/>
      <c r="AW1238" s="778"/>
      <c r="AX1238" s="778"/>
      <c r="AY1238" s="778"/>
      <c r="AZ1238" s="778"/>
      <c r="BA1238" s="778"/>
      <c r="BB1238" s="778"/>
      <c r="BC1238" s="778"/>
      <c r="BD1238" s="778"/>
      <c r="BE1238" s="778"/>
      <c r="BF1238" s="778"/>
      <c r="BG1238" s="778"/>
      <c r="BH1238" s="778"/>
      <c r="BI1238" s="778"/>
      <c r="BJ1238" s="778"/>
      <c r="BK1238" s="778"/>
      <c r="BL1238" s="778"/>
      <c r="BM1238" s="778"/>
      <c r="BN1238" s="778"/>
      <c r="BO1238" s="778"/>
      <c r="BP1238" s="778"/>
      <c r="BQ1238" s="778"/>
      <c r="BR1238" s="778"/>
      <c r="BS1238" s="778"/>
      <c r="BT1238" s="778"/>
      <c r="BU1238" s="778"/>
      <c r="BV1238" s="778"/>
      <c r="BW1238" s="778"/>
      <c r="BX1238" s="778"/>
      <c r="BY1238" s="778"/>
      <c r="BZ1238" s="778"/>
      <c r="CA1238" s="778"/>
      <c r="CB1238" s="778"/>
      <c r="CC1238" s="778"/>
      <c r="CD1238" s="778"/>
      <c r="CE1238" s="778"/>
      <c r="CF1238" s="778"/>
      <c r="CG1238" s="778"/>
      <c r="CH1238" s="778"/>
      <c r="CI1238" s="778"/>
      <c r="CJ1238" s="778"/>
      <c r="CK1238" s="778"/>
      <c r="CL1238" s="778"/>
      <c r="CM1238" s="778"/>
      <c r="CN1238" s="778"/>
      <c r="CO1238" s="778"/>
      <c r="CP1238" s="778"/>
      <c r="CQ1238" s="778"/>
      <c r="CR1238" s="778"/>
      <c r="CS1238" s="778"/>
      <c r="CT1238" s="778"/>
      <c r="CU1238" s="778"/>
      <c r="CV1238" s="778"/>
      <c r="CW1238" s="778"/>
      <c r="CX1238" s="778"/>
      <c r="CY1238" s="778"/>
      <c r="CZ1238" s="778"/>
      <c r="DA1238" s="778"/>
      <c r="DB1238" s="778"/>
      <c r="DC1238" s="778"/>
      <c r="DD1238" s="778"/>
      <c r="DE1238" s="778"/>
      <c r="DF1238" s="778"/>
      <c r="DG1238" s="778"/>
      <c r="DH1238" s="778"/>
      <c r="DI1238" s="778"/>
      <c r="DJ1238" s="778"/>
      <c r="DK1238" s="778"/>
      <c r="DL1238" s="778"/>
      <c r="DM1238" s="778"/>
      <c r="DN1238" s="778"/>
      <c r="DO1238" s="778"/>
      <c r="DP1238" s="778"/>
      <c r="DQ1238" s="778"/>
      <c r="DR1238" s="778"/>
      <c r="DS1238" s="778"/>
      <c r="DT1238" s="778"/>
      <c r="DU1238" s="778"/>
      <c r="DV1238" s="778"/>
      <c r="DW1238" s="778"/>
      <c r="DX1238" s="778"/>
      <c r="DY1238" s="778"/>
      <c r="DZ1238" s="778"/>
      <c r="EA1238" s="778"/>
      <c r="EB1238" s="778"/>
      <c r="EC1238" s="778"/>
      <c r="ED1238" s="778"/>
      <c r="EE1238" s="778"/>
      <c r="EF1238" s="778"/>
      <c r="EG1238" s="778"/>
      <c r="EH1238" s="778"/>
      <c r="EI1238" s="778"/>
      <c r="EJ1238" s="778"/>
      <c r="EK1238" s="778"/>
      <c r="EL1238" s="778"/>
      <c r="EM1238" s="778"/>
      <c r="EN1238" s="778"/>
      <c r="EO1238" s="778"/>
      <c r="EP1238" s="778"/>
      <c r="EQ1238" s="778"/>
      <c r="ER1238" s="778"/>
      <c r="ES1238" s="778"/>
      <c r="ET1238" s="778"/>
      <c r="EU1238" s="778"/>
      <c r="EV1238" s="778"/>
      <c r="EW1238" s="778"/>
      <c r="EX1238" s="778"/>
      <c r="EY1238" s="778"/>
      <c r="EZ1238" s="778"/>
      <c r="FA1238" s="778"/>
      <c r="FB1238" s="778"/>
      <c r="FC1238" s="778"/>
      <c r="FD1238" s="778"/>
      <c r="FE1238" s="778"/>
      <c r="FF1238" s="778"/>
      <c r="FG1238" s="778"/>
      <c r="FH1238" s="778"/>
      <c r="FI1238" s="778"/>
      <c r="FJ1238" s="778"/>
      <c r="FK1238" s="778"/>
      <c r="FL1238" s="778"/>
      <c r="FM1238" s="778"/>
      <c r="FN1238" s="778"/>
      <c r="FO1238" s="778"/>
      <c r="FP1238" s="778"/>
      <c r="FQ1238" s="778"/>
      <c r="FR1238" s="778"/>
      <c r="FS1238" s="778"/>
      <c r="FT1238" s="778"/>
      <c r="FU1238" s="778"/>
      <c r="FV1238" s="778"/>
      <c r="FW1238" s="778"/>
      <c r="FX1238" s="778"/>
      <c r="FY1238" s="778"/>
      <c r="FZ1238" s="778"/>
      <c r="GA1238" s="778"/>
      <c r="GB1238" s="778"/>
      <c r="GC1238" s="778"/>
      <c r="GD1238" s="778"/>
      <c r="GE1238" s="778"/>
      <c r="GF1238" s="778"/>
      <c r="GG1238" s="778"/>
      <c r="GH1238" s="778"/>
      <c r="GI1238" s="778"/>
      <c r="GJ1238" s="778"/>
      <c r="GK1238" s="778"/>
      <c r="GL1238" s="778"/>
      <c r="GM1238" s="778"/>
      <c r="GN1238" s="778"/>
      <c r="GO1238" s="778"/>
      <c r="GP1238" s="778"/>
      <c r="GQ1238" s="778"/>
      <c r="GR1238" s="778"/>
      <c r="GS1238" s="778"/>
      <c r="GT1238" s="778"/>
      <c r="GU1238" s="778"/>
      <c r="GV1238" s="778"/>
      <c r="GW1238" s="778"/>
      <c r="GX1238" s="778"/>
      <c r="GY1238" s="778"/>
      <c r="GZ1238" s="778"/>
      <c r="HA1238" s="778"/>
      <c r="HB1238" s="778"/>
      <c r="HC1238" s="778"/>
      <c r="HD1238" s="778"/>
      <c r="HE1238" s="778"/>
      <c r="HF1238" s="778"/>
      <c r="HG1238" s="778"/>
      <c r="HH1238" s="778"/>
    </row>
    <row r="1239" spans="1:216" s="782" customFormat="1">
      <c r="A1239" s="779"/>
      <c r="B1239" s="780"/>
      <c r="C1239" s="780"/>
      <c r="D1239" s="780"/>
      <c r="E1239" s="780"/>
      <c r="F1239" s="780"/>
      <c r="G1239" s="780"/>
      <c r="H1239" s="780"/>
      <c r="I1239" s="780"/>
      <c r="J1239" s="780"/>
      <c r="K1239" s="780"/>
      <c r="L1239" s="780"/>
      <c r="M1239" s="780"/>
      <c r="N1239" s="780"/>
      <c r="O1239" s="780"/>
      <c r="P1239" s="780"/>
      <c r="Q1239" s="781"/>
      <c r="R1239" s="778"/>
      <c r="S1239" s="778"/>
      <c r="T1239" s="778"/>
      <c r="U1239" s="778"/>
      <c r="V1239" s="778"/>
      <c r="W1239" s="778"/>
      <c r="X1239" s="778"/>
      <c r="Y1239" s="778"/>
      <c r="Z1239" s="778"/>
      <c r="AA1239" s="778"/>
      <c r="AB1239" s="778"/>
      <c r="AC1239" s="778"/>
      <c r="AD1239" s="778"/>
      <c r="AE1239" s="778"/>
      <c r="AF1239" s="778"/>
      <c r="AG1239" s="778"/>
      <c r="AH1239" s="778"/>
      <c r="AI1239" s="778"/>
      <c r="AJ1239" s="778"/>
      <c r="AK1239" s="778"/>
      <c r="AL1239" s="778"/>
      <c r="AM1239" s="778"/>
      <c r="AN1239" s="778"/>
      <c r="AO1239" s="778"/>
      <c r="AP1239" s="778"/>
      <c r="AQ1239" s="778"/>
      <c r="AR1239" s="778"/>
      <c r="AS1239" s="778"/>
      <c r="AT1239" s="778"/>
      <c r="AU1239" s="778"/>
      <c r="AV1239" s="778"/>
      <c r="AW1239" s="778"/>
      <c r="AX1239" s="778"/>
      <c r="AY1239" s="778"/>
      <c r="AZ1239" s="778"/>
      <c r="BA1239" s="778"/>
      <c r="BB1239" s="778"/>
      <c r="BC1239" s="778"/>
      <c r="BD1239" s="778"/>
      <c r="BE1239" s="778"/>
      <c r="BF1239" s="778"/>
      <c r="BG1239" s="778"/>
      <c r="BH1239" s="778"/>
      <c r="BI1239" s="778"/>
      <c r="BJ1239" s="778"/>
      <c r="BK1239" s="778"/>
      <c r="BL1239" s="778"/>
      <c r="BM1239" s="778"/>
      <c r="BN1239" s="778"/>
      <c r="BO1239" s="778"/>
      <c r="BP1239" s="778"/>
      <c r="BQ1239" s="778"/>
      <c r="BR1239" s="778"/>
      <c r="BS1239" s="778"/>
      <c r="BT1239" s="778"/>
      <c r="BU1239" s="778"/>
      <c r="BV1239" s="778"/>
      <c r="BW1239" s="778"/>
      <c r="BX1239" s="778"/>
      <c r="BY1239" s="778"/>
      <c r="BZ1239" s="778"/>
      <c r="CA1239" s="778"/>
      <c r="CB1239" s="778"/>
      <c r="CC1239" s="778"/>
      <c r="CD1239" s="778"/>
      <c r="CE1239" s="778"/>
      <c r="CF1239" s="778"/>
      <c r="CG1239" s="778"/>
      <c r="CH1239" s="778"/>
      <c r="CI1239" s="778"/>
      <c r="CJ1239" s="778"/>
      <c r="CK1239" s="778"/>
      <c r="CL1239" s="778"/>
      <c r="CM1239" s="778"/>
      <c r="CN1239" s="778"/>
      <c r="CO1239" s="778"/>
      <c r="CP1239" s="778"/>
      <c r="CQ1239" s="778"/>
      <c r="CR1239" s="778"/>
      <c r="CS1239" s="778"/>
      <c r="CT1239" s="778"/>
      <c r="CU1239" s="778"/>
      <c r="CV1239" s="778"/>
      <c r="CW1239" s="778"/>
      <c r="CX1239" s="778"/>
      <c r="CY1239" s="778"/>
      <c r="CZ1239" s="778"/>
      <c r="DA1239" s="778"/>
      <c r="DB1239" s="778"/>
      <c r="DC1239" s="778"/>
      <c r="DD1239" s="778"/>
      <c r="DE1239" s="778"/>
      <c r="DF1239" s="778"/>
      <c r="DG1239" s="778"/>
      <c r="DH1239" s="778"/>
      <c r="DI1239" s="778"/>
      <c r="DJ1239" s="778"/>
      <c r="DK1239" s="778"/>
      <c r="DL1239" s="778"/>
      <c r="DM1239" s="778"/>
      <c r="DN1239" s="778"/>
      <c r="DO1239" s="778"/>
      <c r="DP1239" s="778"/>
      <c r="DQ1239" s="778"/>
      <c r="DR1239" s="778"/>
      <c r="DS1239" s="778"/>
      <c r="DT1239" s="778"/>
      <c r="DU1239" s="778"/>
      <c r="DV1239" s="778"/>
      <c r="DW1239" s="778"/>
      <c r="DX1239" s="778"/>
      <c r="DY1239" s="778"/>
      <c r="DZ1239" s="778"/>
      <c r="EA1239" s="778"/>
      <c r="EB1239" s="778"/>
      <c r="EC1239" s="778"/>
      <c r="ED1239" s="778"/>
      <c r="EE1239" s="778"/>
      <c r="EF1239" s="778"/>
      <c r="EG1239" s="778"/>
      <c r="EH1239" s="778"/>
      <c r="EI1239" s="778"/>
      <c r="EJ1239" s="778"/>
      <c r="EK1239" s="778"/>
      <c r="EL1239" s="778"/>
      <c r="EM1239" s="778"/>
      <c r="EN1239" s="778"/>
      <c r="EO1239" s="778"/>
      <c r="EP1239" s="778"/>
      <c r="EQ1239" s="778"/>
      <c r="ER1239" s="778"/>
      <c r="ES1239" s="778"/>
      <c r="ET1239" s="778"/>
      <c r="EU1239" s="778"/>
      <c r="EV1239" s="778"/>
      <c r="EW1239" s="778"/>
      <c r="EX1239" s="778"/>
      <c r="EY1239" s="778"/>
      <c r="EZ1239" s="778"/>
      <c r="FA1239" s="778"/>
      <c r="FB1239" s="778"/>
      <c r="FC1239" s="778"/>
      <c r="FD1239" s="778"/>
      <c r="FE1239" s="778"/>
      <c r="FF1239" s="778"/>
      <c r="FG1239" s="778"/>
      <c r="FH1239" s="778"/>
      <c r="FI1239" s="778"/>
      <c r="FJ1239" s="778"/>
      <c r="FK1239" s="778"/>
      <c r="FL1239" s="778"/>
      <c r="FM1239" s="778"/>
      <c r="FN1239" s="778"/>
      <c r="FO1239" s="778"/>
      <c r="FP1239" s="778"/>
      <c r="FQ1239" s="778"/>
      <c r="FR1239" s="778"/>
      <c r="FS1239" s="778"/>
      <c r="FT1239" s="778"/>
      <c r="FU1239" s="778"/>
      <c r="FV1239" s="778"/>
      <c r="FW1239" s="778"/>
      <c r="FX1239" s="778"/>
      <c r="FY1239" s="778"/>
      <c r="FZ1239" s="778"/>
      <c r="GA1239" s="778"/>
      <c r="GB1239" s="778"/>
      <c r="GC1239" s="778"/>
      <c r="GD1239" s="778"/>
      <c r="GE1239" s="778"/>
      <c r="GF1239" s="778"/>
      <c r="GG1239" s="778"/>
      <c r="GH1239" s="778"/>
      <c r="GI1239" s="778"/>
      <c r="GJ1239" s="778"/>
      <c r="GK1239" s="778"/>
      <c r="GL1239" s="778"/>
      <c r="GM1239" s="778"/>
      <c r="GN1239" s="778"/>
      <c r="GO1239" s="778"/>
      <c r="GP1239" s="778"/>
      <c r="GQ1239" s="778"/>
      <c r="GR1239" s="778"/>
      <c r="GS1239" s="778"/>
      <c r="GT1239" s="778"/>
      <c r="GU1239" s="778"/>
      <c r="GV1239" s="778"/>
      <c r="GW1239" s="778"/>
      <c r="GX1239" s="778"/>
      <c r="GY1239" s="778"/>
      <c r="GZ1239" s="778"/>
      <c r="HA1239" s="778"/>
      <c r="HB1239" s="778"/>
      <c r="HC1239" s="778"/>
      <c r="HD1239" s="778"/>
      <c r="HE1239" s="778"/>
      <c r="HF1239" s="778"/>
      <c r="HG1239" s="778"/>
      <c r="HH1239" s="778"/>
    </row>
    <row r="1240" spans="1:216" s="782" customFormat="1">
      <c r="A1240" s="779"/>
      <c r="B1240" s="780"/>
      <c r="C1240" s="780"/>
      <c r="D1240" s="780"/>
      <c r="E1240" s="780"/>
      <c r="F1240" s="780"/>
      <c r="G1240" s="780"/>
      <c r="H1240" s="780"/>
      <c r="I1240" s="780"/>
      <c r="J1240" s="780"/>
      <c r="K1240" s="780"/>
      <c r="L1240" s="780"/>
      <c r="M1240" s="780"/>
      <c r="N1240" s="780"/>
      <c r="O1240" s="780"/>
      <c r="P1240" s="780"/>
      <c r="Q1240" s="781"/>
      <c r="R1240" s="778"/>
      <c r="S1240" s="778"/>
      <c r="T1240" s="778"/>
      <c r="U1240" s="778"/>
      <c r="V1240" s="778"/>
      <c r="W1240" s="778"/>
      <c r="X1240" s="778"/>
      <c r="Y1240" s="778"/>
      <c r="Z1240" s="778"/>
      <c r="AA1240" s="778"/>
      <c r="AB1240" s="778"/>
      <c r="AC1240" s="778"/>
      <c r="AD1240" s="778"/>
      <c r="AE1240" s="778"/>
      <c r="AF1240" s="778"/>
      <c r="AG1240" s="778"/>
      <c r="AH1240" s="778"/>
      <c r="AI1240" s="778"/>
      <c r="AJ1240" s="778"/>
      <c r="AK1240" s="778"/>
      <c r="AL1240" s="778"/>
      <c r="AM1240" s="778"/>
      <c r="AN1240" s="778"/>
      <c r="AO1240" s="778"/>
      <c r="AP1240" s="778"/>
      <c r="AQ1240" s="778"/>
      <c r="AR1240" s="778"/>
      <c r="AS1240" s="778"/>
      <c r="AT1240" s="778"/>
      <c r="AU1240" s="778"/>
      <c r="AV1240" s="778"/>
      <c r="AW1240" s="778"/>
      <c r="AX1240" s="778"/>
      <c r="AY1240" s="778"/>
      <c r="AZ1240" s="778"/>
      <c r="BA1240" s="778"/>
      <c r="BB1240" s="778"/>
      <c r="BC1240" s="778"/>
      <c r="BD1240" s="778"/>
      <c r="BE1240" s="778"/>
      <c r="BF1240" s="778"/>
      <c r="BG1240" s="778"/>
      <c r="BH1240" s="778"/>
      <c r="BI1240" s="778"/>
      <c r="BJ1240" s="778"/>
      <c r="BK1240" s="778"/>
      <c r="BL1240" s="778"/>
      <c r="BM1240" s="778"/>
      <c r="BN1240" s="778"/>
      <c r="BO1240" s="778"/>
      <c r="BP1240" s="778"/>
      <c r="BQ1240" s="778"/>
      <c r="BR1240" s="778"/>
      <c r="BS1240" s="778"/>
      <c r="BT1240" s="778"/>
      <c r="BU1240" s="778"/>
      <c r="BV1240" s="778"/>
      <c r="BW1240" s="778"/>
      <c r="BX1240" s="778"/>
      <c r="BY1240" s="778"/>
      <c r="BZ1240" s="778"/>
      <c r="CA1240" s="778"/>
      <c r="CB1240" s="778"/>
      <c r="CC1240" s="778"/>
      <c r="CD1240" s="778"/>
      <c r="CE1240" s="778"/>
      <c r="CF1240" s="778"/>
      <c r="CG1240" s="778"/>
      <c r="CH1240" s="778"/>
      <c r="CI1240" s="778"/>
      <c r="CJ1240" s="778"/>
      <c r="CK1240" s="778"/>
      <c r="CL1240" s="778"/>
      <c r="CM1240" s="778"/>
      <c r="CN1240" s="778"/>
      <c r="CO1240" s="778"/>
      <c r="CP1240" s="778"/>
      <c r="CQ1240" s="778"/>
      <c r="CR1240" s="778"/>
      <c r="CS1240" s="778"/>
      <c r="CT1240" s="778"/>
      <c r="CU1240" s="778"/>
      <c r="CV1240" s="778"/>
      <c r="CW1240" s="778"/>
      <c r="CX1240" s="778"/>
      <c r="CY1240" s="778"/>
      <c r="CZ1240" s="778"/>
      <c r="DA1240" s="778"/>
      <c r="DB1240" s="778"/>
      <c r="DC1240" s="778"/>
      <c r="DD1240" s="778"/>
      <c r="DE1240" s="778"/>
      <c r="DF1240" s="778"/>
      <c r="DG1240" s="778"/>
      <c r="DH1240" s="778"/>
      <c r="DI1240" s="778"/>
      <c r="DJ1240" s="778"/>
      <c r="DK1240" s="778"/>
      <c r="DL1240" s="778"/>
      <c r="DM1240" s="778"/>
      <c r="DN1240" s="778"/>
      <c r="DO1240" s="778"/>
      <c r="DP1240" s="778"/>
      <c r="DQ1240" s="778"/>
      <c r="DR1240" s="778"/>
      <c r="DS1240" s="778"/>
      <c r="DT1240" s="778"/>
      <c r="DU1240" s="778"/>
      <c r="DV1240" s="778"/>
      <c r="DW1240" s="778"/>
      <c r="DX1240" s="778"/>
      <c r="DY1240" s="778"/>
      <c r="DZ1240" s="778"/>
      <c r="EA1240" s="778"/>
      <c r="EB1240" s="778"/>
      <c r="EC1240" s="778"/>
      <c r="ED1240" s="778"/>
      <c r="EE1240" s="778"/>
      <c r="EF1240" s="778"/>
      <c r="EG1240" s="778"/>
      <c r="EH1240" s="778"/>
      <c r="EI1240" s="778"/>
      <c r="EJ1240" s="778"/>
      <c r="EK1240" s="778"/>
      <c r="EL1240" s="778"/>
      <c r="EM1240" s="778"/>
      <c r="EN1240" s="778"/>
      <c r="EO1240" s="778"/>
      <c r="EP1240" s="778"/>
      <c r="EQ1240" s="778"/>
      <c r="ER1240" s="778"/>
      <c r="ES1240" s="778"/>
      <c r="ET1240" s="778"/>
      <c r="EU1240" s="778"/>
      <c r="EV1240" s="778"/>
      <c r="EW1240" s="778"/>
      <c r="EX1240" s="778"/>
      <c r="EY1240" s="778"/>
      <c r="EZ1240" s="778"/>
      <c r="FA1240" s="778"/>
      <c r="FB1240" s="778"/>
      <c r="FC1240" s="778"/>
      <c r="FD1240" s="778"/>
      <c r="FE1240" s="778"/>
      <c r="FF1240" s="778"/>
      <c r="FG1240" s="778"/>
      <c r="FH1240" s="778"/>
      <c r="FI1240" s="778"/>
      <c r="FJ1240" s="778"/>
      <c r="FK1240" s="778"/>
      <c r="FL1240" s="778"/>
      <c r="FM1240" s="778"/>
      <c r="FN1240" s="778"/>
      <c r="FO1240" s="778"/>
      <c r="FP1240" s="778"/>
      <c r="FQ1240" s="778"/>
      <c r="FR1240" s="778"/>
      <c r="FS1240" s="778"/>
      <c r="FT1240" s="778"/>
      <c r="FU1240" s="778"/>
      <c r="FV1240" s="778"/>
      <c r="FW1240" s="778"/>
      <c r="FX1240" s="778"/>
      <c r="FY1240" s="778"/>
      <c r="FZ1240" s="778"/>
      <c r="GA1240" s="778"/>
      <c r="GB1240" s="778"/>
      <c r="GC1240" s="778"/>
      <c r="GD1240" s="778"/>
      <c r="GE1240" s="778"/>
      <c r="GF1240" s="778"/>
      <c r="GG1240" s="778"/>
      <c r="GH1240" s="778"/>
      <c r="GI1240" s="778"/>
      <c r="GJ1240" s="778"/>
      <c r="GK1240" s="778"/>
      <c r="GL1240" s="778"/>
      <c r="GM1240" s="778"/>
      <c r="GN1240" s="778"/>
      <c r="GO1240" s="778"/>
      <c r="GP1240" s="778"/>
      <c r="GQ1240" s="778"/>
      <c r="GR1240" s="778"/>
      <c r="GS1240" s="778"/>
      <c r="GT1240" s="778"/>
      <c r="GU1240" s="778"/>
      <c r="GV1240" s="778"/>
      <c r="GW1240" s="778"/>
      <c r="GX1240" s="778"/>
      <c r="GY1240" s="778"/>
      <c r="GZ1240" s="778"/>
      <c r="HA1240" s="778"/>
      <c r="HB1240" s="778"/>
      <c r="HC1240" s="778"/>
      <c r="HD1240" s="778"/>
      <c r="HE1240" s="778"/>
      <c r="HF1240" s="778"/>
      <c r="HG1240" s="778"/>
      <c r="HH1240" s="778"/>
    </row>
    <row r="1241" spans="1:216" s="782" customFormat="1">
      <c r="A1241" s="779"/>
      <c r="B1241" s="780"/>
      <c r="C1241" s="780"/>
      <c r="D1241" s="780"/>
      <c r="E1241" s="780"/>
      <c r="F1241" s="780"/>
      <c r="G1241" s="780"/>
      <c r="H1241" s="780"/>
      <c r="I1241" s="780"/>
      <c r="J1241" s="780"/>
      <c r="K1241" s="780"/>
      <c r="L1241" s="780"/>
      <c r="M1241" s="780"/>
      <c r="N1241" s="780"/>
      <c r="O1241" s="780"/>
      <c r="P1241" s="780"/>
      <c r="Q1241" s="781"/>
      <c r="R1241" s="778"/>
      <c r="S1241" s="778"/>
      <c r="T1241" s="778"/>
      <c r="U1241" s="778"/>
      <c r="V1241" s="778"/>
      <c r="W1241" s="778"/>
      <c r="X1241" s="778"/>
      <c r="Y1241" s="778"/>
      <c r="Z1241" s="778"/>
      <c r="AA1241" s="778"/>
      <c r="AB1241" s="778"/>
      <c r="AC1241" s="778"/>
      <c r="AD1241" s="778"/>
      <c r="AE1241" s="778"/>
      <c r="AF1241" s="778"/>
      <c r="AG1241" s="778"/>
      <c r="AH1241" s="778"/>
      <c r="AI1241" s="778"/>
      <c r="AJ1241" s="778"/>
      <c r="AK1241" s="778"/>
      <c r="AL1241" s="778"/>
      <c r="AM1241" s="778"/>
      <c r="AN1241" s="778"/>
      <c r="AO1241" s="778"/>
      <c r="AP1241" s="778"/>
      <c r="AQ1241" s="778"/>
      <c r="AR1241" s="778"/>
      <c r="AS1241" s="778"/>
      <c r="AT1241" s="778"/>
      <c r="AU1241" s="778"/>
      <c r="AV1241" s="778"/>
      <c r="AW1241" s="778"/>
      <c r="AX1241" s="778"/>
      <c r="AY1241" s="778"/>
      <c r="AZ1241" s="778"/>
      <c r="BA1241" s="778"/>
      <c r="BB1241" s="778"/>
      <c r="BC1241" s="778"/>
      <c r="BD1241" s="778"/>
      <c r="BE1241" s="778"/>
      <c r="BF1241" s="778"/>
      <c r="BG1241" s="778"/>
      <c r="BH1241" s="778"/>
      <c r="BI1241" s="778"/>
      <c r="BJ1241" s="778"/>
      <c r="BK1241" s="778"/>
      <c r="BL1241" s="778"/>
      <c r="BM1241" s="778"/>
      <c r="BN1241" s="778"/>
      <c r="BO1241" s="778"/>
      <c r="BP1241" s="778"/>
      <c r="BQ1241" s="778"/>
      <c r="BR1241" s="778"/>
      <c r="BS1241" s="778"/>
      <c r="BT1241" s="778"/>
      <c r="BU1241" s="778"/>
      <c r="BV1241" s="778"/>
      <c r="BW1241" s="778"/>
      <c r="BX1241" s="778"/>
      <c r="BY1241" s="778"/>
      <c r="BZ1241" s="778"/>
      <c r="CA1241" s="778"/>
      <c r="CB1241" s="778"/>
      <c r="CC1241" s="778"/>
      <c r="CD1241" s="778"/>
      <c r="CE1241" s="778"/>
      <c r="CF1241" s="778"/>
      <c r="CG1241" s="778"/>
      <c r="CH1241" s="778"/>
      <c r="CI1241" s="778"/>
      <c r="CJ1241" s="778"/>
      <c r="CK1241" s="778"/>
      <c r="CL1241" s="778"/>
      <c r="CM1241" s="778"/>
      <c r="CN1241" s="778"/>
      <c r="CO1241" s="778"/>
      <c r="CP1241" s="778"/>
      <c r="CQ1241" s="778"/>
      <c r="CR1241" s="778"/>
      <c r="CS1241" s="778"/>
      <c r="CT1241" s="778"/>
      <c r="CU1241" s="778"/>
      <c r="CV1241" s="778"/>
      <c r="CW1241" s="778"/>
      <c r="CX1241" s="778"/>
      <c r="CY1241" s="778"/>
      <c r="CZ1241" s="778"/>
      <c r="DA1241" s="778"/>
      <c r="DB1241" s="778"/>
      <c r="DC1241" s="778"/>
      <c r="DD1241" s="778"/>
      <c r="DE1241" s="778"/>
      <c r="DF1241" s="778"/>
      <c r="DG1241" s="778"/>
      <c r="DH1241" s="778"/>
      <c r="DI1241" s="778"/>
      <c r="DJ1241" s="778"/>
      <c r="DK1241" s="778"/>
      <c r="DL1241" s="778"/>
      <c r="DM1241" s="778"/>
      <c r="DN1241" s="778"/>
      <c r="DO1241" s="778"/>
      <c r="DP1241" s="778"/>
      <c r="DQ1241" s="778"/>
      <c r="DR1241" s="778"/>
      <c r="DS1241" s="778"/>
      <c r="DT1241" s="778"/>
      <c r="DU1241" s="778"/>
      <c r="DV1241" s="778"/>
      <c r="DW1241" s="778"/>
      <c r="DX1241" s="778"/>
      <c r="DY1241" s="778"/>
      <c r="DZ1241" s="778"/>
      <c r="EA1241" s="778"/>
      <c r="EB1241" s="778"/>
      <c r="EC1241" s="778"/>
      <c r="ED1241" s="778"/>
      <c r="EE1241" s="778"/>
      <c r="EF1241" s="778"/>
      <c r="EG1241" s="778"/>
      <c r="EH1241" s="778"/>
      <c r="EI1241" s="778"/>
      <c r="EJ1241" s="778"/>
      <c r="EK1241" s="778"/>
      <c r="EL1241" s="778"/>
      <c r="EM1241" s="778"/>
      <c r="EN1241" s="778"/>
      <c r="EO1241" s="778"/>
      <c r="EP1241" s="778"/>
      <c r="EQ1241" s="778"/>
      <c r="ER1241" s="778"/>
      <c r="ES1241" s="778"/>
      <c r="ET1241" s="778"/>
      <c r="EU1241" s="778"/>
      <c r="EV1241" s="778"/>
      <c r="EW1241" s="778"/>
      <c r="EX1241" s="778"/>
      <c r="EY1241" s="778"/>
      <c r="EZ1241" s="778"/>
      <c r="FA1241" s="778"/>
      <c r="FB1241" s="778"/>
      <c r="FC1241" s="778"/>
      <c r="FD1241" s="778"/>
      <c r="FE1241" s="778"/>
      <c r="FF1241" s="778"/>
      <c r="FG1241" s="778"/>
      <c r="FH1241" s="778"/>
      <c r="FI1241" s="778"/>
      <c r="FJ1241" s="778"/>
      <c r="FK1241" s="778"/>
      <c r="FL1241" s="778"/>
      <c r="FM1241" s="778"/>
      <c r="FN1241" s="778"/>
      <c r="FO1241" s="778"/>
      <c r="FP1241" s="778"/>
      <c r="FQ1241" s="778"/>
      <c r="FR1241" s="778"/>
      <c r="FS1241" s="778"/>
      <c r="FT1241" s="778"/>
      <c r="FU1241" s="778"/>
      <c r="FV1241" s="778"/>
      <c r="FW1241" s="778"/>
      <c r="FX1241" s="778"/>
      <c r="FY1241" s="778"/>
      <c r="FZ1241" s="778"/>
      <c r="GA1241" s="778"/>
      <c r="GB1241" s="778"/>
      <c r="GC1241" s="778"/>
      <c r="GD1241" s="778"/>
      <c r="GE1241" s="778"/>
      <c r="GF1241" s="778"/>
      <c r="GG1241" s="778"/>
      <c r="GH1241" s="778"/>
      <c r="GI1241" s="778"/>
      <c r="GJ1241" s="778"/>
      <c r="GK1241" s="778"/>
      <c r="GL1241" s="778"/>
      <c r="GM1241" s="778"/>
      <c r="GN1241" s="778"/>
      <c r="GO1241" s="778"/>
      <c r="GP1241" s="778"/>
      <c r="GQ1241" s="778"/>
      <c r="GR1241" s="778"/>
      <c r="GS1241" s="778"/>
      <c r="GT1241" s="778"/>
      <c r="GU1241" s="778"/>
      <c r="GV1241" s="778"/>
      <c r="GW1241" s="778"/>
      <c r="GX1241" s="778"/>
      <c r="GY1241" s="778"/>
      <c r="GZ1241" s="778"/>
      <c r="HA1241" s="778"/>
      <c r="HB1241" s="778"/>
      <c r="HC1241" s="778"/>
      <c r="HD1241" s="778"/>
      <c r="HE1241" s="778"/>
      <c r="HF1241" s="778"/>
      <c r="HG1241" s="778"/>
      <c r="HH1241" s="778"/>
    </row>
    <row r="1242" spans="1:216" s="782" customFormat="1">
      <c r="A1242" s="779"/>
      <c r="B1242" s="780"/>
      <c r="C1242" s="780"/>
      <c r="D1242" s="780"/>
      <c r="E1242" s="780"/>
      <c r="F1242" s="780"/>
      <c r="G1242" s="780"/>
      <c r="H1242" s="780"/>
      <c r="I1242" s="780"/>
      <c r="J1242" s="780"/>
      <c r="K1242" s="780"/>
      <c r="L1242" s="780"/>
      <c r="M1242" s="780"/>
      <c r="N1242" s="780"/>
      <c r="O1242" s="780"/>
      <c r="P1242" s="780"/>
      <c r="Q1242" s="781"/>
      <c r="R1242" s="778"/>
      <c r="S1242" s="778"/>
      <c r="T1242" s="778"/>
      <c r="U1242" s="778"/>
      <c r="V1242" s="778"/>
      <c r="W1242" s="778"/>
      <c r="X1242" s="778"/>
      <c r="Y1242" s="778"/>
      <c r="Z1242" s="778"/>
      <c r="AA1242" s="778"/>
      <c r="AB1242" s="778"/>
      <c r="AC1242" s="778"/>
      <c r="AD1242" s="778"/>
      <c r="AE1242" s="778"/>
      <c r="AF1242" s="778"/>
      <c r="AG1242" s="778"/>
      <c r="AH1242" s="778"/>
      <c r="AI1242" s="778"/>
      <c r="AJ1242" s="778"/>
      <c r="AK1242" s="778"/>
      <c r="AL1242" s="778"/>
      <c r="AM1242" s="778"/>
      <c r="AN1242" s="778"/>
      <c r="AO1242" s="778"/>
      <c r="AP1242" s="778"/>
      <c r="AQ1242" s="778"/>
      <c r="AR1242" s="778"/>
      <c r="AS1242" s="778"/>
      <c r="AT1242" s="778"/>
      <c r="AU1242" s="778"/>
      <c r="AV1242" s="778"/>
      <c r="AW1242" s="778"/>
      <c r="AX1242" s="778"/>
      <c r="AY1242" s="778"/>
      <c r="AZ1242" s="778"/>
      <c r="BA1242" s="778"/>
      <c r="BB1242" s="778"/>
      <c r="BC1242" s="778"/>
      <c r="BD1242" s="778"/>
      <c r="BE1242" s="778"/>
      <c r="BF1242" s="778"/>
      <c r="BG1242" s="778"/>
      <c r="BH1242" s="778"/>
      <c r="BI1242" s="778"/>
      <c r="BJ1242" s="778"/>
      <c r="BK1242" s="778"/>
      <c r="BL1242" s="778"/>
      <c r="BM1242" s="778"/>
      <c r="BN1242" s="778"/>
      <c r="BO1242" s="778"/>
      <c r="BP1242" s="778"/>
      <c r="BQ1242" s="778"/>
      <c r="BR1242" s="778"/>
      <c r="BS1242" s="778"/>
      <c r="BT1242" s="778"/>
      <c r="BU1242" s="778"/>
      <c r="BV1242" s="778"/>
      <c r="BW1242" s="778"/>
      <c r="BX1242" s="778"/>
      <c r="BY1242" s="778"/>
      <c r="BZ1242" s="778"/>
      <c r="CA1242" s="778"/>
      <c r="CB1242" s="778"/>
      <c r="CC1242" s="778"/>
      <c r="CD1242" s="778"/>
      <c r="CE1242" s="778"/>
      <c r="CF1242" s="778"/>
      <c r="CG1242" s="778"/>
      <c r="CH1242" s="778"/>
      <c r="CI1242" s="778"/>
      <c r="CJ1242" s="778"/>
      <c r="CK1242" s="778"/>
      <c r="CL1242" s="778"/>
      <c r="CM1242" s="778"/>
      <c r="CN1242" s="778"/>
      <c r="CO1242" s="778"/>
      <c r="CP1242" s="778"/>
      <c r="CQ1242" s="778"/>
      <c r="CR1242" s="778"/>
      <c r="CS1242" s="778"/>
      <c r="CT1242" s="778"/>
      <c r="CU1242" s="778"/>
      <c r="CV1242" s="778"/>
      <c r="CW1242" s="778"/>
      <c r="CX1242" s="778"/>
      <c r="CY1242" s="778"/>
      <c r="CZ1242" s="778"/>
      <c r="DA1242" s="778"/>
      <c r="DB1242" s="778"/>
      <c r="DC1242" s="778"/>
      <c r="DD1242" s="778"/>
      <c r="DE1242" s="778"/>
      <c r="DF1242" s="778"/>
      <c r="DG1242" s="778"/>
      <c r="DH1242" s="778"/>
      <c r="DI1242" s="778"/>
      <c r="DJ1242" s="778"/>
      <c r="DK1242" s="778"/>
      <c r="DL1242" s="778"/>
      <c r="DM1242" s="778"/>
      <c r="DN1242" s="778"/>
      <c r="DO1242" s="778"/>
      <c r="DP1242" s="778"/>
      <c r="DQ1242" s="778"/>
      <c r="DR1242" s="778"/>
      <c r="DS1242" s="778"/>
      <c r="DT1242" s="778"/>
      <c r="DU1242" s="778"/>
      <c r="DV1242" s="778"/>
      <c r="DW1242" s="778"/>
      <c r="DX1242" s="778"/>
      <c r="DY1242" s="778"/>
      <c r="DZ1242" s="778"/>
      <c r="EA1242" s="778"/>
      <c r="EB1242" s="778"/>
      <c r="EC1242" s="778"/>
      <c r="ED1242" s="778"/>
      <c r="EE1242" s="778"/>
      <c r="EF1242" s="778"/>
      <c r="EG1242" s="778"/>
      <c r="EH1242" s="778"/>
      <c r="EI1242" s="778"/>
      <c r="EJ1242" s="778"/>
      <c r="EK1242" s="778"/>
      <c r="EL1242" s="778"/>
      <c r="EM1242" s="778"/>
      <c r="EN1242" s="778"/>
      <c r="EO1242" s="778"/>
      <c r="EP1242" s="778"/>
      <c r="EQ1242" s="778"/>
      <c r="ER1242" s="778"/>
      <c r="ES1242" s="778"/>
      <c r="ET1242" s="778"/>
      <c r="EU1242" s="778"/>
      <c r="EV1242" s="778"/>
      <c r="EW1242" s="778"/>
      <c r="EX1242" s="778"/>
      <c r="EY1242" s="778"/>
      <c r="EZ1242" s="778"/>
      <c r="FA1242" s="778"/>
      <c r="FB1242" s="778"/>
      <c r="FC1242" s="778"/>
      <c r="FD1242" s="778"/>
      <c r="FE1242" s="778"/>
      <c r="FF1242" s="778"/>
      <c r="FG1242" s="778"/>
      <c r="FH1242" s="778"/>
      <c r="FI1242" s="778"/>
      <c r="FJ1242" s="778"/>
      <c r="FK1242" s="778"/>
      <c r="FL1242" s="778"/>
      <c r="FM1242" s="778"/>
      <c r="FN1242" s="778"/>
      <c r="FO1242" s="778"/>
      <c r="FP1242" s="778"/>
      <c r="FQ1242" s="778"/>
      <c r="FR1242" s="778"/>
      <c r="FS1242" s="778"/>
      <c r="FT1242" s="778"/>
      <c r="FU1242" s="778"/>
      <c r="FV1242" s="778"/>
      <c r="FW1242" s="778"/>
      <c r="FX1242" s="778"/>
      <c r="FY1242" s="778"/>
      <c r="FZ1242" s="778"/>
      <c r="GA1242" s="778"/>
      <c r="GB1242" s="778"/>
      <c r="GC1242" s="778"/>
      <c r="GD1242" s="778"/>
      <c r="GE1242" s="778"/>
      <c r="GF1242" s="778"/>
      <c r="GG1242" s="778"/>
      <c r="GH1242" s="778"/>
      <c r="GI1242" s="778"/>
      <c r="GJ1242" s="778"/>
      <c r="GK1242" s="778"/>
      <c r="GL1242" s="778"/>
      <c r="GM1242" s="778"/>
      <c r="GN1242" s="778"/>
      <c r="GO1242" s="778"/>
      <c r="GP1242" s="778"/>
      <c r="GQ1242" s="778"/>
      <c r="GR1242" s="778"/>
      <c r="GS1242" s="778"/>
      <c r="GT1242" s="778"/>
      <c r="GU1242" s="778"/>
      <c r="GV1242" s="778"/>
      <c r="GW1242" s="778"/>
      <c r="GX1242" s="778"/>
      <c r="GY1242" s="778"/>
      <c r="GZ1242" s="778"/>
      <c r="HA1242" s="778"/>
      <c r="HB1242" s="778"/>
      <c r="HC1242" s="778"/>
      <c r="HD1242" s="778"/>
      <c r="HE1242" s="778"/>
      <c r="HF1242" s="778"/>
      <c r="HG1242" s="778"/>
      <c r="HH1242" s="778"/>
    </row>
    <row r="1243" spans="1:216" s="782" customFormat="1">
      <c r="A1243" s="779"/>
      <c r="B1243" s="780"/>
      <c r="C1243" s="780"/>
      <c r="D1243" s="780"/>
      <c r="E1243" s="780"/>
      <c r="F1243" s="780"/>
      <c r="G1243" s="780"/>
      <c r="H1243" s="780"/>
      <c r="I1243" s="780"/>
      <c r="J1243" s="780"/>
      <c r="K1243" s="780"/>
      <c r="L1243" s="780"/>
      <c r="M1243" s="780"/>
      <c r="N1243" s="780"/>
      <c r="O1243" s="780"/>
      <c r="P1243" s="780"/>
      <c r="Q1243" s="781"/>
      <c r="R1243" s="778"/>
      <c r="S1243" s="778"/>
      <c r="T1243" s="778"/>
      <c r="U1243" s="778"/>
      <c r="V1243" s="778"/>
      <c r="W1243" s="778"/>
      <c r="X1243" s="778"/>
      <c r="Y1243" s="778"/>
      <c r="Z1243" s="778"/>
      <c r="AA1243" s="778"/>
      <c r="AB1243" s="778"/>
      <c r="AC1243" s="778"/>
      <c r="AD1243" s="778"/>
      <c r="AE1243" s="778"/>
      <c r="AF1243" s="778"/>
      <c r="AG1243" s="778"/>
      <c r="AH1243" s="778"/>
      <c r="AI1243" s="778"/>
      <c r="AJ1243" s="778"/>
      <c r="AK1243" s="778"/>
      <c r="AL1243" s="778"/>
      <c r="AM1243" s="778"/>
      <c r="AN1243" s="778"/>
      <c r="AO1243" s="778"/>
      <c r="AP1243" s="778"/>
      <c r="AQ1243" s="778"/>
      <c r="AR1243" s="778"/>
      <c r="AS1243" s="778"/>
      <c r="AT1243" s="778"/>
      <c r="AU1243" s="778"/>
      <c r="AV1243" s="778"/>
      <c r="AW1243" s="778"/>
      <c r="AX1243" s="778"/>
      <c r="AY1243" s="778"/>
      <c r="AZ1243" s="778"/>
      <c r="BA1243" s="778"/>
      <c r="BB1243" s="778"/>
      <c r="BC1243" s="778"/>
      <c r="BD1243" s="778"/>
      <c r="BE1243" s="778"/>
      <c r="BF1243" s="778"/>
      <c r="BG1243" s="778"/>
      <c r="BH1243" s="778"/>
      <c r="BI1243" s="778"/>
      <c r="BJ1243" s="778"/>
      <c r="BK1243" s="778"/>
      <c r="BL1243" s="778"/>
      <c r="BM1243" s="778"/>
      <c r="BN1243" s="778"/>
      <c r="BO1243" s="778"/>
      <c r="BP1243" s="778"/>
      <c r="BQ1243" s="778"/>
      <c r="BR1243" s="778"/>
      <c r="BS1243" s="778"/>
      <c r="BT1243" s="778"/>
      <c r="BU1243" s="778"/>
      <c r="BV1243" s="778"/>
      <c r="BW1243" s="778"/>
      <c r="BX1243" s="778"/>
      <c r="BY1243" s="778"/>
      <c r="BZ1243" s="778"/>
      <c r="CA1243" s="778"/>
      <c r="CB1243" s="778"/>
      <c r="CC1243" s="778"/>
      <c r="CD1243" s="778"/>
      <c r="CE1243" s="778"/>
      <c r="CF1243" s="778"/>
      <c r="CG1243" s="778"/>
      <c r="CH1243" s="778"/>
      <c r="CI1243" s="778"/>
      <c r="CJ1243" s="778"/>
      <c r="CK1243" s="778"/>
      <c r="CL1243" s="778"/>
      <c r="CM1243" s="778"/>
      <c r="CN1243" s="778"/>
      <c r="CO1243" s="778"/>
      <c r="CP1243" s="778"/>
      <c r="CQ1243" s="778"/>
      <c r="CR1243" s="778"/>
      <c r="CS1243" s="778"/>
      <c r="CT1243" s="778"/>
      <c r="CU1243" s="778"/>
      <c r="CV1243" s="778"/>
      <c r="CW1243" s="778"/>
      <c r="CX1243" s="778"/>
      <c r="CY1243" s="778"/>
      <c r="CZ1243" s="778"/>
      <c r="DA1243" s="778"/>
      <c r="DB1243" s="778"/>
      <c r="DC1243" s="778"/>
      <c r="DD1243" s="778"/>
      <c r="DE1243" s="778"/>
      <c r="DF1243" s="778"/>
      <c r="DG1243" s="778"/>
      <c r="DH1243" s="778"/>
      <c r="DI1243" s="778"/>
      <c r="DJ1243" s="778"/>
      <c r="DK1243" s="778"/>
      <c r="DL1243" s="778"/>
      <c r="DM1243" s="778"/>
      <c r="DN1243" s="778"/>
      <c r="DO1243" s="778"/>
      <c r="DP1243" s="778"/>
      <c r="DQ1243" s="778"/>
      <c r="DR1243" s="778"/>
      <c r="DS1243" s="778"/>
      <c r="DT1243" s="778"/>
      <c r="DU1243" s="778"/>
      <c r="DV1243" s="778"/>
      <c r="DW1243" s="778"/>
      <c r="DX1243" s="778"/>
      <c r="DY1243" s="778"/>
      <c r="DZ1243" s="778"/>
      <c r="EA1243" s="778"/>
      <c r="EB1243" s="778"/>
      <c r="EC1243" s="778"/>
      <c r="ED1243" s="778"/>
      <c r="EE1243" s="778"/>
      <c r="EF1243" s="778"/>
      <c r="EG1243" s="778"/>
      <c r="EH1243" s="778"/>
      <c r="EI1243" s="778"/>
      <c r="EJ1243" s="778"/>
      <c r="EK1243" s="778"/>
      <c r="EL1243" s="778"/>
      <c r="EM1243" s="778"/>
      <c r="EN1243" s="778"/>
      <c r="EO1243" s="778"/>
      <c r="EP1243" s="778"/>
      <c r="EQ1243" s="778"/>
      <c r="ER1243" s="778"/>
      <c r="ES1243" s="778"/>
      <c r="ET1243" s="778"/>
      <c r="EU1243" s="778"/>
      <c r="EV1243" s="778"/>
      <c r="EW1243" s="778"/>
      <c r="EX1243" s="778"/>
      <c r="EY1243" s="778"/>
      <c r="EZ1243" s="778"/>
      <c r="FA1243" s="778"/>
      <c r="FB1243" s="778"/>
      <c r="FC1243" s="778"/>
      <c r="FD1243" s="778"/>
      <c r="FE1243" s="778"/>
      <c r="FF1243" s="778"/>
      <c r="FG1243" s="778"/>
      <c r="FH1243" s="778"/>
      <c r="FI1243" s="778"/>
      <c r="FJ1243" s="778"/>
      <c r="FK1243" s="778"/>
      <c r="FL1243" s="778"/>
      <c r="FM1243" s="778"/>
      <c r="FN1243" s="778"/>
      <c r="FO1243" s="778"/>
      <c r="FP1243" s="778"/>
      <c r="FQ1243" s="778"/>
      <c r="FR1243" s="778"/>
      <c r="FS1243" s="778"/>
      <c r="FT1243" s="778"/>
      <c r="FU1243" s="778"/>
      <c r="FV1243" s="778"/>
      <c r="FW1243" s="778"/>
      <c r="FX1243" s="778"/>
      <c r="FY1243" s="778"/>
      <c r="FZ1243" s="778"/>
      <c r="GA1243" s="778"/>
      <c r="GB1243" s="778"/>
      <c r="GC1243" s="778"/>
      <c r="GD1243" s="778"/>
      <c r="GE1243" s="778"/>
      <c r="GF1243" s="778"/>
      <c r="GG1243" s="778"/>
      <c r="GH1243" s="778"/>
      <c r="GI1243" s="778"/>
      <c r="GJ1243" s="778"/>
      <c r="GK1243" s="778"/>
      <c r="GL1243" s="778"/>
      <c r="GM1243" s="778"/>
      <c r="GN1243" s="778"/>
      <c r="GO1243" s="778"/>
      <c r="GP1243" s="778"/>
      <c r="GQ1243" s="778"/>
      <c r="GR1243" s="778"/>
      <c r="GS1243" s="778"/>
      <c r="GT1243" s="778"/>
      <c r="GU1243" s="778"/>
      <c r="GV1243" s="778"/>
      <c r="GW1243" s="778"/>
      <c r="GX1243" s="778"/>
      <c r="GY1243" s="778"/>
      <c r="GZ1243" s="778"/>
      <c r="HA1243" s="778"/>
      <c r="HB1243" s="778"/>
      <c r="HC1243" s="778"/>
      <c r="HD1243" s="778"/>
      <c r="HE1243" s="778"/>
      <c r="HF1243" s="778"/>
      <c r="HG1243" s="778"/>
      <c r="HH1243" s="778"/>
    </row>
    <row r="1244" spans="1:216" s="782" customFormat="1">
      <c r="A1244" s="779"/>
      <c r="B1244" s="780"/>
      <c r="C1244" s="780"/>
      <c r="D1244" s="780"/>
      <c r="E1244" s="780"/>
      <c r="F1244" s="780"/>
      <c r="G1244" s="780"/>
      <c r="H1244" s="780"/>
      <c r="I1244" s="780"/>
      <c r="J1244" s="780"/>
      <c r="K1244" s="780"/>
      <c r="L1244" s="780"/>
      <c r="M1244" s="780"/>
      <c r="N1244" s="780"/>
      <c r="O1244" s="780"/>
      <c r="P1244" s="780"/>
      <c r="Q1244" s="781"/>
      <c r="R1244" s="778"/>
      <c r="S1244" s="778"/>
      <c r="T1244" s="778"/>
      <c r="U1244" s="778"/>
      <c r="V1244" s="778"/>
      <c r="W1244" s="778"/>
      <c r="X1244" s="778"/>
      <c r="Y1244" s="778"/>
      <c r="Z1244" s="778"/>
      <c r="AA1244" s="778"/>
      <c r="AB1244" s="778"/>
      <c r="AC1244" s="778"/>
      <c r="AD1244" s="778"/>
      <c r="AE1244" s="778"/>
      <c r="AF1244" s="778"/>
      <c r="AG1244" s="778"/>
      <c r="AH1244" s="778"/>
      <c r="AI1244" s="778"/>
      <c r="AJ1244" s="778"/>
      <c r="AK1244" s="778"/>
      <c r="AL1244" s="778"/>
      <c r="AM1244" s="778"/>
      <c r="AN1244" s="778"/>
      <c r="AO1244" s="778"/>
      <c r="AP1244" s="778"/>
      <c r="AQ1244" s="778"/>
      <c r="AR1244" s="778"/>
      <c r="AS1244" s="778"/>
      <c r="AT1244" s="778"/>
      <c r="AU1244" s="778"/>
      <c r="AV1244" s="778"/>
      <c r="AW1244" s="778"/>
      <c r="AX1244" s="778"/>
      <c r="AY1244" s="778"/>
      <c r="AZ1244" s="778"/>
      <c r="BA1244" s="778"/>
      <c r="BB1244" s="778"/>
      <c r="BC1244" s="778"/>
      <c r="BD1244" s="778"/>
      <c r="BE1244" s="778"/>
      <c r="BF1244" s="778"/>
      <c r="BG1244" s="778"/>
      <c r="BH1244" s="778"/>
      <c r="BI1244" s="778"/>
      <c r="BJ1244" s="778"/>
      <c r="BK1244" s="778"/>
      <c r="BL1244" s="778"/>
      <c r="BM1244" s="778"/>
      <c r="BN1244" s="778"/>
      <c r="BO1244" s="778"/>
      <c r="BP1244" s="778"/>
      <c r="BQ1244" s="778"/>
      <c r="BR1244" s="778"/>
      <c r="BS1244" s="778"/>
      <c r="BT1244" s="778"/>
      <c r="BU1244" s="778"/>
      <c r="BV1244" s="778"/>
      <c r="BW1244" s="778"/>
      <c r="BX1244" s="778"/>
      <c r="BY1244" s="778"/>
      <c r="BZ1244" s="778"/>
      <c r="CA1244" s="778"/>
      <c r="CB1244" s="778"/>
      <c r="CC1244" s="778"/>
      <c r="CD1244" s="778"/>
      <c r="CE1244" s="778"/>
      <c r="CF1244" s="778"/>
      <c r="CG1244" s="778"/>
      <c r="CH1244" s="778"/>
      <c r="CI1244" s="778"/>
      <c r="CJ1244" s="778"/>
      <c r="CK1244" s="778"/>
      <c r="CL1244" s="778"/>
      <c r="CM1244" s="778"/>
      <c r="CN1244" s="778"/>
      <c r="CO1244" s="778"/>
      <c r="CP1244" s="778"/>
      <c r="CQ1244" s="778"/>
      <c r="CR1244" s="778"/>
      <c r="CS1244" s="778"/>
      <c r="CT1244" s="778"/>
      <c r="CU1244" s="778"/>
      <c r="CV1244" s="778"/>
      <c r="CW1244" s="778"/>
      <c r="CX1244" s="778"/>
      <c r="CY1244" s="778"/>
      <c r="CZ1244" s="778"/>
      <c r="DA1244" s="778"/>
      <c r="DB1244" s="778"/>
      <c r="DC1244" s="778"/>
      <c r="DD1244" s="778"/>
      <c r="DE1244" s="778"/>
      <c r="DF1244" s="778"/>
      <c r="DG1244" s="778"/>
      <c r="DH1244" s="778"/>
      <c r="DI1244" s="778"/>
      <c r="DJ1244" s="778"/>
      <c r="DK1244" s="778"/>
      <c r="DL1244" s="778"/>
      <c r="DM1244" s="778"/>
      <c r="DN1244" s="778"/>
      <c r="DO1244" s="778"/>
      <c r="DP1244" s="778"/>
      <c r="DQ1244" s="778"/>
      <c r="DR1244" s="778"/>
      <c r="DS1244" s="778"/>
      <c r="DT1244" s="778"/>
      <c r="DU1244" s="778"/>
      <c r="DV1244" s="778"/>
      <c r="DW1244" s="778"/>
      <c r="DX1244" s="778"/>
      <c r="DY1244" s="778"/>
      <c r="DZ1244" s="778"/>
      <c r="EA1244" s="778"/>
      <c r="EB1244" s="778"/>
      <c r="EC1244" s="778"/>
      <c r="ED1244" s="778"/>
      <c r="EE1244" s="778"/>
      <c r="EF1244" s="778"/>
      <c r="EG1244" s="778"/>
      <c r="EH1244" s="778"/>
      <c r="EI1244" s="778"/>
      <c r="EJ1244" s="778"/>
      <c r="EK1244" s="778"/>
      <c r="EL1244" s="778"/>
      <c r="EM1244" s="778"/>
      <c r="EN1244" s="778"/>
      <c r="EO1244" s="778"/>
      <c r="EP1244" s="778"/>
      <c r="EQ1244" s="778"/>
      <c r="ER1244" s="778"/>
      <c r="ES1244" s="778"/>
      <c r="ET1244" s="778"/>
      <c r="EU1244" s="778"/>
      <c r="EV1244" s="778"/>
      <c r="EW1244" s="778"/>
      <c r="EX1244" s="778"/>
      <c r="EY1244" s="778"/>
      <c r="EZ1244" s="778"/>
      <c r="FA1244" s="778"/>
      <c r="FB1244" s="778"/>
      <c r="FC1244" s="778"/>
      <c r="FD1244" s="778"/>
      <c r="FE1244" s="778"/>
      <c r="FF1244" s="778"/>
      <c r="FG1244" s="778"/>
      <c r="FH1244" s="778"/>
      <c r="FI1244" s="778"/>
      <c r="FJ1244" s="778"/>
      <c r="FK1244" s="778"/>
      <c r="FL1244" s="778"/>
      <c r="FM1244" s="778"/>
      <c r="FN1244" s="778"/>
      <c r="FO1244" s="778"/>
      <c r="FP1244" s="778"/>
      <c r="FQ1244" s="778"/>
      <c r="FR1244" s="778"/>
      <c r="FS1244" s="778"/>
      <c r="FT1244" s="778"/>
      <c r="FU1244" s="778"/>
      <c r="FV1244" s="778"/>
      <c r="FW1244" s="778"/>
      <c r="FX1244" s="778"/>
      <c r="FY1244" s="778"/>
      <c r="FZ1244" s="778"/>
      <c r="GA1244" s="778"/>
      <c r="GB1244" s="778"/>
      <c r="GC1244" s="778"/>
      <c r="GD1244" s="778"/>
      <c r="GE1244" s="778"/>
      <c r="GF1244" s="778"/>
      <c r="GG1244" s="778"/>
      <c r="GH1244" s="778"/>
      <c r="GI1244" s="778"/>
      <c r="GJ1244" s="778"/>
      <c r="GK1244" s="778"/>
      <c r="GL1244" s="778"/>
      <c r="GM1244" s="778"/>
      <c r="GN1244" s="778"/>
      <c r="GO1244" s="778"/>
      <c r="GP1244" s="778"/>
      <c r="GQ1244" s="778"/>
      <c r="GR1244" s="778"/>
      <c r="GS1244" s="778"/>
      <c r="GT1244" s="778"/>
      <c r="GU1244" s="778"/>
      <c r="GV1244" s="778"/>
      <c r="GW1244" s="778"/>
      <c r="GX1244" s="778"/>
      <c r="GY1244" s="778"/>
      <c r="GZ1244" s="778"/>
      <c r="HA1244" s="778"/>
      <c r="HB1244" s="778"/>
      <c r="HC1244" s="778"/>
      <c r="HD1244" s="778"/>
      <c r="HE1244" s="778"/>
      <c r="HF1244" s="778"/>
      <c r="HG1244" s="778"/>
      <c r="HH1244" s="778"/>
    </row>
    <row r="1245" spans="1:216" s="782" customFormat="1">
      <c r="A1245" s="779"/>
      <c r="B1245" s="780"/>
      <c r="C1245" s="780"/>
      <c r="D1245" s="780"/>
      <c r="E1245" s="780"/>
      <c r="F1245" s="780"/>
      <c r="G1245" s="780"/>
      <c r="H1245" s="780"/>
      <c r="I1245" s="780"/>
      <c r="J1245" s="780"/>
      <c r="K1245" s="780"/>
      <c r="L1245" s="780"/>
      <c r="M1245" s="780"/>
      <c r="N1245" s="780"/>
      <c r="O1245" s="780"/>
      <c r="P1245" s="780"/>
      <c r="Q1245" s="781"/>
      <c r="R1245" s="778"/>
      <c r="S1245" s="778"/>
      <c r="T1245" s="778"/>
      <c r="U1245" s="778"/>
      <c r="V1245" s="778"/>
      <c r="W1245" s="778"/>
      <c r="X1245" s="778"/>
      <c r="Y1245" s="778"/>
      <c r="Z1245" s="778"/>
      <c r="AA1245" s="778"/>
      <c r="AB1245" s="778"/>
      <c r="AC1245" s="778"/>
      <c r="AD1245" s="778"/>
      <c r="AE1245" s="778"/>
      <c r="AF1245" s="778"/>
      <c r="AG1245" s="778"/>
      <c r="AH1245" s="778"/>
      <c r="AI1245" s="778"/>
      <c r="AJ1245" s="778"/>
      <c r="AK1245" s="778"/>
      <c r="AL1245" s="778"/>
      <c r="AM1245" s="778"/>
      <c r="AN1245" s="778"/>
      <c r="AO1245" s="778"/>
      <c r="AP1245" s="778"/>
      <c r="AQ1245" s="778"/>
      <c r="AR1245" s="778"/>
      <c r="AS1245" s="778"/>
      <c r="AT1245" s="778"/>
      <c r="AU1245" s="778"/>
      <c r="AV1245" s="778"/>
      <c r="AW1245" s="778"/>
      <c r="AX1245" s="778"/>
      <c r="AY1245" s="778"/>
      <c r="AZ1245" s="778"/>
      <c r="BA1245" s="778"/>
      <c r="BB1245" s="778"/>
      <c r="BC1245" s="778"/>
      <c r="BD1245" s="778"/>
      <c r="BE1245" s="778"/>
      <c r="BF1245" s="778"/>
      <c r="BG1245" s="778"/>
      <c r="BH1245" s="778"/>
      <c r="BI1245" s="778"/>
      <c r="BJ1245" s="778"/>
      <c r="BK1245" s="778"/>
      <c r="BL1245" s="778"/>
      <c r="BM1245" s="778"/>
      <c r="BN1245" s="778"/>
      <c r="BO1245" s="778"/>
      <c r="BP1245" s="778"/>
      <c r="BQ1245" s="778"/>
      <c r="BR1245" s="778"/>
      <c r="BS1245" s="778"/>
      <c r="BT1245" s="778"/>
      <c r="BU1245" s="778"/>
      <c r="BV1245" s="778"/>
      <c r="BW1245" s="778"/>
      <c r="BX1245" s="778"/>
      <c r="BY1245" s="778"/>
      <c r="BZ1245" s="778"/>
      <c r="CA1245" s="778"/>
      <c r="CB1245" s="778"/>
      <c r="CC1245" s="778"/>
      <c r="CD1245" s="778"/>
      <c r="CE1245" s="778"/>
      <c r="CF1245" s="778"/>
      <c r="CG1245" s="778"/>
      <c r="CH1245" s="778"/>
      <c r="CI1245" s="778"/>
      <c r="CJ1245" s="778"/>
      <c r="CK1245" s="778"/>
      <c r="CL1245" s="778"/>
      <c r="CM1245" s="778"/>
      <c r="CN1245" s="778"/>
      <c r="CO1245" s="778"/>
      <c r="CP1245" s="778"/>
      <c r="CQ1245" s="778"/>
      <c r="CR1245" s="778"/>
      <c r="CS1245" s="778"/>
      <c r="CT1245" s="778"/>
      <c r="CU1245" s="778"/>
      <c r="CV1245" s="778"/>
      <c r="CW1245" s="778"/>
      <c r="CX1245" s="778"/>
      <c r="CY1245" s="778"/>
      <c r="CZ1245" s="778"/>
      <c r="DA1245" s="778"/>
      <c r="DB1245" s="778"/>
      <c r="DC1245" s="778"/>
      <c r="DD1245" s="778"/>
      <c r="DE1245" s="778"/>
      <c r="DF1245" s="778"/>
      <c r="DG1245" s="778"/>
      <c r="DH1245" s="778"/>
      <c r="DI1245" s="778"/>
      <c r="DJ1245" s="778"/>
      <c r="DK1245" s="778"/>
      <c r="DL1245" s="778"/>
      <c r="DM1245" s="778"/>
      <c r="DN1245" s="778"/>
      <c r="DO1245" s="778"/>
      <c r="DP1245" s="778"/>
      <c r="DQ1245" s="778"/>
      <c r="DR1245" s="778"/>
      <c r="DS1245" s="778"/>
      <c r="DT1245" s="778"/>
      <c r="DU1245" s="778"/>
      <c r="DV1245" s="778"/>
      <c r="DW1245" s="778"/>
      <c r="DX1245" s="778"/>
      <c r="DY1245" s="778"/>
      <c r="DZ1245" s="778"/>
      <c r="EA1245" s="778"/>
      <c r="EB1245" s="778"/>
      <c r="EC1245" s="778"/>
      <c r="ED1245" s="778"/>
      <c r="EE1245" s="778"/>
      <c r="EF1245" s="778"/>
      <c r="EG1245" s="778"/>
      <c r="EH1245" s="778"/>
      <c r="EI1245" s="778"/>
      <c r="EJ1245" s="778"/>
      <c r="EK1245" s="778"/>
      <c r="EL1245" s="778"/>
      <c r="EM1245" s="778"/>
      <c r="EN1245" s="778"/>
      <c r="EO1245" s="778"/>
      <c r="EP1245" s="778"/>
      <c r="EQ1245" s="778"/>
      <c r="ER1245" s="778"/>
      <c r="ES1245" s="778"/>
      <c r="ET1245" s="778"/>
      <c r="EU1245" s="778"/>
      <c r="EV1245" s="778"/>
      <c r="EW1245" s="778"/>
      <c r="EX1245" s="778"/>
      <c r="EY1245" s="778"/>
      <c r="EZ1245" s="778"/>
      <c r="FA1245" s="778"/>
      <c r="FB1245" s="778"/>
      <c r="FC1245" s="778"/>
      <c r="FD1245" s="778"/>
      <c r="FE1245" s="778"/>
      <c r="FF1245" s="778"/>
      <c r="FG1245" s="778"/>
      <c r="FH1245" s="778"/>
      <c r="FI1245" s="778"/>
      <c r="FJ1245" s="778"/>
      <c r="FK1245" s="778"/>
      <c r="FL1245" s="778"/>
      <c r="FM1245" s="778"/>
      <c r="FN1245" s="778"/>
      <c r="FO1245" s="778"/>
      <c r="FP1245" s="778"/>
      <c r="FQ1245" s="778"/>
      <c r="FR1245" s="778"/>
      <c r="FS1245" s="778"/>
      <c r="FT1245" s="778"/>
      <c r="FU1245" s="778"/>
      <c r="FV1245" s="778"/>
      <c r="FW1245" s="778"/>
      <c r="FX1245" s="778"/>
      <c r="FY1245" s="778"/>
      <c r="FZ1245" s="778"/>
      <c r="GA1245" s="778"/>
      <c r="GB1245" s="778"/>
      <c r="GC1245" s="778"/>
      <c r="GD1245" s="778"/>
      <c r="GE1245" s="778"/>
      <c r="GF1245" s="778"/>
      <c r="GG1245" s="778"/>
      <c r="GH1245" s="778"/>
      <c r="GI1245" s="778"/>
      <c r="GJ1245" s="778"/>
      <c r="GK1245" s="778"/>
      <c r="GL1245" s="778"/>
      <c r="GM1245" s="778"/>
      <c r="GN1245" s="778"/>
      <c r="GO1245" s="778"/>
      <c r="GP1245" s="778"/>
      <c r="GQ1245" s="778"/>
      <c r="GR1245" s="778"/>
      <c r="GS1245" s="778"/>
      <c r="GT1245" s="778"/>
      <c r="GU1245" s="778"/>
      <c r="GV1245" s="778"/>
      <c r="GW1245" s="778"/>
      <c r="GX1245" s="778"/>
      <c r="GY1245" s="778"/>
      <c r="GZ1245" s="778"/>
      <c r="HA1245" s="778"/>
      <c r="HB1245" s="778"/>
      <c r="HC1245" s="778"/>
      <c r="HD1245" s="778"/>
      <c r="HE1245" s="778"/>
      <c r="HF1245" s="778"/>
      <c r="HG1245" s="778"/>
      <c r="HH1245" s="778"/>
    </row>
    <row r="1246" spans="1:216" s="782" customFormat="1">
      <c r="A1246" s="779"/>
      <c r="B1246" s="780"/>
      <c r="C1246" s="780"/>
      <c r="D1246" s="780"/>
      <c r="E1246" s="780"/>
      <c r="F1246" s="780"/>
      <c r="G1246" s="780"/>
      <c r="H1246" s="780"/>
      <c r="I1246" s="780"/>
      <c r="J1246" s="780"/>
      <c r="K1246" s="780"/>
      <c r="L1246" s="780"/>
      <c r="M1246" s="780"/>
      <c r="N1246" s="780"/>
      <c r="O1246" s="780"/>
      <c r="P1246" s="780"/>
      <c r="Q1246" s="781"/>
      <c r="R1246" s="778"/>
      <c r="S1246" s="778"/>
      <c r="T1246" s="778"/>
      <c r="U1246" s="778"/>
      <c r="V1246" s="778"/>
      <c r="W1246" s="778"/>
      <c r="X1246" s="778"/>
      <c r="Y1246" s="778"/>
      <c r="Z1246" s="778"/>
      <c r="AA1246" s="778"/>
      <c r="AB1246" s="778"/>
      <c r="AC1246" s="778"/>
      <c r="AD1246" s="778"/>
      <c r="AE1246" s="778"/>
      <c r="AF1246" s="778"/>
      <c r="AG1246" s="778"/>
      <c r="AH1246" s="778"/>
      <c r="AI1246" s="778"/>
      <c r="AJ1246" s="778"/>
      <c r="AK1246" s="778"/>
      <c r="AL1246" s="778"/>
      <c r="AM1246" s="778"/>
      <c r="AN1246" s="778"/>
      <c r="AO1246" s="778"/>
      <c r="AP1246" s="778"/>
      <c r="AQ1246" s="778"/>
      <c r="AR1246" s="778"/>
      <c r="AS1246" s="778"/>
      <c r="AT1246" s="778"/>
      <c r="AU1246" s="778"/>
      <c r="AV1246" s="778"/>
      <c r="AW1246" s="778"/>
      <c r="AX1246" s="778"/>
      <c r="AY1246" s="778"/>
      <c r="AZ1246" s="778"/>
      <c r="BA1246" s="778"/>
      <c r="BB1246" s="778"/>
      <c r="BC1246" s="778"/>
      <c r="BD1246" s="778"/>
      <c r="BE1246" s="778"/>
      <c r="BF1246" s="778"/>
      <c r="BG1246" s="778"/>
      <c r="BH1246" s="778"/>
      <c r="BI1246" s="778"/>
      <c r="BJ1246" s="778"/>
      <c r="BK1246" s="778"/>
      <c r="BL1246" s="778"/>
      <c r="BM1246" s="778"/>
      <c r="BN1246" s="778"/>
      <c r="BO1246" s="778"/>
      <c r="BP1246" s="778"/>
      <c r="BQ1246" s="778"/>
      <c r="BR1246" s="778"/>
      <c r="BS1246" s="778"/>
      <c r="BT1246" s="778"/>
      <c r="BU1246" s="778"/>
      <c r="BV1246" s="778"/>
      <c r="BW1246" s="778"/>
      <c r="BX1246" s="778"/>
      <c r="BY1246" s="778"/>
      <c r="BZ1246" s="778"/>
      <c r="CA1246" s="778"/>
      <c r="CB1246" s="778"/>
      <c r="CC1246" s="778"/>
      <c r="CD1246" s="778"/>
      <c r="CE1246" s="778"/>
      <c r="CF1246" s="778"/>
      <c r="CG1246" s="778"/>
      <c r="CH1246" s="778"/>
      <c r="CI1246" s="778"/>
      <c r="CJ1246" s="778"/>
      <c r="CK1246" s="778"/>
      <c r="CL1246" s="778"/>
      <c r="CM1246" s="778"/>
      <c r="CN1246" s="778"/>
      <c r="CO1246" s="778"/>
      <c r="CP1246" s="778"/>
      <c r="CQ1246" s="778"/>
      <c r="CR1246" s="778"/>
      <c r="CS1246" s="778"/>
      <c r="CT1246" s="778"/>
      <c r="CU1246" s="778"/>
      <c r="CV1246" s="778"/>
      <c r="CW1246" s="778"/>
      <c r="CX1246" s="778"/>
      <c r="CY1246" s="778"/>
      <c r="CZ1246" s="778"/>
      <c r="DA1246" s="778"/>
      <c r="DB1246" s="778"/>
      <c r="DC1246" s="778"/>
      <c r="DD1246" s="778"/>
      <c r="DE1246" s="778"/>
      <c r="DF1246" s="778"/>
      <c r="DG1246" s="778"/>
      <c r="DH1246" s="778"/>
      <c r="DI1246" s="778"/>
      <c r="DJ1246" s="778"/>
      <c r="DK1246" s="778"/>
      <c r="DL1246" s="778"/>
      <c r="DM1246" s="778"/>
      <c r="DN1246" s="778"/>
      <c r="DO1246" s="778"/>
      <c r="DP1246" s="778"/>
      <c r="DQ1246" s="778"/>
      <c r="DR1246" s="778"/>
      <c r="DS1246" s="778"/>
      <c r="DT1246" s="778"/>
      <c r="DU1246" s="778"/>
      <c r="DV1246" s="778"/>
      <c r="DW1246" s="778"/>
      <c r="DX1246" s="778"/>
      <c r="DY1246" s="778"/>
      <c r="DZ1246" s="778"/>
      <c r="EA1246" s="778"/>
      <c r="EB1246" s="778"/>
      <c r="EC1246" s="778"/>
      <c r="ED1246" s="778"/>
      <c r="EE1246" s="778"/>
      <c r="EF1246" s="778"/>
      <c r="EG1246" s="778"/>
      <c r="EH1246" s="778"/>
      <c r="EI1246" s="778"/>
      <c r="EJ1246" s="778"/>
      <c r="EK1246" s="778"/>
      <c r="EL1246" s="778"/>
      <c r="EM1246" s="778"/>
      <c r="EN1246" s="778"/>
      <c r="EO1246" s="778"/>
      <c r="EP1246" s="778"/>
      <c r="EQ1246" s="778"/>
      <c r="ER1246" s="778"/>
      <c r="ES1246" s="778"/>
      <c r="ET1246" s="778"/>
      <c r="EU1246" s="778"/>
      <c r="EV1246" s="778"/>
      <c r="EW1246" s="778"/>
      <c r="EX1246" s="778"/>
      <c r="EY1246" s="778"/>
      <c r="EZ1246" s="778"/>
      <c r="FA1246" s="778"/>
      <c r="FB1246" s="778"/>
      <c r="FC1246" s="778"/>
      <c r="FD1246" s="778"/>
      <c r="FE1246" s="778"/>
      <c r="FF1246" s="778"/>
      <c r="FG1246" s="778"/>
      <c r="FH1246" s="778"/>
      <c r="FI1246" s="778"/>
      <c r="FJ1246" s="778"/>
      <c r="FK1246" s="778"/>
      <c r="FL1246" s="778"/>
      <c r="FM1246" s="778"/>
      <c r="FN1246" s="778"/>
      <c r="FO1246" s="778"/>
      <c r="FP1246" s="778"/>
      <c r="FQ1246" s="778"/>
      <c r="FR1246" s="778"/>
      <c r="FS1246" s="778"/>
      <c r="FT1246" s="778"/>
      <c r="FU1246" s="778"/>
      <c r="FV1246" s="778"/>
      <c r="FW1246" s="778"/>
      <c r="FX1246" s="778"/>
      <c r="FY1246" s="778"/>
      <c r="FZ1246" s="778"/>
      <c r="GA1246" s="778"/>
      <c r="GB1246" s="778"/>
      <c r="GC1246" s="778"/>
      <c r="GD1246" s="778"/>
      <c r="GE1246" s="778"/>
      <c r="GF1246" s="778"/>
      <c r="GG1246" s="778"/>
      <c r="GH1246" s="778"/>
      <c r="GI1246" s="778"/>
      <c r="GJ1246" s="778"/>
      <c r="GK1246" s="778"/>
      <c r="GL1246" s="778"/>
      <c r="GM1246" s="778"/>
      <c r="GN1246" s="778"/>
      <c r="GO1246" s="778"/>
      <c r="GP1246" s="778"/>
      <c r="GQ1246" s="778"/>
      <c r="GR1246" s="778"/>
      <c r="GS1246" s="778"/>
      <c r="GT1246" s="778"/>
      <c r="GU1246" s="778"/>
      <c r="GV1246" s="778"/>
      <c r="GW1246" s="778"/>
      <c r="GX1246" s="778"/>
      <c r="GY1246" s="778"/>
      <c r="GZ1246" s="778"/>
      <c r="HA1246" s="778"/>
      <c r="HB1246" s="778"/>
      <c r="HC1246" s="778"/>
      <c r="HD1246" s="778"/>
      <c r="HE1246" s="778"/>
      <c r="HF1246" s="778"/>
      <c r="HG1246" s="778"/>
      <c r="HH1246" s="778"/>
    </row>
    <row r="1247" spans="1:216" s="782" customFormat="1">
      <c r="A1247" s="779"/>
      <c r="B1247" s="780"/>
      <c r="C1247" s="780"/>
      <c r="D1247" s="780"/>
      <c r="E1247" s="780"/>
      <c r="F1247" s="780"/>
      <c r="G1247" s="780"/>
      <c r="H1247" s="780"/>
      <c r="I1247" s="780"/>
      <c r="J1247" s="780"/>
      <c r="K1247" s="780"/>
      <c r="L1247" s="780"/>
      <c r="M1247" s="780"/>
      <c r="N1247" s="780"/>
      <c r="O1247" s="780"/>
      <c r="P1247" s="780"/>
      <c r="Q1247" s="781"/>
      <c r="R1247" s="778"/>
      <c r="S1247" s="778"/>
      <c r="T1247" s="778"/>
      <c r="U1247" s="778"/>
      <c r="V1247" s="778"/>
      <c r="W1247" s="778"/>
      <c r="X1247" s="778"/>
      <c r="Y1247" s="778"/>
      <c r="Z1247" s="778"/>
      <c r="AA1247" s="778"/>
      <c r="AB1247" s="778"/>
      <c r="AC1247" s="778"/>
      <c r="AD1247" s="778"/>
      <c r="AE1247" s="778"/>
      <c r="AF1247" s="778"/>
      <c r="AG1247" s="778"/>
      <c r="AH1247" s="778"/>
      <c r="AI1247" s="778"/>
      <c r="AJ1247" s="778"/>
      <c r="AK1247" s="778"/>
      <c r="AL1247" s="778"/>
      <c r="AM1247" s="778"/>
      <c r="AN1247" s="778"/>
      <c r="AO1247" s="778"/>
      <c r="AP1247" s="778"/>
      <c r="AQ1247" s="778"/>
      <c r="AR1247" s="778"/>
      <c r="AS1247" s="778"/>
      <c r="AT1247" s="778"/>
      <c r="AU1247" s="778"/>
      <c r="AV1247" s="778"/>
      <c r="AW1247" s="778"/>
      <c r="AX1247" s="778"/>
      <c r="AY1247" s="778"/>
      <c r="AZ1247" s="778"/>
      <c r="BA1247" s="778"/>
      <c r="BB1247" s="778"/>
      <c r="BC1247" s="778"/>
      <c r="BD1247" s="778"/>
      <c r="BE1247" s="778"/>
      <c r="BF1247" s="778"/>
      <c r="BG1247" s="778"/>
      <c r="BH1247" s="778"/>
      <c r="BI1247" s="778"/>
      <c r="BJ1247" s="778"/>
      <c r="BK1247" s="778"/>
      <c r="BL1247" s="778"/>
      <c r="BM1247" s="778"/>
      <c r="BN1247" s="778"/>
      <c r="BO1247" s="778"/>
      <c r="BP1247" s="778"/>
      <c r="BQ1247" s="778"/>
      <c r="BR1247" s="778"/>
      <c r="BS1247" s="778"/>
      <c r="BT1247" s="778"/>
      <c r="BU1247" s="778"/>
      <c r="BV1247" s="778"/>
      <c r="BW1247" s="778"/>
      <c r="BX1247" s="778"/>
      <c r="BY1247" s="778"/>
      <c r="BZ1247" s="778"/>
      <c r="CA1247" s="778"/>
      <c r="CB1247" s="778"/>
      <c r="CC1247" s="778"/>
      <c r="CD1247" s="778"/>
      <c r="CE1247" s="778"/>
      <c r="CF1247" s="778"/>
      <c r="CG1247" s="778"/>
      <c r="CH1247" s="778"/>
      <c r="CI1247" s="778"/>
      <c r="CJ1247" s="778"/>
      <c r="CK1247" s="778"/>
      <c r="CL1247" s="778"/>
      <c r="CM1247" s="778"/>
      <c r="CN1247" s="778"/>
      <c r="CO1247" s="778"/>
      <c r="CP1247" s="778"/>
      <c r="CQ1247" s="778"/>
      <c r="CR1247" s="778"/>
      <c r="CS1247" s="778"/>
      <c r="CT1247" s="778"/>
      <c r="CU1247" s="778"/>
      <c r="CV1247" s="778"/>
      <c r="CW1247" s="778"/>
      <c r="CX1247" s="778"/>
      <c r="CY1247" s="778"/>
      <c r="CZ1247" s="778"/>
      <c r="DA1247" s="778"/>
      <c r="DB1247" s="778"/>
      <c r="DC1247" s="778"/>
      <c r="DD1247" s="778"/>
      <c r="DE1247" s="778"/>
      <c r="DF1247" s="778"/>
      <c r="DG1247" s="778"/>
      <c r="DH1247" s="778"/>
      <c r="DI1247" s="778"/>
      <c r="DJ1247" s="778"/>
      <c r="DK1247" s="778"/>
      <c r="DL1247" s="778"/>
      <c r="DM1247" s="778"/>
      <c r="DN1247" s="778"/>
      <c r="DO1247" s="778"/>
      <c r="DP1247" s="778"/>
      <c r="DQ1247" s="778"/>
      <c r="DR1247" s="778"/>
      <c r="DS1247" s="778"/>
      <c r="DT1247" s="778"/>
      <c r="DU1247" s="778"/>
      <c r="DV1247" s="778"/>
      <c r="DW1247" s="778"/>
      <c r="DX1247" s="778"/>
      <c r="DY1247" s="778"/>
      <c r="DZ1247" s="778"/>
      <c r="EA1247" s="778"/>
      <c r="EB1247" s="778"/>
      <c r="EC1247" s="778"/>
      <c r="ED1247" s="778"/>
      <c r="EE1247" s="778"/>
      <c r="EF1247" s="778"/>
      <c r="EG1247" s="778"/>
      <c r="EH1247" s="778"/>
      <c r="EI1247" s="778"/>
      <c r="EJ1247" s="778"/>
      <c r="EK1247" s="778"/>
      <c r="EL1247" s="778"/>
      <c r="EM1247" s="778"/>
      <c r="EN1247" s="778"/>
      <c r="EO1247" s="778"/>
      <c r="EP1247" s="778"/>
      <c r="EQ1247" s="778"/>
      <c r="ER1247" s="778"/>
      <c r="ES1247" s="778"/>
      <c r="ET1247" s="778"/>
      <c r="EU1247" s="778"/>
      <c r="EV1247" s="778"/>
      <c r="EW1247" s="778"/>
      <c r="EX1247" s="778"/>
      <c r="EY1247" s="778"/>
      <c r="EZ1247" s="778"/>
      <c r="FA1247" s="778"/>
      <c r="FB1247" s="778"/>
      <c r="FC1247" s="778"/>
      <c r="FD1247" s="778"/>
      <c r="FE1247" s="778"/>
      <c r="FF1247" s="778"/>
      <c r="FG1247" s="778"/>
      <c r="FH1247" s="778"/>
      <c r="FI1247" s="778"/>
      <c r="FJ1247" s="778"/>
      <c r="FK1247" s="778"/>
      <c r="FL1247" s="778"/>
      <c r="FM1247" s="778"/>
      <c r="FN1247" s="778"/>
      <c r="FO1247" s="778"/>
      <c r="FP1247" s="778"/>
      <c r="FQ1247" s="778"/>
      <c r="FR1247" s="778"/>
      <c r="FS1247" s="778"/>
      <c r="FT1247" s="778"/>
      <c r="FU1247" s="778"/>
      <c r="FV1247" s="778"/>
      <c r="FW1247" s="778"/>
      <c r="FX1247" s="778"/>
      <c r="FY1247" s="778"/>
      <c r="FZ1247" s="778"/>
      <c r="GA1247" s="778"/>
      <c r="GB1247" s="778"/>
      <c r="GC1247" s="778"/>
      <c r="GD1247" s="778"/>
      <c r="GE1247" s="778"/>
      <c r="GF1247" s="778"/>
      <c r="GG1247" s="778"/>
      <c r="GH1247" s="778"/>
      <c r="GI1247" s="778"/>
      <c r="GJ1247" s="778"/>
      <c r="GK1247" s="778"/>
      <c r="GL1247" s="778"/>
      <c r="GM1247" s="778"/>
      <c r="GN1247" s="778"/>
      <c r="GO1247" s="778"/>
      <c r="GP1247" s="778"/>
      <c r="GQ1247" s="778"/>
      <c r="GR1247" s="778"/>
      <c r="GS1247" s="778"/>
      <c r="GT1247" s="778"/>
      <c r="GU1247" s="778"/>
      <c r="GV1247" s="778"/>
      <c r="GW1247" s="778"/>
      <c r="GX1247" s="778"/>
      <c r="GY1247" s="778"/>
      <c r="GZ1247" s="778"/>
      <c r="HA1247" s="778"/>
      <c r="HB1247" s="778"/>
      <c r="HC1247" s="778"/>
      <c r="HD1247" s="778"/>
      <c r="HE1247" s="778"/>
      <c r="HF1247" s="778"/>
      <c r="HG1247" s="778"/>
      <c r="HH1247" s="778"/>
    </row>
    <row r="1248" spans="1:216" s="782" customFormat="1">
      <c r="A1248" s="779"/>
      <c r="B1248" s="780"/>
      <c r="C1248" s="780"/>
      <c r="D1248" s="780"/>
      <c r="E1248" s="780"/>
      <c r="F1248" s="780"/>
      <c r="G1248" s="780"/>
      <c r="H1248" s="780"/>
      <c r="I1248" s="780"/>
      <c r="J1248" s="780"/>
      <c r="K1248" s="780"/>
      <c r="L1248" s="780"/>
      <c r="M1248" s="780"/>
      <c r="N1248" s="780"/>
      <c r="O1248" s="780"/>
      <c r="P1248" s="780"/>
      <c r="Q1248" s="781"/>
      <c r="R1248" s="778"/>
      <c r="S1248" s="778"/>
      <c r="T1248" s="778"/>
      <c r="U1248" s="778"/>
      <c r="V1248" s="778"/>
      <c r="W1248" s="778"/>
      <c r="X1248" s="778"/>
      <c r="Y1248" s="778"/>
      <c r="Z1248" s="778"/>
      <c r="AA1248" s="778"/>
      <c r="AB1248" s="778"/>
      <c r="AC1248" s="778"/>
      <c r="AD1248" s="778"/>
      <c r="AE1248" s="778"/>
      <c r="AF1248" s="778"/>
      <c r="AG1248" s="778"/>
      <c r="AH1248" s="778"/>
      <c r="AI1248" s="778"/>
      <c r="AJ1248" s="778"/>
      <c r="AK1248" s="778"/>
      <c r="AL1248" s="778"/>
      <c r="AM1248" s="778"/>
      <c r="AN1248" s="778"/>
      <c r="AO1248" s="778"/>
      <c r="AP1248" s="778"/>
      <c r="AQ1248" s="778"/>
      <c r="AR1248" s="778"/>
      <c r="AS1248" s="778"/>
      <c r="AT1248" s="778"/>
      <c r="AU1248" s="778"/>
      <c r="AV1248" s="778"/>
      <c r="AW1248" s="778"/>
      <c r="AX1248" s="778"/>
      <c r="AY1248" s="778"/>
      <c r="AZ1248" s="778"/>
      <c r="BA1248" s="778"/>
      <c r="BB1248" s="778"/>
      <c r="BC1248" s="778"/>
      <c r="BD1248" s="778"/>
      <c r="BE1248" s="778"/>
      <c r="BF1248" s="778"/>
      <c r="BG1248" s="778"/>
      <c r="BH1248" s="778"/>
      <c r="BI1248" s="778"/>
      <c r="BJ1248" s="778"/>
      <c r="BK1248" s="778"/>
      <c r="BL1248" s="778"/>
      <c r="BM1248" s="778"/>
      <c r="BN1248" s="778"/>
      <c r="BO1248" s="778"/>
      <c r="BP1248" s="778"/>
      <c r="BQ1248" s="778"/>
      <c r="BR1248" s="778"/>
      <c r="BS1248" s="778"/>
      <c r="BT1248" s="778"/>
      <c r="BU1248" s="778"/>
      <c r="BV1248" s="778"/>
      <c r="BW1248" s="778"/>
      <c r="BX1248" s="778"/>
      <c r="BY1248" s="778"/>
      <c r="BZ1248" s="778"/>
      <c r="CA1248" s="778"/>
      <c r="CB1248" s="778"/>
      <c r="CC1248" s="778"/>
      <c r="CD1248" s="778"/>
      <c r="CE1248" s="778"/>
      <c r="CF1248" s="778"/>
      <c r="CG1248" s="778"/>
      <c r="CH1248" s="778"/>
      <c r="CI1248" s="778"/>
      <c r="CJ1248" s="778"/>
      <c r="CK1248" s="778"/>
      <c r="CL1248" s="778"/>
      <c r="CM1248" s="778"/>
      <c r="CN1248" s="778"/>
      <c r="CO1248" s="778"/>
      <c r="CP1248" s="778"/>
      <c r="CQ1248" s="778"/>
      <c r="CR1248" s="778"/>
      <c r="CS1248" s="778"/>
      <c r="CT1248" s="778"/>
      <c r="CU1248" s="778"/>
      <c r="CV1248" s="778"/>
      <c r="CW1248" s="778"/>
      <c r="CX1248" s="778"/>
      <c r="CY1248" s="778"/>
      <c r="CZ1248" s="778"/>
      <c r="DA1248" s="778"/>
      <c r="DB1248" s="778"/>
      <c r="DC1248" s="778"/>
      <c r="DD1248" s="778"/>
      <c r="DE1248" s="778"/>
      <c r="DF1248" s="778"/>
      <c r="DG1248" s="778"/>
      <c r="DH1248" s="778"/>
      <c r="DI1248" s="778"/>
      <c r="DJ1248" s="778"/>
      <c r="DK1248" s="778"/>
      <c r="DL1248" s="778"/>
      <c r="DM1248" s="778"/>
      <c r="DN1248" s="778"/>
      <c r="DO1248" s="778"/>
      <c r="DP1248" s="778"/>
      <c r="DQ1248" s="778"/>
      <c r="DR1248" s="778"/>
      <c r="DS1248" s="778"/>
      <c r="DT1248" s="778"/>
      <c r="DU1248" s="778"/>
      <c r="DV1248" s="778"/>
      <c r="DW1248" s="778"/>
      <c r="DX1248" s="778"/>
      <c r="DY1248" s="778"/>
      <c r="DZ1248" s="778"/>
      <c r="EA1248" s="778"/>
      <c r="EB1248" s="778"/>
      <c r="EC1248" s="778"/>
      <c r="ED1248" s="778"/>
      <c r="EE1248" s="778"/>
      <c r="EF1248" s="778"/>
      <c r="EG1248" s="778"/>
      <c r="EH1248" s="778"/>
      <c r="EI1248" s="778"/>
      <c r="EJ1248" s="778"/>
      <c r="EK1248" s="778"/>
      <c r="EL1248" s="778"/>
      <c r="EM1248" s="778"/>
      <c r="EN1248" s="778"/>
      <c r="EO1248" s="778"/>
      <c r="EP1248" s="778"/>
      <c r="EQ1248" s="778"/>
      <c r="ER1248" s="778"/>
      <c r="ES1248" s="778"/>
      <c r="ET1248" s="778"/>
      <c r="EU1248" s="778"/>
      <c r="EV1248" s="778"/>
      <c r="EW1248" s="778"/>
      <c r="EX1248" s="778"/>
      <c r="EY1248" s="778"/>
      <c r="EZ1248" s="778"/>
      <c r="FA1248" s="778"/>
      <c r="FB1248" s="778"/>
      <c r="FC1248" s="778"/>
      <c r="FD1248" s="778"/>
      <c r="FE1248" s="778"/>
      <c r="FF1248" s="778"/>
      <c r="FG1248" s="778"/>
      <c r="FH1248" s="778"/>
      <c r="FI1248" s="778"/>
      <c r="FJ1248" s="778"/>
      <c r="FK1248" s="778"/>
      <c r="FL1248" s="778"/>
      <c r="FM1248" s="778"/>
      <c r="FN1248" s="778"/>
      <c r="FO1248" s="778"/>
      <c r="FP1248" s="778"/>
      <c r="FQ1248" s="778"/>
      <c r="FR1248" s="778"/>
      <c r="FS1248" s="778"/>
      <c r="FT1248" s="778"/>
      <c r="FU1248" s="778"/>
      <c r="FV1248" s="778"/>
      <c r="FW1248" s="778"/>
      <c r="FX1248" s="778"/>
      <c r="FY1248" s="778"/>
      <c r="FZ1248" s="778"/>
      <c r="GA1248" s="778"/>
      <c r="GB1248" s="778"/>
      <c r="GC1248" s="778"/>
      <c r="GD1248" s="778"/>
      <c r="GE1248" s="778"/>
      <c r="GF1248" s="778"/>
      <c r="GG1248" s="778"/>
      <c r="GH1248" s="778"/>
      <c r="GI1248" s="778"/>
      <c r="GJ1248" s="778"/>
      <c r="GK1248" s="778"/>
      <c r="GL1248" s="778"/>
      <c r="GM1248" s="778"/>
      <c r="GN1248" s="778"/>
      <c r="GO1248" s="778"/>
      <c r="GP1248" s="778"/>
      <c r="GQ1248" s="778"/>
      <c r="GR1248" s="778"/>
      <c r="GS1248" s="778"/>
      <c r="GT1248" s="778"/>
      <c r="GU1248" s="778"/>
      <c r="GV1248" s="778"/>
      <c r="GW1248" s="778"/>
      <c r="GX1248" s="778"/>
      <c r="GY1248" s="778"/>
      <c r="GZ1248" s="778"/>
      <c r="HA1248" s="778"/>
      <c r="HB1248" s="778"/>
      <c r="HC1248" s="778"/>
      <c r="HD1248" s="778"/>
      <c r="HE1248" s="778"/>
      <c r="HF1248" s="778"/>
      <c r="HG1248" s="778"/>
      <c r="HH1248" s="778"/>
    </row>
    <row r="1249" spans="1:216" s="782" customFormat="1">
      <c r="A1249" s="779"/>
      <c r="B1249" s="780"/>
      <c r="C1249" s="780"/>
      <c r="D1249" s="780"/>
      <c r="E1249" s="780"/>
      <c r="F1249" s="780"/>
      <c r="G1249" s="780"/>
      <c r="H1249" s="780"/>
      <c r="I1249" s="780"/>
      <c r="J1249" s="780"/>
      <c r="K1249" s="780"/>
      <c r="L1249" s="780"/>
      <c r="M1249" s="780"/>
      <c r="N1249" s="780"/>
      <c r="O1249" s="780"/>
      <c r="P1249" s="780"/>
      <c r="Q1249" s="781"/>
      <c r="R1249" s="778"/>
      <c r="S1249" s="778"/>
      <c r="T1249" s="778"/>
      <c r="U1249" s="778"/>
      <c r="V1249" s="778"/>
      <c r="W1249" s="778"/>
      <c r="X1249" s="778"/>
      <c r="Y1249" s="778"/>
      <c r="Z1249" s="778"/>
      <c r="AA1249" s="778"/>
      <c r="AB1249" s="778"/>
      <c r="AC1249" s="778"/>
      <c r="AD1249" s="778"/>
      <c r="AE1249" s="778"/>
      <c r="AF1249" s="778"/>
      <c r="AG1249" s="778"/>
      <c r="AH1249" s="778"/>
      <c r="AI1249" s="778"/>
      <c r="AJ1249" s="778"/>
      <c r="AK1249" s="778"/>
      <c r="AL1249" s="778"/>
      <c r="AM1249" s="778"/>
      <c r="AN1249" s="778"/>
      <c r="AO1249" s="778"/>
      <c r="AP1249" s="778"/>
      <c r="AQ1249" s="778"/>
      <c r="AR1249" s="778"/>
      <c r="AS1249" s="778"/>
      <c r="AT1249" s="778"/>
      <c r="AU1249" s="778"/>
      <c r="AV1249" s="778"/>
      <c r="AW1249" s="778"/>
      <c r="AX1249" s="778"/>
      <c r="AY1249" s="778"/>
      <c r="AZ1249" s="778"/>
      <c r="BA1249" s="778"/>
      <c r="BB1249" s="778"/>
      <c r="BC1249" s="778"/>
      <c r="BD1249" s="778"/>
      <c r="BE1249" s="778"/>
      <c r="BF1249" s="778"/>
      <c r="BG1249" s="778"/>
      <c r="BH1249" s="778"/>
      <c r="BI1249" s="778"/>
      <c r="BJ1249" s="778"/>
      <c r="BK1249" s="778"/>
      <c r="BL1249" s="778"/>
      <c r="BM1249" s="778"/>
      <c r="BN1249" s="778"/>
      <c r="BO1249" s="778"/>
      <c r="BP1249" s="778"/>
      <c r="BQ1249" s="778"/>
      <c r="BR1249" s="778"/>
      <c r="BS1249" s="778"/>
      <c r="BT1249" s="778"/>
      <c r="BU1249" s="778"/>
      <c r="BV1249" s="778"/>
      <c r="BW1249" s="778"/>
      <c r="BX1249" s="778"/>
      <c r="BY1249" s="778"/>
      <c r="BZ1249" s="778"/>
      <c r="CA1249" s="778"/>
      <c r="CB1249" s="778"/>
      <c r="CC1249" s="778"/>
      <c r="CD1249" s="778"/>
      <c r="CE1249" s="778"/>
      <c r="CF1249" s="778"/>
      <c r="CG1249" s="778"/>
      <c r="CH1249" s="778"/>
      <c r="CI1249" s="778"/>
      <c r="CJ1249" s="778"/>
      <c r="CK1249" s="778"/>
      <c r="CL1249" s="778"/>
      <c r="CM1249" s="778"/>
      <c r="CN1249" s="778"/>
      <c r="CO1249" s="778"/>
      <c r="CP1249" s="778"/>
      <c r="CQ1249" s="778"/>
      <c r="CR1249" s="778"/>
      <c r="CS1249" s="778"/>
      <c r="CT1249" s="778"/>
      <c r="CU1249" s="778"/>
      <c r="CV1249" s="778"/>
      <c r="CW1249" s="778"/>
      <c r="CX1249" s="778"/>
      <c r="CY1249" s="778"/>
      <c r="CZ1249" s="778"/>
      <c r="DA1249" s="778"/>
      <c r="DB1249" s="778"/>
      <c r="DC1249" s="778"/>
      <c r="DD1249" s="778"/>
      <c r="DE1249" s="778"/>
      <c r="DF1249" s="778"/>
      <c r="DG1249" s="778"/>
      <c r="DH1249" s="778"/>
      <c r="DI1249" s="778"/>
      <c r="DJ1249" s="778"/>
      <c r="DK1249" s="778"/>
      <c r="DL1249" s="778"/>
      <c r="DM1249" s="778"/>
      <c r="DN1249" s="778"/>
      <c r="DO1249" s="778"/>
      <c r="DP1249" s="778"/>
      <c r="DQ1249" s="778"/>
      <c r="DR1249" s="778"/>
      <c r="DS1249" s="778"/>
      <c r="DT1249" s="778"/>
      <c r="DU1249" s="778"/>
      <c r="DV1249" s="778"/>
      <c r="DW1249" s="778"/>
      <c r="DX1249" s="778"/>
      <c r="DY1249" s="778"/>
      <c r="DZ1249" s="778"/>
      <c r="EA1249" s="778"/>
      <c r="EB1249" s="778"/>
      <c r="EC1249" s="778"/>
      <c r="ED1249" s="778"/>
      <c r="EE1249" s="778"/>
      <c r="EF1249" s="778"/>
      <c r="EG1249" s="778"/>
      <c r="EH1249" s="778"/>
      <c r="EI1249" s="778"/>
      <c r="EJ1249" s="778"/>
      <c r="EK1249" s="778"/>
      <c r="EL1249" s="778"/>
      <c r="EM1249" s="778"/>
      <c r="EN1249" s="778"/>
      <c r="EO1249" s="778"/>
      <c r="EP1249" s="778"/>
      <c r="EQ1249" s="778"/>
      <c r="ER1249" s="778"/>
      <c r="ES1249" s="778"/>
      <c r="ET1249" s="778"/>
      <c r="EU1249" s="778"/>
      <c r="EV1249" s="778"/>
      <c r="EW1249" s="778"/>
      <c r="EX1249" s="778"/>
      <c r="EY1249" s="778"/>
      <c r="EZ1249" s="778"/>
      <c r="FA1249" s="778"/>
      <c r="FB1249" s="778"/>
      <c r="FC1249" s="778"/>
      <c r="FD1249" s="778"/>
      <c r="FE1249" s="778"/>
      <c r="FF1249" s="778"/>
      <c r="FG1249" s="778"/>
      <c r="FH1249" s="778"/>
      <c r="FI1249" s="778"/>
      <c r="FJ1249" s="778"/>
      <c r="FK1249" s="778"/>
      <c r="FL1249" s="778"/>
      <c r="FM1249" s="778"/>
      <c r="FN1249" s="778"/>
      <c r="FO1249" s="778"/>
      <c r="FP1249" s="778"/>
      <c r="FQ1249" s="778"/>
      <c r="FR1249" s="778"/>
      <c r="FS1249" s="778"/>
      <c r="FT1249" s="778"/>
      <c r="FU1249" s="778"/>
      <c r="FV1249" s="778"/>
      <c r="FW1249" s="778"/>
      <c r="FX1249" s="778"/>
      <c r="FY1249" s="778"/>
      <c r="FZ1249" s="778"/>
      <c r="GA1249" s="778"/>
      <c r="GB1249" s="778"/>
      <c r="GC1249" s="778"/>
      <c r="GD1249" s="778"/>
      <c r="GE1249" s="778"/>
      <c r="GF1249" s="778"/>
      <c r="GG1249" s="778"/>
      <c r="GH1249" s="778"/>
      <c r="GI1249" s="778"/>
      <c r="GJ1249" s="778"/>
      <c r="GK1249" s="778"/>
      <c r="GL1249" s="778"/>
      <c r="GM1249" s="778"/>
      <c r="GN1249" s="778"/>
      <c r="GO1249" s="778"/>
      <c r="GP1249" s="778"/>
      <c r="GQ1249" s="778"/>
      <c r="GR1249" s="778"/>
      <c r="GS1249" s="778"/>
      <c r="GT1249" s="778"/>
      <c r="GU1249" s="778"/>
      <c r="GV1249" s="778"/>
      <c r="GW1249" s="778"/>
      <c r="GX1249" s="778"/>
      <c r="GY1249" s="778"/>
      <c r="GZ1249" s="778"/>
      <c r="HA1249" s="778"/>
      <c r="HB1249" s="778"/>
      <c r="HC1249" s="778"/>
      <c r="HD1249" s="778"/>
      <c r="HE1249" s="778"/>
      <c r="HF1249" s="778"/>
      <c r="HG1249" s="778"/>
      <c r="HH1249" s="778"/>
    </row>
    <row r="1250" spans="1:216" s="782" customFormat="1">
      <c r="A1250" s="779"/>
      <c r="B1250" s="780"/>
      <c r="C1250" s="780"/>
      <c r="D1250" s="780"/>
      <c r="E1250" s="780"/>
      <c r="F1250" s="780"/>
      <c r="G1250" s="780"/>
      <c r="H1250" s="780"/>
      <c r="I1250" s="780"/>
      <c r="J1250" s="780"/>
      <c r="K1250" s="780"/>
      <c r="L1250" s="780"/>
      <c r="M1250" s="780"/>
      <c r="N1250" s="780"/>
      <c r="O1250" s="780"/>
      <c r="P1250" s="780"/>
      <c r="Q1250" s="781"/>
      <c r="R1250" s="778"/>
      <c r="S1250" s="778"/>
      <c r="T1250" s="778"/>
      <c r="U1250" s="778"/>
      <c r="V1250" s="778"/>
      <c r="W1250" s="778"/>
      <c r="X1250" s="778"/>
      <c r="Y1250" s="778"/>
      <c r="Z1250" s="778"/>
      <c r="AA1250" s="778"/>
      <c r="AB1250" s="778"/>
      <c r="AC1250" s="778"/>
      <c r="AD1250" s="778"/>
      <c r="AE1250" s="778"/>
      <c r="AF1250" s="778"/>
      <c r="AG1250" s="778"/>
      <c r="AH1250" s="778"/>
      <c r="AI1250" s="778"/>
      <c r="AJ1250" s="778"/>
      <c r="AK1250" s="778"/>
      <c r="AL1250" s="778"/>
      <c r="AM1250" s="778"/>
      <c r="AN1250" s="778"/>
      <c r="AO1250" s="778"/>
      <c r="AP1250" s="778"/>
      <c r="AQ1250" s="778"/>
      <c r="AR1250" s="778"/>
      <c r="AS1250" s="778"/>
      <c r="AT1250" s="778"/>
      <c r="AU1250" s="778"/>
      <c r="AV1250" s="778"/>
      <c r="AW1250" s="778"/>
      <c r="AX1250" s="778"/>
      <c r="AY1250" s="778"/>
      <c r="AZ1250" s="778"/>
      <c r="BA1250" s="778"/>
      <c r="BB1250" s="778"/>
      <c r="BC1250" s="778"/>
      <c r="BD1250" s="778"/>
      <c r="BE1250" s="778"/>
      <c r="BF1250" s="778"/>
      <c r="BG1250" s="778"/>
      <c r="BH1250" s="778"/>
      <c r="BI1250" s="778"/>
      <c r="BJ1250" s="778"/>
      <c r="BK1250" s="778"/>
      <c r="BL1250" s="778"/>
      <c r="BM1250" s="778"/>
      <c r="BN1250" s="778"/>
      <c r="BO1250" s="778"/>
      <c r="BP1250" s="778"/>
      <c r="BQ1250" s="778"/>
      <c r="BR1250" s="778"/>
      <c r="BS1250" s="778"/>
      <c r="BT1250" s="778"/>
      <c r="BU1250" s="778"/>
      <c r="BV1250" s="778"/>
      <c r="BW1250" s="778"/>
      <c r="BX1250" s="778"/>
      <c r="BY1250" s="778"/>
      <c r="BZ1250" s="778"/>
      <c r="CA1250" s="778"/>
      <c r="CB1250" s="778"/>
      <c r="CC1250" s="778"/>
      <c r="CD1250" s="778"/>
      <c r="CE1250" s="778"/>
      <c r="CF1250" s="778"/>
      <c r="CG1250" s="778"/>
      <c r="CH1250" s="778"/>
      <c r="CI1250" s="778"/>
      <c r="CJ1250" s="778"/>
      <c r="CK1250" s="778"/>
      <c r="CL1250" s="778"/>
      <c r="CM1250" s="778"/>
      <c r="CN1250" s="778"/>
      <c r="CO1250" s="778"/>
      <c r="CP1250" s="778"/>
      <c r="CQ1250" s="778"/>
      <c r="CR1250" s="778"/>
      <c r="CS1250" s="778"/>
      <c r="CT1250" s="778"/>
      <c r="CU1250" s="778"/>
      <c r="CV1250" s="778"/>
      <c r="CW1250" s="778"/>
      <c r="CX1250" s="778"/>
      <c r="CY1250" s="778"/>
      <c r="CZ1250" s="778"/>
      <c r="DA1250" s="778"/>
      <c r="DB1250" s="778"/>
      <c r="DC1250" s="778"/>
      <c r="DD1250" s="778"/>
      <c r="DE1250" s="778"/>
      <c r="DF1250" s="778"/>
      <c r="DG1250" s="778"/>
      <c r="DH1250" s="778"/>
      <c r="DI1250" s="778"/>
      <c r="DJ1250" s="778"/>
      <c r="DK1250" s="778"/>
      <c r="DL1250" s="778"/>
      <c r="DM1250" s="778"/>
      <c r="DN1250" s="778"/>
      <c r="DO1250" s="778"/>
      <c r="DP1250" s="778"/>
      <c r="DQ1250" s="778"/>
      <c r="DR1250" s="778"/>
      <c r="DS1250" s="778"/>
      <c r="DT1250" s="778"/>
      <c r="DU1250" s="778"/>
      <c r="DV1250" s="778"/>
      <c r="DW1250" s="778"/>
      <c r="DX1250" s="778"/>
      <c r="DY1250" s="778"/>
      <c r="DZ1250" s="778"/>
      <c r="EA1250" s="778"/>
      <c r="EB1250" s="778"/>
      <c r="EC1250" s="778"/>
      <c r="ED1250" s="778"/>
      <c r="EE1250" s="778"/>
      <c r="EF1250" s="778"/>
      <c r="EG1250" s="778"/>
      <c r="EH1250" s="778"/>
      <c r="EI1250" s="778"/>
      <c r="EJ1250" s="778"/>
      <c r="EK1250" s="778"/>
      <c r="EL1250" s="778"/>
      <c r="EM1250" s="778"/>
      <c r="EN1250" s="778"/>
      <c r="EO1250" s="778"/>
      <c r="EP1250" s="778"/>
      <c r="EQ1250" s="778"/>
      <c r="ER1250" s="778"/>
      <c r="ES1250" s="778"/>
      <c r="ET1250" s="778"/>
      <c r="EU1250" s="778"/>
      <c r="EV1250" s="778"/>
      <c r="EW1250" s="778"/>
      <c r="EX1250" s="778"/>
      <c r="EY1250" s="778"/>
      <c r="EZ1250" s="778"/>
      <c r="FA1250" s="778"/>
      <c r="FB1250" s="778"/>
      <c r="FC1250" s="778"/>
      <c r="FD1250" s="778"/>
      <c r="FE1250" s="778"/>
      <c r="FF1250" s="778"/>
      <c r="FG1250" s="778"/>
      <c r="FH1250" s="778"/>
      <c r="FI1250" s="778"/>
      <c r="FJ1250" s="778"/>
      <c r="FK1250" s="778"/>
      <c r="FL1250" s="778"/>
      <c r="FM1250" s="778"/>
      <c r="FN1250" s="778"/>
      <c r="FO1250" s="778"/>
      <c r="FP1250" s="778"/>
      <c r="FQ1250" s="778"/>
      <c r="FR1250" s="778"/>
      <c r="FS1250" s="778"/>
      <c r="FT1250" s="778"/>
      <c r="FU1250" s="778"/>
      <c r="FV1250" s="778"/>
      <c r="FW1250" s="778"/>
      <c r="FX1250" s="778"/>
      <c r="FY1250" s="778"/>
      <c r="FZ1250" s="778"/>
      <c r="GA1250" s="778"/>
      <c r="GB1250" s="778"/>
      <c r="GC1250" s="778"/>
      <c r="GD1250" s="778"/>
      <c r="GE1250" s="778"/>
      <c r="GF1250" s="778"/>
      <c r="GG1250" s="778"/>
      <c r="GH1250" s="778"/>
      <c r="GI1250" s="778"/>
      <c r="GJ1250" s="778"/>
      <c r="GK1250" s="778"/>
      <c r="GL1250" s="778"/>
      <c r="GM1250" s="778"/>
      <c r="GN1250" s="778"/>
      <c r="GO1250" s="778"/>
      <c r="GP1250" s="778"/>
      <c r="GQ1250" s="778"/>
      <c r="GR1250" s="778"/>
      <c r="GS1250" s="778"/>
      <c r="GT1250" s="778"/>
      <c r="GU1250" s="778"/>
      <c r="GV1250" s="778"/>
      <c r="GW1250" s="778"/>
      <c r="GX1250" s="778"/>
      <c r="GY1250" s="778"/>
      <c r="GZ1250" s="778"/>
      <c r="HA1250" s="778"/>
      <c r="HB1250" s="778"/>
      <c r="HC1250" s="778"/>
      <c r="HD1250" s="778"/>
      <c r="HE1250" s="778"/>
      <c r="HF1250" s="778"/>
      <c r="HG1250" s="778"/>
      <c r="HH1250" s="778"/>
    </row>
    <row r="1251" spans="1:216" s="782" customFormat="1">
      <c r="A1251" s="779"/>
      <c r="B1251" s="780"/>
      <c r="C1251" s="780"/>
      <c r="D1251" s="780"/>
      <c r="E1251" s="780"/>
      <c r="F1251" s="780"/>
      <c r="G1251" s="780"/>
      <c r="H1251" s="780"/>
      <c r="I1251" s="780"/>
      <c r="J1251" s="780"/>
      <c r="K1251" s="780"/>
      <c r="L1251" s="780"/>
      <c r="M1251" s="780"/>
      <c r="N1251" s="780"/>
      <c r="O1251" s="780"/>
      <c r="P1251" s="780"/>
      <c r="Q1251" s="781"/>
      <c r="R1251" s="778"/>
      <c r="S1251" s="778"/>
      <c r="T1251" s="778"/>
      <c r="U1251" s="778"/>
      <c r="V1251" s="778"/>
      <c r="W1251" s="778"/>
      <c r="X1251" s="778"/>
      <c r="Y1251" s="778"/>
      <c r="Z1251" s="778"/>
      <c r="AA1251" s="778"/>
      <c r="AB1251" s="778"/>
      <c r="AC1251" s="778"/>
      <c r="AD1251" s="778"/>
      <c r="AE1251" s="778"/>
      <c r="AF1251" s="778"/>
      <c r="AG1251" s="778"/>
      <c r="AH1251" s="778"/>
      <c r="AI1251" s="778"/>
      <c r="AJ1251" s="778"/>
      <c r="AK1251" s="778"/>
      <c r="AL1251" s="778"/>
      <c r="AM1251" s="778"/>
      <c r="AN1251" s="778"/>
      <c r="AO1251" s="778"/>
      <c r="AP1251" s="778"/>
      <c r="AQ1251" s="778"/>
      <c r="AR1251" s="778"/>
      <c r="AS1251" s="778"/>
      <c r="AT1251" s="778"/>
      <c r="AU1251" s="778"/>
      <c r="AV1251" s="778"/>
      <c r="AW1251" s="778"/>
      <c r="AX1251" s="778"/>
      <c r="AY1251" s="778"/>
      <c r="AZ1251" s="778"/>
      <c r="BA1251" s="778"/>
      <c r="BB1251" s="778"/>
      <c r="BC1251" s="778"/>
      <c r="BD1251" s="778"/>
      <c r="BE1251" s="778"/>
      <c r="BF1251" s="778"/>
      <c r="BG1251" s="778"/>
      <c r="BH1251" s="778"/>
      <c r="BI1251" s="778"/>
      <c r="BJ1251" s="778"/>
      <c r="BK1251" s="778"/>
      <c r="BL1251" s="778"/>
      <c r="BM1251" s="778"/>
      <c r="BN1251" s="778"/>
      <c r="BO1251" s="778"/>
      <c r="BP1251" s="778"/>
      <c r="BQ1251" s="778"/>
      <c r="BR1251" s="778"/>
      <c r="BS1251" s="778"/>
      <c r="BT1251" s="778"/>
      <c r="BU1251" s="778"/>
      <c r="BV1251" s="778"/>
      <c r="BW1251" s="778"/>
      <c r="BX1251" s="778"/>
      <c r="BY1251" s="778"/>
      <c r="BZ1251" s="778"/>
      <c r="CA1251" s="778"/>
      <c r="CB1251" s="778"/>
      <c r="CC1251" s="778"/>
      <c r="CD1251" s="778"/>
      <c r="CE1251" s="778"/>
      <c r="CF1251" s="778"/>
      <c r="CG1251" s="778"/>
      <c r="CH1251" s="778"/>
      <c r="CI1251" s="778"/>
      <c r="CJ1251" s="778"/>
      <c r="CK1251" s="778"/>
      <c r="CL1251" s="778"/>
      <c r="CM1251" s="778"/>
      <c r="CN1251" s="778"/>
      <c r="CO1251" s="778"/>
      <c r="CP1251" s="778"/>
      <c r="CQ1251" s="778"/>
      <c r="CR1251" s="778"/>
      <c r="CS1251" s="778"/>
      <c r="CT1251" s="778"/>
      <c r="CU1251" s="778"/>
      <c r="CV1251" s="778"/>
      <c r="CW1251" s="778"/>
      <c r="CX1251" s="778"/>
      <c r="CY1251" s="778"/>
      <c r="CZ1251" s="778"/>
      <c r="DA1251" s="778"/>
      <c r="DB1251" s="778"/>
      <c r="DC1251" s="778"/>
      <c r="DD1251" s="778"/>
      <c r="DE1251" s="778"/>
      <c r="DF1251" s="778"/>
      <c r="DG1251" s="778"/>
      <c r="DH1251" s="778"/>
      <c r="DI1251" s="778"/>
      <c r="DJ1251" s="778"/>
      <c r="DK1251" s="778"/>
      <c r="DL1251" s="778"/>
      <c r="DM1251" s="778"/>
      <c r="DN1251" s="778"/>
      <c r="DO1251" s="778"/>
      <c r="DP1251" s="778"/>
      <c r="DQ1251" s="778"/>
      <c r="DR1251" s="778"/>
      <c r="DS1251" s="778"/>
      <c r="DT1251" s="778"/>
      <c r="DU1251" s="778"/>
      <c r="DV1251" s="778"/>
      <c r="DW1251" s="778"/>
      <c r="DX1251" s="778"/>
      <c r="DY1251" s="778"/>
      <c r="DZ1251" s="778"/>
      <c r="EA1251" s="778"/>
      <c r="EB1251" s="778"/>
      <c r="EC1251" s="778"/>
      <c r="ED1251" s="778"/>
      <c r="EE1251" s="778"/>
      <c r="EF1251" s="778"/>
      <c r="EG1251" s="778"/>
      <c r="EH1251" s="778"/>
      <c r="EI1251" s="778"/>
      <c r="EJ1251" s="778"/>
      <c r="EK1251" s="778"/>
      <c r="EL1251" s="778"/>
      <c r="EM1251" s="778"/>
      <c r="EN1251" s="778"/>
      <c r="EO1251" s="778"/>
      <c r="EP1251" s="778"/>
      <c r="EQ1251" s="778"/>
      <c r="ER1251" s="778"/>
      <c r="ES1251" s="778"/>
      <c r="ET1251" s="778"/>
      <c r="EU1251" s="778"/>
      <c r="EV1251" s="778"/>
      <c r="EW1251" s="778"/>
      <c r="EX1251" s="778"/>
      <c r="EY1251" s="778"/>
      <c r="EZ1251" s="778"/>
      <c r="FA1251" s="778"/>
      <c r="FB1251" s="778"/>
      <c r="FC1251" s="778"/>
      <c r="FD1251" s="778"/>
      <c r="FE1251" s="778"/>
      <c r="FF1251" s="778"/>
      <c r="FG1251" s="778"/>
      <c r="FH1251" s="778"/>
      <c r="FI1251" s="778"/>
      <c r="FJ1251" s="778"/>
      <c r="FK1251" s="778"/>
      <c r="FL1251" s="778"/>
      <c r="FM1251" s="778"/>
      <c r="FN1251" s="778"/>
      <c r="FO1251" s="778"/>
      <c r="FP1251" s="778"/>
      <c r="FQ1251" s="778"/>
      <c r="FR1251" s="778"/>
      <c r="FS1251" s="778"/>
      <c r="FT1251" s="778"/>
      <c r="FU1251" s="778"/>
      <c r="FV1251" s="778"/>
      <c r="FW1251" s="778"/>
      <c r="FX1251" s="778"/>
      <c r="FY1251" s="778"/>
      <c r="FZ1251" s="778"/>
      <c r="GA1251" s="778"/>
      <c r="GB1251" s="778"/>
      <c r="GC1251" s="778"/>
      <c r="GD1251" s="778"/>
      <c r="GE1251" s="778"/>
      <c r="GF1251" s="778"/>
      <c r="GG1251" s="778"/>
      <c r="GH1251" s="778"/>
      <c r="GI1251" s="778"/>
      <c r="GJ1251" s="778"/>
      <c r="GK1251" s="778"/>
      <c r="GL1251" s="778"/>
      <c r="GM1251" s="778"/>
      <c r="GN1251" s="778"/>
      <c r="GO1251" s="778"/>
      <c r="GP1251" s="778"/>
      <c r="GQ1251" s="778"/>
      <c r="GR1251" s="778"/>
      <c r="GS1251" s="778"/>
      <c r="GT1251" s="778"/>
      <c r="GU1251" s="778"/>
      <c r="GV1251" s="778"/>
      <c r="GW1251" s="778"/>
      <c r="GX1251" s="778"/>
      <c r="GY1251" s="778"/>
      <c r="GZ1251" s="778"/>
      <c r="HA1251" s="778"/>
      <c r="HB1251" s="778"/>
      <c r="HC1251" s="778"/>
      <c r="HD1251" s="778"/>
      <c r="HE1251" s="778"/>
      <c r="HF1251" s="778"/>
      <c r="HG1251" s="778"/>
      <c r="HH1251" s="778"/>
    </row>
    <row r="1252" spans="1:216" s="782" customFormat="1">
      <c r="A1252" s="779"/>
      <c r="B1252" s="780"/>
      <c r="C1252" s="780"/>
      <c r="D1252" s="780"/>
      <c r="E1252" s="780"/>
      <c r="F1252" s="780"/>
      <c r="G1252" s="780"/>
      <c r="H1252" s="780"/>
      <c r="I1252" s="780"/>
      <c r="J1252" s="780"/>
      <c r="K1252" s="780"/>
      <c r="L1252" s="780"/>
      <c r="M1252" s="780"/>
      <c r="N1252" s="780"/>
      <c r="O1252" s="780"/>
      <c r="P1252" s="780"/>
      <c r="Q1252" s="781"/>
      <c r="R1252" s="778"/>
      <c r="S1252" s="778"/>
      <c r="T1252" s="778"/>
      <c r="U1252" s="778"/>
      <c r="V1252" s="778"/>
      <c r="W1252" s="778"/>
      <c r="X1252" s="778"/>
      <c r="Y1252" s="778"/>
      <c r="Z1252" s="778"/>
      <c r="AA1252" s="778"/>
      <c r="AB1252" s="778"/>
      <c r="AC1252" s="778"/>
      <c r="AD1252" s="778"/>
      <c r="AE1252" s="778"/>
      <c r="AF1252" s="778"/>
      <c r="AG1252" s="778"/>
      <c r="AH1252" s="778"/>
      <c r="AI1252" s="778"/>
      <c r="AJ1252" s="778"/>
      <c r="AK1252" s="778"/>
      <c r="AL1252" s="778"/>
      <c r="AM1252" s="778"/>
      <c r="AN1252" s="778"/>
      <c r="AO1252" s="778"/>
      <c r="AP1252" s="778"/>
      <c r="AQ1252" s="778"/>
      <c r="AR1252" s="778"/>
      <c r="AS1252" s="778"/>
      <c r="AT1252" s="778"/>
      <c r="AU1252" s="778"/>
      <c r="AV1252" s="778"/>
      <c r="AW1252" s="778"/>
      <c r="AX1252" s="778"/>
      <c r="AY1252" s="778"/>
      <c r="AZ1252" s="778"/>
      <c r="BA1252" s="778"/>
      <c r="BB1252" s="778"/>
      <c r="BC1252" s="778"/>
      <c r="BD1252" s="778"/>
      <c r="BE1252" s="778"/>
      <c r="BF1252" s="778"/>
      <c r="BG1252" s="778"/>
      <c r="BH1252" s="778"/>
      <c r="BI1252" s="778"/>
      <c r="BJ1252" s="778"/>
      <c r="BK1252" s="778"/>
      <c r="BL1252" s="778"/>
      <c r="BM1252" s="778"/>
      <c r="BN1252" s="778"/>
      <c r="BO1252" s="778"/>
      <c r="BP1252" s="778"/>
      <c r="BQ1252" s="778"/>
      <c r="BR1252" s="778"/>
      <c r="BS1252" s="778"/>
      <c r="BT1252" s="778"/>
      <c r="BU1252" s="778"/>
      <c r="BV1252" s="778"/>
      <c r="BW1252" s="778"/>
      <c r="BX1252" s="778"/>
      <c r="BY1252" s="778"/>
      <c r="BZ1252" s="778"/>
      <c r="CA1252" s="778"/>
      <c r="CB1252" s="778"/>
      <c r="CC1252" s="778"/>
      <c r="CD1252" s="778"/>
      <c r="CE1252" s="778"/>
      <c r="CF1252" s="778"/>
      <c r="CG1252" s="778"/>
      <c r="CH1252" s="778"/>
      <c r="CI1252" s="778"/>
      <c r="CJ1252" s="778"/>
      <c r="CK1252" s="778"/>
      <c r="CL1252" s="778"/>
      <c r="CM1252" s="778"/>
      <c r="CN1252" s="778"/>
      <c r="CO1252" s="778"/>
      <c r="CP1252" s="778"/>
      <c r="CQ1252" s="778"/>
      <c r="CR1252" s="778"/>
      <c r="CS1252" s="778"/>
      <c r="CT1252" s="778"/>
      <c r="CU1252" s="778"/>
      <c r="CV1252" s="778"/>
      <c r="CW1252" s="778"/>
      <c r="CX1252" s="778"/>
      <c r="CY1252" s="778"/>
      <c r="CZ1252" s="778"/>
      <c r="DA1252" s="778"/>
      <c r="DB1252" s="778"/>
      <c r="DC1252" s="778"/>
      <c r="DD1252" s="778"/>
      <c r="DE1252" s="778"/>
      <c r="DF1252" s="778"/>
      <c r="DG1252" s="778"/>
      <c r="DH1252" s="778"/>
      <c r="DI1252" s="778"/>
      <c r="DJ1252" s="778"/>
      <c r="DK1252" s="778"/>
      <c r="DL1252" s="778"/>
      <c r="DM1252" s="778"/>
      <c r="DN1252" s="778"/>
      <c r="DO1252" s="778"/>
      <c r="DP1252" s="778"/>
      <c r="DQ1252" s="778"/>
      <c r="DR1252" s="778"/>
      <c r="DS1252" s="778"/>
      <c r="DT1252" s="778"/>
      <c r="DU1252" s="778"/>
      <c r="DV1252" s="778"/>
      <c r="DW1252" s="778"/>
      <c r="DX1252" s="778"/>
      <c r="DY1252" s="778"/>
      <c r="DZ1252" s="778"/>
      <c r="EA1252" s="778"/>
      <c r="EB1252" s="778"/>
      <c r="EC1252" s="778"/>
      <c r="ED1252" s="778"/>
      <c r="EE1252" s="778"/>
      <c r="EF1252" s="778"/>
      <c r="EG1252" s="778"/>
      <c r="EH1252" s="778"/>
      <c r="EI1252" s="778"/>
      <c r="EJ1252" s="778"/>
      <c r="EK1252" s="778"/>
      <c r="EL1252" s="778"/>
      <c r="EM1252" s="778"/>
      <c r="EN1252" s="778"/>
      <c r="EO1252" s="778"/>
      <c r="EP1252" s="778"/>
      <c r="EQ1252" s="778"/>
      <c r="ER1252" s="778"/>
      <c r="ES1252" s="778"/>
      <c r="ET1252" s="778"/>
      <c r="EU1252" s="778"/>
      <c r="EV1252" s="778"/>
      <c r="EW1252" s="778"/>
      <c r="EX1252" s="778"/>
      <c r="EY1252" s="778"/>
      <c r="EZ1252" s="778"/>
      <c r="FA1252" s="778"/>
      <c r="FB1252" s="778"/>
      <c r="FC1252" s="778"/>
      <c r="FD1252" s="778"/>
      <c r="FE1252" s="778"/>
      <c r="FF1252" s="778"/>
      <c r="FG1252" s="778"/>
      <c r="FH1252" s="778"/>
      <c r="FI1252" s="778"/>
      <c r="FJ1252" s="778"/>
      <c r="FK1252" s="778"/>
      <c r="FL1252" s="778"/>
      <c r="FM1252" s="778"/>
      <c r="FN1252" s="778"/>
      <c r="FO1252" s="778"/>
      <c r="FP1252" s="778"/>
      <c r="FQ1252" s="778"/>
      <c r="FR1252" s="778"/>
      <c r="FS1252" s="778"/>
      <c r="FT1252" s="778"/>
      <c r="FU1252" s="778"/>
      <c r="FV1252" s="778"/>
      <c r="FW1252" s="778"/>
      <c r="FX1252" s="778"/>
      <c r="FY1252" s="778"/>
      <c r="FZ1252" s="778"/>
      <c r="GA1252" s="778"/>
      <c r="GB1252" s="778"/>
      <c r="GC1252" s="778"/>
      <c r="GD1252" s="778"/>
      <c r="GE1252" s="778"/>
      <c r="GF1252" s="778"/>
      <c r="GG1252" s="778"/>
      <c r="GH1252" s="778"/>
      <c r="GI1252" s="778"/>
      <c r="GJ1252" s="778"/>
      <c r="GK1252" s="778"/>
      <c r="GL1252" s="778"/>
      <c r="GM1252" s="778"/>
      <c r="GN1252" s="778"/>
      <c r="GO1252" s="778"/>
      <c r="GP1252" s="778"/>
      <c r="GQ1252" s="778"/>
      <c r="GR1252" s="778"/>
      <c r="GS1252" s="778"/>
      <c r="GT1252" s="778"/>
      <c r="GU1252" s="778"/>
      <c r="GV1252" s="778"/>
      <c r="GW1252" s="778"/>
      <c r="GX1252" s="778"/>
      <c r="GY1252" s="778"/>
      <c r="GZ1252" s="778"/>
      <c r="HA1252" s="778"/>
      <c r="HB1252" s="778"/>
      <c r="HC1252" s="778"/>
      <c r="HD1252" s="778"/>
      <c r="HE1252" s="778"/>
      <c r="HF1252" s="778"/>
      <c r="HG1252" s="778"/>
      <c r="HH1252" s="778"/>
    </row>
    <row r="1253" spans="1:216" s="782" customFormat="1">
      <c r="A1253" s="779"/>
      <c r="B1253" s="780"/>
      <c r="C1253" s="780"/>
      <c r="D1253" s="780"/>
      <c r="E1253" s="780"/>
      <c r="F1253" s="780"/>
      <c r="G1253" s="780"/>
      <c r="H1253" s="780"/>
      <c r="I1253" s="780"/>
      <c r="J1253" s="780"/>
      <c r="K1253" s="780"/>
      <c r="L1253" s="780"/>
      <c r="M1253" s="780"/>
      <c r="N1253" s="780"/>
      <c r="O1253" s="780"/>
      <c r="P1253" s="780"/>
      <c r="Q1253" s="781"/>
      <c r="R1253" s="778"/>
      <c r="S1253" s="778"/>
      <c r="T1253" s="778"/>
      <c r="U1253" s="778"/>
      <c r="V1253" s="778"/>
      <c r="W1253" s="778"/>
      <c r="X1253" s="778"/>
      <c r="Y1253" s="778"/>
      <c r="Z1253" s="778"/>
      <c r="AA1253" s="778"/>
      <c r="AB1253" s="778"/>
      <c r="AC1253" s="778"/>
      <c r="AD1253" s="778"/>
      <c r="AE1253" s="778"/>
      <c r="AF1253" s="778"/>
      <c r="AG1253" s="778"/>
      <c r="AH1253" s="778"/>
      <c r="AI1253" s="778"/>
      <c r="AJ1253" s="778"/>
      <c r="AK1253" s="778"/>
      <c r="AL1253" s="778"/>
      <c r="AM1253" s="778"/>
      <c r="AN1253" s="778"/>
      <c r="AO1253" s="778"/>
      <c r="AP1253" s="778"/>
      <c r="AQ1253" s="778"/>
      <c r="AR1253" s="778"/>
      <c r="AS1253" s="778"/>
      <c r="AT1253" s="778"/>
      <c r="AU1253" s="778"/>
      <c r="AV1253" s="778"/>
      <c r="AW1253" s="778"/>
      <c r="AX1253" s="778"/>
      <c r="AY1253" s="778"/>
      <c r="AZ1253" s="778"/>
      <c r="BA1253" s="778"/>
      <c r="BB1253" s="778"/>
      <c r="BC1253" s="778"/>
      <c r="BD1253" s="778"/>
      <c r="BE1253" s="778"/>
      <c r="BF1253" s="778"/>
      <c r="BG1253" s="778"/>
      <c r="BH1253" s="778"/>
      <c r="BI1253" s="778"/>
      <c r="BJ1253" s="778"/>
      <c r="BK1253" s="778"/>
      <c r="BL1253" s="778"/>
      <c r="BM1253" s="778"/>
      <c r="BN1253" s="778"/>
      <c r="BO1253" s="778"/>
      <c r="BP1253" s="778"/>
      <c r="BQ1253" s="778"/>
      <c r="BR1253" s="778"/>
      <c r="BS1253" s="778"/>
      <c r="BT1253" s="778"/>
      <c r="BU1253" s="778"/>
      <c r="BV1253" s="778"/>
      <c r="BW1253" s="778"/>
      <c r="BX1253" s="778"/>
      <c r="BY1253" s="778"/>
      <c r="BZ1253" s="778"/>
      <c r="CA1253" s="778"/>
      <c r="CB1253" s="778"/>
      <c r="CC1253" s="778"/>
      <c r="CD1253" s="778"/>
      <c r="CE1253" s="778"/>
      <c r="CF1253" s="778"/>
      <c r="CG1253" s="778"/>
      <c r="CH1253" s="778"/>
      <c r="CI1253" s="778"/>
      <c r="CJ1253" s="778"/>
      <c r="CK1253" s="778"/>
      <c r="CL1253" s="778"/>
      <c r="CM1253" s="778"/>
      <c r="CN1253" s="778"/>
      <c r="CO1253" s="778"/>
      <c r="CP1253" s="778"/>
      <c r="CQ1253" s="778"/>
      <c r="CR1253" s="778"/>
      <c r="CS1253" s="778"/>
      <c r="CT1253" s="778"/>
      <c r="CU1253" s="778"/>
      <c r="CV1253" s="778"/>
      <c r="CW1253" s="778"/>
      <c r="CX1253" s="778"/>
      <c r="CY1253" s="778"/>
      <c r="CZ1253" s="778"/>
      <c r="DA1253" s="778"/>
      <c r="DB1253" s="778"/>
      <c r="DC1253" s="778"/>
      <c r="DD1253" s="778"/>
      <c r="DE1253" s="778"/>
      <c r="DF1253" s="778"/>
      <c r="DG1253" s="778"/>
      <c r="DH1253" s="778"/>
      <c r="DI1253" s="778"/>
      <c r="DJ1253" s="778"/>
      <c r="DK1253" s="778"/>
      <c r="DL1253" s="778"/>
      <c r="DM1253" s="778"/>
      <c r="DN1253" s="778"/>
      <c r="DO1253" s="778"/>
      <c r="DP1253" s="778"/>
      <c r="DQ1253" s="778"/>
      <c r="DR1253" s="778"/>
      <c r="DS1253" s="778"/>
      <c r="DT1253" s="778"/>
      <c r="DU1253" s="778"/>
      <c r="DV1253" s="778"/>
      <c r="DW1253" s="778"/>
      <c r="DX1253" s="778"/>
      <c r="DY1253" s="778"/>
      <c r="DZ1253" s="778"/>
      <c r="EA1253" s="778"/>
      <c r="EB1253" s="778"/>
      <c r="EC1253" s="778"/>
      <c r="ED1253" s="778"/>
      <c r="EE1253" s="778"/>
      <c r="EF1253" s="778"/>
      <c r="EG1253" s="778"/>
      <c r="EH1253" s="778"/>
      <c r="EI1253" s="778"/>
      <c r="EJ1253" s="778"/>
      <c r="EK1253" s="778"/>
      <c r="EL1253" s="778"/>
      <c r="EM1253" s="778"/>
      <c r="EN1253" s="778"/>
      <c r="EO1253" s="778"/>
      <c r="EP1253" s="778"/>
      <c r="EQ1253" s="778"/>
      <c r="ER1253" s="778"/>
      <c r="ES1253" s="778"/>
      <c r="ET1253" s="778"/>
      <c r="EU1253" s="778"/>
      <c r="EV1253" s="778"/>
      <c r="EW1253" s="778"/>
      <c r="EX1253" s="778"/>
      <c r="EY1253" s="778"/>
      <c r="EZ1253" s="778"/>
      <c r="FA1253" s="778"/>
      <c r="FB1253" s="778"/>
      <c r="FC1253" s="778"/>
      <c r="FD1253" s="778"/>
      <c r="FE1253" s="778"/>
      <c r="FF1253" s="778"/>
      <c r="FG1253" s="778"/>
      <c r="FH1253" s="778"/>
      <c r="FI1253" s="778"/>
      <c r="FJ1253" s="778"/>
      <c r="FK1253" s="778"/>
      <c r="FL1253" s="778"/>
      <c r="FM1253" s="778"/>
      <c r="FN1253" s="778"/>
      <c r="FO1253" s="778"/>
      <c r="FP1253" s="778"/>
      <c r="FQ1253" s="778"/>
      <c r="FR1253" s="778"/>
      <c r="FS1253" s="778"/>
      <c r="FT1253" s="778"/>
      <c r="FU1253" s="778"/>
      <c r="FV1253" s="778"/>
      <c r="FW1253" s="778"/>
      <c r="FX1253" s="778"/>
      <c r="FY1253" s="778"/>
      <c r="FZ1253" s="778"/>
      <c r="GA1253" s="778"/>
      <c r="GB1253" s="778"/>
      <c r="GC1253" s="778"/>
      <c r="GD1253" s="778"/>
      <c r="GE1253" s="778"/>
      <c r="GF1253" s="778"/>
      <c r="GG1253" s="778"/>
      <c r="GH1253" s="778"/>
      <c r="GI1253" s="778"/>
      <c r="GJ1253" s="778"/>
      <c r="GK1253" s="778"/>
      <c r="GL1253" s="778"/>
      <c r="GM1253" s="778"/>
      <c r="GN1253" s="778"/>
      <c r="GO1253" s="778"/>
      <c r="GP1253" s="778"/>
      <c r="GQ1253" s="778"/>
      <c r="GR1253" s="778"/>
      <c r="GS1253" s="778"/>
      <c r="GT1253" s="778"/>
      <c r="GU1253" s="778"/>
      <c r="GV1253" s="778"/>
      <c r="GW1253" s="778"/>
      <c r="GX1253" s="778"/>
      <c r="GY1253" s="778"/>
      <c r="GZ1253" s="778"/>
      <c r="HA1253" s="778"/>
      <c r="HB1253" s="778"/>
      <c r="HC1253" s="778"/>
      <c r="HD1253" s="778"/>
      <c r="HE1253" s="778"/>
      <c r="HF1253" s="778"/>
      <c r="HG1253" s="778"/>
      <c r="HH1253" s="778"/>
    </row>
    <row r="1254" spans="1:216" s="782" customFormat="1">
      <c r="A1254" s="779"/>
      <c r="B1254" s="780"/>
      <c r="C1254" s="780"/>
      <c r="D1254" s="780"/>
      <c r="E1254" s="780"/>
      <c r="F1254" s="780"/>
      <c r="G1254" s="780"/>
      <c r="H1254" s="780"/>
      <c r="I1254" s="780"/>
      <c r="J1254" s="780"/>
      <c r="K1254" s="780"/>
      <c r="L1254" s="780"/>
      <c r="M1254" s="780"/>
      <c r="N1254" s="780"/>
      <c r="O1254" s="780"/>
      <c r="P1254" s="780"/>
      <c r="Q1254" s="781"/>
      <c r="R1254" s="778"/>
      <c r="S1254" s="778"/>
      <c r="T1254" s="778"/>
      <c r="U1254" s="778"/>
      <c r="V1254" s="778"/>
      <c r="W1254" s="778"/>
      <c r="X1254" s="778"/>
      <c r="Y1254" s="778"/>
      <c r="Z1254" s="778"/>
      <c r="AA1254" s="778"/>
      <c r="AB1254" s="778"/>
      <c r="AC1254" s="778"/>
      <c r="AD1254" s="778"/>
      <c r="AE1254" s="778"/>
      <c r="AF1254" s="778"/>
      <c r="AG1254" s="778"/>
      <c r="AH1254" s="778"/>
      <c r="AI1254" s="778"/>
      <c r="AJ1254" s="778"/>
      <c r="AK1254" s="778"/>
      <c r="AL1254" s="778"/>
      <c r="AM1254" s="778"/>
      <c r="AN1254" s="778"/>
      <c r="AO1254" s="778"/>
      <c r="AP1254" s="778"/>
      <c r="AQ1254" s="778"/>
      <c r="AR1254" s="778"/>
      <c r="AS1254" s="778"/>
      <c r="AT1254" s="778"/>
      <c r="AU1254" s="778"/>
      <c r="AV1254" s="778"/>
      <c r="AW1254" s="778"/>
      <c r="AX1254" s="778"/>
      <c r="AY1254" s="778"/>
      <c r="AZ1254" s="778"/>
      <c r="BA1254" s="778"/>
      <c r="BB1254" s="778"/>
      <c r="BC1254" s="778"/>
      <c r="BD1254" s="778"/>
      <c r="BE1254" s="778"/>
      <c r="BF1254" s="778"/>
      <c r="BG1254" s="778"/>
      <c r="BH1254" s="778"/>
      <c r="BI1254" s="778"/>
      <c r="BJ1254" s="778"/>
      <c r="BK1254" s="778"/>
      <c r="BL1254" s="778"/>
      <c r="BM1254" s="778"/>
      <c r="BN1254" s="778"/>
      <c r="BO1254" s="778"/>
      <c r="BP1254" s="778"/>
      <c r="BQ1254" s="778"/>
      <c r="BR1254" s="778"/>
      <c r="BS1254" s="778"/>
      <c r="BT1254" s="778"/>
      <c r="BU1254" s="778"/>
      <c r="BV1254" s="778"/>
      <c r="BW1254" s="778"/>
      <c r="BX1254" s="778"/>
      <c r="BY1254" s="778"/>
      <c r="BZ1254" s="778"/>
      <c r="CA1254" s="778"/>
      <c r="CB1254" s="778"/>
      <c r="CC1254" s="778"/>
      <c r="CD1254" s="778"/>
      <c r="CE1254" s="778"/>
      <c r="CF1254" s="778"/>
      <c r="CG1254" s="778"/>
      <c r="CH1254" s="778"/>
      <c r="CI1254" s="778"/>
      <c r="CJ1254" s="778"/>
      <c r="CK1254" s="778"/>
      <c r="CL1254" s="778"/>
      <c r="CM1254" s="778"/>
      <c r="CN1254" s="778"/>
      <c r="CO1254" s="778"/>
      <c r="CP1254" s="778"/>
      <c r="CQ1254" s="778"/>
      <c r="CR1254" s="778"/>
      <c r="CS1254" s="778"/>
      <c r="CT1254" s="778"/>
      <c r="CU1254" s="778"/>
      <c r="CV1254" s="778"/>
      <c r="CW1254" s="778"/>
      <c r="CX1254" s="778"/>
      <c r="CY1254" s="778"/>
      <c r="CZ1254" s="778"/>
      <c r="DA1254" s="778"/>
      <c r="DB1254" s="778"/>
      <c r="DC1254" s="778"/>
      <c r="DD1254" s="778"/>
      <c r="DE1254" s="778"/>
      <c r="DF1254" s="778"/>
      <c r="DG1254" s="778"/>
      <c r="DH1254" s="778"/>
      <c r="DI1254" s="778"/>
      <c r="DJ1254" s="778"/>
      <c r="DK1254" s="778"/>
      <c r="DL1254" s="778"/>
      <c r="DM1254" s="778"/>
      <c r="DN1254" s="778"/>
      <c r="DO1254" s="778"/>
      <c r="DP1254" s="778"/>
      <c r="DQ1254" s="778"/>
      <c r="DR1254" s="778"/>
      <c r="DS1254" s="778"/>
      <c r="DT1254" s="778"/>
      <c r="DU1254" s="778"/>
      <c r="DV1254" s="778"/>
      <c r="DW1254" s="778"/>
      <c r="DX1254" s="778"/>
      <c r="DY1254" s="778"/>
      <c r="DZ1254" s="778"/>
      <c r="EA1254" s="778"/>
      <c r="EB1254" s="778"/>
      <c r="EC1254" s="778"/>
      <c r="ED1254" s="778"/>
      <c r="EE1254" s="778"/>
      <c r="EF1254" s="778"/>
      <c r="EG1254" s="778"/>
      <c r="EH1254" s="778"/>
      <c r="EI1254" s="778"/>
      <c r="EJ1254" s="778"/>
      <c r="EK1254" s="778"/>
      <c r="EL1254" s="778"/>
      <c r="EM1254" s="778"/>
      <c r="EN1254" s="778"/>
      <c r="EO1254" s="778"/>
      <c r="EP1254" s="778"/>
      <c r="EQ1254" s="778"/>
      <c r="ER1254" s="778"/>
      <c r="ES1254" s="778"/>
      <c r="ET1254" s="778"/>
      <c r="EU1254" s="778"/>
      <c r="EV1254" s="778"/>
      <c r="EW1254" s="778"/>
      <c r="EX1254" s="778"/>
      <c r="EY1254" s="778"/>
      <c r="EZ1254" s="778"/>
      <c r="FA1254" s="778"/>
      <c r="FB1254" s="778"/>
      <c r="FC1254" s="778"/>
      <c r="FD1254" s="778"/>
      <c r="FE1254" s="778"/>
      <c r="FF1254" s="778"/>
      <c r="FG1254" s="778"/>
      <c r="FH1254" s="778"/>
      <c r="FI1254" s="778"/>
      <c r="FJ1254" s="778"/>
      <c r="FK1254" s="778"/>
      <c r="FL1254" s="778"/>
      <c r="FM1254" s="778"/>
      <c r="FN1254" s="778"/>
      <c r="FO1254" s="778"/>
      <c r="FP1254" s="778"/>
      <c r="FQ1254" s="778"/>
      <c r="FR1254" s="778"/>
      <c r="FS1254" s="778"/>
      <c r="FT1254" s="778"/>
      <c r="FU1254" s="778"/>
      <c r="FV1254" s="778"/>
      <c r="FW1254" s="778"/>
      <c r="FX1254" s="778"/>
      <c r="FY1254" s="778"/>
      <c r="FZ1254" s="778"/>
      <c r="GA1254" s="778"/>
      <c r="GB1254" s="778"/>
      <c r="GC1254" s="778"/>
      <c r="GD1254" s="778"/>
      <c r="GE1254" s="778"/>
      <c r="GF1254" s="778"/>
      <c r="GG1254" s="778"/>
      <c r="GH1254" s="778"/>
      <c r="GI1254" s="778"/>
      <c r="GJ1254" s="778"/>
      <c r="GK1254" s="778"/>
      <c r="GL1254" s="778"/>
      <c r="GM1254" s="778"/>
      <c r="GN1254" s="778"/>
      <c r="GO1254" s="778"/>
      <c r="GP1254" s="778"/>
      <c r="GQ1254" s="778"/>
      <c r="GR1254" s="778"/>
      <c r="GS1254" s="778"/>
      <c r="GT1254" s="778"/>
      <c r="GU1254" s="778"/>
      <c r="GV1254" s="778"/>
      <c r="GW1254" s="778"/>
      <c r="GX1254" s="778"/>
      <c r="GY1254" s="778"/>
      <c r="GZ1254" s="778"/>
      <c r="HA1254" s="778"/>
      <c r="HB1254" s="778"/>
      <c r="HC1254" s="778"/>
      <c r="HD1254" s="778"/>
      <c r="HE1254" s="778"/>
      <c r="HF1254" s="778"/>
      <c r="HG1254" s="778"/>
      <c r="HH1254" s="778"/>
    </row>
    <row r="1255" spans="1:216" s="782" customFormat="1">
      <c r="A1255" s="779"/>
      <c r="B1255" s="780"/>
      <c r="C1255" s="780"/>
      <c r="D1255" s="780"/>
      <c r="E1255" s="780"/>
      <c r="F1255" s="780"/>
      <c r="G1255" s="780"/>
      <c r="H1255" s="780"/>
      <c r="I1255" s="780"/>
      <c r="J1255" s="780"/>
      <c r="K1255" s="780"/>
      <c r="L1255" s="780"/>
      <c r="M1255" s="780"/>
      <c r="N1255" s="780"/>
      <c r="O1255" s="780"/>
      <c r="P1255" s="780"/>
      <c r="Q1255" s="781"/>
      <c r="R1255" s="778"/>
      <c r="S1255" s="778"/>
      <c r="T1255" s="778"/>
      <c r="U1255" s="778"/>
      <c r="V1255" s="778"/>
      <c r="W1255" s="778"/>
      <c r="X1255" s="778"/>
      <c r="Y1255" s="778"/>
      <c r="Z1255" s="778"/>
      <c r="AA1255" s="778"/>
      <c r="AB1255" s="778"/>
      <c r="AC1255" s="778"/>
      <c r="AD1255" s="778"/>
      <c r="AE1255" s="778"/>
      <c r="AF1255" s="778"/>
      <c r="AG1255" s="778"/>
      <c r="AH1255" s="778"/>
      <c r="AI1255" s="778"/>
      <c r="AJ1255" s="778"/>
      <c r="AK1255" s="778"/>
      <c r="AL1255" s="778"/>
      <c r="AM1255" s="778"/>
      <c r="AN1255" s="778"/>
      <c r="AO1255" s="778"/>
      <c r="AP1255" s="778"/>
      <c r="AQ1255" s="778"/>
      <c r="AR1255" s="778"/>
      <c r="AS1255" s="778"/>
      <c r="AT1255" s="778"/>
      <c r="AU1255" s="778"/>
      <c r="AV1255" s="778"/>
      <c r="AW1255" s="778"/>
      <c r="AX1255" s="778"/>
      <c r="AY1255" s="778"/>
      <c r="AZ1255" s="778"/>
      <c r="BA1255" s="778"/>
      <c r="BB1255" s="778"/>
      <c r="BC1255" s="778"/>
      <c r="BD1255" s="778"/>
      <c r="BE1255" s="778"/>
      <c r="BF1255" s="778"/>
      <c r="BG1255" s="778"/>
      <c r="BH1255" s="778"/>
      <c r="BI1255" s="778"/>
      <c r="BJ1255" s="778"/>
      <c r="BK1255" s="778"/>
      <c r="BL1255" s="778"/>
      <c r="BM1255" s="778"/>
      <c r="BN1255" s="778"/>
      <c r="BO1255" s="778"/>
      <c r="BP1255" s="778"/>
      <c r="BQ1255" s="778"/>
      <c r="BR1255" s="778"/>
      <c r="BS1255" s="778"/>
      <c r="BT1255" s="778"/>
      <c r="BU1255" s="778"/>
      <c r="BV1255" s="778"/>
      <c r="BW1255" s="778"/>
      <c r="BX1255" s="778"/>
      <c r="BY1255" s="778"/>
      <c r="BZ1255" s="778"/>
      <c r="CA1255" s="778"/>
      <c r="CB1255" s="778"/>
      <c r="CC1255" s="778"/>
      <c r="CD1255" s="778"/>
      <c r="CE1255" s="778"/>
      <c r="CF1255" s="778"/>
      <c r="CG1255" s="778"/>
      <c r="CH1255" s="778"/>
      <c r="CI1255" s="778"/>
      <c r="CJ1255" s="778"/>
      <c r="CK1255" s="778"/>
      <c r="CL1255" s="778"/>
      <c r="CM1255" s="778"/>
      <c r="CN1255" s="778"/>
      <c r="CO1255" s="778"/>
      <c r="CP1255" s="778"/>
      <c r="CQ1255" s="778"/>
      <c r="CR1255" s="778"/>
      <c r="CS1255" s="778"/>
      <c r="CT1255" s="778"/>
      <c r="CU1255" s="778"/>
      <c r="CV1255" s="778"/>
      <c r="CW1255" s="778"/>
      <c r="CX1255" s="778"/>
      <c r="CY1255" s="778"/>
      <c r="CZ1255" s="778"/>
      <c r="DA1255" s="778"/>
      <c r="DB1255" s="778"/>
      <c r="DC1255" s="778"/>
      <c r="DD1255" s="778"/>
      <c r="DE1255" s="778"/>
      <c r="DF1255" s="778"/>
      <c r="DG1255" s="778"/>
      <c r="DH1255" s="778"/>
      <c r="DI1255" s="778"/>
      <c r="DJ1255" s="778"/>
      <c r="DK1255" s="778"/>
      <c r="DL1255" s="778"/>
      <c r="DM1255" s="778"/>
      <c r="DN1255" s="778"/>
      <c r="DO1255" s="778"/>
      <c r="DP1255" s="778"/>
      <c r="DQ1255" s="778"/>
      <c r="DR1255" s="778"/>
      <c r="DS1255" s="778"/>
      <c r="DT1255" s="778"/>
      <c r="DU1255" s="778"/>
      <c r="DV1255" s="778"/>
      <c r="DW1255" s="778"/>
      <c r="DX1255" s="778"/>
      <c r="DY1255" s="778"/>
      <c r="DZ1255" s="778"/>
      <c r="EA1255" s="778"/>
      <c r="EB1255" s="778"/>
      <c r="EC1255" s="778"/>
      <c r="ED1255" s="778"/>
      <c r="EE1255" s="778"/>
      <c r="EF1255" s="778"/>
      <c r="EG1255" s="778"/>
      <c r="EH1255" s="778"/>
      <c r="EI1255" s="778"/>
      <c r="EJ1255" s="778"/>
      <c r="EK1255" s="778"/>
      <c r="EL1255" s="778"/>
      <c r="EM1255" s="778"/>
      <c r="EN1255" s="778"/>
      <c r="EO1255" s="778"/>
      <c r="EP1255" s="778"/>
      <c r="EQ1255" s="778"/>
      <c r="ER1255" s="778"/>
      <c r="ES1255" s="778"/>
      <c r="ET1255" s="778"/>
      <c r="EU1255" s="778"/>
      <c r="EV1255" s="778"/>
      <c r="EW1255" s="778"/>
      <c r="EX1255" s="778"/>
      <c r="EY1255" s="778"/>
      <c r="EZ1255" s="778"/>
      <c r="FA1255" s="778"/>
      <c r="FB1255" s="778"/>
      <c r="FC1255" s="778"/>
      <c r="FD1255" s="778"/>
      <c r="FE1255" s="778"/>
      <c r="FF1255" s="778"/>
      <c r="FG1255" s="778"/>
      <c r="FH1255" s="778"/>
      <c r="FI1255" s="778"/>
      <c r="FJ1255" s="778"/>
      <c r="FK1255" s="778"/>
      <c r="FL1255" s="778"/>
      <c r="FM1255" s="778"/>
      <c r="FN1255" s="778"/>
      <c r="FO1255" s="778"/>
      <c r="FP1255" s="778"/>
      <c r="FQ1255" s="778"/>
      <c r="FR1255" s="778"/>
      <c r="FS1255" s="778"/>
      <c r="FT1255" s="778"/>
      <c r="FU1255" s="778"/>
      <c r="FV1255" s="778"/>
      <c r="FW1255" s="778"/>
      <c r="FX1255" s="778"/>
      <c r="FY1255" s="778"/>
      <c r="FZ1255" s="778"/>
      <c r="GA1255" s="778"/>
      <c r="GB1255" s="778"/>
      <c r="GC1255" s="778"/>
      <c r="GD1255" s="778"/>
      <c r="GE1255" s="778"/>
      <c r="GF1255" s="778"/>
      <c r="GG1255" s="778"/>
      <c r="GH1255" s="778"/>
      <c r="GI1255" s="778"/>
      <c r="GJ1255" s="778"/>
      <c r="GK1255" s="778"/>
      <c r="GL1255" s="778"/>
      <c r="GM1255" s="778"/>
      <c r="GN1255" s="778"/>
      <c r="GO1255" s="778"/>
      <c r="GP1255" s="778"/>
      <c r="GQ1255" s="778"/>
      <c r="GR1255" s="778"/>
      <c r="GS1255" s="778"/>
      <c r="GT1255" s="778"/>
      <c r="GU1255" s="778"/>
      <c r="GV1255" s="778"/>
      <c r="GW1255" s="778"/>
      <c r="GX1255" s="778"/>
      <c r="GY1255" s="778"/>
      <c r="GZ1255" s="778"/>
      <c r="HA1255" s="778"/>
      <c r="HB1255" s="778"/>
      <c r="HC1255" s="778"/>
      <c r="HD1255" s="778"/>
      <c r="HE1255" s="778"/>
      <c r="HF1255" s="778"/>
      <c r="HG1255" s="778"/>
      <c r="HH1255" s="778"/>
    </row>
    <row r="1256" spans="1:216" s="782" customFormat="1">
      <c r="A1256" s="779"/>
      <c r="B1256" s="780"/>
      <c r="C1256" s="780"/>
      <c r="D1256" s="780"/>
      <c r="E1256" s="780"/>
      <c r="F1256" s="780"/>
      <c r="G1256" s="780"/>
      <c r="H1256" s="780"/>
      <c r="I1256" s="780"/>
      <c r="J1256" s="780"/>
      <c r="K1256" s="780"/>
      <c r="L1256" s="780"/>
      <c r="M1256" s="780"/>
      <c r="N1256" s="780"/>
      <c r="O1256" s="780"/>
      <c r="P1256" s="780"/>
      <c r="Q1256" s="781"/>
      <c r="R1256" s="778"/>
      <c r="S1256" s="778"/>
      <c r="T1256" s="778"/>
      <c r="U1256" s="778"/>
      <c r="V1256" s="778"/>
      <c r="W1256" s="778"/>
      <c r="X1256" s="778"/>
      <c r="Y1256" s="778"/>
      <c r="Z1256" s="778"/>
      <c r="AA1256" s="778"/>
      <c r="AB1256" s="778"/>
      <c r="AC1256" s="778"/>
      <c r="AD1256" s="778"/>
      <c r="AE1256" s="778"/>
      <c r="AF1256" s="778"/>
      <c r="AG1256" s="778"/>
      <c r="AH1256" s="778"/>
      <c r="AI1256" s="778"/>
      <c r="AJ1256" s="778"/>
      <c r="AK1256" s="778"/>
      <c r="AL1256" s="778"/>
      <c r="AM1256" s="778"/>
      <c r="AN1256" s="778"/>
      <c r="AO1256" s="778"/>
      <c r="AP1256" s="778"/>
      <c r="AQ1256" s="778"/>
      <c r="AR1256" s="778"/>
      <c r="AS1256" s="778"/>
      <c r="AT1256" s="778"/>
      <c r="AU1256" s="778"/>
      <c r="AV1256" s="778"/>
      <c r="AW1256" s="778"/>
      <c r="AX1256" s="778"/>
      <c r="AY1256" s="778"/>
      <c r="AZ1256" s="778"/>
      <c r="BA1256" s="778"/>
      <c r="BB1256" s="778"/>
      <c r="BC1256" s="778"/>
      <c r="BD1256" s="778"/>
      <c r="BE1256" s="778"/>
      <c r="BF1256" s="778"/>
      <c r="BG1256" s="778"/>
      <c r="BH1256" s="778"/>
      <c r="BI1256" s="778"/>
      <c r="BJ1256" s="778"/>
      <c r="BK1256" s="778"/>
      <c r="BL1256" s="778"/>
      <c r="BM1256" s="778"/>
      <c r="BN1256" s="778"/>
      <c r="BO1256" s="778"/>
      <c r="BP1256" s="778"/>
      <c r="BQ1256" s="778"/>
      <c r="BR1256" s="778"/>
      <c r="BS1256" s="778"/>
      <c r="BT1256" s="778"/>
      <c r="BU1256" s="778"/>
      <c r="BV1256" s="778"/>
      <c r="BW1256" s="778"/>
      <c r="BX1256" s="778"/>
      <c r="BY1256" s="778"/>
      <c r="BZ1256" s="778"/>
      <c r="CA1256" s="778"/>
      <c r="CB1256" s="778"/>
      <c r="CC1256" s="778"/>
      <c r="CD1256" s="778"/>
      <c r="CE1256" s="778"/>
      <c r="CF1256" s="778"/>
      <c r="CG1256" s="778"/>
      <c r="CH1256" s="778"/>
      <c r="CI1256" s="778"/>
      <c r="CJ1256" s="778"/>
      <c r="CK1256" s="778"/>
      <c r="CL1256" s="778"/>
      <c r="CM1256" s="778"/>
      <c r="CN1256" s="778"/>
      <c r="CO1256" s="778"/>
      <c r="CP1256" s="778"/>
      <c r="CQ1256" s="778"/>
      <c r="CR1256" s="778"/>
      <c r="CS1256" s="778"/>
      <c r="CT1256" s="778"/>
      <c r="CU1256" s="778"/>
      <c r="CV1256" s="778"/>
      <c r="CW1256" s="778"/>
      <c r="CX1256" s="778"/>
      <c r="CY1256" s="778"/>
      <c r="CZ1256" s="778"/>
      <c r="DA1256" s="778"/>
      <c r="DB1256" s="778"/>
      <c r="DC1256" s="778"/>
      <c r="DD1256" s="778"/>
      <c r="DE1256" s="778"/>
      <c r="DF1256" s="778"/>
      <c r="DG1256" s="778"/>
      <c r="DH1256" s="778"/>
      <c r="DI1256" s="778"/>
      <c r="DJ1256" s="778"/>
      <c r="DK1256" s="778"/>
      <c r="DL1256" s="778"/>
      <c r="DM1256" s="778"/>
      <c r="DN1256" s="778"/>
      <c r="DO1256" s="778"/>
      <c r="DP1256" s="778"/>
      <c r="DQ1256" s="778"/>
      <c r="DR1256" s="778"/>
      <c r="DS1256" s="778"/>
      <c r="DT1256" s="778"/>
      <c r="DU1256" s="778"/>
      <c r="DV1256" s="778"/>
      <c r="DW1256" s="778"/>
      <c r="DX1256" s="778"/>
      <c r="DY1256" s="778"/>
      <c r="DZ1256" s="778"/>
      <c r="EA1256" s="778"/>
      <c r="EB1256" s="778"/>
      <c r="EC1256" s="778"/>
      <c r="ED1256" s="778"/>
      <c r="EE1256" s="778"/>
      <c r="EF1256" s="778"/>
      <c r="EG1256" s="778"/>
      <c r="EH1256" s="778"/>
      <c r="EI1256" s="778"/>
      <c r="EJ1256" s="778"/>
      <c r="EK1256" s="778"/>
      <c r="EL1256" s="778"/>
      <c r="EM1256" s="778"/>
      <c r="EN1256" s="778"/>
      <c r="EO1256" s="778"/>
      <c r="EP1256" s="778"/>
      <c r="EQ1256" s="778"/>
      <c r="ER1256" s="778"/>
      <c r="ES1256" s="778"/>
      <c r="ET1256" s="778"/>
      <c r="EU1256" s="778"/>
      <c r="EV1256" s="778"/>
      <c r="EW1256" s="778"/>
      <c r="EX1256" s="778"/>
      <c r="EY1256" s="778"/>
      <c r="EZ1256" s="778"/>
      <c r="FA1256" s="778"/>
      <c r="FB1256" s="778"/>
      <c r="FC1256" s="778"/>
      <c r="FD1256" s="778"/>
      <c r="FE1256" s="778"/>
      <c r="FF1256" s="778"/>
      <c r="FG1256" s="778"/>
      <c r="FH1256" s="778"/>
      <c r="FI1256" s="778"/>
      <c r="FJ1256" s="778"/>
      <c r="FK1256" s="778"/>
      <c r="FL1256" s="778"/>
      <c r="FM1256" s="778"/>
      <c r="FN1256" s="778"/>
      <c r="FO1256" s="778"/>
      <c r="FP1256" s="778"/>
      <c r="FQ1256" s="778"/>
      <c r="FR1256" s="778"/>
      <c r="FS1256" s="778"/>
      <c r="FT1256" s="778"/>
      <c r="FU1256" s="778"/>
      <c r="FV1256" s="778"/>
      <c r="FW1256" s="778"/>
      <c r="FX1256" s="778"/>
      <c r="FY1256" s="778"/>
      <c r="FZ1256" s="778"/>
      <c r="GA1256" s="778"/>
      <c r="GB1256" s="778"/>
      <c r="GC1256" s="778"/>
      <c r="GD1256" s="778"/>
      <c r="GE1256" s="778"/>
      <c r="GF1256" s="778"/>
      <c r="GG1256" s="778"/>
      <c r="GH1256" s="778"/>
      <c r="GI1256" s="778"/>
      <c r="GJ1256" s="778"/>
      <c r="GK1256" s="778"/>
      <c r="GL1256" s="778"/>
      <c r="GM1256" s="778"/>
      <c r="GN1256" s="778"/>
      <c r="GO1256" s="778"/>
      <c r="GP1256" s="778"/>
      <c r="GQ1256" s="778"/>
      <c r="GR1256" s="778"/>
      <c r="GS1256" s="778"/>
      <c r="GT1256" s="778"/>
      <c r="GU1256" s="778"/>
      <c r="GV1256" s="778"/>
      <c r="GW1256" s="778"/>
      <c r="GX1256" s="778"/>
      <c r="GY1256" s="778"/>
      <c r="GZ1256" s="778"/>
      <c r="HA1256" s="778"/>
      <c r="HB1256" s="778"/>
      <c r="HC1256" s="778"/>
      <c r="HD1256" s="778"/>
      <c r="HE1256" s="778"/>
      <c r="HF1256" s="778"/>
      <c r="HG1256" s="778"/>
      <c r="HH1256" s="778"/>
    </row>
    <row r="1257" spans="1:216" s="782" customFormat="1">
      <c r="A1257" s="779"/>
      <c r="B1257" s="780"/>
      <c r="C1257" s="780"/>
      <c r="D1257" s="780"/>
      <c r="E1257" s="780"/>
      <c r="F1257" s="780"/>
      <c r="G1257" s="780"/>
      <c r="H1257" s="780"/>
      <c r="I1257" s="780"/>
      <c r="J1257" s="780"/>
      <c r="K1257" s="780"/>
      <c r="L1257" s="780"/>
      <c r="M1257" s="780"/>
      <c r="N1257" s="780"/>
      <c r="O1257" s="780"/>
      <c r="P1257" s="780"/>
      <c r="Q1257" s="781"/>
      <c r="R1257" s="778"/>
      <c r="S1257" s="778"/>
      <c r="T1257" s="778"/>
      <c r="U1257" s="778"/>
      <c r="V1257" s="778"/>
      <c r="W1257" s="778"/>
      <c r="X1257" s="778"/>
      <c r="Y1257" s="778"/>
      <c r="Z1257" s="778"/>
      <c r="AA1257" s="778"/>
      <c r="AB1257" s="778"/>
      <c r="AC1257" s="778"/>
      <c r="AD1257" s="778"/>
      <c r="AE1257" s="778"/>
      <c r="AF1257" s="778"/>
      <c r="AG1257" s="778"/>
      <c r="AH1257" s="778"/>
      <c r="AI1257" s="778"/>
      <c r="AJ1257" s="778"/>
      <c r="AK1257" s="778"/>
      <c r="AL1257" s="778"/>
      <c r="AM1257" s="778"/>
      <c r="AN1257" s="778"/>
      <c r="AO1257" s="778"/>
      <c r="AP1257" s="778"/>
      <c r="AQ1257" s="778"/>
      <c r="AR1257" s="778"/>
      <c r="AS1257" s="778"/>
      <c r="AT1257" s="778"/>
      <c r="AU1257" s="778"/>
      <c r="AV1257" s="778"/>
      <c r="AW1257" s="778"/>
      <c r="AX1257" s="778"/>
      <c r="AY1257" s="778"/>
      <c r="AZ1257" s="778"/>
      <c r="BA1257" s="778"/>
      <c r="BB1257" s="778"/>
      <c r="BC1257" s="778"/>
      <c r="BD1257" s="778"/>
      <c r="BE1257" s="778"/>
      <c r="BF1257" s="778"/>
      <c r="BG1257" s="778"/>
      <c r="BH1257" s="778"/>
      <c r="BI1257" s="778"/>
      <c r="BJ1257" s="778"/>
      <c r="BK1257" s="778"/>
      <c r="BL1257" s="778"/>
      <c r="BM1257" s="778"/>
      <c r="BN1257" s="778"/>
      <c r="BO1257" s="778"/>
      <c r="BP1257" s="778"/>
      <c r="BQ1257" s="778"/>
      <c r="BR1257" s="778"/>
      <c r="BS1257" s="778"/>
      <c r="BT1257" s="778"/>
      <c r="BU1257" s="778"/>
      <c r="BV1257" s="778"/>
      <c r="BW1257" s="778"/>
      <c r="BX1257" s="778"/>
      <c r="BY1257" s="778"/>
      <c r="BZ1257" s="778"/>
      <c r="CA1257" s="778"/>
      <c r="CB1257" s="778"/>
      <c r="CC1257" s="778"/>
      <c r="CD1257" s="778"/>
      <c r="CE1257" s="778"/>
      <c r="CF1257" s="778"/>
      <c r="CG1257" s="778"/>
      <c r="CH1257" s="778"/>
      <c r="CI1257" s="778"/>
      <c r="CJ1257" s="778"/>
      <c r="CK1257" s="778"/>
      <c r="CL1257" s="778"/>
      <c r="CM1257" s="778"/>
      <c r="CN1257" s="778"/>
      <c r="CO1257" s="778"/>
      <c r="CP1257" s="778"/>
      <c r="CQ1257" s="778"/>
      <c r="CR1257" s="778"/>
      <c r="CS1257" s="778"/>
      <c r="CT1257" s="778"/>
      <c r="CU1257" s="778"/>
      <c r="CV1257" s="778"/>
      <c r="CW1257" s="778"/>
      <c r="CX1257" s="778"/>
      <c r="CY1257" s="778"/>
      <c r="CZ1257" s="778"/>
      <c r="DA1257" s="778"/>
      <c r="DB1257" s="778"/>
      <c r="DC1257" s="778"/>
      <c r="DD1257" s="778"/>
      <c r="DE1257" s="778"/>
      <c r="DF1257" s="778"/>
      <c r="DG1257" s="778"/>
      <c r="DH1257" s="778"/>
      <c r="DI1257" s="778"/>
      <c r="DJ1257" s="778"/>
      <c r="DK1257" s="778"/>
      <c r="DL1257" s="778"/>
      <c r="DM1257" s="778"/>
      <c r="DN1257" s="778"/>
      <c r="DO1257" s="778"/>
      <c r="DP1257" s="778"/>
      <c r="DQ1257" s="778"/>
      <c r="DR1257" s="778"/>
      <c r="DS1257" s="778"/>
      <c r="DT1257" s="778"/>
      <c r="DU1257" s="778"/>
      <c r="DV1257" s="778"/>
      <c r="DW1257" s="778"/>
      <c r="DX1257" s="778"/>
      <c r="DY1257" s="778"/>
      <c r="DZ1257" s="778"/>
      <c r="EA1257" s="778"/>
      <c r="EB1257" s="778"/>
      <c r="EC1257" s="778"/>
      <c r="ED1257" s="778"/>
      <c r="EE1257" s="778"/>
      <c r="EF1257" s="778"/>
      <c r="EG1257" s="778"/>
      <c r="EH1257" s="778"/>
      <c r="EI1257" s="778"/>
      <c r="EJ1257" s="778"/>
      <c r="EK1257" s="778"/>
      <c r="EL1257" s="778"/>
      <c r="EM1257" s="778"/>
      <c r="EN1257" s="778"/>
      <c r="EO1257" s="778"/>
      <c r="EP1257" s="778"/>
      <c r="EQ1257" s="778"/>
      <c r="ER1257" s="778"/>
      <c r="ES1257" s="778"/>
      <c r="ET1257" s="778"/>
      <c r="EU1257" s="778"/>
      <c r="EV1257" s="778"/>
      <c r="EW1257" s="778"/>
      <c r="EX1257" s="778"/>
      <c r="EY1257" s="778"/>
      <c r="EZ1257" s="778"/>
      <c r="FA1257" s="778"/>
      <c r="FB1257" s="778"/>
      <c r="FC1257" s="778"/>
      <c r="FD1257" s="778"/>
      <c r="FE1257" s="778"/>
      <c r="FF1257" s="778"/>
      <c r="FG1257" s="778"/>
      <c r="FH1257" s="778"/>
      <c r="FI1257" s="778"/>
      <c r="FJ1257" s="778"/>
      <c r="FK1257" s="778"/>
      <c r="FL1257" s="778"/>
      <c r="FM1257" s="778"/>
      <c r="FN1257" s="778"/>
      <c r="FO1257" s="778"/>
      <c r="FP1257" s="778"/>
      <c r="FQ1257" s="778"/>
      <c r="FR1257" s="778"/>
      <c r="FS1257" s="778"/>
      <c r="FT1257" s="778"/>
      <c r="FU1257" s="778"/>
      <c r="FV1257" s="778"/>
      <c r="FW1257" s="778"/>
      <c r="FX1257" s="778"/>
      <c r="FY1257" s="778"/>
      <c r="FZ1257" s="778"/>
      <c r="GA1257" s="778"/>
      <c r="GB1257" s="778"/>
      <c r="GC1257" s="778"/>
      <c r="GD1257" s="778"/>
      <c r="GE1257" s="778"/>
      <c r="GF1257" s="778"/>
      <c r="GG1257" s="778"/>
      <c r="GH1257" s="778"/>
      <c r="GI1257" s="778"/>
      <c r="GJ1257" s="778"/>
      <c r="GK1257" s="778"/>
      <c r="GL1257" s="778"/>
      <c r="GM1257" s="778"/>
      <c r="GN1257" s="778"/>
      <c r="GO1257" s="778"/>
      <c r="GP1257" s="778"/>
      <c r="GQ1257" s="778"/>
      <c r="GR1257" s="778"/>
      <c r="GS1257" s="778"/>
      <c r="GT1257" s="778"/>
      <c r="GU1257" s="778"/>
      <c r="GV1257" s="778"/>
      <c r="GW1257" s="778"/>
      <c r="GX1257" s="778"/>
      <c r="GY1257" s="778"/>
      <c r="GZ1257" s="778"/>
      <c r="HA1257" s="778"/>
      <c r="HB1257" s="778"/>
      <c r="HC1257" s="778"/>
      <c r="HD1257" s="778"/>
      <c r="HE1257" s="778"/>
      <c r="HF1257" s="778"/>
      <c r="HG1257" s="778"/>
      <c r="HH1257" s="778"/>
    </row>
    <row r="1258" spans="1:216" s="782" customFormat="1">
      <c r="A1258" s="779"/>
      <c r="B1258" s="780"/>
      <c r="C1258" s="780"/>
      <c r="D1258" s="780"/>
      <c r="E1258" s="780"/>
      <c r="F1258" s="780"/>
      <c r="G1258" s="780"/>
      <c r="H1258" s="780"/>
      <c r="I1258" s="780"/>
      <c r="J1258" s="780"/>
      <c r="K1258" s="780"/>
      <c r="L1258" s="780"/>
      <c r="M1258" s="780"/>
      <c r="N1258" s="780"/>
      <c r="O1258" s="780"/>
      <c r="P1258" s="780"/>
      <c r="Q1258" s="781"/>
      <c r="R1258" s="778"/>
      <c r="S1258" s="778"/>
      <c r="T1258" s="778"/>
      <c r="U1258" s="778"/>
      <c r="V1258" s="778"/>
      <c r="W1258" s="778"/>
      <c r="X1258" s="778"/>
      <c r="Y1258" s="778"/>
      <c r="Z1258" s="778"/>
      <c r="AA1258" s="778"/>
      <c r="AB1258" s="778"/>
      <c r="AC1258" s="778"/>
      <c r="AD1258" s="778"/>
      <c r="AE1258" s="778"/>
      <c r="AF1258" s="778"/>
      <c r="AG1258" s="778"/>
      <c r="AH1258" s="778"/>
      <c r="AI1258" s="778"/>
      <c r="AJ1258" s="778"/>
      <c r="AK1258" s="778"/>
      <c r="AL1258" s="778"/>
      <c r="AM1258" s="778"/>
      <c r="AN1258" s="778"/>
      <c r="AO1258" s="778"/>
      <c r="AP1258" s="778"/>
      <c r="AQ1258" s="778"/>
      <c r="AR1258" s="778"/>
      <c r="AS1258" s="778"/>
      <c r="AT1258" s="778"/>
      <c r="AU1258" s="778"/>
      <c r="AV1258" s="778"/>
      <c r="AW1258" s="778"/>
      <c r="AX1258" s="778"/>
      <c r="AY1258" s="778"/>
      <c r="AZ1258" s="778"/>
      <c r="BA1258" s="778"/>
      <c r="BB1258" s="778"/>
      <c r="BC1258" s="778"/>
      <c r="BD1258" s="778"/>
      <c r="BE1258" s="778"/>
      <c r="BF1258" s="778"/>
      <c r="BG1258" s="778"/>
      <c r="BH1258" s="778"/>
      <c r="BI1258" s="778"/>
      <c r="BJ1258" s="778"/>
      <c r="BK1258" s="778"/>
      <c r="BL1258" s="778"/>
      <c r="BM1258" s="778"/>
      <c r="BN1258" s="778"/>
      <c r="BO1258" s="778"/>
      <c r="BP1258" s="778"/>
      <c r="BQ1258" s="778"/>
      <c r="BR1258" s="778"/>
      <c r="BS1258" s="778"/>
      <c r="BT1258" s="778"/>
      <c r="BU1258" s="778"/>
      <c r="BV1258" s="778"/>
      <c r="BW1258" s="778"/>
      <c r="BX1258" s="778"/>
      <c r="BY1258" s="778"/>
      <c r="BZ1258" s="778"/>
      <c r="CA1258" s="778"/>
      <c r="CB1258" s="778"/>
      <c r="CC1258" s="778"/>
      <c r="CD1258" s="778"/>
      <c r="CE1258" s="778"/>
      <c r="CF1258" s="778"/>
      <c r="CG1258" s="778"/>
      <c r="CH1258" s="778"/>
      <c r="CI1258" s="778"/>
      <c r="CJ1258" s="778"/>
      <c r="CK1258" s="778"/>
      <c r="CL1258" s="778"/>
      <c r="CM1258" s="778"/>
      <c r="CN1258" s="778"/>
      <c r="CO1258" s="778"/>
      <c r="CP1258" s="778"/>
      <c r="CQ1258" s="778"/>
      <c r="CR1258" s="778"/>
      <c r="CS1258" s="778"/>
      <c r="CT1258" s="778"/>
      <c r="CU1258" s="778"/>
      <c r="CV1258" s="778"/>
      <c r="CW1258" s="778"/>
      <c r="CX1258" s="778"/>
      <c r="CY1258" s="778"/>
      <c r="CZ1258" s="778"/>
      <c r="DA1258" s="778"/>
      <c r="DB1258" s="778"/>
      <c r="DC1258" s="778"/>
      <c r="DD1258" s="778"/>
      <c r="DE1258" s="778"/>
      <c r="DF1258" s="778"/>
      <c r="DG1258" s="778"/>
      <c r="DH1258" s="778"/>
      <c r="DI1258" s="778"/>
      <c r="DJ1258" s="778"/>
      <c r="DK1258" s="778"/>
      <c r="DL1258" s="778"/>
      <c r="DM1258" s="778"/>
      <c r="DN1258" s="778"/>
      <c r="DO1258" s="778"/>
      <c r="DP1258" s="778"/>
      <c r="DQ1258" s="778"/>
      <c r="DR1258" s="778"/>
      <c r="DS1258" s="778"/>
      <c r="DT1258" s="778"/>
      <c r="DU1258" s="778"/>
      <c r="DV1258" s="778"/>
      <c r="DW1258" s="778"/>
      <c r="DX1258" s="778"/>
      <c r="DY1258" s="778"/>
      <c r="DZ1258" s="778"/>
      <c r="EA1258" s="778"/>
      <c r="EB1258" s="778"/>
      <c r="EC1258" s="778"/>
      <c r="ED1258" s="778"/>
      <c r="EE1258" s="778"/>
      <c r="EF1258" s="778"/>
      <c r="EG1258" s="778"/>
      <c r="EH1258" s="778"/>
      <c r="EI1258" s="778"/>
      <c r="EJ1258" s="778"/>
      <c r="EK1258" s="778"/>
      <c r="EL1258" s="778"/>
      <c r="EM1258" s="778"/>
      <c r="EN1258" s="778"/>
      <c r="EO1258" s="778"/>
      <c r="EP1258" s="778"/>
      <c r="EQ1258" s="778"/>
      <c r="ER1258" s="778"/>
      <c r="ES1258" s="778"/>
      <c r="ET1258" s="778"/>
      <c r="EU1258" s="778"/>
      <c r="EV1258" s="778"/>
      <c r="EW1258" s="778"/>
      <c r="EX1258" s="778"/>
      <c r="EY1258" s="778"/>
      <c r="EZ1258" s="778"/>
      <c r="FA1258" s="778"/>
      <c r="FB1258" s="778"/>
      <c r="FC1258" s="778"/>
      <c r="FD1258" s="778"/>
      <c r="FE1258" s="778"/>
      <c r="FF1258" s="778"/>
      <c r="FG1258" s="778"/>
      <c r="FH1258" s="778"/>
      <c r="FI1258" s="778"/>
      <c r="FJ1258" s="778"/>
      <c r="FK1258" s="778"/>
      <c r="FL1258" s="778"/>
      <c r="FM1258" s="778"/>
      <c r="FN1258" s="778"/>
      <c r="FO1258" s="778"/>
      <c r="FP1258" s="778"/>
      <c r="FQ1258" s="778"/>
      <c r="FR1258" s="778"/>
      <c r="FS1258" s="778"/>
      <c r="FT1258" s="778"/>
      <c r="FU1258" s="778"/>
      <c r="FV1258" s="778"/>
      <c r="FW1258" s="778"/>
      <c r="FX1258" s="778"/>
      <c r="FY1258" s="778"/>
      <c r="FZ1258" s="778"/>
      <c r="GA1258" s="778"/>
      <c r="GB1258" s="778"/>
      <c r="GC1258" s="778"/>
      <c r="GD1258" s="778"/>
      <c r="GE1258" s="778"/>
      <c r="GF1258" s="778"/>
      <c r="GG1258" s="778"/>
      <c r="GH1258" s="778"/>
      <c r="GI1258" s="778"/>
      <c r="GJ1258" s="778"/>
      <c r="GK1258" s="778"/>
      <c r="GL1258" s="778"/>
      <c r="GM1258" s="778"/>
      <c r="GN1258" s="778"/>
      <c r="GO1258" s="778"/>
      <c r="GP1258" s="778"/>
      <c r="GQ1258" s="778"/>
      <c r="GR1258" s="778"/>
      <c r="GS1258" s="778"/>
      <c r="GT1258" s="778"/>
      <c r="GU1258" s="778"/>
      <c r="GV1258" s="778"/>
      <c r="GW1258" s="778"/>
      <c r="GX1258" s="778"/>
      <c r="GY1258" s="778"/>
      <c r="GZ1258" s="778"/>
      <c r="HA1258" s="778"/>
      <c r="HB1258" s="778"/>
      <c r="HC1258" s="778"/>
      <c r="HD1258" s="778"/>
      <c r="HE1258" s="778"/>
      <c r="HF1258" s="778"/>
      <c r="HG1258" s="778"/>
      <c r="HH1258" s="778"/>
    </row>
    <row r="1259" spans="1:216" s="782" customFormat="1">
      <c r="A1259" s="779"/>
      <c r="B1259" s="780"/>
      <c r="C1259" s="780"/>
      <c r="D1259" s="780"/>
      <c r="E1259" s="780"/>
      <c r="F1259" s="780"/>
      <c r="G1259" s="780"/>
      <c r="H1259" s="780"/>
      <c r="I1259" s="780"/>
      <c r="J1259" s="780"/>
      <c r="K1259" s="780"/>
      <c r="L1259" s="780"/>
      <c r="M1259" s="780"/>
      <c r="N1259" s="780"/>
      <c r="O1259" s="780"/>
      <c r="P1259" s="780"/>
      <c r="Q1259" s="781"/>
      <c r="R1259" s="778"/>
      <c r="S1259" s="778"/>
      <c r="T1259" s="778"/>
      <c r="U1259" s="778"/>
      <c r="V1259" s="778"/>
      <c r="W1259" s="778"/>
      <c r="X1259" s="778"/>
      <c r="Y1259" s="778"/>
      <c r="Z1259" s="778"/>
      <c r="AA1259" s="778"/>
      <c r="AB1259" s="778"/>
      <c r="AC1259" s="778"/>
      <c r="AD1259" s="778"/>
      <c r="AE1259" s="778"/>
      <c r="AF1259" s="778"/>
      <c r="AG1259" s="778"/>
      <c r="AH1259" s="778"/>
      <c r="AI1259" s="778"/>
      <c r="AJ1259" s="778"/>
      <c r="AK1259" s="778"/>
      <c r="AL1259" s="778"/>
      <c r="AM1259" s="778"/>
      <c r="AN1259" s="778"/>
      <c r="AO1259" s="778"/>
      <c r="AP1259" s="778"/>
      <c r="AQ1259" s="778"/>
      <c r="AR1259" s="778"/>
      <c r="AS1259" s="778"/>
      <c r="AT1259" s="778"/>
      <c r="AU1259" s="778"/>
      <c r="AV1259" s="778"/>
      <c r="AW1259" s="778"/>
      <c r="AX1259" s="778"/>
      <c r="AY1259" s="778"/>
      <c r="AZ1259" s="778"/>
      <c r="BA1259" s="778"/>
      <c r="BB1259" s="778"/>
      <c r="BC1259" s="778"/>
      <c r="BD1259" s="778"/>
      <c r="BE1259" s="778"/>
      <c r="BF1259" s="778"/>
      <c r="BG1259" s="778"/>
      <c r="BH1259" s="778"/>
      <c r="BI1259" s="778"/>
      <c r="BJ1259" s="778"/>
      <c r="BK1259" s="778"/>
      <c r="BL1259" s="778"/>
      <c r="BM1259" s="778"/>
      <c r="BN1259" s="778"/>
      <c r="BO1259" s="778"/>
      <c r="BP1259" s="778"/>
      <c r="BQ1259" s="778"/>
      <c r="BR1259" s="778"/>
      <c r="BS1259" s="778"/>
      <c r="BT1259" s="778"/>
      <c r="BU1259" s="778"/>
      <c r="BV1259" s="778"/>
      <c r="BW1259" s="778"/>
      <c r="BX1259" s="778"/>
      <c r="BY1259" s="778"/>
      <c r="BZ1259" s="778"/>
      <c r="CA1259" s="778"/>
      <c r="CB1259" s="778"/>
      <c r="CC1259" s="778"/>
      <c r="CD1259" s="778"/>
      <c r="CE1259" s="778"/>
      <c r="CF1259" s="778"/>
      <c r="CG1259" s="778"/>
      <c r="CH1259" s="778"/>
      <c r="CI1259" s="778"/>
      <c r="CJ1259" s="778"/>
      <c r="CK1259" s="778"/>
      <c r="CL1259" s="778"/>
      <c r="CM1259" s="778"/>
      <c r="CN1259" s="778"/>
      <c r="CO1259" s="778"/>
      <c r="CP1259" s="778"/>
      <c r="CQ1259" s="778"/>
      <c r="CR1259" s="778"/>
      <c r="CS1259" s="778"/>
      <c r="CT1259" s="778"/>
      <c r="CU1259" s="778"/>
      <c r="CV1259" s="778"/>
      <c r="CW1259" s="778"/>
      <c r="CX1259" s="778"/>
      <c r="CY1259" s="778"/>
      <c r="CZ1259" s="778"/>
      <c r="DA1259" s="778"/>
      <c r="DB1259" s="778"/>
      <c r="DC1259" s="778"/>
      <c r="DD1259" s="778"/>
      <c r="DE1259" s="778"/>
      <c r="DF1259" s="778"/>
      <c r="DG1259" s="778"/>
      <c r="DH1259" s="778"/>
      <c r="DI1259" s="778"/>
      <c r="DJ1259" s="778"/>
      <c r="DK1259" s="778"/>
      <c r="DL1259" s="778"/>
      <c r="DM1259" s="778"/>
      <c r="DN1259" s="778"/>
      <c r="DO1259" s="778"/>
      <c r="DP1259" s="778"/>
      <c r="DQ1259" s="778"/>
      <c r="DR1259" s="778"/>
      <c r="DS1259" s="778"/>
      <c r="DT1259" s="778"/>
      <c r="DU1259" s="778"/>
      <c r="DV1259" s="778"/>
      <c r="DW1259" s="778"/>
      <c r="DX1259" s="778"/>
      <c r="DY1259" s="778"/>
      <c r="DZ1259" s="778"/>
      <c r="EA1259" s="778"/>
      <c r="EB1259" s="778"/>
      <c r="EC1259" s="778"/>
      <c r="ED1259" s="778"/>
      <c r="EE1259" s="778"/>
      <c r="EF1259" s="778"/>
      <c r="EG1259" s="778"/>
      <c r="EH1259" s="778"/>
      <c r="EI1259" s="778"/>
      <c r="EJ1259" s="778"/>
      <c r="EK1259" s="778"/>
      <c r="EL1259" s="778"/>
      <c r="EM1259" s="778"/>
      <c r="EN1259" s="778"/>
      <c r="EO1259" s="778"/>
      <c r="EP1259" s="778"/>
      <c r="EQ1259" s="778"/>
      <c r="ER1259" s="778"/>
      <c r="ES1259" s="778"/>
      <c r="ET1259" s="778"/>
      <c r="EU1259" s="778"/>
      <c r="EV1259" s="778"/>
      <c r="EW1259" s="778"/>
      <c r="EX1259" s="778"/>
      <c r="EY1259" s="778"/>
      <c r="EZ1259" s="778"/>
      <c r="FA1259" s="778"/>
      <c r="FB1259" s="778"/>
      <c r="FC1259" s="778"/>
      <c r="FD1259" s="778"/>
      <c r="FE1259" s="778"/>
      <c r="FF1259" s="778"/>
      <c r="FG1259" s="778"/>
      <c r="FH1259" s="778"/>
      <c r="FI1259" s="778"/>
      <c r="FJ1259" s="778"/>
      <c r="FK1259" s="778"/>
      <c r="FL1259" s="778"/>
      <c r="FM1259" s="778"/>
      <c r="FN1259" s="778"/>
      <c r="FO1259" s="778"/>
      <c r="FP1259" s="778"/>
      <c r="FQ1259" s="778"/>
      <c r="FR1259" s="778"/>
      <c r="FS1259" s="778"/>
      <c r="FT1259" s="778"/>
      <c r="FU1259" s="778"/>
      <c r="FV1259" s="778"/>
      <c r="FW1259" s="778"/>
      <c r="FX1259" s="778"/>
      <c r="FY1259" s="778"/>
      <c r="FZ1259" s="778"/>
      <c r="GA1259" s="778"/>
      <c r="GB1259" s="778"/>
      <c r="GC1259" s="778"/>
      <c r="GD1259" s="778"/>
      <c r="GE1259" s="778"/>
      <c r="GF1259" s="778"/>
      <c r="GG1259" s="778"/>
      <c r="GH1259" s="778"/>
      <c r="GI1259" s="778"/>
      <c r="GJ1259" s="778"/>
      <c r="GK1259" s="778"/>
      <c r="GL1259" s="778"/>
      <c r="GM1259" s="778"/>
      <c r="GN1259" s="778"/>
      <c r="GO1259" s="778"/>
      <c r="GP1259" s="778"/>
      <c r="GQ1259" s="778"/>
      <c r="GR1259" s="778"/>
      <c r="GS1259" s="778"/>
      <c r="GT1259" s="778"/>
      <c r="GU1259" s="778"/>
      <c r="GV1259" s="778"/>
      <c r="GW1259" s="778"/>
      <c r="GX1259" s="778"/>
      <c r="GY1259" s="778"/>
      <c r="GZ1259" s="778"/>
      <c r="HA1259" s="778"/>
      <c r="HB1259" s="778"/>
      <c r="HC1259" s="778"/>
      <c r="HD1259" s="778"/>
      <c r="HE1259" s="778"/>
      <c r="HF1259" s="778"/>
      <c r="HG1259" s="778"/>
      <c r="HH1259" s="778"/>
    </row>
    <row r="1260" spans="1:216" s="782" customFormat="1">
      <c r="A1260" s="779"/>
      <c r="B1260" s="780"/>
      <c r="C1260" s="780"/>
      <c r="D1260" s="780"/>
      <c r="E1260" s="780"/>
      <c r="F1260" s="780"/>
      <c r="G1260" s="780"/>
      <c r="H1260" s="780"/>
      <c r="I1260" s="780"/>
      <c r="J1260" s="780"/>
      <c r="K1260" s="780"/>
      <c r="L1260" s="780"/>
      <c r="M1260" s="780"/>
      <c r="N1260" s="780"/>
      <c r="O1260" s="780"/>
      <c r="P1260" s="780"/>
      <c r="Q1260" s="781"/>
      <c r="R1260" s="778"/>
      <c r="S1260" s="778"/>
      <c r="T1260" s="778"/>
      <c r="U1260" s="778"/>
      <c r="V1260" s="778"/>
      <c r="W1260" s="778"/>
      <c r="X1260" s="778"/>
      <c r="Y1260" s="778"/>
      <c r="Z1260" s="778"/>
      <c r="AA1260" s="778"/>
      <c r="AB1260" s="778"/>
      <c r="AC1260" s="778"/>
      <c r="AD1260" s="778"/>
      <c r="AE1260" s="778"/>
      <c r="AF1260" s="778"/>
      <c r="AG1260" s="778"/>
      <c r="AH1260" s="778"/>
      <c r="AI1260" s="778"/>
      <c r="AJ1260" s="778"/>
      <c r="AK1260" s="778"/>
      <c r="AL1260" s="778"/>
      <c r="AM1260" s="778"/>
      <c r="AN1260" s="778"/>
      <c r="AO1260" s="778"/>
      <c r="AP1260" s="778"/>
      <c r="AQ1260" s="778"/>
      <c r="AR1260" s="778"/>
      <c r="AS1260" s="778"/>
      <c r="AT1260" s="778"/>
      <c r="AU1260" s="778"/>
      <c r="AV1260" s="778"/>
      <c r="AW1260" s="778"/>
      <c r="AX1260" s="778"/>
      <c r="AY1260" s="778"/>
      <c r="AZ1260" s="778"/>
      <c r="BA1260" s="778"/>
      <c r="BB1260" s="778"/>
      <c r="BC1260" s="778"/>
      <c r="BD1260" s="778"/>
      <c r="BE1260" s="778"/>
      <c r="BF1260" s="778"/>
      <c r="BG1260" s="778"/>
      <c r="BH1260" s="778"/>
      <c r="BI1260" s="778"/>
      <c r="BJ1260" s="778"/>
      <c r="BK1260" s="778"/>
      <c r="BL1260" s="778"/>
      <c r="BM1260" s="778"/>
      <c r="BN1260" s="778"/>
      <c r="BO1260" s="778"/>
      <c r="BP1260" s="778"/>
      <c r="BQ1260" s="778"/>
      <c r="BR1260" s="778"/>
      <c r="BS1260" s="778"/>
      <c r="BT1260" s="778"/>
      <c r="BU1260" s="778"/>
      <c r="BV1260" s="778"/>
      <c r="BW1260" s="778"/>
      <c r="BX1260" s="778"/>
      <c r="BY1260" s="778"/>
      <c r="BZ1260" s="778"/>
      <c r="CA1260" s="778"/>
      <c r="CB1260" s="778"/>
      <c r="CC1260" s="778"/>
      <c r="CD1260" s="778"/>
      <c r="CE1260" s="778"/>
      <c r="CF1260" s="778"/>
      <c r="CG1260" s="778"/>
      <c r="CH1260" s="778"/>
      <c r="CI1260" s="778"/>
      <c r="CJ1260" s="778"/>
      <c r="CK1260" s="778"/>
      <c r="CL1260" s="778"/>
      <c r="CM1260" s="778"/>
      <c r="CN1260" s="778"/>
      <c r="CO1260" s="778"/>
      <c r="CP1260" s="778"/>
      <c r="CQ1260" s="778"/>
      <c r="CR1260" s="778"/>
      <c r="CS1260" s="778"/>
      <c r="CT1260" s="778"/>
      <c r="CU1260" s="778"/>
      <c r="CV1260" s="778"/>
      <c r="CW1260" s="778"/>
      <c r="CX1260" s="778"/>
      <c r="CY1260" s="778"/>
      <c r="CZ1260" s="778"/>
      <c r="DA1260" s="778"/>
      <c r="DB1260" s="778"/>
      <c r="DC1260" s="778"/>
      <c r="DD1260" s="778"/>
      <c r="DE1260" s="778"/>
      <c r="DF1260" s="778"/>
      <c r="DG1260" s="778"/>
      <c r="DH1260" s="778"/>
      <c r="DI1260" s="778"/>
      <c r="DJ1260" s="778"/>
      <c r="DK1260" s="778"/>
      <c r="DL1260" s="778"/>
      <c r="DM1260" s="778"/>
      <c r="DN1260" s="778"/>
      <c r="DO1260" s="778"/>
      <c r="DP1260" s="778"/>
      <c r="DQ1260" s="778"/>
      <c r="DR1260" s="778"/>
      <c r="DS1260" s="778"/>
      <c r="DT1260" s="778"/>
      <c r="DU1260" s="778"/>
      <c r="DV1260" s="778"/>
      <c r="DW1260" s="778"/>
      <c r="DX1260" s="778"/>
      <c r="DY1260" s="778"/>
      <c r="DZ1260" s="778"/>
      <c r="EA1260" s="778"/>
      <c r="EB1260" s="778"/>
      <c r="EC1260" s="778"/>
      <c r="ED1260" s="778"/>
      <c r="EE1260" s="778"/>
      <c r="EF1260" s="778"/>
      <c r="EG1260" s="778"/>
      <c r="EH1260" s="778"/>
      <c r="EI1260" s="778"/>
      <c r="EJ1260" s="778"/>
      <c r="EK1260" s="778"/>
      <c r="EL1260" s="778"/>
      <c r="EM1260" s="778"/>
      <c r="EN1260" s="778"/>
      <c r="EO1260" s="778"/>
      <c r="EP1260" s="778"/>
      <c r="EQ1260" s="778"/>
      <c r="ER1260" s="778"/>
      <c r="ES1260" s="778"/>
      <c r="ET1260" s="778"/>
      <c r="EU1260" s="778"/>
      <c r="EV1260" s="778"/>
      <c r="EW1260" s="778"/>
      <c r="EX1260" s="778"/>
      <c r="EY1260" s="778"/>
      <c r="EZ1260" s="778"/>
      <c r="FA1260" s="778"/>
      <c r="FB1260" s="778"/>
      <c r="FC1260" s="778"/>
      <c r="FD1260" s="778"/>
      <c r="FE1260" s="778"/>
      <c r="FF1260" s="778"/>
      <c r="FG1260" s="778"/>
      <c r="FH1260" s="778"/>
      <c r="FI1260" s="778"/>
      <c r="FJ1260" s="778"/>
      <c r="FK1260" s="778"/>
      <c r="FL1260" s="778"/>
      <c r="FM1260" s="778"/>
      <c r="FN1260" s="778"/>
      <c r="FO1260" s="778"/>
      <c r="FP1260" s="778"/>
      <c r="FQ1260" s="778"/>
      <c r="FR1260" s="778"/>
      <c r="FS1260" s="778"/>
      <c r="FT1260" s="778"/>
      <c r="FU1260" s="778"/>
      <c r="FV1260" s="778"/>
      <c r="FW1260" s="778"/>
      <c r="FX1260" s="778"/>
      <c r="FY1260" s="778"/>
      <c r="FZ1260" s="778"/>
      <c r="GA1260" s="778"/>
      <c r="GB1260" s="778"/>
      <c r="GC1260" s="778"/>
      <c r="GD1260" s="778"/>
      <c r="GE1260" s="778"/>
      <c r="GF1260" s="778"/>
      <c r="GG1260" s="778"/>
      <c r="GH1260" s="778"/>
      <c r="GI1260" s="778"/>
      <c r="GJ1260" s="778"/>
      <c r="GK1260" s="778"/>
      <c r="GL1260" s="778"/>
      <c r="GM1260" s="778"/>
      <c r="GN1260" s="778"/>
      <c r="GO1260" s="778"/>
      <c r="GP1260" s="778"/>
      <c r="GQ1260" s="778"/>
      <c r="GR1260" s="778"/>
      <c r="GS1260" s="778"/>
      <c r="GT1260" s="778"/>
      <c r="GU1260" s="778"/>
      <c r="GV1260" s="778"/>
      <c r="GW1260" s="778"/>
      <c r="GX1260" s="778"/>
      <c r="GY1260" s="778"/>
      <c r="GZ1260" s="778"/>
      <c r="HA1260" s="778"/>
      <c r="HB1260" s="778"/>
      <c r="HC1260" s="778"/>
      <c r="HD1260" s="778"/>
      <c r="HE1260" s="778"/>
      <c r="HF1260" s="778"/>
      <c r="HG1260" s="778"/>
      <c r="HH1260" s="778"/>
    </row>
    <row r="1261" spans="1:216" s="782" customFormat="1">
      <c r="A1261" s="779"/>
      <c r="B1261" s="780"/>
      <c r="C1261" s="780"/>
      <c r="D1261" s="780"/>
      <c r="E1261" s="780"/>
      <c r="F1261" s="780"/>
      <c r="G1261" s="780"/>
      <c r="H1261" s="780"/>
      <c r="I1261" s="780"/>
      <c r="J1261" s="780"/>
      <c r="K1261" s="780"/>
      <c r="L1261" s="780"/>
      <c r="M1261" s="780"/>
      <c r="N1261" s="780"/>
      <c r="O1261" s="780"/>
      <c r="P1261" s="780"/>
      <c r="Q1261" s="781"/>
      <c r="R1261" s="778"/>
      <c r="S1261" s="778"/>
      <c r="T1261" s="778"/>
      <c r="U1261" s="778"/>
      <c r="V1261" s="778"/>
      <c r="W1261" s="778"/>
      <c r="X1261" s="778"/>
      <c r="Y1261" s="778"/>
      <c r="Z1261" s="778"/>
      <c r="AA1261" s="778"/>
      <c r="AB1261" s="778"/>
      <c r="AC1261" s="778"/>
      <c r="AD1261" s="778"/>
      <c r="AE1261" s="778"/>
      <c r="AF1261" s="778"/>
      <c r="AG1261" s="778"/>
      <c r="AH1261" s="778"/>
      <c r="AI1261" s="778"/>
      <c r="AJ1261" s="778"/>
      <c r="AK1261" s="778"/>
      <c r="AL1261" s="778"/>
      <c r="AM1261" s="778"/>
      <c r="AN1261" s="778"/>
      <c r="AO1261" s="778"/>
      <c r="AP1261" s="778"/>
      <c r="AQ1261" s="778"/>
      <c r="AR1261" s="778"/>
      <c r="AS1261" s="778"/>
      <c r="AT1261" s="778"/>
      <c r="AU1261" s="778"/>
      <c r="AV1261" s="778"/>
      <c r="AW1261" s="778"/>
      <c r="AX1261" s="778"/>
      <c r="AY1261" s="778"/>
      <c r="AZ1261" s="778"/>
      <c r="BA1261" s="778"/>
      <c r="BB1261" s="778"/>
      <c r="BC1261" s="778"/>
      <c r="BD1261" s="778"/>
      <c r="BE1261" s="778"/>
      <c r="BF1261" s="778"/>
      <c r="BG1261" s="778"/>
      <c r="BH1261" s="778"/>
      <c r="BI1261" s="778"/>
      <c r="BJ1261" s="778"/>
      <c r="BK1261" s="778"/>
      <c r="BL1261" s="778"/>
      <c r="BM1261" s="778"/>
      <c r="BN1261" s="778"/>
      <c r="BO1261" s="778"/>
      <c r="BP1261" s="778"/>
      <c r="BQ1261" s="778"/>
      <c r="BR1261" s="778"/>
      <c r="BS1261" s="778"/>
      <c r="BT1261" s="778"/>
      <c r="BU1261" s="778"/>
      <c r="BV1261" s="778"/>
      <c r="BW1261" s="778"/>
      <c r="BX1261" s="778"/>
      <c r="BY1261" s="778"/>
      <c r="BZ1261" s="778"/>
      <c r="CA1261" s="778"/>
      <c r="CB1261" s="778"/>
      <c r="CC1261" s="778"/>
      <c r="CD1261" s="778"/>
      <c r="CE1261" s="778"/>
      <c r="CF1261" s="778"/>
      <c r="CG1261" s="778"/>
      <c r="CH1261" s="778"/>
      <c r="CI1261" s="778"/>
      <c r="CJ1261" s="778"/>
      <c r="CK1261" s="778"/>
      <c r="CL1261" s="778"/>
      <c r="CM1261" s="778"/>
      <c r="CN1261" s="778"/>
      <c r="CO1261" s="778"/>
      <c r="CP1261" s="778"/>
      <c r="CQ1261" s="778"/>
      <c r="CR1261" s="778"/>
      <c r="CS1261" s="778"/>
      <c r="CT1261" s="778"/>
      <c r="CU1261" s="778"/>
      <c r="CV1261" s="778"/>
      <c r="CW1261" s="778"/>
      <c r="CX1261" s="778"/>
      <c r="CY1261" s="778"/>
      <c r="CZ1261" s="778"/>
      <c r="DA1261" s="778"/>
      <c r="DB1261" s="778"/>
      <c r="DC1261" s="778"/>
      <c r="DD1261" s="778"/>
      <c r="DE1261" s="778"/>
      <c r="DF1261" s="778"/>
      <c r="DG1261" s="778"/>
      <c r="DH1261" s="778"/>
      <c r="DI1261" s="778"/>
      <c r="DJ1261" s="778"/>
      <c r="DK1261" s="778"/>
      <c r="DL1261" s="778"/>
      <c r="DM1261" s="778"/>
      <c r="DN1261" s="778"/>
      <c r="DO1261" s="778"/>
      <c r="DP1261" s="778"/>
      <c r="DQ1261" s="778"/>
      <c r="DR1261" s="778"/>
      <c r="DS1261" s="778"/>
      <c r="DT1261" s="778"/>
      <c r="DU1261" s="778"/>
      <c r="DV1261" s="778"/>
      <c r="DW1261" s="778"/>
      <c r="DX1261" s="778"/>
      <c r="DY1261" s="778"/>
      <c r="DZ1261" s="778"/>
      <c r="EA1261" s="778"/>
      <c r="EB1261" s="778"/>
      <c r="EC1261" s="778"/>
      <c r="ED1261" s="778"/>
      <c r="EE1261" s="778"/>
      <c r="EF1261" s="778"/>
      <c r="EG1261" s="778"/>
      <c r="EH1261" s="778"/>
      <c r="EI1261" s="778"/>
      <c r="EJ1261" s="778"/>
      <c r="EK1261" s="778"/>
      <c r="EL1261" s="778"/>
      <c r="EM1261" s="778"/>
      <c r="EN1261" s="778"/>
      <c r="EO1261" s="778"/>
      <c r="EP1261" s="778"/>
      <c r="EQ1261" s="778"/>
      <c r="ER1261" s="778"/>
      <c r="ES1261" s="778"/>
      <c r="ET1261" s="778"/>
      <c r="EU1261" s="778"/>
      <c r="EV1261" s="778"/>
      <c r="EW1261" s="778"/>
      <c r="EX1261" s="778"/>
      <c r="EY1261" s="778"/>
      <c r="EZ1261" s="778"/>
      <c r="FA1261" s="778"/>
      <c r="FB1261" s="778"/>
      <c r="FC1261" s="778"/>
      <c r="FD1261" s="778"/>
      <c r="FE1261" s="778"/>
      <c r="FF1261" s="778"/>
      <c r="FG1261" s="778"/>
      <c r="FH1261" s="778"/>
      <c r="FI1261" s="778"/>
      <c r="FJ1261" s="778"/>
      <c r="FK1261" s="778"/>
      <c r="FL1261" s="778"/>
      <c r="FM1261" s="778"/>
      <c r="FN1261" s="778"/>
      <c r="FO1261" s="778"/>
      <c r="FP1261" s="778"/>
      <c r="FQ1261" s="778"/>
      <c r="FR1261" s="778"/>
      <c r="FS1261" s="778"/>
      <c r="FT1261" s="778"/>
      <c r="FU1261" s="778"/>
      <c r="FV1261" s="778"/>
      <c r="FW1261" s="778"/>
      <c r="FX1261" s="778"/>
      <c r="FY1261" s="778"/>
      <c r="FZ1261" s="778"/>
      <c r="GA1261" s="778"/>
      <c r="GB1261" s="778"/>
      <c r="GC1261" s="778"/>
      <c r="GD1261" s="778"/>
      <c r="GE1261" s="778"/>
      <c r="GF1261" s="778"/>
      <c r="GG1261" s="778"/>
      <c r="GH1261" s="778"/>
      <c r="GI1261" s="778"/>
      <c r="GJ1261" s="778"/>
      <c r="GK1261" s="778"/>
      <c r="GL1261" s="778"/>
      <c r="GM1261" s="778"/>
      <c r="GN1261" s="778"/>
      <c r="GO1261" s="778"/>
      <c r="GP1261" s="778"/>
      <c r="GQ1261" s="778"/>
      <c r="GR1261" s="778"/>
      <c r="GS1261" s="778"/>
      <c r="GT1261" s="778"/>
      <c r="GU1261" s="778"/>
      <c r="GV1261" s="778"/>
      <c r="GW1261" s="778"/>
      <c r="GX1261" s="778"/>
      <c r="GY1261" s="778"/>
      <c r="GZ1261" s="778"/>
      <c r="HA1261" s="778"/>
      <c r="HB1261" s="778"/>
      <c r="HC1261" s="778"/>
      <c r="HD1261" s="778"/>
      <c r="HE1261" s="778"/>
      <c r="HF1261" s="778"/>
      <c r="HG1261" s="778"/>
      <c r="HH1261" s="778"/>
    </row>
    <row r="1262" spans="1:216" s="782" customFormat="1">
      <c r="A1262" s="779"/>
      <c r="B1262" s="780"/>
      <c r="C1262" s="780"/>
      <c r="D1262" s="780"/>
      <c r="E1262" s="780"/>
      <c r="F1262" s="780"/>
      <c r="G1262" s="780"/>
      <c r="H1262" s="780"/>
      <c r="I1262" s="780"/>
      <c r="J1262" s="780"/>
      <c r="K1262" s="780"/>
      <c r="L1262" s="780"/>
      <c r="M1262" s="780"/>
      <c r="N1262" s="780"/>
      <c r="O1262" s="780"/>
      <c r="P1262" s="780"/>
      <c r="Q1262" s="781"/>
      <c r="R1262" s="778"/>
      <c r="S1262" s="778"/>
      <c r="T1262" s="778"/>
      <c r="U1262" s="778"/>
      <c r="V1262" s="778"/>
      <c r="W1262" s="778"/>
      <c r="X1262" s="778"/>
      <c r="Y1262" s="778"/>
      <c r="Z1262" s="778"/>
      <c r="AA1262" s="778"/>
      <c r="AB1262" s="778"/>
      <c r="AC1262" s="778"/>
      <c r="AD1262" s="778"/>
      <c r="AE1262" s="778"/>
      <c r="AF1262" s="778"/>
      <c r="AG1262" s="778"/>
      <c r="AH1262" s="778"/>
      <c r="AI1262" s="778"/>
      <c r="AJ1262" s="778"/>
      <c r="AK1262" s="778"/>
      <c r="AL1262" s="778"/>
      <c r="AM1262" s="778"/>
      <c r="AN1262" s="778"/>
      <c r="AO1262" s="778"/>
      <c r="AP1262" s="778"/>
      <c r="AQ1262" s="778"/>
      <c r="AR1262" s="778"/>
      <c r="AS1262" s="778"/>
      <c r="AT1262" s="778"/>
      <c r="AU1262" s="778"/>
      <c r="AV1262" s="778"/>
      <c r="AW1262" s="778"/>
      <c r="AX1262" s="778"/>
      <c r="AY1262" s="778"/>
      <c r="AZ1262" s="778"/>
      <c r="BA1262" s="778"/>
      <c r="BB1262" s="778"/>
      <c r="BC1262" s="778"/>
      <c r="BD1262" s="778"/>
      <c r="BE1262" s="778"/>
      <c r="BF1262" s="778"/>
      <c r="BG1262" s="778"/>
      <c r="BH1262" s="778"/>
      <c r="BI1262" s="778"/>
      <c r="BJ1262" s="778"/>
      <c r="BK1262" s="778"/>
      <c r="BL1262" s="778"/>
      <c r="BM1262" s="778"/>
      <c r="BN1262" s="778"/>
      <c r="BO1262" s="778"/>
      <c r="BP1262" s="778"/>
      <c r="BQ1262" s="778"/>
      <c r="BR1262" s="778"/>
      <c r="BS1262" s="778"/>
      <c r="BT1262" s="778"/>
      <c r="BU1262" s="778"/>
      <c r="BV1262" s="778"/>
      <c r="BW1262" s="778"/>
      <c r="BX1262" s="778"/>
      <c r="BY1262" s="778"/>
      <c r="BZ1262" s="778"/>
      <c r="CA1262" s="778"/>
      <c r="CB1262" s="778"/>
      <c r="CC1262" s="778"/>
      <c r="CD1262" s="778"/>
      <c r="CE1262" s="778"/>
      <c r="CF1262" s="778"/>
      <c r="CG1262" s="778"/>
      <c r="CH1262" s="778"/>
      <c r="CI1262" s="778"/>
      <c r="CJ1262" s="778"/>
      <c r="CK1262" s="778"/>
      <c r="CL1262" s="778"/>
      <c r="CM1262" s="778"/>
      <c r="CN1262" s="778"/>
      <c r="CO1262" s="778"/>
      <c r="CP1262" s="778"/>
      <c r="CQ1262" s="778"/>
      <c r="CR1262" s="778"/>
      <c r="CS1262" s="778"/>
      <c r="CT1262" s="778"/>
      <c r="CU1262" s="778"/>
      <c r="CV1262" s="778"/>
      <c r="CW1262" s="778"/>
      <c r="CX1262" s="778"/>
      <c r="CY1262" s="778"/>
      <c r="CZ1262" s="778"/>
      <c r="DA1262" s="778"/>
      <c r="DB1262" s="778"/>
      <c r="DC1262" s="778"/>
      <c r="DD1262" s="778"/>
      <c r="DE1262" s="778"/>
      <c r="DF1262" s="778"/>
      <c r="DG1262" s="778"/>
      <c r="DH1262" s="778"/>
      <c r="DI1262" s="778"/>
      <c r="DJ1262" s="778"/>
      <c r="DK1262" s="778"/>
      <c r="DL1262" s="778"/>
      <c r="DM1262" s="778"/>
      <c r="DN1262" s="778"/>
      <c r="DO1262" s="778"/>
      <c r="DP1262" s="778"/>
      <c r="DQ1262" s="778"/>
      <c r="DR1262" s="778"/>
      <c r="DS1262" s="778"/>
      <c r="DT1262" s="778"/>
      <c r="DU1262" s="778"/>
      <c r="DV1262" s="778"/>
      <c r="DW1262" s="778"/>
      <c r="DX1262" s="778"/>
      <c r="DY1262" s="778"/>
      <c r="DZ1262" s="778"/>
      <c r="EA1262" s="778"/>
      <c r="EB1262" s="778"/>
      <c r="EC1262" s="778"/>
      <c r="ED1262" s="778"/>
      <c r="EE1262" s="778"/>
      <c r="EF1262" s="778"/>
      <c r="EG1262" s="778"/>
      <c r="EH1262" s="778"/>
      <c r="EI1262" s="778"/>
      <c r="EJ1262" s="778"/>
      <c r="EK1262" s="778"/>
      <c r="EL1262" s="778"/>
      <c r="EM1262" s="778"/>
      <c r="EN1262" s="778"/>
      <c r="EO1262" s="778"/>
      <c r="EP1262" s="778"/>
      <c r="EQ1262" s="778"/>
      <c r="ER1262" s="778"/>
      <c r="ES1262" s="778"/>
      <c r="ET1262" s="778"/>
      <c r="EU1262" s="778"/>
      <c r="EV1262" s="778"/>
      <c r="EW1262" s="778"/>
      <c r="EX1262" s="778"/>
      <c r="EY1262" s="778"/>
      <c r="EZ1262" s="778"/>
      <c r="FA1262" s="778"/>
      <c r="FB1262" s="778"/>
      <c r="FC1262" s="778"/>
      <c r="FD1262" s="778"/>
      <c r="FE1262" s="778"/>
      <c r="FF1262" s="778"/>
      <c r="FG1262" s="778"/>
      <c r="FH1262" s="778"/>
      <c r="FI1262" s="778"/>
      <c r="FJ1262" s="778"/>
      <c r="FK1262" s="778"/>
      <c r="FL1262" s="778"/>
      <c r="FM1262" s="778"/>
      <c r="FN1262" s="778"/>
      <c r="FO1262" s="778"/>
      <c r="FP1262" s="778"/>
      <c r="FQ1262" s="778"/>
      <c r="FR1262" s="778"/>
      <c r="FS1262" s="778"/>
      <c r="FT1262" s="778"/>
      <c r="FU1262" s="778"/>
      <c r="FV1262" s="778"/>
      <c r="FW1262" s="778"/>
      <c r="FX1262" s="778"/>
      <c r="FY1262" s="778"/>
      <c r="FZ1262" s="778"/>
      <c r="GA1262" s="778"/>
      <c r="GB1262" s="778"/>
      <c r="GC1262" s="778"/>
      <c r="GD1262" s="778"/>
      <c r="GE1262" s="778"/>
      <c r="GF1262" s="778"/>
      <c r="GG1262" s="778"/>
      <c r="GH1262" s="778"/>
      <c r="GI1262" s="778"/>
      <c r="GJ1262" s="778"/>
      <c r="GK1262" s="778"/>
      <c r="GL1262" s="778"/>
      <c r="GM1262" s="778"/>
      <c r="GN1262" s="778"/>
      <c r="GO1262" s="778"/>
      <c r="GP1262" s="778"/>
      <c r="GQ1262" s="778"/>
      <c r="GR1262" s="778"/>
      <c r="GS1262" s="778"/>
      <c r="GT1262" s="778"/>
      <c r="GU1262" s="778"/>
      <c r="GV1262" s="778"/>
      <c r="GW1262" s="778"/>
      <c r="GX1262" s="778"/>
      <c r="GY1262" s="778"/>
      <c r="GZ1262" s="778"/>
      <c r="HA1262" s="778"/>
      <c r="HB1262" s="778"/>
      <c r="HC1262" s="778"/>
      <c r="HD1262" s="778"/>
      <c r="HE1262" s="778"/>
      <c r="HF1262" s="778"/>
      <c r="HG1262" s="778"/>
      <c r="HH1262" s="778"/>
    </row>
    <row r="1263" spans="1:216" s="782" customFormat="1">
      <c r="A1263" s="779"/>
      <c r="B1263" s="780"/>
      <c r="C1263" s="780"/>
      <c r="D1263" s="780"/>
      <c r="E1263" s="780"/>
      <c r="F1263" s="780"/>
      <c r="G1263" s="780"/>
      <c r="H1263" s="780"/>
      <c r="I1263" s="780"/>
      <c r="J1263" s="780"/>
      <c r="K1263" s="780"/>
      <c r="L1263" s="780"/>
      <c r="M1263" s="780"/>
      <c r="N1263" s="780"/>
      <c r="O1263" s="780"/>
      <c r="P1263" s="780"/>
      <c r="Q1263" s="781"/>
      <c r="R1263" s="778"/>
      <c r="S1263" s="778"/>
      <c r="T1263" s="778"/>
      <c r="U1263" s="778"/>
      <c r="V1263" s="778"/>
      <c r="W1263" s="778"/>
      <c r="X1263" s="778"/>
      <c r="Y1263" s="778"/>
      <c r="Z1263" s="778"/>
      <c r="AA1263" s="778"/>
      <c r="AB1263" s="778"/>
      <c r="AC1263" s="778"/>
      <c r="AD1263" s="778"/>
      <c r="AE1263" s="778"/>
      <c r="AF1263" s="778"/>
      <c r="AG1263" s="778"/>
      <c r="AH1263" s="778"/>
      <c r="AI1263" s="778"/>
      <c r="AJ1263" s="778"/>
      <c r="AK1263" s="778"/>
      <c r="AL1263" s="778"/>
      <c r="AM1263" s="778"/>
      <c r="AN1263" s="778"/>
      <c r="AO1263" s="778"/>
      <c r="AP1263" s="778"/>
      <c r="AQ1263" s="778"/>
      <c r="AR1263" s="778"/>
      <c r="AS1263" s="778"/>
      <c r="AT1263" s="778"/>
      <c r="AU1263" s="778"/>
      <c r="AV1263" s="778"/>
      <c r="AW1263" s="778"/>
      <c r="AX1263" s="778"/>
      <c r="AY1263" s="778"/>
      <c r="AZ1263" s="778"/>
      <c r="BA1263" s="778"/>
      <c r="BB1263" s="778"/>
      <c r="BC1263" s="778"/>
      <c r="BD1263" s="778"/>
      <c r="BE1263" s="778"/>
      <c r="BF1263" s="778"/>
      <c r="BG1263" s="778"/>
      <c r="BH1263" s="778"/>
      <c r="BI1263" s="778"/>
      <c r="BJ1263" s="778"/>
      <c r="BK1263" s="778"/>
      <c r="BL1263" s="778"/>
      <c r="BM1263" s="778"/>
      <c r="BN1263" s="778"/>
      <c r="BO1263" s="778"/>
      <c r="BP1263" s="778"/>
      <c r="BQ1263" s="778"/>
      <c r="BR1263" s="778"/>
      <c r="BS1263" s="778"/>
      <c r="BT1263" s="778"/>
      <c r="BU1263" s="778"/>
      <c r="BV1263" s="778"/>
      <c r="BW1263" s="778"/>
      <c r="BX1263" s="778"/>
      <c r="BY1263" s="778"/>
      <c r="BZ1263" s="778"/>
      <c r="CA1263" s="778"/>
      <c r="CB1263" s="778"/>
      <c r="CC1263" s="778"/>
      <c r="CD1263" s="778"/>
      <c r="CE1263" s="778"/>
      <c r="CF1263" s="778"/>
      <c r="CG1263" s="778"/>
      <c r="CH1263" s="778"/>
      <c r="CI1263" s="778"/>
      <c r="CJ1263" s="778"/>
      <c r="CK1263" s="778"/>
      <c r="CL1263" s="778"/>
      <c r="CM1263" s="778"/>
      <c r="CN1263" s="778"/>
      <c r="CO1263" s="778"/>
      <c r="CP1263" s="778"/>
      <c r="CQ1263" s="778"/>
      <c r="CR1263" s="778"/>
      <c r="CS1263" s="778"/>
      <c r="CT1263" s="778"/>
      <c r="CU1263" s="778"/>
      <c r="CV1263" s="778"/>
      <c r="CW1263" s="778"/>
      <c r="CX1263" s="778"/>
      <c r="CY1263" s="778"/>
      <c r="CZ1263" s="778"/>
      <c r="DA1263" s="778"/>
      <c r="DB1263" s="778"/>
      <c r="DC1263" s="778"/>
      <c r="DD1263" s="778"/>
      <c r="DE1263" s="778"/>
      <c r="DF1263" s="778"/>
      <c r="DG1263" s="778"/>
      <c r="DH1263" s="778"/>
      <c r="DI1263" s="778"/>
      <c r="DJ1263" s="778"/>
      <c r="DK1263" s="778"/>
      <c r="DL1263" s="778"/>
      <c r="DM1263" s="778"/>
      <c r="DN1263" s="778"/>
      <c r="DO1263" s="778"/>
      <c r="DP1263" s="778"/>
      <c r="DQ1263" s="778"/>
      <c r="DR1263" s="778"/>
      <c r="DS1263" s="778"/>
      <c r="DT1263" s="778"/>
      <c r="DU1263" s="778"/>
      <c r="DV1263" s="778"/>
      <c r="DW1263" s="778"/>
      <c r="DX1263" s="778"/>
      <c r="DY1263" s="778"/>
      <c r="DZ1263" s="778"/>
      <c r="EA1263" s="778"/>
      <c r="EB1263" s="778"/>
      <c r="EC1263" s="778"/>
      <c r="ED1263" s="778"/>
      <c r="EE1263" s="778"/>
      <c r="EF1263" s="778"/>
      <c r="EG1263" s="778"/>
      <c r="EH1263" s="778"/>
      <c r="EI1263" s="778"/>
      <c r="EJ1263" s="778"/>
      <c r="EK1263" s="778"/>
      <c r="EL1263" s="778"/>
      <c r="EM1263" s="778"/>
      <c r="EN1263" s="778"/>
      <c r="EO1263" s="778"/>
      <c r="EP1263" s="778"/>
      <c r="EQ1263" s="778"/>
      <c r="ER1263" s="778"/>
      <c r="ES1263" s="778"/>
      <c r="ET1263" s="778"/>
      <c r="EU1263" s="778"/>
      <c r="EV1263" s="778"/>
      <c r="EW1263" s="778"/>
      <c r="EX1263" s="778"/>
      <c r="EY1263" s="778"/>
      <c r="EZ1263" s="778"/>
      <c r="FA1263" s="778"/>
      <c r="FB1263" s="778"/>
      <c r="FC1263" s="778"/>
      <c r="FD1263" s="778"/>
      <c r="FE1263" s="778"/>
      <c r="FF1263" s="778"/>
      <c r="FG1263" s="778"/>
      <c r="FH1263" s="778"/>
      <c r="FI1263" s="778"/>
      <c r="FJ1263" s="778"/>
      <c r="FK1263" s="778"/>
      <c r="FL1263" s="778"/>
      <c r="FM1263" s="778"/>
      <c r="FN1263" s="778"/>
      <c r="FO1263" s="778"/>
      <c r="FP1263" s="778"/>
      <c r="FQ1263" s="778"/>
      <c r="FR1263" s="778"/>
      <c r="FS1263" s="778"/>
      <c r="FT1263" s="778"/>
      <c r="FU1263" s="778"/>
      <c r="FV1263" s="778"/>
      <c r="FW1263" s="778"/>
      <c r="FX1263" s="778"/>
      <c r="FY1263" s="778"/>
      <c r="FZ1263" s="778"/>
      <c r="GA1263" s="778"/>
      <c r="GB1263" s="778"/>
      <c r="GC1263" s="778"/>
      <c r="GD1263" s="778"/>
      <c r="GE1263" s="778"/>
      <c r="GF1263" s="778"/>
      <c r="GG1263" s="778"/>
      <c r="GH1263" s="778"/>
      <c r="GI1263" s="778"/>
      <c r="GJ1263" s="778"/>
      <c r="GK1263" s="778"/>
      <c r="GL1263" s="778"/>
      <c r="GM1263" s="778"/>
      <c r="GN1263" s="778"/>
      <c r="GO1263" s="778"/>
      <c r="GP1263" s="778"/>
      <c r="GQ1263" s="778"/>
      <c r="GR1263" s="778"/>
      <c r="GS1263" s="778"/>
      <c r="GT1263" s="778"/>
      <c r="GU1263" s="778"/>
      <c r="GV1263" s="778"/>
      <c r="GW1263" s="778"/>
      <c r="GX1263" s="778"/>
      <c r="GY1263" s="778"/>
      <c r="GZ1263" s="778"/>
      <c r="HA1263" s="778"/>
      <c r="HB1263" s="778"/>
      <c r="HC1263" s="778"/>
      <c r="HD1263" s="778"/>
      <c r="HE1263" s="778"/>
      <c r="HF1263" s="778"/>
      <c r="HG1263" s="778"/>
      <c r="HH1263" s="778"/>
    </row>
    <row r="1264" spans="1:216" s="782" customFormat="1">
      <c r="A1264" s="779"/>
      <c r="B1264" s="780"/>
      <c r="C1264" s="780"/>
      <c r="D1264" s="780"/>
      <c r="E1264" s="780"/>
      <c r="F1264" s="780"/>
      <c r="G1264" s="780"/>
      <c r="H1264" s="780"/>
      <c r="I1264" s="780"/>
      <c r="J1264" s="780"/>
      <c r="K1264" s="780"/>
      <c r="L1264" s="780"/>
      <c r="M1264" s="780"/>
      <c r="N1264" s="780"/>
      <c r="O1264" s="780"/>
      <c r="P1264" s="780"/>
      <c r="Q1264" s="781"/>
      <c r="R1264" s="778"/>
      <c r="S1264" s="778"/>
      <c r="T1264" s="778"/>
      <c r="U1264" s="778"/>
      <c r="V1264" s="778"/>
      <c r="W1264" s="778"/>
      <c r="X1264" s="778"/>
      <c r="Y1264" s="778"/>
      <c r="Z1264" s="778"/>
      <c r="AA1264" s="778"/>
      <c r="AB1264" s="778"/>
      <c r="AC1264" s="778"/>
      <c r="AD1264" s="778"/>
      <c r="AE1264" s="778"/>
      <c r="AF1264" s="778"/>
      <c r="AG1264" s="778"/>
      <c r="AH1264" s="778"/>
      <c r="AI1264" s="778"/>
      <c r="AJ1264" s="778"/>
      <c r="AK1264" s="778"/>
      <c r="AL1264" s="778"/>
      <c r="AM1264" s="778"/>
      <c r="AN1264" s="778"/>
      <c r="AO1264" s="778"/>
      <c r="AP1264" s="778"/>
      <c r="AQ1264" s="778"/>
      <c r="AR1264" s="778"/>
      <c r="AS1264" s="778"/>
      <c r="AT1264" s="778"/>
      <c r="AU1264" s="778"/>
      <c r="AV1264" s="778"/>
      <c r="AW1264" s="778"/>
      <c r="AX1264" s="778"/>
      <c r="AY1264" s="778"/>
      <c r="AZ1264" s="778"/>
      <c r="BA1264" s="778"/>
      <c r="BB1264" s="778"/>
      <c r="BC1264" s="778"/>
      <c r="BD1264" s="778"/>
      <c r="BE1264" s="778"/>
      <c r="BF1264" s="778"/>
      <c r="BG1264" s="778"/>
      <c r="BH1264" s="778"/>
      <c r="BI1264" s="778"/>
      <c r="BJ1264" s="778"/>
      <c r="BK1264" s="778"/>
      <c r="BL1264" s="778"/>
      <c r="BM1264" s="778"/>
      <c r="BN1264" s="778"/>
      <c r="BO1264" s="778"/>
      <c r="BP1264" s="778"/>
      <c r="BQ1264" s="778"/>
      <c r="BR1264" s="778"/>
      <c r="BS1264" s="778"/>
      <c r="BT1264" s="778"/>
      <c r="BU1264" s="778"/>
      <c r="BV1264" s="778"/>
      <c r="BW1264" s="778"/>
      <c r="BX1264" s="778"/>
      <c r="BY1264" s="778"/>
      <c r="BZ1264" s="778"/>
      <c r="CA1264" s="778"/>
      <c r="CB1264" s="778"/>
      <c r="CC1264" s="778"/>
      <c r="CD1264" s="778"/>
      <c r="CE1264" s="778"/>
      <c r="CF1264" s="778"/>
      <c r="CG1264" s="778"/>
      <c r="CH1264" s="778"/>
      <c r="CI1264" s="778"/>
      <c r="CJ1264" s="778"/>
      <c r="CK1264" s="778"/>
      <c r="CL1264" s="778"/>
      <c r="CM1264" s="778"/>
      <c r="CN1264" s="778"/>
      <c r="CO1264" s="778"/>
      <c r="CP1264" s="778"/>
      <c r="CQ1264" s="778"/>
      <c r="CR1264" s="778"/>
      <c r="CS1264" s="778"/>
      <c r="CT1264" s="778"/>
      <c r="CU1264" s="778"/>
      <c r="CV1264" s="778"/>
      <c r="CW1264" s="778"/>
      <c r="CX1264" s="778"/>
      <c r="CY1264" s="778"/>
      <c r="CZ1264" s="778"/>
      <c r="DA1264" s="778"/>
      <c r="DB1264" s="778"/>
      <c r="DC1264" s="778"/>
      <c r="DD1264" s="778"/>
      <c r="DE1264" s="778"/>
      <c r="DF1264" s="778"/>
      <c r="DG1264" s="778"/>
      <c r="DH1264" s="778"/>
      <c r="DI1264" s="778"/>
      <c r="DJ1264" s="778"/>
      <c r="DK1264" s="778"/>
      <c r="DL1264" s="778"/>
      <c r="DM1264" s="778"/>
      <c r="DN1264" s="778"/>
      <c r="DO1264" s="778"/>
      <c r="DP1264" s="778"/>
      <c r="DQ1264" s="778"/>
      <c r="DR1264" s="778"/>
      <c r="DS1264" s="778"/>
      <c r="DT1264" s="778"/>
      <c r="DU1264" s="778"/>
      <c r="DV1264" s="778"/>
      <c r="DW1264" s="778"/>
      <c r="DX1264" s="778"/>
      <c r="DY1264" s="778"/>
      <c r="DZ1264" s="778"/>
      <c r="EA1264" s="778"/>
      <c r="EB1264" s="778"/>
      <c r="EC1264" s="778"/>
      <c r="ED1264" s="778"/>
      <c r="EE1264" s="778"/>
      <c r="EF1264" s="778"/>
      <c r="EG1264" s="778"/>
      <c r="EH1264" s="778"/>
      <c r="EI1264" s="778"/>
      <c r="EJ1264" s="778"/>
      <c r="EK1264" s="778"/>
      <c r="EL1264" s="778"/>
      <c r="EM1264" s="778"/>
      <c r="EN1264" s="778"/>
      <c r="EO1264" s="778"/>
      <c r="EP1264" s="778"/>
      <c r="EQ1264" s="778"/>
      <c r="ER1264" s="778"/>
      <c r="ES1264" s="778"/>
      <c r="ET1264" s="778"/>
      <c r="EU1264" s="778"/>
      <c r="EV1264" s="778"/>
      <c r="EW1264" s="778"/>
      <c r="EX1264" s="778"/>
      <c r="EY1264" s="778"/>
      <c r="EZ1264" s="778"/>
      <c r="FA1264" s="778"/>
      <c r="FB1264" s="778"/>
      <c r="FC1264" s="778"/>
      <c r="FD1264" s="778"/>
      <c r="FE1264" s="778"/>
      <c r="FF1264" s="778"/>
      <c r="FG1264" s="778"/>
      <c r="FH1264" s="778"/>
      <c r="FI1264" s="778"/>
      <c r="FJ1264" s="778"/>
      <c r="FK1264" s="778"/>
      <c r="FL1264" s="778"/>
      <c r="FM1264" s="778"/>
      <c r="FN1264" s="778"/>
      <c r="FO1264" s="778"/>
      <c r="FP1264" s="778"/>
      <c r="FQ1264" s="778"/>
      <c r="FR1264" s="778"/>
      <c r="FS1264" s="778"/>
      <c r="FT1264" s="778"/>
      <c r="FU1264" s="778"/>
      <c r="FV1264" s="778"/>
      <c r="FW1264" s="778"/>
      <c r="FX1264" s="778"/>
      <c r="FY1264" s="778"/>
      <c r="FZ1264" s="778"/>
      <c r="GA1264" s="778"/>
      <c r="GB1264" s="778"/>
      <c r="GC1264" s="778"/>
      <c r="GD1264" s="778"/>
      <c r="GE1264" s="778"/>
      <c r="GF1264" s="778"/>
      <c r="GG1264" s="778"/>
      <c r="GH1264" s="778"/>
      <c r="GI1264" s="778"/>
      <c r="GJ1264" s="778"/>
      <c r="GK1264" s="778"/>
      <c r="GL1264" s="778"/>
      <c r="GM1264" s="778"/>
      <c r="GN1264" s="778"/>
      <c r="GO1264" s="778"/>
      <c r="GP1264" s="778"/>
      <c r="GQ1264" s="778"/>
      <c r="GR1264" s="778"/>
      <c r="GS1264" s="778"/>
      <c r="GT1264" s="778"/>
      <c r="GU1264" s="778"/>
      <c r="GV1264" s="778"/>
      <c r="GW1264" s="778"/>
      <c r="GX1264" s="778"/>
      <c r="GY1264" s="778"/>
      <c r="GZ1264" s="778"/>
      <c r="HA1264" s="778"/>
      <c r="HB1264" s="778"/>
      <c r="HC1264" s="778"/>
      <c r="HD1264" s="778"/>
      <c r="HE1264" s="778"/>
      <c r="HF1264" s="778"/>
      <c r="HG1264" s="778"/>
      <c r="HH1264" s="778"/>
    </row>
    <row r="1265" spans="1:216" s="782" customFormat="1">
      <c r="A1265" s="779"/>
      <c r="B1265" s="780"/>
      <c r="C1265" s="780"/>
      <c r="D1265" s="780"/>
      <c r="E1265" s="780"/>
      <c r="F1265" s="780"/>
      <c r="G1265" s="780"/>
      <c r="H1265" s="780"/>
      <c r="I1265" s="780"/>
      <c r="J1265" s="780"/>
      <c r="K1265" s="780"/>
      <c r="L1265" s="780"/>
      <c r="M1265" s="780"/>
      <c r="N1265" s="780"/>
      <c r="O1265" s="780"/>
      <c r="P1265" s="780"/>
      <c r="Q1265" s="781"/>
      <c r="R1265" s="778"/>
      <c r="S1265" s="778"/>
      <c r="T1265" s="778"/>
      <c r="U1265" s="778"/>
      <c r="V1265" s="778"/>
      <c r="W1265" s="778"/>
      <c r="X1265" s="778"/>
      <c r="Y1265" s="778"/>
      <c r="Z1265" s="778"/>
      <c r="AA1265" s="778"/>
      <c r="AB1265" s="778"/>
      <c r="AC1265" s="778"/>
      <c r="AD1265" s="778"/>
      <c r="AE1265" s="778"/>
      <c r="AF1265" s="778"/>
      <c r="AG1265" s="778"/>
      <c r="AH1265" s="778"/>
      <c r="AI1265" s="778"/>
      <c r="AJ1265" s="778"/>
      <c r="AK1265" s="778"/>
      <c r="AL1265" s="778"/>
      <c r="AM1265" s="778"/>
      <c r="AN1265" s="778"/>
      <c r="AO1265" s="778"/>
      <c r="AP1265" s="778"/>
      <c r="AQ1265" s="778"/>
      <c r="AR1265" s="778"/>
      <c r="AS1265" s="778"/>
      <c r="AT1265" s="778"/>
      <c r="AU1265" s="778"/>
      <c r="AV1265" s="778"/>
      <c r="AW1265" s="778"/>
      <c r="AX1265" s="778"/>
      <c r="AY1265" s="778"/>
      <c r="AZ1265" s="778"/>
      <c r="BA1265" s="778"/>
      <c r="BB1265" s="778"/>
      <c r="BC1265" s="778"/>
      <c r="BD1265" s="778"/>
      <c r="BE1265" s="778"/>
      <c r="BF1265" s="778"/>
      <c r="BG1265" s="778"/>
      <c r="BH1265" s="778"/>
      <c r="BI1265" s="778"/>
      <c r="BJ1265" s="778"/>
      <c r="BK1265" s="778"/>
      <c r="BL1265" s="778"/>
      <c r="BM1265" s="778"/>
      <c r="BN1265" s="778"/>
      <c r="BO1265" s="778"/>
      <c r="BP1265" s="778"/>
      <c r="BQ1265" s="778"/>
      <c r="BR1265" s="778"/>
      <c r="BS1265" s="778"/>
      <c r="BT1265" s="778"/>
      <c r="BU1265" s="778"/>
      <c r="BV1265" s="778"/>
      <c r="BW1265" s="778"/>
      <c r="BX1265" s="778"/>
      <c r="BY1265" s="778"/>
      <c r="BZ1265" s="778"/>
      <c r="CA1265" s="778"/>
      <c r="CB1265" s="778"/>
      <c r="CC1265" s="778"/>
      <c r="CD1265" s="778"/>
      <c r="CE1265" s="778"/>
      <c r="CF1265" s="778"/>
      <c r="CG1265" s="778"/>
      <c r="CH1265" s="778"/>
      <c r="CI1265" s="778"/>
      <c r="CJ1265" s="778"/>
      <c r="CK1265" s="778"/>
      <c r="CL1265" s="778"/>
      <c r="CM1265" s="778"/>
      <c r="CN1265" s="778"/>
      <c r="CO1265" s="778"/>
      <c r="CP1265" s="778"/>
      <c r="CQ1265" s="778"/>
      <c r="CR1265" s="778"/>
      <c r="CS1265" s="778"/>
      <c r="CT1265" s="778"/>
      <c r="CU1265" s="778"/>
      <c r="CV1265" s="778"/>
      <c r="CW1265" s="778"/>
      <c r="CX1265" s="778"/>
      <c r="CY1265" s="778"/>
      <c r="CZ1265" s="778"/>
      <c r="DA1265" s="778"/>
      <c r="DB1265" s="778"/>
      <c r="DC1265" s="778"/>
      <c r="DD1265" s="778"/>
      <c r="DE1265" s="778"/>
      <c r="DF1265" s="778"/>
      <c r="DG1265" s="778"/>
      <c r="DH1265" s="778"/>
      <c r="DI1265" s="778"/>
      <c r="DJ1265" s="778"/>
      <c r="DK1265" s="778"/>
      <c r="DL1265" s="778"/>
      <c r="DM1265" s="778"/>
      <c r="DN1265" s="778"/>
      <c r="DO1265" s="778"/>
      <c r="DP1265" s="778"/>
      <c r="DQ1265" s="778"/>
      <c r="DR1265" s="778"/>
      <c r="DS1265" s="778"/>
      <c r="DT1265" s="778"/>
      <c r="DU1265" s="778"/>
      <c r="DV1265" s="778"/>
      <c r="DW1265" s="778"/>
      <c r="DX1265" s="778"/>
      <c r="DY1265" s="778"/>
      <c r="DZ1265" s="778"/>
      <c r="EA1265" s="778"/>
      <c r="EB1265" s="778"/>
      <c r="EC1265" s="778"/>
      <c r="ED1265" s="778"/>
      <c r="EE1265" s="778"/>
      <c r="EF1265" s="778"/>
      <c r="EG1265" s="778"/>
      <c r="EH1265" s="778"/>
      <c r="EI1265" s="778"/>
      <c r="EJ1265" s="778"/>
      <c r="EK1265" s="778"/>
      <c r="EL1265" s="778"/>
      <c r="EM1265" s="778"/>
      <c r="EN1265" s="778"/>
      <c r="EO1265" s="778"/>
      <c r="EP1265" s="778"/>
      <c r="EQ1265" s="778"/>
      <c r="ER1265" s="778"/>
      <c r="ES1265" s="778"/>
      <c r="ET1265" s="778"/>
      <c r="EU1265" s="778"/>
      <c r="EV1265" s="778"/>
      <c r="EW1265" s="778"/>
      <c r="EX1265" s="778"/>
      <c r="EY1265" s="778"/>
      <c r="EZ1265" s="778"/>
      <c r="FA1265" s="778"/>
      <c r="FB1265" s="778"/>
      <c r="FC1265" s="778"/>
      <c r="FD1265" s="778"/>
      <c r="FE1265" s="778"/>
      <c r="FF1265" s="778"/>
      <c r="FG1265" s="778"/>
      <c r="FH1265" s="778"/>
      <c r="FI1265" s="778"/>
      <c r="FJ1265" s="778"/>
      <c r="FK1265" s="778"/>
      <c r="FL1265" s="778"/>
      <c r="FM1265" s="778"/>
      <c r="FN1265" s="778"/>
      <c r="FO1265" s="778"/>
      <c r="FP1265" s="778"/>
      <c r="FQ1265" s="778"/>
      <c r="FR1265" s="778"/>
      <c r="FS1265" s="778"/>
      <c r="FT1265" s="778"/>
      <c r="FU1265" s="778"/>
      <c r="FV1265" s="778"/>
      <c r="FW1265" s="778"/>
      <c r="FX1265" s="778"/>
      <c r="FY1265" s="778"/>
      <c r="FZ1265" s="778"/>
      <c r="GA1265" s="778"/>
      <c r="GB1265" s="778"/>
      <c r="GC1265" s="778"/>
      <c r="GD1265" s="778"/>
      <c r="GE1265" s="778"/>
      <c r="GF1265" s="778"/>
      <c r="GG1265" s="778"/>
      <c r="GH1265" s="778"/>
      <c r="GI1265" s="778"/>
      <c r="GJ1265" s="778"/>
      <c r="GK1265" s="778"/>
      <c r="GL1265" s="778"/>
      <c r="GM1265" s="778"/>
      <c r="GN1265" s="778"/>
      <c r="GO1265" s="778"/>
      <c r="GP1265" s="778"/>
      <c r="GQ1265" s="778"/>
      <c r="GR1265" s="778"/>
      <c r="GS1265" s="778"/>
      <c r="GT1265" s="778"/>
      <c r="GU1265" s="778"/>
      <c r="GV1265" s="778"/>
      <c r="GW1265" s="778"/>
      <c r="GX1265" s="778"/>
      <c r="GY1265" s="778"/>
      <c r="GZ1265" s="778"/>
      <c r="HA1265" s="778"/>
      <c r="HB1265" s="778"/>
      <c r="HC1265" s="778"/>
      <c r="HD1265" s="778"/>
      <c r="HE1265" s="778"/>
      <c r="HF1265" s="778"/>
      <c r="HG1265" s="778"/>
      <c r="HH1265" s="778"/>
    </row>
    <row r="1266" spans="1:216" s="782" customFormat="1">
      <c r="A1266" s="779"/>
      <c r="B1266" s="780"/>
      <c r="C1266" s="780"/>
      <c r="D1266" s="780"/>
      <c r="E1266" s="780"/>
      <c r="F1266" s="780"/>
      <c r="G1266" s="780"/>
      <c r="H1266" s="780"/>
      <c r="I1266" s="780"/>
      <c r="J1266" s="780"/>
      <c r="K1266" s="780"/>
      <c r="L1266" s="780"/>
      <c r="M1266" s="780"/>
      <c r="N1266" s="780"/>
      <c r="O1266" s="780"/>
      <c r="P1266" s="780"/>
      <c r="Q1266" s="781"/>
      <c r="R1266" s="778"/>
      <c r="S1266" s="778"/>
      <c r="T1266" s="778"/>
      <c r="U1266" s="778"/>
      <c r="V1266" s="778"/>
      <c r="W1266" s="778"/>
      <c r="X1266" s="778"/>
      <c r="Y1266" s="778"/>
      <c r="Z1266" s="778"/>
      <c r="AA1266" s="778"/>
      <c r="AB1266" s="778"/>
      <c r="AC1266" s="778"/>
      <c r="AD1266" s="778"/>
      <c r="AE1266" s="778"/>
      <c r="AF1266" s="778"/>
      <c r="AG1266" s="778"/>
      <c r="AH1266" s="778"/>
      <c r="AI1266" s="778"/>
      <c r="AJ1266" s="778"/>
      <c r="AK1266" s="778"/>
      <c r="AL1266" s="778"/>
      <c r="AM1266" s="778"/>
      <c r="AN1266" s="778"/>
      <c r="AO1266" s="778"/>
      <c r="AP1266" s="778"/>
      <c r="AQ1266" s="778"/>
      <c r="AR1266" s="778"/>
      <c r="AS1266" s="778"/>
      <c r="AT1266" s="778"/>
      <c r="AU1266" s="778"/>
      <c r="AV1266" s="778"/>
      <c r="AW1266" s="778"/>
      <c r="AX1266" s="778"/>
      <c r="AY1266" s="778"/>
      <c r="AZ1266" s="778"/>
      <c r="BA1266" s="778"/>
      <c r="BB1266" s="778"/>
      <c r="BC1266" s="778"/>
      <c r="BD1266" s="778"/>
      <c r="BE1266" s="778"/>
      <c r="BF1266" s="778"/>
      <c r="BG1266" s="778"/>
      <c r="BH1266" s="778"/>
      <c r="BI1266" s="778"/>
      <c r="BJ1266" s="778"/>
      <c r="BK1266" s="778"/>
      <c r="BL1266" s="778"/>
      <c r="BM1266" s="778"/>
      <c r="BN1266" s="778"/>
      <c r="BO1266" s="778"/>
      <c r="BP1266" s="778"/>
      <c r="BQ1266" s="778"/>
      <c r="BR1266" s="778"/>
      <c r="BS1266" s="778"/>
      <c r="BT1266" s="778"/>
      <c r="BU1266" s="778"/>
      <c r="BV1266" s="778"/>
      <c r="BW1266" s="778"/>
      <c r="BX1266" s="778"/>
      <c r="BY1266" s="778"/>
      <c r="BZ1266" s="778"/>
      <c r="CA1266" s="778"/>
      <c r="CB1266" s="778"/>
      <c r="CC1266" s="778"/>
      <c r="CD1266" s="778"/>
      <c r="CE1266" s="778"/>
      <c r="CF1266" s="778"/>
      <c r="CG1266" s="778"/>
      <c r="CH1266" s="778"/>
      <c r="CI1266" s="778"/>
      <c r="CJ1266" s="778"/>
      <c r="CK1266" s="778"/>
      <c r="CL1266" s="778"/>
      <c r="CM1266" s="778"/>
      <c r="CN1266" s="778"/>
      <c r="CO1266" s="778"/>
      <c r="CP1266" s="778"/>
      <c r="CQ1266" s="778"/>
      <c r="CR1266" s="778"/>
      <c r="CS1266" s="778"/>
      <c r="CT1266" s="778"/>
      <c r="CU1266" s="778"/>
      <c r="CV1266" s="778"/>
      <c r="CW1266" s="778"/>
      <c r="CX1266" s="778"/>
      <c r="CY1266" s="778"/>
      <c r="CZ1266" s="778"/>
      <c r="DA1266" s="778"/>
      <c r="DB1266" s="778"/>
      <c r="DC1266" s="778"/>
      <c r="DD1266" s="778"/>
      <c r="DE1266" s="778"/>
      <c r="DF1266" s="778"/>
      <c r="DG1266" s="778"/>
      <c r="DH1266" s="778"/>
      <c r="DI1266" s="778"/>
      <c r="DJ1266" s="778"/>
      <c r="DK1266" s="778"/>
      <c r="DL1266" s="778"/>
      <c r="DM1266" s="778"/>
      <c r="DN1266" s="778"/>
      <c r="DO1266" s="778"/>
      <c r="DP1266" s="778"/>
      <c r="DQ1266" s="778"/>
      <c r="DR1266" s="778"/>
      <c r="DS1266" s="778"/>
      <c r="DT1266" s="778"/>
      <c r="DU1266" s="778"/>
      <c r="DV1266" s="778"/>
      <c r="DW1266" s="778"/>
      <c r="DX1266" s="778"/>
      <c r="DY1266" s="778"/>
      <c r="DZ1266" s="778"/>
      <c r="EA1266" s="778"/>
      <c r="EB1266" s="778"/>
      <c r="EC1266" s="778"/>
      <c r="ED1266" s="778"/>
      <c r="EE1266" s="778"/>
      <c r="EF1266" s="778"/>
      <c r="EG1266" s="778"/>
      <c r="EH1266" s="778"/>
      <c r="EI1266" s="778"/>
      <c r="EJ1266" s="778"/>
      <c r="EK1266" s="778"/>
      <c r="EL1266" s="778"/>
      <c r="EM1266" s="778"/>
      <c r="EN1266" s="778"/>
      <c r="EO1266" s="778"/>
      <c r="EP1266" s="778"/>
      <c r="EQ1266" s="778"/>
      <c r="ER1266" s="778"/>
      <c r="ES1266" s="778"/>
      <c r="ET1266" s="778"/>
      <c r="EU1266" s="778"/>
      <c r="EV1266" s="778"/>
      <c r="EW1266" s="778"/>
      <c r="EX1266" s="778"/>
      <c r="EY1266" s="778"/>
      <c r="EZ1266" s="778"/>
      <c r="FA1266" s="778"/>
      <c r="FB1266" s="778"/>
      <c r="FC1266" s="778"/>
      <c r="FD1266" s="778"/>
      <c r="FE1266" s="778"/>
      <c r="FF1266" s="778"/>
      <c r="FG1266" s="778"/>
      <c r="FH1266" s="778"/>
      <c r="FI1266" s="778"/>
      <c r="FJ1266" s="778"/>
      <c r="FK1266" s="778"/>
      <c r="FL1266" s="778"/>
      <c r="FM1266" s="778"/>
      <c r="FN1266" s="778"/>
      <c r="FO1266" s="778"/>
      <c r="FP1266" s="778"/>
      <c r="FQ1266" s="778"/>
      <c r="FR1266" s="778"/>
      <c r="FS1266" s="778"/>
      <c r="FT1266" s="778"/>
      <c r="FU1266" s="778"/>
      <c r="FV1266" s="778"/>
      <c r="FW1266" s="778"/>
      <c r="FX1266" s="778"/>
      <c r="FY1266" s="778"/>
      <c r="FZ1266" s="778"/>
      <c r="GA1266" s="778"/>
      <c r="GB1266" s="778"/>
      <c r="GC1266" s="778"/>
      <c r="GD1266" s="778"/>
      <c r="GE1266" s="778"/>
      <c r="GF1266" s="778"/>
      <c r="GG1266" s="778"/>
      <c r="GH1266" s="778"/>
      <c r="GI1266" s="778"/>
      <c r="GJ1266" s="778"/>
      <c r="GK1266" s="778"/>
      <c r="GL1266" s="778"/>
      <c r="GM1266" s="778"/>
      <c r="GN1266" s="778"/>
      <c r="GO1266" s="778"/>
      <c r="GP1266" s="778"/>
      <c r="GQ1266" s="778"/>
      <c r="GR1266" s="778"/>
      <c r="GS1266" s="778"/>
      <c r="GT1266" s="778"/>
      <c r="GU1266" s="778"/>
      <c r="GV1266" s="778"/>
      <c r="GW1266" s="778"/>
      <c r="GX1266" s="778"/>
      <c r="GY1266" s="778"/>
      <c r="GZ1266" s="778"/>
      <c r="HA1266" s="778"/>
      <c r="HB1266" s="778"/>
      <c r="HC1266" s="778"/>
      <c r="HD1266" s="778"/>
      <c r="HE1266" s="778"/>
      <c r="HF1266" s="778"/>
      <c r="HG1266" s="778"/>
      <c r="HH1266" s="778"/>
    </row>
    <row r="1267" spans="1:216" s="782" customFormat="1">
      <c r="A1267" s="779"/>
      <c r="B1267" s="780"/>
      <c r="C1267" s="780"/>
      <c r="D1267" s="780"/>
      <c r="E1267" s="780"/>
      <c r="F1267" s="780"/>
      <c r="G1267" s="780"/>
      <c r="H1267" s="780"/>
      <c r="I1267" s="780"/>
      <c r="J1267" s="780"/>
      <c r="K1267" s="780"/>
      <c r="L1267" s="780"/>
      <c r="M1267" s="780"/>
      <c r="N1267" s="780"/>
      <c r="O1267" s="780"/>
      <c r="P1267" s="780"/>
      <c r="Q1267" s="781"/>
      <c r="R1267" s="778"/>
      <c r="S1267" s="778"/>
      <c r="T1267" s="778"/>
      <c r="U1267" s="778"/>
      <c r="V1267" s="778"/>
      <c r="W1267" s="778"/>
      <c r="X1267" s="778"/>
      <c r="Y1267" s="778"/>
      <c r="Z1267" s="778"/>
      <c r="AA1267" s="778"/>
      <c r="AB1267" s="778"/>
      <c r="AC1267" s="778"/>
      <c r="AD1267" s="778"/>
      <c r="AE1267" s="778"/>
      <c r="AF1267" s="778"/>
      <c r="AG1267" s="778"/>
      <c r="AH1267" s="778"/>
      <c r="AI1267" s="778"/>
      <c r="AJ1267" s="778"/>
      <c r="AK1267" s="778"/>
      <c r="AL1267" s="778"/>
      <c r="AM1267" s="778"/>
      <c r="AN1267" s="778"/>
      <c r="AO1267" s="778"/>
      <c r="AP1267" s="778"/>
      <c r="AQ1267" s="778"/>
      <c r="AR1267" s="778"/>
      <c r="AS1267" s="778"/>
      <c r="AT1267" s="778"/>
      <c r="AU1267" s="778"/>
      <c r="AV1267" s="778"/>
      <c r="AW1267" s="778"/>
      <c r="AX1267" s="778"/>
      <c r="AY1267" s="778"/>
      <c r="AZ1267" s="778"/>
      <c r="BA1267" s="778"/>
      <c r="BB1267" s="778"/>
      <c r="BC1267" s="778"/>
      <c r="BD1267" s="778"/>
      <c r="BE1267" s="778"/>
      <c r="BF1267" s="778"/>
      <c r="BG1267" s="778"/>
      <c r="BH1267" s="778"/>
      <c r="BI1267" s="778"/>
      <c r="BJ1267" s="778"/>
      <c r="BK1267" s="778"/>
      <c r="BL1267" s="778"/>
      <c r="BM1267" s="778"/>
      <c r="BN1267" s="778"/>
      <c r="BO1267" s="778"/>
      <c r="BP1267" s="778"/>
      <c r="BQ1267" s="778"/>
      <c r="BR1267" s="778"/>
      <c r="BS1267" s="778"/>
      <c r="BT1267" s="778"/>
      <c r="BU1267" s="778"/>
      <c r="BV1267" s="778"/>
      <c r="BW1267" s="778"/>
      <c r="BX1267" s="778"/>
      <c r="BY1267" s="778"/>
      <c r="BZ1267" s="778"/>
      <c r="CA1267" s="778"/>
      <c r="CB1267" s="778"/>
      <c r="CC1267" s="778"/>
      <c r="CD1267" s="778"/>
      <c r="CE1267" s="778"/>
      <c r="CF1267" s="778"/>
      <c r="CG1267" s="778"/>
      <c r="CH1267" s="778"/>
      <c r="CI1267" s="778"/>
      <c r="CJ1267" s="778"/>
      <c r="CK1267" s="778"/>
      <c r="CL1267" s="778"/>
      <c r="CM1267" s="778"/>
      <c r="CN1267" s="778"/>
      <c r="CO1267" s="778"/>
      <c r="CP1267" s="778"/>
      <c r="CQ1267" s="778"/>
      <c r="CR1267" s="778"/>
      <c r="CS1267" s="778"/>
      <c r="CT1267" s="778"/>
      <c r="CU1267" s="778"/>
      <c r="CV1267" s="778"/>
      <c r="CW1267" s="778"/>
      <c r="CX1267" s="778"/>
      <c r="CY1267" s="778"/>
      <c r="CZ1267" s="778"/>
      <c r="DA1267" s="778"/>
      <c r="DB1267" s="778"/>
      <c r="DC1267" s="778"/>
      <c r="DD1267" s="778"/>
      <c r="DE1267" s="778"/>
      <c r="DF1267" s="778"/>
      <c r="DG1267" s="778"/>
      <c r="DH1267" s="778"/>
      <c r="DI1267" s="778"/>
      <c r="DJ1267" s="778"/>
      <c r="DK1267" s="778"/>
      <c r="DL1267" s="778"/>
      <c r="DM1267" s="778"/>
      <c r="DN1267" s="778"/>
      <c r="DO1267" s="778"/>
      <c r="DP1267" s="778"/>
      <c r="DQ1267" s="778"/>
      <c r="DR1267" s="778"/>
      <c r="DS1267" s="778"/>
      <c r="DT1267" s="778"/>
      <c r="DU1267" s="778"/>
      <c r="DV1267" s="778"/>
      <c r="DW1267" s="778"/>
      <c r="DX1267" s="778"/>
      <c r="DY1267" s="778"/>
      <c r="DZ1267" s="778"/>
      <c r="EA1267" s="778"/>
      <c r="EB1267" s="778"/>
      <c r="EC1267" s="778"/>
      <c r="ED1267" s="778"/>
      <c r="EE1267" s="778"/>
      <c r="EF1267" s="778"/>
      <c r="EG1267" s="778"/>
      <c r="EH1267" s="778"/>
      <c r="EI1267" s="778"/>
      <c r="EJ1267" s="778"/>
      <c r="EK1267" s="778"/>
      <c r="EL1267" s="778"/>
      <c r="EM1267" s="778"/>
      <c r="EN1267" s="778"/>
      <c r="EO1267" s="778"/>
      <c r="EP1267" s="778"/>
      <c r="EQ1267" s="778"/>
      <c r="ER1267" s="778"/>
      <c r="ES1267" s="778"/>
      <c r="ET1267" s="778"/>
      <c r="EU1267" s="778"/>
      <c r="EV1267" s="778"/>
      <c r="EW1267" s="778"/>
      <c r="EX1267" s="778"/>
      <c r="EY1267" s="778"/>
      <c r="EZ1267" s="778"/>
      <c r="FA1267" s="778"/>
      <c r="FB1267" s="778"/>
      <c r="FC1267" s="778"/>
      <c r="FD1267" s="778"/>
      <c r="FE1267" s="778"/>
      <c r="FF1267" s="778"/>
      <c r="FG1267" s="778"/>
      <c r="FH1267" s="778"/>
      <c r="FI1267" s="778"/>
      <c r="FJ1267" s="778"/>
      <c r="FK1267" s="778"/>
      <c r="FL1267" s="778"/>
      <c r="FM1267" s="778"/>
      <c r="FN1267" s="778"/>
      <c r="FO1267" s="778"/>
      <c r="FP1267" s="778"/>
      <c r="FQ1267" s="778"/>
      <c r="FR1267" s="778"/>
      <c r="FS1267" s="778"/>
      <c r="FT1267" s="778"/>
      <c r="FU1267" s="778"/>
      <c r="FV1267" s="778"/>
      <c r="FW1267" s="778"/>
      <c r="FX1267" s="778"/>
      <c r="FY1267" s="778"/>
      <c r="FZ1267" s="778"/>
      <c r="GA1267" s="778"/>
      <c r="GB1267" s="778"/>
      <c r="GC1267" s="778"/>
      <c r="GD1267" s="778"/>
      <c r="GE1267" s="778"/>
      <c r="GF1267" s="778"/>
      <c r="GG1267" s="778"/>
      <c r="GH1267" s="778"/>
      <c r="GI1267" s="778"/>
      <c r="GJ1267" s="778"/>
      <c r="GK1267" s="778"/>
      <c r="GL1267" s="778"/>
      <c r="GM1267" s="778"/>
      <c r="GN1267" s="778"/>
      <c r="GO1267" s="778"/>
      <c r="GP1267" s="778"/>
      <c r="GQ1267" s="778"/>
      <c r="GR1267" s="778"/>
      <c r="GS1267" s="778"/>
      <c r="GT1267" s="778"/>
      <c r="GU1267" s="778"/>
      <c r="GV1267" s="778"/>
      <c r="GW1267" s="778"/>
      <c r="GX1267" s="778"/>
      <c r="GY1267" s="778"/>
      <c r="GZ1267" s="778"/>
      <c r="HA1267" s="778"/>
      <c r="HB1267" s="778"/>
      <c r="HC1267" s="778"/>
      <c r="HD1267" s="778"/>
      <c r="HE1267" s="778"/>
      <c r="HF1267" s="778"/>
      <c r="HG1267" s="778"/>
      <c r="HH1267" s="778"/>
    </row>
    <row r="1268" spans="1:216" s="782" customFormat="1">
      <c r="A1268" s="779"/>
      <c r="B1268" s="780"/>
      <c r="C1268" s="780"/>
      <c r="D1268" s="780"/>
      <c r="E1268" s="780"/>
      <c r="F1268" s="780"/>
      <c r="G1268" s="780"/>
      <c r="H1268" s="780"/>
      <c r="I1268" s="780"/>
      <c r="J1268" s="780"/>
      <c r="K1268" s="780"/>
      <c r="L1268" s="780"/>
      <c r="M1268" s="780"/>
      <c r="N1268" s="780"/>
      <c r="O1268" s="780"/>
      <c r="P1268" s="780"/>
      <c r="Q1268" s="781"/>
      <c r="R1268" s="778"/>
      <c r="S1268" s="778"/>
      <c r="T1268" s="778"/>
      <c r="U1268" s="778"/>
      <c r="V1268" s="778"/>
      <c r="W1268" s="778"/>
      <c r="X1268" s="778"/>
      <c r="Y1268" s="778"/>
      <c r="Z1268" s="778"/>
      <c r="AA1268" s="778"/>
      <c r="AB1268" s="778"/>
      <c r="AC1268" s="778"/>
      <c r="AD1268" s="778"/>
      <c r="AE1268" s="778"/>
      <c r="AF1268" s="778"/>
      <c r="AG1268" s="778"/>
      <c r="AH1268" s="778"/>
      <c r="AI1268" s="778"/>
      <c r="AJ1268" s="778"/>
      <c r="AK1268" s="778"/>
      <c r="AL1268" s="778"/>
      <c r="AM1268" s="778"/>
      <c r="AN1268" s="778"/>
      <c r="AO1268" s="778"/>
      <c r="AP1268" s="778"/>
      <c r="AQ1268" s="778"/>
      <c r="AR1268" s="778"/>
      <c r="AS1268" s="778"/>
      <c r="AT1268" s="778"/>
      <c r="AU1268" s="778"/>
      <c r="AV1268" s="778"/>
      <c r="AW1268" s="778"/>
      <c r="AX1268" s="778"/>
      <c r="AY1268" s="778"/>
      <c r="AZ1268" s="778"/>
      <c r="BA1268" s="778"/>
      <c r="BB1268" s="778"/>
      <c r="BC1268" s="778"/>
      <c r="BD1268" s="778"/>
      <c r="BE1268" s="778"/>
      <c r="BF1268" s="778"/>
      <c r="BG1268" s="778"/>
      <c r="BH1268" s="778"/>
      <c r="BI1268" s="778"/>
      <c r="BJ1268" s="778"/>
      <c r="BK1268" s="778"/>
      <c r="BL1268" s="778"/>
      <c r="BM1268" s="778"/>
      <c r="BN1268" s="778"/>
      <c r="BO1268" s="778"/>
      <c r="BP1268" s="778"/>
      <c r="BQ1268" s="778"/>
      <c r="BR1268" s="778"/>
      <c r="BS1268" s="778"/>
      <c r="BT1268" s="778"/>
      <c r="BU1268" s="778"/>
      <c r="BV1268" s="778"/>
      <c r="BW1268" s="778"/>
      <c r="BX1268" s="778"/>
      <c r="BY1268" s="778"/>
      <c r="BZ1268" s="778"/>
      <c r="CA1268" s="778"/>
      <c r="CB1268" s="778"/>
      <c r="CC1268" s="778"/>
      <c r="CD1268" s="778"/>
      <c r="CE1268" s="778"/>
      <c r="CF1268" s="778"/>
      <c r="CG1268" s="778"/>
      <c r="CH1268" s="778"/>
      <c r="CI1268" s="778"/>
      <c r="CJ1268" s="778"/>
      <c r="CK1268" s="778"/>
      <c r="CL1268" s="778"/>
      <c r="CM1268" s="778"/>
      <c r="CN1268" s="778"/>
      <c r="CO1268" s="778"/>
      <c r="CP1268" s="778"/>
      <c r="CQ1268" s="778"/>
      <c r="CR1268" s="778"/>
      <c r="CS1268" s="778"/>
      <c r="CT1268" s="778"/>
      <c r="CU1268" s="778"/>
      <c r="CV1268" s="778"/>
      <c r="CW1268" s="778"/>
      <c r="CX1268" s="778"/>
      <c r="CY1268" s="778"/>
      <c r="CZ1268" s="778"/>
      <c r="DA1268" s="778"/>
      <c r="DB1268" s="778"/>
      <c r="DC1268" s="778"/>
      <c r="DD1268" s="778"/>
      <c r="DE1268" s="778"/>
      <c r="DF1268" s="778"/>
      <c r="DG1268" s="778"/>
      <c r="DH1268" s="778"/>
      <c r="DI1268" s="778"/>
      <c r="DJ1268" s="778"/>
      <c r="DK1268" s="778"/>
      <c r="DL1268" s="778"/>
      <c r="DM1268" s="778"/>
      <c r="DN1268" s="778"/>
      <c r="DO1268" s="778"/>
      <c r="DP1268" s="778"/>
      <c r="DQ1268" s="778"/>
      <c r="DR1268" s="778"/>
      <c r="DS1268" s="778"/>
      <c r="DT1268" s="778"/>
      <c r="DU1268" s="778"/>
      <c r="DV1268" s="778"/>
      <c r="DW1268" s="778"/>
      <c r="DX1268" s="778"/>
      <c r="DY1268" s="778"/>
      <c r="DZ1268" s="778"/>
      <c r="EA1268" s="778"/>
      <c r="EB1268" s="778"/>
      <c r="EC1268" s="778"/>
      <c r="ED1268" s="778"/>
      <c r="EE1268" s="778"/>
      <c r="EF1268" s="778"/>
      <c r="EG1268" s="778"/>
      <c r="EH1268" s="778"/>
      <c r="EI1268" s="778"/>
      <c r="EJ1268" s="778"/>
      <c r="EK1268" s="778"/>
      <c r="EL1268" s="778"/>
      <c r="EM1268" s="778"/>
      <c r="EN1268" s="778"/>
      <c r="EO1268" s="778"/>
      <c r="EP1268" s="778"/>
      <c r="EQ1268" s="778"/>
      <c r="ER1268" s="778"/>
      <c r="ES1268" s="778"/>
      <c r="ET1268" s="778"/>
      <c r="EU1268" s="778"/>
      <c r="EV1268" s="778"/>
      <c r="EW1268" s="778"/>
      <c r="EX1268" s="778"/>
      <c r="EY1268" s="778"/>
      <c r="EZ1268" s="778"/>
      <c r="FA1268" s="778"/>
      <c r="FB1268" s="778"/>
      <c r="FC1268" s="778"/>
      <c r="FD1268" s="778"/>
      <c r="FE1268" s="778"/>
      <c r="FF1268" s="778"/>
      <c r="FG1268" s="778"/>
      <c r="FH1268" s="778"/>
      <c r="FI1268" s="778"/>
      <c r="FJ1268" s="778"/>
      <c r="FK1268" s="778"/>
      <c r="FL1268" s="778"/>
      <c r="FM1268" s="778"/>
      <c r="FN1268" s="778"/>
      <c r="FO1268" s="778"/>
      <c r="FP1268" s="778"/>
      <c r="FQ1268" s="778"/>
      <c r="FR1268" s="778"/>
      <c r="FS1268" s="778"/>
      <c r="FT1268" s="778"/>
      <c r="FU1268" s="778"/>
      <c r="FV1268" s="778"/>
      <c r="FW1268" s="778"/>
      <c r="FX1268" s="778"/>
      <c r="FY1268" s="778"/>
      <c r="FZ1268" s="778"/>
      <c r="GA1268" s="778"/>
      <c r="GB1268" s="778"/>
      <c r="GC1268" s="778"/>
      <c r="GD1268" s="778"/>
      <c r="GE1268" s="778"/>
      <c r="GF1268" s="778"/>
      <c r="GG1268" s="778"/>
      <c r="GH1268" s="778"/>
      <c r="GI1268" s="778"/>
      <c r="GJ1268" s="778"/>
      <c r="GK1268" s="778"/>
      <c r="GL1268" s="778"/>
      <c r="GM1268" s="778"/>
      <c r="GN1268" s="778"/>
      <c r="GO1268" s="778"/>
      <c r="GP1268" s="778"/>
      <c r="GQ1268" s="778"/>
      <c r="GR1268" s="778"/>
      <c r="GS1268" s="778"/>
      <c r="GT1268" s="778"/>
      <c r="GU1268" s="778"/>
      <c r="GV1268" s="778"/>
      <c r="GW1268" s="778"/>
      <c r="GX1268" s="778"/>
      <c r="GY1268" s="778"/>
      <c r="GZ1268" s="778"/>
      <c r="HA1268" s="778"/>
      <c r="HB1268" s="778"/>
      <c r="HC1268" s="778"/>
      <c r="HD1268" s="778"/>
      <c r="HE1268" s="778"/>
      <c r="HF1268" s="778"/>
      <c r="HG1268" s="778"/>
      <c r="HH1268" s="778"/>
    </row>
    <row r="1269" spans="1:216" s="782" customFormat="1">
      <c r="A1269" s="779"/>
      <c r="B1269" s="780"/>
      <c r="C1269" s="780"/>
      <c r="D1269" s="780"/>
      <c r="E1269" s="780"/>
      <c r="F1269" s="780"/>
      <c r="G1269" s="780"/>
      <c r="H1269" s="780"/>
      <c r="I1269" s="780"/>
      <c r="J1269" s="780"/>
      <c r="K1269" s="780"/>
      <c r="L1269" s="780"/>
      <c r="M1269" s="780"/>
      <c r="N1269" s="780"/>
      <c r="O1269" s="780"/>
      <c r="P1269" s="780"/>
      <c r="Q1269" s="781"/>
      <c r="R1269" s="778"/>
      <c r="S1269" s="778"/>
      <c r="T1269" s="778"/>
      <c r="U1269" s="778"/>
      <c r="V1269" s="778"/>
      <c r="W1269" s="778"/>
      <c r="X1269" s="778"/>
      <c r="Y1269" s="778"/>
      <c r="Z1269" s="778"/>
      <c r="AA1269" s="778"/>
      <c r="AB1269" s="778"/>
      <c r="AC1269" s="778"/>
      <c r="AD1269" s="778"/>
      <c r="AE1269" s="778"/>
      <c r="AF1269" s="778"/>
      <c r="AG1269" s="778"/>
      <c r="AH1269" s="778"/>
      <c r="AI1269" s="778"/>
      <c r="AJ1269" s="778"/>
      <c r="AK1269" s="778"/>
      <c r="AL1269" s="778"/>
      <c r="AM1269" s="778"/>
      <c r="AN1269" s="778"/>
      <c r="AO1269" s="778"/>
      <c r="AP1269" s="778"/>
      <c r="AQ1269" s="778"/>
      <c r="AR1269" s="778"/>
      <c r="AS1269" s="778"/>
      <c r="AT1269" s="778"/>
      <c r="AU1269" s="778"/>
      <c r="AV1269" s="778"/>
      <c r="AW1269" s="778"/>
      <c r="AX1269" s="778"/>
      <c r="AY1269" s="778"/>
      <c r="AZ1269" s="778"/>
      <c r="BA1269" s="778"/>
      <c r="BB1269" s="778"/>
      <c r="BC1269" s="778"/>
      <c r="BD1269" s="778"/>
      <c r="BE1269" s="778"/>
      <c r="BF1269" s="778"/>
      <c r="BG1269" s="778"/>
      <c r="BH1269" s="778"/>
      <c r="BI1269" s="778"/>
      <c r="BJ1269" s="778"/>
      <c r="BK1269" s="778"/>
      <c r="BL1269" s="778"/>
      <c r="BM1269" s="778"/>
      <c r="BN1269" s="778"/>
      <c r="BO1269" s="778"/>
      <c r="BP1269" s="778"/>
      <c r="BQ1269" s="778"/>
      <c r="BR1269" s="778"/>
      <c r="BS1269" s="778"/>
      <c r="BT1269" s="778"/>
      <c r="BU1269" s="778"/>
      <c r="BV1269" s="778"/>
      <c r="BW1269" s="778"/>
      <c r="BX1269" s="778"/>
      <c r="BY1269" s="778"/>
      <c r="BZ1269" s="778"/>
      <c r="CA1269" s="778"/>
      <c r="CB1269" s="778"/>
      <c r="CC1269" s="778"/>
      <c r="CD1269" s="778"/>
      <c r="CE1269" s="778"/>
      <c r="CF1269" s="778"/>
      <c r="CG1269" s="778"/>
      <c r="CH1269" s="778"/>
      <c r="CI1269" s="778"/>
      <c r="CJ1269" s="778"/>
      <c r="CK1269" s="778"/>
      <c r="CL1269" s="778"/>
      <c r="CM1269" s="778"/>
      <c r="CN1269" s="778"/>
      <c r="CO1269" s="778"/>
      <c r="CP1269" s="778"/>
      <c r="CQ1269" s="778"/>
      <c r="CR1269" s="778"/>
      <c r="CS1269" s="778"/>
      <c r="CT1269" s="778"/>
      <c r="CU1269" s="778"/>
      <c r="CV1269" s="778"/>
      <c r="CW1269" s="778"/>
      <c r="CX1269" s="778"/>
      <c r="CY1269" s="778"/>
      <c r="CZ1269" s="778"/>
      <c r="DA1269" s="778"/>
      <c r="DB1269" s="778"/>
      <c r="DC1269" s="778"/>
      <c r="DD1269" s="778"/>
      <c r="DE1269" s="778"/>
      <c r="DF1269" s="778"/>
      <c r="DG1269" s="778"/>
      <c r="DH1269" s="778"/>
      <c r="DI1269" s="778"/>
      <c r="DJ1269" s="778"/>
      <c r="DK1269" s="778"/>
      <c r="DL1269" s="778"/>
      <c r="DM1269" s="778"/>
      <c r="DN1269" s="778"/>
      <c r="DO1269" s="778"/>
      <c r="DP1269" s="778"/>
      <c r="DQ1269" s="778"/>
      <c r="DR1269" s="778"/>
      <c r="DS1269" s="778"/>
      <c r="DT1269" s="778"/>
      <c r="DU1269" s="778"/>
      <c r="DV1269" s="778"/>
      <c r="DW1269" s="778"/>
      <c r="DX1269" s="778"/>
      <c r="DY1269" s="778"/>
      <c r="DZ1269" s="778"/>
      <c r="EA1269" s="778"/>
      <c r="EB1269" s="778"/>
      <c r="EC1269" s="778"/>
      <c r="ED1269" s="778"/>
      <c r="EE1269" s="778"/>
      <c r="EF1269" s="778"/>
      <c r="EG1269" s="778"/>
      <c r="EH1269" s="778"/>
      <c r="EI1269" s="778"/>
      <c r="EJ1269" s="778"/>
      <c r="EK1269" s="778"/>
      <c r="EL1269" s="778"/>
      <c r="EM1269" s="778"/>
      <c r="EN1269" s="778"/>
      <c r="EO1269" s="778"/>
      <c r="EP1269" s="778"/>
      <c r="EQ1269" s="778"/>
      <c r="ER1269" s="778"/>
      <c r="ES1269" s="778"/>
      <c r="ET1269" s="778"/>
      <c r="EU1269" s="778"/>
      <c r="EV1269" s="778"/>
      <c r="EW1269" s="778"/>
      <c r="EX1269" s="778"/>
      <c r="EY1269" s="778"/>
      <c r="EZ1269" s="778"/>
      <c r="FA1269" s="778"/>
      <c r="FB1269" s="778"/>
      <c r="FC1269" s="778"/>
      <c r="FD1269" s="778"/>
      <c r="FE1269" s="778"/>
      <c r="FF1269" s="778"/>
      <c r="FG1269" s="778"/>
      <c r="FH1269" s="778"/>
      <c r="FI1269" s="778"/>
      <c r="FJ1269" s="778"/>
      <c r="FK1269" s="778"/>
      <c r="FL1269" s="778"/>
      <c r="FM1269" s="778"/>
      <c r="FN1269" s="778"/>
      <c r="FO1269" s="778"/>
      <c r="FP1269" s="778"/>
      <c r="FQ1269" s="778"/>
      <c r="FR1269" s="778"/>
      <c r="FS1269" s="778"/>
      <c r="FT1269" s="778"/>
      <c r="FU1269" s="778"/>
      <c r="FV1269" s="778"/>
      <c r="FW1269" s="778"/>
      <c r="FX1269" s="778"/>
      <c r="FY1269" s="778"/>
      <c r="FZ1269" s="778"/>
      <c r="GA1269" s="778"/>
      <c r="GB1269" s="778"/>
      <c r="GC1269" s="778"/>
      <c r="GD1269" s="778"/>
      <c r="GE1269" s="778"/>
      <c r="GF1269" s="778"/>
      <c r="GG1269" s="778"/>
      <c r="GH1269" s="778"/>
      <c r="GI1269" s="778"/>
      <c r="GJ1269" s="778"/>
      <c r="GK1269" s="778"/>
      <c r="GL1269" s="778"/>
      <c r="GM1269" s="778"/>
      <c r="GN1269" s="778"/>
      <c r="GO1269" s="778"/>
      <c r="GP1269" s="778"/>
      <c r="GQ1269" s="778"/>
      <c r="GR1269" s="778"/>
      <c r="GS1269" s="778"/>
      <c r="GT1269" s="778"/>
      <c r="GU1269" s="778"/>
      <c r="GV1269" s="778"/>
      <c r="GW1269" s="778"/>
      <c r="GX1269" s="778"/>
      <c r="GY1269" s="778"/>
      <c r="GZ1269" s="778"/>
      <c r="HA1269" s="778"/>
      <c r="HB1269" s="778"/>
      <c r="HC1269" s="778"/>
      <c r="HD1269" s="778"/>
      <c r="HE1269" s="778"/>
      <c r="HF1269" s="778"/>
      <c r="HG1269" s="778"/>
      <c r="HH1269" s="778"/>
    </row>
    <row r="1270" spans="1:216" s="782" customFormat="1">
      <c r="A1270" s="779"/>
      <c r="B1270" s="780"/>
      <c r="C1270" s="780"/>
      <c r="D1270" s="780"/>
      <c r="E1270" s="780"/>
      <c r="F1270" s="780"/>
      <c r="G1270" s="780"/>
      <c r="H1270" s="780"/>
      <c r="I1270" s="780"/>
      <c r="J1270" s="780"/>
      <c r="K1270" s="780"/>
      <c r="L1270" s="780"/>
      <c r="M1270" s="780"/>
      <c r="N1270" s="780"/>
      <c r="O1270" s="780"/>
      <c r="P1270" s="780"/>
      <c r="Q1270" s="781"/>
      <c r="R1270" s="778"/>
      <c r="S1270" s="778"/>
      <c r="T1270" s="778"/>
      <c r="U1270" s="778"/>
      <c r="V1270" s="778"/>
      <c r="W1270" s="778"/>
      <c r="X1270" s="778"/>
      <c r="Y1270" s="778"/>
      <c r="Z1270" s="778"/>
      <c r="AA1270" s="778"/>
      <c r="AB1270" s="778"/>
      <c r="AC1270" s="778"/>
      <c r="AD1270" s="778"/>
      <c r="AE1270" s="778"/>
      <c r="AF1270" s="778"/>
      <c r="AG1270" s="778"/>
      <c r="AH1270" s="778"/>
      <c r="AI1270" s="778"/>
      <c r="AJ1270" s="778"/>
      <c r="AK1270" s="778"/>
      <c r="AL1270" s="778"/>
      <c r="AM1270" s="778"/>
      <c r="AN1270" s="778"/>
      <c r="AO1270" s="778"/>
      <c r="AP1270" s="778"/>
      <c r="AQ1270" s="778"/>
      <c r="AR1270" s="778"/>
      <c r="AS1270" s="778"/>
      <c r="AT1270" s="778"/>
      <c r="AU1270" s="778"/>
      <c r="AV1270" s="778"/>
      <c r="AW1270" s="778"/>
      <c r="AX1270" s="778"/>
      <c r="AY1270" s="778"/>
      <c r="AZ1270" s="778"/>
      <c r="BA1270" s="778"/>
      <c r="BB1270" s="778"/>
      <c r="BC1270" s="778"/>
      <c r="BD1270" s="778"/>
      <c r="BE1270" s="778"/>
      <c r="BF1270" s="778"/>
      <c r="BG1270" s="778"/>
      <c r="BH1270" s="778"/>
      <c r="BI1270" s="778"/>
      <c r="BJ1270" s="778"/>
      <c r="BK1270" s="778"/>
      <c r="BL1270" s="778"/>
      <c r="BM1270" s="778"/>
      <c r="BN1270" s="778"/>
      <c r="BO1270" s="778"/>
      <c r="BP1270" s="778"/>
      <c r="BQ1270" s="778"/>
      <c r="BR1270" s="778"/>
      <c r="BS1270" s="778"/>
      <c r="BT1270" s="778"/>
      <c r="BU1270" s="778"/>
      <c r="BV1270" s="778"/>
      <c r="BW1270" s="778"/>
      <c r="BX1270" s="778"/>
      <c r="BY1270" s="778"/>
      <c r="BZ1270" s="778"/>
      <c r="CA1270" s="778"/>
      <c r="CB1270" s="778"/>
      <c r="CC1270" s="778"/>
      <c r="CD1270" s="778"/>
      <c r="CE1270" s="778"/>
      <c r="CF1270" s="778"/>
      <c r="CG1270" s="778"/>
      <c r="CH1270" s="778"/>
      <c r="CI1270" s="778"/>
      <c r="CJ1270" s="778"/>
      <c r="CK1270" s="778"/>
      <c r="CL1270" s="778"/>
      <c r="CM1270" s="778"/>
      <c r="CN1270" s="778"/>
      <c r="CO1270" s="778"/>
      <c r="CP1270" s="778"/>
      <c r="CQ1270" s="778"/>
      <c r="CR1270" s="778"/>
      <c r="CS1270" s="778"/>
      <c r="CT1270" s="778"/>
      <c r="CU1270" s="778"/>
      <c r="CV1270" s="778"/>
      <c r="CW1270" s="778"/>
      <c r="CX1270" s="778"/>
      <c r="CY1270" s="778"/>
      <c r="CZ1270" s="778"/>
      <c r="DA1270" s="778"/>
      <c r="DB1270" s="778"/>
      <c r="DC1270" s="778"/>
      <c r="DD1270" s="778"/>
      <c r="DE1270" s="778"/>
      <c r="DF1270" s="778"/>
      <c r="DG1270" s="778"/>
      <c r="DH1270" s="778"/>
      <c r="DI1270" s="778"/>
      <c r="DJ1270" s="778"/>
      <c r="DK1270" s="778"/>
      <c r="DL1270" s="778"/>
      <c r="DM1270" s="778"/>
      <c r="DN1270" s="778"/>
      <c r="DO1270" s="778"/>
      <c r="DP1270" s="778"/>
      <c r="DQ1270" s="778"/>
      <c r="DR1270" s="778"/>
      <c r="DS1270" s="778"/>
      <c r="DT1270" s="778"/>
      <c r="DU1270" s="778"/>
      <c r="DV1270" s="778"/>
      <c r="DW1270" s="778"/>
      <c r="DX1270" s="778"/>
      <c r="DY1270" s="778"/>
      <c r="DZ1270" s="778"/>
      <c r="EA1270" s="778"/>
      <c r="EB1270" s="778"/>
      <c r="EC1270" s="778"/>
      <c r="ED1270" s="778"/>
      <c r="EE1270" s="778"/>
      <c r="EF1270" s="778"/>
      <c r="EG1270" s="778"/>
      <c r="EH1270" s="778"/>
      <c r="EI1270" s="778"/>
      <c r="EJ1270" s="778"/>
      <c r="EK1270" s="778"/>
      <c r="EL1270" s="778"/>
      <c r="EM1270" s="778"/>
      <c r="EN1270" s="778"/>
      <c r="EO1270" s="778"/>
      <c r="EP1270" s="778"/>
      <c r="EQ1270" s="778"/>
      <c r="ER1270" s="778"/>
      <c r="ES1270" s="778"/>
      <c r="ET1270" s="778"/>
      <c r="EU1270" s="778"/>
      <c r="EV1270" s="778"/>
      <c r="EW1270" s="778"/>
      <c r="EX1270" s="778"/>
      <c r="EY1270" s="778"/>
      <c r="EZ1270" s="778"/>
      <c r="FA1270" s="778"/>
      <c r="FB1270" s="778"/>
      <c r="FC1270" s="778"/>
      <c r="FD1270" s="778"/>
      <c r="FE1270" s="778"/>
      <c r="FF1270" s="778"/>
      <c r="FG1270" s="778"/>
      <c r="FH1270" s="778"/>
      <c r="FI1270" s="778"/>
      <c r="FJ1270" s="778"/>
      <c r="FK1270" s="778"/>
      <c r="FL1270" s="778"/>
      <c r="FM1270" s="778"/>
      <c r="FN1270" s="778"/>
      <c r="FO1270" s="778"/>
      <c r="FP1270" s="778"/>
      <c r="FQ1270" s="778"/>
      <c r="FR1270" s="778"/>
      <c r="FS1270" s="778"/>
      <c r="FT1270" s="778"/>
      <c r="FU1270" s="778"/>
      <c r="FV1270" s="778"/>
      <c r="FW1270" s="778"/>
      <c r="FX1270" s="778"/>
      <c r="FY1270" s="778"/>
      <c r="FZ1270" s="778"/>
      <c r="GA1270" s="778"/>
      <c r="GB1270" s="778"/>
      <c r="GC1270" s="778"/>
      <c r="GD1270" s="778"/>
      <c r="GE1270" s="778"/>
      <c r="GF1270" s="778"/>
      <c r="GG1270" s="778"/>
      <c r="GH1270" s="778"/>
      <c r="GI1270" s="778"/>
      <c r="GJ1270" s="778"/>
      <c r="GK1270" s="778"/>
      <c r="GL1270" s="778"/>
      <c r="GM1270" s="778"/>
      <c r="GN1270" s="778"/>
      <c r="GO1270" s="778"/>
      <c r="GP1270" s="778"/>
      <c r="GQ1270" s="778"/>
      <c r="GR1270" s="778"/>
      <c r="GS1270" s="778"/>
      <c r="GT1270" s="778"/>
      <c r="GU1270" s="778"/>
      <c r="GV1270" s="778"/>
      <c r="GW1270" s="778"/>
      <c r="GX1270" s="778"/>
      <c r="GY1270" s="778"/>
      <c r="GZ1270" s="778"/>
      <c r="HA1270" s="778"/>
      <c r="HB1270" s="778"/>
      <c r="HC1270" s="778"/>
      <c r="HD1270" s="778"/>
      <c r="HE1270" s="778"/>
      <c r="HF1270" s="778"/>
      <c r="HG1270" s="778"/>
      <c r="HH1270" s="778"/>
    </row>
    <row r="1271" spans="1:216" s="782" customFormat="1">
      <c r="A1271" s="779"/>
      <c r="B1271" s="780"/>
      <c r="C1271" s="780"/>
      <c r="D1271" s="780"/>
      <c r="E1271" s="780"/>
      <c r="F1271" s="780"/>
      <c r="G1271" s="780"/>
      <c r="H1271" s="780"/>
      <c r="I1271" s="780"/>
      <c r="J1271" s="780"/>
      <c r="K1271" s="780"/>
      <c r="L1271" s="780"/>
      <c r="M1271" s="780"/>
      <c r="N1271" s="780"/>
      <c r="O1271" s="780"/>
      <c r="P1271" s="780"/>
      <c r="Q1271" s="781"/>
      <c r="R1271" s="778"/>
      <c r="S1271" s="778"/>
      <c r="T1271" s="778"/>
      <c r="U1271" s="778"/>
      <c r="V1271" s="778"/>
      <c r="W1271" s="778"/>
      <c r="X1271" s="778"/>
      <c r="Y1271" s="778"/>
      <c r="Z1271" s="778"/>
      <c r="AA1271" s="778"/>
      <c r="AB1271" s="778"/>
      <c r="AC1271" s="778"/>
      <c r="AD1271" s="778"/>
      <c r="AE1271" s="778"/>
      <c r="AF1271" s="778"/>
      <c r="AG1271" s="778"/>
      <c r="AH1271" s="778"/>
      <c r="AI1271" s="778"/>
      <c r="AJ1271" s="778"/>
      <c r="AK1271" s="778"/>
      <c r="AL1271" s="778"/>
      <c r="AM1271" s="778"/>
      <c r="AN1271" s="778"/>
      <c r="AO1271" s="778"/>
      <c r="AP1271" s="778"/>
      <c r="AQ1271" s="778"/>
      <c r="AR1271" s="778"/>
      <c r="AS1271" s="778"/>
      <c r="AT1271" s="778"/>
      <c r="AU1271" s="778"/>
      <c r="AV1271" s="778"/>
      <c r="AW1271" s="778"/>
      <c r="AX1271" s="778"/>
      <c r="AY1271" s="778"/>
      <c r="AZ1271" s="778"/>
      <c r="BA1271" s="778"/>
      <c r="BB1271" s="778"/>
      <c r="BC1271" s="778"/>
      <c r="BD1271" s="778"/>
      <c r="BE1271" s="778"/>
      <c r="BF1271" s="778"/>
      <c r="BG1271" s="778"/>
      <c r="BH1271" s="778"/>
      <c r="BI1271" s="778"/>
      <c r="BJ1271" s="778"/>
      <c r="BK1271" s="778"/>
      <c r="BL1271" s="778"/>
      <c r="BM1271" s="778"/>
      <c r="BN1271" s="778"/>
      <c r="BO1271" s="778"/>
      <c r="BP1271" s="778"/>
      <c r="BQ1271" s="778"/>
      <c r="BR1271" s="778"/>
      <c r="BS1271" s="778"/>
      <c r="BT1271" s="778"/>
      <c r="BU1271" s="778"/>
      <c r="BV1271" s="778"/>
      <c r="BW1271" s="778"/>
      <c r="BX1271" s="778"/>
      <c r="BY1271" s="778"/>
      <c r="BZ1271" s="778"/>
      <c r="CA1271" s="778"/>
      <c r="CB1271" s="778"/>
      <c r="CC1271" s="778"/>
      <c r="CD1271" s="778"/>
      <c r="CE1271" s="778"/>
      <c r="CF1271" s="778"/>
      <c r="CG1271" s="778"/>
      <c r="CH1271" s="778"/>
      <c r="CI1271" s="778"/>
      <c r="CJ1271" s="778"/>
      <c r="CK1271" s="778"/>
      <c r="CL1271" s="778"/>
      <c r="CM1271" s="778"/>
      <c r="CN1271" s="778"/>
      <c r="CO1271" s="778"/>
      <c r="CP1271" s="778"/>
      <c r="CQ1271" s="778"/>
      <c r="CR1271" s="778"/>
      <c r="CS1271" s="778"/>
      <c r="CT1271" s="778"/>
      <c r="CU1271" s="778"/>
      <c r="CV1271" s="778"/>
      <c r="CW1271" s="778"/>
      <c r="CX1271" s="778"/>
      <c r="CY1271" s="778"/>
      <c r="CZ1271" s="778"/>
      <c r="DA1271" s="778"/>
      <c r="DB1271" s="778"/>
      <c r="DC1271" s="778"/>
      <c r="DD1271" s="778"/>
      <c r="DE1271" s="778"/>
      <c r="DF1271" s="778"/>
      <c r="DG1271" s="778"/>
      <c r="DH1271" s="778"/>
      <c r="DI1271" s="778"/>
      <c r="DJ1271" s="778"/>
      <c r="DK1271" s="778"/>
      <c r="DL1271" s="778"/>
      <c r="DM1271" s="778"/>
      <c r="DN1271" s="778"/>
      <c r="DO1271" s="778"/>
      <c r="DP1271" s="778"/>
      <c r="DQ1271" s="778"/>
      <c r="DR1271" s="778"/>
      <c r="DS1271" s="778"/>
      <c r="DT1271" s="778"/>
      <c r="DU1271" s="778"/>
      <c r="DV1271" s="778"/>
      <c r="DW1271" s="778"/>
      <c r="DX1271" s="778"/>
      <c r="DY1271" s="778"/>
      <c r="DZ1271" s="778"/>
      <c r="EA1271" s="778"/>
      <c r="EB1271" s="778"/>
      <c r="EC1271" s="778"/>
      <c r="ED1271" s="778"/>
      <c r="EE1271" s="778"/>
      <c r="EF1271" s="778"/>
      <c r="EG1271" s="778"/>
      <c r="EH1271" s="778"/>
      <c r="EI1271" s="778"/>
      <c r="EJ1271" s="778"/>
      <c r="EK1271" s="778"/>
      <c r="EL1271" s="778"/>
      <c r="EM1271" s="778"/>
      <c r="EN1271" s="778"/>
      <c r="EO1271" s="778"/>
      <c r="EP1271" s="778"/>
      <c r="EQ1271" s="778"/>
      <c r="ER1271" s="778"/>
      <c r="ES1271" s="778"/>
      <c r="ET1271" s="778"/>
      <c r="EU1271" s="778"/>
      <c r="EV1271" s="778"/>
      <c r="EW1271" s="778"/>
      <c r="EX1271" s="778"/>
      <c r="EY1271" s="778"/>
      <c r="EZ1271" s="778"/>
      <c r="FA1271" s="778"/>
      <c r="FB1271" s="778"/>
      <c r="FC1271" s="778"/>
      <c r="FD1271" s="778"/>
      <c r="FE1271" s="778"/>
      <c r="FF1271" s="778"/>
      <c r="FG1271" s="778"/>
      <c r="FH1271" s="778"/>
      <c r="FI1271" s="778"/>
      <c r="FJ1271" s="778"/>
      <c r="FK1271" s="778"/>
      <c r="FL1271" s="778"/>
      <c r="FM1271" s="778"/>
      <c r="FN1271" s="778"/>
      <c r="FO1271" s="778"/>
      <c r="FP1271" s="778"/>
      <c r="FQ1271" s="778"/>
      <c r="FR1271" s="778"/>
      <c r="FS1271" s="778"/>
      <c r="FT1271" s="778"/>
      <c r="FU1271" s="778"/>
      <c r="FV1271" s="778"/>
      <c r="FW1271" s="778"/>
      <c r="FX1271" s="778"/>
      <c r="FY1271" s="778"/>
      <c r="FZ1271" s="778"/>
      <c r="GA1271" s="778"/>
      <c r="GB1271" s="778"/>
      <c r="GC1271" s="778"/>
      <c r="GD1271" s="778"/>
      <c r="GE1271" s="778"/>
      <c r="GF1271" s="778"/>
      <c r="GG1271" s="778"/>
      <c r="GH1271" s="778"/>
      <c r="GI1271" s="778"/>
      <c r="GJ1271" s="778"/>
      <c r="GK1271" s="778"/>
      <c r="GL1271" s="778"/>
      <c r="GM1271" s="778"/>
      <c r="GN1271" s="778"/>
      <c r="GO1271" s="778"/>
      <c r="GP1271" s="778"/>
      <c r="GQ1271" s="778"/>
      <c r="GR1271" s="778"/>
      <c r="GS1271" s="778"/>
      <c r="GT1271" s="778"/>
      <c r="GU1271" s="778"/>
      <c r="GV1271" s="778"/>
      <c r="GW1271" s="778"/>
      <c r="GX1271" s="778"/>
      <c r="GY1271" s="778"/>
      <c r="GZ1271" s="778"/>
      <c r="HA1271" s="778"/>
      <c r="HB1271" s="778"/>
      <c r="HC1271" s="778"/>
      <c r="HD1271" s="778"/>
      <c r="HE1271" s="778"/>
      <c r="HF1271" s="778"/>
      <c r="HG1271" s="778"/>
      <c r="HH1271" s="778"/>
    </row>
    <row r="1272" spans="1:216" s="782" customFormat="1">
      <c r="A1272" s="779"/>
      <c r="B1272" s="780"/>
      <c r="C1272" s="780"/>
      <c r="D1272" s="780"/>
      <c r="E1272" s="780"/>
      <c r="F1272" s="780"/>
      <c r="G1272" s="780"/>
      <c r="H1272" s="780"/>
      <c r="I1272" s="780"/>
      <c r="J1272" s="780"/>
      <c r="K1272" s="780"/>
      <c r="L1272" s="780"/>
      <c r="M1272" s="780"/>
      <c r="N1272" s="780"/>
      <c r="O1272" s="780"/>
      <c r="P1272" s="780"/>
      <c r="Q1272" s="781"/>
      <c r="R1272" s="778"/>
      <c r="S1272" s="778"/>
      <c r="T1272" s="778"/>
      <c r="U1272" s="778"/>
      <c r="V1272" s="778"/>
      <c r="W1272" s="778"/>
      <c r="X1272" s="778"/>
      <c r="Y1272" s="778"/>
      <c r="Z1272" s="778"/>
      <c r="AA1272" s="778"/>
      <c r="AB1272" s="778"/>
      <c r="AC1272" s="778"/>
      <c r="AD1272" s="778"/>
      <c r="AE1272" s="778"/>
      <c r="AF1272" s="778"/>
      <c r="AG1272" s="778"/>
      <c r="AH1272" s="778"/>
      <c r="AI1272" s="778"/>
      <c r="AJ1272" s="778"/>
      <c r="AK1272" s="778"/>
      <c r="AL1272" s="778"/>
      <c r="AM1272" s="778"/>
      <c r="AN1272" s="778"/>
      <c r="AO1272" s="778"/>
      <c r="AP1272" s="778"/>
      <c r="AQ1272" s="778"/>
      <c r="AR1272" s="778"/>
      <c r="AS1272" s="778"/>
      <c r="AT1272" s="778"/>
      <c r="AU1272" s="778"/>
      <c r="AV1272" s="778"/>
      <c r="AW1272" s="778"/>
      <c r="AX1272" s="778"/>
      <c r="AY1272" s="778"/>
      <c r="AZ1272" s="778"/>
      <c r="BA1272" s="778"/>
      <c r="BB1272" s="778"/>
      <c r="BC1272" s="778"/>
      <c r="BD1272" s="778"/>
      <c r="BE1272" s="778"/>
      <c r="BF1272" s="778"/>
      <c r="BG1272" s="778"/>
      <c r="BH1272" s="778"/>
      <c r="BI1272" s="778"/>
      <c r="BJ1272" s="778"/>
      <c r="BK1272" s="778"/>
      <c r="BL1272" s="778"/>
      <c r="BM1272" s="778"/>
      <c r="BN1272" s="778"/>
      <c r="BO1272" s="778"/>
      <c r="BP1272" s="778"/>
      <c r="BQ1272" s="778"/>
      <c r="BR1272" s="778"/>
      <c r="BS1272" s="778"/>
      <c r="BT1272" s="778"/>
      <c r="BU1272" s="778"/>
      <c r="BV1272" s="778"/>
      <c r="BW1272" s="778"/>
      <c r="BX1272" s="778"/>
      <c r="BY1272" s="778"/>
      <c r="BZ1272" s="778"/>
      <c r="CA1272" s="778"/>
      <c r="CB1272" s="778"/>
      <c r="CC1272" s="778"/>
      <c r="CD1272" s="778"/>
      <c r="CE1272" s="778"/>
      <c r="CF1272" s="778"/>
      <c r="CG1272" s="778"/>
      <c r="CH1272" s="778"/>
      <c r="CI1272" s="778"/>
      <c r="CJ1272" s="778"/>
      <c r="CK1272" s="778"/>
      <c r="CL1272" s="778"/>
      <c r="CM1272" s="778"/>
      <c r="CN1272" s="778"/>
      <c r="CO1272" s="778"/>
      <c r="CP1272" s="778"/>
      <c r="CQ1272" s="778"/>
      <c r="CR1272" s="778"/>
      <c r="CS1272" s="778"/>
      <c r="CT1272" s="778"/>
      <c r="CU1272" s="778"/>
      <c r="CV1272" s="778"/>
      <c r="CW1272" s="778"/>
      <c r="CX1272" s="778"/>
      <c r="CY1272" s="778"/>
      <c r="CZ1272" s="778"/>
      <c r="DA1272" s="778"/>
      <c r="DB1272" s="778"/>
      <c r="DC1272" s="778"/>
      <c r="DD1272" s="778"/>
      <c r="DE1272" s="778"/>
      <c r="DF1272" s="778"/>
      <c r="DG1272" s="778"/>
      <c r="DH1272" s="778"/>
      <c r="DI1272" s="778"/>
      <c r="DJ1272" s="778"/>
      <c r="DK1272" s="778"/>
      <c r="DL1272" s="778"/>
      <c r="DM1272" s="778"/>
      <c r="DN1272" s="778"/>
      <c r="DO1272" s="778"/>
      <c r="DP1272" s="778"/>
      <c r="DQ1272" s="778"/>
      <c r="DR1272" s="778"/>
      <c r="DS1272" s="778"/>
      <c r="DT1272" s="778"/>
      <c r="DU1272" s="778"/>
      <c r="DV1272" s="778"/>
      <c r="DW1272" s="778"/>
      <c r="DX1272" s="778"/>
      <c r="DY1272" s="778"/>
      <c r="DZ1272" s="778"/>
      <c r="EA1272" s="778"/>
      <c r="EB1272" s="778"/>
      <c r="EC1272" s="778"/>
      <c r="ED1272" s="778"/>
      <c r="EE1272" s="778"/>
      <c r="EF1272" s="778"/>
      <c r="EG1272" s="778"/>
      <c r="EH1272" s="778"/>
      <c r="EI1272" s="778"/>
      <c r="EJ1272" s="778"/>
      <c r="EK1272" s="778"/>
      <c r="EL1272" s="778"/>
      <c r="EM1272" s="778"/>
      <c r="EN1272" s="778"/>
      <c r="EO1272" s="778"/>
      <c r="EP1272" s="778"/>
      <c r="EQ1272" s="778"/>
      <c r="ER1272" s="778"/>
      <c r="ES1272" s="778"/>
      <c r="ET1272" s="778"/>
      <c r="EU1272" s="778"/>
      <c r="EV1272" s="778"/>
      <c r="EW1272" s="778"/>
      <c r="EX1272" s="778"/>
      <c r="EY1272" s="778"/>
      <c r="EZ1272" s="778"/>
      <c r="FA1272" s="778"/>
      <c r="FB1272" s="778"/>
      <c r="FC1272" s="778"/>
      <c r="FD1272" s="778"/>
      <c r="FE1272" s="778"/>
      <c r="FF1272" s="778"/>
      <c r="FG1272" s="778"/>
      <c r="FH1272" s="778"/>
      <c r="FI1272" s="778"/>
      <c r="FJ1272" s="778"/>
      <c r="FK1272" s="778"/>
      <c r="FL1272" s="778"/>
      <c r="FM1272" s="778"/>
      <c r="FN1272" s="778"/>
      <c r="FO1272" s="778"/>
      <c r="FP1272" s="778"/>
      <c r="FQ1272" s="778"/>
      <c r="FR1272" s="778"/>
      <c r="FS1272" s="778"/>
      <c r="FT1272" s="778"/>
      <c r="FU1272" s="778"/>
      <c r="FV1272" s="778"/>
      <c r="FW1272" s="778"/>
      <c r="FX1272" s="778"/>
      <c r="FY1272" s="778"/>
      <c r="FZ1272" s="778"/>
      <c r="GA1272" s="778"/>
      <c r="GB1272" s="778"/>
      <c r="GC1272" s="778"/>
      <c r="GD1272" s="778"/>
      <c r="GE1272" s="778"/>
      <c r="GF1272" s="778"/>
      <c r="GG1272" s="778"/>
      <c r="GH1272" s="778"/>
      <c r="GI1272" s="778"/>
      <c r="GJ1272" s="778"/>
      <c r="GK1272" s="778"/>
      <c r="GL1272" s="778"/>
      <c r="GM1272" s="778"/>
      <c r="GN1272" s="778"/>
      <c r="GO1272" s="778"/>
      <c r="GP1272" s="778"/>
      <c r="GQ1272" s="778"/>
      <c r="GR1272" s="778"/>
      <c r="GS1272" s="778"/>
      <c r="GT1272" s="778"/>
      <c r="GU1272" s="778"/>
      <c r="GV1272" s="778"/>
      <c r="GW1272" s="778"/>
      <c r="GX1272" s="778"/>
      <c r="GY1272" s="778"/>
      <c r="GZ1272" s="778"/>
      <c r="HA1272" s="778"/>
      <c r="HB1272" s="778"/>
      <c r="HC1272" s="778"/>
      <c r="HD1272" s="778"/>
      <c r="HE1272" s="778"/>
      <c r="HF1272" s="778"/>
      <c r="HG1272" s="778"/>
      <c r="HH1272" s="778"/>
    </row>
    <row r="1273" spans="1:216" s="782" customFormat="1">
      <c r="A1273" s="779"/>
      <c r="B1273" s="780"/>
      <c r="C1273" s="780"/>
      <c r="D1273" s="780"/>
      <c r="E1273" s="780"/>
      <c r="F1273" s="780"/>
      <c r="G1273" s="780"/>
      <c r="H1273" s="780"/>
      <c r="I1273" s="780"/>
      <c r="J1273" s="780"/>
      <c r="K1273" s="780"/>
      <c r="L1273" s="780"/>
      <c r="M1273" s="780"/>
      <c r="N1273" s="780"/>
      <c r="O1273" s="780"/>
      <c r="P1273" s="780"/>
      <c r="Q1273" s="781"/>
      <c r="R1273" s="778"/>
      <c r="S1273" s="778"/>
      <c r="T1273" s="778"/>
      <c r="U1273" s="778"/>
      <c r="V1273" s="778"/>
      <c r="W1273" s="778"/>
      <c r="X1273" s="778"/>
      <c r="Y1273" s="778"/>
      <c r="Z1273" s="778"/>
      <c r="AA1273" s="778"/>
      <c r="AB1273" s="778"/>
      <c r="AC1273" s="778"/>
      <c r="AD1273" s="778"/>
      <c r="AE1273" s="778"/>
      <c r="AF1273" s="778"/>
      <c r="AG1273" s="778"/>
      <c r="AH1273" s="778"/>
      <c r="AI1273" s="778"/>
      <c r="AJ1273" s="778"/>
      <c r="AK1273" s="778"/>
      <c r="AL1273" s="778"/>
      <c r="AM1273" s="778"/>
      <c r="AN1273" s="778"/>
      <c r="AO1273" s="778"/>
      <c r="AP1273" s="778"/>
      <c r="AQ1273" s="778"/>
      <c r="AR1273" s="778"/>
      <c r="AS1273" s="778"/>
      <c r="AT1273" s="778"/>
      <c r="AU1273" s="778"/>
      <c r="AV1273" s="778"/>
      <c r="AW1273" s="778"/>
      <c r="AX1273" s="778"/>
      <c r="AY1273" s="778"/>
      <c r="AZ1273" s="778"/>
      <c r="BA1273" s="778"/>
      <c r="BB1273" s="778"/>
      <c r="BC1273" s="778"/>
      <c r="BD1273" s="778"/>
      <c r="BE1273" s="778"/>
      <c r="BF1273" s="778"/>
      <c r="BG1273" s="778"/>
      <c r="BH1273" s="778"/>
      <c r="BI1273" s="778"/>
      <c r="BJ1273" s="778"/>
      <c r="BK1273" s="778"/>
      <c r="BL1273" s="778"/>
      <c r="BM1273" s="778"/>
      <c r="BN1273" s="778"/>
      <c r="BO1273" s="778"/>
      <c r="BP1273" s="778"/>
      <c r="BQ1273" s="778"/>
      <c r="BR1273" s="778"/>
      <c r="BS1273" s="778"/>
      <c r="BT1273" s="778"/>
      <c r="BU1273" s="778"/>
      <c r="BV1273" s="778"/>
      <c r="BW1273" s="778"/>
      <c r="BX1273" s="778"/>
      <c r="BY1273" s="778"/>
      <c r="BZ1273" s="778"/>
      <c r="CA1273" s="778"/>
      <c r="CB1273" s="778"/>
      <c r="CC1273" s="778"/>
      <c r="CD1273" s="778"/>
      <c r="CE1273" s="778"/>
      <c r="CF1273" s="778"/>
      <c r="CG1273" s="778"/>
      <c r="CH1273" s="778"/>
      <c r="CI1273" s="778"/>
      <c r="CJ1273" s="778"/>
      <c r="CK1273" s="778"/>
      <c r="CL1273" s="778"/>
      <c r="CM1273" s="778"/>
      <c r="CN1273" s="778"/>
      <c r="CO1273" s="778"/>
      <c r="CP1273" s="778"/>
      <c r="CQ1273" s="778"/>
      <c r="CR1273" s="778"/>
      <c r="CS1273" s="778"/>
      <c r="CT1273" s="778"/>
      <c r="CU1273" s="778"/>
      <c r="CV1273" s="778"/>
      <c r="CW1273" s="778"/>
      <c r="CX1273" s="778"/>
      <c r="CY1273" s="778"/>
      <c r="CZ1273" s="778"/>
      <c r="DA1273" s="778"/>
      <c r="DB1273" s="778"/>
      <c r="DC1273" s="778"/>
      <c r="DD1273" s="778"/>
      <c r="DE1273" s="778"/>
      <c r="DF1273" s="778"/>
      <c r="DG1273" s="778"/>
      <c r="DH1273" s="778"/>
      <c r="DI1273" s="778"/>
      <c r="DJ1273" s="778"/>
      <c r="DK1273" s="778"/>
      <c r="DL1273" s="778"/>
      <c r="DM1273" s="778"/>
      <c r="DN1273" s="778"/>
      <c r="DO1273" s="778"/>
      <c r="DP1273" s="778"/>
      <c r="DQ1273" s="778"/>
      <c r="DR1273" s="778"/>
      <c r="DS1273" s="778"/>
      <c r="DT1273" s="778"/>
      <c r="DU1273" s="778"/>
      <c r="DV1273" s="778"/>
      <c r="DW1273" s="778"/>
      <c r="DX1273" s="778"/>
      <c r="DY1273" s="778"/>
      <c r="DZ1273" s="778"/>
      <c r="EA1273" s="778"/>
      <c r="EB1273" s="778"/>
      <c r="EC1273" s="778"/>
      <c r="ED1273" s="778"/>
      <c r="EE1273" s="778"/>
      <c r="EF1273" s="778"/>
      <c r="EG1273" s="778"/>
      <c r="EH1273" s="778"/>
      <c r="EI1273" s="778"/>
      <c r="EJ1273" s="778"/>
      <c r="EK1273" s="778"/>
      <c r="EL1273" s="778"/>
      <c r="EM1273" s="778"/>
      <c r="EN1273" s="778"/>
      <c r="EO1273" s="778"/>
      <c r="EP1273" s="778"/>
      <c r="EQ1273" s="778"/>
      <c r="ER1273" s="778"/>
      <c r="ES1273" s="778"/>
      <c r="ET1273" s="778"/>
      <c r="EU1273" s="778"/>
      <c r="EV1273" s="778"/>
      <c r="EW1273" s="778"/>
      <c r="EX1273" s="778"/>
      <c r="EY1273" s="778"/>
      <c r="EZ1273" s="778"/>
      <c r="FA1273" s="778"/>
      <c r="FB1273" s="778"/>
      <c r="FC1273" s="778"/>
      <c r="FD1273" s="778"/>
      <c r="FE1273" s="778"/>
      <c r="FF1273" s="778"/>
      <c r="FG1273" s="778"/>
      <c r="FH1273" s="778"/>
      <c r="FI1273" s="778"/>
      <c r="FJ1273" s="778"/>
      <c r="FK1273" s="778"/>
      <c r="FL1273" s="778"/>
      <c r="FM1273" s="778"/>
      <c r="FN1273" s="778"/>
      <c r="FO1273" s="778"/>
      <c r="FP1273" s="778"/>
      <c r="FQ1273" s="778"/>
      <c r="FR1273" s="778"/>
      <c r="FS1273" s="778"/>
      <c r="FT1273" s="778"/>
      <c r="FU1273" s="778"/>
      <c r="FV1273" s="778"/>
      <c r="FW1273" s="778"/>
      <c r="FX1273" s="778"/>
      <c r="FY1273" s="778"/>
      <c r="FZ1273" s="778"/>
      <c r="GA1273" s="778"/>
      <c r="GB1273" s="778"/>
      <c r="GC1273" s="778"/>
      <c r="GD1273" s="778"/>
      <c r="GE1273" s="778"/>
      <c r="GF1273" s="778"/>
      <c r="GG1273" s="778"/>
      <c r="GH1273" s="778"/>
      <c r="GI1273" s="778"/>
      <c r="GJ1273" s="778"/>
      <c r="GK1273" s="778"/>
      <c r="GL1273" s="778"/>
      <c r="GM1273" s="778"/>
      <c r="GN1273" s="778"/>
      <c r="GO1273" s="778"/>
      <c r="GP1273" s="778"/>
      <c r="GQ1273" s="778"/>
      <c r="GR1273" s="778"/>
      <c r="GS1273" s="778"/>
      <c r="GT1273" s="778"/>
      <c r="GU1273" s="778"/>
      <c r="GV1273" s="778"/>
      <c r="GW1273" s="778"/>
      <c r="GX1273" s="778"/>
      <c r="GY1273" s="778"/>
      <c r="GZ1273" s="778"/>
      <c r="HA1273" s="778"/>
      <c r="HB1273" s="778"/>
      <c r="HC1273" s="778"/>
      <c r="HD1273" s="778"/>
      <c r="HE1273" s="778"/>
      <c r="HF1273" s="778"/>
      <c r="HG1273" s="778"/>
      <c r="HH1273" s="778"/>
    </row>
    <row r="1274" spans="1:216" s="782" customFormat="1">
      <c r="A1274" s="779"/>
      <c r="B1274" s="780"/>
      <c r="C1274" s="780"/>
      <c r="D1274" s="780"/>
      <c r="E1274" s="780"/>
      <c r="F1274" s="780"/>
      <c r="G1274" s="780"/>
      <c r="H1274" s="780"/>
      <c r="I1274" s="780"/>
      <c r="J1274" s="780"/>
      <c r="K1274" s="780"/>
      <c r="L1274" s="780"/>
      <c r="M1274" s="780"/>
      <c r="N1274" s="780"/>
      <c r="O1274" s="780"/>
      <c r="P1274" s="780"/>
      <c r="Q1274" s="781"/>
      <c r="R1274" s="778"/>
      <c r="S1274" s="778"/>
      <c r="T1274" s="778"/>
      <c r="U1274" s="778"/>
      <c r="V1274" s="778"/>
      <c r="W1274" s="778"/>
      <c r="X1274" s="778"/>
      <c r="Y1274" s="778"/>
      <c r="Z1274" s="778"/>
      <c r="AA1274" s="778"/>
      <c r="AB1274" s="778"/>
      <c r="AC1274" s="778"/>
      <c r="AD1274" s="778"/>
      <c r="AE1274" s="778"/>
      <c r="AF1274" s="778"/>
      <c r="AG1274" s="778"/>
      <c r="AH1274" s="778"/>
      <c r="AI1274" s="778"/>
      <c r="AJ1274" s="778"/>
      <c r="AK1274" s="778"/>
      <c r="AL1274" s="778"/>
      <c r="AM1274" s="778"/>
      <c r="AN1274" s="778"/>
      <c r="AO1274" s="778"/>
      <c r="AP1274" s="778"/>
      <c r="AQ1274" s="778"/>
      <c r="AR1274" s="778"/>
      <c r="AS1274" s="778"/>
      <c r="AT1274" s="778"/>
      <c r="AU1274" s="778"/>
      <c r="AV1274" s="778"/>
      <c r="AW1274" s="778"/>
      <c r="AX1274" s="778"/>
      <c r="AY1274" s="778"/>
      <c r="AZ1274" s="778"/>
      <c r="BA1274" s="778"/>
      <c r="BB1274" s="778"/>
      <c r="BC1274" s="778"/>
      <c r="BD1274" s="778"/>
      <c r="BE1274" s="778"/>
      <c r="BF1274" s="778"/>
      <c r="BG1274" s="778"/>
      <c r="BH1274" s="778"/>
      <c r="BI1274" s="778"/>
      <c r="BJ1274" s="778"/>
      <c r="BK1274" s="778"/>
      <c r="BL1274" s="778"/>
      <c r="BM1274" s="778"/>
      <c r="BN1274" s="778"/>
      <c r="BO1274" s="778"/>
      <c r="BP1274" s="778"/>
      <c r="BQ1274" s="778"/>
      <c r="BR1274" s="778"/>
      <c r="BS1274" s="778"/>
      <c r="BT1274" s="778"/>
      <c r="BU1274" s="778"/>
      <c r="BV1274" s="778"/>
      <c r="BW1274" s="778"/>
      <c r="BX1274" s="778"/>
      <c r="BY1274" s="778"/>
      <c r="BZ1274" s="778"/>
      <c r="CA1274" s="778"/>
      <c r="CB1274" s="778"/>
      <c r="CC1274" s="778"/>
      <c r="CD1274" s="778"/>
      <c r="CE1274" s="778"/>
      <c r="CF1274" s="778"/>
      <c r="CG1274" s="778"/>
      <c r="CH1274" s="778"/>
      <c r="CI1274" s="778"/>
      <c r="CJ1274" s="778"/>
      <c r="CK1274" s="778"/>
      <c r="CL1274" s="778"/>
      <c r="CM1274" s="778"/>
      <c r="CN1274" s="778"/>
      <c r="CO1274" s="778"/>
      <c r="CP1274" s="778"/>
      <c r="CQ1274" s="778"/>
      <c r="CR1274" s="778"/>
      <c r="CS1274" s="778"/>
      <c r="CT1274" s="778"/>
      <c r="CU1274" s="778"/>
      <c r="CV1274" s="778"/>
      <c r="CW1274" s="778"/>
      <c r="CX1274" s="778"/>
      <c r="CY1274" s="778"/>
      <c r="CZ1274" s="778"/>
      <c r="DA1274" s="778"/>
      <c r="DB1274" s="778"/>
      <c r="DC1274" s="778"/>
      <c r="DD1274" s="778"/>
      <c r="DE1274" s="778"/>
      <c r="DF1274" s="778"/>
      <c r="DG1274" s="778"/>
      <c r="DH1274" s="778"/>
      <c r="DI1274" s="778"/>
      <c r="DJ1274" s="778"/>
      <c r="DK1274" s="778"/>
      <c r="DL1274" s="778"/>
      <c r="DM1274" s="778"/>
      <c r="DN1274" s="778"/>
      <c r="DO1274" s="778"/>
      <c r="DP1274" s="778"/>
      <c r="DQ1274" s="778"/>
      <c r="DR1274" s="778"/>
      <c r="DS1274" s="778"/>
      <c r="DT1274" s="778"/>
      <c r="DU1274" s="778"/>
      <c r="DV1274" s="778"/>
      <c r="DW1274" s="778"/>
      <c r="DX1274" s="778"/>
      <c r="DY1274" s="778"/>
      <c r="DZ1274" s="778"/>
      <c r="EA1274" s="778"/>
      <c r="EB1274" s="778"/>
      <c r="EC1274" s="778"/>
      <c r="ED1274" s="778"/>
      <c r="EE1274" s="778"/>
      <c r="EF1274" s="778"/>
      <c r="EG1274" s="778"/>
      <c r="EH1274" s="778"/>
      <c r="EI1274" s="778"/>
      <c r="EJ1274" s="778"/>
      <c r="EK1274" s="778"/>
      <c r="EL1274" s="778"/>
      <c r="EM1274" s="778"/>
      <c r="EN1274" s="778"/>
      <c r="EO1274" s="778"/>
      <c r="EP1274" s="778"/>
      <c r="EQ1274" s="778"/>
      <c r="ER1274" s="778"/>
      <c r="ES1274" s="778"/>
      <c r="ET1274" s="778"/>
      <c r="EU1274" s="778"/>
      <c r="EV1274" s="778"/>
      <c r="EW1274" s="778"/>
      <c r="EX1274" s="778"/>
      <c r="EY1274" s="778"/>
      <c r="EZ1274" s="778"/>
      <c r="FA1274" s="778"/>
      <c r="FB1274" s="778"/>
      <c r="FC1274" s="778"/>
      <c r="FD1274" s="778"/>
      <c r="FE1274" s="778"/>
      <c r="FF1274" s="778"/>
      <c r="FG1274" s="778"/>
      <c r="FH1274" s="778"/>
      <c r="FI1274" s="778"/>
      <c r="FJ1274" s="778"/>
      <c r="FK1274" s="778"/>
      <c r="FL1274" s="778"/>
      <c r="FM1274" s="778"/>
      <c r="FN1274" s="778"/>
      <c r="FO1274" s="778"/>
      <c r="FP1274" s="778"/>
      <c r="FQ1274" s="778"/>
      <c r="FR1274" s="778"/>
      <c r="FS1274" s="778"/>
      <c r="FT1274" s="778"/>
      <c r="FU1274" s="778"/>
      <c r="FV1274" s="778"/>
      <c r="FW1274" s="778"/>
      <c r="FX1274" s="778"/>
      <c r="FY1274" s="778"/>
      <c r="FZ1274" s="778"/>
      <c r="GA1274" s="778"/>
      <c r="GB1274" s="778"/>
      <c r="GC1274" s="778"/>
      <c r="GD1274" s="778"/>
      <c r="GE1274" s="778"/>
      <c r="GF1274" s="778"/>
      <c r="GG1274" s="778"/>
      <c r="GH1274" s="778"/>
      <c r="GI1274" s="778"/>
      <c r="GJ1274" s="778"/>
      <c r="GK1274" s="778"/>
      <c r="GL1274" s="778"/>
      <c r="GM1274" s="778"/>
      <c r="GN1274" s="778"/>
      <c r="GO1274" s="778"/>
      <c r="GP1274" s="778"/>
      <c r="GQ1274" s="778"/>
      <c r="GR1274" s="778"/>
      <c r="GS1274" s="778"/>
      <c r="GT1274" s="778"/>
      <c r="GU1274" s="778"/>
      <c r="GV1274" s="778"/>
      <c r="GW1274" s="778"/>
      <c r="GX1274" s="778"/>
      <c r="GY1274" s="778"/>
      <c r="GZ1274" s="778"/>
      <c r="HA1274" s="778"/>
      <c r="HB1274" s="778"/>
      <c r="HC1274" s="778"/>
      <c r="HD1274" s="778"/>
      <c r="HE1274" s="778"/>
      <c r="HF1274" s="778"/>
      <c r="HG1274" s="778"/>
      <c r="HH1274" s="778"/>
    </row>
    <row r="1275" spans="1:216" s="782" customFormat="1">
      <c r="A1275" s="779"/>
      <c r="B1275" s="780"/>
      <c r="C1275" s="780"/>
      <c r="D1275" s="780"/>
      <c r="E1275" s="780"/>
      <c r="F1275" s="780"/>
      <c r="G1275" s="780"/>
      <c r="H1275" s="780"/>
      <c r="I1275" s="780"/>
      <c r="J1275" s="780"/>
      <c r="K1275" s="780"/>
      <c r="L1275" s="780"/>
      <c r="M1275" s="780"/>
      <c r="N1275" s="780"/>
      <c r="O1275" s="780"/>
      <c r="P1275" s="780"/>
      <c r="Q1275" s="781"/>
      <c r="R1275" s="778"/>
      <c r="S1275" s="778"/>
      <c r="T1275" s="778"/>
      <c r="U1275" s="778"/>
      <c r="V1275" s="778"/>
      <c r="W1275" s="778"/>
      <c r="X1275" s="778"/>
      <c r="Y1275" s="778"/>
      <c r="Z1275" s="778"/>
      <c r="AA1275" s="778"/>
      <c r="AB1275" s="778"/>
      <c r="AC1275" s="778"/>
      <c r="AD1275" s="778"/>
      <c r="AE1275" s="778"/>
      <c r="AF1275" s="778"/>
      <c r="AG1275" s="778"/>
      <c r="AH1275" s="778"/>
      <c r="AI1275" s="778"/>
      <c r="AJ1275" s="778"/>
      <c r="AK1275" s="778"/>
      <c r="AL1275" s="778"/>
      <c r="AM1275" s="778"/>
      <c r="AN1275" s="778"/>
      <c r="AO1275" s="778"/>
      <c r="AP1275" s="778"/>
      <c r="AQ1275" s="778"/>
      <c r="AR1275" s="778"/>
      <c r="AS1275" s="778"/>
      <c r="AT1275" s="778"/>
      <c r="AU1275" s="778"/>
      <c r="AV1275" s="778"/>
      <c r="AW1275" s="778"/>
      <c r="AX1275" s="778"/>
      <c r="AY1275" s="778"/>
      <c r="AZ1275" s="778"/>
      <c r="BA1275" s="778"/>
      <c r="BB1275" s="778"/>
      <c r="BC1275" s="778"/>
      <c r="BD1275" s="778"/>
      <c r="BE1275" s="778"/>
      <c r="BF1275" s="778"/>
      <c r="BG1275" s="778"/>
      <c r="BH1275" s="778"/>
      <c r="BI1275" s="778"/>
      <c r="BJ1275" s="778"/>
      <c r="BK1275" s="778"/>
      <c r="BL1275" s="778"/>
      <c r="BM1275" s="778"/>
      <c r="BN1275" s="778"/>
      <c r="BO1275" s="778"/>
      <c r="BP1275" s="778"/>
      <c r="BQ1275" s="778"/>
      <c r="BR1275" s="778"/>
      <c r="BS1275" s="778"/>
      <c r="BT1275" s="778"/>
      <c r="BU1275" s="778"/>
      <c r="BV1275" s="778"/>
      <c r="BW1275" s="778"/>
      <c r="BX1275" s="778"/>
      <c r="BY1275" s="778"/>
      <c r="BZ1275" s="778"/>
      <c r="CA1275" s="778"/>
      <c r="CB1275" s="778"/>
      <c r="CC1275" s="778"/>
      <c r="CD1275" s="778"/>
      <c r="CE1275" s="778"/>
      <c r="CF1275" s="778"/>
      <c r="CG1275" s="778"/>
      <c r="CH1275" s="778"/>
      <c r="CI1275" s="778"/>
      <c r="CJ1275" s="778"/>
      <c r="CK1275" s="778"/>
      <c r="CL1275" s="778"/>
      <c r="CM1275" s="778"/>
      <c r="CN1275" s="778"/>
      <c r="CO1275" s="778"/>
      <c r="CP1275" s="778"/>
      <c r="CQ1275" s="778"/>
      <c r="CR1275" s="778"/>
      <c r="CS1275" s="778"/>
      <c r="CT1275" s="778"/>
      <c r="CU1275" s="778"/>
      <c r="CV1275" s="778"/>
      <c r="CW1275" s="778"/>
      <c r="CX1275" s="778"/>
      <c r="CY1275" s="778"/>
      <c r="CZ1275" s="778"/>
      <c r="DA1275" s="778"/>
      <c r="DB1275" s="778"/>
      <c r="DC1275" s="778"/>
      <c r="DD1275" s="778"/>
      <c r="DE1275" s="778"/>
      <c r="DF1275" s="778"/>
      <c r="DG1275" s="778"/>
      <c r="DH1275" s="778"/>
      <c r="DI1275" s="778"/>
      <c r="DJ1275" s="778"/>
      <c r="DK1275" s="778"/>
      <c r="DL1275" s="778"/>
      <c r="DM1275" s="778"/>
      <c r="DN1275" s="778"/>
      <c r="DO1275" s="778"/>
      <c r="DP1275" s="778"/>
      <c r="DQ1275" s="778"/>
      <c r="DR1275" s="778"/>
      <c r="DS1275" s="778"/>
      <c r="DT1275" s="778"/>
      <c r="DU1275" s="778"/>
      <c r="DV1275" s="778"/>
      <c r="DW1275" s="778"/>
      <c r="DX1275" s="778"/>
      <c r="DY1275" s="778"/>
      <c r="DZ1275" s="778"/>
      <c r="EA1275" s="778"/>
      <c r="EB1275" s="778"/>
      <c r="EC1275" s="778"/>
      <c r="ED1275" s="778"/>
      <c r="EE1275" s="778"/>
      <c r="EF1275" s="778"/>
      <c r="EG1275" s="778"/>
      <c r="EH1275" s="778"/>
      <c r="EI1275" s="778"/>
      <c r="EJ1275" s="778"/>
      <c r="EK1275" s="778"/>
      <c r="EL1275" s="778"/>
      <c r="EM1275" s="778"/>
      <c r="EN1275" s="778"/>
      <c r="EO1275" s="778"/>
      <c r="EP1275" s="778"/>
      <c r="EQ1275" s="778"/>
      <c r="ER1275" s="778"/>
      <c r="ES1275" s="778"/>
      <c r="ET1275" s="778"/>
      <c r="EU1275" s="778"/>
      <c r="EV1275" s="778"/>
      <c r="EW1275" s="778"/>
      <c r="EX1275" s="778"/>
      <c r="EY1275" s="778"/>
      <c r="EZ1275" s="778"/>
      <c r="FA1275" s="778"/>
      <c r="FB1275" s="778"/>
      <c r="FC1275" s="778"/>
      <c r="FD1275" s="778"/>
      <c r="FE1275" s="778"/>
      <c r="FF1275" s="778"/>
      <c r="FG1275" s="778"/>
      <c r="FH1275" s="778"/>
      <c r="FI1275" s="778"/>
      <c r="FJ1275" s="778"/>
      <c r="FK1275" s="778"/>
      <c r="FL1275" s="778"/>
      <c r="FM1275" s="778"/>
      <c r="FN1275" s="778"/>
      <c r="FO1275" s="778"/>
      <c r="FP1275" s="778"/>
      <c r="FQ1275" s="778"/>
      <c r="FR1275" s="778"/>
      <c r="FS1275" s="778"/>
      <c r="FT1275" s="778"/>
      <c r="FU1275" s="778"/>
      <c r="FV1275" s="778"/>
      <c r="FW1275" s="778"/>
      <c r="FX1275" s="778"/>
      <c r="FY1275" s="778"/>
      <c r="FZ1275" s="778"/>
      <c r="GA1275" s="778"/>
      <c r="GB1275" s="778"/>
      <c r="GC1275" s="778"/>
      <c r="GD1275" s="778"/>
      <c r="GE1275" s="778"/>
      <c r="GF1275" s="778"/>
      <c r="GG1275" s="778"/>
      <c r="GH1275" s="778"/>
      <c r="GI1275" s="778"/>
      <c r="GJ1275" s="778"/>
      <c r="GK1275" s="778"/>
      <c r="GL1275" s="778"/>
      <c r="GM1275" s="778"/>
      <c r="GN1275" s="778"/>
      <c r="GO1275" s="778"/>
      <c r="GP1275" s="778"/>
      <c r="GQ1275" s="778"/>
      <c r="GR1275" s="778"/>
      <c r="GS1275" s="778"/>
      <c r="GT1275" s="778"/>
      <c r="GU1275" s="778"/>
      <c r="GV1275" s="778"/>
      <c r="GW1275" s="778"/>
      <c r="GX1275" s="778"/>
      <c r="GY1275" s="778"/>
      <c r="GZ1275" s="778"/>
      <c r="HA1275" s="778"/>
      <c r="HB1275" s="778"/>
      <c r="HC1275" s="778"/>
      <c r="HD1275" s="778"/>
      <c r="HE1275" s="778"/>
      <c r="HF1275" s="778"/>
      <c r="HG1275" s="778"/>
      <c r="HH1275" s="778"/>
    </row>
    <row r="1276" spans="1:216" s="782" customFormat="1">
      <c r="A1276" s="779"/>
      <c r="B1276" s="780"/>
      <c r="C1276" s="780"/>
      <c r="D1276" s="780"/>
      <c r="E1276" s="780"/>
      <c r="F1276" s="780"/>
      <c r="G1276" s="780"/>
      <c r="H1276" s="780"/>
      <c r="I1276" s="780"/>
      <c r="J1276" s="780"/>
      <c r="K1276" s="780"/>
      <c r="L1276" s="780"/>
      <c r="M1276" s="780"/>
      <c r="N1276" s="780"/>
      <c r="O1276" s="780"/>
      <c r="P1276" s="780"/>
      <c r="Q1276" s="781"/>
      <c r="R1276" s="778"/>
      <c r="S1276" s="778"/>
      <c r="T1276" s="778"/>
      <c r="U1276" s="778"/>
      <c r="V1276" s="778"/>
      <c r="W1276" s="778"/>
      <c r="X1276" s="778"/>
      <c r="Y1276" s="778"/>
      <c r="Z1276" s="778"/>
      <c r="AA1276" s="778"/>
      <c r="AB1276" s="778"/>
      <c r="AC1276" s="778"/>
      <c r="AD1276" s="778"/>
      <c r="AE1276" s="778"/>
      <c r="AF1276" s="778"/>
      <c r="AG1276" s="778"/>
      <c r="AH1276" s="778"/>
      <c r="AI1276" s="778"/>
      <c r="AJ1276" s="778"/>
      <c r="AK1276" s="778"/>
      <c r="AL1276" s="778"/>
      <c r="AM1276" s="778"/>
      <c r="AN1276" s="778"/>
      <c r="AO1276" s="778"/>
      <c r="AP1276" s="778"/>
      <c r="AQ1276" s="778"/>
      <c r="AR1276" s="778"/>
      <c r="AS1276" s="778"/>
      <c r="AT1276" s="778"/>
      <c r="AU1276" s="778"/>
      <c r="AV1276" s="778"/>
      <c r="AW1276" s="778"/>
      <c r="AX1276" s="778"/>
      <c r="AY1276" s="778"/>
      <c r="AZ1276" s="778"/>
      <c r="BA1276" s="778"/>
      <c r="BB1276" s="778"/>
      <c r="BC1276" s="778"/>
      <c r="BD1276" s="778"/>
      <c r="BE1276" s="778"/>
      <c r="BF1276" s="778"/>
      <c r="BG1276" s="778"/>
      <c r="BH1276" s="778"/>
      <c r="BI1276" s="778"/>
      <c r="BJ1276" s="778"/>
      <c r="BK1276" s="778"/>
      <c r="BL1276" s="778"/>
      <c r="BM1276" s="778"/>
      <c r="BN1276" s="778"/>
      <c r="BO1276" s="778"/>
      <c r="BP1276" s="778"/>
      <c r="BQ1276" s="778"/>
      <c r="BR1276" s="778"/>
      <c r="BS1276" s="778"/>
      <c r="BT1276" s="778"/>
      <c r="BU1276" s="778"/>
      <c r="BV1276" s="778"/>
      <c r="BW1276" s="778"/>
      <c r="BX1276" s="778"/>
      <c r="BY1276" s="778"/>
      <c r="BZ1276" s="778"/>
      <c r="CA1276" s="778"/>
      <c r="CB1276" s="778"/>
      <c r="CC1276" s="778"/>
      <c r="CD1276" s="778"/>
      <c r="CE1276" s="778"/>
      <c r="CF1276" s="778"/>
      <c r="CG1276" s="778"/>
      <c r="CH1276" s="778"/>
      <c r="CI1276" s="778"/>
      <c r="CJ1276" s="778"/>
      <c r="CK1276" s="778"/>
      <c r="CL1276" s="778"/>
      <c r="CM1276" s="778"/>
      <c r="CN1276" s="778"/>
      <c r="CO1276" s="778"/>
      <c r="CP1276" s="778"/>
      <c r="CQ1276" s="778"/>
      <c r="CR1276" s="778"/>
      <c r="CS1276" s="778"/>
      <c r="CT1276" s="778"/>
      <c r="CU1276" s="778"/>
      <c r="CV1276" s="778"/>
      <c r="CW1276" s="778"/>
      <c r="CX1276" s="778"/>
      <c r="CY1276" s="778"/>
      <c r="CZ1276" s="778"/>
      <c r="DA1276" s="778"/>
      <c r="DB1276" s="778"/>
      <c r="DC1276" s="778"/>
      <c r="DD1276" s="778"/>
      <c r="DE1276" s="778"/>
      <c r="DF1276" s="778"/>
      <c r="DG1276" s="778"/>
      <c r="DH1276" s="778"/>
      <c r="DI1276" s="778"/>
      <c r="DJ1276" s="778"/>
      <c r="DK1276" s="778"/>
      <c r="DL1276" s="778"/>
      <c r="DM1276" s="778"/>
      <c r="DN1276" s="778"/>
      <c r="DO1276" s="778"/>
      <c r="DP1276" s="778"/>
      <c r="DQ1276" s="778"/>
      <c r="DR1276" s="778"/>
      <c r="DS1276" s="778"/>
      <c r="DT1276" s="778"/>
      <c r="DU1276" s="778"/>
      <c r="DV1276" s="778"/>
      <c r="DW1276" s="778"/>
      <c r="DX1276" s="778"/>
      <c r="DY1276" s="778"/>
      <c r="DZ1276" s="778"/>
      <c r="EA1276" s="778"/>
      <c r="EB1276" s="778"/>
      <c r="EC1276" s="778"/>
      <c r="ED1276" s="778"/>
      <c r="EE1276" s="778"/>
      <c r="EF1276" s="778"/>
      <c r="EG1276" s="778"/>
      <c r="EH1276" s="778"/>
      <c r="EI1276" s="778"/>
      <c r="EJ1276" s="778"/>
      <c r="EK1276" s="778"/>
      <c r="EL1276" s="778"/>
      <c r="EM1276" s="778"/>
      <c r="EN1276" s="778"/>
      <c r="EO1276" s="778"/>
      <c r="EP1276" s="778"/>
      <c r="EQ1276" s="778"/>
      <c r="ER1276" s="778"/>
      <c r="ES1276" s="778"/>
      <c r="ET1276" s="778"/>
      <c r="EU1276" s="778"/>
      <c r="EV1276" s="778"/>
      <c r="EW1276" s="778"/>
      <c r="EX1276" s="778"/>
      <c r="EY1276" s="778"/>
      <c r="EZ1276" s="778"/>
      <c r="FA1276" s="778"/>
      <c r="FB1276" s="778"/>
      <c r="FC1276" s="778"/>
      <c r="FD1276" s="778"/>
      <c r="FE1276" s="778"/>
      <c r="FF1276" s="778"/>
      <c r="FG1276" s="778"/>
      <c r="FH1276" s="778"/>
      <c r="FI1276" s="778"/>
      <c r="FJ1276" s="778"/>
      <c r="FK1276" s="778"/>
      <c r="FL1276" s="778"/>
      <c r="FM1276" s="778"/>
      <c r="FN1276" s="778"/>
      <c r="FO1276" s="778"/>
      <c r="FP1276" s="778"/>
      <c r="FQ1276" s="778"/>
      <c r="FR1276" s="778"/>
      <c r="FS1276" s="778"/>
      <c r="FT1276" s="778"/>
      <c r="FU1276" s="778"/>
      <c r="FV1276" s="778"/>
      <c r="FW1276" s="778"/>
      <c r="FX1276" s="778"/>
      <c r="FY1276" s="778"/>
      <c r="FZ1276" s="778"/>
      <c r="GA1276" s="778"/>
      <c r="GB1276" s="778"/>
      <c r="GC1276" s="778"/>
      <c r="GD1276" s="778"/>
      <c r="GE1276" s="778"/>
      <c r="GF1276" s="778"/>
      <c r="GG1276" s="778"/>
      <c r="GH1276" s="778"/>
      <c r="GI1276" s="778"/>
      <c r="GJ1276" s="778"/>
      <c r="GK1276" s="778"/>
      <c r="GL1276" s="778"/>
      <c r="GM1276" s="778"/>
      <c r="GN1276" s="778"/>
      <c r="GO1276" s="778"/>
      <c r="GP1276" s="778"/>
      <c r="GQ1276" s="778"/>
      <c r="GR1276" s="778"/>
      <c r="GS1276" s="778"/>
      <c r="GT1276" s="778"/>
      <c r="GU1276" s="778"/>
      <c r="GV1276" s="778"/>
      <c r="GW1276" s="778"/>
      <c r="GX1276" s="778"/>
      <c r="GY1276" s="778"/>
      <c r="GZ1276" s="778"/>
      <c r="HA1276" s="778"/>
      <c r="HB1276" s="778"/>
      <c r="HC1276" s="778"/>
      <c r="HD1276" s="778"/>
      <c r="HE1276" s="778"/>
      <c r="HF1276" s="778"/>
      <c r="HG1276" s="778"/>
      <c r="HH1276" s="778"/>
    </row>
    <row r="1277" spans="1:216" s="782" customFormat="1">
      <c r="A1277" s="779"/>
      <c r="B1277" s="780"/>
      <c r="C1277" s="780"/>
      <c r="D1277" s="780"/>
      <c r="E1277" s="780"/>
      <c r="F1277" s="780"/>
      <c r="G1277" s="780"/>
      <c r="H1277" s="780"/>
      <c r="I1277" s="780"/>
      <c r="J1277" s="780"/>
      <c r="K1277" s="780"/>
      <c r="L1277" s="780"/>
      <c r="M1277" s="780"/>
      <c r="N1277" s="780"/>
      <c r="O1277" s="780"/>
      <c r="P1277" s="780"/>
      <c r="Q1277" s="781"/>
      <c r="R1277" s="778"/>
      <c r="S1277" s="778"/>
      <c r="T1277" s="778"/>
      <c r="U1277" s="778"/>
      <c r="V1277" s="778"/>
      <c r="W1277" s="778"/>
      <c r="X1277" s="778"/>
      <c r="Y1277" s="778"/>
      <c r="Z1277" s="778"/>
      <c r="AA1277" s="778"/>
      <c r="AB1277" s="778"/>
      <c r="AC1277" s="778"/>
      <c r="AD1277" s="778"/>
      <c r="AE1277" s="778"/>
      <c r="AF1277" s="778"/>
      <c r="AG1277" s="778"/>
      <c r="AH1277" s="778"/>
      <c r="AI1277" s="778"/>
      <c r="AJ1277" s="778"/>
      <c r="AK1277" s="778"/>
      <c r="AL1277" s="778"/>
      <c r="AM1277" s="778"/>
      <c r="AN1277" s="778"/>
      <c r="AO1277" s="778"/>
      <c r="AP1277" s="778"/>
      <c r="AQ1277" s="778"/>
      <c r="AR1277" s="778"/>
      <c r="AS1277" s="778"/>
      <c r="AT1277" s="778"/>
      <c r="AU1277" s="778"/>
      <c r="AV1277" s="778"/>
      <c r="AW1277" s="778"/>
      <c r="AX1277" s="778"/>
      <c r="AY1277" s="778"/>
      <c r="AZ1277" s="778"/>
      <c r="BA1277" s="778"/>
      <c r="BB1277" s="778"/>
      <c r="BC1277" s="778"/>
      <c r="BD1277" s="778"/>
      <c r="BE1277" s="778"/>
      <c r="BF1277" s="778"/>
      <c r="BG1277" s="778"/>
      <c r="BH1277" s="778"/>
      <c r="BI1277" s="778"/>
      <c r="BJ1277" s="778"/>
      <c r="BK1277" s="778"/>
      <c r="BL1277" s="778"/>
      <c r="BM1277" s="778"/>
      <c r="BN1277" s="778"/>
      <c r="BO1277" s="778"/>
      <c r="BP1277" s="778"/>
      <c r="BQ1277" s="778"/>
      <c r="BR1277" s="778"/>
      <c r="BS1277" s="778"/>
      <c r="BT1277" s="778"/>
      <c r="BU1277" s="778"/>
      <c r="BV1277" s="778"/>
      <c r="BW1277" s="778"/>
      <c r="BX1277" s="778"/>
      <c r="BY1277" s="778"/>
      <c r="BZ1277" s="778"/>
      <c r="CA1277" s="778"/>
      <c r="CB1277" s="778"/>
      <c r="CC1277" s="778"/>
      <c r="CD1277" s="778"/>
      <c r="CE1277" s="778"/>
      <c r="CF1277" s="778"/>
      <c r="CG1277" s="778"/>
      <c r="CH1277" s="778"/>
      <c r="CI1277" s="778"/>
      <c r="CJ1277" s="778"/>
      <c r="CK1277" s="778"/>
      <c r="CL1277" s="778"/>
      <c r="CM1277" s="778"/>
      <c r="CN1277" s="778"/>
      <c r="CO1277" s="778"/>
      <c r="CP1277" s="778"/>
      <c r="CQ1277" s="778"/>
      <c r="CR1277" s="778"/>
      <c r="CS1277" s="778"/>
      <c r="CT1277" s="778"/>
      <c r="CU1277" s="778"/>
      <c r="CV1277" s="778"/>
      <c r="CW1277" s="778"/>
      <c r="CX1277" s="778"/>
      <c r="CY1277" s="778"/>
      <c r="CZ1277" s="778"/>
      <c r="DA1277" s="778"/>
      <c r="DB1277" s="778"/>
      <c r="DC1277" s="778"/>
      <c r="DD1277" s="778"/>
      <c r="DE1277" s="778"/>
      <c r="DF1277" s="778"/>
      <c r="DG1277" s="778"/>
      <c r="DH1277" s="778"/>
      <c r="DI1277" s="778"/>
      <c r="DJ1277" s="778"/>
      <c r="DK1277" s="778"/>
      <c r="DL1277" s="778"/>
      <c r="DM1277" s="778"/>
      <c r="DN1277" s="778"/>
      <c r="DO1277" s="778"/>
      <c r="DP1277" s="778"/>
      <c r="DQ1277" s="778"/>
      <c r="DR1277" s="778"/>
      <c r="DS1277" s="778"/>
      <c r="DT1277" s="778"/>
      <c r="DU1277" s="778"/>
      <c r="DV1277" s="778"/>
      <c r="DW1277" s="778"/>
      <c r="DX1277" s="778"/>
      <c r="DY1277" s="778"/>
      <c r="DZ1277" s="778"/>
      <c r="EA1277" s="778"/>
      <c r="EB1277" s="778"/>
      <c r="EC1277" s="778"/>
      <c r="ED1277" s="778"/>
      <c r="EE1277" s="778"/>
      <c r="EF1277" s="778"/>
      <c r="EG1277" s="778"/>
      <c r="EH1277" s="778"/>
      <c r="EI1277" s="778"/>
      <c r="EJ1277" s="778"/>
      <c r="EK1277" s="778"/>
      <c r="EL1277" s="778"/>
      <c r="EM1277" s="778"/>
      <c r="EN1277" s="778"/>
      <c r="EO1277" s="778"/>
      <c r="EP1277" s="778"/>
      <c r="EQ1277" s="778"/>
      <c r="ER1277" s="778"/>
      <c r="ES1277" s="778"/>
      <c r="ET1277" s="778"/>
      <c r="EU1277" s="778"/>
      <c r="EV1277" s="778"/>
      <c r="EW1277" s="778"/>
      <c r="EX1277" s="778"/>
      <c r="EY1277" s="778"/>
      <c r="EZ1277" s="778"/>
      <c r="FA1277" s="778"/>
      <c r="FB1277" s="778"/>
      <c r="FC1277" s="778"/>
      <c r="FD1277" s="778"/>
      <c r="FE1277" s="778"/>
      <c r="FF1277" s="778"/>
      <c r="FG1277" s="778"/>
      <c r="FH1277" s="778"/>
      <c r="FI1277" s="778"/>
      <c r="FJ1277" s="778"/>
      <c r="FK1277" s="778"/>
      <c r="FL1277" s="778"/>
      <c r="FM1277" s="778"/>
      <c r="FN1277" s="778"/>
      <c r="FO1277" s="778"/>
      <c r="FP1277" s="778"/>
      <c r="FQ1277" s="778"/>
      <c r="FR1277" s="778"/>
      <c r="FS1277" s="778"/>
      <c r="FT1277" s="778"/>
      <c r="FU1277" s="778"/>
      <c r="FV1277" s="778"/>
      <c r="FW1277" s="778"/>
      <c r="FX1277" s="778"/>
      <c r="FY1277" s="778"/>
      <c r="FZ1277" s="778"/>
      <c r="GA1277" s="778"/>
      <c r="GB1277" s="778"/>
      <c r="GC1277" s="778"/>
      <c r="GD1277" s="778"/>
      <c r="GE1277" s="778"/>
      <c r="GF1277" s="778"/>
      <c r="GG1277" s="778"/>
      <c r="GH1277" s="778"/>
      <c r="GI1277" s="778"/>
      <c r="GJ1277" s="778"/>
      <c r="GK1277" s="778"/>
      <c r="GL1277" s="778"/>
      <c r="GM1277" s="778"/>
      <c r="GN1277" s="778"/>
      <c r="GO1277" s="778"/>
      <c r="GP1277" s="778"/>
      <c r="GQ1277" s="778"/>
      <c r="GR1277" s="778"/>
      <c r="GS1277" s="778"/>
      <c r="GT1277" s="778"/>
      <c r="GU1277" s="778"/>
      <c r="GV1277" s="778"/>
      <c r="GW1277" s="778"/>
      <c r="GX1277" s="778"/>
      <c r="GY1277" s="778"/>
      <c r="GZ1277" s="778"/>
      <c r="HA1277" s="778"/>
      <c r="HB1277" s="778"/>
      <c r="HC1277" s="778"/>
      <c r="HD1277" s="778"/>
      <c r="HE1277" s="778"/>
      <c r="HF1277" s="778"/>
      <c r="HG1277" s="778"/>
      <c r="HH1277" s="778"/>
    </row>
    <row r="1278" spans="1:216" s="782" customFormat="1">
      <c r="A1278" s="779"/>
      <c r="B1278" s="780"/>
      <c r="C1278" s="780"/>
      <c r="D1278" s="780"/>
      <c r="E1278" s="780"/>
      <c r="F1278" s="780"/>
      <c r="G1278" s="780"/>
      <c r="H1278" s="780"/>
      <c r="I1278" s="780"/>
      <c r="J1278" s="780"/>
      <c r="K1278" s="780"/>
      <c r="L1278" s="780"/>
      <c r="M1278" s="780"/>
      <c r="N1278" s="780"/>
      <c r="O1278" s="780"/>
      <c r="P1278" s="780"/>
      <c r="Q1278" s="781"/>
      <c r="R1278" s="778"/>
      <c r="S1278" s="778"/>
      <c r="T1278" s="778"/>
      <c r="U1278" s="778"/>
      <c r="V1278" s="778"/>
      <c r="W1278" s="778"/>
      <c r="X1278" s="778"/>
      <c r="Y1278" s="778"/>
      <c r="Z1278" s="778"/>
      <c r="AA1278" s="778"/>
      <c r="AB1278" s="778"/>
      <c r="AC1278" s="778"/>
      <c r="AD1278" s="778"/>
      <c r="AE1278" s="778"/>
      <c r="AF1278" s="778"/>
      <c r="AG1278" s="778"/>
      <c r="AH1278" s="778"/>
      <c r="AI1278" s="778"/>
      <c r="AJ1278" s="778"/>
      <c r="AK1278" s="778"/>
      <c r="AL1278" s="778"/>
      <c r="AM1278" s="778"/>
      <c r="AN1278" s="778"/>
      <c r="AO1278" s="778"/>
      <c r="AP1278" s="778"/>
      <c r="AQ1278" s="778"/>
      <c r="AR1278" s="778"/>
      <c r="AS1278" s="778"/>
      <c r="AT1278" s="778"/>
      <c r="AU1278" s="778"/>
      <c r="AV1278" s="778"/>
      <c r="AW1278" s="778"/>
      <c r="AX1278" s="778"/>
      <c r="AY1278" s="778"/>
      <c r="AZ1278" s="778"/>
      <c r="BA1278" s="778"/>
      <c r="BB1278" s="778"/>
      <c r="BC1278" s="778"/>
      <c r="BD1278" s="778"/>
      <c r="BE1278" s="778"/>
      <c r="BF1278" s="778"/>
      <c r="BG1278" s="778"/>
      <c r="BH1278" s="778"/>
      <c r="BI1278" s="778"/>
      <c r="BJ1278" s="778"/>
      <c r="BK1278" s="778"/>
      <c r="BL1278" s="778"/>
      <c r="BM1278" s="778"/>
      <c r="BN1278" s="778"/>
      <c r="BO1278" s="778"/>
      <c r="BP1278" s="778"/>
      <c r="BQ1278" s="778"/>
      <c r="BR1278" s="778"/>
      <c r="BS1278" s="778"/>
      <c r="BT1278" s="778"/>
      <c r="BU1278" s="778"/>
      <c r="BV1278" s="778"/>
      <c r="BW1278" s="778"/>
      <c r="BX1278" s="778"/>
      <c r="BY1278" s="778"/>
      <c r="BZ1278" s="778"/>
      <c r="CA1278" s="778"/>
      <c r="CB1278" s="778"/>
      <c r="CC1278" s="778"/>
      <c r="CD1278" s="778"/>
      <c r="CE1278" s="778"/>
      <c r="CF1278" s="778"/>
      <c r="CG1278" s="778"/>
      <c r="CH1278" s="778"/>
      <c r="CI1278" s="778"/>
      <c r="CJ1278" s="778"/>
      <c r="CK1278" s="778"/>
      <c r="CL1278" s="778"/>
      <c r="CM1278" s="778"/>
      <c r="CN1278" s="778"/>
      <c r="CO1278" s="778"/>
      <c r="CP1278" s="778"/>
      <c r="CQ1278" s="778"/>
      <c r="CR1278" s="778"/>
      <c r="CS1278" s="778"/>
      <c r="CT1278" s="778"/>
      <c r="CU1278" s="778"/>
      <c r="CV1278" s="778"/>
      <c r="CW1278" s="778"/>
      <c r="CX1278" s="778"/>
      <c r="CY1278" s="778"/>
      <c r="CZ1278" s="778"/>
      <c r="DA1278" s="778"/>
      <c r="DB1278" s="778"/>
      <c r="DC1278" s="778"/>
      <c r="DD1278" s="778"/>
      <c r="DE1278" s="778"/>
      <c r="DF1278" s="778"/>
      <c r="DG1278" s="778"/>
      <c r="DH1278" s="778"/>
      <c r="DI1278" s="778"/>
      <c r="DJ1278" s="778"/>
      <c r="DK1278" s="778"/>
      <c r="DL1278" s="778"/>
      <c r="DM1278" s="778"/>
      <c r="DN1278" s="778"/>
      <c r="DO1278" s="778"/>
      <c r="DP1278" s="778"/>
      <c r="DQ1278" s="778"/>
      <c r="DR1278" s="778"/>
      <c r="DS1278" s="778"/>
      <c r="DT1278" s="778"/>
      <c r="DU1278" s="778"/>
      <c r="DV1278" s="778"/>
      <c r="DW1278" s="778"/>
      <c r="DX1278" s="778"/>
      <c r="DY1278" s="778"/>
      <c r="DZ1278" s="778"/>
      <c r="EA1278" s="778"/>
      <c r="EB1278" s="778"/>
      <c r="EC1278" s="778"/>
      <c r="ED1278" s="778"/>
      <c r="EE1278" s="778"/>
      <c r="EF1278" s="778"/>
      <c r="EG1278" s="778"/>
      <c r="EH1278" s="778"/>
      <c r="EI1278" s="778"/>
      <c r="EJ1278" s="778"/>
      <c r="EK1278" s="778"/>
      <c r="EL1278" s="778"/>
      <c r="EM1278" s="778"/>
      <c r="EN1278" s="778"/>
      <c r="EO1278" s="778"/>
      <c r="EP1278" s="778"/>
      <c r="EQ1278" s="778"/>
      <c r="ER1278" s="778"/>
      <c r="ES1278" s="778"/>
      <c r="ET1278" s="778"/>
      <c r="EU1278" s="778"/>
      <c r="EV1278" s="778"/>
      <c r="EW1278" s="778"/>
      <c r="EX1278" s="778"/>
      <c r="EY1278" s="778"/>
      <c r="EZ1278" s="778"/>
      <c r="FA1278" s="778"/>
      <c r="FB1278" s="778"/>
      <c r="FC1278" s="778"/>
      <c r="FD1278" s="778"/>
      <c r="FE1278" s="778"/>
      <c r="FF1278" s="778"/>
      <c r="FG1278" s="778"/>
      <c r="FH1278" s="778"/>
      <c r="FI1278" s="778"/>
      <c r="FJ1278" s="778"/>
      <c r="FK1278" s="778"/>
      <c r="FL1278" s="778"/>
      <c r="FM1278" s="778"/>
      <c r="FN1278" s="778"/>
      <c r="FO1278" s="778"/>
      <c r="FP1278" s="778"/>
      <c r="FQ1278" s="778"/>
      <c r="FR1278" s="778"/>
      <c r="FS1278" s="778"/>
      <c r="FT1278" s="778"/>
      <c r="FU1278" s="778"/>
      <c r="FV1278" s="778"/>
      <c r="FW1278" s="778"/>
      <c r="FX1278" s="778"/>
      <c r="FY1278" s="778"/>
      <c r="FZ1278" s="778"/>
      <c r="GA1278" s="778"/>
      <c r="GB1278" s="778"/>
      <c r="GC1278" s="778"/>
      <c r="GD1278" s="778"/>
      <c r="GE1278" s="778"/>
      <c r="GF1278" s="778"/>
      <c r="GG1278" s="778"/>
      <c r="GH1278" s="778"/>
      <c r="GI1278" s="778"/>
      <c r="GJ1278" s="778"/>
      <c r="GK1278" s="778"/>
      <c r="GL1278" s="778"/>
      <c r="GM1278" s="778"/>
      <c r="GN1278" s="778"/>
      <c r="GO1278" s="778"/>
      <c r="GP1278" s="778"/>
      <c r="GQ1278" s="778"/>
      <c r="GR1278" s="778"/>
      <c r="GS1278" s="778"/>
      <c r="GT1278" s="778"/>
      <c r="GU1278" s="778"/>
      <c r="GV1278" s="778"/>
      <c r="GW1278" s="778"/>
      <c r="GX1278" s="778"/>
      <c r="GY1278" s="778"/>
      <c r="GZ1278" s="778"/>
      <c r="HA1278" s="778"/>
      <c r="HB1278" s="778"/>
      <c r="HC1278" s="778"/>
      <c r="HD1278" s="778"/>
      <c r="HE1278" s="778"/>
      <c r="HF1278" s="778"/>
      <c r="HG1278" s="778"/>
      <c r="HH1278" s="778"/>
    </row>
    <row r="1279" spans="1:216" s="782" customFormat="1">
      <c r="A1279" s="779"/>
      <c r="B1279" s="780"/>
      <c r="C1279" s="780"/>
      <c r="D1279" s="780"/>
      <c r="E1279" s="780"/>
      <c r="F1279" s="780"/>
      <c r="G1279" s="780"/>
      <c r="H1279" s="780"/>
      <c r="I1279" s="780"/>
      <c r="J1279" s="780"/>
      <c r="K1279" s="780"/>
      <c r="L1279" s="780"/>
      <c r="M1279" s="780"/>
      <c r="N1279" s="780"/>
      <c r="O1279" s="780"/>
      <c r="P1279" s="780"/>
      <c r="Q1279" s="781"/>
      <c r="R1279" s="778"/>
      <c r="S1279" s="778"/>
      <c r="T1279" s="778"/>
      <c r="U1279" s="778"/>
      <c r="V1279" s="778"/>
      <c r="W1279" s="778"/>
      <c r="X1279" s="778"/>
      <c r="Y1279" s="778"/>
      <c r="Z1279" s="778"/>
      <c r="AA1279" s="778"/>
      <c r="AB1279" s="778"/>
      <c r="AC1279" s="778"/>
      <c r="AD1279" s="778"/>
      <c r="AE1279" s="778"/>
      <c r="AF1279" s="778"/>
      <c r="AG1279" s="778"/>
      <c r="AH1279" s="778"/>
      <c r="AI1279" s="778"/>
      <c r="AJ1279" s="778"/>
      <c r="AK1279" s="778"/>
      <c r="AL1279" s="778"/>
      <c r="AM1279" s="778"/>
      <c r="AN1279" s="778"/>
      <c r="AO1279" s="778"/>
      <c r="AP1279" s="778"/>
      <c r="AQ1279" s="778"/>
      <c r="AR1279" s="778"/>
      <c r="AS1279" s="778"/>
      <c r="AT1279" s="778"/>
      <c r="AU1279" s="778"/>
      <c r="AV1279" s="778"/>
      <c r="AW1279" s="778"/>
      <c r="AX1279" s="778"/>
      <c r="AY1279" s="778"/>
      <c r="AZ1279" s="778"/>
      <c r="BA1279" s="778"/>
      <c r="BB1279" s="778"/>
      <c r="BC1279" s="778"/>
      <c r="BD1279" s="778"/>
      <c r="BE1279" s="778"/>
      <c r="BF1279" s="778"/>
      <c r="BG1279" s="778"/>
      <c r="BH1279" s="778"/>
      <c r="BI1279" s="778"/>
      <c r="BJ1279" s="778"/>
      <c r="BK1279" s="778"/>
      <c r="BL1279" s="778"/>
      <c r="BM1279" s="778"/>
      <c r="BN1279" s="778"/>
      <c r="BO1279" s="778"/>
      <c r="BP1279" s="778"/>
      <c r="BQ1279" s="778"/>
      <c r="BR1279" s="778"/>
      <c r="BS1279" s="778"/>
      <c r="BT1279" s="778"/>
      <c r="BU1279" s="778"/>
      <c r="BV1279" s="778"/>
      <c r="BW1279" s="778"/>
      <c r="BX1279" s="778"/>
      <c r="BY1279" s="778"/>
      <c r="BZ1279" s="778"/>
      <c r="CA1279" s="778"/>
      <c r="CB1279" s="778"/>
      <c r="CC1279" s="778"/>
      <c r="CD1279" s="778"/>
      <c r="CE1279" s="778"/>
      <c r="CF1279" s="778"/>
      <c r="CG1279" s="778"/>
      <c r="CH1279" s="778"/>
      <c r="CI1279" s="778"/>
      <c r="CJ1279" s="778"/>
      <c r="CK1279" s="778"/>
      <c r="CL1279" s="778"/>
      <c r="CM1279" s="778"/>
      <c r="CN1279" s="778"/>
      <c r="CO1279" s="778"/>
      <c r="CP1279" s="778"/>
      <c r="CQ1279" s="778"/>
      <c r="CR1279" s="778"/>
      <c r="CS1279" s="778"/>
      <c r="CT1279" s="778"/>
      <c r="CU1279" s="778"/>
      <c r="CV1279" s="778"/>
      <c r="CW1279" s="778"/>
      <c r="CX1279" s="778"/>
      <c r="CY1279" s="778"/>
      <c r="CZ1279" s="778"/>
      <c r="DA1279" s="778"/>
      <c r="DB1279" s="778"/>
      <c r="DC1279" s="778"/>
      <c r="DD1279" s="778"/>
      <c r="DE1279" s="778"/>
      <c r="DF1279" s="778"/>
      <c r="DG1279" s="778"/>
      <c r="DH1279" s="778"/>
      <c r="DI1279" s="778"/>
      <c r="DJ1279" s="778"/>
      <c r="DK1279" s="778"/>
      <c r="DL1279" s="778"/>
      <c r="DM1279" s="778"/>
      <c r="DN1279" s="778"/>
      <c r="DO1279" s="778"/>
      <c r="DP1279" s="778"/>
      <c r="DQ1279" s="778"/>
      <c r="DR1279" s="778"/>
      <c r="DS1279" s="778"/>
      <c r="DT1279" s="778"/>
      <c r="DU1279" s="778"/>
      <c r="DV1279" s="778"/>
      <c r="DW1279" s="778"/>
      <c r="DX1279" s="778"/>
      <c r="DY1279" s="778"/>
      <c r="DZ1279" s="778"/>
      <c r="EA1279" s="778"/>
      <c r="EB1279" s="778"/>
      <c r="EC1279" s="778"/>
      <c r="ED1279" s="778"/>
      <c r="EE1279" s="778"/>
      <c r="EF1279" s="778"/>
      <c r="EG1279" s="778"/>
      <c r="EH1279" s="778"/>
      <c r="EI1279" s="778"/>
      <c r="EJ1279" s="778"/>
      <c r="EK1279" s="778"/>
      <c r="EL1279" s="778"/>
      <c r="EM1279" s="778"/>
      <c r="EN1279" s="778"/>
      <c r="EO1279" s="778"/>
      <c r="EP1279" s="778"/>
      <c r="EQ1279" s="778"/>
      <c r="ER1279" s="778"/>
      <c r="ES1279" s="778"/>
      <c r="ET1279" s="778"/>
      <c r="EU1279" s="778"/>
      <c r="EV1279" s="778"/>
      <c r="EW1279" s="778"/>
      <c r="EX1279" s="778"/>
      <c r="EY1279" s="778"/>
      <c r="EZ1279" s="778"/>
      <c r="FA1279" s="778"/>
      <c r="FB1279" s="778"/>
      <c r="FC1279" s="778"/>
      <c r="FD1279" s="778"/>
      <c r="FE1279" s="778"/>
      <c r="FF1279" s="778"/>
      <c r="FG1279" s="778"/>
      <c r="FH1279" s="778"/>
      <c r="FI1279" s="778"/>
      <c r="FJ1279" s="778"/>
      <c r="FK1279" s="778"/>
      <c r="FL1279" s="778"/>
      <c r="FM1279" s="778"/>
      <c r="FN1279" s="778"/>
      <c r="FO1279" s="778"/>
      <c r="FP1279" s="778"/>
      <c r="FQ1279" s="778"/>
      <c r="FR1279" s="778"/>
      <c r="FS1279" s="778"/>
      <c r="FT1279" s="778"/>
      <c r="FU1279" s="778"/>
      <c r="FV1279" s="778"/>
      <c r="FW1279" s="778"/>
      <c r="FX1279" s="778"/>
      <c r="FY1279" s="778"/>
      <c r="FZ1279" s="778"/>
      <c r="GA1279" s="778"/>
      <c r="GB1279" s="778"/>
      <c r="GC1279" s="778"/>
      <c r="GD1279" s="778"/>
      <c r="GE1279" s="778"/>
      <c r="GF1279" s="778"/>
      <c r="GG1279" s="778"/>
      <c r="GH1279" s="778"/>
      <c r="GI1279" s="778"/>
      <c r="GJ1279" s="778"/>
      <c r="GK1279" s="778"/>
      <c r="GL1279" s="778"/>
      <c r="GM1279" s="778"/>
      <c r="GN1279" s="778"/>
      <c r="GO1279" s="778"/>
      <c r="GP1279" s="778"/>
      <c r="GQ1279" s="778"/>
      <c r="GR1279" s="778"/>
      <c r="GS1279" s="778"/>
      <c r="GT1279" s="778"/>
      <c r="GU1279" s="778"/>
      <c r="GV1279" s="778"/>
      <c r="GW1279" s="778"/>
      <c r="GX1279" s="778"/>
      <c r="GY1279" s="778"/>
      <c r="GZ1279" s="778"/>
      <c r="HA1279" s="778"/>
      <c r="HB1279" s="778"/>
      <c r="HC1279" s="778"/>
      <c r="HD1279" s="778"/>
      <c r="HE1279" s="778"/>
      <c r="HF1279" s="778"/>
      <c r="HG1279" s="778"/>
      <c r="HH1279" s="778"/>
    </row>
    <row r="1280" spans="1:216" s="782" customFormat="1">
      <c r="A1280" s="779"/>
      <c r="B1280" s="780"/>
      <c r="C1280" s="780"/>
      <c r="D1280" s="780"/>
      <c r="E1280" s="780"/>
      <c r="F1280" s="780"/>
      <c r="G1280" s="780"/>
      <c r="H1280" s="780"/>
      <c r="I1280" s="780"/>
      <c r="J1280" s="780"/>
      <c r="K1280" s="780"/>
      <c r="L1280" s="780"/>
      <c r="M1280" s="780"/>
      <c r="N1280" s="780"/>
      <c r="O1280" s="780"/>
      <c r="P1280" s="780"/>
      <c r="Q1280" s="781"/>
      <c r="R1280" s="778"/>
      <c r="S1280" s="778"/>
      <c r="T1280" s="778"/>
      <c r="U1280" s="778"/>
      <c r="V1280" s="778"/>
      <c r="W1280" s="778"/>
      <c r="X1280" s="778"/>
      <c r="Y1280" s="778"/>
      <c r="Z1280" s="778"/>
      <c r="AA1280" s="778"/>
      <c r="AB1280" s="778"/>
      <c r="AC1280" s="778"/>
      <c r="AD1280" s="778"/>
      <c r="AE1280" s="778"/>
      <c r="AF1280" s="778"/>
      <c r="AG1280" s="778"/>
      <c r="AH1280" s="778"/>
      <c r="AI1280" s="778"/>
      <c r="AJ1280" s="778"/>
      <c r="AK1280" s="778"/>
      <c r="AL1280" s="778"/>
      <c r="AM1280" s="778"/>
      <c r="AN1280" s="778"/>
      <c r="AO1280" s="778"/>
      <c r="AP1280" s="778"/>
      <c r="AQ1280" s="778"/>
      <c r="AR1280" s="778"/>
      <c r="AS1280" s="778"/>
      <c r="AT1280" s="778"/>
      <c r="AU1280" s="778"/>
      <c r="AV1280" s="778"/>
      <c r="AW1280" s="778"/>
      <c r="AX1280" s="778"/>
      <c r="AY1280" s="778"/>
      <c r="AZ1280" s="778"/>
      <c r="BA1280" s="778"/>
      <c r="BB1280" s="778"/>
      <c r="BC1280" s="778"/>
      <c r="BD1280" s="778"/>
      <c r="BE1280" s="778"/>
      <c r="BF1280" s="778"/>
      <c r="BG1280" s="778"/>
      <c r="BH1280" s="778"/>
      <c r="BI1280" s="778"/>
      <c r="BJ1280" s="778"/>
      <c r="BK1280" s="778"/>
      <c r="BL1280" s="778"/>
      <c r="BM1280" s="778"/>
      <c r="BN1280" s="778"/>
      <c r="BO1280" s="778"/>
      <c r="BP1280" s="778"/>
      <c r="BQ1280" s="778"/>
      <c r="BR1280" s="778"/>
      <c r="BS1280" s="778"/>
      <c r="BT1280" s="778"/>
      <c r="BU1280" s="778"/>
      <c r="BV1280" s="778"/>
      <c r="BW1280" s="778"/>
      <c r="BX1280" s="778"/>
      <c r="BY1280" s="778"/>
      <c r="BZ1280" s="778"/>
      <c r="CA1280" s="778"/>
      <c r="CB1280" s="778"/>
      <c r="CC1280" s="778"/>
      <c r="CD1280" s="778"/>
      <c r="CE1280" s="778"/>
      <c r="CF1280" s="778"/>
      <c r="CG1280" s="778"/>
      <c r="CH1280" s="778"/>
      <c r="CI1280" s="778"/>
      <c r="CJ1280" s="778"/>
      <c r="CK1280" s="778"/>
      <c r="CL1280" s="778"/>
      <c r="CM1280" s="778"/>
      <c r="CN1280" s="778"/>
      <c r="CO1280" s="778"/>
      <c r="CP1280" s="778"/>
      <c r="CQ1280" s="778"/>
      <c r="CR1280" s="778"/>
      <c r="CS1280" s="778"/>
      <c r="CT1280" s="778"/>
      <c r="CU1280" s="778"/>
      <c r="CV1280" s="778"/>
      <c r="CW1280" s="778"/>
      <c r="CX1280" s="778"/>
      <c r="CY1280" s="778"/>
      <c r="CZ1280" s="778"/>
      <c r="DA1280" s="778"/>
      <c r="DB1280" s="778"/>
      <c r="DC1280" s="778"/>
      <c r="DD1280" s="778"/>
      <c r="DE1280" s="778"/>
      <c r="DF1280" s="778"/>
      <c r="DG1280" s="778"/>
      <c r="DH1280" s="778"/>
      <c r="DI1280" s="778"/>
      <c r="DJ1280" s="778"/>
      <c r="DK1280" s="778"/>
      <c r="DL1280" s="778"/>
      <c r="DM1280" s="778"/>
      <c r="DN1280" s="778"/>
      <c r="DO1280" s="778"/>
      <c r="DP1280" s="778"/>
      <c r="DQ1280" s="778"/>
      <c r="DR1280" s="778"/>
      <c r="DS1280" s="778"/>
      <c r="DT1280" s="778"/>
      <c r="DU1280" s="778"/>
      <c r="DV1280" s="778"/>
      <c r="DW1280" s="778"/>
      <c r="DX1280" s="778"/>
      <c r="DY1280" s="778"/>
      <c r="DZ1280" s="778"/>
      <c r="EA1280" s="778"/>
      <c r="EB1280" s="778"/>
      <c r="EC1280" s="778"/>
      <c r="ED1280" s="778"/>
      <c r="EE1280" s="778"/>
      <c r="EF1280" s="778"/>
      <c r="EG1280" s="778"/>
      <c r="EH1280" s="778"/>
      <c r="EI1280" s="778"/>
      <c r="EJ1280" s="778"/>
      <c r="EK1280" s="778"/>
      <c r="EL1280" s="778"/>
      <c r="EM1280" s="778"/>
      <c r="EN1280" s="778"/>
      <c r="EO1280" s="778"/>
      <c r="EP1280" s="778"/>
      <c r="EQ1280" s="778"/>
      <c r="ER1280" s="778"/>
      <c r="ES1280" s="778"/>
      <c r="ET1280" s="778"/>
      <c r="EU1280" s="778"/>
      <c r="EV1280" s="778"/>
      <c r="EW1280" s="778"/>
      <c r="EX1280" s="778"/>
      <c r="EY1280" s="778"/>
      <c r="EZ1280" s="778"/>
      <c r="FA1280" s="778"/>
      <c r="FB1280" s="778"/>
      <c r="FC1280" s="778"/>
      <c r="FD1280" s="778"/>
      <c r="FE1280" s="778"/>
      <c r="FF1280" s="778"/>
      <c r="FG1280" s="778"/>
      <c r="FH1280" s="778"/>
      <c r="FI1280" s="778"/>
      <c r="FJ1280" s="778"/>
      <c r="FK1280" s="778"/>
      <c r="FL1280" s="778"/>
      <c r="FM1280" s="778"/>
      <c r="FN1280" s="778"/>
      <c r="FO1280" s="778"/>
      <c r="FP1280" s="778"/>
      <c r="FQ1280" s="778"/>
      <c r="FR1280" s="778"/>
      <c r="FS1280" s="778"/>
      <c r="FT1280" s="778"/>
      <c r="FU1280" s="778"/>
      <c r="FV1280" s="778"/>
      <c r="FW1280" s="778"/>
      <c r="FX1280" s="778"/>
      <c r="FY1280" s="778"/>
      <c r="FZ1280" s="778"/>
      <c r="GA1280" s="778"/>
      <c r="GB1280" s="778"/>
      <c r="GC1280" s="778"/>
      <c r="GD1280" s="778"/>
      <c r="GE1280" s="778"/>
      <c r="GF1280" s="778"/>
      <c r="GG1280" s="778"/>
      <c r="GH1280" s="778"/>
      <c r="GI1280" s="778"/>
      <c r="GJ1280" s="778"/>
      <c r="GK1280" s="778"/>
      <c r="GL1280" s="778"/>
      <c r="GM1280" s="778"/>
      <c r="GN1280" s="778"/>
      <c r="GO1280" s="778"/>
      <c r="GP1280" s="778"/>
      <c r="GQ1280" s="778"/>
      <c r="GR1280" s="778"/>
      <c r="GS1280" s="778"/>
      <c r="GT1280" s="778"/>
      <c r="GU1280" s="778"/>
      <c r="GV1280" s="778"/>
      <c r="GW1280" s="778"/>
      <c r="GX1280" s="778"/>
      <c r="GY1280" s="778"/>
      <c r="GZ1280" s="778"/>
      <c r="HA1280" s="778"/>
      <c r="HB1280" s="778"/>
      <c r="HC1280" s="778"/>
      <c r="HD1280" s="778"/>
      <c r="HE1280" s="778"/>
      <c r="HF1280" s="778"/>
      <c r="HG1280" s="778"/>
      <c r="HH1280" s="778"/>
    </row>
    <row r="1281" spans="1:216" s="782" customFormat="1">
      <c r="A1281" s="779"/>
      <c r="B1281" s="780"/>
      <c r="C1281" s="780"/>
      <c r="D1281" s="780"/>
      <c r="E1281" s="780"/>
      <c r="F1281" s="780"/>
      <c r="G1281" s="780"/>
      <c r="H1281" s="780"/>
      <c r="I1281" s="780"/>
      <c r="J1281" s="780"/>
      <c r="K1281" s="780"/>
      <c r="L1281" s="780"/>
      <c r="M1281" s="780"/>
      <c r="N1281" s="780"/>
      <c r="O1281" s="780"/>
      <c r="P1281" s="780"/>
      <c r="Q1281" s="781"/>
      <c r="R1281" s="778"/>
      <c r="S1281" s="778"/>
      <c r="T1281" s="778"/>
      <c r="U1281" s="778"/>
      <c r="V1281" s="778"/>
      <c r="W1281" s="778"/>
      <c r="X1281" s="778"/>
      <c r="Y1281" s="778"/>
      <c r="Z1281" s="778"/>
      <c r="AA1281" s="778"/>
      <c r="AB1281" s="778"/>
      <c r="AC1281" s="778"/>
      <c r="AD1281" s="778"/>
      <c r="AE1281" s="778"/>
      <c r="AF1281" s="778"/>
      <c r="AG1281" s="778"/>
      <c r="AH1281" s="778"/>
      <c r="AI1281" s="778"/>
      <c r="AJ1281" s="778"/>
      <c r="AK1281" s="778"/>
      <c r="AL1281" s="778"/>
      <c r="AM1281" s="778"/>
      <c r="AN1281" s="778"/>
      <c r="AO1281" s="778"/>
      <c r="AP1281" s="778"/>
      <c r="AQ1281" s="778"/>
      <c r="AR1281" s="778"/>
      <c r="AS1281" s="778"/>
      <c r="AT1281" s="778"/>
      <c r="AU1281" s="778"/>
      <c r="AV1281" s="778"/>
      <c r="AW1281" s="778"/>
      <c r="AX1281" s="778"/>
      <c r="AY1281" s="778"/>
      <c r="AZ1281" s="778"/>
      <c r="BA1281" s="778"/>
      <c r="BB1281" s="778"/>
      <c r="BC1281" s="778"/>
      <c r="BD1281" s="778"/>
      <c r="BE1281" s="778"/>
      <c r="BF1281" s="778"/>
      <c r="BG1281" s="778"/>
      <c r="BH1281" s="778"/>
      <c r="BI1281" s="778"/>
      <c r="BJ1281" s="778"/>
      <c r="BK1281" s="778"/>
      <c r="BL1281" s="778"/>
      <c r="BM1281" s="778"/>
      <c r="BN1281" s="778"/>
      <c r="BO1281" s="778"/>
      <c r="BP1281" s="778"/>
      <c r="BQ1281" s="778"/>
      <c r="BR1281" s="778"/>
      <c r="BS1281" s="778"/>
      <c r="BT1281" s="778"/>
      <c r="BU1281" s="778"/>
      <c r="BV1281" s="778"/>
      <c r="BW1281" s="778"/>
      <c r="BX1281" s="778"/>
      <c r="BY1281" s="778"/>
      <c r="BZ1281" s="778"/>
      <c r="CA1281" s="778"/>
      <c r="CB1281" s="778"/>
      <c r="CC1281" s="778"/>
      <c r="CD1281" s="778"/>
      <c r="CE1281" s="778"/>
      <c r="CF1281" s="778"/>
      <c r="CG1281" s="778"/>
      <c r="CH1281" s="778"/>
      <c r="CI1281" s="778"/>
      <c r="CJ1281" s="778"/>
      <c r="CK1281" s="778"/>
      <c r="CL1281" s="778"/>
      <c r="CM1281" s="778"/>
      <c r="CN1281" s="778"/>
      <c r="CO1281" s="778"/>
      <c r="CP1281" s="778"/>
      <c r="CQ1281" s="778"/>
      <c r="CR1281" s="778"/>
      <c r="CS1281" s="778"/>
      <c r="CT1281" s="778"/>
      <c r="CU1281" s="778"/>
      <c r="CV1281" s="778"/>
      <c r="CW1281" s="778"/>
      <c r="CX1281" s="778"/>
      <c r="CY1281" s="778"/>
      <c r="CZ1281" s="778"/>
      <c r="DA1281" s="778"/>
      <c r="DB1281" s="778"/>
      <c r="DC1281" s="778"/>
      <c r="DD1281" s="778"/>
      <c r="DE1281" s="778"/>
      <c r="DF1281" s="778"/>
      <c r="DG1281" s="778"/>
      <c r="DH1281" s="778"/>
      <c r="DI1281" s="778"/>
      <c r="DJ1281" s="778"/>
      <c r="DK1281" s="778"/>
      <c r="DL1281" s="778"/>
      <c r="DM1281" s="778"/>
      <c r="DN1281" s="778"/>
      <c r="DO1281" s="778"/>
      <c r="DP1281" s="778"/>
      <c r="DQ1281" s="778"/>
      <c r="DR1281" s="778"/>
      <c r="DS1281" s="778"/>
      <c r="DT1281" s="778"/>
      <c r="DU1281" s="778"/>
      <c r="DV1281" s="778"/>
      <c r="DW1281" s="778"/>
      <c r="DX1281" s="778"/>
      <c r="DY1281" s="778"/>
      <c r="DZ1281" s="778"/>
      <c r="EA1281" s="778"/>
      <c r="EB1281" s="778"/>
      <c r="EC1281" s="778"/>
      <c r="ED1281" s="778"/>
      <c r="EE1281" s="778"/>
      <c r="EF1281" s="778"/>
      <c r="EG1281" s="778"/>
      <c r="EH1281" s="778"/>
      <c r="EI1281" s="778"/>
      <c r="EJ1281" s="778"/>
      <c r="EK1281" s="778"/>
      <c r="EL1281" s="778"/>
      <c r="EM1281" s="778"/>
      <c r="EN1281" s="778"/>
      <c r="EO1281" s="778"/>
      <c r="EP1281" s="778"/>
      <c r="EQ1281" s="778"/>
      <c r="ER1281" s="778"/>
      <c r="ES1281" s="778"/>
      <c r="ET1281" s="778"/>
      <c r="EU1281" s="778"/>
      <c r="EV1281" s="778"/>
      <c r="EW1281" s="778"/>
      <c r="EX1281" s="778"/>
      <c r="EY1281" s="778"/>
      <c r="EZ1281" s="778"/>
      <c r="FA1281" s="778"/>
      <c r="FB1281" s="778"/>
      <c r="FC1281" s="778"/>
      <c r="FD1281" s="778"/>
      <c r="FE1281" s="778"/>
      <c r="FF1281" s="778"/>
      <c r="FG1281" s="778"/>
      <c r="FH1281" s="778"/>
      <c r="FI1281" s="778"/>
      <c r="FJ1281" s="778"/>
      <c r="FK1281" s="778"/>
      <c r="FL1281" s="778"/>
      <c r="FM1281" s="778"/>
      <c r="FN1281" s="778"/>
      <c r="FO1281" s="778"/>
      <c r="FP1281" s="778"/>
      <c r="FQ1281" s="778"/>
      <c r="FR1281" s="778"/>
      <c r="FS1281" s="778"/>
      <c r="FT1281" s="778"/>
      <c r="FU1281" s="778"/>
      <c r="FV1281" s="778"/>
      <c r="FW1281" s="778"/>
      <c r="FX1281" s="778"/>
      <c r="FY1281" s="778"/>
      <c r="FZ1281" s="778"/>
      <c r="GA1281" s="778"/>
      <c r="GB1281" s="778"/>
      <c r="GC1281" s="778"/>
      <c r="GD1281" s="778"/>
      <c r="GE1281" s="778"/>
      <c r="GF1281" s="778"/>
      <c r="GG1281" s="778"/>
      <c r="GH1281" s="778"/>
      <c r="GI1281" s="778"/>
      <c r="GJ1281" s="778"/>
      <c r="GK1281" s="778"/>
      <c r="GL1281" s="778"/>
      <c r="GM1281" s="778"/>
      <c r="GN1281" s="778"/>
      <c r="GO1281" s="778"/>
      <c r="GP1281" s="778"/>
      <c r="GQ1281" s="778"/>
      <c r="GR1281" s="778"/>
      <c r="GS1281" s="778"/>
      <c r="GT1281" s="778"/>
      <c r="GU1281" s="778"/>
      <c r="GV1281" s="778"/>
      <c r="GW1281" s="778"/>
      <c r="GX1281" s="778"/>
      <c r="GY1281" s="778"/>
      <c r="GZ1281" s="778"/>
      <c r="HA1281" s="778"/>
      <c r="HB1281" s="778"/>
      <c r="HC1281" s="778"/>
      <c r="HD1281" s="778"/>
      <c r="HE1281" s="778"/>
      <c r="HF1281" s="778"/>
      <c r="HG1281" s="778"/>
      <c r="HH1281" s="778"/>
    </row>
    <row r="1282" spans="1:216" s="782" customFormat="1">
      <c r="A1282" s="779"/>
      <c r="B1282" s="780"/>
      <c r="C1282" s="780"/>
      <c r="D1282" s="780"/>
      <c r="E1282" s="780"/>
      <c r="F1282" s="780"/>
      <c r="G1282" s="780"/>
      <c r="H1282" s="780"/>
      <c r="I1282" s="780"/>
      <c r="J1282" s="780"/>
      <c r="K1282" s="780"/>
      <c r="L1282" s="780"/>
      <c r="M1282" s="780"/>
      <c r="N1282" s="780"/>
      <c r="O1282" s="780"/>
      <c r="P1282" s="780"/>
      <c r="Q1282" s="781"/>
      <c r="R1282" s="778"/>
      <c r="S1282" s="778"/>
      <c r="T1282" s="778"/>
      <c r="U1282" s="778"/>
      <c r="V1282" s="778"/>
      <c r="W1282" s="778"/>
      <c r="X1282" s="778"/>
      <c r="Y1282" s="778"/>
      <c r="Z1282" s="778"/>
      <c r="AA1282" s="778"/>
      <c r="AB1282" s="778"/>
      <c r="AC1282" s="778"/>
      <c r="AD1282" s="778"/>
      <c r="AE1282" s="778"/>
      <c r="AF1282" s="778"/>
      <c r="AG1282" s="778"/>
      <c r="AH1282" s="778"/>
      <c r="AI1282" s="778"/>
      <c r="AJ1282" s="778"/>
      <c r="AK1282" s="778"/>
      <c r="AL1282" s="778"/>
      <c r="AM1282" s="778"/>
      <c r="AN1282" s="778"/>
      <c r="AO1282" s="778"/>
      <c r="AP1282" s="778"/>
      <c r="AQ1282" s="778"/>
      <c r="AR1282" s="778"/>
      <c r="AS1282" s="778"/>
      <c r="AT1282" s="778"/>
      <c r="AU1282" s="778"/>
      <c r="AV1282" s="778"/>
      <c r="AW1282" s="778"/>
      <c r="AX1282" s="778"/>
      <c r="AY1282" s="778"/>
      <c r="AZ1282" s="778"/>
      <c r="BA1282" s="778"/>
      <c r="BB1282" s="778"/>
      <c r="BC1282" s="778"/>
      <c r="BD1282" s="778"/>
      <c r="BE1282" s="778"/>
      <c r="BF1282" s="778"/>
      <c r="BG1282" s="778"/>
      <c r="BH1282" s="778"/>
      <c r="BI1282" s="778"/>
      <c r="BJ1282" s="778"/>
      <c r="BK1282" s="778"/>
      <c r="BL1282" s="778"/>
      <c r="BM1282" s="778"/>
      <c r="BN1282" s="778"/>
      <c r="BO1282" s="778"/>
      <c r="BP1282" s="778"/>
      <c r="BQ1282" s="778"/>
      <c r="BR1282" s="778"/>
      <c r="BS1282" s="778"/>
      <c r="BT1282" s="778"/>
      <c r="BU1282" s="778"/>
      <c r="BV1282" s="778"/>
      <c r="BW1282" s="778"/>
      <c r="BX1282" s="778"/>
      <c r="BY1282" s="778"/>
      <c r="BZ1282" s="778"/>
      <c r="CA1282" s="778"/>
      <c r="CB1282" s="778"/>
      <c r="CC1282" s="778"/>
      <c r="CD1282" s="778"/>
      <c r="CE1282" s="778"/>
      <c r="CF1282" s="778"/>
      <c r="CG1282" s="778"/>
      <c r="CH1282" s="778"/>
      <c r="CI1282" s="778"/>
      <c r="CJ1282" s="778"/>
      <c r="CK1282" s="778"/>
      <c r="CL1282" s="778"/>
      <c r="CM1282" s="778"/>
      <c r="CN1282" s="778"/>
      <c r="CO1282" s="778"/>
      <c r="CP1282" s="778"/>
      <c r="CQ1282" s="778"/>
      <c r="CR1282" s="778"/>
      <c r="CS1282" s="778"/>
      <c r="CT1282" s="778"/>
      <c r="CU1282" s="778"/>
      <c r="CV1282" s="778"/>
      <c r="CW1282" s="778"/>
      <c r="CX1282" s="778"/>
      <c r="CY1282" s="778"/>
      <c r="CZ1282" s="778"/>
      <c r="DA1282" s="778"/>
      <c r="DB1282" s="778"/>
      <c r="DC1282" s="778"/>
      <c r="DD1282" s="778"/>
      <c r="DE1282" s="778"/>
      <c r="DF1282" s="778"/>
      <c r="DG1282" s="778"/>
      <c r="DH1282" s="778"/>
      <c r="DI1282" s="778"/>
      <c r="DJ1282" s="778"/>
      <c r="DK1282" s="778"/>
      <c r="DL1282" s="778"/>
      <c r="DM1282" s="778"/>
      <c r="DN1282" s="778"/>
      <c r="DO1282" s="778"/>
      <c r="DP1282" s="778"/>
      <c r="DQ1282" s="778"/>
      <c r="DR1282" s="778"/>
      <c r="DS1282" s="778"/>
      <c r="DT1282" s="778"/>
      <c r="DU1282" s="778"/>
      <c r="DV1282" s="778"/>
      <c r="DW1282" s="778"/>
      <c r="DX1282" s="778"/>
      <c r="DY1282" s="778"/>
      <c r="DZ1282" s="778"/>
      <c r="EA1282" s="778"/>
      <c r="EB1282" s="778"/>
      <c r="EC1282" s="778"/>
      <c r="ED1282" s="778"/>
      <c r="EE1282" s="778"/>
      <c r="EF1282" s="778"/>
      <c r="EG1282" s="778"/>
      <c r="EH1282" s="778"/>
      <c r="EI1282" s="778"/>
      <c r="EJ1282" s="778"/>
      <c r="EK1282" s="778"/>
      <c r="EL1282" s="778"/>
      <c r="EM1282" s="778"/>
      <c r="EN1282" s="778"/>
      <c r="EO1282" s="778"/>
      <c r="EP1282" s="778"/>
      <c r="EQ1282" s="778"/>
      <c r="ER1282" s="778"/>
      <c r="ES1282" s="778"/>
      <c r="ET1282" s="778"/>
      <c r="EU1282" s="778"/>
      <c r="EV1282" s="778"/>
      <c r="EW1282" s="778"/>
      <c r="EX1282" s="778"/>
      <c r="EY1282" s="778"/>
      <c r="EZ1282" s="778"/>
      <c r="FA1282" s="778"/>
      <c r="FB1282" s="778"/>
      <c r="FC1282" s="778"/>
      <c r="FD1282" s="778"/>
      <c r="FE1282" s="778"/>
      <c r="FF1282" s="778"/>
      <c r="FG1282" s="778"/>
      <c r="FH1282" s="778"/>
      <c r="FI1282" s="778"/>
      <c r="FJ1282" s="778"/>
      <c r="FK1282" s="778"/>
      <c r="FL1282" s="778"/>
      <c r="FM1282" s="778"/>
      <c r="FN1282" s="778"/>
      <c r="FO1282" s="778"/>
      <c r="FP1282" s="778"/>
      <c r="FQ1282" s="778"/>
      <c r="FR1282" s="778"/>
      <c r="FS1282" s="778"/>
      <c r="FT1282" s="778"/>
      <c r="FU1282" s="778"/>
      <c r="FV1282" s="778"/>
      <c r="FW1282" s="778"/>
      <c r="FX1282" s="778"/>
      <c r="FY1282" s="778"/>
      <c r="FZ1282" s="778"/>
      <c r="GA1282" s="778"/>
      <c r="GB1282" s="778"/>
      <c r="GC1282" s="778"/>
      <c r="GD1282" s="778"/>
      <c r="GE1282" s="778"/>
      <c r="GF1282" s="778"/>
      <c r="GG1282" s="778"/>
      <c r="GH1282" s="778"/>
      <c r="GI1282" s="778"/>
      <c r="GJ1282" s="778"/>
      <c r="GK1282" s="778"/>
      <c r="GL1282" s="778"/>
      <c r="GM1282" s="778"/>
      <c r="GN1282" s="778"/>
      <c r="GO1282" s="778"/>
      <c r="GP1282" s="778"/>
      <c r="GQ1282" s="778"/>
      <c r="GR1282" s="778"/>
      <c r="GS1282" s="778"/>
      <c r="GT1282" s="778"/>
      <c r="GU1282" s="778"/>
      <c r="GV1282" s="778"/>
      <c r="GW1282" s="778"/>
      <c r="GX1282" s="778"/>
      <c r="GY1282" s="778"/>
      <c r="GZ1282" s="778"/>
      <c r="HA1282" s="778"/>
      <c r="HB1282" s="778"/>
      <c r="HC1282" s="778"/>
      <c r="HD1282" s="778"/>
      <c r="HE1282" s="778"/>
      <c r="HF1282" s="778"/>
      <c r="HG1282" s="778"/>
      <c r="HH1282" s="778"/>
    </row>
    <row r="1283" spans="1:216" s="782" customFormat="1">
      <c r="A1283" s="779"/>
      <c r="B1283" s="780"/>
      <c r="C1283" s="780"/>
      <c r="D1283" s="780"/>
      <c r="E1283" s="780"/>
      <c r="F1283" s="780"/>
      <c r="G1283" s="780"/>
      <c r="H1283" s="780"/>
      <c r="I1283" s="780"/>
      <c r="J1283" s="780"/>
      <c r="K1283" s="780"/>
      <c r="L1283" s="780"/>
      <c r="M1283" s="780"/>
      <c r="N1283" s="780"/>
      <c r="O1283" s="780"/>
      <c r="P1283" s="780"/>
      <c r="Q1283" s="781"/>
      <c r="R1283" s="778"/>
      <c r="S1283" s="778"/>
      <c r="T1283" s="778"/>
      <c r="U1283" s="778"/>
      <c r="V1283" s="778"/>
      <c r="W1283" s="778"/>
      <c r="X1283" s="778"/>
      <c r="Y1283" s="778"/>
      <c r="Z1283" s="778"/>
      <c r="AA1283" s="778"/>
      <c r="AB1283" s="778"/>
      <c r="AC1283" s="778"/>
      <c r="AD1283" s="778"/>
      <c r="AE1283" s="778"/>
      <c r="AF1283" s="778"/>
      <c r="AG1283" s="778"/>
      <c r="AH1283" s="778"/>
      <c r="AI1283" s="778"/>
      <c r="AJ1283" s="778"/>
      <c r="AK1283" s="778"/>
      <c r="AL1283" s="778"/>
      <c r="AM1283" s="778"/>
      <c r="AN1283" s="778"/>
      <c r="AO1283" s="778"/>
      <c r="AP1283" s="778"/>
      <c r="AQ1283" s="778"/>
      <c r="AR1283" s="778"/>
      <c r="AS1283" s="778"/>
      <c r="AT1283" s="778"/>
      <c r="AU1283" s="778"/>
      <c r="AV1283" s="778"/>
      <c r="AW1283" s="778"/>
      <c r="AX1283" s="778"/>
      <c r="AY1283" s="778"/>
      <c r="AZ1283" s="778"/>
      <c r="BA1283" s="778"/>
      <c r="BB1283" s="778"/>
      <c r="BC1283" s="778"/>
      <c r="BD1283" s="778"/>
      <c r="BE1283" s="778"/>
      <c r="BF1283" s="778"/>
      <c r="BG1283" s="778"/>
      <c r="BH1283" s="778"/>
      <c r="BI1283" s="778"/>
      <c r="BJ1283" s="778"/>
      <c r="BK1283" s="778"/>
      <c r="BL1283" s="778"/>
      <c r="BM1283" s="778"/>
      <c r="BN1283" s="778"/>
      <c r="BO1283" s="778"/>
      <c r="BP1283" s="778"/>
      <c r="BQ1283" s="778"/>
      <c r="BR1283" s="778"/>
      <c r="BS1283" s="778"/>
      <c r="BT1283" s="778"/>
      <c r="BU1283" s="778"/>
      <c r="BV1283" s="778"/>
      <c r="BW1283" s="778"/>
      <c r="BX1283" s="778"/>
      <c r="BY1283" s="778"/>
      <c r="BZ1283" s="778"/>
      <c r="CA1283" s="778"/>
      <c r="CB1283" s="778"/>
      <c r="CC1283" s="778"/>
      <c r="CD1283" s="778"/>
      <c r="CE1283" s="778"/>
      <c r="CF1283" s="778"/>
      <c r="CG1283" s="778"/>
      <c r="CH1283" s="778"/>
      <c r="CI1283" s="778"/>
      <c r="CJ1283" s="778"/>
      <c r="CK1283" s="778"/>
      <c r="CL1283" s="778"/>
      <c r="CM1283" s="778"/>
      <c r="CN1283" s="778"/>
      <c r="CO1283" s="778"/>
      <c r="CP1283" s="778"/>
      <c r="CQ1283" s="778"/>
      <c r="CR1283" s="778"/>
      <c r="CS1283" s="778"/>
      <c r="CT1283" s="778"/>
      <c r="CU1283" s="778"/>
      <c r="CV1283" s="778"/>
      <c r="CW1283" s="778"/>
      <c r="CX1283" s="778"/>
      <c r="CY1283" s="778"/>
      <c r="CZ1283" s="778"/>
      <c r="DA1283" s="778"/>
      <c r="DB1283" s="778"/>
      <c r="DC1283" s="778"/>
      <c r="DD1283" s="778"/>
      <c r="DE1283" s="778"/>
      <c r="DF1283" s="778"/>
      <c r="DG1283" s="778"/>
      <c r="DH1283" s="778"/>
      <c r="DI1283" s="778"/>
      <c r="DJ1283" s="778"/>
      <c r="DK1283" s="778"/>
      <c r="DL1283" s="778"/>
      <c r="DM1283" s="778"/>
      <c r="DN1283" s="778"/>
      <c r="DO1283" s="778"/>
      <c r="DP1283" s="778"/>
      <c r="DQ1283" s="778"/>
      <c r="DR1283" s="778"/>
      <c r="DS1283" s="778"/>
      <c r="DT1283" s="778"/>
      <c r="DU1283" s="778"/>
      <c r="DV1283" s="778"/>
      <c r="DW1283" s="778"/>
      <c r="DX1283" s="778"/>
      <c r="DY1283" s="778"/>
      <c r="DZ1283" s="778"/>
      <c r="EA1283" s="778"/>
      <c r="EB1283" s="778"/>
      <c r="EC1283" s="778"/>
      <c r="ED1283" s="778"/>
      <c r="EE1283" s="778"/>
      <c r="EF1283" s="778"/>
      <c r="EG1283" s="778"/>
      <c r="EH1283" s="778"/>
      <c r="EI1283" s="778"/>
      <c r="EJ1283" s="778"/>
      <c r="EK1283" s="778"/>
      <c r="EL1283" s="778"/>
      <c r="EM1283" s="778"/>
      <c r="EN1283" s="778"/>
      <c r="EO1283" s="778"/>
      <c r="EP1283" s="778"/>
      <c r="EQ1283" s="778"/>
      <c r="ER1283" s="778"/>
      <c r="ES1283" s="778"/>
      <c r="ET1283" s="778"/>
      <c r="EU1283" s="778"/>
      <c r="EV1283" s="778"/>
      <c r="EW1283" s="778"/>
      <c r="EX1283" s="778"/>
      <c r="EY1283" s="778"/>
      <c r="EZ1283" s="778"/>
      <c r="FA1283" s="778"/>
      <c r="FB1283" s="778"/>
      <c r="FC1283" s="778"/>
      <c r="FD1283" s="778"/>
      <c r="FE1283" s="778"/>
      <c r="FF1283" s="778"/>
      <c r="FG1283" s="778"/>
      <c r="FH1283" s="778"/>
      <c r="FI1283" s="778"/>
      <c r="FJ1283" s="778"/>
      <c r="FK1283" s="778"/>
      <c r="FL1283" s="778"/>
      <c r="FM1283" s="778"/>
      <c r="FN1283" s="778"/>
      <c r="FO1283" s="778"/>
      <c r="FP1283" s="778"/>
      <c r="FQ1283" s="778"/>
      <c r="FR1283" s="778"/>
      <c r="FS1283" s="778"/>
      <c r="FT1283" s="778"/>
      <c r="FU1283" s="778"/>
      <c r="FV1283" s="778"/>
      <c r="FW1283" s="778"/>
      <c r="FX1283" s="778"/>
      <c r="FY1283" s="778"/>
      <c r="FZ1283" s="778"/>
      <c r="GA1283" s="778"/>
      <c r="GB1283" s="778"/>
      <c r="GC1283" s="778"/>
      <c r="GD1283" s="778"/>
      <c r="GE1283" s="778"/>
      <c r="GF1283" s="778"/>
      <c r="GG1283" s="778"/>
      <c r="GH1283" s="778"/>
      <c r="GI1283" s="778"/>
      <c r="GJ1283" s="778"/>
      <c r="GK1283" s="778"/>
      <c r="GL1283" s="778"/>
      <c r="GM1283" s="778"/>
      <c r="GN1283" s="778"/>
      <c r="GO1283" s="778"/>
      <c r="GP1283" s="778"/>
      <c r="GQ1283" s="778"/>
      <c r="GR1283" s="778"/>
      <c r="GS1283" s="778"/>
      <c r="GT1283" s="778"/>
      <c r="GU1283" s="778"/>
      <c r="GV1283" s="778"/>
      <c r="GW1283" s="778"/>
      <c r="GX1283" s="778"/>
      <c r="GY1283" s="778"/>
      <c r="GZ1283" s="778"/>
      <c r="HA1283" s="778"/>
      <c r="HB1283" s="778"/>
      <c r="HC1283" s="778"/>
      <c r="HD1283" s="778"/>
      <c r="HE1283" s="778"/>
      <c r="HF1283" s="778"/>
      <c r="HG1283" s="778"/>
      <c r="HH1283" s="778"/>
    </row>
    <row r="1284" spans="1:216" s="782" customFormat="1">
      <c r="A1284" s="779"/>
      <c r="B1284" s="780"/>
      <c r="C1284" s="780"/>
      <c r="D1284" s="780"/>
      <c r="E1284" s="780"/>
      <c r="F1284" s="780"/>
      <c r="G1284" s="780"/>
      <c r="H1284" s="780"/>
      <c r="I1284" s="780"/>
      <c r="J1284" s="780"/>
      <c r="K1284" s="780"/>
      <c r="L1284" s="780"/>
      <c r="M1284" s="780"/>
      <c r="N1284" s="780"/>
      <c r="O1284" s="780"/>
      <c r="P1284" s="780"/>
      <c r="Q1284" s="781"/>
      <c r="R1284" s="778"/>
      <c r="S1284" s="778"/>
      <c r="T1284" s="778"/>
      <c r="U1284" s="778"/>
      <c r="V1284" s="778"/>
      <c r="W1284" s="778"/>
      <c r="X1284" s="778"/>
      <c r="Y1284" s="778"/>
      <c r="Z1284" s="778"/>
      <c r="AA1284" s="778"/>
      <c r="AB1284" s="778"/>
      <c r="AC1284" s="778"/>
      <c r="AD1284" s="778"/>
      <c r="AE1284" s="778"/>
      <c r="AF1284" s="778"/>
      <c r="AG1284" s="778"/>
      <c r="AH1284" s="778"/>
      <c r="AI1284" s="778"/>
      <c r="AJ1284" s="778"/>
      <c r="AK1284" s="778"/>
      <c r="AL1284" s="778"/>
      <c r="AM1284" s="778"/>
      <c r="AN1284" s="778"/>
      <c r="AO1284" s="778"/>
      <c r="AP1284" s="778"/>
      <c r="AQ1284" s="778"/>
      <c r="AR1284" s="778"/>
      <c r="AS1284" s="778"/>
      <c r="AT1284" s="778"/>
      <c r="AU1284" s="778"/>
      <c r="AV1284" s="778"/>
      <c r="AW1284" s="778"/>
      <c r="AX1284" s="778"/>
      <c r="AY1284" s="778"/>
      <c r="AZ1284" s="778"/>
      <c r="BA1284" s="778"/>
      <c r="BB1284" s="778"/>
      <c r="BC1284" s="778"/>
      <c r="BD1284" s="778"/>
      <c r="BE1284" s="778"/>
      <c r="BF1284" s="778"/>
      <c r="BG1284" s="778"/>
      <c r="BH1284" s="778"/>
      <c r="BI1284" s="778"/>
      <c r="BJ1284" s="778"/>
      <c r="BK1284" s="778"/>
      <c r="BL1284" s="778"/>
      <c r="BM1284" s="778"/>
      <c r="BN1284" s="778"/>
      <c r="BO1284" s="778"/>
      <c r="BP1284" s="778"/>
      <c r="BQ1284" s="778"/>
      <c r="BR1284" s="778"/>
      <c r="BS1284" s="778"/>
      <c r="BT1284" s="778"/>
      <c r="BU1284" s="778"/>
      <c r="BV1284" s="778"/>
      <c r="BW1284" s="778"/>
      <c r="BX1284" s="778"/>
      <c r="BY1284" s="778"/>
      <c r="BZ1284" s="778"/>
      <c r="CA1284" s="778"/>
      <c r="CB1284" s="778"/>
      <c r="CC1284" s="778"/>
      <c r="CD1284" s="778"/>
      <c r="CE1284" s="778"/>
      <c r="CF1284" s="778"/>
      <c r="CG1284" s="778"/>
      <c r="CH1284" s="778"/>
      <c r="CI1284" s="778"/>
      <c r="CJ1284" s="778"/>
      <c r="CK1284" s="778"/>
      <c r="CL1284" s="778"/>
      <c r="CM1284" s="778"/>
      <c r="CN1284" s="778"/>
      <c r="CO1284" s="778"/>
      <c r="CP1284" s="778"/>
      <c r="CQ1284" s="778"/>
      <c r="CR1284" s="778"/>
      <c r="CS1284" s="778"/>
      <c r="CT1284" s="778"/>
      <c r="CU1284" s="778"/>
      <c r="CV1284" s="778"/>
      <c r="CW1284" s="778"/>
      <c r="CX1284" s="778"/>
      <c r="CY1284" s="778"/>
      <c r="CZ1284" s="778"/>
      <c r="DA1284" s="778"/>
      <c r="DB1284" s="778"/>
      <c r="DC1284" s="778"/>
      <c r="DD1284" s="778"/>
      <c r="DE1284" s="778"/>
      <c r="DF1284" s="778"/>
      <c r="DG1284" s="778"/>
      <c r="DH1284" s="778"/>
      <c r="DI1284" s="778"/>
      <c r="DJ1284" s="778"/>
      <c r="DK1284" s="778"/>
      <c r="DL1284" s="778"/>
      <c r="DM1284" s="778"/>
      <c r="DN1284" s="778"/>
      <c r="DO1284" s="778"/>
      <c r="DP1284" s="778"/>
      <c r="DQ1284" s="778"/>
      <c r="DR1284" s="778"/>
      <c r="DS1284" s="778"/>
      <c r="DT1284" s="778"/>
      <c r="DU1284" s="778"/>
      <c r="DV1284" s="778"/>
      <c r="DW1284" s="778"/>
      <c r="DX1284" s="778"/>
      <c r="DY1284" s="778"/>
      <c r="DZ1284" s="778"/>
      <c r="EA1284" s="778"/>
      <c r="EB1284" s="778"/>
      <c r="EC1284" s="778"/>
      <c r="ED1284" s="778"/>
      <c r="EE1284" s="778"/>
      <c r="EF1284" s="778"/>
      <c r="EG1284" s="778"/>
      <c r="EH1284" s="778"/>
      <c r="EI1284" s="778"/>
      <c r="EJ1284" s="778"/>
      <c r="EK1284" s="778"/>
      <c r="EL1284" s="778"/>
      <c r="EM1284" s="778"/>
      <c r="EN1284" s="778"/>
      <c r="EO1284" s="778"/>
      <c r="EP1284" s="778"/>
      <c r="EQ1284" s="778"/>
      <c r="ER1284" s="778"/>
      <c r="ES1284" s="778"/>
      <c r="ET1284" s="778"/>
      <c r="EU1284" s="778"/>
      <c r="EV1284" s="778"/>
      <c r="EW1284" s="778"/>
      <c r="EX1284" s="778"/>
      <c r="EY1284" s="778"/>
      <c r="EZ1284" s="778"/>
      <c r="FA1284" s="778"/>
      <c r="FB1284" s="778"/>
      <c r="FC1284" s="778"/>
      <c r="FD1284" s="778"/>
      <c r="FE1284" s="778"/>
      <c r="FF1284" s="778"/>
      <c r="FG1284" s="778"/>
      <c r="FH1284" s="778"/>
      <c r="FI1284" s="778"/>
      <c r="FJ1284" s="778"/>
      <c r="FK1284" s="778"/>
      <c r="FL1284" s="778"/>
      <c r="FM1284" s="778"/>
      <c r="FN1284" s="778"/>
      <c r="FO1284" s="778"/>
      <c r="FP1284" s="778"/>
      <c r="FQ1284" s="778"/>
      <c r="FR1284" s="778"/>
      <c r="FS1284" s="778"/>
      <c r="FT1284" s="778"/>
      <c r="FU1284" s="778"/>
      <c r="FV1284" s="778"/>
      <c r="FW1284" s="778"/>
      <c r="FX1284" s="778"/>
      <c r="FY1284" s="778"/>
      <c r="FZ1284" s="778"/>
      <c r="GA1284" s="778"/>
      <c r="GB1284" s="778"/>
      <c r="GC1284" s="778"/>
      <c r="GD1284" s="778"/>
      <c r="GE1284" s="778"/>
      <c r="GF1284" s="778"/>
      <c r="GG1284" s="778"/>
      <c r="GH1284" s="778"/>
      <c r="GI1284" s="778"/>
      <c r="GJ1284" s="778"/>
      <c r="GK1284" s="778"/>
      <c r="GL1284" s="778"/>
      <c r="GM1284" s="778"/>
      <c r="GN1284" s="778"/>
      <c r="GO1284" s="778"/>
      <c r="GP1284" s="778"/>
      <c r="GQ1284" s="778"/>
      <c r="GR1284" s="778"/>
      <c r="GS1284" s="778"/>
      <c r="GT1284" s="778"/>
      <c r="GU1284" s="778"/>
      <c r="GV1284" s="778"/>
      <c r="GW1284" s="778"/>
      <c r="GX1284" s="778"/>
      <c r="GY1284" s="778"/>
      <c r="GZ1284" s="778"/>
      <c r="HA1284" s="778"/>
      <c r="HB1284" s="778"/>
      <c r="HC1284" s="778"/>
      <c r="HD1284" s="778"/>
      <c r="HE1284" s="778"/>
      <c r="HF1284" s="778"/>
      <c r="HG1284" s="778"/>
      <c r="HH1284" s="778"/>
    </row>
    <row r="1285" spans="1:216" s="782" customFormat="1">
      <c r="A1285" s="779"/>
      <c r="B1285" s="780"/>
      <c r="C1285" s="780"/>
      <c r="D1285" s="780"/>
      <c r="E1285" s="780"/>
      <c r="F1285" s="780"/>
      <c r="G1285" s="780"/>
      <c r="H1285" s="780"/>
      <c r="I1285" s="780"/>
      <c r="J1285" s="780"/>
      <c r="K1285" s="780"/>
      <c r="L1285" s="780"/>
      <c r="M1285" s="780"/>
      <c r="N1285" s="780"/>
      <c r="O1285" s="780"/>
      <c r="P1285" s="780"/>
      <c r="Q1285" s="781"/>
      <c r="R1285" s="778"/>
      <c r="S1285" s="778"/>
      <c r="T1285" s="778"/>
      <c r="U1285" s="778"/>
      <c r="V1285" s="778"/>
      <c r="W1285" s="778"/>
      <c r="X1285" s="778"/>
      <c r="Y1285" s="778"/>
      <c r="Z1285" s="778"/>
      <c r="AA1285" s="778"/>
      <c r="AB1285" s="778"/>
      <c r="AC1285" s="778"/>
      <c r="AD1285" s="778"/>
      <c r="AE1285" s="778"/>
      <c r="AF1285" s="778"/>
      <c r="AG1285" s="778"/>
      <c r="AH1285" s="778"/>
      <c r="AI1285" s="778"/>
      <c r="AJ1285" s="778"/>
      <c r="AK1285" s="778"/>
      <c r="AL1285" s="778"/>
      <c r="AM1285" s="778"/>
      <c r="AN1285" s="778"/>
      <c r="AO1285" s="778"/>
      <c r="AP1285" s="778"/>
      <c r="AQ1285" s="778"/>
      <c r="AR1285" s="778"/>
      <c r="AS1285" s="778"/>
      <c r="AT1285" s="778"/>
      <c r="AU1285" s="778"/>
      <c r="AV1285" s="778"/>
      <c r="AW1285" s="778"/>
      <c r="AX1285" s="778"/>
      <c r="AY1285" s="778"/>
      <c r="AZ1285" s="778"/>
      <c r="BA1285" s="778"/>
      <c r="BB1285" s="778"/>
      <c r="BC1285" s="778"/>
      <c r="BD1285" s="778"/>
      <c r="BE1285" s="778"/>
      <c r="BF1285" s="778"/>
      <c r="BG1285" s="778"/>
      <c r="BH1285" s="778"/>
      <c r="BI1285" s="778"/>
      <c r="BJ1285" s="778"/>
      <c r="BK1285" s="778"/>
      <c r="BL1285" s="778"/>
      <c r="BM1285" s="778"/>
      <c r="BN1285" s="778"/>
      <c r="BO1285" s="778"/>
      <c r="BP1285" s="778"/>
      <c r="BQ1285" s="778"/>
      <c r="BR1285" s="778"/>
      <c r="BS1285" s="778"/>
      <c r="BT1285" s="778"/>
      <c r="BU1285" s="778"/>
      <c r="BV1285" s="778"/>
      <c r="BW1285" s="778"/>
      <c r="BX1285" s="778"/>
      <c r="BY1285" s="778"/>
      <c r="BZ1285" s="778"/>
      <c r="CA1285" s="778"/>
      <c r="CB1285" s="778"/>
      <c r="CC1285" s="778"/>
      <c r="CD1285" s="778"/>
      <c r="CE1285" s="778"/>
      <c r="CF1285" s="778"/>
      <c r="CG1285" s="778"/>
      <c r="CH1285" s="778"/>
      <c r="CI1285" s="778"/>
      <c r="CJ1285" s="778"/>
      <c r="CK1285" s="778"/>
      <c r="CL1285" s="778"/>
      <c r="CM1285" s="778"/>
      <c r="CN1285" s="778"/>
      <c r="CO1285" s="778"/>
      <c r="CP1285" s="778"/>
      <c r="CQ1285" s="778"/>
      <c r="CR1285" s="778"/>
      <c r="CS1285" s="778"/>
      <c r="CT1285" s="778"/>
      <c r="CU1285" s="778"/>
      <c r="CV1285" s="778"/>
      <c r="CW1285" s="778"/>
      <c r="CX1285" s="778"/>
      <c r="CY1285" s="778"/>
      <c r="CZ1285" s="778"/>
      <c r="DA1285" s="778"/>
      <c r="DB1285" s="778"/>
      <c r="DC1285" s="778"/>
      <c r="DD1285" s="778"/>
      <c r="DE1285" s="778"/>
      <c r="DF1285" s="778"/>
      <c r="DG1285" s="778"/>
      <c r="DH1285" s="778"/>
      <c r="DI1285" s="778"/>
      <c r="DJ1285" s="778"/>
      <c r="DK1285" s="778"/>
      <c r="DL1285" s="778"/>
      <c r="DM1285" s="778"/>
      <c r="DN1285" s="778"/>
      <c r="DO1285" s="778"/>
      <c r="DP1285" s="778"/>
      <c r="DQ1285" s="778"/>
      <c r="DR1285" s="778"/>
      <c r="DS1285" s="778"/>
      <c r="DT1285" s="778"/>
      <c r="DU1285" s="778"/>
      <c r="DV1285" s="778"/>
      <c r="DW1285" s="778"/>
      <c r="DX1285" s="778"/>
      <c r="DY1285" s="778"/>
      <c r="DZ1285" s="778"/>
      <c r="EA1285" s="778"/>
      <c r="EB1285" s="778"/>
      <c r="EC1285" s="778"/>
      <c r="ED1285" s="778"/>
      <c r="EE1285" s="778"/>
      <c r="EF1285" s="778"/>
      <c r="EG1285" s="778"/>
      <c r="EH1285" s="778"/>
      <c r="EI1285" s="778"/>
      <c r="EJ1285" s="778"/>
      <c r="EK1285" s="778"/>
      <c r="EL1285" s="778"/>
      <c r="EM1285" s="778"/>
      <c r="EN1285" s="778"/>
      <c r="EO1285" s="778"/>
      <c r="EP1285" s="778"/>
      <c r="EQ1285" s="778"/>
      <c r="ER1285" s="778"/>
      <c r="ES1285" s="778"/>
      <c r="ET1285" s="778"/>
      <c r="EU1285" s="778"/>
      <c r="EV1285" s="778"/>
      <c r="EW1285" s="778"/>
      <c r="EX1285" s="778"/>
      <c r="EY1285" s="778"/>
      <c r="EZ1285" s="778"/>
      <c r="FA1285" s="778"/>
      <c r="FB1285" s="778"/>
      <c r="FC1285" s="778"/>
      <c r="FD1285" s="778"/>
      <c r="FE1285" s="778"/>
      <c r="FF1285" s="778"/>
      <c r="FG1285" s="778"/>
      <c r="FH1285" s="778"/>
      <c r="FI1285" s="778"/>
      <c r="FJ1285" s="778"/>
      <c r="FK1285" s="778"/>
      <c r="FL1285" s="778"/>
      <c r="FM1285" s="778"/>
      <c r="FN1285" s="778"/>
      <c r="FO1285" s="778"/>
      <c r="FP1285" s="778"/>
      <c r="FQ1285" s="778"/>
      <c r="FR1285" s="778"/>
      <c r="FS1285" s="778"/>
      <c r="FT1285" s="778"/>
      <c r="FU1285" s="778"/>
      <c r="FV1285" s="778"/>
      <c r="FW1285" s="778"/>
      <c r="FX1285" s="778"/>
      <c r="FY1285" s="778"/>
      <c r="FZ1285" s="778"/>
      <c r="GA1285" s="778"/>
      <c r="GB1285" s="778"/>
      <c r="GC1285" s="778"/>
      <c r="GD1285" s="778"/>
      <c r="GE1285" s="778"/>
      <c r="GF1285" s="778"/>
      <c r="GG1285" s="778"/>
      <c r="GH1285" s="778"/>
      <c r="GI1285" s="778"/>
      <c r="GJ1285" s="778"/>
      <c r="GK1285" s="778"/>
      <c r="GL1285" s="778"/>
      <c r="GM1285" s="778"/>
      <c r="GN1285" s="778"/>
      <c r="GO1285" s="778"/>
      <c r="GP1285" s="778"/>
      <c r="GQ1285" s="778"/>
      <c r="GR1285" s="778"/>
      <c r="GS1285" s="778"/>
      <c r="GT1285" s="778"/>
      <c r="GU1285" s="778"/>
      <c r="GV1285" s="778"/>
      <c r="GW1285" s="778"/>
      <c r="GX1285" s="778"/>
      <c r="GY1285" s="778"/>
      <c r="GZ1285" s="778"/>
      <c r="HA1285" s="778"/>
      <c r="HB1285" s="778"/>
      <c r="HC1285" s="778"/>
      <c r="HD1285" s="778"/>
      <c r="HE1285" s="778"/>
      <c r="HF1285" s="778"/>
      <c r="HG1285" s="778"/>
      <c r="HH1285" s="778"/>
    </row>
    <row r="1286" spans="1:216" s="782" customFormat="1">
      <c r="A1286" s="779"/>
      <c r="B1286" s="780"/>
      <c r="C1286" s="780"/>
      <c r="D1286" s="780"/>
      <c r="E1286" s="780"/>
      <c r="F1286" s="780"/>
      <c r="G1286" s="780"/>
      <c r="H1286" s="780"/>
      <c r="I1286" s="780"/>
      <c r="J1286" s="780"/>
      <c r="K1286" s="780"/>
      <c r="L1286" s="780"/>
      <c r="M1286" s="780"/>
      <c r="N1286" s="780"/>
      <c r="O1286" s="780"/>
      <c r="P1286" s="780"/>
      <c r="Q1286" s="781"/>
      <c r="R1286" s="778"/>
      <c r="S1286" s="778"/>
      <c r="T1286" s="778"/>
      <c r="U1286" s="778"/>
      <c r="V1286" s="778"/>
      <c r="W1286" s="778"/>
      <c r="X1286" s="778"/>
      <c r="Y1286" s="778"/>
      <c r="Z1286" s="778"/>
      <c r="AA1286" s="778"/>
      <c r="AB1286" s="778"/>
      <c r="AC1286" s="778"/>
      <c r="AD1286" s="778"/>
      <c r="AE1286" s="778"/>
      <c r="AF1286" s="778"/>
      <c r="AG1286" s="778"/>
      <c r="AH1286" s="778"/>
      <c r="AI1286" s="778"/>
      <c r="AJ1286" s="778"/>
      <c r="AK1286" s="778"/>
      <c r="AL1286" s="778"/>
      <c r="AM1286" s="778"/>
      <c r="AN1286" s="778"/>
      <c r="AO1286" s="778"/>
      <c r="AP1286" s="778"/>
      <c r="AQ1286" s="778"/>
      <c r="AR1286" s="778"/>
      <c r="AS1286" s="778"/>
      <c r="AT1286" s="778"/>
      <c r="AU1286" s="778"/>
      <c r="AV1286" s="778"/>
      <c r="AW1286" s="778"/>
      <c r="AX1286" s="778"/>
      <c r="AY1286" s="778"/>
      <c r="AZ1286" s="778"/>
      <c r="BA1286" s="778"/>
      <c r="BB1286" s="778"/>
      <c r="BC1286" s="778"/>
      <c r="BD1286" s="778"/>
      <c r="BE1286" s="778"/>
      <c r="BF1286" s="778"/>
      <c r="BG1286" s="778"/>
      <c r="BH1286" s="778"/>
      <c r="BI1286" s="778"/>
      <c r="BJ1286" s="778"/>
      <c r="BK1286" s="778"/>
      <c r="BL1286" s="778"/>
      <c r="BM1286" s="778"/>
      <c r="BN1286" s="778"/>
      <c r="BO1286" s="778"/>
      <c r="BP1286" s="778"/>
      <c r="BQ1286" s="778"/>
      <c r="BR1286" s="778"/>
      <c r="BS1286" s="778"/>
      <c r="BT1286" s="778"/>
      <c r="BU1286" s="778"/>
      <c r="BV1286" s="778"/>
      <c r="BW1286" s="778"/>
      <c r="BX1286" s="778"/>
      <c r="BY1286" s="778"/>
      <c r="BZ1286" s="778"/>
      <c r="CA1286" s="778"/>
      <c r="CB1286" s="778"/>
      <c r="CC1286" s="778"/>
      <c r="CD1286" s="778"/>
      <c r="CE1286" s="778"/>
      <c r="CF1286" s="778"/>
      <c r="CG1286" s="778"/>
      <c r="CH1286" s="778"/>
      <c r="CI1286" s="778"/>
      <c r="CJ1286" s="778"/>
      <c r="CK1286" s="778"/>
      <c r="CL1286" s="778"/>
      <c r="CM1286" s="778"/>
      <c r="CN1286" s="778"/>
      <c r="CO1286" s="778"/>
      <c r="CP1286" s="778"/>
      <c r="CQ1286" s="778"/>
      <c r="CR1286" s="778"/>
      <c r="CS1286" s="778"/>
      <c r="CT1286" s="778"/>
      <c r="CU1286" s="778"/>
      <c r="CV1286" s="778"/>
      <c r="CW1286" s="778"/>
      <c r="CX1286" s="778"/>
      <c r="CY1286" s="778"/>
      <c r="CZ1286" s="778"/>
      <c r="DA1286" s="778"/>
      <c r="DB1286" s="778"/>
      <c r="DC1286" s="778"/>
      <c r="DD1286" s="778"/>
      <c r="DE1286" s="778"/>
      <c r="DF1286" s="778"/>
      <c r="DG1286" s="778"/>
      <c r="DH1286" s="778"/>
      <c r="DI1286" s="778"/>
      <c r="DJ1286" s="778"/>
      <c r="DK1286" s="778"/>
      <c r="DL1286" s="778"/>
      <c r="DM1286" s="778"/>
      <c r="DN1286" s="778"/>
      <c r="DO1286" s="778"/>
      <c r="DP1286" s="778"/>
      <c r="DQ1286" s="778"/>
      <c r="DR1286" s="778"/>
      <c r="DS1286" s="778"/>
      <c r="DT1286" s="778"/>
      <c r="DU1286" s="778"/>
      <c r="DV1286" s="778"/>
      <c r="DW1286" s="778"/>
      <c r="DX1286" s="778"/>
      <c r="DY1286" s="778"/>
      <c r="DZ1286" s="778"/>
      <c r="EA1286" s="778"/>
      <c r="EB1286" s="778"/>
      <c r="EC1286" s="778"/>
      <c r="ED1286" s="778"/>
      <c r="EE1286" s="778"/>
      <c r="EF1286" s="778"/>
      <c r="EG1286" s="778"/>
      <c r="EH1286" s="778"/>
      <c r="EI1286" s="778"/>
      <c r="EJ1286" s="778"/>
      <c r="EK1286" s="778"/>
      <c r="EL1286" s="778"/>
      <c r="EM1286" s="778"/>
      <c r="EN1286" s="778"/>
      <c r="EO1286" s="778"/>
      <c r="EP1286" s="778"/>
      <c r="EQ1286" s="778"/>
      <c r="ER1286" s="778"/>
      <c r="ES1286" s="778"/>
      <c r="ET1286" s="778"/>
      <c r="EU1286" s="778"/>
      <c r="EV1286" s="778"/>
      <c r="EW1286" s="778"/>
      <c r="EX1286" s="778"/>
      <c r="EY1286" s="778"/>
      <c r="EZ1286" s="778"/>
      <c r="FA1286" s="778"/>
      <c r="FB1286" s="778"/>
      <c r="FC1286" s="778"/>
      <c r="FD1286" s="778"/>
      <c r="FE1286" s="778"/>
      <c r="FF1286" s="778"/>
      <c r="FG1286" s="778"/>
      <c r="FH1286" s="778"/>
      <c r="FI1286" s="778"/>
      <c r="FJ1286" s="778"/>
      <c r="FK1286" s="778"/>
      <c r="FL1286" s="778"/>
      <c r="FM1286" s="778"/>
      <c r="FN1286" s="778"/>
      <c r="FO1286" s="778"/>
      <c r="FP1286" s="778"/>
      <c r="FQ1286" s="778"/>
      <c r="FR1286" s="778"/>
      <c r="FS1286" s="778"/>
      <c r="FT1286" s="778"/>
      <c r="FU1286" s="778"/>
      <c r="FV1286" s="778"/>
      <c r="FW1286" s="778"/>
      <c r="FX1286" s="778"/>
      <c r="FY1286" s="778"/>
      <c r="FZ1286" s="778"/>
      <c r="GA1286" s="778"/>
      <c r="GB1286" s="778"/>
      <c r="GC1286" s="778"/>
      <c r="GD1286" s="778"/>
      <c r="GE1286" s="778"/>
      <c r="GF1286" s="778"/>
      <c r="GG1286" s="778"/>
      <c r="GH1286" s="778"/>
      <c r="GI1286" s="778"/>
      <c r="GJ1286" s="778"/>
      <c r="GK1286" s="778"/>
      <c r="GL1286" s="778"/>
      <c r="GM1286" s="778"/>
      <c r="GN1286" s="778"/>
      <c r="GO1286" s="778"/>
      <c r="GP1286" s="778"/>
      <c r="GQ1286" s="778"/>
      <c r="GR1286" s="778"/>
      <c r="GS1286" s="778"/>
      <c r="GT1286" s="778"/>
      <c r="GU1286" s="778"/>
      <c r="GV1286" s="778"/>
      <c r="GW1286" s="778"/>
      <c r="GX1286" s="778"/>
      <c r="GY1286" s="778"/>
      <c r="GZ1286" s="778"/>
      <c r="HA1286" s="778"/>
      <c r="HB1286" s="778"/>
      <c r="HC1286" s="778"/>
      <c r="HD1286" s="778"/>
      <c r="HE1286" s="778"/>
      <c r="HF1286" s="778"/>
      <c r="HG1286" s="778"/>
      <c r="HH1286" s="778"/>
    </row>
    <row r="1287" spans="1:216" s="782" customFormat="1">
      <c r="A1287" s="779"/>
      <c r="B1287" s="780"/>
      <c r="C1287" s="780"/>
      <c r="D1287" s="780"/>
      <c r="E1287" s="780"/>
      <c r="F1287" s="780"/>
      <c r="G1287" s="780"/>
      <c r="H1287" s="780"/>
      <c r="I1287" s="780"/>
      <c r="J1287" s="780"/>
      <c r="K1287" s="780"/>
      <c r="L1287" s="780"/>
      <c r="M1287" s="780"/>
      <c r="N1287" s="780"/>
      <c r="O1287" s="780"/>
      <c r="P1287" s="780"/>
      <c r="Q1287" s="781"/>
      <c r="R1287" s="778"/>
      <c r="S1287" s="778"/>
      <c r="T1287" s="778"/>
      <c r="U1287" s="778"/>
      <c r="V1287" s="778"/>
      <c r="W1287" s="778"/>
      <c r="X1287" s="778"/>
      <c r="Y1287" s="778"/>
      <c r="Z1287" s="778"/>
      <c r="AA1287" s="778"/>
      <c r="AB1287" s="778"/>
      <c r="AC1287" s="778"/>
      <c r="AD1287" s="778"/>
      <c r="AE1287" s="778"/>
      <c r="AF1287" s="778"/>
      <c r="AG1287" s="778"/>
      <c r="AH1287" s="778"/>
      <c r="AI1287" s="778"/>
      <c r="AJ1287" s="778"/>
      <c r="AK1287" s="778"/>
      <c r="AL1287" s="778"/>
      <c r="AM1287" s="778"/>
      <c r="AN1287" s="778"/>
      <c r="AO1287" s="778"/>
      <c r="AP1287" s="778"/>
      <c r="AQ1287" s="778"/>
      <c r="AR1287" s="778"/>
      <c r="AS1287" s="778"/>
      <c r="AT1287" s="778"/>
      <c r="AU1287" s="778"/>
      <c r="AV1287" s="778"/>
      <c r="AW1287" s="778"/>
      <c r="AX1287" s="778"/>
      <c r="AY1287" s="778"/>
      <c r="AZ1287" s="778"/>
      <c r="BA1287" s="778"/>
      <c r="BB1287" s="778"/>
      <c r="BC1287" s="778"/>
      <c r="BD1287" s="778"/>
      <c r="BE1287" s="778"/>
      <c r="BF1287" s="778"/>
      <c r="BG1287" s="778"/>
      <c r="BH1287" s="778"/>
      <c r="BI1287" s="778"/>
      <c r="BJ1287" s="778"/>
      <c r="BK1287" s="778"/>
      <c r="BL1287" s="778"/>
      <c r="BM1287" s="778"/>
      <c r="BN1287" s="778"/>
      <c r="BO1287" s="778"/>
      <c r="BP1287" s="778"/>
      <c r="BQ1287" s="778"/>
      <c r="BR1287" s="778"/>
      <c r="BS1287" s="778"/>
      <c r="BT1287" s="778"/>
      <c r="BU1287" s="778"/>
      <c r="BV1287" s="778"/>
      <c r="BW1287" s="778"/>
      <c r="BX1287" s="778"/>
      <c r="BY1287" s="778"/>
      <c r="BZ1287" s="778"/>
      <c r="CA1287" s="778"/>
      <c r="CB1287" s="778"/>
      <c r="CC1287" s="778"/>
      <c r="CD1287" s="778"/>
      <c r="CE1287" s="778"/>
      <c r="CF1287" s="778"/>
      <c r="CG1287" s="778"/>
      <c r="CH1287" s="778"/>
      <c r="CI1287" s="778"/>
      <c r="CJ1287" s="778"/>
      <c r="CK1287" s="778"/>
      <c r="CL1287" s="778"/>
      <c r="CM1287" s="778"/>
      <c r="CN1287" s="778"/>
      <c r="CO1287" s="778"/>
      <c r="CP1287" s="778"/>
      <c r="CQ1287" s="778"/>
      <c r="CR1287" s="778"/>
      <c r="CS1287" s="778"/>
      <c r="CT1287" s="778"/>
      <c r="CU1287" s="778"/>
      <c r="CV1287" s="778"/>
      <c r="CW1287" s="778"/>
      <c r="CX1287" s="778"/>
      <c r="CY1287" s="778"/>
      <c r="CZ1287" s="778"/>
      <c r="DA1287" s="778"/>
      <c r="DB1287" s="778"/>
      <c r="DC1287" s="778"/>
      <c r="DD1287" s="778"/>
      <c r="DE1287" s="778"/>
      <c r="DF1287" s="778"/>
      <c r="DG1287" s="778"/>
      <c r="DH1287" s="778"/>
      <c r="DI1287" s="778"/>
      <c r="DJ1287" s="778"/>
      <c r="DK1287" s="778"/>
      <c r="DL1287" s="778"/>
      <c r="DM1287" s="778"/>
      <c r="DN1287" s="778"/>
      <c r="DO1287" s="778"/>
      <c r="DP1287" s="778"/>
      <c r="DQ1287" s="778"/>
      <c r="DR1287" s="778"/>
      <c r="DS1287" s="778"/>
      <c r="DT1287" s="778"/>
      <c r="DU1287" s="778"/>
      <c r="DV1287" s="778"/>
      <c r="DW1287" s="778"/>
      <c r="DX1287" s="778"/>
      <c r="DY1287" s="778"/>
      <c r="DZ1287" s="778"/>
      <c r="EA1287" s="778"/>
      <c r="EB1287" s="778"/>
      <c r="EC1287" s="778"/>
      <c r="ED1287" s="778"/>
      <c r="EE1287" s="778"/>
      <c r="EF1287" s="778"/>
      <c r="EG1287" s="778"/>
      <c r="EH1287" s="778"/>
      <c r="EI1287" s="778"/>
      <c r="EJ1287" s="778"/>
      <c r="EK1287" s="778"/>
      <c r="EL1287" s="778"/>
      <c r="EM1287" s="778"/>
      <c r="EN1287" s="778"/>
      <c r="EO1287" s="778"/>
      <c r="EP1287" s="778"/>
      <c r="EQ1287" s="778"/>
      <c r="ER1287" s="778"/>
      <c r="ES1287" s="778"/>
      <c r="ET1287" s="778"/>
      <c r="EU1287" s="778"/>
      <c r="EV1287" s="778"/>
      <c r="EW1287" s="778"/>
      <c r="EX1287" s="778"/>
      <c r="EY1287" s="778"/>
      <c r="EZ1287" s="778"/>
      <c r="FA1287" s="778"/>
      <c r="FB1287" s="778"/>
      <c r="FC1287" s="778"/>
      <c r="FD1287" s="778"/>
      <c r="FE1287" s="778"/>
      <c r="FF1287" s="778"/>
      <c r="FG1287" s="778"/>
      <c r="FH1287" s="778"/>
      <c r="FI1287" s="778"/>
      <c r="FJ1287" s="778"/>
      <c r="FK1287" s="778"/>
      <c r="FL1287" s="778"/>
      <c r="FM1287" s="778"/>
      <c r="FN1287" s="778"/>
      <c r="FO1287" s="778"/>
      <c r="FP1287" s="778"/>
      <c r="FQ1287" s="778"/>
      <c r="FR1287" s="778"/>
      <c r="FS1287" s="778"/>
      <c r="FT1287" s="778"/>
      <c r="FU1287" s="778"/>
      <c r="FV1287" s="778"/>
      <c r="FW1287" s="778"/>
      <c r="FX1287" s="778"/>
      <c r="FY1287" s="778"/>
      <c r="FZ1287" s="778"/>
      <c r="GA1287" s="778"/>
      <c r="GB1287" s="778"/>
      <c r="GC1287" s="778"/>
      <c r="GD1287" s="778"/>
      <c r="GE1287" s="778"/>
      <c r="GF1287" s="778"/>
      <c r="GG1287" s="778"/>
      <c r="GH1287" s="778"/>
      <c r="GI1287" s="778"/>
      <c r="GJ1287" s="778"/>
      <c r="GK1287" s="778"/>
      <c r="GL1287" s="778"/>
      <c r="GM1287" s="778"/>
      <c r="GN1287" s="778"/>
      <c r="GO1287" s="778"/>
      <c r="GP1287" s="778"/>
      <c r="GQ1287" s="778"/>
      <c r="GR1287" s="778"/>
      <c r="GS1287" s="778"/>
      <c r="GT1287" s="778"/>
      <c r="GU1287" s="778"/>
      <c r="GV1287" s="778"/>
      <c r="GW1287" s="778"/>
      <c r="GX1287" s="778"/>
      <c r="GY1287" s="778"/>
      <c r="GZ1287" s="778"/>
      <c r="HA1287" s="778"/>
      <c r="HB1287" s="778"/>
      <c r="HC1287" s="778"/>
      <c r="HD1287" s="778"/>
      <c r="HE1287" s="778"/>
      <c r="HF1287" s="778"/>
      <c r="HG1287" s="778"/>
      <c r="HH1287" s="778"/>
    </row>
    <row r="1288" spans="1:216" s="782" customFormat="1">
      <c r="A1288" s="779"/>
      <c r="B1288" s="780"/>
      <c r="C1288" s="780"/>
      <c r="D1288" s="780"/>
      <c r="E1288" s="780"/>
      <c r="F1288" s="780"/>
      <c r="G1288" s="780"/>
      <c r="H1288" s="780"/>
      <c r="I1288" s="780"/>
      <c r="J1288" s="780"/>
      <c r="K1288" s="780"/>
      <c r="L1288" s="780"/>
      <c r="M1288" s="780"/>
      <c r="N1288" s="780"/>
      <c r="O1288" s="780"/>
      <c r="P1288" s="780"/>
      <c r="Q1288" s="781"/>
      <c r="R1288" s="778"/>
      <c r="S1288" s="778"/>
      <c r="T1288" s="778"/>
      <c r="U1288" s="778"/>
      <c r="V1288" s="778"/>
      <c r="W1288" s="778"/>
      <c r="X1288" s="778"/>
      <c r="Y1288" s="778"/>
      <c r="Z1288" s="778"/>
      <c r="AA1288" s="778"/>
      <c r="AB1288" s="778"/>
      <c r="AC1288" s="778"/>
      <c r="AD1288" s="778"/>
      <c r="AE1288" s="778"/>
      <c r="AF1288" s="778"/>
      <c r="AG1288" s="778"/>
      <c r="AH1288" s="778"/>
      <c r="AI1288" s="778"/>
      <c r="AJ1288" s="778"/>
      <c r="AK1288" s="778"/>
      <c r="AL1288" s="778"/>
      <c r="AM1288" s="778"/>
      <c r="AN1288" s="778"/>
      <c r="AO1288" s="778"/>
      <c r="AP1288" s="778"/>
      <c r="AQ1288" s="778"/>
      <c r="AR1288" s="778"/>
      <c r="AS1288" s="778"/>
      <c r="AT1288" s="778"/>
      <c r="AU1288" s="778"/>
      <c r="AV1288" s="778"/>
      <c r="AW1288" s="778"/>
      <c r="AX1288" s="778"/>
      <c r="AY1288" s="778"/>
      <c r="AZ1288" s="778"/>
      <c r="BA1288" s="778"/>
      <c r="BB1288" s="778"/>
      <c r="BC1288" s="778"/>
      <c r="BD1288" s="778"/>
      <c r="BE1288" s="778"/>
      <c r="BF1288" s="778"/>
      <c r="BG1288" s="778"/>
      <c r="BH1288" s="778"/>
      <c r="BI1288" s="778"/>
      <c r="BJ1288" s="778"/>
      <c r="BK1288" s="778"/>
      <c r="BL1288" s="778"/>
      <c r="BM1288" s="778"/>
      <c r="BN1288" s="778"/>
      <c r="BO1288" s="778"/>
      <c r="BP1288" s="778"/>
      <c r="BQ1288" s="778"/>
      <c r="BR1288" s="778"/>
      <c r="BS1288" s="778"/>
      <c r="BT1288" s="778"/>
      <c r="BU1288" s="778"/>
      <c r="BV1288" s="778"/>
      <c r="BW1288" s="778"/>
      <c r="BX1288" s="778"/>
      <c r="BY1288" s="778"/>
      <c r="BZ1288" s="778"/>
      <c r="CA1288" s="778"/>
      <c r="CB1288" s="778"/>
      <c r="CC1288" s="778"/>
      <c r="CD1288" s="778"/>
      <c r="CE1288" s="778"/>
      <c r="CF1288" s="778"/>
      <c r="CG1288" s="778"/>
      <c r="CH1288" s="778"/>
      <c r="CI1288" s="778"/>
      <c r="CJ1288" s="778"/>
      <c r="CK1288" s="778"/>
      <c r="CL1288" s="778"/>
      <c r="CM1288" s="778"/>
      <c r="CN1288" s="778"/>
      <c r="CO1288" s="778"/>
      <c r="CP1288" s="778"/>
      <c r="CQ1288" s="778"/>
      <c r="CR1288" s="778"/>
      <c r="CS1288" s="778"/>
      <c r="CT1288" s="778"/>
      <c r="CU1288" s="778"/>
      <c r="CV1288" s="778"/>
      <c r="CW1288" s="778"/>
      <c r="CX1288" s="778"/>
      <c r="CY1288" s="778"/>
      <c r="CZ1288" s="778"/>
      <c r="DA1288" s="778"/>
      <c r="DB1288" s="778"/>
      <c r="DC1288" s="778"/>
      <c r="DD1288" s="778"/>
      <c r="DE1288" s="778"/>
      <c r="DF1288" s="778"/>
      <c r="DG1288" s="778"/>
      <c r="DH1288" s="778"/>
      <c r="DI1288" s="778"/>
      <c r="DJ1288" s="778"/>
      <c r="DK1288" s="778"/>
      <c r="DL1288" s="778"/>
      <c r="DM1288" s="778"/>
      <c r="DN1288" s="778"/>
      <c r="DO1288" s="778"/>
      <c r="DP1288" s="778"/>
      <c r="DQ1288" s="778"/>
      <c r="DR1288" s="778"/>
      <c r="DS1288" s="778"/>
      <c r="DT1288" s="778"/>
      <c r="DU1288" s="778"/>
      <c r="DV1288" s="778"/>
      <c r="DW1288" s="778"/>
      <c r="DX1288" s="778"/>
      <c r="DY1288" s="778"/>
      <c r="DZ1288" s="778"/>
      <c r="EA1288" s="778"/>
      <c r="EB1288" s="778"/>
      <c r="EC1288" s="778"/>
      <c r="ED1288" s="778"/>
      <c r="EE1288" s="778"/>
      <c r="EF1288" s="778"/>
      <c r="EG1288" s="778"/>
      <c r="EH1288" s="778"/>
      <c r="EI1288" s="778"/>
      <c r="EJ1288" s="778"/>
      <c r="EK1288" s="778"/>
      <c r="EL1288" s="778"/>
      <c r="EM1288" s="778"/>
      <c r="EN1288" s="778"/>
      <c r="EO1288" s="778"/>
      <c r="EP1288" s="778"/>
      <c r="EQ1288" s="778"/>
      <c r="ER1288" s="778"/>
      <c r="ES1288" s="778"/>
      <c r="ET1288" s="778"/>
      <c r="EU1288" s="778"/>
      <c r="EV1288" s="778"/>
      <c r="EW1288" s="778"/>
      <c r="EX1288" s="778"/>
      <c r="EY1288" s="778"/>
      <c r="EZ1288" s="778"/>
      <c r="FA1288" s="778"/>
      <c r="FB1288" s="778"/>
      <c r="FC1288" s="778"/>
      <c r="FD1288" s="778"/>
      <c r="FE1288" s="778"/>
      <c r="FF1288" s="778"/>
      <c r="FG1288" s="778"/>
      <c r="FH1288" s="778"/>
      <c r="FI1288" s="778"/>
      <c r="FJ1288" s="778"/>
      <c r="FK1288" s="778"/>
      <c r="FL1288" s="778"/>
      <c r="FM1288" s="778"/>
      <c r="FN1288" s="778"/>
      <c r="FO1288" s="778"/>
      <c r="FP1288" s="778"/>
      <c r="FQ1288" s="778"/>
      <c r="FR1288" s="778"/>
      <c r="FS1288" s="778"/>
      <c r="FT1288" s="778"/>
      <c r="FU1288" s="778"/>
      <c r="FV1288" s="778"/>
      <c r="FW1288" s="778"/>
      <c r="FX1288" s="778"/>
      <c r="FY1288" s="778"/>
      <c r="FZ1288" s="778"/>
      <c r="GA1288" s="778"/>
      <c r="GB1288" s="778"/>
      <c r="GC1288" s="778"/>
      <c r="GD1288" s="778"/>
      <c r="GE1288" s="778"/>
      <c r="GF1288" s="778"/>
      <c r="GG1288" s="778"/>
      <c r="GH1288" s="778"/>
      <c r="GI1288" s="778"/>
      <c r="GJ1288" s="778"/>
      <c r="GK1288" s="778"/>
      <c r="GL1288" s="778"/>
      <c r="GM1288" s="778"/>
      <c r="GN1288" s="778"/>
      <c r="GO1288" s="778"/>
      <c r="GP1288" s="778"/>
      <c r="GQ1288" s="778"/>
      <c r="GR1288" s="778"/>
      <c r="GS1288" s="778"/>
      <c r="GT1288" s="778"/>
      <c r="GU1288" s="778"/>
      <c r="GV1288" s="778"/>
      <c r="GW1288" s="778"/>
      <c r="GX1288" s="778"/>
      <c r="GY1288" s="778"/>
      <c r="GZ1288" s="778"/>
      <c r="HA1288" s="778"/>
      <c r="HB1288" s="778"/>
      <c r="HC1288" s="778"/>
      <c r="HD1288" s="778"/>
      <c r="HE1288" s="778"/>
      <c r="HF1288" s="778"/>
      <c r="HG1288" s="778"/>
      <c r="HH1288" s="778"/>
    </row>
    <row r="1289" spans="1:216" s="782" customFormat="1">
      <c r="A1289" s="779"/>
      <c r="B1289" s="780"/>
      <c r="C1289" s="780"/>
      <c r="D1289" s="780"/>
      <c r="E1289" s="780"/>
      <c r="F1289" s="780"/>
      <c r="G1289" s="780"/>
      <c r="H1289" s="780"/>
      <c r="I1289" s="780"/>
      <c r="J1289" s="780"/>
      <c r="K1289" s="780"/>
      <c r="L1289" s="780"/>
      <c r="M1289" s="780"/>
      <c r="N1289" s="780"/>
      <c r="O1289" s="780"/>
      <c r="P1289" s="780"/>
      <c r="Q1289" s="781"/>
      <c r="R1289" s="778"/>
      <c r="S1289" s="778"/>
      <c r="T1289" s="778"/>
      <c r="U1289" s="778"/>
      <c r="V1289" s="778"/>
      <c r="W1289" s="778"/>
      <c r="X1289" s="778"/>
      <c r="Y1289" s="778"/>
      <c r="Z1289" s="778"/>
      <c r="AA1289" s="778"/>
      <c r="AB1289" s="778"/>
      <c r="AC1289" s="778"/>
      <c r="AD1289" s="778"/>
      <c r="AE1289" s="778"/>
      <c r="AF1289" s="778"/>
      <c r="AG1289" s="778"/>
      <c r="AH1289" s="778"/>
      <c r="AI1289" s="778"/>
      <c r="AJ1289" s="778"/>
      <c r="AK1289" s="778"/>
      <c r="AL1289" s="778"/>
      <c r="AM1289" s="778"/>
      <c r="AN1289" s="778"/>
      <c r="AO1289" s="778"/>
      <c r="AP1289" s="778"/>
      <c r="AQ1289" s="778"/>
      <c r="AR1289" s="778"/>
      <c r="AS1289" s="778"/>
      <c r="AT1289" s="778"/>
      <c r="AU1289" s="778"/>
      <c r="AV1289" s="778"/>
      <c r="AW1289" s="778"/>
      <c r="AX1289" s="778"/>
      <c r="AY1289" s="778"/>
      <c r="AZ1289" s="778"/>
      <c r="BA1289" s="778"/>
      <c r="BB1289" s="778"/>
      <c r="BC1289" s="778"/>
      <c r="BD1289" s="778"/>
      <c r="BE1289" s="778"/>
      <c r="BF1289" s="778"/>
      <c r="BG1289" s="778"/>
      <c r="BH1289" s="778"/>
      <c r="BI1289" s="778"/>
      <c r="BJ1289" s="778"/>
      <c r="BK1289" s="778"/>
      <c r="BL1289" s="778"/>
      <c r="BM1289" s="778"/>
      <c r="BN1289" s="778"/>
      <c r="BO1289" s="778"/>
      <c r="BP1289" s="778"/>
      <c r="BQ1289" s="778"/>
      <c r="BR1289" s="778"/>
      <c r="BS1289" s="778"/>
      <c r="BT1289" s="778"/>
      <c r="BU1289" s="778"/>
      <c r="BV1289" s="778"/>
      <c r="BW1289" s="778"/>
      <c r="BX1289" s="778"/>
      <c r="BY1289" s="778"/>
      <c r="BZ1289" s="778"/>
      <c r="CA1289" s="778"/>
      <c r="CB1289" s="778"/>
      <c r="CC1289" s="778"/>
      <c r="CD1289" s="778"/>
      <c r="CE1289" s="778"/>
      <c r="CF1289" s="778"/>
      <c r="CG1289" s="778"/>
      <c r="CH1289" s="778"/>
      <c r="CI1289" s="778"/>
      <c r="CJ1289" s="778"/>
      <c r="CK1289" s="778"/>
      <c r="CL1289" s="778"/>
      <c r="CM1289" s="778"/>
      <c r="CN1289" s="778"/>
      <c r="CO1289" s="778"/>
      <c r="CP1289" s="778"/>
      <c r="CQ1289" s="778"/>
      <c r="CR1289" s="778"/>
      <c r="CS1289" s="778"/>
      <c r="CT1289" s="778"/>
      <c r="CU1289" s="778"/>
      <c r="CV1289" s="778"/>
      <c r="CW1289" s="778"/>
      <c r="CX1289" s="778"/>
      <c r="CY1289" s="778"/>
      <c r="CZ1289" s="778"/>
      <c r="DA1289" s="778"/>
      <c r="DB1289" s="778"/>
      <c r="DC1289" s="778"/>
      <c r="DD1289" s="778"/>
      <c r="DE1289" s="778"/>
      <c r="DF1289" s="778"/>
      <c r="DG1289" s="778"/>
      <c r="DH1289" s="778"/>
      <c r="DI1289" s="778"/>
      <c r="DJ1289" s="778"/>
      <c r="DK1289" s="778"/>
      <c r="DL1289" s="778"/>
      <c r="DM1289" s="778"/>
      <c r="DN1289" s="778"/>
      <c r="DO1289" s="778"/>
      <c r="DP1289" s="778"/>
      <c r="DQ1289" s="778"/>
      <c r="DR1289" s="778"/>
      <c r="DS1289" s="778"/>
      <c r="DT1289" s="778"/>
      <c r="DU1289" s="778"/>
      <c r="DV1289" s="778"/>
      <c r="DW1289" s="778"/>
      <c r="DX1289" s="778"/>
      <c r="DY1289" s="778"/>
      <c r="DZ1289" s="778"/>
      <c r="EA1289" s="778"/>
      <c r="EB1289" s="778"/>
      <c r="EC1289" s="778"/>
      <c r="ED1289" s="778"/>
      <c r="EE1289" s="778"/>
      <c r="EF1289" s="778"/>
      <c r="EG1289" s="778"/>
      <c r="EH1289" s="778"/>
      <c r="EI1289" s="778"/>
      <c r="EJ1289" s="778"/>
      <c r="EK1289" s="778"/>
      <c r="EL1289" s="778"/>
      <c r="EM1289" s="778"/>
      <c r="EN1289" s="778"/>
      <c r="EO1289" s="778"/>
      <c r="EP1289" s="778"/>
      <c r="EQ1289" s="778"/>
      <c r="ER1289" s="778"/>
      <c r="ES1289" s="778"/>
      <c r="ET1289" s="778"/>
      <c r="EU1289" s="778"/>
      <c r="EV1289" s="778"/>
      <c r="EW1289" s="778"/>
      <c r="EX1289" s="778"/>
      <c r="EY1289" s="778"/>
      <c r="EZ1289" s="778"/>
      <c r="FA1289" s="778"/>
      <c r="FB1289" s="778"/>
      <c r="FC1289" s="778"/>
      <c r="FD1289" s="778"/>
      <c r="FE1289" s="778"/>
      <c r="FF1289" s="778"/>
      <c r="FG1289" s="778"/>
      <c r="FH1289" s="778"/>
      <c r="FI1289" s="778"/>
      <c r="FJ1289" s="778"/>
      <c r="FK1289" s="778"/>
      <c r="FL1289" s="778"/>
      <c r="FM1289" s="778"/>
      <c r="FN1289" s="778"/>
      <c r="FO1289" s="778"/>
      <c r="FP1289" s="778"/>
      <c r="FQ1289" s="778"/>
      <c r="FR1289" s="778"/>
      <c r="FS1289" s="778"/>
      <c r="FT1289" s="778"/>
      <c r="FU1289" s="778"/>
      <c r="FV1289" s="778"/>
      <c r="FW1289" s="778"/>
      <c r="FX1289" s="778"/>
      <c r="FY1289" s="778"/>
      <c r="FZ1289" s="778"/>
      <c r="GA1289" s="778"/>
      <c r="GB1289" s="778"/>
      <c r="GC1289" s="778"/>
      <c r="GD1289" s="778"/>
      <c r="GE1289" s="778"/>
      <c r="GF1289" s="778"/>
      <c r="GG1289" s="778"/>
      <c r="GH1289" s="778"/>
      <c r="GI1289" s="778"/>
      <c r="GJ1289" s="778"/>
      <c r="GK1289" s="778"/>
      <c r="GL1289" s="778"/>
      <c r="GM1289" s="778"/>
      <c r="GN1289" s="778"/>
      <c r="GO1289" s="778"/>
      <c r="GP1289" s="778"/>
      <c r="GQ1289" s="778"/>
      <c r="GR1289" s="778"/>
      <c r="GS1289" s="778"/>
      <c r="GT1289" s="778"/>
      <c r="GU1289" s="778"/>
      <c r="GV1289" s="778"/>
      <c r="GW1289" s="778"/>
      <c r="GX1289" s="778"/>
      <c r="GY1289" s="778"/>
      <c r="GZ1289" s="778"/>
      <c r="HA1289" s="778"/>
      <c r="HB1289" s="778"/>
      <c r="HC1289" s="778"/>
      <c r="HD1289" s="778"/>
      <c r="HE1289" s="778"/>
      <c r="HF1289" s="778"/>
      <c r="HG1289" s="778"/>
      <c r="HH1289" s="778"/>
    </row>
    <row r="1290" spans="1:216" s="782" customFormat="1">
      <c r="A1290" s="779"/>
      <c r="B1290" s="780"/>
      <c r="C1290" s="780"/>
      <c r="D1290" s="780"/>
      <c r="E1290" s="780"/>
      <c r="F1290" s="780"/>
      <c r="G1290" s="780"/>
      <c r="H1290" s="780"/>
      <c r="I1290" s="780"/>
      <c r="J1290" s="780"/>
      <c r="K1290" s="780"/>
      <c r="L1290" s="780"/>
      <c r="M1290" s="780"/>
      <c r="N1290" s="780"/>
      <c r="O1290" s="780"/>
      <c r="P1290" s="780"/>
      <c r="Q1290" s="781"/>
      <c r="R1290" s="778"/>
      <c r="S1290" s="778"/>
      <c r="T1290" s="778"/>
      <c r="U1290" s="778"/>
      <c r="V1290" s="778"/>
      <c r="W1290" s="778"/>
      <c r="X1290" s="778"/>
      <c r="Y1290" s="778"/>
      <c r="Z1290" s="778"/>
      <c r="AA1290" s="778"/>
      <c r="AB1290" s="778"/>
      <c r="AC1290" s="778"/>
      <c r="AD1290" s="778"/>
      <c r="AE1290" s="778"/>
      <c r="AF1290" s="778"/>
      <c r="AG1290" s="778"/>
      <c r="AH1290" s="778"/>
      <c r="AI1290" s="778"/>
      <c r="AJ1290" s="778"/>
      <c r="AK1290" s="778"/>
      <c r="AL1290" s="778"/>
      <c r="AM1290" s="778"/>
      <c r="AN1290" s="778"/>
      <c r="AO1290" s="778"/>
      <c r="AP1290" s="778"/>
      <c r="AQ1290" s="778"/>
      <c r="AR1290" s="778"/>
      <c r="AS1290" s="778"/>
      <c r="AT1290" s="778"/>
      <c r="AU1290" s="778"/>
      <c r="AV1290" s="778"/>
      <c r="AW1290" s="778"/>
      <c r="AX1290" s="778"/>
      <c r="AY1290" s="778"/>
      <c r="AZ1290" s="778"/>
      <c r="BA1290" s="778"/>
      <c r="BB1290" s="778"/>
      <c r="BC1290" s="778"/>
      <c r="BD1290" s="778"/>
      <c r="BE1290" s="778"/>
      <c r="BF1290" s="778"/>
      <c r="BG1290" s="778"/>
      <c r="BH1290" s="778"/>
      <c r="BI1290" s="778"/>
      <c r="BJ1290" s="778"/>
      <c r="BK1290" s="778"/>
      <c r="BL1290" s="778"/>
      <c r="BM1290" s="778"/>
      <c r="BN1290" s="778"/>
      <c r="BO1290" s="778"/>
      <c r="BP1290" s="778"/>
      <c r="BQ1290" s="778"/>
      <c r="BR1290" s="778"/>
      <c r="BS1290" s="778"/>
      <c r="BT1290" s="778"/>
      <c r="BU1290" s="778"/>
      <c r="BV1290" s="778"/>
      <c r="BW1290" s="778"/>
      <c r="BX1290" s="778"/>
      <c r="BY1290" s="778"/>
      <c r="BZ1290" s="778"/>
      <c r="CA1290" s="778"/>
      <c r="CB1290" s="778"/>
      <c r="CC1290" s="778"/>
      <c r="CD1290" s="778"/>
      <c r="CE1290" s="778"/>
      <c r="CF1290" s="778"/>
      <c r="CG1290" s="778"/>
      <c r="CH1290" s="778"/>
      <c r="CI1290" s="778"/>
      <c r="CJ1290" s="778"/>
      <c r="CK1290" s="778"/>
      <c r="CL1290" s="778"/>
      <c r="CM1290" s="778"/>
      <c r="CN1290" s="778"/>
      <c r="CO1290" s="778"/>
      <c r="CP1290" s="778"/>
      <c r="CQ1290" s="778"/>
      <c r="CR1290" s="778"/>
      <c r="CS1290" s="778"/>
      <c r="CT1290" s="778"/>
      <c r="CU1290" s="778"/>
      <c r="CV1290" s="778"/>
      <c r="CW1290" s="778"/>
      <c r="CX1290" s="778"/>
      <c r="CY1290" s="778"/>
      <c r="CZ1290" s="778"/>
      <c r="DA1290" s="778"/>
      <c r="DB1290" s="778"/>
      <c r="DC1290" s="778"/>
      <c r="DD1290" s="778"/>
      <c r="DE1290" s="778"/>
      <c r="DF1290" s="778"/>
      <c r="DG1290" s="778"/>
      <c r="DH1290" s="778"/>
      <c r="DI1290" s="778"/>
      <c r="DJ1290" s="778"/>
      <c r="DK1290" s="778"/>
      <c r="DL1290" s="778"/>
      <c r="DM1290" s="778"/>
      <c r="DN1290" s="778"/>
      <c r="DO1290" s="778"/>
      <c r="DP1290" s="778"/>
      <c r="DQ1290" s="778"/>
      <c r="DR1290" s="778"/>
      <c r="DS1290" s="778"/>
      <c r="DT1290" s="778"/>
      <c r="DU1290" s="778"/>
      <c r="DV1290" s="778"/>
      <c r="DW1290" s="778"/>
      <c r="DX1290" s="778"/>
      <c r="DY1290" s="778"/>
      <c r="DZ1290" s="778"/>
      <c r="EA1290" s="778"/>
      <c r="EB1290" s="778"/>
      <c r="EC1290" s="778"/>
      <c r="ED1290" s="778"/>
      <c r="EE1290" s="778"/>
      <c r="EF1290" s="778"/>
      <c r="EG1290" s="778"/>
      <c r="EH1290" s="778"/>
      <c r="EI1290" s="778"/>
      <c r="EJ1290" s="778"/>
      <c r="EK1290" s="778"/>
      <c r="EL1290" s="778"/>
      <c r="EM1290" s="778"/>
      <c r="EN1290" s="778"/>
      <c r="EO1290" s="778"/>
      <c r="EP1290" s="778"/>
      <c r="EQ1290" s="778"/>
      <c r="ER1290" s="778"/>
      <c r="ES1290" s="778"/>
      <c r="ET1290" s="778"/>
      <c r="EU1290" s="778"/>
      <c r="EV1290" s="778"/>
      <c r="EW1290" s="778"/>
      <c r="EX1290" s="778"/>
      <c r="EY1290" s="778"/>
      <c r="EZ1290" s="778"/>
      <c r="FA1290" s="778"/>
      <c r="FB1290" s="778"/>
      <c r="FC1290" s="778"/>
      <c r="FD1290" s="778"/>
      <c r="FE1290" s="778"/>
      <c r="FF1290" s="778"/>
      <c r="FG1290" s="778"/>
      <c r="FH1290" s="778"/>
      <c r="FI1290" s="778"/>
      <c r="FJ1290" s="778"/>
      <c r="FK1290" s="778"/>
      <c r="FL1290" s="778"/>
      <c r="FM1290" s="778"/>
      <c r="FN1290" s="778"/>
      <c r="FO1290" s="778"/>
      <c r="FP1290" s="778"/>
      <c r="FQ1290" s="778"/>
      <c r="FR1290" s="778"/>
      <c r="FS1290" s="778"/>
      <c r="FT1290" s="778"/>
      <c r="FU1290" s="778"/>
      <c r="FV1290" s="778"/>
      <c r="FW1290" s="778"/>
      <c r="FX1290" s="778"/>
      <c r="FY1290" s="778"/>
      <c r="FZ1290" s="778"/>
      <c r="GA1290" s="778"/>
      <c r="GB1290" s="778"/>
      <c r="GC1290" s="778"/>
      <c r="GD1290" s="778"/>
      <c r="GE1290" s="778"/>
      <c r="GF1290" s="778"/>
      <c r="GG1290" s="778"/>
      <c r="GH1290" s="778"/>
      <c r="GI1290" s="778"/>
      <c r="GJ1290" s="778"/>
      <c r="GK1290" s="778"/>
      <c r="GL1290" s="778"/>
      <c r="GM1290" s="778"/>
      <c r="GN1290" s="778"/>
      <c r="GO1290" s="778"/>
      <c r="GP1290" s="778"/>
      <c r="GQ1290" s="778"/>
      <c r="GR1290" s="778"/>
      <c r="GS1290" s="778"/>
      <c r="GT1290" s="778"/>
      <c r="GU1290" s="778"/>
      <c r="GV1290" s="778"/>
      <c r="GW1290" s="778"/>
      <c r="GX1290" s="778"/>
      <c r="GY1290" s="778"/>
      <c r="GZ1290" s="778"/>
      <c r="HA1290" s="778"/>
      <c r="HB1290" s="778"/>
      <c r="HC1290" s="778"/>
      <c r="HD1290" s="778"/>
      <c r="HE1290" s="778"/>
      <c r="HF1290" s="778"/>
      <c r="HG1290" s="778"/>
      <c r="HH1290" s="778"/>
    </row>
    <row r="1291" spans="1:216" s="782" customFormat="1">
      <c r="A1291" s="779"/>
      <c r="B1291" s="780"/>
      <c r="C1291" s="780"/>
      <c r="D1291" s="780"/>
      <c r="E1291" s="780"/>
      <c r="F1291" s="780"/>
      <c r="G1291" s="780"/>
      <c r="H1291" s="780"/>
      <c r="I1291" s="780"/>
      <c r="J1291" s="780"/>
      <c r="K1291" s="780"/>
      <c r="L1291" s="780"/>
      <c r="M1291" s="780"/>
      <c r="N1291" s="780"/>
      <c r="O1291" s="780"/>
      <c r="P1291" s="780"/>
      <c r="Q1291" s="781"/>
      <c r="R1291" s="778"/>
      <c r="S1291" s="778"/>
      <c r="T1291" s="778"/>
      <c r="U1291" s="778"/>
      <c r="V1291" s="778"/>
      <c r="W1291" s="778"/>
      <c r="X1291" s="778"/>
      <c r="Y1291" s="778"/>
      <c r="Z1291" s="778"/>
      <c r="AA1291" s="778"/>
      <c r="AB1291" s="778"/>
      <c r="AC1291" s="778"/>
      <c r="AD1291" s="778"/>
      <c r="AE1291" s="778"/>
      <c r="AF1291" s="778"/>
      <c r="AG1291" s="778"/>
      <c r="AH1291" s="778"/>
      <c r="AI1291" s="778"/>
      <c r="AJ1291" s="778"/>
      <c r="AK1291" s="778"/>
      <c r="AL1291" s="778"/>
      <c r="AM1291" s="778"/>
      <c r="AN1291" s="778"/>
      <c r="AO1291" s="778"/>
      <c r="AP1291" s="778"/>
      <c r="AQ1291" s="778"/>
      <c r="AR1291" s="778"/>
      <c r="AS1291" s="778"/>
      <c r="AT1291" s="778"/>
      <c r="AU1291" s="778"/>
      <c r="AV1291" s="778"/>
      <c r="AW1291" s="778"/>
      <c r="AX1291" s="778"/>
      <c r="AY1291" s="778"/>
      <c r="AZ1291" s="778"/>
      <c r="BA1291" s="778"/>
      <c r="BB1291" s="778"/>
      <c r="BC1291" s="778"/>
      <c r="BD1291" s="778"/>
      <c r="BE1291" s="778"/>
      <c r="BF1291" s="778"/>
      <c r="BG1291" s="778"/>
      <c r="BH1291" s="778"/>
      <c r="BI1291" s="778"/>
      <c r="BJ1291" s="778"/>
      <c r="BK1291" s="778"/>
      <c r="BL1291" s="778"/>
      <c r="BM1291" s="778"/>
      <c r="BN1291" s="778"/>
      <c r="BO1291" s="778"/>
      <c r="BP1291" s="778"/>
      <c r="BQ1291" s="778"/>
      <c r="BR1291" s="778"/>
      <c r="BS1291" s="778"/>
      <c r="BT1291" s="778"/>
      <c r="BU1291" s="778"/>
      <c r="BV1291" s="778"/>
      <c r="BW1291" s="778"/>
      <c r="BX1291" s="778"/>
      <c r="BY1291" s="778"/>
      <c r="BZ1291" s="778"/>
      <c r="CA1291" s="778"/>
      <c r="CB1291" s="778"/>
      <c r="CC1291" s="778"/>
      <c r="CD1291" s="778"/>
      <c r="CE1291" s="778"/>
      <c r="CF1291" s="778"/>
      <c r="CG1291" s="778"/>
      <c r="CH1291" s="778"/>
      <c r="CI1291" s="778"/>
      <c r="CJ1291" s="778"/>
      <c r="CK1291" s="778"/>
      <c r="CL1291" s="778"/>
      <c r="CM1291" s="778"/>
      <c r="CN1291" s="778"/>
      <c r="CO1291" s="778"/>
      <c r="CP1291" s="778"/>
      <c r="CQ1291" s="778"/>
      <c r="CR1291" s="778"/>
      <c r="CS1291" s="778"/>
      <c r="CT1291" s="778"/>
      <c r="CU1291" s="778"/>
      <c r="CV1291" s="778"/>
      <c r="CW1291" s="778"/>
      <c r="CX1291" s="778"/>
      <c r="CY1291" s="778"/>
      <c r="CZ1291" s="778"/>
      <c r="DA1291" s="778"/>
      <c r="DB1291" s="778"/>
      <c r="DC1291" s="778"/>
      <c r="DD1291" s="778"/>
      <c r="DE1291" s="778"/>
      <c r="DF1291" s="778"/>
      <c r="DG1291" s="778"/>
      <c r="DH1291" s="778"/>
      <c r="DI1291" s="778"/>
      <c r="DJ1291" s="778"/>
      <c r="DK1291" s="778"/>
      <c r="DL1291" s="778"/>
      <c r="DM1291" s="778"/>
      <c r="DN1291" s="778"/>
      <c r="DO1291" s="778"/>
      <c r="DP1291" s="778"/>
      <c r="DQ1291" s="778"/>
      <c r="DR1291" s="778"/>
      <c r="DS1291" s="778"/>
      <c r="DT1291" s="778"/>
      <c r="DU1291" s="778"/>
      <c r="DV1291" s="778"/>
      <c r="DW1291" s="778"/>
      <c r="DX1291" s="778"/>
      <c r="DY1291" s="778"/>
      <c r="DZ1291" s="778"/>
      <c r="EA1291" s="778"/>
      <c r="EB1291" s="778"/>
      <c r="EC1291" s="778"/>
      <c r="ED1291" s="778"/>
      <c r="EE1291" s="778"/>
      <c r="EF1291" s="778"/>
      <c r="EG1291" s="778"/>
      <c r="EH1291" s="778"/>
      <c r="EI1291" s="778"/>
      <c r="EJ1291" s="778"/>
      <c r="EK1291" s="778"/>
      <c r="EL1291" s="778"/>
      <c r="EM1291" s="778"/>
      <c r="EN1291" s="778"/>
      <c r="EO1291" s="778"/>
      <c r="EP1291" s="778"/>
      <c r="EQ1291" s="778"/>
      <c r="ER1291" s="778"/>
      <c r="ES1291" s="778"/>
      <c r="ET1291" s="778"/>
      <c r="EU1291" s="778"/>
      <c r="EV1291" s="778"/>
      <c r="EW1291" s="778"/>
      <c r="EX1291" s="778"/>
      <c r="EY1291" s="778"/>
      <c r="EZ1291" s="778"/>
      <c r="FA1291" s="778"/>
      <c r="FB1291" s="778"/>
      <c r="FC1291" s="778"/>
      <c r="FD1291" s="778"/>
      <c r="FE1291" s="778"/>
      <c r="FF1291" s="778"/>
      <c r="FG1291" s="778"/>
      <c r="FH1291" s="778"/>
      <c r="FI1291" s="778"/>
      <c r="FJ1291" s="778"/>
      <c r="FK1291" s="778"/>
      <c r="FL1291" s="778"/>
      <c r="FM1291" s="778"/>
      <c r="FN1291" s="778"/>
      <c r="FO1291" s="778"/>
      <c r="FP1291" s="778"/>
      <c r="FQ1291" s="778"/>
      <c r="FR1291" s="778"/>
      <c r="FS1291" s="778"/>
      <c r="FT1291" s="778"/>
      <c r="FU1291" s="778"/>
      <c r="FV1291" s="778"/>
      <c r="FW1291" s="778"/>
      <c r="FX1291" s="778"/>
      <c r="FY1291" s="778"/>
      <c r="FZ1291" s="778"/>
      <c r="GA1291" s="778"/>
      <c r="GB1291" s="778"/>
      <c r="GC1291" s="778"/>
      <c r="GD1291" s="778"/>
      <c r="GE1291" s="778"/>
      <c r="GF1291" s="778"/>
      <c r="GG1291" s="778"/>
      <c r="GH1291" s="778"/>
      <c r="GI1291" s="778"/>
      <c r="GJ1291" s="778"/>
      <c r="GK1291" s="778"/>
      <c r="GL1291" s="778"/>
      <c r="GM1291" s="778"/>
      <c r="GN1291" s="778"/>
      <c r="GO1291" s="778"/>
      <c r="GP1291" s="778"/>
      <c r="GQ1291" s="778"/>
      <c r="GR1291" s="778"/>
      <c r="GS1291" s="778"/>
      <c r="GT1291" s="778"/>
      <c r="GU1291" s="778"/>
      <c r="GV1291" s="778"/>
      <c r="GW1291" s="778"/>
      <c r="GX1291" s="778"/>
      <c r="GY1291" s="778"/>
      <c r="GZ1291" s="778"/>
      <c r="HA1291" s="778"/>
      <c r="HB1291" s="778"/>
      <c r="HC1291" s="778"/>
      <c r="HD1291" s="778"/>
      <c r="HE1291" s="778"/>
      <c r="HF1291" s="778"/>
      <c r="HG1291" s="778"/>
      <c r="HH1291" s="778"/>
    </row>
    <row r="1292" spans="1:216" s="782" customFormat="1">
      <c r="A1292" s="779"/>
      <c r="B1292" s="780"/>
      <c r="C1292" s="780"/>
      <c r="D1292" s="780"/>
      <c r="E1292" s="780"/>
      <c r="F1292" s="780"/>
      <c r="G1292" s="780"/>
      <c r="H1292" s="780"/>
      <c r="I1292" s="780"/>
      <c r="J1292" s="780"/>
      <c r="K1292" s="780"/>
      <c r="L1292" s="780"/>
      <c r="M1292" s="780"/>
      <c r="N1292" s="780"/>
      <c r="O1292" s="780"/>
      <c r="P1292" s="780"/>
      <c r="Q1292" s="781"/>
      <c r="R1292" s="778"/>
      <c r="S1292" s="778"/>
      <c r="T1292" s="778"/>
      <c r="U1292" s="778"/>
      <c r="V1292" s="778"/>
      <c r="W1292" s="778"/>
      <c r="X1292" s="778"/>
      <c r="Y1292" s="778"/>
      <c r="Z1292" s="778"/>
      <c r="AA1292" s="778"/>
      <c r="AB1292" s="778"/>
      <c r="AC1292" s="778"/>
      <c r="AD1292" s="778"/>
      <c r="AE1292" s="778"/>
      <c r="AF1292" s="778"/>
      <c r="AG1292" s="778"/>
      <c r="AH1292" s="778"/>
      <c r="AI1292" s="778"/>
      <c r="AJ1292" s="778"/>
      <c r="AK1292" s="778"/>
      <c r="AL1292" s="778"/>
      <c r="AM1292" s="778"/>
      <c r="AN1292" s="778"/>
      <c r="AO1292" s="778"/>
      <c r="AP1292" s="778"/>
      <c r="AQ1292" s="778"/>
      <c r="AR1292" s="778"/>
      <c r="AS1292" s="778"/>
      <c r="AT1292" s="778"/>
      <c r="AU1292" s="778"/>
      <c r="AV1292" s="778"/>
      <c r="AW1292" s="778"/>
      <c r="AX1292" s="778"/>
      <c r="AY1292" s="778"/>
      <c r="AZ1292" s="778"/>
      <c r="BA1292" s="778"/>
      <c r="BB1292" s="778"/>
      <c r="BC1292" s="778"/>
      <c r="BD1292" s="778"/>
      <c r="BE1292" s="778"/>
      <c r="BF1292" s="778"/>
      <c r="BG1292" s="778"/>
      <c r="BH1292" s="778"/>
      <c r="BI1292" s="778"/>
      <c r="BJ1292" s="778"/>
      <c r="BK1292" s="778"/>
      <c r="BL1292" s="778"/>
      <c r="BM1292" s="778"/>
      <c r="BN1292" s="778"/>
      <c r="BO1292" s="778"/>
      <c r="BP1292" s="778"/>
      <c r="BQ1292" s="778"/>
      <c r="BR1292" s="778"/>
      <c r="BS1292" s="778"/>
      <c r="BT1292" s="778"/>
      <c r="BU1292" s="778"/>
      <c r="BV1292" s="778"/>
      <c r="BW1292" s="778"/>
      <c r="BX1292" s="778"/>
      <c r="BY1292" s="778"/>
      <c r="BZ1292" s="778"/>
      <c r="CA1292" s="778"/>
      <c r="CB1292" s="778"/>
      <c r="CC1292" s="778"/>
      <c r="CD1292" s="778"/>
      <c r="CE1292" s="778"/>
      <c r="CF1292" s="778"/>
      <c r="CG1292" s="778"/>
      <c r="CH1292" s="778"/>
      <c r="CI1292" s="778"/>
      <c r="CJ1292" s="778"/>
      <c r="CK1292" s="778"/>
      <c r="CL1292" s="778"/>
      <c r="CM1292" s="778"/>
      <c r="CN1292" s="778"/>
      <c r="CO1292" s="778"/>
      <c r="CP1292" s="778"/>
      <c r="CQ1292" s="778"/>
      <c r="CR1292" s="778"/>
      <c r="CS1292" s="778"/>
      <c r="CT1292" s="778"/>
      <c r="CU1292" s="778"/>
      <c r="CV1292" s="778"/>
      <c r="CW1292" s="778"/>
      <c r="CX1292" s="778"/>
      <c r="CY1292" s="778"/>
      <c r="CZ1292" s="778"/>
      <c r="DA1292" s="778"/>
      <c r="DB1292" s="778"/>
      <c r="DC1292" s="778"/>
      <c r="DD1292" s="778"/>
      <c r="DE1292" s="778"/>
      <c r="DF1292" s="778"/>
      <c r="DG1292" s="778"/>
      <c r="DH1292" s="778"/>
      <c r="DI1292" s="778"/>
      <c r="DJ1292" s="778"/>
      <c r="DK1292" s="778"/>
      <c r="DL1292" s="778"/>
      <c r="DM1292" s="778"/>
      <c r="DN1292" s="778"/>
      <c r="DO1292" s="778"/>
      <c r="DP1292" s="778"/>
      <c r="DQ1292" s="778"/>
      <c r="DR1292" s="778"/>
      <c r="DS1292" s="778"/>
      <c r="DT1292" s="778"/>
      <c r="DU1292" s="778"/>
      <c r="DV1292" s="778"/>
      <c r="DW1292" s="778"/>
      <c r="DX1292" s="778"/>
      <c r="DY1292" s="778"/>
      <c r="DZ1292" s="778"/>
      <c r="EA1292" s="778"/>
      <c r="EB1292" s="778"/>
      <c r="EC1292" s="778"/>
      <c r="ED1292" s="778"/>
      <c r="EE1292" s="778"/>
      <c r="EF1292" s="778"/>
      <c r="EG1292" s="778"/>
      <c r="EH1292" s="778"/>
      <c r="EI1292" s="778"/>
      <c r="EJ1292" s="778"/>
      <c r="EK1292" s="778"/>
      <c r="EL1292" s="778"/>
      <c r="EM1292" s="778"/>
      <c r="EN1292" s="778"/>
      <c r="EO1292" s="778"/>
      <c r="EP1292" s="778"/>
      <c r="EQ1292" s="778"/>
      <c r="ER1292" s="778"/>
      <c r="ES1292" s="778"/>
      <c r="ET1292" s="778"/>
      <c r="EU1292" s="778"/>
      <c r="EV1292" s="778"/>
      <c r="EW1292" s="778"/>
      <c r="EX1292" s="778"/>
      <c r="EY1292" s="778"/>
      <c r="EZ1292" s="778"/>
      <c r="FA1292" s="778"/>
      <c r="FB1292" s="778"/>
      <c r="FC1292" s="778"/>
      <c r="FD1292" s="778"/>
      <c r="FE1292" s="778"/>
      <c r="FF1292" s="778"/>
      <c r="FG1292" s="778"/>
      <c r="FH1292" s="778"/>
      <c r="FI1292" s="778"/>
      <c r="FJ1292" s="778"/>
      <c r="FK1292" s="778"/>
      <c r="FL1292" s="778"/>
      <c r="FM1292" s="778"/>
      <c r="FN1292" s="778"/>
      <c r="FO1292" s="778"/>
      <c r="FP1292" s="778"/>
      <c r="FQ1292" s="778"/>
      <c r="FR1292" s="778"/>
      <c r="FS1292" s="778"/>
      <c r="FT1292" s="778"/>
      <c r="FU1292" s="778"/>
      <c r="FV1292" s="778"/>
      <c r="FW1292" s="778"/>
      <c r="FX1292" s="778"/>
      <c r="FY1292" s="778"/>
      <c r="FZ1292" s="778"/>
      <c r="GA1292" s="778"/>
      <c r="GB1292" s="778"/>
      <c r="GC1292" s="778"/>
      <c r="GD1292" s="778"/>
      <c r="GE1292" s="778"/>
      <c r="GF1292" s="778"/>
      <c r="GG1292" s="778"/>
      <c r="GH1292" s="778"/>
      <c r="GI1292" s="778"/>
      <c r="GJ1292" s="778"/>
      <c r="GK1292" s="778"/>
      <c r="GL1292" s="778"/>
      <c r="GM1292" s="778"/>
      <c r="GN1292" s="778"/>
      <c r="GO1292" s="778"/>
      <c r="GP1292" s="778"/>
      <c r="GQ1292" s="778"/>
      <c r="GR1292" s="778"/>
      <c r="GS1292" s="778"/>
      <c r="GT1292" s="778"/>
      <c r="GU1292" s="778"/>
      <c r="GV1292" s="778"/>
      <c r="GW1292" s="778"/>
      <c r="GX1292" s="778"/>
      <c r="GY1292" s="778"/>
      <c r="GZ1292" s="778"/>
      <c r="HA1292" s="778"/>
      <c r="HB1292" s="778"/>
      <c r="HC1292" s="778"/>
      <c r="HD1292" s="778"/>
      <c r="HE1292" s="778"/>
      <c r="HF1292" s="778"/>
      <c r="HG1292" s="778"/>
      <c r="HH1292" s="778"/>
    </row>
    <row r="1293" spans="1:216" s="782" customFormat="1">
      <c r="A1293" s="779"/>
      <c r="B1293" s="780"/>
      <c r="C1293" s="780"/>
      <c r="D1293" s="780"/>
      <c r="E1293" s="780"/>
      <c r="F1293" s="780"/>
      <c r="G1293" s="780"/>
      <c r="H1293" s="780"/>
      <c r="I1293" s="780"/>
      <c r="J1293" s="780"/>
      <c r="K1293" s="780"/>
      <c r="L1293" s="780"/>
      <c r="M1293" s="780"/>
      <c r="N1293" s="780"/>
      <c r="O1293" s="780"/>
      <c r="P1293" s="780"/>
      <c r="Q1293" s="781"/>
      <c r="R1293" s="778"/>
      <c r="S1293" s="778"/>
      <c r="T1293" s="778"/>
      <c r="U1293" s="778"/>
      <c r="V1293" s="778"/>
      <c r="W1293" s="778"/>
      <c r="X1293" s="778"/>
      <c r="Y1293" s="778"/>
      <c r="Z1293" s="778"/>
      <c r="AA1293" s="778"/>
      <c r="AB1293" s="778"/>
      <c r="AC1293" s="778"/>
      <c r="AD1293" s="778"/>
      <c r="AE1293" s="778"/>
      <c r="AF1293" s="778"/>
      <c r="AG1293" s="778"/>
      <c r="AH1293" s="778"/>
      <c r="AI1293" s="778"/>
      <c r="AJ1293" s="778"/>
      <c r="AK1293" s="778"/>
      <c r="AL1293" s="778"/>
      <c r="AM1293" s="778"/>
      <c r="AN1293" s="778"/>
      <c r="AO1293" s="778"/>
      <c r="AP1293" s="778"/>
      <c r="AQ1293" s="778"/>
      <c r="AR1293" s="778"/>
      <c r="AS1293" s="778"/>
      <c r="AT1293" s="778"/>
      <c r="AU1293" s="778"/>
      <c r="AV1293" s="778"/>
      <c r="AW1293" s="778"/>
      <c r="AX1293" s="778"/>
      <c r="AY1293" s="778"/>
      <c r="AZ1293" s="778"/>
      <c r="BA1293" s="778"/>
      <c r="BB1293" s="778"/>
      <c r="BC1293" s="778"/>
      <c r="BD1293" s="778"/>
      <c r="BE1293" s="778"/>
      <c r="BF1293" s="778"/>
      <c r="BG1293" s="778"/>
      <c r="BH1293" s="778"/>
      <c r="BI1293" s="778"/>
      <c r="BJ1293" s="778"/>
      <c r="BK1293" s="778"/>
      <c r="BL1293" s="778"/>
      <c r="BM1293" s="778"/>
      <c r="BN1293" s="778"/>
      <c r="BO1293" s="778"/>
      <c r="BP1293" s="778"/>
      <c r="BQ1293" s="778"/>
      <c r="BR1293" s="778"/>
      <c r="BS1293" s="778"/>
      <c r="BT1293" s="778"/>
      <c r="BU1293" s="778"/>
      <c r="BV1293" s="778"/>
      <c r="BW1293" s="778"/>
      <c r="BX1293" s="778"/>
      <c r="BY1293" s="778"/>
      <c r="BZ1293" s="778"/>
      <c r="CA1293" s="778"/>
      <c r="CB1293" s="778"/>
      <c r="CC1293" s="778"/>
      <c r="CD1293" s="778"/>
      <c r="CE1293" s="778"/>
      <c r="CF1293" s="778"/>
      <c r="CG1293" s="778"/>
      <c r="CH1293" s="778"/>
      <c r="CI1293" s="778"/>
      <c r="CJ1293" s="778"/>
      <c r="CK1293" s="778"/>
      <c r="CL1293" s="778"/>
      <c r="CM1293" s="778"/>
      <c r="CN1293" s="778"/>
      <c r="CO1293" s="778"/>
      <c r="CP1293" s="778"/>
      <c r="CQ1293" s="778"/>
      <c r="CR1293" s="778"/>
      <c r="CS1293" s="778"/>
      <c r="CT1293" s="778"/>
      <c r="CU1293" s="778"/>
      <c r="CV1293" s="778"/>
      <c r="CW1293" s="778"/>
      <c r="CX1293" s="778"/>
      <c r="CY1293" s="778"/>
      <c r="CZ1293" s="778"/>
      <c r="DA1293" s="778"/>
      <c r="DB1293" s="778"/>
      <c r="DC1293" s="778"/>
      <c r="DD1293" s="778"/>
      <c r="DE1293" s="778"/>
      <c r="DF1293" s="778"/>
      <c r="DG1293" s="778"/>
      <c r="DH1293" s="778"/>
      <c r="DI1293" s="778"/>
      <c r="DJ1293" s="778"/>
      <c r="DK1293" s="778"/>
      <c r="DL1293" s="778"/>
      <c r="DM1293" s="778"/>
      <c r="DN1293" s="778"/>
      <c r="DO1293" s="778"/>
      <c r="DP1293" s="778"/>
      <c r="DQ1293" s="778"/>
      <c r="DR1293" s="778"/>
      <c r="DS1293" s="778"/>
      <c r="DT1293" s="778"/>
      <c r="DU1293" s="778"/>
      <c r="DV1293" s="778"/>
      <c r="DW1293" s="778"/>
      <c r="DX1293" s="778"/>
      <c r="DY1293" s="778"/>
      <c r="DZ1293" s="778"/>
      <c r="EA1293" s="778"/>
      <c r="EB1293" s="778"/>
      <c r="EC1293" s="778"/>
      <c r="ED1293" s="778"/>
      <c r="EE1293" s="778"/>
      <c r="EF1293" s="778"/>
      <c r="EG1293" s="778"/>
      <c r="EH1293" s="778"/>
      <c r="EI1293" s="778"/>
      <c r="EJ1293" s="778"/>
      <c r="EK1293" s="778"/>
      <c r="EL1293" s="778"/>
      <c r="EM1293" s="778"/>
      <c r="EN1293" s="778"/>
      <c r="EO1293" s="778"/>
      <c r="EP1293" s="778"/>
      <c r="EQ1293" s="778"/>
      <c r="ER1293" s="778"/>
      <c r="ES1293" s="778"/>
      <c r="ET1293" s="778"/>
      <c r="EU1293" s="778"/>
      <c r="EV1293" s="778"/>
      <c r="EW1293" s="778"/>
      <c r="EX1293" s="778"/>
      <c r="EY1293" s="778"/>
      <c r="EZ1293" s="778"/>
      <c r="FA1293" s="778"/>
      <c r="FB1293" s="778"/>
      <c r="FC1293" s="778"/>
      <c r="FD1293" s="778"/>
      <c r="FE1293" s="778"/>
      <c r="FF1293" s="778"/>
      <c r="FG1293" s="778"/>
      <c r="FH1293" s="778"/>
      <c r="FI1293" s="778"/>
      <c r="FJ1293" s="778"/>
      <c r="FK1293" s="778"/>
      <c r="FL1293" s="778"/>
      <c r="FM1293" s="778"/>
      <c r="FN1293" s="778"/>
      <c r="FO1293" s="778"/>
      <c r="FP1293" s="778"/>
      <c r="FQ1293" s="778"/>
      <c r="FR1293" s="778"/>
      <c r="FS1293" s="778"/>
      <c r="FT1293" s="778"/>
      <c r="FU1293" s="778"/>
      <c r="FV1293" s="778"/>
      <c r="FW1293" s="778"/>
      <c r="FX1293" s="778"/>
      <c r="FY1293" s="778"/>
      <c r="FZ1293" s="778"/>
      <c r="GA1293" s="778"/>
      <c r="GB1293" s="778"/>
      <c r="GC1293" s="778"/>
      <c r="GD1293" s="778"/>
      <c r="GE1293" s="778"/>
      <c r="GF1293" s="778"/>
      <c r="GG1293" s="778"/>
      <c r="GH1293" s="778"/>
      <c r="GI1293" s="778"/>
      <c r="GJ1293" s="778"/>
      <c r="GK1293" s="778"/>
      <c r="GL1293" s="778"/>
      <c r="GM1293" s="778"/>
      <c r="GN1293" s="778"/>
      <c r="GO1293" s="778"/>
      <c r="GP1293" s="778"/>
      <c r="GQ1293" s="778"/>
      <c r="GR1293" s="778"/>
      <c r="GS1293" s="778"/>
      <c r="GT1293" s="778"/>
      <c r="GU1293" s="778"/>
      <c r="GV1293" s="778"/>
      <c r="GW1293" s="778"/>
      <c r="GX1293" s="778"/>
      <c r="GY1293" s="778"/>
      <c r="GZ1293" s="778"/>
      <c r="HA1293" s="778"/>
      <c r="HB1293" s="778"/>
      <c r="HC1293" s="778"/>
      <c r="HD1293" s="778"/>
      <c r="HE1293" s="778"/>
      <c r="HF1293" s="778"/>
      <c r="HG1293" s="778"/>
      <c r="HH1293" s="778"/>
    </row>
    <row r="1294" spans="1:216" s="782" customFormat="1">
      <c r="A1294" s="779"/>
      <c r="B1294" s="780"/>
      <c r="C1294" s="780"/>
      <c r="D1294" s="780"/>
      <c r="E1294" s="780"/>
      <c r="F1294" s="780"/>
      <c r="G1294" s="780"/>
      <c r="H1294" s="780"/>
      <c r="I1294" s="780"/>
      <c r="J1294" s="780"/>
      <c r="K1294" s="780"/>
      <c r="L1294" s="780"/>
      <c r="M1294" s="780"/>
      <c r="N1294" s="780"/>
      <c r="O1294" s="780"/>
      <c r="P1294" s="780"/>
      <c r="Q1294" s="781"/>
      <c r="R1294" s="778"/>
      <c r="S1294" s="778"/>
      <c r="T1294" s="778"/>
      <c r="U1294" s="778"/>
      <c r="V1294" s="778"/>
      <c r="W1294" s="778"/>
      <c r="X1294" s="778"/>
      <c r="Y1294" s="778"/>
      <c r="Z1294" s="778"/>
      <c r="AA1294" s="778"/>
      <c r="AB1294" s="778"/>
      <c r="AC1294" s="778"/>
      <c r="AD1294" s="778"/>
      <c r="AE1294" s="778"/>
      <c r="AF1294" s="778"/>
      <c r="AG1294" s="778"/>
      <c r="AH1294" s="778"/>
      <c r="AI1294" s="778"/>
      <c r="AJ1294" s="778"/>
      <c r="AK1294" s="778"/>
      <c r="AL1294" s="778"/>
      <c r="AM1294" s="778"/>
      <c r="AN1294" s="778"/>
      <c r="AO1294" s="778"/>
      <c r="AP1294" s="778"/>
      <c r="AQ1294" s="778"/>
      <c r="AR1294" s="778"/>
      <c r="AS1294" s="778"/>
      <c r="AT1294" s="778"/>
      <c r="AU1294" s="778"/>
      <c r="AV1294" s="778"/>
      <c r="AW1294" s="778"/>
      <c r="AX1294" s="778"/>
      <c r="AY1294" s="778"/>
      <c r="AZ1294" s="778"/>
      <c r="BA1294" s="778"/>
      <c r="BB1294" s="778"/>
      <c r="BC1294" s="778"/>
      <c r="BD1294" s="778"/>
      <c r="BE1294" s="778"/>
      <c r="BF1294" s="778"/>
      <c r="BG1294" s="778"/>
      <c r="BH1294" s="778"/>
      <c r="BI1294" s="778"/>
      <c r="BJ1294" s="778"/>
      <c r="BK1294" s="778"/>
      <c r="BL1294" s="778"/>
      <c r="BM1294" s="778"/>
      <c r="BN1294" s="778"/>
      <c r="BO1294" s="778"/>
      <c r="BP1294" s="778"/>
      <c r="BQ1294" s="778"/>
      <c r="BR1294" s="778"/>
      <c r="BS1294" s="778"/>
      <c r="BT1294" s="778"/>
      <c r="BU1294" s="778"/>
      <c r="BV1294" s="778"/>
      <c r="BW1294" s="778"/>
      <c r="BX1294" s="778"/>
      <c r="BY1294" s="778"/>
      <c r="BZ1294" s="778"/>
      <c r="CA1294" s="778"/>
      <c r="CB1294" s="778"/>
      <c r="CC1294" s="778"/>
      <c r="CD1294" s="778"/>
      <c r="CE1294" s="778"/>
      <c r="CF1294" s="778"/>
      <c r="CG1294" s="778"/>
      <c r="CH1294" s="778"/>
      <c r="CI1294" s="778"/>
      <c r="CJ1294" s="778"/>
      <c r="CK1294" s="778"/>
      <c r="CL1294" s="778"/>
      <c r="CM1294" s="778"/>
      <c r="CN1294" s="778"/>
      <c r="CO1294" s="778"/>
      <c r="CP1294" s="778"/>
      <c r="CQ1294" s="778"/>
      <c r="CR1294" s="778"/>
      <c r="CS1294" s="778"/>
      <c r="CT1294" s="778"/>
      <c r="CU1294" s="778"/>
      <c r="CV1294" s="778"/>
      <c r="CW1294" s="778"/>
      <c r="CX1294" s="778"/>
      <c r="CY1294" s="778"/>
      <c r="CZ1294" s="778"/>
      <c r="DA1294" s="778"/>
      <c r="DB1294" s="778"/>
      <c r="DC1294" s="778"/>
      <c r="DD1294" s="778"/>
      <c r="DE1294" s="778"/>
      <c r="DF1294" s="778"/>
      <c r="DG1294" s="778"/>
      <c r="DH1294" s="778"/>
      <c r="DI1294" s="778"/>
      <c r="DJ1294" s="778"/>
      <c r="DK1294" s="778"/>
      <c r="DL1294" s="778"/>
      <c r="DM1294" s="778"/>
      <c r="DN1294" s="778"/>
      <c r="DO1294" s="778"/>
      <c r="DP1294" s="778"/>
      <c r="DQ1294" s="778"/>
      <c r="DR1294" s="778"/>
      <c r="DS1294" s="778"/>
      <c r="DT1294" s="778"/>
      <c r="DU1294" s="778"/>
      <c r="DV1294" s="778"/>
      <c r="DW1294" s="778"/>
      <c r="DX1294" s="778"/>
      <c r="DY1294" s="778"/>
      <c r="DZ1294" s="778"/>
      <c r="EA1294" s="778"/>
      <c r="EB1294" s="778"/>
      <c r="EC1294" s="778"/>
      <c r="ED1294" s="778"/>
      <c r="EE1294" s="778"/>
      <c r="EF1294" s="778"/>
      <c r="EG1294" s="778"/>
      <c r="EH1294" s="778"/>
      <c r="EI1294" s="778"/>
      <c r="EJ1294" s="778"/>
      <c r="EK1294" s="778"/>
      <c r="EL1294" s="778"/>
      <c r="EM1294" s="778"/>
      <c r="EN1294" s="778"/>
      <c r="EO1294" s="778"/>
      <c r="EP1294" s="778"/>
      <c r="EQ1294" s="778"/>
      <c r="ER1294" s="778"/>
      <c r="ES1294" s="778"/>
      <c r="ET1294" s="778"/>
      <c r="EU1294" s="778"/>
      <c r="EV1294" s="778"/>
      <c r="EW1294" s="778"/>
      <c r="EX1294" s="778"/>
      <c r="EY1294" s="778"/>
      <c r="EZ1294" s="778"/>
      <c r="FA1294" s="778"/>
      <c r="FB1294" s="778"/>
      <c r="FC1294" s="778"/>
      <c r="FD1294" s="778"/>
      <c r="FE1294" s="778"/>
      <c r="FF1294" s="778"/>
      <c r="FG1294" s="778"/>
      <c r="FH1294" s="778"/>
      <c r="FI1294" s="778"/>
      <c r="FJ1294" s="778"/>
      <c r="FK1294" s="778"/>
      <c r="FL1294" s="778"/>
      <c r="FM1294" s="778"/>
      <c r="FN1294" s="778"/>
      <c r="FO1294" s="778"/>
      <c r="FP1294" s="778"/>
      <c r="FQ1294" s="778"/>
      <c r="FR1294" s="778"/>
      <c r="FS1294" s="778"/>
      <c r="FT1294" s="778"/>
      <c r="FU1294" s="778"/>
      <c r="FV1294" s="778"/>
      <c r="FW1294" s="778"/>
      <c r="FX1294" s="778"/>
      <c r="FY1294" s="778"/>
      <c r="FZ1294" s="778"/>
      <c r="GA1294" s="778"/>
      <c r="GB1294" s="778"/>
      <c r="GC1294" s="778"/>
      <c r="GD1294" s="778"/>
      <c r="GE1294" s="778"/>
      <c r="GF1294" s="778"/>
      <c r="GG1294" s="778"/>
      <c r="GH1294" s="778"/>
      <c r="GI1294" s="778"/>
      <c r="GJ1294" s="778"/>
      <c r="GK1294" s="778"/>
      <c r="GL1294" s="778"/>
      <c r="GM1294" s="778"/>
      <c r="GN1294" s="778"/>
      <c r="GO1294" s="778"/>
      <c r="GP1294" s="778"/>
      <c r="GQ1294" s="778"/>
      <c r="GR1294" s="778"/>
      <c r="GS1294" s="778"/>
      <c r="GT1294" s="778"/>
      <c r="GU1294" s="778"/>
      <c r="GV1294" s="778"/>
      <c r="GW1294" s="778"/>
      <c r="GX1294" s="778"/>
      <c r="GY1294" s="778"/>
      <c r="GZ1294" s="778"/>
      <c r="HA1294" s="778"/>
      <c r="HB1294" s="778"/>
      <c r="HC1294" s="778"/>
      <c r="HD1294" s="778"/>
      <c r="HE1294" s="778"/>
      <c r="HF1294" s="778"/>
      <c r="HG1294" s="778"/>
      <c r="HH1294" s="778"/>
    </row>
    <row r="1295" spans="1:216" s="782" customFormat="1">
      <c r="A1295" s="779"/>
      <c r="B1295" s="780"/>
      <c r="C1295" s="780"/>
      <c r="D1295" s="780"/>
      <c r="E1295" s="780"/>
      <c r="F1295" s="780"/>
      <c r="G1295" s="780"/>
      <c r="H1295" s="780"/>
      <c r="I1295" s="780"/>
      <c r="J1295" s="780"/>
      <c r="K1295" s="780"/>
      <c r="L1295" s="780"/>
      <c r="M1295" s="780"/>
      <c r="N1295" s="780"/>
      <c r="O1295" s="780"/>
      <c r="P1295" s="780"/>
      <c r="Q1295" s="781"/>
      <c r="R1295" s="778"/>
      <c r="S1295" s="778"/>
      <c r="T1295" s="778"/>
      <c r="U1295" s="778"/>
      <c r="V1295" s="778"/>
      <c r="W1295" s="778"/>
      <c r="X1295" s="778"/>
      <c r="Y1295" s="778"/>
      <c r="Z1295" s="778"/>
      <c r="AA1295" s="778"/>
      <c r="AB1295" s="778"/>
      <c r="AC1295" s="778"/>
      <c r="AD1295" s="778"/>
      <c r="AE1295" s="778"/>
      <c r="AF1295" s="778"/>
      <c r="AG1295" s="778"/>
      <c r="AH1295" s="778"/>
      <c r="AI1295" s="778"/>
      <c r="AJ1295" s="778"/>
      <c r="AK1295" s="778"/>
      <c r="AL1295" s="778"/>
      <c r="AM1295" s="778"/>
      <c r="AN1295" s="778"/>
      <c r="AO1295" s="778"/>
      <c r="AP1295" s="778"/>
      <c r="AQ1295" s="778"/>
      <c r="AR1295" s="778"/>
      <c r="AS1295" s="778"/>
      <c r="AT1295" s="778"/>
      <c r="AU1295" s="778"/>
      <c r="AV1295" s="778"/>
      <c r="AW1295" s="778"/>
      <c r="AX1295" s="778"/>
      <c r="AY1295" s="778"/>
      <c r="AZ1295" s="778"/>
      <c r="BA1295" s="778"/>
      <c r="BB1295" s="778"/>
      <c r="BC1295" s="778"/>
      <c r="BD1295" s="778"/>
      <c r="BE1295" s="778"/>
      <c r="BF1295" s="778"/>
      <c r="BG1295" s="778"/>
      <c r="BH1295" s="778"/>
      <c r="BI1295" s="778"/>
      <c r="BJ1295" s="778"/>
      <c r="BK1295" s="778"/>
      <c r="BL1295" s="778"/>
      <c r="BM1295" s="778"/>
      <c r="BN1295" s="778"/>
      <c r="BO1295" s="778"/>
      <c r="BP1295" s="778"/>
      <c r="BQ1295" s="778"/>
      <c r="BR1295" s="778"/>
      <c r="BS1295" s="778"/>
      <c r="BT1295" s="778"/>
      <c r="BU1295" s="778"/>
      <c r="BV1295" s="778"/>
      <c r="BW1295" s="778"/>
      <c r="BX1295" s="778"/>
      <c r="BY1295" s="778"/>
      <c r="BZ1295" s="778"/>
      <c r="CA1295" s="778"/>
      <c r="CB1295" s="778"/>
      <c r="CC1295" s="778"/>
      <c r="CD1295" s="778"/>
      <c r="CE1295" s="778"/>
      <c r="CF1295" s="778"/>
      <c r="CG1295" s="778"/>
      <c r="CH1295" s="778"/>
      <c r="CI1295" s="778"/>
      <c r="CJ1295" s="778"/>
      <c r="CK1295" s="778"/>
      <c r="CL1295" s="778"/>
      <c r="CM1295" s="778"/>
      <c r="CN1295" s="778"/>
      <c r="CO1295" s="778"/>
      <c r="CP1295" s="778"/>
      <c r="CQ1295" s="778"/>
      <c r="CR1295" s="778"/>
      <c r="CS1295" s="778"/>
      <c r="CT1295" s="778"/>
      <c r="CU1295" s="778"/>
      <c r="CV1295" s="778"/>
      <c r="CW1295" s="778"/>
      <c r="CX1295" s="778"/>
      <c r="CY1295" s="778"/>
      <c r="CZ1295" s="778"/>
      <c r="DA1295" s="778"/>
      <c r="DB1295" s="778"/>
      <c r="DC1295" s="778"/>
      <c r="DD1295" s="778"/>
      <c r="DE1295" s="778"/>
      <c r="DF1295" s="778"/>
      <c r="DG1295" s="778"/>
      <c r="DH1295" s="778"/>
      <c r="DI1295" s="778"/>
      <c r="DJ1295" s="778"/>
      <c r="DK1295" s="778"/>
      <c r="DL1295" s="778"/>
      <c r="DM1295" s="778"/>
      <c r="DN1295" s="778"/>
      <c r="DO1295" s="778"/>
      <c r="DP1295" s="778"/>
      <c r="DQ1295" s="778"/>
      <c r="DR1295" s="778"/>
      <c r="DS1295" s="778"/>
      <c r="DT1295" s="778"/>
      <c r="DU1295" s="778"/>
      <c r="DV1295" s="778"/>
      <c r="DW1295" s="778"/>
      <c r="DX1295" s="778"/>
      <c r="DY1295" s="778"/>
      <c r="DZ1295" s="778"/>
      <c r="EA1295" s="778"/>
      <c r="EB1295" s="778"/>
      <c r="EC1295" s="778"/>
      <c r="ED1295" s="778"/>
      <c r="EE1295" s="778"/>
      <c r="EF1295" s="778"/>
      <c r="EG1295" s="778"/>
      <c r="EH1295" s="778"/>
      <c r="EI1295" s="778"/>
      <c r="EJ1295" s="778"/>
      <c r="EK1295" s="778"/>
      <c r="EL1295" s="778"/>
      <c r="EM1295" s="778"/>
      <c r="EN1295" s="778"/>
      <c r="EO1295" s="778"/>
      <c r="EP1295" s="778"/>
      <c r="EQ1295" s="778"/>
      <c r="ER1295" s="778"/>
      <c r="ES1295" s="778"/>
      <c r="ET1295" s="778"/>
      <c r="EU1295" s="778"/>
      <c r="EV1295" s="778"/>
      <c r="EW1295" s="778"/>
      <c r="EX1295" s="778"/>
      <c r="EY1295" s="778"/>
      <c r="EZ1295" s="778"/>
      <c r="FA1295" s="778"/>
      <c r="FB1295" s="778"/>
      <c r="FC1295" s="778"/>
      <c r="FD1295" s="778"/>
      <c r="FE1295" s="778"/>
      <c r="FF1295" s="778"/>
      <c r="FG1295" s="778"/>
      <c r="FH1295" s="778"/>
      <c r="FI1295" s="778"/>
      <c r="FJ1295" s="778"/>
      <c r="FK1295" s="778"/>
      <c r="FL1295" s="778"/>
      <c r="FM1295" s="778"/>
      <c r="FN1295" s="778"/>
      <c r="FO1295" s="778"/>
      <c r="FP1295" s="778"/>
      <c r="FQ1295" s="778"/>
      <c r="FR1295" s="778"/>
      <c r="FS1295" s="778"/>
      <c r="FT1295" s="778"/>
      <c r="FU1295" s="778"/>
      <c r="FV1295" s="778"/>
      <c r="FW1295" s="778"/>
      <c r="FX1295" s="778"/>
      <c r="FY1295" s="778"/>
      <c r="FZ1295" s="778"/>
      <c r="GA1295" s="778"/>
      <c r="GB1295" s="778"/>
      <c r="GC1295" s="778"/>
      <c r="GD1295" s="778"/>
      <c r="GE1295" s="778"/>
      <c r="GF1295" s="778"/>
      <c r="GG1295" s="778"/>
      <c r="GH1295" s="778"/>
      <c r="GI1295" s="778"/>
      <c r="GJ1295" s="778"/>
      <c r="GK1295" s="778"/>
      <c r="GL1295" s="778"/>
      <c r="GM1295" s="778"/>
      <c r="GN1295" s="778"/>
      <c r="GO1295" s="778"/>
      <c r="GP1295" s="778"/>
      <c r="GQ1295" s="778"/>
      <c r="GR1295" s="778"/>
      <c r="GS1295" s="778"/>
      <c r="GT1295" s="778"/>
      <c r="GU1295" s="778"/>
      <c r="GV1295" s="778"/>
      <c r="GW1295" s="778"/>
      <c r="GX1295" s="778"/>
      <c r="GY1295" s="778"/>
      <c r="GZ1295" s="778"/>
      <c r="HA1295" s="778"/>
      <c r="HB1295" s="778"/>
      <c r="HC1295" s="778"/>
      <c r="HD1295" s="778"/>
      <c r="HE1295" s="778"/>
      <c r="HF1295" s="778"/>
      <c r="HG1295" s="778"/>
      <c r="HH1295" s="778"/>
    </row>
    <row r="1296" spans="1:216" s="782" customFormat="1">
      <c r="A1296" s="779"/>
      <c r="B1296" s="780"/>
      <c r="C1296" s="780"/>
      <c r="D1296" s="780"/>
      <c r="E1296" s="780"/>
      <c r="F1296" s="780"/>
      <c r="G1296" s="780"/>
      <c r="H1296" s="780"/>
      <c r="I1296" s="780"/>
      <c r="J1296" s="780"/>
      <c r="K1296" s="780"/>
      <c r="L1296" s="780"/>
      <c r="M1296" s="780"/>
      <c r="N1296" s="780"/>
      <c r="O1296" s="780"/>
      <c r="P1296" s="780"/>
      <c r="Q1296" s="781"/>
      <c r="R1296" s="778"/>
      <c r="S1296" s="778"/>
      <c r="T1296" s="778"/>
      <c r="U1296" s="778"/>
      <c r="V1296" s="778"/>
      <c r="W1296" s="778"/>
      <c r="X1296" s="778"/>
      <c r="Y1296" s="778"/>
      <c r="Z1296" s="778"/>
      <c r="AA1296" s="778"/>
      <c r="AB1296" s="778"/>
      <c r="AC1296" s="778"/>
      <c r="AD1296" s="778"/>
      <c r="AE1296" s="778"/>
      <c r="AF1296" s="778"/>
      <c r="AG1296" s="778"/>
      <c r="AH1296" s="778"/>
      <c r="AI1296" s="778"/>
      <c r="AJ1296" s="778"/>
      <c r="AK1296" s="778"/>
      <c r="AL1296" s="778"/>
      <c r="AM1296" s="778"/>
      <c r="AN1296" s="778"/>
      <c r="AO1296" s="778"/>
      <c r="AP1296" s="778"/>
      <c r="AQ1296" s="778"/>
      <c r="AR1296" s="778"/>
      <c r="AS1296" s="778"/>
      <c r="AT1296" s="778"/>
      <c r="AU1296" s="778"/>
      <c r="AV1296" s="778"/>
      <c r="AW1296" s="778"/>
      <c r="AX1296" s="778"/>
      <c r="AY1296" s="778"/>
      <c r="AZ1296" s="778"/>
      <c r="BA1296" s="778"/>
      <c r="BB1296" s="778"/>
      <c r="BC1296" s="778"/>
      <c r="BD1296" s="778"/>
      <c r="BE1296" s="778"/>
      <c r="BF1296" s="778"/>
      <c r="BG1296" s="778"/>
      <c r="BH1296" s="778"/>
      <c r="BI1296" s="778"/>
      <c r="BJ1296" s="778"/>
      <c r="BK1296" s="778"/>
      <c r="BL1296" s="778"/>
      <c r="BM1296" s="778"/>
      <c r="BN1296" s="778"/>
      <c r="BO1296" s="778"/>
      <c r="BP1296" s="778"/>
      <c r="BQ1296" s="778"/>
      <c r="BR1296" s="778"/>
      <c r="BS1296" s="778"/>
      <c r="BT1296" s="778"/>
      <c r="BU1296" s="778"/>
      <c r="BV1296" s="778"/>
      <c r="BW1296" s="778"/>
      <c r="BX1296" s="778"/>
      <c r="BY1296" s="778"/>
      <c r="BZ1296" s="778"/>
      <c r="CA1296" s="778"/>
      <c r="CB1296" s="778"/>
      <c r="CC1296" s="778"/>
      <c r="CD1296" s="778"/>
      <c r="CE1296" s="778"/>
      <c r="CF1296" s="778"/>
      <c r="CG1296" s="778"/>
      <c r="CH1296" s="778"/>
      <c r="CI1296" s="778"/>
      <c r="CJ1296" s="778"/>
      <c r="CK1296" s="778"/>
      <c r="CL1296" s="778"/>
      <c r="CM1296" s="778"/>
      <c r="CN1296" s="778"/>
      <c r="CO1296" s="778"/>
      <c r="CP1296" s="778"/>
      <c r="CQ1296" s="778"/>
      <c r="CR1296" s="778"/>
      <c r="CS1296" s="778"/>
      <c r="CT1296" s="778"/>
      <c r="CU1296" s="778"/>
      <c r="CV1296" s="778"/>
      <c r="CW1296" s="778"/>
      <c r="CX1296" s="778"/>
      <c r="CY1296" s="778"/>
      <c r="CZ1296" s="778"/>
      <c r="DA1296" s="778"/>
      <c r="DB1296" s="778"/>
      <c r="DC1296" s="778"/>
      <c r="DD1296" s="778"/>
      <c r="DE1296" s="778"/>
      <c r="DF1296" s="778"/>
      <c r="DG1296" s="778"/>
      <c r="DH1296" s="778"/>
      <c r="DI1296" s="778"/>
      <c r="DJ1296" s="778"/>
      <c r="DK1296" s="778"/>
      <c r="DL1296" s="778"/>
      <c r="DM1296" s="778"/>
      <c r="DN1296" s="778"/>
      <c r="DO1296" s="778"/>
      <c r="DP1296" s="778"/>
      <c r="DQ1296" s="778"/>
      <c r="DR1296" s="778"/>
      <c r="DS1296" s="778"/>
      <c r="DT1296" s="778"/>
      <c r="DU1296" s="778"/>
      <c r="DV1296" s="778"/>
      <c r="DW1296" s="778"/>
      <c r="DX1296" s="778"/>
      <c r="DY1296" s="778"/>
      <c r="DZ1296" s="778"/>
      <c r="EA1296" s="778"/>
      <c r="EB1296" s="778"/>
      <c r="EC1296" s="778"/>
      <c r="ED1296" s="778"/>
      <c r="EE1296" s="778"/>
      <c r="EF1296" s="778"/>
      <c r="EG1296" s="778"/>
      <c r="EH1296" s="778"/>
      <c r="EI1296" s="778"/>
      <c r="EJ1296" s="778"/>
      <c r="EK1296" s="778"/>
      <c r="EL1296" s="778"/>
      <c r="EM1296" s="778"/>
      <c r="EN1296" s="778"/>
      <c r="EO1296" s="778"/>
      <c r="EP1296" s="778"/>
      <c r="EQ1296" s="778"/>
      <c r="ER1296" s="778"/>
      <c r="ES1296" s="778"/>
      <c r="ET1296" s="778"/>
      <c r="EU1296" s="778"/>
      <c r="EV1296" s="778"/>
      <c r="EW1296" s="778"/>
      <c r="EX1296" s="778"/>
      <c r="EY1296" s="778"/>
      <c r="EZ1296" s="778"/>
      <c r="FA1296" s="778"/>
      <c r="FB1296" s="778"/>
      <c r="FC1296" s="778"/>
      <c r="FD1296" s="778"/>
      <c r="FE1296" s="778"/>
      <c r="FF1296" s="778"/>
      <c r="FG1296" s="778"/>
      <c r="FH1296" s="778"/>
      <c r="FI1296" s="778"/>
      <c r="FJ1296" s="778"/>
      <c r="FK1296" s="778"/>
      <c r="FL1296" s="778"/>
      <c r="FM1296" s="778"/>
      <c r="FN1296" s="778"/>
      <c r="FO1296" s="778"/>
      <c r="FP1296" s="778"/>
      <c r="FQ1296" s="778"/>
      <c r="FR1296" s="778"/>
      <c r="FS1296" s="778"/>
      <c r="FT1296" s="778"/>
      <c r="FU1296" s="778"/>
      <c r="FV1296" s="778"/>
      <c r="FW1296" s="778"/>
      <c r="FX1296" s="778"/>
      <c r="FY1296" s="778"/>
      <c r="FZ1296" s="778"/>
      <c r="GA1296" s="778"/>
      <c r="GB1296" s="778"/>
      <c r="GC1296" s="778"/>
      <c r="GD1296" s="778"/>
      <c r="GE1296" s="778"/>
      <c r="GF1296" s="778"/>
      <c r="GG1296" s="778"/>
      <c r="GH1296" s="778"/>
      <c r="GI1296" s="778"/>
      <c r="GJ1296" s="778"/>
      <c r="GK1296" s="778"/>
      <c r="GL1296" s="778"/>
      <c r="GM1296" s="778"/>
      <c r="GN1296" s="778"/>
      <c r="GO1296" s="778"/>
      <c r="GP1296" s="778"/>
      <c r="GQ1296" s="778"/>
      <c r="GR1296" s="778"/>
      <c r="GS1296" s="778"/>
      <c r="GT1296" s="778"/>
      <c r="GU1296" s="778"/>
      <c r="GV1296" s="778"/>
      <c r="GW1296" s="778"/>
      <c r="GX1296" s="778"/>
      <c r="GY1296" s="778"/>
      <c r="GZ1296" s="778"/>
      <c r="HA1296" s="778"/>
      <c r="HB1296" s="778"/>
      <c r="HC1296" s="778"/>
      <c r="HD1296" s="778"/>
      <c r="HE1296" s="778"/>
      <c r="HF1296" s="778"/>
      <c r="HG1296" s="778"/>
      <c r="HH1296" s="778"/>
    </row>
    <row r="1297" spans="1:216" s="782" customFormat="1">
      <c r="A1297" s="779"/>
      <c r="B1297" s="780"/>
      <c r="C1297" s="780"/>
      <c r="D1297" s="780"/>
      <c r="E1297" s="780"/>
      <c r="F1297" s="780"/>
      <c r="G1297" s="780"/>
      <c r="H1297" s="780"/>
      <c r="I1297" s="780"/>
      <c r="J1297" s="780"/>
      <c r="K1297" s="780"/>
      <c r="L1297" s="780"/>
      <c r="M1297" s="780"/>
      <c r="N1297" s="780"/>
      <c r="O1297" s="780"/>
      <c r="P1297" s="780"/>
      <c r="Q1297" s="781"/>
      <c r="R1297" s="778"/>
      <c r="S1297" s="778"/>
      <c r="T1297" s="778"/>
      <c r="U1297" s="778"/>
      <c r="V1297" s="778"/>
      <c r="W1297" s="778"/>
      <c r="X1297" s="778"/>
      <c r="Y1297" s="778"/>
      <c r="Z1297" s="778"/>
      <c r="AA1297" s="778"/>
      <c r="AB1297" s="778"/>
      <c r="AC1297" s="778"/>
      <c r="AD1297" s="778"/>
      <c r="AE1297" s="778"/>
      <c r="AF1297" s="778"/>
      <c r="AG1297" s="778"/>
      <c r="AH1297" s="778"/>
      <c r="AI1297" s="778"/>
      <c r="AJ1297" s="778"/>
      <c r="AK1297" s="778"/>
      <c r="AL1297" s="778"/>
      <c r="AM1297" s="778"/>
      <c r="AN1297" s="778"/>
      <c r="AO1297" s="778"/>
      <c r="AP1297" s="778"/>
      <c r="AQ1297" s="778"/>
      <c r="AR1297" s="778"/>
      <c r="AS1297" s="778"/>
      <c r="AT1297" s="778"/>
      <c r="AU1297" s="778"/>
      <c r="AV1297" s="778"/>
      <c r="AW1297" s="778"/>
      <c r="AX1297" s="778"/>
      <c r="AY1297" s="778"/>
      <c r="AZ1297" s="778"/>
      <c r="BA1297" s="778"/>
      <c r="BB1297" s="778"/>
      <c r="BC1297" s="778"/>
      <c r="BD1297" s="778"/>
      <c r="BE1297" s="778"/>
      <c r="BF1297" s="778"/>
      <c r="BG1297" s="778"/>
      <c r="BH1297" s="778"/>
      <c r="BI1297" s="778"/>
      <c r="BJ1297" s="778"/>
      <c r="BK1297" s="778"/>
      <c r="BL1297" s="778"/>
      <c r="BM1297" s="778"/>
      <c r="BN1297" s="778"/>
      <c r="BO1297" s="778"/>
      <c r="BP1297" s="778"/>
      <c r="BQ1297" s="778"/>
      <c r="BR1297" s="778"/>
      <c r="BS1297" s="778"/>
      <c r="BT1297" s="778"/>
      <c r="BU1297" s="778"/>
      <c r="BV1297" s="778"/>
      <c r="BW1297" s="778"/>
      <c r="BX1297" s="778"/>
      <c r="BY1297" s="778"/>
      <c r="BZ1297" s="778"/>
      <c r="CA1297" s="778"/>
      <c r="CB1297" s="778"/>
      <c r="CC1297" s="778"/>
      <c r="CD1297" s="778"/>
      <c r="CE1297" s="778"/>
      <c r="CF1297" s="778"/>
      <c r="CG1297" s="778"/>
      <c r="CH1297" s="778"/>
      <c r="CI1297" s="778"/>
      <c r="CJ1297" s="778"/>
      <c r="CK1297" s="778"/>
      <c r="CL1297" s="778"/>
      <c r="CM1297" s="778"/>
      <c r="CN1297" s="778"/>
      <c r="CO1297" s="778"/>
      <c r="CP1297" s="778"/>
      <c r="CQ1297" s="778"/>
      <c r="CR1297" s="778"/>
      <c r="CS1297" s="778"/>
      <c r="CT1297" s="778"/>
      <c r="CU1297" s="778"/>
      <c r="CV1297" s="778"/>
      <c r="CW1297" s="778"/>
      <c r="CX1297" s="778"/>
      <c r="CY1297" s="778"/>
      <c r="CZ1297" s="778"/>
      <c r="DA1297" s="778"/>
      <c r="DB1297" s="778"/>
      <c r="DC1297" s="778"/>
      <c r="DD1297" s="778"/>
      <c r="DE1297" s="778"/>
      <c r="DF1297" s="778"/>
      <c r="DG1297" s="778"/>
      <c r="DH1297" s="778"/>
      <c r="DI1297" s="778"/>
      <c r="DJ1297" s="778"/>
      <c r="DK1297" s="778"/>
      <c r="DL1297" s="778"/>
      <c r="DM1297" s="778"/>
      <c r="DN1297" s="778"/>
      <c r="DO1297" s="778"/>
      <c r="DP1297" s="778"/>
      <c r="DQ1297" s="778"/>
      <c r="DR1297" s="778"/>
      <c r="DS1297" s="778"/>
      <c r="DT1297" s="778"/>
      <c r="DU1297" s="778"/>
      <c r="DV1297" s="778"/>
      <c r="DW1297" s="778"/>
      <c r="DX1297" s="778"/>
      <c r="DY1297" s="778"/>
      <c r="DZ1297" s="778"/>
      <c r="EA1297" s="778"/>
      <c r="EB1297" s="778"/>
      <c r="EC1297" s="778"/>
      <c r="ED1297" s="778"/>
      <c r="EE1297" s="778"/>
      <c r="EF1297" s="778"/>
      <c r="EG1297" s="778"/>
      <c r="EH1297" s="778"/>
      <c r="EI1297" s="778"/>
      <c r="EJ1297" s="778"/>
      <c r="EK1297" s="778"/>
      <c r="EL1297" s="778"/>
      <c r="EM1297" s="778"/>
      <c r="EN1297" s="778"/>
      <c r="EO1297" s="778"/>
      <c r="EP1297" s="778"/>
      <c r="EQ1297" s="778"/>
      <c r="ER1297" s="778"/>
      <c r="ES1297" s="778"/>
      <c r="ET1297" s="778"/>
      <c r="EU1297" s="778"/>
      <c r="EV1297" s="778"/>
      <c r="EW1297" s="778"/>
      <c r="EX1297" s="778"/>
      <c r="EY1297" s="778"/>
      <c r="EZ1297" s="778"/>
      <c r="FA1297" s="778"/>
      <c r="FB1297" s="778"/>
      <c r="FC1297" s="778"/>
      <c r="FD1297" s="778"/>
      <c r="FE1297" s="778"/>
      <c r="FF1297" s="778"/>
      <c r="FG1297" s="778"/>
      <c r="FH1297" s="778"/>
      <c r="FI1297" s="778"/>
      <c r="FJ1297" s="778"/>
      <c r="FK1297" s="778"/>
      <c r="FL1297" s="778"/>
      <c r="FM1297" s="778"/>
      <c r="FN1297" s="778"/>
      <c r="FO1297" s="778"/>
      <c r="FP1297" s="778"/>
      <c r="FQ1297" s="778"/>
      <c r="FR1297" s="778"/>
      <c r="FS1297" s="778"/>
      <c r="FT1297" s="778"/>
      <c r="FU1297" s="778"/>
      <c r="FV1297" s="778"/>
      <c r="FW1297" s="778"/>
      <c r="FX1297" s="778"/>
      <c r="FY1297" s="778"/>
      <c r="FZ1297" s="778"/>
      <c r="GA1297" s="778"/>
      <c r="GB1297" s="778"/>
      <c r="GC1297" s="778"/>
      <c r="GD1297" s="778"/>
      <c r="GE1297" s="778"/>
      <c r="GF1297" s="778"/>
      <c r="GG1297" s="778"/>
      <c r="GH1297" s="778"/>
      <c r="GI1297" s="778"/>
      <c r="GJ1297" s="778"/>
      <c r="GK1297" s="778"/>
      <c r="GL1297" s="778"/>
      <c r="GM1297" s="778"/>
      <c r="GN1297" s="778"/>
      <c r="GO1297" s="778"/>
      <c r="GP1297" s="778"/>
      <c r="GQ1297" s="778"/>
      <c r="GR1297" s="778"/>
      <c r="GS1297" s="778"/>
      <c r="GT1297" s="778"/>
      <c r="GU1297" s="778"/>
      <c r="GV1297" s="778"/>
      <c r="GW1297" s="778"/>
      <c r="GX1297" s="778"/>
      <c r="GY1297" s="778"/>
      <c r="GZ1297" s="778"/>
      <c r="HA1297" s="778"/>
      <c r="HB1297" s="778"/>
      <c r="HC1297" s="778"/>
      <c r="HD1297" s="778"/>
      <c r="HE1297" s="778"/>
      <c r="HF1297" s="778"/>
      <c r="HG1297" s="778"/>
      <c r="HH1297" s="778"/>
    </row>
    <row r="1298" spans="1:216" s="782" customFormat="1">
      <c r="A1298" s="779"/>
      <c r="B1298" s="780"/>
      <c r="C1298" s="780"/>
      <c r="D1298" s="780"/>
      <c r="E1298" s="780"/>
      <c r="F1298" s="780"/>
      <c r="G1298" s="780"/>
      <c r="H1298" s="780"/>
      <c r="I1298" s="780"/>
      <c r="J1298" s="780"/>
      <c r="K1298" s="780"/>
      <c r="L1298" s="780"/>
      <c r="M1298" s="780"/>
      <c r="N1298" s="780"/>
      <c r="O1298" s="780"/>
      <c r="P1298" s="780"/>
      <c r="Q1298" s="781"/>
      <c r="R1298" s="778"/>
      <c r="S1298" s="778"/>
      <c r="T1298" s="778"/>
      <c r="U1298" s="778"/>
      <c r="V1298" s="778"/>
      <c r="W1298" s="778"/>
      <c r="X1298" s="778"/>
      <c r="Y1298" s="778"/>
      <c r="Z1298" s="778"/>
      <c r="AA1298" s="778"/>
      <c r="AB1298" s="778"/>
      <c r="AC1298" s="778"/>
      <c r="AD1298" s="778"/>
      <c r="AE1298" s="778"/>
      <c r="AF1298" s="778"/>
      <c r="AG1298" s="778"/>
      <c r="AH1298" s="778"/>
      <c r="AI1298" s="778"/>
      <c r="AJ1298" s="778"/>
      <c r="AK1298" s="778"/>
      <c r="AL1298" s="778"/>
      <c r="AM1298" s="778"/>
      <c r="AN1298" s="778"/>
      <c r="AO1298" s="778"/>
      <c r="AP1298" s="778"/>
      <c r="AQ1298" s="778"/>
      <c r="AR1298" s="778"/>
      <c r="AS1298" s="778"/>
      <c r="AT1298" s="778"/>
      <c r="AU1298" s="778"/>
      <c r="AV1298" s="778"/>
      <c r="AW1298" s="778"/>
      <c r="AX1298" s="778"/>
      <c r="AY1298" s="778"/>
      <c r="AZ1298" s="778"/>
      <c r="BA1298" s="778"/>
      <c r="BB1298" s="778"/>
      <c r="BC1298" s="778"/>
      <c r="BD1298" s="778"/>
      <c r="BE1298" s="778"/>
      <c r="BF1298" s="778"/>
      <c r="BG1298" s="778"/>
      <c r="BH1298" s="778"/>
      <c r="BI1298" s="778"/>
      <c r="BJ1298" s="778"/>
      <c r="BK1298" s="778"/>
      <c r="BL1298" s="778"/>
      <c r="BM1298" s="778"/>
      <c r="BN1298" s="778"/>
      <c r="BO1298" s="778"/>
      <c r="BP1298" s="778"/>
      <c r="BQ1298" s="778"/>
      <c r="BR1298" s="778"/>
      <c r="BS1298" s="778"/>
      <c r="BT1298" s="778"/>
      <c r="BU1298" s="778"/>
      <c r="BV1298" s="778"/>
      <c r="BW1298" s="778"/>
      <c r="BX1298" s="778"/>
      <c r="BY1298" s="778"/>
      <c r="BZ1298" s="778"/>
      <c r="CA1298" s="778"/>
      <c r="CB1298" s="778"/>
      <c r="CC1298" s="778"/>
      <c r="CD1298" s="778"/>
      <c r="CE1298" s="778"/>
      <c r="CF1298" s="778"/>
      <c r="CG1298" s="778"/>
      <c r="CH1298" s="778"/>
      <c r="CI1298" s="778"/>
      <c r="CJ1298" s="778"/>
      <c r="CK1298" s="778"/>
      <c r="CL1298" s="778"/>
      <c r="CM1298" s="778"/>
      <c r="CN1298" s="778"/>
      <c r="CO1298" s="778"/>
      <c r="CP1298" s="778"/>
      <c r="CQ1298" s="778"/>
      <c r="CR1298" s="778"/>
      <c r="CS1298" s="778"/>
      <c r="CT1298" s="778"/>
      <c r="CU1298" s="778"/>
      <c r="CV1298" s="778"/>
      <c r="CW1298" s="778"/>
      <c r="CX1298" s="778"/>
      <c r="CY1298" s="778"/>
      <c r="CZ1298" s="778"/>
      <c r="DA1298" s="778"/>
      <c r="DB1298" s="778"/>
      <c r="DC1298" s="778"/>
      <c r="DD1298" s="778"/>
      <c r="DE1298" s="778"/>
      <c r="DF1298" s="778"/>
      <c r="DG1298" s="778"/>
      <c r="DH1298" s="778"/>
      <c r="DI1298" s="778"/>
      <c r="DJ1298" s="778"/>
      <c r="DK1298" s="778"/>
      <c r="DL1298" s="778"/>
      <c r="DM1298" s="778"/>
      <c r="DN1298" s="778"/>
      <c r="DO1298" s="778"/>
      <c r="DP1298" s="778"/>
      <c r="DQ1298" s="778"/>
      <c r="DR1298" s="778"/>
      <c r="DS1298" s="778"/>
      <c r="DT1298" s="778"/>
      <c r="DU1298" s="778"/>
      <c r="DV1298" s="778"/>
      <c r="DW1298" s="778"/>
      <c r="DX1298" s="778"/>
      <c r="DY1298" s="778"/>
      <c r="DZ1298" s="778"/>
      <c r="EA1298" s="778"/>
      <c r="EB1298" s="778"/>
      <c r="EC1298" s="778"/>
      <c r="ED1298" s="778"/>
      <c r="EE1298" s="778"/>
      <c r="EF1298" s="778"/>
      <c r="EG1298" s="778"/>
      <c r="EH1298" s="778"/>
      <c r="EI1298" s="778"/>
      <c r="EJ1298" s="778"/>
      <c r="EK1298" s="778"/>
      <c r="EL1298" s="778"/>
      <c r="EM1298" s="778"/>
      <c r="EN1298" s="778"/>
      <c r="EO1298" s="778"/>
      <c r="EP1298" s="778"/>
      <c r="EQ1298" s="778"/>
      <c r="ER1298" s="778"/>
      <c r="ES1298" s="778"/>
      <c r="ET1298" s="778"/>
      <c r="EU1298" s="778"/>
      <c r="EV1298" s="778"/>
      <c r="EW1298" s="778"/>
      <c r="EX1298" s="778"/>
      <c r="EY1298" s="778"/>
      <c r="EZ1298" s="778"/>
      <c r="FA1298" s="778"/>
      <c r="FB1298" s="778"/>
      <c r="FC1298" s="778"/>
      <c r="FD1298" s="778"/>
      <c r="FE1298" s="778"/>
      <c r="FF1298" s="778"/>
      <c r="FG1298" s="778"/>
      <c r="FH1298" s="778"/>
      <c r="FI1298" s="778"/>
      <c r="FJ1298" s="778"/>
      <c r="FK1298" s="778"/>
      <c r="FL1298" s="778"/>
      <c r="FM1298" s="778"/>
      <c r="FN1298" s="778"/>
      <c r="FO1298" s="778"/>
      <c r="FP1298" s="778"/>
      <c r="FQ1298" s="778"/>
      <c r="FR1298" s="778"/>
      <c r="FS1298" s="778"/>
      <c r="FT1298" s="778"/>
      <c r="FU1298" s="778"/>
      <c r="FV1298" s="778"/>
      <c r="FW1298" s="778"/>
      <c r="FX1298" s="778"/>
      <c r="FY1298" s="778"/>
      <c r="FZ1298" s="778"/>
      <c r="GA1298" s="778"/>
      <c r="GB1298" s="778"/>
      <c r="GC1298" s="778"/>
      <c r="GD1298" s="778"/>
      <c r="GE1298" s="778"/>
      <c r="GF1298" s="778"/>
      <c r="GG1298" s="778"/>
      <c r="GH1298" s="778"/>
      <c r="GI1298" s="778"/>
      <c r="GJ1298" s="778"/>
      <c r="GK1298" s="778"/>
      <c r="GL1298" s="778"/>
      <c r="GM1298" s="778"/>
      <c r="GN1298" s="778"/>
      <c r="GO1298" s="778"/>
      <c r="GP1298" s="778"/>
      <c r="GQ1298" s="778"/>
      <c r="GR1298" s="778"/>
      <c r="GS1298" s="778"/>
      <c r="GT1298" s="778"/>
      <c r="GU1298" s="778"/>
      <c r="GV1298" s="778"/>
      <c r="GW1298" s="778"/>
      <c r="GX1298" s="778"/>
      <c r="GY1298" s="778"/>
      <c r="GZ1298" s="778"/>
      <c r="HA1298" s="778"/>
      <c r="HB1298" s="778"/>
      <c r="HC1298" s="778"/>
      <c r="HD1298" s="778"/>
      <c r="HE1298" s="778"/>
      <c r="HF1298" s="778"/>
      <c r="HG1298" s="778"/>
      <c r="HH1298" s="778"/>
    </row>
    <row r="1299" spans="1:216" s="782" customFormat="1">
      <c r="A1299" s="779"/>
      <c r="B1299" s="780"/>
      <c r="C1299" s="780"/>
      <c r="D1299" s="780"/>
      <c r="E1299" s="780"/>
      <c r="F1299" s="780"/>
      <c r="G1299" s="780"/>
      <c r="H1299" s="780"/>
      <c r="I1299" s="780"/>
      <c r="J1299" s="780"/>
      <c r="K1299" s="780"/>
      <c r="L1299" s="780"/>
      <c r="M1299" s="780"/>
      <c r="N1299" s="780"/>
      <c r="O1299" s="780"/>
      <c r="P1299" s="780"/>
      <c r="Q1299" s="781"/>
      <c r="R1299" s="778"/>
      <c r="S1299" s="778"/>
      <c r="T1299" s="778"/>
      <c r="U1299" s="778"/>
      <c r="V1299" s="778"/>
      <c r="W1299" s="778"/>
      <c r="X1299" s="778"/>
      <c r="Y1299" s="778"/>
      <c r="Z1299" s="778"/>
      <c r="AA1299" s="778"/>
      <c r="AB1299" s="778"/>
      <c r="AC1299" s="778"/>
      <c r="AD1299" s="778"/>
      <c r="AE1299" s="778"/>
      <c r="AF1299" s="778"/>
      <c r="AG1299" s="778"/>
      <c r="AH1299" s="778"/>
      <c r="AI1299" s="778"/>
      <c r="AJ1299" s="778"/>
      <c r="AK1299" s="778"/>
      <c r="AL1299" s="778"/>
      <c r="AM1299" s="778"/>
      <c r="AN1299" s="778"/>
      <c r="AO1299" s="778"/>
      <c r="AP1299" s="778"/>
      <c r="AQ1299" s="778"/>
      <c r="AR1299" s="778"/>
      <c r="AS1299" s="778"/>
      <c r="AT1299" s="778"/>
      <c r="AU1299" s="778"/>
      <c r="AV1299" s="778"/>
      <c r="AW1299" s="778"/>
      <c r="AX1299" s="778"/>
      <c r="AY1299" s="778"/>
      <c r="AZ1299" s="778"/>
      <c r="BA1299" s="778"/>
      <c r="BB1299" s="778"/>
      <c r="BC1299" s="778"/>
      <c r="BD1299" s="778"/>
      <c r="BE1299" s="778"/>
      <c r="BF1299" s="778"/>
      <c r="BG1299" s="778"/>
      <c r="BH1299" s="778"/>
      <c r="BI1299" s="778"/>
      <c r="BJ1299" s="778"/>
      <c r="BK1299" s="778"/>
      <c r="BL1299" s="778"/>
      <c r="BM1299" s="778"/>
      <c r="BN1299" s="778"/>
      <c r="BO1299" s="778"/>
      <c r="BP1299" s="778"/>
      <c r="BQ1299" s="778"/>
      <c r="BR1299" s="778"/>
      <c r="BS1299" s="778"/>
      <c r="BT1299" s="778"/>
      <c r="BU1299" s="778"/>
      <c r="BV1299" s="778"/>
      <c r="BW1299" s="778"/>
      <c r="BX1299" s="778"/>
      <c r="BY1299" s="778"/>
      <c r="BZ1299" s="778"/>
      <c r="CA1299" s="778"/>
      <c r="CB1299" s="778"/>
      <c r="CC1299" s="778"/>
      <c r="CD1299" s="778"/>
      <c r="CE1299" s="778"/>
      <c r="CF1299" s="778"/>
      <c r="CG1299" s="778"/>
      <c r="CH1299" s="778"/>
      <c r="CI1299" s="778"/>
      <c r="CJ1299" s="778"/>
      <c r="CK1299" s="778"/>
      <c r="CL1299" s="778"/>
      <c r="CM1299" s="778"/>
      <c r="CN1299" s="778"/>
      <c r="CO1299" s="778"/>
      <c r="CP1299" s="778"/>
      <c r="CQ1299" s="778"/>
      <c r="CR1299" s="778"/>
      <c r="CS1299" s="778"/>
      <c r="CT1299" s="778"/>
      <c r="CU1299" s="778"/>
      <c r="CV1299" s="778"/>
      <c r="CW1299" s="778"/>
      <c r="CX1299" s="778"/>
      <c r="CY1299" s="778"/>
      <c r="CZ1299" s="778"/>
      <c r="DA1299" s="778"/>
      <c r="DB1299" s="778"/>
      <c r="DC1299" s="778"/>
      <c r="DD1299" s="778"/>
      <c r="DE1299" s="778"/>
      <c r="DF1299" s="778"/>
      <c r="DG1299" s="778"/>
      <c r="DH1299" s="778"/>
      <c r="DI1299" s="778"/>
      <c r="DJ1299" s="778"/>
      <c r="DK1299" s="778"/>
      <c r="DL1299" s="778"/>
      <c r="DM1299" s="778"/>
      <c r="DN1299" s="778"/>
      <c r="DO1299" s="778"/>
      <c r="DP1299" s="778"/>
      <c r="DQ1299" s="778"/>
      <c r="DR1299" s="778"/>
      <c r="DS1299" s="778"/>
      <c r="DT1299" s="778"/>
      <c r="DU1299" s="778"/>
      <c r="DV1299" s="778"/>
      <c r="DW1299" s="778"/>
      <c r="DX1299" s="778"/>
      <c r="DY1299" s="778"/>
      <c r="DZ1299" s="778"/>
      <c r="EA1299" s="778"/>
      <c r="EB1299" s="778"/>
      <c r="EC1299" s="778"/>
      <c r="ED1299" s="778"/>
      <c r="EE1299" s="778"/>
      <c r="EF1299" s="778"/>
      <c r="EG1299" s="778"/>
      <c r="EH1299" s="778"/>
      <c r="EI1299" s="778"/>
      <c r="EJ1299" s="778"/>
      <c r="EK1299" s="778"/>
      <c r="EL1299" s="778"/>
      <c r="EM1299" s="778"/>
      <c r="EN1299" s="778"/>
      <c r="EO1299" s="778"/>
      <c r="EP1299" s="778"/>
      <c r="EQ1299" s="778"/>
      <c r="ER1299" s="778"/>
      <c r="ES1299" s="778"/>
      <c r="ET1299" s="778"/>
      <c r="EU1299" s="778"/>
      <c r="EV1299" s="778"/>
      <c r="EW1299" s="778"/>
      <c r="EX1299" s="778"/>
      <c r="EY1299" s="778"/>
      <c r="EZ1299" s="778"/>
      <c r="FA1299" s="778"/>
      <c r="FB1299" s="778"/>
      <c r="FC1299" s="778"/>
      <c r="FD1299" s="778"/>
      <c r="FE1299" s="778"/>
      <c r="FF1299" s="778"/>
      <c r="FG1299" s="778"/>
      <c r="FH1299" s="778"/>
      <c r="FI1299" s="778"/>
      <c r="FJ1299" s="778"/>
      <c r="FK1299" s="778"/>
      <c r="FL1299" s="778"/>
      <c r="FM1299" s="778"/>
      <c r="FN1299" s="778"/>
      <c r="FO1299" s="778"/>
      <c r="FP1299" s="778"/>
      <c r="FQ1299" s="778"/>
      <c r="FR1299" s="778"/>
      <c r="FS1299" s="778"/>
      <c r="FT1299" s="778"/>
      <c r="FU1299" s="778"/>
      <c r="FV1299" s="778"/>
      <c r="FW1299" s="778"/>
      <c r="FX1299" s="778"/>
      <c r="FY1299" s="778"/>
      <c r="FZ1299" s="778"/>
      <c r="GA1299" s="778"/>
      <c r="GB1299" s="778"/>
      <c r="GC1299" s="778"/>
      <c r="GD1299" s="778"/>
      <c r="GE1299" s="778"/>
      <c r="GF1299" s="778"/>
      <c r="GG1299" s="778"/>
      <c r="GH1299" s="778"/>
      <c r="GI1299" s="778"/>
      <c r="GJ1299" s="778"/>
      <c r="GK1299" s="778"/>
      <c r="GL1299" s="778"/>
      <c r="GM1299" s="778"/>
      <c r="GN1299" s="778"/>
      <c r="GO1299" s="778"/>
      <c r="GP1299" s="778"/>
      <c r="GQ1299" s="778"/>
      <c r="GR1299" s="778"/>
      <c r="GS1299" s="778"/>
      <c r="GT1299" s="778"/>
      <c r="GU1299" s="778"/>
      <c r="GV1299" s="778"/>
      <c r="GW1299" s="778"/>
      <c r="GX1299" s="778"/>
      <c r="GY1299" s="778"/>
      <c r="GZ1299" s="778"/>
      <c r="HA1299" s="778"/>
      <c r="HB1299" s="778"/>
      <c r="HC1299" s="778"/>
      <c r="HD1299" s="778"/>
      <c r="HE1299" s="778"/>
      <c r="HF1299" s="778"/>
      <c r="HG1299" s="778"/>
      <c r="HH1299" s="778"/>
    </row>
    <row r="1300" spans="1:216" s="782" customFormat="1">
      <c r="A1300" s="779"/>
      <c r="B1300" s="780"/>
      <c r="C1300" s="780"/>
      <c r="D1300" s="780"/>
      <c r="E1300" s="780"/>
      <c r="F1300" s="780"/>
      <c r="G1300" s="780"/>
      <c r="H1300" s="780"/>
      <c r="I1300" s="780"/>
      <c r="J1300" s="780"/>
      <c r="K1300" s="780"/>
      <c r="L1300" s="780"/>
      <c r="M1300" s="780"/>
      <c r="N1300" s="780"/>
      <c r="O1300" s="780"/>
      <c r="P1300" s="780"/>
      <c r="Q1300" s="781"/>
      <c r="R1300" s="778"/>
      <c r="S1300" s="778"/>
      <c r="T1300" s="778"/>
      <c r="U1300" s="778"/>
      <c r="V1300" s="778"/>
      <c r="W1300" s="778"/>
      <c r="X1300" s="778"/>
      <c r="Y1300" s="778"/>
      <c r="Z1300" s="778"/>
      <c r="AA1300" s="778"/>
      <c r="AB1300" s="778"/>
      <c r="AC1300" s="778"/>
      <c r="AD1300" s="778"/>
      <c r="AE1300" s="778"/>
      <c r="AF1300" s="778"/>
      <c r="AG1300" s="778"/>
      <c r="AH1300" s="778"/>
      <c r="AI1300" s="778"/>
      <c r="AJ1300" s="778"/>
      <c r="AK1300" s="778"/>
      <c r="AL1300" s="778"/>
      <c r="AM1300" s="778"/>
      <c r="AN1300" s="778"/>
      <c r="AO1300" s="778"/>
      <c r="AP1300" s="778"/>
      <c r="AQ1300" s="778"/>
      <c r="AR1300" s="778"/>
      <c r="AS1300" s="778"/>
      <c r="AT1300" s="778"/>
      <c r="AU1300" s="778"/>
      <c r="AV1300" s="778"/>
      <c r="AW1300" s="778"/>
      <c r="AX1300" s="778"/>
      <c r="AY1300" s="778"/>
      <c r="AZ1300" s="778"/>
      <c r="BA1300" s="778"/>
      <c r="BB1300" s="778"/>
      <c r="BC1300" s="778"/>
      <c r="BD1300" s="778"/>
      <c r="BE1300" s="778"/>
      <c r="BF1300" s="778"/>
      <c r="BG1300" s="778"/>
      <c r="BH1300" s="778"/>
      <c r="BI1300" s="778"/>
      <c r="BJ1300" s="778"/>
      <c r="BK1300" s="778"/>
      <c r="BL1300" s="778"/>
      <c r="BM1300" s="778"/>
      <c r="BN1300" s="778"/>
      <c r="BO1300" s="778"/>
      <c r="BP1300" s="778"/>
      <c r="BQ1300" s="778"/>
      <c r="BR1300" s="778"/>
      <c r="BS1300" s="778"/>
      <c r="BT1300" s="778"/>
      <c r="BU1300" s="778"/>
      <c r="BV1300" s="778"/>
      <c r="BW1300" s="778"/>
      <c r="BX1300" s="778"/>
      <c r="BY1300" s="778"/>
      <c r="BZ1300" s="778"/>
      <c r="CA1300" s="778"/>
      <c r="CB1300" s="778"/>
      <c r="CC1300" s="778"/>
      <c r="CD1300" s="778"/>
      <c r="CE1300" s="778"/>
      <c r="CF1300" s="778"/>
      <c r="CG1300" s="778"/>
      <c r="CH1300" s="778"/>
      <c r="CI1300" s="778"/>
      <c r="CJ1300" s="778"/>
      <c r="CK1300" s="778"/>
      <c r="CL1300" s="778"/>
      <c r="CM1300" s="778"/>
      <c r="CN1300" s="778"/>
      <c r="CO1300" s="778"/>
      <c r="CP1300" s="778"/>
      <c r="CQ1300" s="778"/>
      <c r="CR1300" s="778"/>
      <c r="CS1300" s="778"/>
      <c r="CT1300" s="778"/>
      <c r="CU1300" s="778"/>
      <c r="CV1300" s="778"/>
      <c r="CW1300" s="778"/>
      <c r="CX1300" s="778"/>
      <c r="CY1300" s="778"/>
      <c r="CZ1300" s="778"/>
      <c r="DA1300" s="778"/>
      <c r="DB1300" s="778"/>
      <c r="DC1300" s="778"/>
      <c r="DD1300" s="778"/>
      <c r="DE1300" s="778"/>
      <c r="DF1300" s="778"/>
      <c r="DG1300" s="778"/>
      <c r="DH1300" s="778"/>
      <c r="DI1300" s="778"/>
      <c r="DJ1300" s="778"/>
      <c r="DK1300" s="778"/>
      <c r="DL1300" s="778"/>
      <c r="DM1300" s="778"/>
      <c r="DN1300" s="778"/>
      <c r="DO1300" s="778"/>
      <c r="DP1300" s="778"/>
      <c r="DQ1300" s="778"/>
      <c r="DR1300" s="778"/>
      <c r="DS1300" s="778"/>
      <c r="DT1300" s="778"/>
      <c r="DU1300" s="778"/>
      <c r="DV1300" s="778"/>
      <c r="DW1300" s="778"/>
      <c r="DX1300" s="778"/>
      <c r="DY1300" s="778"/>
      <c r="DZ1300" s="778"/>
      <c r="EA1300" s="778"/>
      <c r="EB1300" s="778"/>
      <c r="EC1300" s="778"/>
      <c r="ED1300" s="778"/>
      <c r="EE1300" s="778"/>
      <c r="EF1300" s="778"/>
      <c r="EG1300" s="778"/>
      <c r="EH1300" s="778"/>
      <c r="EI1300" s="778"/>
      <c r="EJ1300" s="778"/>
      <c r="EK1300" s="778"/>
      <c r="EL1300" s="778"/>
      <c r="EM1300" s="778"/>
      <c r="EN1300" s="778"/>
      <c r="EO1300" s="778"/>
      <c r="EP1300" s="778"/>
      <c r="EQ1300" s="778"/>
      <c r="ER1300" s="778"/>
      <c r="ES1300" s="778"/>
      <c r="ET1300" s="778"/>
      <c r="EU1300" s="778"/>
      <c r="EV1300" s="778"/>
      <c r="EW1300" s="778"/>
      <c r="EX1300" s="778"/>
      <c r="EY1300" s="778"/>
      <c r="EZ1300" s="778"/>
      <c r="FA1300" s="778"/>
      <c r="FB1300" s="778"/>
      <c r="FC1300" s="778"/>
      <c r="FD1300" s="778"/>
      <c r="FE1300" s="778"/>
      <c r="FF1300" s="778"/>
      <c r="FG1300" s="778"/>
      <c r="FH1300" s="778"/>
      <c r="FI1300" s="778"/>
      <c r="FJ1300" s="778"/>
      <c r="FK1300" s="778"/>
      <c r="FL1300" s="778"/>
      <c r="FM1300" s="778"/>
      <c r="FN1300" s="778"/>
      <c r="FO1300" s="778"/>
      <c r="FP1300" s="778"/>
      <c r="FQ1300" s="778"/>
      <c r="FR1300" s="778"/>
      <c r="FS1300" s="778"/>
      <c r="FT1300" s="778"/>
      <c r="FU1300" s="778"/>
      <c r="FV1300" s="778"/>
      <c r="FW1300" s="778"/>
      <c r="FX1300" s="778"/>
      <c r="FY1300" s="778"/>
      <c r="FZ1300" s="778"/>
      <c r="GA1300" s="778"/>
      <c r="GB1300" s="778"/>
      <c r="GC1300" s="778"/>
      <c r="GD1300" s="778"/>
      <c r="GE1300" s="778"/>
      <c r="GF1300" s="778"/>
      <c r="GG1300" s="778"/>
      <c r="GH1300" s="778"/>
      <c r="GI1300" s="778"/>
      <c r="GJ1300" s="778"/>
      <c r="GK1300" s="778"/>
      <c r="GL1300" s="778"/>
      <c r="GM1300" s="778"/>
      <c r="GN1300" s="778"/>
      <c r="GO1300" s="778"/>
      <c r="GP1300" s="778"/>
      <c r="GQ1300" s="778"/>
      <c r="GR1300" s="778"/>
      <c r="GS1300" s="778"/>
      <c r="GT1300" s="778"/>
      <c r="GU1300" s="778"/>
      <c r="GV1300" s="778"/>
      <c r="GW1300" s="778"/>
      <c r="GX1300" s="778"/>
      <c r="GY1300" s="778"/>
      <c r="GZ1300" s="778"/>
      <c r="HA1300" s="778"/>
      <c r="HB1300" s="778"/>
      <c r="HC1300" s="778"/>
      <c r="HD1300" s="778"/>
      <c r="HE1300" s="778"/>
      <c r="HF1300" s="778"/>
      <c r="HG1300" s="778"/>
      <c r="HH1300" s="778"/>
    </row>
    <row r="1301" spans="1:216" s="782" customFormat="1">
      <c r="A1301" s="779"/>
      <c r="B1301" s="780"/>
      <c r="C1301" s="780"/>
      <c r="D1301" s="780"/>
      <c r="E1301" s="780"/>
      <c r="F1301" s="780"/>
      <c r="G1301" s="780"/>
      <c r="H1301" s="780"/>
      <c r="I1301" s="780"/>
      <c r="J1301" s="780"/>
      <c r="K1301" s="780"/>
      <c r="L1301" s="780"/>
      <c r="M1301" s="780"/>
      <c r="N1301" s="780"/>
      <c r="O1301" s="780"/>
      <c r="P1301" s="780"/>
      <c r="Q1301" s="781"/>
      <c r="R1301" s="778"/>
      <c r="S1301" s="778"/>
      <c r="T1301" s="778"/>
      <c r="U1301" s="778"/>
      <c r="V1301" s="778"/>
      <c r="W1301" s="778"/>
      <c r="X1301" s="778"/>
      <c r="Y1301" s="778"/>
      <c r="Z1301" s="778"/>
      <c r="AA1301" s="778"/>
      <c r="AB1301" s="778"/>
      <c r="AC1301" s="778"/>
      <c r="AD1301" s="778"/>
      <c r="AE1301" s="778"/>
      <c r="AF1301" s="778"/>
      <c r="AG1301" s="778"/>
      <c r="AH1301" s="778"/>
      <c r="AI1301" s="778"/>
      <c r="AJ1301" s="778"/>
      <c r="AK1301" s="778"/>
      <c r="AL1301" s="778"/>
      <c r="AM1301" s="778"/>
      <c r="AN1301" s="778"/>
      <c r="AO1301" s="778"/>
      <c r="AP1301" s="778"/>
      <c r="AQ1301" s="778"/>
      <c r="AR1301" s="778"/>
      <c r="AS1301" s="778"/>
      <c r="AT1301" s="778"/>
      <c r="AU1301" s="778"/>
      <c r="AV1301" s="778"/>
      <c r="AW1301" s="778"/>
      <c r="AX1301" s="778"/>
      <c r="AY1301" s="778"/>
      <c r="AZ1301" s="778"/>
      <c r="BA1301" s="778"/>
      <c r="BB1301" s="778"/>
      <c r="BC1301" s="778"/>
      <c r="BD1301" s="778"/>
      <c r="BE1301" s="778"/>
      <c r="BF1301" s="778"/>
      <c r="BG1301" s="778"/>
      <c r="BH1301" s="778"/>
      <c r="BI1301" s="778"/>
      <c r="BJ1301" s="778"/>
      <c r="BK1301" s="778"/>
      <c r="BL1301" s="778"/>
      <c r="BM1301" s="778"/>
      <c r="BN1301" s="778"/>
      <c r="BO1301" s="778"/>
      <c r="BP1301" s="778"/>
      <c r="BQ1301" s="778"/>
      <c r="BR1301" s="778"/>
      <c r="BS1301" s="778"/>
      <c r="BT1301" s="778"/>
      <c r="BU1301" s="778"/>
      <c r="BV1301" s="778"/>
      <c r="BW1301" s="778"/>
      <c r="BX1301" s="778"/>
      <c r="BY1301" s="778"/>
      <c r="BZ1301" s="778"/>
      <c r="CA1301" s="778"/>
      <c r="CB1301" s="778"/>
      <c r="CC1301" s="778"/>
      <c r="CD1301" s="778"/>
      <c r="CE1301" s="778"/>
      <c r="CF1301" s="778"/>
      <c r="CG1301" s="778"/>
      <c r="CH1301" s="778"/>
      <c r="CI1301" s="778"/>
      <c r="CJ1301" s="778"/>
      <c r="CK1301" s="778"/>
      <c r="CL1301" s="778"/>
      <c r="CM1301" s="778"/>
      <c r="CN1301" s="778"/>
      <c r="CO1301" s="778"/>
      <c r="CP1301" s="778"/>
      <c r="CQ1301" s="778"/>
      <c r="CR1301" s="778"/>
      <c r="CS1301" s="778"/>
      <c r="CT1301" s="778"/>
      <c r="CU1301" s="778"/>
      <c r="CV1301" s="778"/>
      <c r="CW1301" s="778"/>
      <c r="CX1301" s="778"/>
      <c r="CY1301" s="778"/>
      <c r="CZ1301" s="778"/>
      <c r="DA1301" s="778"/>
      <c r="DB1301" s="778"/>
      <c r="DC1301" s="778"/>
      <c r="DD1301" s="778"/>
      <c r="DE1301" s="778"/>
      <c r="DF1301" s="778"/>
      <c r="DG1301" s="778"/>
      <c r="DH1301" s="778"/>
      <c r="DI1301" s="778"/>
      <c r="DJ1301" s="778"/>
      <c r="DK1301" s="778"/>
      <c r="DL1301" s="778"/>
      <c r="DM1301" s="778"/>
      <c r="DN1301" s="778"/>
      <c r="DO1301" s="778"/>
      <c r="DP1301" s="778"/>
      <c r="DQ1301" s="778"/>
      <c r="DR1301" s="778"/>
      <c r="DS1301" s="778"/>
      <c r="DT1301" s="778"/>
      <c r="DU1301" s="778"/>
      <c r="DV1301" s="778"/>
      <c r="DW1301" s="778"/>
      <c r="DX1301" s="778"/>
      <c r="DY1301" s="778"/>
      <c r="DZ1301" s="778"/>
      <c r="EA1301" s="778"/>
      <c r="EB1301" s="778"/>
      <c r="EC1301" s="778"/>
      <c r="ED1301" s="778"/>
      <c r="EE1301" s="778"/>
      <c r="EF1301" s="778"/>
      <c r="EG1301" s="778"/>
      <c r="EH1301" s="778"/>
      <c r="EI1301" s="778"/>
      <c r="EJ1301" s="778"/>
      <c r="EK1301" s="778"/>
      <c r="EL1301" s="778"/>
      <c r="EM1301" s="778"/>
      <c r="EN1301" s="778"/>
      <c r="EO1301" s="778"/>
      <c r="EP1301" s="778"/>
      <c r="EQ1301" s="778"/>
      <c r="ER1301" s="778"/>
      <c r="ES1301" s="778"/>
      <c r="ET1301" s="778"/>
      <c r="EU1301" s="778"/>
      <c r="EV1301" s="778"/>
      <c r="EW1301" s="778"/>
      <c r="EX1301" s="778"/>
      <c r="EY1301" s="778"/>
      <c r="EZ1301" s="778"/>
      <c r="FA1301" s="778"/>
      <c r="FB1301" s="778"/>
      <c r="FC1301" s="778"/>
      <c r="FD1301" s="778"/>
      <c r="FE1301" s="778"/>
      <c r="FF1301" s="778"/>
      <c r="FG1301" s="778"/>
      <c r="FH1301" s="778"/>
      <c r="FI1301" s="778"/>
      <c r="FJ1301" s="778"/>
      <c r="FK1301" s="778"/>
      <c r="FL1301" s="778"/>
      <c r="FM1301" s="778"/>
      <c r="FN1301" s="778"/>
      <c r="FO1301" s="778"/>
      <c r="FP1301" s="778"/>
      <c r="FQ1301" s="778"/>
      <c r="FR1301" s="778"/>
      <c r="FS1301" s="778"/>
      <c r="FT1301" s="778"/>
      <c r="FU1301" s="778"/>
      <c r="FV1301" s="778"/>
      <c r="FW1301" s="778"/>
      <c r="FX1301" s="778"/>
      <c r="FY1301" s="778"/>
      <c r="FZ1301" s="778"/>
      <c r="GA1301" s="778"/>
      <c r="GB1301" s="778"/>
      <c r="GC1301" s="778"/>
      <c r="GD1301" s="778"/>
      <c r="GE1301" s="778"/>
      <c r="GF1301" s="778"/>
      <c r="GG1301" s="778"/>
      <c r="GH1301" s="778"/>
      <c r="GI1301" s="778"/>
      <c r="GJ1301" s="778"/>
      <c r="GK1301" s="778"/>
      <c r="GL1301" s="778"/>
      <c r="GM1301" s="778"/>
      <c r="GN1301" s="778"/>
      <c r="GO1301" s="778"/>
      <c r="GP1301" s="778"/>
      <c r="GQ1301" s="778"/>
      <c r="GR1301" s="778"/>
      <c r="GS1301" s="778"/>
      <c r="GT1301" s="778"/>
      <c r="GU1301" s="778"/>
      <c r="GV1301" s="778"/>
      <c r="GW1301" s="778"/>
      <c r="GX1301" s="778"/>
      <c r="GY1301" s="778"/>
      <c r="GZ1301" s="778"/>
      <c r="HA1301" s="778"/>
      <c r="HB1301" s="778"/>
      <c r="HC1301" s="778"/>
      <c r="HD1301" s="778"/>
      <c r="HE1301" s="778"/>
      <c r="HF1301" s="778"/>
      <c r="HG1301" s="778"/>
      <c r="HH1301" s="778"/>
    </row>
    <row r="1302" spans="1:216" s="782" customFormat="1">
      <c r="A1302" s="779"/>
      <c r="B1302" s="780"/>
      <c r="C1302" s="780"/>
      <c r="D1302" s="780"/>
      <c r="E1302" s="780"/>
      <c r="F1302" s="780"/>
      <c r="G1302" s="780"/>
      <c r="H1302" s="780"/>
      <c r="I1302" s="780"/>
      <c r="J1302" s="780"/>
      <c r="K1302" s="780"/>
      <c r="L1302" s="780"/>
      <c r="M1302" s="780"/>
      <c r="N1302" s="780"/>
      <c r="O1302" s="780"/>
      <c r="P1302" s="780"/>
      <c r="Q1302" s="781"/>
      <c r="R1302" s="778"/>
      <c r="S1302" s="778"/>
      <c r="T1302" s="778"/>
      <c r="U1302" s="778"/>
      <c r="V1302" s="778"/>
      <c r="W1302" s="778"/>
      <c r="X1302" s="778"/>
      <c r="Y1302" s="778"/>
      <c r="Z1302" s="778"/>
      <c r="AA1302" s="778"/>
      <c r="AB1302" s="778"/>
      <c r="AC1302" s="778"/>
      <c r="AD1302" s="778"/>
      <c r="AE1302" s="778"/>
      <c r="AF1302" s="778"/>
      <c r="AG1302" s="778"/>
      <c r="AH1302" s="778"/>
      <c r="AI1302" s="778"/>
      <c r="AJ1302" s="778"/>
      <c r="AK1302" s="778"/>
      <c r="AL1302" s="778"/>
      <c r="AM1302" s="778"/>
      <c r="AN1302" s="778"/>
      <c r="AO1302" s="778"/>
      <c r="AP1302" s="778"/>
      <c r="AQ1302" s="778"/>
      <c r="AR1302" s="778"/>
      <c r="AS1302" s="778"/>
      <c r="AT1302" s="778"/>
      <c r="AU1302" s="778"/>
      <c r="AV1302" s="778"/>
      <c r="AW1302" s="778"/>
      <c r="AX1302" s="778"/>
      <c r="AY1302" s="778"/>
      <c r="AZ1302" s="778"/>
      <c r="BA1302" s="778"/>
      <c r="BB1302" s="778"/>
      <c r="BC1302" s="778"/>
      <c r="BD1302" s="778"/>
      <c r="BE1302" s="778"/>
      <c r="BF1302" s="778"/>
      <c r="BG1302" s="778"/>
      <c r="BH1302" s="778"/>
      <c r="BI1302" s="778"/>
      <c r="BJ1302" s="778"/>
      <c r="BK1302" s="778"/>
      <c r="BL1302" s="778"/>
      <c r="BM1302" s="778"/>
      <c r="BN1302" s="778"/>
      <c r="BO1302" s="778"/>
      <c r="BP1302" s="778"/>
      <c r="BQ1302" s="778"/>
      <c r="BR1302" s="778"/>
      <c r="BS1302" s="778"/>
      <c r="BT1302" s="778"/>
      <c r="BU1302" s="778"/>
      <c r="BV1302" s="778"/>
      <c r="BW1302" s="778"/>
      <c r="BX1302" s="778"/>
      <c r="BY1302" s="778"/>
      <c r="BZ1302" s="778"/>
      <c r="CA1302" s="778"/>
      <c r="CB1302" s="778"/>
      <c r="CC1302" s="778"/>
      <c r="CD1302" s="778"/>
      <c r="CE1302" s="778"/>
      <c r="CF1302" s="778"/>
      <c r="CG1302" s="778"/>
      <c r="CH1302" s="778"/>
      <c r="CI1302" s="778"/>
      <c r="CJ1302" s="778"/>
      <c r="CK1302" s="778"/>
      <c r="CL1302" s="778"/>
      <c r="CM1302" s="778"/>
      <c r="CN1302" s="778"/>
      <c r="CO1302" s="778"/>
      <c r="CP1302" s="778"/>
      <c r="CQ1302" s="778"/>
      <c r="CR1302" s="778"/>
      <c r="CS1302" s="778"/>
      <c r="CT1302" s="778"/>
      <c r="CU1302" s="778"/>
      <c r="CV1302" s="778"/>
      <c r="CW1302" s="778"/>
      <c r="CX1302" s="778"/>
      <c r="CY1302" s="778"/>
      <c r="CZ1302" s="778"/>
      <c r="DA1302" s="778"/>
      <c r="DB1302" s="778"/>
      <c r="DC1302" s="778"/>
      <c r="DD1302" s="778"/>
      <c r="DE1302" s="778"/>
      <c r="DF1302" s="778"/>
      <c r="DG1302" s="778"/>
      <c r="DH1302" s="778"/>
      <c r="DI1302" s="778"/>
      <c r="DJ1302" s="778"/>
      <c r="DK1302" s="778"/>
      <c r="DL1302" s="778"/>
      <c r="DM1302" s="778"/>
      <c r="DN1302" s="778"/>
      <c r="DO1302" s="778"/>
      <c r="DP1302" s="778"/>
      <c r="DQ1302" s="778"/>
      <c r="DR1302" s="778"/>
      <c r="DS1302" s="778"/>
      <c r="DT1302" s="778"/>
      <c r="DU1302" s="778"/>
      <c r="DV1302" s="778"/>
      <c r="DW1302" s="778"/>
      <c r="DX1302" s="778"/>
      <c r="DY1302" s="778"/>
      <c r="DZ1302" s="778"/>
      <c r="EA1302" s="778"/>
      <c r="EB1302" s="778"/>
      <c r="EC1302" s="778"/>
      <c r="ED1302" s="778"/>
      <c r="EE1302" s="778"/>
      <c r="EF1302" s="778"/>
      <c r="EG1302" s="778"/>
      <c r="EH1302" s="778"/>
      <c r="EI1302" s="778"/>
      <c r="EJ1302" s="778"/>
      <c r="EK1302" s="778"/>
      <c r="EL1302" s="778"/>
      <c r="EM1302" s="778"/>
      <c r="EN1302" s="778"/>
      <c r="EO1302" s="778"/>
      <c r="EP1302" s="778"/>
      <c r="EQ1302" s="778"/>
      <c r="ER1302" s="778"/>
      <c r="ES1302" s="778"/>
      <c r="ET1302" s="778"/>
      <c r="EU1302" s="778"/>
      <c r="EV1302" s="778"/>
      <c r="EW1302" s="778"/>
      <c r="EX1302" s="778"/>
      <c r="EY1302" s="778"/>
      <c r="EZ1302" s="778"/>
      <c r="FA1302" s="778"/>
      <c r="FB1302" s="778"/>
      <c r="FC1302" s="778"/>
      <c r="FD1302" s="778"/>
      <c r="FE1302" s="778"/>
      <c r="FF1302" s="778"/>
      <c r="FG1302" s="778"/>
      <c r="FH1302" s="778"/>
      <c r="FI1302" s="778"/>
      <c r="FJ1302" s="778"/>
      <c r="FK1302" s="778"/>
      <c r="FL1302" s="778"/>
      <c r="FM1302" s="778"/>
      <c r="FN1302" s="778"/>
      <c r="FO1302" s="778"/>
      <c r="FP1302" s="778"/>
      <c r="FQ1302" s="778"/>
      <c r="FR1302" s="778"/>
      <c r="FS1302" s="778"/>
      <c r="FT1302" s="778"/>
      <c r="FU1302" s="778"/>
      <c r="FV1302" s="778"/>
      <c r="FW1302" s="778"/>
      <c r="FX1302" s="778"/>
      <c r="FY1302" s="778"/>
      <c r="FZ1302" s="778"/>
      <c r="GA1302" s="778"/>
      <c r="GB1302" s="778"/>
      <c r="GC1302" s="778"/>
      <c r="GD1302" s="778"/>
      <c r="GE1302" s="778"/>
      <c r="GF1302" s="778"/>
      <c r="GG1302" s="778"/>
      <c r="GH1302" s="778"/>
      <c r="GI1302" s="778"/>
      <c r="GJ1302" s="778"/>
      <c r="GK1302" s="778"/>
      <c r="GL1302" s="778"/>
      <c r="GM1302" s="778"/>
      <c r="GN1302" s="778"/>
      <c r="GO1302" s="778"/>
      <c r="GP1302" s="778"/>
      <c r="GQ1302" s="778"/>
      <c r="GR1302" s="778"/>
      <c r="GS1302" s="778"/>
      <c r="GT1302" s="778"/>
      <c r="GU1302" s="778"/>
      <c r="GV1302" s="778"/>
      <c r="GW1302" s="778"/>
      <c r="GX1302" s="778"/>
      <c r="GY1302" s="778"/>
      <c r="GZ1302" s="778"/>
      <c r="HA1302" s="778"/>
      <c r="HB1302" s="778"/>
      <c r="HC1302" s="778"/>
      <c r="HD1302" s="778"/>
      <c r="HE1302" s="778"/>
      <c r="HF1302" s="778"/>
      <c r="HG1302" s="778"/>
      <c r="HH1302" s="778"/>
    </row>
    <row r="1303" spans="1:216" s="782" customFormat="1">
      <c r="A1303" s="779"/>
      <c r="B1303" s="780"/>
      <c r="C1303" s="780"/>
      <c r="D1303" s="780"/>
      <c r="E1303" s="780"/>
      <c r="F1303" s="780"/>
      <c r="G1303" s="780"/>
      <c r="H1303" s="780"/>
      <c r="I1303" s="780"/>
      <c r="J1303" s="780"/>
      <c r="K1303" s="780"/>
      <c r="L1303" s="780"/>
      <c r="M1303" s="780"/>
      <c r="N1303" s="780"/>
      <c r="O1303" s="780"/>
      <c r="P1303" s="780"/>
      <c r="Q1303" s="781"/>
      <c r="R1303" s="778"/>
      <c r="S1303" s="778"/>
      <c r="T1303" s="778"/>
      <c r="U1303" s="778"/>
      <c r="V1303" s="778"/>
      <c r="W1303" s="778"/>
      <c r="X1303" s="778"/>
      <c r="Y1303" s="778"/>
      <c r="Z1303" s="778"/>
      <c r="AA1303" s="778"/>
      <c r="AB1303" s="778"/>
      <c r="AC1303" s="778"/>
      <c r="AD1303" s="778"/>
      <c r="AE1303" s="778"/>
      <c r="AF1303" s="778"/>
      <c r="AG1303" s="778"/>
      <c r="AH1303" s="778"/>
      <c r="AI1303" s="778"/>
      <c r="AJ1303" s="778"/>
      <c r="AK1303" s="778"/>
      <c r="AL1303" s="778"/>
      <c r="AM1303" s="778"/>
      <c r="AN1303" s="778"/>
      <c r="AO1303" s="778"/>
      <c r="AP1303" s="778"/>
      <c r="AQ1303" s="778"/>
      <c r="AR1303" s="778"/>
      <c r="AS1303" s="778"/>
      <c r="AT1303" s="778"/>
      <c r="AU1303" s="778"/>
      <c r="AV1303" s="778"/>
      <c r="AW1303" s="778"/>
      <c r="AX1303" s="778"/>
      <c r="AY1303" s="778"/>
      <c r="AZ1303" s="778"/>
      <c r="BA1303" s="778"/>
      <c r="BB1303" s="778"/>
      <c r="BC1303" s="778"/>
      <c r="BD1303" s="778"/>
      <c r="BE1303" s="778"/>
      <c r="BF1303" s="778"/>
      <c r="BG1303" s="778"/>
      <c r="BH1303" s="778"/>
      <c r="BI1303" s="778"/>
      <c r="BJ1303" s="778"/>
      <c r="BK1303" s="778"/>
      <c r="BL1303" s="778"/>
      <c r="BM1303" s="778"/>
      <c r="BN1303" s="778"/>
      <c r="BO1303" s="778"/>
      <c r="BP1303" s="778"/>
      <c r="BQ1303" s="778"/>
      <c r="BR1303" s="778"/>
      <c r="BS1303" s="778"/>
      <c r="BT1303" s="778"/>
      <c r="BU1303" s="778"/>
      <c r="BV1303" s="778"/>
      <c r="BW1303" s="778"/>
      <c r="BX1303" s="778"/>
      <c r="BY1303" s="778"/>
      <c r="BZ1303" s="778"/>
      <c r="CA1303" s="778"/>
      <c r="CB1303" s="778"/>
      <c r="CC1303" s="778"/>
      <c r="CD1303" s="778"/>
      <c r="CE1303" s="778"/>
      <c r="CF1303" s="778"/>
      <c r="CG1303" s="778"/>
      <c r="CH1303" s="778"/>
      <c r="CI1303" s="778"/>
      <c r="CJ1303" s="778"/>
      <c r="CK1303" s="778"/>
      <c r="CL1303" s="778"/>
      <c r="CM1303" s="778"/>
      <c r="CN1303" s="778"/>
      <c r="CO1303" s="778"/>
      <c r="CP1303" s="778"/>
      <c r="CQ1303" s="778"/>
      <c r="CR1303" s="778"/>
      <c r="CS1303" s="778"/>
      <c r="CT1303" s="778"/>
      <c r="CU1303" s="778"/>
      <c r="CV1303" s="778"/>
      <c r="CW1303" s="778"/>
      <c r="CX1303" s="778"/>
      <c r="CY1303" s="778"/>
      <c r="CZ1303" s="778"/>
      <c r="DA1303" s="778"/>
      <c r="DB1303" s="778"/>
      <c r="DC1303" s="778"/>
      <c r="DD1303" s="778"/>
      <c r="DE1303" s="778"/>
      <c r="DF1303" s="778"/>
      <c r="DG1303" s="778"/>
      <c r="DH1303" s="778"/>
      <c r="DI1303" s="778"/>
      <c r="DJ1303" s="778"/>
      <c r="DK1303" s="778"/>
      <c r="DL1303" s="778"/>
      <c r="DM1303" s="778"/>
      <c r="DN1303" s="778"/>
      <c r="DO1303" s="778"/>
      <c r="DP1303" s="778"/>
      <c r="DQ1303" s="778"/>
      <c r="DR1303" s="778"/>
      <c r="DS1303" s="778"/>
      <c r="DT1303" s="778"/>
      <c r="DU1303" s="778"/>
      <c r="DV1303" s="778"/>
      <c r="DW1303" s="778"/>
      <c r="DX1303" s="778"/>
      <c r="DY1303" s="778"/>
      <c r="DZ1303" s="778"/>
      <c r="EA1303" s="778"/>
      <c r="EB1303" s="778"/>
      <c r="EC1303" s="778"/>
      <c r="ED1303" s="778"/>
      <c r="EE1303" s="778"/>
      <c r="EF1303" s="778"/>
      <c r="EG1303" s="778"/>
      <c r="EH1303" s="778"/>
      <c r="EI1303" s="778"/>
      <c r="EJ1303" s="778"/>
      <c r="EK1303" s="778"/>
      <c r="EL1303" s="778"/>
      <c r="EM1303" s="778"/>
      <c r="EN1303" s="778"/>
      <c r="EO1303" s="778"/>
      <c r="EP1303" s="778"/>
      <c r="EQ1303" s="778"/>
      <c r="ER1303" s="778"/>
      <c r="ES1303" s="778"/>
      <c r="ET1303" s="778"/>
      <c r="EU1303" s="778"/>
      <c r="EV1303" s="778"/>
      <c r="EW1303" s="778"/>
      <c r="EX1303" s="778"/>
      <c r="EY1303" s="778"/>
      <c r="EZ1303" s="778"/>
      <c r="FA1303" s="778"/>
      <c r="FB1303" s="778"/>
      <c r="FC1303" s="778"/>
      <c r="FD1303" s="778"/>
      <c r="FE1303" s="778"/>
      <c r="FF1303" s="778"/>
      <c r="FG1303" s="778"/>
      <c r="FH1303" s="778"/>
      <c r="FI1303" s="778"/>
      <c r="FJ1303" s="778"/>
      <c r="FK1303" s="778"/>
      <c r="FL1303" s="778"/>
      <c r="FM1303" s="778"/>
      <c r="FN1303" s="778"/>
      <c r="FO1303" s="778"/>
      <c r="FP1303" s="778"/>
      <c r="FQ1303" s="778"/>
      <c r="FR1303" s="778"/>
      <c r="FS1303" s="778"/>
      <c r="FT1303" s="778"/>
      <c r="FU1303" s="778"/>
      <c r="FV1303" s="778"/>
      <c r="FW1303" s="778"/>
      <c r="FX1303" s="778"/>
      <c r="FY1303" s="778"/>
      <c r="FZ1303" s="778"/>
      <c r="GA1303" s="778"/>
      <c r="GB1303" s="778"/>
      <c r="GC1303" s="778"/>
      <c r="GD1303" s="778"/>
      <c r="GE1303" s="778"/>
      <c r="GF1303" s="778"/>
      <c r="GG1303" s="778"/>
      <c r="GH1303" s="778"/>
      <c r="GI1303" s="778"/>
      <c r="GJ1303" s="778"/>
      <c r="GK1303" s="778"/>
      <c r="GL1303" s="778"/>
      <c r="GM1303" s="778"/>
      <c r="GN1303" s="778"/>
      <c r="GO1303" s="778"/>
      <c r="GP1303" s="778"/>
      <c r="GQ1303" s="778"/>
      <c r="GR1303" s="778"/>
      <c r="GS1303" s="778"/>
      <c r="GT1303" s="778"/>
      <c r="GU1303" s="778"/>
      <c r="GV1303" s="778"/>
      <c r="GW1303" s="778"/>
      <c r="GX1303" s="778"/>
      <c r="GY1303" s="778"/>
      <c r="GZ1303" s="778"/>
      <c r="HA1303" s="778"/>
      <c r="HB1303" s="778"/>
      <c r="HC1303" s="778"/>
      <c r="HD1303" s="778"/>
      <c r="HE1303" s="778"/>
      <c r="HF1303" s="778"/>
      <c r="HG1303" s="778"/>
      <c r="HH1303" s="778"/>
    </row>
    <row r="1304" spans="1:216" s="782" customFormat="1">
      <c r="A1304" s="779"/>
      <c r="B1304" s="780"/>
      <c r="C1304" s="780"/>
      <c r="D1304" s="780"/>
      <c r="E1304" s="780"/>
      <c r="F1304" s="780"/>
      <c r="G1304" s="780"/>
      <c r="H1304" s="780"/>
      <c r="I1304" s="780"/>
      <c r="J1304" s="780"/>
      <c r="K1304" s="780"/>
      <c r="L1304" s="780"/>
      <c r="M1304" s="780"/>
      <c r="N1304" s="780"/>
      <c r="O1304" s="780"/>
      <c r="P1304" s="780"/>
      <c r="Q1304" s="781"/>
      <c r="R1304" s="778"/>
      <c r="S1304" s="778"/>
      <c r="T1304" s="778"/>
      <c r="U1304" s="778"/>
      <c r="V1304" s="778"/>
      <c r="W1304" s="778"/>
      <c r="X1304" s="778"/>
      <c r="Y1304" s="778"/>
      <c r="Z1304" s="778"/>
      <c r="AA1304" s="778"/>
      <c r="AB1304" s="778"/>
      <c r="AC1304" s="778"/>
      <c r="AD1304" s="778"/>
      <c r="AE1304" s="778"/>
      <c r="AF1304" s="778"/>
      <c r="AG1304" s="778"/>
      <c r="AH1304" s="778"/>
      <c r="AI1304" s="778"/>
      <c r="AJ1304" s="778"/>
      <c r="AK1304" s="778"/>
      <c r="AL1304" s="778"/>
      <c r="AM1304" s="778"/>
      <c r="AN1304" s="778"/>
      <c r="AO1304" s="778"/>
      <c r="AP1304" s="778"/>
      <c r="AQ1304" s="778"/>
      <c r="AR1304" s="778"/>
      <c r="AS1304" s="778"/>
      <c r="AT1304" s="778"/>
      <c r="AU1304" s="778"/>
      <c r="AV1304" s="778"/>
      <c r="AW1304" s="778"/>
      <c r="AX1304" s="778"/>
      <c r="AY1304" s="778"/>
      <c r="AZ1304" s="778"/>
      <c r="BA1304" s="778"/>
      <c r="BB1304" s="778"/>
      <c r="BC1304" s="778"/>
      <c r="BD1304" s="778"/>
      <c r="BE1304" s="778"/>
      <c r="BF1304" s="778"/>
      <c r="BG1304" s="778"/>
      <c r="BH1304" s="778"/>
      <c r="BI1304" s="778"/>
      <c r="BJ1304" s="778"/>
      <c r="BK1304" s="778"/>
      <c r="BL1304" s="778"/>
      <c r="BM1304" s="778"/>
      <c r="BN1304" s="778"/>
      <c r="BO1304" s="778"/>
      <c r="BP1304" s="778"/>
      <c r="BQ1304" s="778"/>
      <c r="BR1304" s="778"/>
      <c r="BS1304" s="778"/>
      <c r="BT1304" s="778"/>
      <c r="BU1304" s="778"/>
      <c r="BV1304" s="778"/>
      <c r="BW1304" s="778"/>
      <c r="BX1304" s="778"/>
      <c r="BY1304" s="778"/>
      <c r="BZ1304" s="778"/>
      <c r="CA1304" s="778"/>
      <c r="CB1304" s="778"/>
      <c r="CC1304" s="778"/>
      <c r="CD1304" s="778"/>
      <c r="CE1304" s="778"/>
      <c r="CF1304" s="778"/>
      <c r="CG1304" s="778"/>
      <c r="CH1304" s="778"/>
      <c r="CI1304" s="778"/>
      <c r="CJ1304" s="778"/>
      <c r="CK1304" s="778"/>
      <c r="CL1304" s="778"/>
      <c r="CM1304" s="778"/>
      <c r="CN1304" s="778"/>
      <c r="CO1304" s="778"/>
      <c r="CP1304" s="778"/>
      <c r="CQ1304" s="778"/>
      <c r="CR1304" s="778"/>
      <c r="CS1304" s="778"/>
      <c r="CT1304" s="778"/>
      <c r="CU1304" s="778"/>
      <c r="CV1304" s="778"/>
      <c r="CW1304" s="778"/>
      <c r="CX1304" s="778"/>
      <c r="CY1304" s="778"/>
      <c r="CZ1304" s="778"/>
      <c r="DA1304" s="778"/>
      <c r="DB1304" s="778"/>
      <c r="DC1304" s="778"/>
      <c r="DD1304" s="778"/>
      <c r="DE1304" s="778"/>
      <c r="DF1304" s="778"/>
      <c r="DG1304" s="778"/>
      <c r="DH1304" s="778"/>
      <c r="DI1304" s="778"/>
      <c r="DJ1304" s="778"/>
      <c r="DK1304" s="778"/>
      <c r="DL1304" s="778"/>
      <c r="DM1304" s="778"/>
      <c r="DN1304" s="778"/>
      <c r="DO1304" s="778"/>
      <c r="DP1304" s="778"/>
      <c r="DQ1304" s="778"/>
      <c r="DR1304" s="778"/>
      <c r="DS1304" s="778"/>
      <c r="DT1304" s="778"/>
      <c r="DU1304" s="778"/>
      <c r="DV1304" s="778"/>
      <c r="DW1304" s="778"/>
      <c r="DX1304" s="778"/>
      <c r="DY1304" s="778"/>
      <c r="DZ1304" s="778"/>
      <c r="EA1304" s="778"/>
      <c r="EB1304" s="778"/>
      <c r="EC1304" s="778"/>
      <c r="ED1304" s="778"/>
      <c r="EE1304" s="778"/>
      <c r="EF1304" s="778"/>
      <c r="EG1304" s="778"/>
      <c r="EH1304" s="778"/>
      <c r="EI1304" s="778"/>
      <c r="EJ1304" s="778"/>
      <c r="EK1304" s="778"/>
      <c r="EL1304" s="778"/>
      <c r="EM1304" s="778"/>
      <c r="EN1304" s="778"/>
      <c r="EO1304" s="778"/>
      <c r="EP1304" s="778"/>
      <c r="EQ1304" s="778"/>
      <c r="ER1304" s="778"/>
      <c r="ES1304" s="778"/>
      <c r="ET1304" s="778"/>
      <c r="EU1304" s="778"/>
      <c r="EV1304" s="778"/>
      <c r="EW1304" s="778"/>
      <c r="EX1304" s="778"/>
      <c r="EY1304" s="778"/>
      <c r="EZ1304" s="778"/>
      <c r="FA1304" s="778"/>
      <c r="FB1304" s="778"/>
      <c r="FC1304" s="778"/>
      <c r="FD1304" s="778"/>
      <c r="FE1304" s="778"/>
      <c r="FF1304" s="778"/>
      <c r="FG1304" s="778"/>
      <c r="FH1304" s="778"/>
      <c r="FI1304" s="778"/>
      <c r="FJ1304" s="778"/>
      <c r="FK1304" s="778"/>
      <c r="FL1304" s="778"/>
      <c r="FM1304" s="778"/>
      <c r="FN1304" s="778"/>
      <c r="FO1304" s="778"/>
      <c r="FP1304" s="778"/>
      <c r="FQ1304" s="778"/>
      <c r="FR1304" s="778"/>
      <c r="FS1304" s="778"/>
      <c r="FT1304" s="778"/>
      <c r="FU1304" s="778"/>
      <c r="FV1304" s="778"/>
      <c r="FW1304" s="778"/>
      <c r="FX1304" s="778"/>
      <c r="FY1304" s="778"/>
      <c r="FZ1304" s="778"/>
      <c r="GA1304" s="778"/>
      <c r="GB1304" s="778"/>
      <c r="GC1304" s="778"/>
      <c r="GD1304" s="778"/>
      <c r="GE1304" s="778"/>
      <c r="GF1304" s="778"/>
      <c r="GG1304" s="778"/>
      <c r="GH1304" s="778"/>
      <c r="GI1304" s="778"/>
      <c r="GJ1304" s="778"/>
      <c r="GK1304" s="778"/>
      <c r="GL1304" s="778"/>
      <c r="GM1304" s="778"/>
      <c r="GN1304" s="778"/>
      <c r="GO1304" s="778"/>
      <c r="GP1304" s="778"/>
      <c r="GQ1304" s="778"/>
      <c r="GR1304" s="778"/>
      <c r="GS1304" s="778"/>
      <c r="GT1304" s="778"/>
      <c r="GU1304" s="778"/>
      <c r="GV1304" s="778"/>
      <c r="GW1304" s="778"/>
      <c r="GX1304" s="778"/>
      <c r="GY1304" s="778"/>
      <c r="GZ1304" s="778"/>
      <c r="HA1304" s="778"/>
      <c r="HB1304" s="778"/>
      <c r="HC1304" s="778"/>
      <c r="HD1304" s="778"/>
      <c r="HE1304" s="778"/>
      <c r="HF1304" s="778"/>
      <c r="HG1304" s="778"/>
      <c r="HH1304" s="778"/>
    </row>
    <row r="1305" spans="1:216" s="782" customFormat="1">
      <c r="A1305" s="779"/>
      <c r="B1305" s="780"/>
      <c r="C1305" s="780"/>
      <c r="D1305" s="780"/>
      <c r="E1305" s="780"/>
      <c r="F1305" s="780"/>
      <c r="G1305" s="780"/>
      <c r="H1305" s="780"/>
      <c r="I1305" s="780"/>
      <c r="J1305" s="780"/>
      <c r="K1305" s="780"/>
      <c r="L1305" s="780"/>
      <c r="M1305" s="780"/>
      <c r="N1305" s="780"/>
      <c r="O1305" s="780"/>
      <c r="P1305" s="780"/>
      <c r="Q1305" s="781"/>
      <c r="R1305" s="778"/>
      <c r="S1305" s="778"/>
      <c r="T1305" s="778"/>
      <c r="U1305" s="778"/>
      <c r="V1305" s="778"/>
      <c r="W1305" s="778"/>
      <c r="X1305" s="778"/>
      <c r="Y1305" s="778"/>
      <c r="Z1305" s="778"/>
      <c r="AA1305" s="778"/>
      <c r="AB1305" s="778"/>
      <c r="AC1305" s="778"/>
      <c r="AD1305" s="778"/>
      <c r="AE1305" s="778"/>
      <c r="AF1305" s="778"/>
      <c r="AG1305" s="778"/>
      <c r="AH1305" s="778"/>
      <c r="AI1305" s="778"/>
      <c r="AJ1305" s="778"/>
      <c r="AK1305" s="778"/>
      <c r="AL1305" s="778"/>
      <c r="AM1305" s="778"/>
      <c r="AN1305" s="778"/>
      <c r="AO1305" s="778"/>
      <c r="AP1305" s="778"/>
      <c r="AQ1305" s="778"/>
      <c r="AR1305" s="778"/>
      <c r="AS1305" s="778"/>
      <c r="AT1305" s="778"/>
      <c r="AU1305" s="778"/>
      <c r="AV1305" s="778"/>
      <c r="AW1305" s="778"/>
      <c r="AX1305" s="778"/>
      <c r="AY1305" s="778"/>
      <c r="AZ1305" s="778"/>
      <c r="BA1305" s="778"/>
      <c r="BB1305" s="778"/>
      <c r="BC1305" s="778"/>
      <c r="BD1305" s="778"/>
      <c r="BE1305" s="778"/>
      <c r="BF1305" s="778"/>
      <c r="BG1305" s="778"/>
      <c r="BH1305" s="778"/>
      <c r="BI1305" s="778"/>
      <c r="BJ1305" s="778"/>
      <c r="BK1305" s="778"/>
      <c r="BL1305" s="778"/>
      <c r="BM1305" s="778"/>
      <c r="BN1305" s="778"/>
      <c r="BO1305" s="778"/>
      <c r="BP1305" s="778"/>
      <c r="BQ1305" s="778"/>
      <c r="BR1305" s="778"/>
      <c r="BS1305" s="778"/>
      <c r="BT1305" s="778"/>
      <c r="BU1305" s="778"/>
      <c r="BV1305" s="778"/>
      <c r="BW1305" s="778"/>
      <c r="BX1305" s="778"/>
      <c r="BY1305" s="778"/>
      <c r="BZ1305" s="778"/>
      <c r="CA1305" s="778"/>
      <c r="CB1305" s="778"/>
      <c r="CC1305" s="778"/>
      <c r="CD1305" s="778"/>
      <c r="CE1305" s="778"/>
      <c r="CF1305" s="778"/>
      <c r="CG1305" s="778"/>
      <c r="CH1305" s="778"/>
      <c r="CI1305" s="778"/>
      <c r="CJ1305" s="778"/>
      <c r="CK1305" s="778"/>
      <c r="CL1305" s="778"/>
      <c r="CM1305" s="778"/>
      <c r="CN1305" s="778"/>
      <c r="CO1305" s="778"/>
      <c r="CP1305" s="778"/>
      <c r="CQ1305" s="778"/>
      <c r="CR1305" s="778"/>
      <c r="CS1305" s="778"/>
      <c r="CT1305" s="778"/>
      <c r="CU1305" s="778"/>
      <c r="CV1305" s="778"/>
      <c r="CW1305" s="778"/>
      <c r="CX1305" s="778"/>
      <c r="CY1305" s="778"/>
      <c r="CZ1305" s="778"/>
      <c r="DA1305" s="778"/>
      <c r="DB1305" s="778"/>
      <c r="DC1305" s="778"/>
      <c r="DD1305" s="778"/>
      <c r="DE1305" s="778"/>
      <c r="DF1305" s="778"/>
      <c r="DG1305" s="778"/>
      <c r="DH1305" s="778"/>
      <c r="DI1305" s="778"/>
      <c r="DJ1305" s="778"/>
      <c r="DK1305" s="778"/>
      <c r="DL1305" s="778"/>
      <c r="DM1305" s="778"/>
      <c r="DN1305" s="778"/>
      <c r="DO1305" s="778"/>
      <c r="DP1305" s="778"/>
      <c r="DQ1305" s="778"/>
      <c r="DR1305" s="778"/>
      <c r="DS1305" s="778"/>
      <c r="DT1305" s="778"/>
      <c r="DU1305" s="778"/>
      <c r="DV1305" s="778"/>
      <c r="DW1305" s="778"/>
      <c r="DX1305" s="778"/>
      <c r="DY1305" s="778"/>
      <c r="DZ1305" s="778"/>
      <c r="EA1305" s="778"/>
      <c r="EB1305" s="778"/>
      <c r="EC1305" s="778"/>
      <c r="ED1305" s="778"/>
      <c r="EE1305" s="778"/>
      <c r="EF1305" s="778"/>
      <c r="EG1305" s="778"/>
      <c r="EH1305" s="778"/>
      <c r="EI1305" s="778"/>
      <c r="EJ1305" s="778"/>
      <c r="EK1305" s="778"/>
      <c r="EL1305" s="778"/>
      <c r="EM1305" s="778"/>
      <c r="EN1305" s="778"/>
      <c r="EO1305" s="778"/>
      <c r="EP1305" s="778"/>
      <c r="EQ1305" s="778"/>
      <c r="ER1305" s="778"/>
      <c r="ES1305" s="778"/>
      <c r="ET1305" s="778"/>
      <c r="EU1305" s="778"/>
      <c r="EV1305" s="778"/>
      <c r="EW1305" s="778"/>
      <c r="EX1305" s="778"/>
      <c r="EY1305" s="778"/>
      <c r="EZ1305" s="778"/>
      <c r="FA1305" s="778"/>
      <c r="FB1305" s="778"/>
      <c r="FC1305" s="778"/>
      <c r="FD1305" s="778"/>
      <c r="FE1305" s="778"/>
      <c r="FF1305" s="778"/>
      <c r="FG1305" s="778"/>
      <c r="FH1305" s="778"/>
      <c r="FI1305" s="778"/>
      <c r="FJ1305" s="778"/>
      <c r="FK1305" s="778"/>
      <c r="FL1305" s="778"/>
      <c r="FM1305" s="778"/>
      <c r="FN1305" s="778"/>
      <c r="FO1305" s="778"/>
      <c r="FP1305" s="778"/>
      <c r="FQ1305" s="778"/>
      <c r="FR1305" s="778"/>
      <c r="FS1305" s="778"/>
      <c r="FT1305" s="778"/>
      <c r="FU1305" s="778"/>
      <c r="FV1305" s="778"/>
      <c r="FW1305" s="778"/>
      <c r="FX1305" s="778"/>
      <c r="FY1305" s="778"/>
      <c r="FZ1305" s="778"/>
      <c r="GA1305" s="778"/>
      <c r="GB1305" s="778"/>
      <c r="GC1305" s="778"/>
      <c r="GD1305" s="778"/>
      <c r="GE1305" s="778"/>
      <c r="GF1305" s="778"/>
      <c r="GG1305" s="778"/>
      <c r="GH1305" s="778"/>
      <c r="GI1305" s="778"/>
      <c r="GJ1305" s="778"/>
      <c r="GK1305" s="778"/>
      <c r="GL1305" s="778"/>
      <c r="GM1305" s="778"/>
      <c r="GN1305" s="778"/>
      <c r="GO1305" s="778"/>
      <c r="GP1305" s="778"/>
      <c r="GQ1305" s="778"/>
      <c r="GR1305" s="778"/>
      <c r="GS1305" s="778"/>
      <c r="GT1305" s="778"/>
      <c r="GU1305" s="778"/>
      <c r="GV1305" s="778"/>
      <c r="GW1305" s="778"/>
      <c r="GX1305" s="778"/>
      <c r="GY1305" s="778"/>
      <c r="GZ1305" s="778"/>
      <c r="HA1305" s="778"/>
      <c r="HB1305" s="778"/>
      <c r="HC1305" s="778"/>
      <c r="HD1305" s="778"/>
      <c r="HE1305" s="778"/>
      <c r="HF1305" s="778"/>
      <c r="HG1305" s="778"/>
      <c r="HH1305" s="778"/>
    </row>
    <row r="1306" spans="1:216" s="782" customFormat="1">
      <c r="A1306" s="779"/>
      <c r="B1306" s="780"/>
      <c r="C1306" s="780"/>
      <c r="D1306" s="780"/>
      <c r="E1306" s="780"/>
      <c r="F1306" s="780"/>
      <c r="G1306" s="780"/>
      <c r="H1306" s="780"/>
      <c r="I1306" s="780"/>
      <c r="J1306" s="780"/>
      <c r="K1306" s="780"/>
      <c r="L1306" s="780"/>
      <c r="M1306" s="780"/>
      <c r="N1306" s="780"/>
      <c r="O1306" s="780"/>
      <c r="P1306" s="780"/>
      <c r="Q1306" s="781"/>
      <c r="R1306" s="778"/>
      <c r="S1306" s="778"/>
      <c r="T1306" s="778"/>
      <c r="U1306" s="778"/>
      <c r="V1306" s="778"/>
      <c r="W1306" s="778"/>
      <c r="X1306" s="778"/>
      <c r="Y1306" s="778"/>
      <c r="Z1306" s="778"/>
      <c r="AA1306" s="778"/>
      <c r="AB1306" s="778"/>
      <c r="AC1306" s="778"/>
      <c r="AD1306" s="778"/>
      <c r="AE1306" s="778"/>
      <c r="AF1306" s="778"/>
      <c r="AG1306" s="778"/>
      <c r="AH1306" s="778"/>
      <c r="AI1306" s="778"/>
      <c r="AJ1306" s="778"/>
      <c r="AK1306" s="778"/>
      <c r="AL1306" s="778"/>
      <c r="AM1306" s="778"/>
      <c r="AN1306" s="778"/>
      <c r="AO1306" s="778"/>
      <c r="AP1306" s="778"/>
      <c r="AQ1306" s="778"/>
      <c r="AR1306" s="778"/>
      <c r="AS1306" s="778"/>
      <c r="AT1306" s="778"/>
      <c r="AU1306" s="778"/>
      <c r="AV1306" s="778"/>
      <c r="AW1306" s="778"/>
      <c r="AX1306" s="778"/>
      <c r="AY1306" s="778"/>
      <c r="AZ1306" s="778"/>
      <c r="BA1306" s="778"/>
      <c r="BB1306" s="778"/>
      <c r="BC1306" s="778"/>
      <c r="BD1306" s="778"/>
      <c r="BE1306" s="778"/>
      <c r="BF1306" s="778"/>
      <c r="BG1306" s="778"/>
      <c r="BH1306" s="778"/>
      <c r="BI1306" s="778"/>
      <c r="BJ1306" s="778"/>
      <c r="BK1306" s="778"/>
      <c r="BL1306" s="778"/>
      <c r="BM1306" s="778"/>
      <c r="BN1306" s="778"/>
      <c r="BO1306" s="778"/>
      <c r="BP1306" s="778"/>
      <c r="BQ1306" s="778"/>
      <c r="BR1306" s="778"/>
      <c r="BS1306" s="778"/>
      <c r="BT1306" s="778"/>
      <c r="BU1306" s="778"/>
      <c r="BV1306" s="778"/>
      <c r="BW1306" s="778"/>
      <c r="BX1306" s="778"/>
      <c r="BY1306" s="778"/>
      <c r="BZ1306" s="778"/>
      <c r="CA1306" s="778"/>
      <c r="CB1306" s="778"/>
      <c r="CC1306" s="778"/>
      <c r="CD1306" s="778"/>
      <c r="CE1306" s="778"/>
      <c r="CF1306" s="778"/>
      <c r="CG1306" s="778"/>
      <c r="CH1306" s="778"/>
      <c r="CI1306" s="778"/>
      <c r="CJ1306" s="778"/>
      <c r="CK1306" s="778"/>
      <c r="CL1306" s="778"/>
      <c r="CM1306" s="778"/>
      <c r="CN1306" s="778"/>
      <c r="CO1306" s="778"/>
      <c r="CP1306" s="778"/>
      <c r="CQ1306" s="778"/>
      <c r="CR1306" s="778"/>
      <c r="CS1306" s="778"/>
      <c r="CT1306" s="778"/>
      <c r="CU1306" s="778"/>
      <c r="CV1306" s="778"/>
      <c r="CW1306" s="778"/>
      <c r="CX1306" s="778"/>
      <c r="CY1306" s="778"/>
      <c r="CZ1306" s="778"/>
      <c r="DA1306" s="778"/>
      <c r="DB1306" s="778"/>
      <c r="DC1306" s="778"/>
      <c r="DD1306" s="778"/>
      <c r="DE1306" s="778"/>
      <c r="DF1306" s="778"/>
      <c r="DG1306" s="778"/>
      <c r="DH1306" s="778"/>
      <c r="DI1306" s="778"/>
      <c r="DJ1306" s="778"/>
      <c r="DK1306" s="778"/>
      <c r="DL1306" s="778"/>
      <c r="DM1306" s="778"/>
      <c r="DN1306" s="778"/>
      <c r="DO1306" s="778"/>
      <c r="DP1306" s="778"/>
      <c r="DQ1306" s="778"/>
      <c r="DR1306" s="778"/>
      <c r="DS1306" s="778"/>
      <c r="DT1306" s="778"/>
      <c r="DU1306" s="778"/>
      <c r="DV1306" s="778"/>
      <c r="DW1306" s="778"/>
      <c r="DX1306" s="778"/>
      <c r="DY1306" s="778"/>
      <c r="DZ1306" s="778"/>
      <c r="EA1306" s="778"/>
      <c r="EB1306" s="778"/>
      <c r="EC1306" s="778"/>
      <c r="ED1306" s="778"/>
      <c r="EE1306" s="778"/>
      <c r="EF1306" s="778"/>
      <c r="EG1306" s="778"/>
      <c r="EH1306" s="778"/>
      <c r="EI1306" s="778"/>
      <c r="EJ1306" s="778"/>
      <c r="EK1306" s="778"/>
      <c r="EL1306" s="778"/>
      <c r="EM1306" s="778"/>
      <c r="EN1306" s="778"/>
      <c r="EO1306" s="778"/>
      <c r="EP1306" s="778"/>
      <c r="EQ1306" s="778"/>
      <c r="ER1306" s="778"/>
      <c r="ES1306" s="778"/>
      <c r="ET1306" s="778"/>
      <c r="EU1306" s="778"/>
      <c r="EV1306" s="778"/>
      <c r="EW1306" s="778"/>
      <c r="EX1306" s="778"/>
      <c r="EY1306" s="778"/>
      <c r="EZ1306" s="778"/>
      <c r="FA1306" s="778"/>
      <c r="FB1306" s="778"/>
      <c r="FC1306" s="778"/>
      <c r="FD1306" s="778"/>
      <c r="FE1306" s="778"/>
      <c r="FF1306" s="778"/>
      <c r="FG1306" s="778"/>
      <c r="FH1306" s="778"/>
      <c r="FI1306" s="778"/>
      <c r="FJ1306" s="778"/>
      <c r="FK1306" s="778"/>
      <c r="FL1306" s="778"/>
      <c r="FM1306" s="778"/>
      <c r="FN1306" s="778"/>
      <c r="FO1306" s="778"/>
      <c r="FP1306" s="778"/>
      <c r="FQ1306" s="778"/>
      <c r="FR1306" s="778"/>
      <c r="FS1306" s="778"/>
      <c r="FT1306" s="778"/>
      <c r="FU1306" s="778"/>
      <c r="FV1306" s="778"/>
      <c r="FW1306" s="778"/>
      <c r="FX1306" s="778"/>
      <c r="FY1306" s="778"/>
      <c r="FZ1306" s="778"/>
      <c r="GA1306" s="778"/>
      <c r="GB1306" s="778"/>
      <c r="GC1306" s="778"/>
      <c r="GD1306" s="778"/>
      <c r="GE1306" s="778"/>
      <c r="GF1306" s="778"/>
      <c r="GG1306" s="778"/>
      <c r="GH1306" s="778"/>
      <c r="GI1306" s="778"/>
      <c r="GJ1306" s="778"/>
      <c r="GK1306" s="778"/>
      <c r="GL1306" s="778"/>
      <c r="GM1306" s="778"/>
      <c r="GN1306" s="778"/>
      <c r="GO1306" s="778"/>
      <c r="GP1306" s="778"/>
      <c r="GQ1306" s="778"/>
      <c r="GR1306" s="778"/>
      <c r="GS1306" s="778"/>
      <c r="GT1306" s="778"/>
      <c r="GU1306" s="778"/>
      <c r="GV1306" s="778"/>
      <c r="GW1306" s="778"/>
      <c r="GX1306" s="778"/>
      <c r="GY1306" s="778"/>
      <c r="GZ1306" s="778"/>
      <c r="HA1306" s="778"/>
      <c r="HB1306" s="778"/>
      <c r="HC1306" s="778"/>
      <c r="HD1306" s="778"/>
      <c r="HE1306" s="778"/>
      <c r="HF1306" s="778"/>
      <c r="HG1306" s="778"/>
      <c r="HH1306" s="778"/>
    </row>
    <row r="1307" spans="1:216" s="782" customFormat="1">
      <c r="A1307" s="779"/>
      <c r="B1307" s="780"/>
      <c r="C1307" s="780"/>
      <c r="D1307" s="780"/>
      <c r="E1307" s="780"/>
      <c r="F1307" s="780"/>
      <c r="G1307" s="780"/>
      <c r="H1307" s="780"/>
      <c r="I1307" s="780"/>
      <c r="J1307" s="780"/>
      <c r="K1307" s="780"/>
      <c r="L1307" s="780"/>
      <c r="M1307" s="780"/>
      <c r="N1307" s="780"/>
      <c r="O1307" s="780"/>
      <c r="P1307" s="780"/>
      <c r="Q1307" s="781"/>
      <c r="R1307" s="778"/>
      <c r="S1307" s="778"/>
      <c r="T1307" s="778"/>
      <c r="U1307" s="778"/>
      <c r="V1307" s="778"/>
      <c r="W1307" s="778"/>
      <c r="X1307" s="778"/>
      <c r="Y1307" s="778"/>
      <c r="Z1307" s="778"/>
      <c r="AA1307" s="778"/>
      <c r="AB1307" s="778"/>
      <c r="AC1307" s="778"/>
      <c r="AD1307" s="778"/>
      <c r="AE1307" s="778"/>
      <c r="AF1307" s="778"/>
      <c r="AG1307" s="778"/>
      <c r="AH1307" s="778"/>
      <c r="AI1307" s="778"/>
      <c r="AJ1307" s="778"/>
      <c r="AK1307" s="778"/>
      <c r="AL1307" s="778"/>
      <c r="AM1307" s="778"/>
      <c r="AN1307" s="778"/>
      <c r="AO1307" s="778"/>
      <c r="AP1307" s="778"/>
      <c r="AQ1307" s="778"/>
      <c r="AR1307" s="778"/>
      <c r="AS1307" s="778"/>
      <c r="AT1307" s="778"/>
      <c r="AU1307" s="778"/>
      <c r="AV1307" s="778"/>
      <c r="AW1307" s="778"/>
      <c r="AX1307" s="778"/>
      <c r="AY1307" s="778"/>
      <c r="AZ1307" s="778"/>
      <c r="BA1307" s="778"/>
      <c r="BB1307" s="778"/>
      <c r="BC1307" s="778"/>
      <c r="BD1307" s="778"/>
      <c r="BE1307" s="778"/>
      <c r="BF1307" s="778"/>
      <c r="BG1307" s="778"/>
      <c r="BH1307" s="778"/>
      <c r="BI1307" s="778"/>
      <c r="BJ1307" s="778"/>
      <c r="BK1307" s="778"/>
      <c r="BL1307" s="778"/>
      <c r="BM1307" s="778"/>
      <c r="BN1307" s="778"/>
      <c r="BO1307" s="778"/>
      <c r="BP1307" s="778"/>
      <c r="BQ1307" s="778"/>
      <c r="BR1307" s="778"/>
      <c r="BS1307" s="778"/>
      <c r="BT1307" s="778"/>
      <c r="BU1307" s="778"/>
      <c r="BV1307" s="778"/>
      <c r="BW1307" s="778"/>
      <c r="BX1307" s="778"/>
      <c r="BY1307" s="778"/>
      <c r="BZ1307" s="778"/>
      <c r="CA1307" s="778"/>
      <c r="CB1307" s="778"/>
      <c r="CC1307" s="778"/>
      <c r="CD1307" s="778"/>
      <c r="CE1307" s="778"/>
      <c r="CF1307" s="778"/>
      <c r="CG1307" s="778"/>
      <c r="CH1307" s="778"/>
      <c r="CI1307" s="778"/>
      <c r="CJ1307" s="778"/>
      <c r="CK1307" s="778"/>
      <c r="CL1307" s="778"/>
      <c r="CM1307" s="778"/>
      <c r="CN1307" s="778"/>
      <c r="CO1307" s="778"/>
      <c r="CP1307" s="778"/>
      <c r="CQ1307" s="778"/>
      <c r="CR1307" s="778"/>
      <c r="CS1307" s="778"/>
      <c r="CT1307" s="778"/>
      <c r="CU1307" s="778"/>
      <c r="CV1307" s="778"/>
      <c r="CW1307" s="778"/>
      <c r="CX1307" s="778"/>
      <c r="CY1307" s="778"/>
      <c r="CZ1307" s="778"/>
      <c r="DA1307" s="778"/>
      <c r="DB1307" s="778"/>
      <c r="DC1307" s="778"/>
      <c r="DD1307" s="778"/>
      <c r="DE1307" s="778"/>
      <c r="DF1307" s="778"/>
      <c r="DG1307" s="778"/>
      <c r="DH1307" s="778"/>
      <c r="DI1307" s="778"/>
      <c r="DJ1307" s="778"/>
      <c r="DK1307" s="778"/>
      <c r="DL1307" s="778"/>
      <c r="DM1307" s="778"/>
      <c r="DN1307" s="778"/>
      <c r="DO1307" s="778"/>
      <c r="DP1307" s="778"/>
      <c r="DQ1307" s="778"/>
      <c r="DR1307" s="778"/>
      <c r="DS1307" s="778"/>
      <c r="DT1307" s="778"/>
      <c r="DU1307" s="778"/>
      <c r="DV1307" s="778"/>
      <c r="DW1307" s="778"/>
      <c r="DX1307" s="778"/>
      <c r="DY1307" s="778"/>
      <c r="DZ1307" s="778"/>
      <c r="EA1307" s="778"/>
      <c r="EB1307" s="778"/>
      <c r="EC1307" s="778"/>
      <c r="ED1307" s="778"/>
      <c r="EE1307" s="778"/>
      <c r="EF1307" s="778"/>
      <c r="EG1307" s="778"/>
      <c r="EH1307" s="778"/>
      <c r="EI1307" s="778"/>
      <c r="EJ1307" s="778"/>
      <c r="EK1307" s="778"/>
      <c r="EL1307" s="778"/>
      <c r="EM1307" s="778"/>
      <c r="EN1307" s="778"/>
      <c r="EO1307" s="778"/>
      <c r="EP1307" s="778"/>
      <c r="EQ1307" s="778"/>
      <c r="ER1307" s="778"/>
      <c r="ES1307" s="778"/>
      <c r="ET1307" s="778"/>
      <c r="EU1307" s="778"/>
      <c r="EV1307" s="778"/>
      <c r="EW1307" s="778"/>
      <c r="EX1307" s="778"/>
      <c r="EY1307" s="778"/>
      <c r="EZ1307" s="778"/>
      <c r="FA1307" s="778"/>
      <c r="FB1307" s="778"/>
      <c r="FC1307" s="778"/>
      <c r="FD1307" s="778"/>
      <c r="FE1307" s="778"/>
      <c r="FF1307" s="778"/>
      <c r="FG1307" s="778"/>
      <c r="FH1307" s="778"/>
      <c r="FI1307" s="778"/>
      <c r="FJ1307" s="778"/>
      <c r="FK1307" s="778"/>
      <c r="FL1307" s="778"/>
      <c r="FM1307" s="778"/>
      <c r="FN1307" s="778"/>
      <c r="FO1307" s="778"/>
      <c r="FP1307" s="778"/>
      <c r="FQ1307" s="778"/>
      <c r="FR1307" s="778"/>
      <c r="FS1307" s="778"/>
      <c r="FT1307" s="778"/>
      <c r="FU1307" s="778"/>
      <c r="FV1307" s="778"/>
      <c r="FW1307" s="778"/>
      <c r="FX1307" s="778"/>
      <c r="FY1307" s="778"/>
      <c r="FZ1307" s="778"/>
      <c r="GA1307" s="778"/>
      <c r="GB1307" s="778"/>
      <c r="GC1307" s="778"/>
      <c r="GD1307" s="778"/>
      <c r="GE1307" s="778"/>
      <c r="GF1307" s="778"/>
      <c r="GG1307" s="778"/>
      <c r="GH1307" s="778"/>
      <c r="GI1307" s="778"/>
      <c r="GJ1307" s="778"/>
      <c r="GK1307" s="778"/>
      <c r="GL1307" s="778"/>
      <c r="GM1307" s="778"/>
      <c r="GN1307" s="778"/>
      <c r="GO1307" s="778"/>
      <c r="GP1307" s="778"/>
      <c r="GQ1307" s="778"/>
      <c r="GR1307" s="778"/>
      <c r="GS1307" s="778"/>
      <c r="GT1307" s="778"/>
      <c r="GU1307" s="778"/>
      <c r="GV1307" s="778"/>
      <c r="GW1307" s="778"/>
      <c r="GX1307" s="778"/>
      <c r="GY1307" s="778"/>
      <c r="GZ1307" s="778"/>
      <c r="HA1307" s="778"/>
      <c r="HB1307" s="778"/>
      <c r="HC1307" s="778"/>
      <c r="HD1307" s="778"/>
      <c r="HE1307" s="778"/>
      <c r="HF1307" s="778"/>
      <c r="HG1307" s="778"/>
      <c r="HH1307" s="778"/>
    </row>
    <row r="1308" spans="1:216" s="782" customFormat="1">
      <c r="A1308" s="779"/>
      <c r="B1308" s="780"/>
      <c r="C1308" s="780"/>
      <c r="D1308" s="780"/>
      <c r="E1308" s="780"/>
      <c r="F1308" s="780"/>
      <c r="G1308" s="780"/>
      <c r="H1308" s="780"/>
      <c r="I1308" s="780"/>
      <c r="J1308" s="780"/>
      <c r="K1308" s="780"/>
      <c r="L1308" s="780"/>
      <c r="M1308" s="780"/>
      <c r="N1308" s="780"/>
      <c r="O1308" s="780"/>
      <c r="P1308" s="780"/>
      <c r="Q1308" s="781"/>
      <c r="R1308" s="778"/>
      <c r="S1308" s="778"/>
      <c r="T1308" s="778"/>
      <c r="U1308" s="778"/>
      <c r="V1308" s="778"/>
      <c r="W1308" s="778"/>
      <c r="X1308" s="778"/>
      <c r="Y1308" s="778"/>
      <c r="Z1308" s="778"/>
      <c r="AA1308" s="778"/>
      <c r="AB1308" s="778"/>
      <c r="AC1308" s="778"/>
      <c r="AD1308" s="778"/>
      <c r="AE1308" s="778"/>
      <c r="AF1308" s="778"/>
      <c r="AG1308" s="778"/>
      <c r="AH1308" s="778"/>
      <c r="AI1308" s="778"/>
      <c r="AJ1308" s="778"/>
      <c r="AK1308" s="778"/>
      <c r="AL1308" s="778"/>
      <c r="AM1308" s="778"/>
      <c r="AN1308" s="778"/>
      <c r="AO1308" s="778"/>
      <c r="AP1308" s="778"/>
      <c r="AQ1308" s="778"/>
      <c r="AR1308" s="778"/>
      <c r="AS1308" s="778"/>
      <c r="AT1308" s="778"/>
      <c r="AU1308" s="778"/>
      <c r="AV1308" s="778"/>
      <c r="AW1308" s="778"/>
      <c r="AX1308" s="778"/>
      <c r="AY1308" s="778"/>
      <c r="AZ1308" s="778"/>
      <c r="BA1308" s="778"/>
      <c r="BB1308" s="778"/>
      <c r="BC1308" s="778"/>
      <c r="BD1308" s="778"/>
      <c r="BE1308" s="778"/>
      <c r="BF1308" s="778"/>
      <c r="BG1308" s="778"/>
      <c r="BH1308" s="778"/>
      <c r="BI1308" s="778"/>
      <c r="BJ1308" s="778"/>
      <c r="BK1308" s="778"/>
      <c r="BL1308" s="778"/>
      <c r="BM1308" s="778"/>
      <c r="BN1308" s="778"/>
      <c r="BO1308" s="778"/>
      <c r="BP1308" s="778"/>
      <c r="BQ1308" s="778"/>
      <c r="BR1308" s="778"/>
      <c r="BS1308" s="778"/>
      <c r="BT1308" s="778"/>
      <c r="BU1308" s="778"/>
      <c r="BV1308" s="778"/>
      <c r="BW1308" s="778"/>
      <c r="BX1308" s="778"/>
      <c r="BY1308" s="778"/>
      <c r="BZ1308" s="778"/>
      <c r="CA1308" s="778"/>
      <c r="CB1308" s="778"/>
      <c r="CC1308" s="778"/>
      <c r="CD1308" s="778"/>
      <c r="CE1308" s="778"/>
      <c r="CF1308" s="778"/>
      <c r="CG1308" s="778"/>
      <c r="CH1308" s="778"/>
      <c r="CI1308" s="778"/>
      <c r="CJ1308" s="778"/>
      <c r="CK1308" s="778"/>
      <c r="CL1308" s="778"/>
      <c r="CM1308" s="778"/>
      <c r="CN1308" s="778"/>
      <c r="CO1308" s="778"/>
      <c r="CP1308" s="778"/>
      <c r="CQ1308" s="778"/>
      <c r="CR1308" s="778"/>
      <c r="CS1308" s="778"/>
      <c r="CT1308" s="778"/>
      <c r="CU1308" s="778"/>
      <c r="CV1308" s="778"/>
      <c r="CW1308" s="778"/>
      <c r="CX1308" s="778"/>
      <c r="CY1308" s="778"/>
      <c r="CZ1308" s="778"/>
      <c r="DA1308" s="778"/>
      <c r="DB1308" s="778"/>
      <c r="DC1308" s="778"/>
      <c r="DD1308" s="778"/>
      <c r="DE1308" s="778"/>
      <c r="DF1308" s="778"/>
      <c r="DG1308" s="778"/>
      <c r="DH1308" s="778"/>
      <c r="DI1308" s="778"/>
      <c r="DJ1308" s="778"/>
      <c r="DK1308" s="778"/>
      <c r="DL1308" s="778"/>
      <c r="DM1308" s="778"/>
      <c r="DN1308" s="778"/>
      <c r="DO1308" s="778"/>
      <c r="DP1308" s="778"/>
      <c r="DQ1308" s="778"/>
      <c r="DR1308" s="778"/>
      <c r="DS1308" s="778"/>
      <c r="DT1308" s="778"/>
      <c r="DU1308" s="778"/>
      <c r="DV1308" s="778"/>
      <c r="DW1308" s="778"/>
      <c r="DX1308" s="778"/>
      <c r="DY1308" s="778"/>
      <c r="DZ1308" s="778"/>
      <c r="EA1308" s="778"/>
      <c r="EB1308" s="778"/>
      <c r="EC1308" s="778"/>
      <c r="ED1308" s="778"/>
      <c r="EE1308" s="778"/>
      <c r="EF1308" s="778"/>
      <c r="EG1308" s="778"/>
      <c r="EH1308" s="778"/>
      <c r="EI1308" s="778"/>
      <c r="EJ1308" s="778"/>
      <c r="EK1308" s="778"/>
      <c r="EL1308" s="778"/>
      <c r="EM1308" s="778"/>
      <c r="EN1308" s="778"/>
      <c r="EO1308" s="778"/>
      <c r="EP1308" s="778"/>
      <c r="EQ1308" s="778"/>
      <c r="ER1308" s="778"/>
      <c r="ES1308" s="778"/>
      <c r="ET1308" s="778"/>
      <c r="EU1308" s="778"/>
      <c r="EV1308" s="778"/>
      <c r="EW1308" s="778"/>
      <c r="EX1308" s="778"/>
      <c r="EY1308" s="778"/>
      <c r="EZ1308" s="778"/>
      <c r="FA1308" s="778"/>
      <c r="FB1308" s="778"/>
      <c r="FC1308" s="778"/>
      <c r="FD1308" s="778"/>
      <c r="FE1308" s="778"/>
      <c r="FF1308" s="778"/>
      <c r="FG1308" s="778"/>
      <c r="FH1308" s="778"/>
      <c r="FI1308" s="778"/>
      <c r="FJ1308" s="778"/>
      <c r="FK1308" s="778"/>
      <c r="FL1308" s="778"/>
      <c r="FM1308" s="778"/>
      <c r="FN1308" s="778"/>
      <c r="FO1308" s="778"/>
      <c r="FP1308" s="778"/>
      <c r="FQ1308" s="778"/>
      <c r="FR1308" s="778"/>
      <c r="FS1308" s="778"/>
      <c r="FT1308" s="778"/>
      <c r="FU1308" s="778"/>
      <c r="FV1308" s="778"/>
      <c r="FW1308" s="778"/>
      <c r="FX1308" s="778"/>
      <c r="FY1308" s="778"/>
      <c r="FZ1308" s="778"/>
      <c r="GA1308" s="778"/>
      <c r="GB1308" s="778"/>
      <c r="GC1308" s="778"/>
      <c r="GD1308" s="778"/>
      <c r="GE1308" s="778"/>
      <c r="GF1308" s="778"/>
      <c r="GG1308" s="778"/>
      <c r="GH1308" s="778"/>
      <c r="GI1308" s="778"/>
      <c r="GJ1308" s="778"/>
      <c r="GK1308" s="778"/>
      <c r="GL1308" s="778"/>
      <c r="GM1308" s="778"/>
      <c r="GN1308" s="778"/>
      <c r="GO1308" s="778"/>
      <c r="GP1308" s="778"/>
      <c r="GQ1308" s="778"/>
      <c r="GR1308" s="778"/>
      <c r="GS1308" s="778"/>
      <c r="GT1308" s="778"/>
      <c r="GU1308" s="778"/>
      <c r="GV1308" s="778"/>
      <c r="GW1308" s="778"/>
      <c r="GX1308" s="778"/>
      <c r="GY1308" s="778"/>
      <c r="GZ1308" s="778"/>
      <c r="HA1308" s="778"/>
      <c r="HB1308" s="778"/>
      <c r="HC1308" s="778"/>
      <c r="HD1308" s="778"/>
      <c r="HE1308" s="778"/>
      <c r="HF1308" s="778"/>
      <c r="HG1308" s="778"/>
      <c r="HH1308" s="778"/>
    </row>
    <row r="1309" spans="1:216" s="782" customFormat="1">
      <c r="A1309" s="779"/>
      <c r="B1309" s="780"/>
      <c r="C1309" s="780"/>
      <c r="D1309" s="780"/>
      <c r="E1309" s="780"/>
      <c r="F1309" s="780"/>
      <c r="G1309" s="780"/>
      <c r="H1309" s="780"/>
      <c r="I1309" s="780"/>
      <c r="J1309" s="780"/>
      <c r="K1309" s="780"/>
      <c r="L1309" s="780"/>
      <c r="M1309" s="780"/>
      <c r="N1309" s="780"/>
      <c r="O1309" s="780"/>
      <c r="P1309" s="780"/>
      <c r="Q1309" s="781"/>
      <c r="R1309" s="778"/>
      <c r="S1309" s="778"/>
      <c r="T1309" s="778"/>
      <c r="U1309" s="778"/>
      <c r="V1309" s="778"/>
      <c r="W1309" s="778"/>
      <c r="X1309" s="778"/>
      <c r="Y1309" s="778"/>
      <c r="Z1309" s="778"/>
      <c r="AA1309" s="778"/>
      <c r="AB1309" s="778"/>
      <c r="AC1309" s="778"/>
      <c r="AD1309" s="778"/>
      <c r="AE1309" s="778"/>
      <c r="AF1309" s="778"/>
      <c r="AG1309" s="778"/>
      <c r="AH1309" s="778"/>
      <c r="AI1309" s="778"/>
      <c r="AJ1309" s="778"/>
      <c r="AK1309" s="778"/>
      <c r="AL1309" s="778"/>
      <c r="AM1309" s="778"/>
      <c r="AN1309" s="778"/>
      <c r="AO1309" s="778"/>
      <c r="AP1309" s="778"/>
      <c r="AQ1309" s="778"/>
      <c r="AR1309" s="778"/>
      <c r="AS1309" s="778"/>
      <c r="AT1309" s="778"/>
      <c r="AU1309" s="778"/>
      <c r="AV1309" s="778"/>
      <c r="AW1309" s="778"/>
      <c r="AX1309" s="778"/>
      <c r="AY1309" s="778"/>
      <c r="AZ1309" s="778"/>
      <c r="BA1309" s="778"/>
      <c r="BB1309" s="778"/>
      <c r="BC1309" s="778"/>
      <c r="BD1309" s="778"/>
      <c r="BE1309" s="778"/>
      <c r="BF1309" s="778"/>
      <c r="BG1309" s="778"/>
      <c r="BH1309" s="778"/>
      <c r="BI1309" s="778"/>
      <c r="BJ1309" s="778"/>
      <c r="BK1309" s="778"/>
      <c r="BL1309" s="778"/>
      <c r="BM1309" s="778"/>
      <c r="BN1309" s="778"/>
      <c r="BO1309" s="778"/>
      <c r="BP1309" s="778"/>
      <c r="BQ1309" s="778"/>
      <c r="BR1309" s="778"/>
      <c r="BS1309" s="778"/>
      <c r="BT1309" s="778"/>
      <c r="BU1309" s="778"/>
      <c r="BV1309" s="778"/>
      <c r="BW1309" s="778"/>
      <c r="BX1309" s="778"/>
      <c r="BY1309" s="778"/>
      <c r="BZ1309" s="778"/>
      <c r="CA1309" s="778"/>
      <c r="CB1309" s="778"/>
      <c r="CC1309" s="778"/>
      <c r="CD1309" s="778"/>
      <c r="CE1309" s="778"/>
      <c r="CF1309" s="778"/>
      <c r="CG1309" s="778"/>
      <c r="CH1309" s="778"/>
      <c r="CI1309" s="778"/>
      <c r="CJ1309" s="778"/>
      <c r="CK1309" s="778"/>
      <c r="CL1309" s="778"/>
      <c r="CM1309" s="778"/>
      <c r="CN1309" s="778"/>
      <c r="CO1309" s="778"/>
      <c r="CP1309" s="778"/>
      <c r="CQ1309" s="778"/>
      <c r="CR1309" s="778"/>
      <c r="CS1309" s="778"/>
      <c r="CT1309" s="778"/>
      <c r="CU1309" s="778"/>
      <c r="CV1309" s="778"/>
      <c r="CW1309" s="778"/>
      <c r="CX1309" s="778"/>
      <c r="CY1309" s="778"/>
      <c r="CZ1309" s="778"/>
      <c r="DA1309" s="778"/>
      <c r="DB1309" s="778"/>
      <c r="DC1309" s="778"/>
      <c r="DD1309" s="778"/>
      <c r="DE1309" s="778"/>
      <c r="DF1309" s="778"/>
      <c r="DG1309" s="778"/>
      <c r="DH1309" s="778"/>
      <c r="DI1309" s="778"/>
      <c r="DJ1309" s="778"/>
      <c r="DK1309" s="778"/>
      <c r="DL1309" s="778"/>
      <c r="DM1309" s="778"/>
      <c r="DN1309" s="778"/>
      <c r="DO1309" s="778"/>
      <c r="DP1309" s="778"/>
      <c r="DQ1309" s="778"/>
      <c r="DR1309" s="778"/>
      <c r="DS1309" s="778"/>
      <c r="DT1309" s="778"/>
      <c r="DU1309" s="778"/>
      <c r="DV1309" s="778"/>
      <c r="DW1309" s="778"/>
      <c r="DX1309" s="778"/>
      <c r="DY1309" s="778"/>
      <c r="DZ1309" s="778"/>
      <c r="EA1309" s="778"/>
      <c r="EB1309" s="778"/>
      <c r="EC1309" s="778"/>
      <c r="ED1309" s="778"/>
      <c r="EE1309" s="778"/>
      <c r="EF1309" s="778"/>
      <c r="EG1309" s="778"/>
      <c r="EH1309" s="778"/>
      <c r="EI1309" s="778"/>
      <c r="EJ1309" s="778"/>
      <c r="EK1309" s="778"/>
      <c r="EL1309" s="778"/>
      <c r="EM1309" s="778"/>
      <c r="EN1309" s="778"/>
      <c r="EO1309" s="778"/>
      <c r="EP1309" s="778"/>
      <c r="EQ1309" s="778"/>
      <c r="ER1309" s="778"/>
      <c r="ES1309" s="778"/>
      <c r="ET1309" s="778"/>
      <c r="EU1309" s="778"/>
      <c r="EV1309" s="778"/>
      <c r="EW1309" s="778"/>
      <c r="EX1309" s="778"/>
      <c r="EY1309" s="778"/>
      <c r="EZ1309" s="778"/>
      <c r="FA1309" s="778"/>
      <c r="FB1309" s="778"/>
      <c r="FC1309" s="778"/>
      <c r="FD1309" s="778"/>
      <c r="FE1309" s="778"/>
      <c r="FF1309" s="778"/>
      <c r="FG1309" s="778"/>
      <c r="FH1309" s="778"/>
      <c r="FI1309" s="778"/>
      <c r="FJ1309" s="778"/>
      <c r="FK1309" s="778"/>
      <c r="FL1309" s="778"/>
      <c r="FM1309" s="778"/>
      <c r="FN1309" s="778"/>
      <c r="FO1309" s="778"/>
      <c r="FP1309" s="778"/>
      <c r="FQ1309" s="778"/>
      <c r="FR1309" s="778"/>
      <c r="FS1309" s="778"/>
      <c r="FT1309" s="778"/>
      <c r="FU1309" s="778"/>
      <c r="FV1309" s="778"/>
      <c r="FW1309" s="778"/>
      <c r="FX1309" s="778"/>
      <c r="FY1309" s="778"/>
      <c r="FZ1309" s="778"/>
      <c r="GA1309" s="778"/>
      <c r="GB1309" s="778"/>
      <c r="GC1309" s="778"/>
      <c r="GD1309" s="778"/>
      <c r="GE1309" s="778"/>
      <c r="GF1309" s="778"/>
      <c r="GG1309" s="778"/>
      <c r="GH1309" s="778"/>
      <c r="GI1309" s="778"/>
      <c r="GJ1309" s="778"/>
      <c r="GK1309" s="778"/>
      <c r="GL1309" s="778"/>
      <c r="GM1309" s="778"/>
      <c r="GN1309" s="778"/>
      <c r="GO1309" s="778"/>
      <c r="GP1309" s="778"/>
      <c r="GQ1309" s="778"/>
      <c r="GR1309" s="778"/>
      <c r="GS1309" s="778"/>
      <c r="GT1309" s="778"/>
      <c r="GU1309" s="778"/>
      <c r="GV1309" s="778"/>
      <c r="GW1309" s="778"/>
      <c r="GX1309" s="778"/>
      <c r="GY1309" s="778"/>
      <c r="GZ1309" s="778"/>
      <c r="HA1309" s="778"/>
      <c r="HB1309" s="778"/>
      <c r="HC1309" s="778"/>
      <c r="HD1309" s="778"/>
      <c r="HE1309" s="778"/>
      <c r="HF1309" s="778"/>
      <c r="HG1309" s="778"/>
      <c r="HH1309" s="778"/>
    </row>
    <row r="1310" spans="1:216" s="782" customFormat="1">
      <c r="A1310" s="779"/>
      <c r="B1310" s="780"/>
      <c r="C1310" s="780"/>
      <c r="D1310" s="780"/>
      <c r="E1310" s="780"/>
      <c r="F1310" s="780"/>
      <c r="G1310" s="780"/>
      <c r="H1310" s="780"/>
      <c r="I1310" s="780"/>
      <c r="J1310" s="780"/>
      <c r="K1310" s="780"/>
      <c r="L1310" s="780"/>
      <c r="M1310" s="780"/>
      <c r="N1310" s="780"/>
      <c r="O1310" s="780"/>
      <c r="P1310" s="780"/>
      <c r="Q1310" s="781"/>
      <c r="R1310" s="778"/>
      <c r="S1310" s="778"/>
      <c r="T1310" s="778"/>
      <c r="U1310" s="778"/>
      <c r="V1310" s="778"/>
      <c r="W1310" s="778"/>
      <c r="X1310" s="778"/>
      <c r="Y1310" s="778"/>
      <c r="Z1310" s="778"/>
      <c r="AA1310" s="778"/>
      <c r="AB1310" s="778"/>
      <c r="AC1310" s="778"/>
      <c r="AD1310" s="778"/>
      <c r="AE1310" s="778"/>
      <c r="AF1310" s="778"/>
      <c r="AG1310" s="778"/>
      <c r="AH1310" s="778"/>
      <c r="AI1310" s="778"/>
      <c r="AJ1310" s="778"/>
      <c r="AK1310" s="778"/>
      <c r="AL1310" s="778"/>
      <c r="AM1310" s="778"/>
      <c r="AN1310" s="778"/>
      <c r="AO1310" s="778"/>
      <c r="AP1310" s="778"/>
      <c r="AQ1310" s="778"/>
      <c r="AR1310" s="778"/>
      <c r="AS1310" s="778"/>
      <c r="AT1310" s="778"/>
      <c r="AU1310" s="778"/>
      <c r="AV1310" s="778"/>
      <c r="AW1310" s="778"/>
      <c r="AX1310" s="778"/>
      <c r="AY1310" s="778"/>
      <c r="AZ1310" s="778"/>
      <c r="BA1310" s="778"/>
      <c r="BB1310" s="778"/>
      <c r="BC1310" s="778"/>
      <c r="BD1310" s="778"/>
      <c r="BE1310" s="778"/>
      <c r="BF1310" s="778"/>
      <c r="BG1310" s="778"/>
      <c r="BH1310" s="778"/>
      <c r="BI1310" s="778"/>
      <c r="BJ1310" s="778"/>
      <c r="BK1310" s="778"/>
      <c r="BL1310" s="778"/>
      <c r="BM1310" s="778"/>
      <c r="BN1310" s="778"/>
      <c r="BO1310" s="778"/>
      <c r="BP1310" s="778"/>
      <c r="BQ1310" s="778"/>
      <c r="BR1310" s="778"/>
      <c r="BS1310" s="778"/>
      <c r="BT1310" s="778"/>
      <c r="BU1310" s="778"/>
      <c r="BV1310" s="778"/>
      <c r="BW1310" s="778"/>
      <c r="BX1310" s="778"/>
      <c r="BY1310" s="778"/>
      <c r="BZ1310" s="778"/>
      <c r="CA1310" s="778"/>
      <c r="CB1310" s="778"/>
      <c r="CC1310" s="778"/>
      <c r="CD1310" s="778"/>
      <c r="CE1310" s="778"/>
      <c r="CF1310" s="778"/>
      <c r="CG1310" s="778"/>
      <c r="CH1310" s="778"/>
      <c r="CI1310" s="778"/>
      <c r="CJ1310" s="778"/>
      <c r="CK1310" s="778"/>
      <c r="CL1310" s="778"/>
      <c r="CM1310" s="778"/>
      <c r="CN1310" s="778"/>
      <c r="CO1310" s="778"/>
      <c r="CP1310" s="778"/>
      <c r="CQ1310" s="778"/>
      <c r="CR1310" s="778"/>
      <c r="CS1310" s="778"/>
      <c r="CT1310" s="778"/>
      <c r="CU1310" s="778"/>
      <c r="CV1310" s="778"/>
      <c r="CW1310" s="778"/>
      <c r="CX1310" s="778"/>
      <c r="CY1310" s="778"/>
      <c r="CZ1310" s="778"/>
      <c r="DA1310" s="778"/>
      <c r="DB1310" s="778"/>
      <c r="DC1310" s="778"/>
      <c r="DD1310" s="778"/>
      <c r="DE1310" s="778"/>
      <c r="DF1310" s="778"/>
      <c r="DG1310" s="778"/>
      <c r="DH1310" s="778"/>
      <c r="DI1310" s="778"/>
      <c r="DJ1310" s="778"/>
      <c r="DK1310" s="778"/>
      <c r="DL1310" s="778"/>
      <c r="DM1310" s="778"/>
      <c r="DN1310" s="778"/>
      <c r="DO1310" s="778"/>
      <c r="DP1310" s="778"/>
      <c r="DQ1310" s="778"/>
      <c r="DR1310" s="778"/>
      <c r="DS1310" s="778"/>
      <c r="DT1310" s="778"/>
      <c r="DU1310" s="778"/>
      <c r="DV1310" s="778"/>
      <c r="DW1310" s="778"/>
      <c r="DX1310" s="778"/>
      <c r="DY1310" s="778"/>
      <c r="DZ1310" s="778"/>
      <c r="EA1310" s="778"/>
      <c r="EB1310" s="778"/>
      <c r="EC1310" s="778"/>
      <c r="ED1310" s="778"/>
      <c r="EE1310" s="778"/>
      <c r="EF1310" s="778"/>
      <c r="EG1310" s="778"/>
      <c r="EH1310" s="778"/>
      <c r="EI1310" s="778"/>
      <c r="EJ1310" s="778"/>
      <c r="EK1310" s="778"/>
      <c r="EL1310" s="778"/>
      <c r="EM1310" s="778"/>
      <c r="EN1310" s="778"/>
      <c r="EO1310" s="778"/>
      <c r="EP1310" s="778"/>
      <c r="EQ1310" s="778"/>
      <c r="ER1310" s="778"/>
      <c r="ES1310" s="778"/>
      <c r="ET1310" s="778"/>
      <c r="EU1310" s="778"/>
      <c r="EV1310" s="778"/>
      <c r="EW1310" s="778"/>
      <c r="EX1310" s="778"/>
      <c r="EY1310" s="778"/>
      <c r="EZ1310" s="778"/>
      <c r="FA1310" s="778"/>
      <c r="FB1310" s="778"/>
      <c r="FC1310" s="778"/>
      <c r="FD1310" s="778"/>
      <c r="FE1310" s="778"/>
      <c r="FF1310" s="778"/>
      <c r="FG1310" s="778"/>
      <c r="FH1310" s="778"/>
      <c r="FI1310" s="778"/>
      <c r="FJ1310" s="778"/>
      <c r="FK1310" s="778"/>
      <c r="FL1310" s="778"/>
      <c r="FM1310" s="778"/>
      <c r="FN1310" s="778"/>
      <c r="FO1310" s="778"/>
      <c r="FP1310" s="778"/>
      <c r="FQ1310" s="778"/>
      <c r="FR1310" s="778"/>
      <c r="FS1310" s="778"/>
      <c r="FT1310" s="778"/>
      <c r="FU1310" s="778"/>
      <c r="FV1310" s="778"/>
      <c r="FW1310" s="778"/>
      <c r="FX1310" s="778"/>
      <c r="FY1310" s="778"/>
      <c r="FZ1310" s="778"/>
      <c r="GA1310" s="778"/>
      <c r="GB1310" s="778"/>
      <c r="GC1310" s="778"/>
      <c r="GD1310" s="778"/>
      <c r="GE1310" s="778"/>
      <c r="GF1310" s="778"/>
      <c r="GG1310" s="778"/>
      <c r="GH1310" s="778"/>
      <c r="GI1310" s="778"/>
      <c r="GJ1310" s="778"/>
      <c r="GK1310" s="778"/>
      <c r="GL1310" s="778"/>
      <c r="GM1310" s="778"/>
      <c r="GN1310" s="778"/>
      <c r="GO1310" s="778"/>
      <c r="GP1310" s="778"/>
      <c r="GQ1310" s="778"/>
      <c r="GR1310" s="778"/>
      <c r="GS1310" s="778"/>
      <c r="GT1310" s="778"/>
      <c r="GU1310" s="778"/>
      <c r="GV1310" s="778"/>
      <c r="GW1310" s="778"/>
      <c r="GX1310" s="778"/>
      <c r="GY1310" s="778"/>
      <c r="GZ1310" s="778"/>
      <c r="HA1310" s="778"/>
      <c r="HB1310" s="778"/>
      <c r="HC1310" s="778"/>
      <c r="HD1310" s="778"/>
      <c r="HE1310" s="778"/>
      <c r="HF1310" s="778"/>
      <c r="HG1310" s="778"/>
      <c r="HH1310" s="778"/>
    </row>
    <row r="1311" spans="1:216" s="782" customFormat="1">
      <c r="A1311" s="779"/>
      <c r="B1311" s="780"/>
      <c r="C1311" s="780"/>
      <c r="D1311" s="780"/>
      <c r="E1311" s="780"/>
      <c r="F1311" s="780"/>
      <c r="G1311" s="780"/>
      <c r="H1311" s="780"/>
      <c r="I1311" s="780"/>
      <c r="J1311" s="780"/>
      <c r="K1311" s="780"/>
      <c r="L1311" s="780"/>
      <c r="M1311" s="780"/>
      <c r="N1311" s="780"/>
      <c r="O1311" s="780"/>
      <c r="P1311" s="780"/>
      <c r="Q1311" s="781"/>
      <c r="R1311" s="778"/>
      <c r="S1311" s="778"/>
      <c r="T1311" s="778"/>
      <c r="U1311" s="778"/>
      <c r="V1311" s="778"/>
      <c r="W1311" s="778"/>
      <c r="X1311" s="778"/>
      <c r="Y1311" s="778"/>
      <c r="Z1311" s="778"/>
      <c r="AA1311" s="778"/>
      <c r="AB1311" s="778"/>
      <c r="AC1311" s="778"/>
      <c r="AD1311" s="778"/>
      <c r="AE1311" s="778"/>
      <c r="AF1311" s="778"/>
      <c r="AG1311" s="778"/>
      <c r="AH1311" s="778"/>
      <c r="AI1311" s="778"/>
      <c r="AJ1311" s="778"/>
      <c r="AK1311" s="778"/>
      <c r="AL1311" s="778"/>
      <c r="AM1311" s="778"/>
      <c r="AN1311" s="778"/>
      <c r="AO1311" s="778"/>
      <c r="AP1311" s="778"/>
      <c r="AQ1311" s="778"/>
      <c r="AR1311" s="778"/>
      <c r="AS1311" s="778"/>
      <c r="AT1311" s="778"/>
      <c r="AU1311" s="778"/>
      <c r="AV1311" s="778"/>
      <c r="AW1311" s="778"/>
      <c r="AX1311" s="778"/>
      <c r="AY1311" s="778"/>
      <c r="AZ1311" s="778"/>
      <c r="BA1311" s="778"/>
      <c r="BB1311" s="778"/>
      <c r="BC1311" s="778"/>
      <c r="BD1311" s="778"/>
      <c r="BE1311" s="778"/>
      <c r="BF1311" s="778"/>
      <c r="BG1311" s="778"/>
      <c r="BH1311" s="778"/>
      <c r="BI1311" s="778"/>
      <c r="BJ1311" s="778"/>
      <c r="BK1311" s="778"/>
      <c r="BL1311" s="778"/>
      <c r="BM1311" s="778"/>
      <c r="BN1311" s="778"/>
      <c r="BO1311" s="778"/>
      <c r="BP1311" s="778"/>
      <c r="BQ1311" s="778"/>
      <c r="BR1311" s="778"/>
      <c r="BS1311" s="778"/>
      <c r="BT1311" s="778"/>
      <c r="BU1311" s="778"/>
      <c r="BV1311" s="778"/>
      <c r="BW1311" s="778"/>
      <c r="BX1311" s="778"/>
      <c r="BY1311" s="778"/>
      <c r="BZ1311" s="778"/>
      <c r="CA1311" s="778"/>
      <c r="CB1311" s="778"/>
      <c r="CC1311" s="778"/>
      <c r="CD1311" s="778"/>
      <c r="CE1311" s="778"/>
      <c r="CF1311" s="778"/>
      <c r="CG1311" s="778"/>
      <c r="CH1311" s="778"/>
      <c r="CI1311" s="778"/>
      <c r="CJ1311" s="778"/>
      <c r="CK1311" s="778"/>
      <c r="CL1311" s="778"/>
      <c r="CM1311" s="778"/>
      <c r="CN1311" s="778"/>
      <c r="CO1311" s="778"/>
      <c r="CP1311" s="778"/>
      <c r="CQ1311" s="778"/>
      <c r="CR1311" s="778"/>
      <c r="CS1311" s="778"/>
      <c r="CT1311" s="778"/>
      <c r="CU1311" s="778"/>
      <c r="CV1311" s="778"/>
      <c r="CW1311" s="778"/>
      <c r="CX1311" s="778"/>
      <c r="CY1311" s="778"/>
      <c r="CZ1311" s="778"/>
      <c r="DA1311" s="778"/>
      <c r="DB1311" s="778"/>
      <c r="DC1311" s="778"/>
      <c r="DD1311" s="778"/>
      <c r="DE1311" s="778"/>
      <c r="DF1311" s="778"/>
      <c r="DG1311" s="778"/>
      <c r="DH1311" s="778"/>
      <c r="DI1311" s="778"/>
      <c r="DJ1311" s="778"/>
      <c r="DK1311" s="778"/>
      <c r="DL1311" s="778"/>
      <c r="DM1311" s="778"/>
      <c r="DN1311" s="778"/>
      <c r="DO1311" s="778"/>
      <c r="DP1311" s="778"/>
      <c r="DQ1311" s="778"/>
      <c r="DR1311" s="778"/>
      <c r="DS1311" s="778"/>
      <c r="DT1311" s="778"/>
      <c r="DU1311" s="778"/>
      <c r="DV1311" s="778"/>
      <c r="DW1311" s="778"/>
      <c r="DX1311" s="778"/>
      <c r="DY1311" s="778"/>
      <c r="DZ1311" s="778"/>
      <c r="EA1311" s="778"/>
      <c r="EB1311" s="778"/>
      <c r="EC1311" s="778"/>
      <c r="ED1311" s="778"/>
      <c r="EE1311" s="778"/>
      <c r="EF1311" s="778"/>
      <c r="EG1311" s="778"/>
      <c r="EH1311" s="778"/>
      <c r="EI1311" s="778"/>
      <c r="EJ1311" s="778"/>
      <c r="EK1311" s="778"/>
      <c r="EL1311" s="778"/>
      <c r="EM1311" s="778"/>
      <c r="EN1311" s="778"/>
      <c r="EO1311" s="778"/>
      <c r="EP1311" s="778"/>
      <c r="EQ1311" s="778"/>
      <c r="ER1311" s="778"/>
      <c r="ES1311" s="778"/>
      <c r="ET1311" s="778"/>
      <c r="EU1311" s="778"/>
      <c r="EV1311" s="778"/>
      <c r="EW1311" s="778"/>
      <c r="EX1311" s="778"/>
      <c r="EY1311" s="778"/>
      <c r="EZ1311" s="778"/>
      <c r="FA1311" s="778"/>
      <c r="FB1311" s="778"/>
      <c r="FC1311" s="778"/>
      <c r="FD1311" s="778"/>
      <c r="FE1311" s="778"/>
      <c r="FF1311" s="778"/>
      <c r="FG1311" s="778"/>
      <c r="FH1311" s="778"/>
      <c r="FI1311" s="778"/>
      <c r="FJ1311" s="778"/>
      <c r="FK1311" s="778"/>
      <c r="FL1311" s="778"/>
      <c r="FM1311" s="778"/>
      <c r="FN1311" s="778"/>
      <c r="FO1311" s="778"/>
      <c r="FP1311" s="778"/>
      <c r="FQ1311" s="778"/>
      <c r="FR1311" s="778"/>
      <c r="FS1311" s="778"/>
      <c r="FT1311" s="778"/>
      <c r="FU1311" s="778"/>
      <c r="FV1311" s="778"/>
      <c r="FW1311" s="778"/>
      <c r="FX1311" s="778"/>
      <c r="FY1311" s="778"/>
      <c r="FZ1311" s="778"/>
      <c r="GA1311" s="778"/>
      <c r="GB1311" s="778"/>
      <c r="GC1311" s="778"/>
      <c r="GD1311" s="778"/>
      <c r="GE1311" s="778"/>
      <c r="GF1311" s="778"/>
      <c r="GG1311" s="778"/>
      <c r="GH1311" s="778"/>
      <c r="GI1311" s="778"/>
      <c r="GJ1311" s="778"/>
      <c r="GK1311" s="778"/>
      <c r="GL1311" s="778"/>
      <c r="GM1311" s="778"/>
      <c r="GN1311" s="778"/>
      <c r="GO1311" s="778"/>
      <c r="GP1311" s="778"/>
      <c r="GQ1311" s="778"/>
      <c r="GR1311" s="778"/>
      <c r="GS1311" s="778"/>
      <c r="GT1311" s="778"/>
      <c r="GU1311" s="778"/>
      <c r="GV1311" s="778"/>
      <c r="GW1311" s="778"/>
      <c r="GX1311" s="778"/>
      <c r="GY1311" s="778"/>
      <c r="GZ1311" s="778"/>
      <c r="HA1311" s="778"/>
      <c r="HB1311" s="778"/>
      <c r="HC1311" s="778"/>
      <c r="HD1311" s="778"/>
      <c r="HE1311" s="778"/>
      <c r="HF1311" s="778"/>
      <c r="HG1311" s="778"/>
      <c r="HH1311" s="778"/>
    </row>
    <row r="1312" spans="1:216" s="782" customFormat="1">
      <c r="A1312" s="779"/>
      <c r="B1312" s="780"/>
      <c r="C1312" s="780"/>
      <c r="D1312" s="780"/>
      <c r="E1312" s="780"/>
      <c r="F1312" s="780"/>
      <c r="G1312" s="780"/>
      <c r="H1312" s="780"/>
      <c r="I1312" s="780"/>
      <c r="J1312" s="780"/>
      <c r="K1312" s="780"/>
      <c r="L1312" s="780"/>
      <c r="M1312" s="780"/>
      <c r="N1312" s="780"/>
      <c r="O1312" s="780"/>
      <c r="P1312" s="780"/>
      <c r="Q1312" s="781"/>
      <c r="R1312" s="778"/>
      <c r="S1312" s="778"/>
      <c r="T1312" s="778"/>
      <c r="U1312" s="778"/>
      <c r="V1312" s="778"/>
      <c r="W1312" s="778"/>
      <c r="X1312" s="778"/>
      <c r="Y1312" s="778"/>
      <c r="Z1312" s="778"/>
      <c r="AA1312" s="778"/>
      <c r="AB1312" s="778"/>
      <c r="AC1312" s="778"/>
      <c r="AD1312" s="778"/>
      <c r="AE1312" s="778"/>
      <c r="AF1312" s="778"/>
      <c r="AG1312" s="778"/>
      <c r="AH1312" s="778"/>
      <c r="AI1312" s="778"/>
      <c r="AJ1312" s="778"/>
      <c r="AK1312" s="778"/>
      <c r="AL1312" s="778"/>
      <c r="AM1312" s="778"/>
      <c r="AN1312" s="778"/>
      <c r="AO1312" s="778"/>
      <c r="AP1312" s="778"/>
      <c r="AQ1312" s="778"/>
      <c r="AR1312" s="778"/>
      <c r="AS1312" s="778"/>
      <c r="AT1312" s="778"/>
      <c r="AU1312" s="778"/>
      <c r="AV1312" s="778"/>
      <c r="AW1312" s="778"/>
      <c r="AX1312" s="778"/>
      <c r="AY1312" s="778"/>
      <c r="AZ1312" s="778"/>
      <c r="BA1312" s="778"/>
      <c r="BB1312" s="778"/>
      <c r="BC1312" s="778"/>
      <c r="BD1312" s="778"/>
      <c r="BE1312" s="778"/>
      <c r="BF1312" s="778"/>
      <c r="BG1312" s="778"/>
      <c r="BH1312" s="778"/>
      <c r="BI1312" s="778"/>
      <c r="BJ1312" s="778"/>
      <c r="BK1312" s="778"/>
      <c r="BL1312" s="778"/>
      <c r="BM1312" s="778"/>
      <c r="BN1312" s="778"/>
      <c r="BO1312" s="778"/>
      <c r="BP1312" s="778"/>
      <c r="BQ1312" s="778"/>
      <c r="BR1312" s="778"/>
      <c r="BS1312" s="778"/>
      <c r="BT1312" s="778"/>
      <c r="BU1312" s="778"/>
      <c r="BV1312" s="778"/>
      <c r="BW1312" s="778"/>
      <c r="BX1312" s="778"/>
      <c r="BY1312" s="778"/>
      <c r="BZ1312" s="778"/>
      <c r="CA1312" s="778"/>
      <c r="CB1312" s="778"/>
      <c r="CC1312" s="778"/>
      <c r="CD1312" s="778"/>
      <c r="CE1312" s="778"/>
      <c r="CF1312" s="778"/>
      <c r="CG1312" s="778"/>
      <c r="CH1312" s="778"/>
      <c r="CI1312" s="778"/>
      <c r="CJ1312" s="778"/>
      <c r="CK1312" s="778"/>
      <c r="CL1312" s="778"/>
      <c r="CM1312" s="778"/>
      <c r="CN1312" s="778"/>
      <c r="CO1312" s="778"/>
      <c r="CP1312" s="778"/>
      <c r="CQ1312" s="778"/>
      <c r="CR1312" s="778"/>
      <c r="CS1312" s="778"/>
      <c r="CT1312" s="778"/>
      <c r="CU1312" s="778"/>
      <c r="CV1312" s="778"/>
      <c r="CW1312" s="778"/>
      <c r="CX1312" s="778"/>
      <c r="CY1312" s="778"/>
      <c r="CZ1312" s="778"/>
      <c r="DA1312" s="778"/>
      <c r="DB1312" s="778"/>
      <c r="DC1312" s="778"/>
      <c r="DD1312" s="778"/>
      <c r="DE1312" s="778"/>
      <c r="DF1312" s="778"/>
      <c r="DG1312" s="778"/>
      <c r="DH1312" s="778"/>
      <c r="DI1312" s="778"/>
      <c r="DJ1312" s="778"/>
      <c r="DK1312" s="778"/>
      <c r="DL1312" s="778"/>
      <c r="DM1312" s="778"/>
      <c r="DN1312" s="778"/>
      <c r="DO1312" s="778"/>
      <c r="DP1312" s="778"/>
      <c r="DQ1312" s="778"/>
      <c r="DR1312" s="778"/>
      <c r="DS1312" s="778"/>
      <c r="DT1312" s="778"/>
      <c r="DU1312" s="778"/>
      <c r="DV1312" s="778"/>
      <c r="DW1312" s="778"/>
      <c r="DX1312" s="778"/>
      <c r="DY1312" s="778"/>
      <c r="DZ1312" s="778"/>
      <c r="EA1312" s="778"/>
      <c r="EB1312" s="778"/>
      <c r="EC1312" s="778"/>
      <c r="ED1312" s="778"/>
      <c r="EE1312" s="778"/>
      <c r="EF1312" s="778"/>
      <c r="EG1312" s="778"/>
      <c r="EH1312" s="778"/>
      <c r="EI1312" s="778"/>
      <c r="EJ1312" s="778"/>
      <c r="EK1312" s="778"/>
      <c r="EL1312" s="778"/>
      <c r="EM1312" s="778"/>
      <c r="EN1312" s="778"/>
      <c r="EO1312" s="778"/>
      <c r="EP1312" s="778"/>
      <c r="EQ1312" s="778"/>
      <c r="ER1312" s="778"/>
      <c r="ES1312" s="778"/>
      <c r="ET1312" s="778"/>
      <c r="EU1312" s="778"/>
      <c r="EV1312" s="778"/>
      <c r="EW1312" s="778"/>
      <c r="EX1312" s="778"/>
      <c r="EY1312" s="778"/>
      <c r="EZ1312" s="778"/>
      <c r="FA1312" s="778"/>
      <c r="FB1312" s="778"/>
      <c r="FC1312" s="778"/>
      <c r="FD1312" s="778"/>
      <c r="FE1312" s="778"/>
      <c r="FF1312" s="778"/>
      <c r="FG1312" s="778"/>
      <c r="FH1312" s="778"/>
      <c r="FI1312" s="778"/>
      <c r="FJ1312" s="778"/>
      <c r="FK1312" s="778"/>
      <c r="FL1312" s="778"/>
      <c r="FM1312" s="778"/>
      <c r="FN1312" s="778"/>
      <c r="FO1312" s="778"/>
      <c r="FP1312" s="778"/>
      <c r="FQ1312" s="778"/>
      <c r="FR1312" s="778"/>
      <c r="FS1312" s="778"/>
      <c r="FT1312" s="778"/>
      <c r="FU1312" s="778"/>
      <c r="FV1312" s="778"/>
      <c r="FW1312" s="778"/>
      <c r="FX1312" s="778"/>
      <c r="FY1312" s="778"/>
      <c r="FZ1312" s="778"/>
      <c r="GA1312" s="778"/>
      <c r="GB1312" s="778"/>
      <c r="GC1312" s="778"/>
      <c r="GD1312" s="778"/>
      <c r="GE1312" s="778"/>
      <c r="GF1312" s="778"/>
      <c r="GG1312" s="778"/>
      <c r="GH1312" s="778"/>
      <c r="GI1312" s="778"/>
      <c r="GJ1312" s="778"/>
      <c r="GK1312" s="778"/>
      <c r="GL1312" s="778"/>
      <c r="GM1312" s="778"/>
      <c r="GN1312" s="778"/>
      <c r="GO1312" s="778"/>
      <c r="GP1312" s="778"/>
      <c r="GQ1312" s="778"/>
      <c r="GR1312" s="778"/>
      <c r="GS1312" s="778"/>
      <c r="GT1312" s="778"/>
      <c r="GU1312" s="778"/>
      <c r="GV1312" s="778"/>
      <c r="GW1312" s="778"/>
      <c r="GX1312" s="778"/>
      <c r="GY1312" s="778"/>
      <c r="GZ1312" s="778"/>
      <c r="HA1312" s="778"/>
      <c r="HB1312" s="778"/>
      <c r="HC1312" s="778"/>
      <c r="HD1312" s="778"/>
      <c r="HE1312" s="778"/>
      <c r="HF1312" s="778"/>
      <c r="HG1312" s="778"/>
      <c r="HH1312" s="778"/>
    </row>
    <row r="1313" spans="1:216" s="782" customFormat="1">
      <c r="A1313" s="779"/>
      <c r="B1313" s="780"/>
      <c r="C1313" s="780"/>
      <c r="D1313" s="780"/>
      <c r="E1313" s="780"/>
      <c r="F1313" s="780"/>
      <c r="G1313" s="780"/>
      <c r="H1313" s="780"/>
      <c r="I1313" s="780"/>
      <c r="J1313" s="780"/>
      <c r="K1313" s="780"/>
      <c r="L1313" s="780"/>
      <c r="M1313" s="780"/>
      <c r="N1313" s="780"/>
      <c r="O1313" s="780"/>
      <c r="P1313" s="780"/>
      <c r="Q1313" s="781"/>
      <c r="R1313" s="778"/>
      <c r="S1313" s="778"/>
      <c r="T1313" s="778"/>
      <c r="U1313" s="778"/>
      <c r="V1313" s="778"/>
      <c r="W1313" s="778"/>
      <c r="X1313" s="778"/>
      <c r="Y1313" s="778"/>
      <c r="Z1313" s="778"/>
      <c r="AA1313" s="778"/>
      <c r="AB1313" s="778"/>
      <c r="AC1313" s="778"/>
      <c r="AD1313" s="778"/>
      <c r="AE1313" s="778"/>
      <c r="AF1313" s="778"/>
      <c r="AG1313" s="778"/>
      <c r="AH1313" s="778"/>
      <c r="AI1313" s="778"/>
      <c r="AJ1313" s="778"/>
      <c r="AK1313" s="778"/>
      <c r="AL1313" s="778"/>
      <c r="AM1313" s="778"/>
      <c r="AN1313" s="778"/>
      <c r="AO1313" s="778"/>
      <c r="AP1313" s="778"/>
      <c r="AQ1313" s="778"/>
      <c r="AR1313" s="778"/>
      <c r="AS1313" s="778"/>
      <c r="AT1313" s="778"/>
      <c r="AU1313" s="778"/>
      <c r="AV1313" s="778"/>
      <c r="AW1313" s="778"/>
      <c r="AX1313" s="778"/>
      <c r="AY1313" s="778"/>
      <c r="AZ1313" s="778"/>
      <c r="BA1313" s="778"/>
      <c r="BB1313" s="778"/>
      <c r="BC1313" s="778"/>
      <c r="BD1313" s="778"/>
      <c r="BE1313" s="778"/>
      <c r="BF1313" s="778"/>
      <c r="BG1313" s="778"/>
      <c r="BH1313" s="778"/>
      <c r="BI1313" s="778"/>
      <c r="BJ1313" s="778"/>
      <c r="BK1313" s="778"/>
      <c r="BL1313" s="778"/>
      <c r="BM1313" s="778"/>
      <c r="BN1313" s="778"/>
      <c r="BO1313" s="778"/>
      <c r="BP1313" s="778"/>
      <c r="BQ1313" s="778"/>
      <c r="BR1313" s="778"/>
      <c r="BS1313" s="778"/>
      <c r="BT1313" s="778"/>
      <c r="BU1313" s="778"/>
      <c r="BV1313" s="778"/>
      <c r="BW1313" s="778"/>
      <c r="BX1313" s="778"/>
      <c r="BY1313" s="778"/>
      <c r="BZ1313" s="778"/>
      <c r="CA1313" s="778"/>
      <c r="CB1313" s="778"/>
      <c r="CC1313" s="778"/>
      <c r="CD1313" s="778"/>
      <c r="CE1313" s="778"/>
      <c r="CF1313" s="778"/>
      <c r="CG1313" s="778"/>
      <c r="CH1313" s="778"/>
      <c r="CI1313" s="778"/>
      <c r="CJ1313" s="778"/>
      <c r="CK1313" s="778"/>
      <c r="CL1313" s="778"/>
      <c r="CM1313" s="778"/>
      <c r="CN1313" s="778"/>
      <c r="CO1313" s="778"/>
      <c r="CP1313" s="778"/>
      <c r="CQ1313" s="778"/>
      <c r="CR1313" s="778"/>
      <c r="CS1313" s="778"/>
      <c r="CT1313" s="778"/>
      <c r="CU1313" s="778"/>
      <c r="CV1313" s="778"/>
      <c r="CW1313" s="778"/>
      <c r="CX1313" s="778"/>
      <c r="CY1313" s="778"/>
      <c r="CZ1313" s="778"/>
      <c r="DA1313" s="778"/>
      <c r="DB1313" s="778"/>
      <c r="DC1313" s="778"/>
      <c r="DD1313" s="778"/>
      <c r="DE1313" s="778"/>
      <c r="DF1313" s="778"/>
      <c r="DG1313" s="778"/>
      <c r="DH1313" s="778"/>
      <c r="DI1313" s="778"/>
      <c r="DJ1313" s="778"/>
      <c r="DK1313" s="778"/>
      <c r="DL1313" s="778"/>
      <c r="DM1313" s="778"/>
      <c r="DN1313" s="778"/>
      <c r="DO1313" s="778"/>
      <c r="DP1313" s="778"/>
      <c r="DQ1313" s="778"/>
      <c r="DR1313" s="778"/>
      <c r="DS1313" s="778"/>
      <c r="DT1313" s="778"/>
      <c r="DU1313" s="778"/>
      <c r="DV1313" s="778"/>
      <c r="DW1313" s="778"/>
      <c r="DX1313" s="778"/>
      <c r="DY1313" s="778"/>
      <c r="DZ1313" s="778"/>
      <c r="EA1313" s="778"/>
      <c r="EB1313" s="778"/>
      <c r="EC1313" s="778"/>
      <c r="ED1313" s="778"/>
      <c r="EE1313" s="778"/>
      <c r="EF1313" s="778"/>
      <c r="EG1313" s="778"/>
      <c r="EH1313" s="778"/>
      <c r="EI1313" s="778"/>
      <c r="EJ1313" s="778"/>
      <c r="EK1313" s="778"/>
      <c r="EL1313" s="778"/>
      <c r="EM1313" s="778"/>
      <c r="EN1313" s="778"/>
      <c r="EO1313" s="778"/>
      <c r="EP1313" s="778"/>
      <c r="EQ1313" s="778"/>
      <c r="ER1313" s="778"/>
      <c r="ES1313" s="778"/>
      <c r="ET1313" s="778"/>
      <c r="EU1313" s="778"/>
      <c r="EV1313" s="778"/>
      <c r="EW1313" s="778"/>
      <c r="EX1313" s="778"/>
      <c r="EY1313" s="778"/>
      <c r="EZ1313" s="778"/>
      <c r="FA1313" s="778"/>
      <c r="FB1313" s="778"/>
      <c r="FC1313" s="778"/>
      <c r="FD1313" s="778"/>
      <c r="FE1313" s="778"/>
      <c r="FF1313" s="778"/>
      <c r="FG1313" s="778"/>
      <c r="FH1313" s="778"/>
      <c r="FI1313" s="778"/>
      <c r="FJ1313" s="778"/>
      <c r="FK1313" s="778"/>
      <c r="FL1313" s="778"/>
      <c r="FM1313" s="778"/>
      <c r="FN1313" s="778"/>
      <c r="FO1313" s="778"/>
      <c r="FP1313" s="778"/>
      <c r="FQ1313" s="778"/>
      <c r="FR1313" s="778"/>
      <c r="FS1313" s="778"/>
      <c r="FT1313" s="778"/>
      <c r="FU1313" s="778"/>
      <c r="FV1313" s="778"/>
      <c r="FW1313" s="778"/>
      <c r="FX1313" s="778"/>
      <c r="FY1313" s="778"/>
      <c r="FZ1313" s="778"/>
      <c r="GA1313" s="778"/>
      <c r="GB1313" s="778"/>
      <c r="GC1313" s="778"/>
      <c r="GD1313" s="778"/>
      <c r="GE1313" s="778"/>
      <c r="GF1313" s="778"/>
      <c r="GG1313" s="778"/>
      <c r="GH1313" s="778"/>
      <c r="GI1313" s="778"/>
      <c r="GJ1313" s="778"/>
      <c r="GK1313" s="778"/>
      <c r="GL1313" s="778"/>
      <c r="GM1313" s="778"/>
      <c r="GN1313" s="778"/>
      <c r="GO1313" s="778"/>
      <c r="GP1313" s="778"/>
      <c r="GQ1313" s="778"/>
      <c r="GR1313" s="778"/>
      <c r="GS1313" s="778"/>
      <c r="GT1313" s="778"/>
      <c r="GU1313" s="778"/>
      <c r="GV1313" s="778"/>
      <c r="GW1313" s="778"/>
      <c r="GX1313" s="778"/>
      <c r="GY1313" s="778"/>
      <c r="GZ1313" s="778"/>
      <c r="HA1313" s="778"/>
      <c r="HB1313" s="778"/>
      <c r="HC1313" s="778"/>
      <c r="HD1313" s="778"/>
      <c r="HE1313" s="778"/>
      <c r="HF1313" s="778"/>
      <c r="HG1313" s="778"/>
      <c r="HH1313" s="778"/>
    </row>
    <row r="1314" spans="1:216" s="782" customFormat="1">
      <c r="A1314" s="779"/>
      <c r="B1314" s="780"/>
      <c r="C1314" s="780"/>
      <c r="D1314" s="780"/>
      <c r="E1314" s="780"/>
      <c r="F1314" s="780"/>
      <c r="G1314" s="780"/>
      <c r="H1314" s="780"/>
      <c r="I1314" s="780"/>
      <c r="J1314" s="780"/>
      <c r="K1314" s="780"/>
      <c r="L1314" s="780"/>
      <c r="M1314" s="780"/>
      <c r="N1314" s="780"/>
      <c r="O1314" s="780"/>
      <c r="P1314" s="780"/>
      <c r="Q1314" s="781"/>
      <c r="R1314" s="778"/>
      <c r="S1314" s="778"/>
      <c r="T1314" s="778"/>
      <c r="U1314" s="778"/>
      <c r="V1314" s="778"/>
      <c r="W1314" s="778"/>
      <c r="X1314" s="778"/>
      <c r="Y1314" s="778"/>
      <c r="Z1314" s="778"/>
      <c r="AA1314" s="778"/>
      <c r="AB1314" s="778"/>
      <c r="AC1314" s="778"/>
      <c r="AD1314" s="778"/>
      <c r="AE1314" s="778"/>
      <c r="AF1314" s="778"/>
      <c r="AG1314" s="778"/>
      <c r="AH1314" s="778"/>
      <c r="AI1314" s="778"/>
      <c r="AJ1314" s="778"/>
      <c r="AK1314" s="778"/>
      <c r="AL1314" s="778"/>
      <c r="AM1314" s="778"/>
      <c r="AN1314" s="778"/>
      <c r="AO1314" s="778"/>
      <c r="AP1314" s="778"/>
      <c r="AQ1314" s="778"/>
      <c r="AR1314" s="778"/>
      <c r="AS1314" s="778"/>
      <c r="AT1314" s="778"/>
      <c r="AU1314" s="778"/>
      <c r="AV1314" s="778"/>
      <c r="AW1314" s="778"/>
      <c r="AX1314" s="778"/>
      <c r="AY1314" s="778"/>
      <c r="AZ1314" s="778"/>
      <c r="BA1314" s="778"/>
      <c r="BB1314" s="778"/>
      <c r="BC1314" s="778"/>
      <c r="BD1314" s="778"/>
      <c r="BE1314" s="778"/>
      <c r="BF1314" s="778"/>
      <c r="BG1314" s="778"/>
      <c r="BH1314" s="778"/>
      <c r="BI1314" s="778"/>
      <c r="BJ1314" s="778"/>
      <c r="BK1314" s="778"/>
      <c r="BL1314" s="778"/>
      <c r="BM1314" s="778"/>
      <c r="BN1314" s="778"/>
      <c r="BO1314" s="778"/>
      <c r="BP1314" s="778"/>
      <c r="BQ1314" s="778"/>
      <c r="BR1314" s="778"/>
      <c r="BS1314" s="778"/>
      <c r="BT1314" s="778"/>
      <c r="BU1314" s="778"/>
      <c r="BV1314" s="778"/>
      <c r="BW1314" s="778"/>
      <c r="BX1314" s="778"/>
      <c r="BY1314" s="778"/>
      <c r="BZ1314" s="778"/>
      <c r="CA1314" s="778"/>
      <c r="CB1314" s="778"/>
      <c r="CC1314" s="778"/>
      <c r="CD1314" s="778"/>
      <c r="CE1314" s="778"/>
      <c r="CF1314" s="778"/>
      <c r="CG1314" s="778"/>
      <c r="CH1314" s="778"/>
      <c r="CI1314" s="778"/>
      <c r="CJ1314" s="778"/>
      <c r="CK1314" s="778"/>
      <c r="CL1314" s="778"/>
      <c r="CM1314" s="778"/>
      <c r="CN1314" s="778"/>
      <c r="CO1314" s="778"/>
      <c r="CP1314" s="778"/>
      <c r="CQ1314" s="778"/>
      <c r="CR1314" s="778"/>
      <c r="CS1314" s="778"/>
      <c r="CT1314" s="778"/>
      <c r="CU1314" s="778"/>
      <c r="CV1314" s="778"/>
      <c r="CW1314" s="778"/>
      <c r="CX1314" s="778"/>
      <c r="CY1314" s="778"/>
      <c r="CZ1314" s="778"/>
      <c r="DA1314" s="778"/>
      <c r="DB1314" s="778"/>
      <c r="DC1314" s="778"/>
      <c r="DD1314" s="778"/>
      <c r="DE1314" s="778"/>
      <c r="DF1314" s="778"/>
      <c r="DG1314" s="778"/>
      <c r="DH1314" s="778"/>
      <c r="DI1314" s="778"/>
      <c r="DJ1314" s="778"/>
      <c r="DK1314" s="778"/>
      <c r="DL1314" s="778"/>
      <c r="DM1314" s="778"/>
      <c r="DN1314" s="778"/>
      <c r="DO1314" s="778"/>
      <c r="DP1314" s="778"/>
      <c r="DQ1314" s="778"/>
      <c r="DR1314" s="778"/>
      <c r="DS1314" s="778"/>
      <c r="DT1314" s="778"/>
      <c r="DU1314" s="778"/>
      <c r="DV1314" s="778"/>
      <c r="DW1314" s="778"/>
      <c r="DX1314" s="778"/>
      <c r="DY1314" s="778"/>
      <c r="DZ1314" s="778"/>
      <c r="EA1314" s="778"/>
      <c r="EB1314" s="778"/>
      <c r="EC1314" s="778"/>
      <c r="ED1314" s="778"/>
      <c r="EE1314" s="778"/>
      <c r="EF1314" s="778"/>
      <c r="EG1314" s="778"/>
      <c r="EH1314" s="778"/>
      <c r="EI1314" s="778"/>
      <c r="EJ1314" s="778"/>
      <c r="EK1314" s="778"/>
      <c r="EL1314" s="778"/>
      <c r="EM1314" s="778"/>
      <c r="EN1314" s="778"/>
      <c r="EO1314" s="778"/>
      <c r="EP1314" s="778"/>
      <c r="EQ1314" s="778"/>
      <c r="ER1314" s="778"/>
      <c r="ES1314" s="778"/>
      <c r="ET1314" s="778"/>
      <c r="EU1314" s="778"/>
      <c r="EV1314" s="778"/>
      <c r="EW1314" s="778"/>
      <c r="EX1314" s="778"/>
      <c r="EY1314" s="778"/>
      <c r="EZ1314" s="778"/>
      <c r="FA1314" s="778"/>
      <c r="FB1314" s="778"/>
      <c r="FC1314" s="778"/>
      <c r="FD1314" s="778"/>
      <c r="FE1314" s="778"/>
      <c r="FF1314" s="778"/>
      <c r="FG1314" s="778"/>
      <c r="FH1314" s="778"/>
      <c r="FI1314" s="778"/>
      <c r="FJ1314" s="778"/>
      <c r="FK1314" s="778"/>
      <c r="FL1314" s="778"/>
      <c r="FM1314" s="778"/>
      <c r="FN1314" s="778"/>
      <c r="FO1314" s="778"/>
      <c r="FP1314" s="778"/>
      <c r="FQ1314" s="778"/>
      <c r="FR1314" s="778"/>
      <c r="FS1314" s="778"/>
      <c r="FT1314" s="778"/>
      <c r="FU1314" s="778"/>
      <c r="FV1314" s="778"/>
      <c r="FW1314" s="778"/>
      <c r="FX1314" s="778"/>
      <c r="FY1314" s="778"/>
      <c r="FZ1314" s="778"/>
      <c r="GA1314" s="778"/>
      <c r="GB1314" s="778"/>
      <c r="GC1314" s="778"/>
      <c r="GD1314" s="778"/>
      <c r="GE1314" s="778"/>
      <c r="GF1314" s="778"/>
      <c r="GG1314" s="778"/>
      <c r="GH1314" s="778"/>
      <c r="GI1314" s="778"/>
      <c r="GJ1314" s="778"/>
      <c r="GK1314" s="778"/>
      <c r="GL1314" s="778"/>
      <c r="GM1314" s="778"/>
      <c r="GN1314" s="778"/>
      <c r="GO1314" s="778"/>
      <c r="GP1314" s="778"/>
      <c r="GQ1314" s="778"/>
      <c r="GR1314" s="778"/>
      <c r="GS1314" s="778"/>
      <c r="GT1314" s="778"/>
      <c r="GU1314" s="778"/>
      <c r="GV1314" s="778"/>
      <c r="GW1314" s="778"/>
      <c r="GX1314" s="778"/>
      <c r="GY1314" s="778"/>
      <c r="GZ1314" s="778"/>
      <c r="HA1314" s="778"/>
      <c r="HB1314" s="778"/>
      <c r="HC1314" s="778"/>
      <c r="HD1314" s="778"/>
      <c r="HE1314" s="778"/>
      <c r="HF1314" s="778"/>
      <c r="HG1314" s="778"/>
      <c r="HH1314" s="778"/>
    </row>
    <row r="1315" spans="1:216" s="782" customFormat="1">
      <c r="A1315" s="779"/>
      <c r="B1315" s="780"/>
      <c r="C1315" s="780"/>
      <c r="D1315" s="780"/>
      <c r="E1315" s="780"/>
      <c r="F1315" s="780"/>
      <c r="G1315" s="780"/>
      <c r="H1315" s="780"/>
      <c r="I1315" s="780"/>
      <c r="J1315" s="780"/>
      <c r="K1315" s="780"/>
      <c r="L1315" s="780"/>
      <c r="M1315" s="780"/>
      <c r="N1315" s="780"/>
      <c r="O1315" s="780"/>
      <c r="P1315" s="780"/>
      <c r="Q1315" s="781"/>
      <c r="R1315" s="778"/>
      <c r="S1315" s="778"/>
      <c r="T1315" s="778"/>
      <c r="U1315" s="778"/>
      <c r="V1315" s="778"/>
      <c r="W1315" s="778"/>
      <c r="X1315" s="778"/>
      <c r="Y1315" s="778"/>
      <c r="Z1315" s="778"/>
      <c r="AA1315" s="778"/>
      <c r="AB1315" s="778"/>
      <c r="AC1315" s="778"/>
      <c r="AD1315" s="778"/>
      <c r="AE1315" s="778"/>
      <c r="AF1315" s="778"/>
      <c r="AG1315" s="778"/>
      <c r="AH1315" s="778"/>
      <c r="AI1315" s="778"/>
      <c r="AJ1315" s="778"/>
      <c r="AK1315" s="778"/>
      <c r="AL1315" s="778"/>
      <c r="AM1315" s="778"/>
      <c r="AN1315" s="778"/>
      <c r="AO1315" s="778"/>
      <c r="AP1315" s="778"/>
      <c r="AQ1315" s="778"/>
      <c r="AR1315" s="778"/>
      <c r="AS1315" s="778"/>
      <c r="AT1315" s="778"/>
      <c r="AU1315" s="778"/>
      <c r="AV1315" s="778"/>
      <c r="AW1315" s="778"/>
      <c r="AX1315" s="778"/>
      <c r="AY1315" s="778"/>
      <c r="AZ1315" s="778"/>
      <c r="BA1315" s="778"/>
      <c r="BB1315" s="778"/>
      <c r="BC1315" s="778"/>
      <c r="BD1315" s="778"/>
      <c r="BE1315" s="778"/>
      <c r="BF1315" s="778"/>
      <c r="BG1315" s="778"/>
      <c r="BH1315" s="778"/>
      <c r="BI1315" s="778"/>
      <c r="BJ1315" s="778"/>
      <c r="BK1315" s="778"/>
      <c r="BL1315" s="778"/>
      <c r="BM1315" s="778"/>
      <c r="BN1315" s="778"/>
      <c r="BO1315" s="778"/>
      <c r="BP1315" s="778"/>
      <c r="BQ1315" s="778"/>
      <c r="BR1315" s="778"/>
      <c r="BS1315" s="778"/>
      <c r="BT1315" s="778"/>
      <c r="BU1315" s="778"/>
      <c r="BV1315" s="778"/>
      <c r="BW1315" s="778"/>
      <c r="BX1315" s="778"/>
      <c r="BY1315" s="778"/>
      <c r="BZ1315" s="778"/>
      <c r="CA1315" s="778"/>
      <c r="CB1315" s="778"/>
      <c r="CC1315" s="778"/>
      <c r="CD1315" s="778"/>
      <c r="CE1315" s="778"/>
      <c r="CF1315" s="778"/>
      <c r="CG1315" s="778"/>
      <c r="CH1315" s="778"/>
      <c r="CI1315" s="778"/>
      <c r="CJ1315" s="778"/>
      <c r="CK1315" s="778"/>
      <c r="CL1315" s="778"/>
      <c r="CM1315" s="778"/>
      <c r="CN1315" s="778"/>
      <c r="CO1315" s="778"/>
      <c r="CP1315" s="778"/>
      <c r="CQ1315" s="778"/>
      <c r="CR1315" s="778"/>
      <c r="CS1315" s="778"/>
      <c r="CT1315" s="778"/>
      <c r="CU1315" s="778"/>
      <c r="CV1315" s="778"/>
      <c r="CW1315" s="778"/>
      <c r="CX1315" s="778"/>
      <c r="CY1315" s="778"/>
      <c r="CZ1315" s="778"/>
      <c r="DA1315" s="778"/>
      <c r="DB1315" s="778"/>
      <c r="DC1315" s="778"/>
      <c r="DD1315" s="778"/>
      <c r="DE1315" s="778"/>
      <c r="DF1315" s="778"/>
      <c r="DG1315" s="778"/>
      <c r="DH1315" s="778"/>
      <c r="DI1315" s="778"/>
      <c r="DJ1315" s="778"/>
      <c r="DK1315" s="778"/>
      <c r="DL1315" s="778"/>
      <c r="DM1315" s="778"/>
      <c r="DN1315" s="778"/>
      <c r="DO1315" s="778"/>
      <c r="DP1315" s="778"/>
      <c r="DQ1315" s="778"/>
      <c r="DR1315" s="778"/>
      <c r="DS1315" s="778"/>
      <c r="DT1315" s="778"/>
      <c r="DU1315" s="778"/>
      <c r="DV1315" s="778"/>
      <c r="DW1315" s="778"/>
      <c r="DX1315" s="778"/>
      <c r="DY1315" s="778"/>
      <c r="DZ1315" s="778"/>
      <c r="EA1315" s="778"/>
      <c r="EB1315" s="778"/>
      <c r="EC1315" s="778"/>
      <c r="ED1315" s="778"/>
      <c r="EE1315" s="778"/>
      <c r="EF1315" s="778"/>
      <c r="EG1315" s="778"/>
      <c r="EH1315" s="778"/>
      <c r="EI1315" s="778"/>
      <c r="EJ1315" s="778"/>
      <c r="EK1315" s="778"/>
      <c r="EL1315" s="778"/>
      <c r="EM1315" s="778"/>
      <c r="EN1315" s="778"/>
      <c r="EO1315" s="778"/>
      <c r="EP1315" s="778"/>
      <c r="EQ1315" s="778"/>
      <c r="ER1315" s="778"/>
      <c r="ES1315" s="778"/>
      <c r="ET1315" s="778"/>
      <c r="EU1315" s="778"/>
      <c r="EV1315" s="778"/>
      <c r="EW1315" s="778"/>
      <c r="EX1315" s="778"/>
      <c r="EY1315" s="778"/>
      <c r="EZ1315" s="778"/>
      <c r="FA1315" s="778"/>
      <c r="FB1315" s="778"/>
      <c r="FC1315" s="778"/>
      <c r="FD1315" s="778"/>
      <c r="FE1315" s="778"/>
      <c r="FF1315" s="778"/>
      <c r="FG1315" s="778"/>
      <c r="FH1315" s="778"/>
      <c r="FI1315" s="778"/>
      <c r="FJ1315" s="778"/>
      <c r="FK1315" s="778"/>
      <c r="FL1315" s="778"/>
      <c r="FM1315" s="778"/>
      <c r="FN1315" s="778"/>
      <c r="FO1315" s="778"/>
      <c r="FP1315" s="778"/>
      <c r="FQ1315" s="778"/>
      <c r="FR1315" s="778"/>
      <c r="FS1315" s="778"/>
      <c r="FT1315" s="778"/>
      <c r="FU1315" s="778"/>
      <c r="FV1315" s="778"/>
      <c r="FW1315" s="778"/>
      <c r="FX1315" s="778"/>
      <c r="FY1315" s="778"/>
      <c r="FZ1315" s="778"/>
      <c r="GA1315" s="778"/>
      <c r="GB1315" s="778"/>
      <c r="GC1315" s="778"/>
      <c r="GD1315" s="778"/>
      <c r="GE1315" s="778"/>
      <c r="GF1315" s="778"/>
      <c r="GG1315" s="778"/>
      <c r="GH1315" s="778"/>
      <c r="GI1315" s="778"/>
      <c r="GJ1315" s="778"/>
      <c r="GK1315" s="778"/>
      <c r="GL1315" s="778"/>
      <c r="GM1315" s="778"/>
      <c r="GN1315" s="778"/>
      <c r="GO1315" s="778"/>
      <c r="GP1315" s="778"/>
      <c r="GQ1315" s="778"/>
      <c r="GR1315" s="778"/>
      <c r="GS1315" s="778"/>
      <c r="GT1315" s="778"/>
      <c r="GU1315" s="778"/>
      <c r="GV1315" s="778"/>
      <c r="GW1315" s="778"/>
      <c r="GX1315" s="778"/>
      <c r="GY1315" s="778"/>
      <c r="GZ1315" s="778"/>
      <c r="HA1315" s="778"/>
      <c r="HB1315" s="778"/>
      <c r="HC1315" s="778"/>
      <c r="HD1315" s="778"/>
      <c r="HE1315" s="778"/>
      <c r="HF1315" s="778"/>
      <c r="HG1315" s="778"/>
      <c r="HH1315" s="778"/>
    </row>
    <row r="1316" spans="1:216" s="782" customFormat="1">
      <c r="A1316" s="779"/>
      <c r="B1316" s="780"/>
      <c r="C1316" s="780"/>
      <c r="D1316" s="780"/>
      <c r="E1316" s="780"/>
      <c r="F1316" s="780"/>
      <c r="G1316" s="780"/>
      <c r="H1316" s="780"/>
      <c r="I1316" s="780"/>
      <c r="J1316" s="780"/>
      <c r="K1316" s="780"/>
      <c r="L1316" s="780"/>
      <c r="M1316" s="780"/>
      <c r="N1316" s="780"/>
      <c r="O1316" s="780"/>
      <c r="P1316" s="780"/>
      <c r="Q1316" s="781"/>
      <c r="R1316" s="778"/>
      <c r="S1316" s="778"/>
      <c r="T1316" s="778"/>
      <c r="U1316" s="778"/>
      <c r="V1316" s="778"/>
      <c r="W1316" s="778"/>
      <c r="X1316" s="778"/>
      <c r="Y1316" s="778"/>
      <c r="Z1316" s="778"/>
      <c r="AA1316" s="778"/>
      <c r="AB1316" s="778"/>
      <c r="AC1316" s="778"/>
      <c r="AD1316" s="778"/>
      <c r="AE1316" s="778"/>
      <c r="AF1316" s="778"/>
      <c r="AG1316" s="778"/>
      <c r="AH1316" s="778"/>
      <c r="AI1316" s="778"/>
      <c r="AJ1316" s="778"/>
      <c r="AK1316" s="778"/>
      <c r="AL1316" s="778"/>
      <c r="AM1316" s="778"/>
      <c r="AN1316" s="778"/>
      <c r="AO1316" s="778"/>
      <c r="AP1316" s="778"/>
      <c r="AQ1316" s="778"/>
      <c r="AR1316" s="778"/>
      <c r="AS1316" s="778"/>
      <c r="AT1316" s="778"/>
      <c r="AU1316" s="778"/>
      <c r="AV1316" s="778"/>
      <c r="AW1316" s="778"/>
      <c r="AX1316" s="778"/>
      <c r="AY1316" s="778"/>
      <c r="AZ1316" s="778"/>
      <c r="BA1316" s="778"/>
      <c r="BB1316" s="778"/>
      <c r="BC1316" s="778"/>
      <c r="BD1316" s="778"/>
      <c r="BE1316" s="778"/>
      <c r="BF1316" s="778"/>
      <c r="BG1316" s="778"/>
      <c r="BH1316" s="778"/>
      <c r="BI1316" s="778"/>
      <c r="BJ1316" s="778"/>
      <c r="BK1316" s="778"/>
      <c r="BL1316" s="778"/>
      <c r="BM1316" s="778"/>
      <c r="BN1316" s="778"/>
      <c r="BO1316" s="778"/>
      <c r="BP1316" s="778"/>
      <c r="BQ1316" s="778"/>
      <c r="BR1316" s="778"/>
      <c r="BS1316" s="778"/>
      <c r="BT1316" s="778"/>
      <c r="BU1316" s="778"/>
      <c r="BV1316" s="778"/>
      <c r="BW1316" s="778"/>
      <c r="BX1316" s="778"/>
      <c r="BY1316" s="778"/>
      <c r="BZ1316" s="778"/>
      <c r="CA1316" s="778"/>
      <c r="CB1316" s="778"/>
      <c r="CC1316" s="778"/>
      <c r="CD1316" s="778"/>
      <c r="CE1316" s="778"/>
      <c r="CF1316" s="778"/>
      <c r="CG1316" s="778"/>
      <c r="CH1316" s="778"/>
      <c r="CI1316" s="778"/>
      <c r="CJ1316" s="778"/>
      <c r="CK1316" s="778"/>
      <c r="CL1316" s="778"/>
      <c r="CM1316" s="778"/>
      <c r="CN1316" s="778"/>
      <c r="CO1316" s="778"/>
      <c r="CP1316" s="778"/>
      <c r="CQ1316" s="778"/>
      <c r="CR1316" s="778"/>
      <c r="CS1316" s="778"/>
      <c r="CT1316" s="778"/>
      <c r="CU1316" s="778"/>
      <c r="CV1316" s="778"/>
      <c r="CW1316" s="778"/>
      <c r="CX1316" s="778"/>
      <c r="CY1316" s="778"/>
      <c r="CZ1316" s="778"/>
      <c r="DA1316" s="778"/>
      <c r="DB1316" s="778"/>
      <c r="DC1316" s="778"/>
      <c r="DD1316" s="778"/>
      <c r="DE1316" s="778"/>
      <c r="DF1316" s="778"/>
      <c r="DG1316" s="778"/>
      <c r="DH1316" s="778"/>
      <c r="DI1316" s="778"/>
      <c r="DJ1316" s="778"/>
      <c r="DK1316" s="778"/>
      <c r="DL1316" s="778"/>
      <c r="DM1316" s="778"/>
      <c r="DN1316" s="778"/>
      <c r="DO1316" s="778"/>
      <c r="DP1316" s="778"/>
      <c r="DQ1316" s="778"/>
      <c r="DR1316" s="778"/>
      <c r="DS1316" s="778"/>
      <c r="DT1316" s="778"/>
      <c r="DU1316" s="778"/>
      <c r="DV1316" s="778"/>
      <c r="DW1316" s="778"/>
      <c r="DX1316" s="778"/>
      <c r="DY1316" s="778"/>
      <c r="DZ1316" s="778"/>
      <c r="EA1316" s="778"/>
      <c r="EB1316" s="778"/>
      <c r="EC1316" s="778"/>
      <c r="ED1316" s="778"/>
      <c r="EE1316" s="778"/>
      <c r="EF1316" s="778"/>
      <c r="EG1316" s="778"/>
      <c r="EH1316" s="778"/>
      <c r="EI1316" s="778"/>
      <c r="EJ1316" s="778"/>
      <c r="EK1316" s="778"/>
      <c r="EL1316" s="778"/>
      <c r="EM1316" s="778"/>
      <c r="EN1316" s="778"/>
      <c r="EO1316" s="778"/>
      <c r="EP1316" s="778"/>
      <c r="EQ1316" s="778"/>
      <c r="ER1316" s="778"/>
      <c r="ES1316" s="778"/>
      <c r="ET1316" s="778"/>
      <c r="EU1316" s="778"/>
      <c r="EV1316" s="778"/>
      <c r="EW1316" s="778"/>
      <c r="EX1316" s="778"/>
      <c r="EY1316" s="778"/>
      <c r="EZ1316" s="778"/>
      <c r="FA1316" s="778"/>
      <c r="FB1316" s="778"/>
      <c r="FC1316" s="778"/>
      <c r="FD1316" s="778"/>
      <c r="FE1316" s="778"/>
      <c r="FF1316" s="778"/>
      <c r="FG1316" s="778"/>
      <c r="FH1316" s="778"/>
      <c r="FI1316" s="778"/>
      <c r="FJ1316" s="778"/>
      <c r="FK1316" s="778"/>
      <c r="FL1316" s="778"/>
      <c r="FM1316" s="778"/>
      <c r="FN1316" s="778"/>
      <c r="FO1316" s="778"/>
      <c r="FP1316" s="778"/>
      <c r="FQ1316" s="778"/>
      <c r="FR1316" s="778"/>
      <c r="FS1316" s="778"/>
      <c r="FT1316" s="778"/>
      <c r="FU1316" s="778"/>
      <c r="FV1316" s="778"/>
      <c r="FW1316" s="778"/>
      <c r="FX1316" s="778"/>
      <c r="FY1316" s="778"/>
      <c r="FZ1316" s="778"/>
      <c r="GA1316" s="778"/>
      <c r="GB1316" s="778"/>
      <c r="GC1316" s="778"/>
      <c r="GD1316" s="778"/>
      <c r="GE1316" s="778"/>
      <c r="GF1316" s="778"/>
      <c r="GG1316" s="778"/>
      <c r="GH1316" s="778"/>
      <c r="GI1316" s="778"/>
      <c r="GJ1316" s="778"/>
      <c r="GK1316" s="778"/>
      <c r="GL1316" s="778"/>
      <c r="GM1316" s="778"/>
      <c r="GN1316" s="778"/>
      <c r="GO1316" s="778"/>
      <c r="GP1316" s="778"/>
      <c r="GQ1316" s="778"/>
      <c r="GR1316" s="778"/>
      <c r="GS1316" s="778"/>
      <c r="GT1316" s="778"/>
      <c r="GU1316" s="778"/>
      <c r="GV1316" s="778"/>
      <c r="GW1316" s="778"/>
      <c r="GX1316" s="778"/>
      <c r="GY1316" s="778"/>
      <c r="GZ1316" s="778"/>
      <c r="HA1316" s="778"/>
      <c r="HB1316" s="778"/>
      <c r="HC1316" s="778"/>
      <c r="HD1316" s="778"/>
      <c r="HE1316" s="778"/>
      <c r="HF1316" s="778"/>
      <c r="HG1316" s="778"/>
      <c r="HH1316" s="778"/>
    </row>
    <row r="1317" spans="1:216" s="782" customFormat="1">
      <c r="A1317" s="779"/>
      <c r="B1317" s="780"/>
      <c r="C1317" s="780"/>
      <c r="D1317" s="780"/>
      <c r="E1317" s="780"/>
      <c r="F1317" s="780"/>
      <c r="G1317" s="780"/>
      <c r="H1317" s="780"/>
      <c r="I1317" s="780"/>
      <c r="J1317" s="780"/>
      <c r="K1317" s="780"/>
      <c r="L1317" s="780"/>
      <c r="M1317" s="780"/>
      <c r="N1317" s="780"/>
      <c r="O1317" s="780"/>
      <c r="P1317" s="780"/>
      <c r="Q1317" s="781"/>
      <c r="R1317" s="778"/>
      <c r="S1317" s="778"/>
      <c r="T1317" s="778"/>
      <c r="U1317" s="778"/>
      <c r="V1317" s="778"/>
      <c r="W1317" s="778"/>
      <c r="X1317" s="778"/>
      <c r="Y1317" s="778"/>
      <c r="Z1317" s="778"/>
      <c r="AA1317" s="778"/>
      <c r="AB1317" s="778"/>
      <c r="AC1317" s="778"/>
      <c r="AD1317" s="778"/>
      <c r="AE1317" s="778"/>
      <c r="AF1317" s="778"/>
      <c r="AG1317" s="778"/>
      <c r="AH1317" s="778"/>
      <c r="AI1317" s="778"/>
      <c r="AJ1317" s="778"/>
      <c r="AK1317" s="778"/>
      <c r="AL1317" s="778"/>
      <c r="AM1317" s="778"/>
      <c r="AN1317" s="778"/>
      <c r="AO1317" s="778"/>
      <c r="AP1317" s="778"/>
      <c r="AQ1317" s="778"/>
      <c r="AR1317" s="778"/>
      <c r="AS1317" s="778"/>
      <c r="AT1317" s="778"/>
      <c r="AU1317" s="778"/>
      <c r="AV1317" s="778"/>
      <c r="AW1317" s="778"/>
      <c r="AX1317" s="778"/>
      <c r="AY1317" s="778"/>
      <c r="AZ1317" s="778"/>
      <c r="BA1317" s="778"/>
      <c r="BB1317" s="778"/>
      <c r="BC1317" s="778"/>
      <c r="BD1317" s="778"/>
      <c r="BE1317" s="778"/>
      <c r="BF1317" s="778"/>
      <c r="BG1317" s="778"/>
      <c r="BH1317" s="778"/>
      <c r="BI1317" s="778"/>
      <c r="BJ1317" s="778"/>
      <c r="BK1317" s="778"/>
      <c r="BL1317" s="778"/>
      <c r="BM1317" s="778"/>
      <c r="BN1317" s="778"/>
      <c r="BO1317" s="778"/>
      <c r="BP1317" s="778"/>
      <c r="BQ1317" s="778"/>
      <c r="BR1317" s="778"/>
      <c r="BS1317" s="778"/>
      <c r="BT1317" s="778"/>
      <c r="BU1317" s="778"/>
      <c r="BV1317" s="778"/>
      <c r="BW1317" s="778"/>
      <c r="BX1317" s="778"/>
      <c r="BY1317" s="778"/>
      <c r="BZ1317" s="778"/>
      <c r="CA1317" s="778"/>
      <c r="CB1317" s="778"/>
      <c r="CC1317" s="778"/>
      <c r="CD1317" s="778"/>
      <c r="CE1317" s="778"/>
      <c r="CF1317" s="778"/>
      <c r="CG1317" s="778"/>
      <c r="CH1317" s="778"/>
      <c r="CI1317" s="778"/>
      <c r="CJ1317" s="778"/>
      <c r="CK1317" s="778"/>
      <c r="CL1317" s="778"/>
      <c r="CM1317" s="778"/>
      <c r="CN1317" s="778"/>
      <c r="CO1317" s="778"/>
      <c r="CP1317" s="778"/>
      <c r="CQ1317" s="778"/>
      <c r="CR1317" s="778"/>
      <c r="CS1317" s="778"/>
      <c r="CT1317" s="778"/>
      <c r="CU1317" s="778"/>
      <c r="CV1317" s="778"/>
      <c r="CW1317" s="778"/>
      <c r="CX1317" s="778"/>
      <c r="CY1317" s="778"/>
      <c r="CZ1317" s="778"/>
      <c r="DA1317" s="778"/>
      <c r="DB1317" s="778"/>
      <c r="DC1317" s="778"/>
      <c r="DD1317" s="778"/>
      <c r="DE1317" s="778"/>
      <c r="DF1317" s="778"/>
      <c r="DG1317" s="778"/>
      <c r="DH1317" s="778"/>
      <c r="DI1317" s="778"/>
      <c r="DJ1317" s="778"/>
      <c r="DK1317" s="778"/>
      <c r="DL1317" s="778"/>
      <c r="DM1317" s="778"/>
      <c r="DN1317" s="778"/>
      <c r="DO1317" s="778"/>
      <c r="DP1317" s="778"/>
      <c r="DQ1317" s="778"/>
      <c r="DR1317" s="778"/>
      <c r="DS1317" s="778"/>
      <c r="DT1317" s="778"/>
      <c r="DU1317" s="778"/>
      <c r="DV1317" s="778"/>
      <c r="DW1317" s="778"/>
      <c r="DX1317" s="778"/>
      <c r="DY1317" s="778"/>
      <c r="DZ1317" s="778"/>
      <c r="EA1317" s="778"/>
      <c r="EB1317" s="778"/>
      <c r="EC1317" s="778"/>
      <c r="ED1317" s="778"/>
      <c r="EE1317" s="778"/>
      <c r="EF1317" s="778"/>
      <c r="EG1317" s="778"/>
      <c r="EH1317" s="778"/>
      <c r="EI1317" s="778"/>
      <c r="EJ1317" s="778"/>
      <c r="EK1317" s="778"/>
      <c r="EL1317" s="778"/>
      <c r="EM1317" s="778"/>
      <c r="EN1317" s="778"/>
      <c r="EO1317" s="778"/>
      <c r="EP1317" s="778"/>
      <c r="EQ1317" s="778"/>
      <c r="ER1317" s="778"/>
      <c r="ES1317" s="778"/>
      <c r="ET1317" s="778"/>
      <c r="EU1317" s="778"/>
      <c r="EV1317" s="778"/>
      <c r="EW1317" s="778"/>
      <c r="EX1317" s="778"/>
      <c r="EY1317" s="778"/>
      <c r="EZ1317" s="778"/>
      <c r="FA1317" s="778"/>
      <c r="FB1317" s="778"/>
      <c r="FC1317" s="778"/>
      <c r="FD1317" s="778"/>
      <c r="FE1317" s="778"/>
      <c r="FF1317" s="778"/>
      <c r="FG1317" s="778"/>
      <c r="FH1317" s="778"/>
      <c r="FI1317" s="778"/>
      <c r="FJ1317" s="778"/>
      <c r="FK1317" s="778"/>
      <c r="FL1317" s="778"/>
      <c r="FM1317" s="778"/>
      <c r="FN1317" s="778"/>
      <c r="FO1317" s="778"/>
      <c r="FP1317" s="778"/>
      <c r="FQ1317" s="778"/>
      <c r="FR1317" s="778"/>
      <c r="FS1317" s="778"/>
      <c r="FT1317" s="778"/>
      <c r="FU1317" s="778"/>
      <c r="FV1317" s="778"/>
      <c r="FW1317" s="778"/>
      <c r="FX1317" s="778"/>
      <c r="FY1317" s="778"/>
      <c r="FZ1317" s="778"/>
      <c r="GA1317" s="778"/>
      <c r="GB1317" s="778"/>
      <c r="GC1317" s="778"/>
      <c r="GD1317" s="778"/>
      <c r="GE1317" s="778"/>
      <c r="GF1317" s="778"/>
      <c r="GG1317" s="778"/>
      <c r="GH1317" s="778"/>
      <c r="GI1317" s="778"/>
      <c r="GJ1317" s="778"/>
      <c r="GK1317" s="778"/>
      <c r="GL1317" s="778"/>
      <c r="GM1317" s="778"/>
      <c r="GN1317" s="778"/>
      <c r="GO1317" s="778"/>
      <c r="GP1317" s="778"/>
      <c r="GQ1317" s="778"/>
      <c r="GR1317" s="778"/>
      <c r="GS1317" s="778"/>
      <c r="GT1317" s="778"/>
      <c r="GU1317" s="778"/>
      <c r="GV1317" s="778"/>
      <c r="GW1317" s="778"/>
      <c r="GX1317" s="778"/>
      <c r="GY1317" s="778"/>
      <c r="GZ1317" s="778"/>
      <c r="HA1317" s="778"/>
      <c r="HB1317" s="778"/>
      <c r="HC1317" s="778"/>
      <c r="HD1317" s="778"/>
      <c r="HE1317" s="778"/>
      <c r="HF1317" s="778"/>
      <c r="HG1317" s="778"/>
      <c r="HH1317" s="778"/>
    </row>
    <row r="1318" spans="1:216" s="782" customFormat="1">
      <c r="A1318" s="779"/>
      <c r="B1318" s="780"/>
      <c r="C1318" s="780"/>
      <c r="D1318" s="780"/>
      <c r="E1318" s="780"/>
      <c r="F1318" s="780"/>
      <c r="G1318" s="780"/>
      <c r="H1318" s="780"/>
      <c r="I1318" s="780"/>
      <c r="J1318" s="780"/>
      <c r="K1318" s="780"/>
      <c r="L1318" s="780"/>
      <c r="M1318" s="780"/>
      <c r="N1318" s="780"/>
      <c r="O1318" s="780"/>
      <c r="P1318" s="780"/>
      <c r="Q1318" s="781"/>
      <c r="R1318" s="778"/>
      <c r="S1318" s="778"/>
      <c r="T1318" s="778"/>
      <c r="U1318" s="778"/>
      <c r="V1318" s="778"/>
      <c r="W1318" s="778"/>
      <c r="X1318" s="778"/>
      <c r="Y1318" s="778"/>
      <c r="Z1318" s="778"/>
      <c r="AA1318" s="778"/>
      <c r="AB1318" s="778"/>
      <c r="AC1318" s="778"/>
      <c r="AD1318" s="778"/>
      <c r="AE1318" s="778"/>
      <c r="AF1318" s="778"/>
      <c r="AG1318" s="778"/>
      <c r="AH1318" s="778"/>
      <c r="AI1318" s="778"/>
      <c r="AJ1318" s="778"/>
      <c r="AK1318" s="778"/>
      <c r="AL1318" s="778"/>
      <c r="AM1318" s="778"/>
      <c r="AN1318" s="778"/>
      <c r="AO1318" s="778"/>
      <c r="AP1318" s="778"/>
      <c r="AQ1318" s="778"/>
      <c r="AR1318" s="778"/>
      <c r="AS1318" s="778"/>
      <c r="AT1318" s="778"/>
      <c r="AU1318" s="778"/>
      <c r="AV1318" s="778"/>
      <c r="AW1318" s="778"/>
      <c r="AX1318" s="778"/>
      <c r="AY1318" s="778"/>
      <c r="AZ1318" s="778"/>
      <c r="BA1318" s="778"/>
      <c r="BB1318" s="778"/>
      <c r="BC1318" s="778"/>
      <c r="BD1318" s="778"/>
      <c r="BE1318" s="778"/>
      <c r="BF1318" s="778"/>
      <c r="BG1318" s="778"/>
      <c r="BH1318" s="778"/>
      <c r="BI1318" s="778"/>
      <c r="BJ1318" s="778"/>
      <c r="BK1318" s="778"/>
      <c r="BL1318" s="778"/>
      <c r="BM1318" s="778"/>
      <c r="BN1318" s="778"/>
      <c r="BO1318" s="778"/>
      <c r="BP1318" s="778"/>
      <c r="BQ1318" s="778"/>
      <c r="BR1318" s="778"/>
      <c r="BS1318" s="778"/>
      <c r="BT1318" s="778"/>
      <c r="BU1318" s="778"/>
      <c r="BV1318" s="778"/>
      <c r="BW1318" s="778"/>
      <c r="BX1318" s="778"/>
      <c r="BY1318" s="778"/>
      <c r="BZ1318" s="778"/>
      <c r="CA1318" s="778"/>
      <c r="CB1318" s="778"/>
      <c r="CC1318" s="778"/>
      <c r="CD1318" s="778"/>
      <c r="CE1318" s="778"/>
      <c r="CF1318" s="778"/>
      <c r="CG1318" s="778"/>
      <c r="CH1318" s="778"/>
      <c r="CI1318" s="778"/>
      <c r="CJ1318" s="778"/>
      <c r="CK1318" s="778"/>
      <c r="CL1318" s="778"/>
      <c r="CM1318" s="778"/>
      <c r="CN1318" s="778"/>
      <c r="CO1318" s="778"/>
      <c r="CP1318" s="778"/>
      <c r="CQ1318" s="778"/>
      <c r="CR1318" s="778"/>
      <c r="CS1318" s="778"/>
      <c r="CT1318" s="778"/>
      <c r="CU1318" s="778"/>
      <c r="CV1318" s="778"/>
      <c r="CW1318" s="778"/>
      <c r="CX1318" s="778"/>
      <c r="CY1318" s="778"/>
      <c r="CZ1318" s="778"/>
      <c r="DA1318" s="778"/>
      <c r="DB1318" s="778"/>
      <c r="DC1318" s="778"/>
      <c r="DD1318" s="778"/>
      <c r="DE1318" s="778"/>
      <c r="DF1318" s="778"/>
      <c r="DG1318" s="778"/>
      <c r="DH1318" s="778"/>
      <c r="DI1318" s="778"/>
      <c r="DJ1318" s="778"/>
      <c r="DK1318" s="778"/>
      <c r="DL1318" s="778"/>
      <c r="DM1318" s="778"/>
      <c r="DN1318" s="778"/>
      <c r="DO1318" s="778"/>
      <c r="DP1318" s="778"/>
      <c r="DQ1318" s="778"/>
      <c r="DR1318" s="778"/>
      <c r="DS1318" s="778"/>
      <c r="DT1318" s="778"/>
      <c r="DU1318" s="778"/>
      <c r="DV1318" s="778"/>
      <c r="DW1318" s="778"/>
      <c r="DX1318" s="778"/>
      <c r="DY1318" s="778"/>
      <c r="DZ1318" s="778"/>
      <c r="EA1318" s="778"/>
      <c r="EB1318" s="778"/>
      <c r="EC1318" s="778"/>
      <c r="ED1318" s="778"/>
      <c r="EE1318" s="778"/>
      <c r="EF1318" s="778"/>
      <c r="EG1318" s="778"/>
      <c r="EH1318" s="778"/>
      <c r="EI1318" s="778"/>
      <c r="EJ1318" s="778"/>
      <c r="EK1318" s="778"/>
      <c r="EL1318" s="778"/>
      <c r="EM1318" s="778"/>
      <c r="EN1318" s="778"/>
      <c r="EO1318" s="778"/>
      <c r="EP1318" s="778"/>
      <c r="EQ1318" s="778"/>
      <c r="ER1318" s="778"/>
      <c r="ES1318" s="778"/>
      <c r="ET1318" s="778"/>
      <c r="EU1318" s="778"/>
      <c r="EV1318" s="778"/>
      <c r="EW1318" s="778"/>
      <c r="EX1318" s="778"/>
      <c r="EY1318" s="778"/>
      <c r="EZ1318" s="778"/>
      <c r="FA1318" s="778"/>
      <c r="FB1318" s="778"/>
      <c r="FC1318" s="778"/>
      <c r="FD1318" s="778"/>
      <c r="FE1318" s="778"/>
      <c r="FF1318" s="778"/>
      <c r="FG1318" s="778"/>
      <c r="FH1318" s="778"/>
      <c r="FI1318" s="778"/>
      <c r="FJ1318" s="778"/>
      <c r="FK1318" s="778"/>
      <c r="FL1318" s="778"/>
      <c r="FM1318" s="778"/>
      <c r="FN1318" s="778"/>
      <c r="FO1318" s="778"/>
      <c r="FP1318" s="778"/>
      <c r="FQ1318" s="778"/>
      <c r="FR1318" s="778"/>
      <c r="FS1318" s="778"/>
      <c r="FT1318" s="778"/>
      <c r="FU1318" s="778"/>
      <c r="FV1318" s="778"/>
      <c r="FW1318" s="778"/>
      <c r="FX1318" s="778"/>
      <c r="FY1318" s="778"/>
      <c r="FZ1318" s="778"/>
      <c r="GA1318" s="778"/>
      <c r="GB1318" s="778"/>
      <c r="GC1318" s="778"/>
      <c r="GD1318" s="778"/>
      <c r="GE1318" s="778"/>
      <c r="GF1318" s="778"/>
      <c r="GG1318" s="778"/>
      <c r="GH1318" s="778"/>
      <c r="GI1318" s="778"/>
      <c r="GJ1318" s="778"/>
      <c r="GK1318" s="778"/>
      <c r="GL1318" s="778"/>
      <c r="GM1318" s="778"/>
      <c r="GN1318" s="778"/>
      <c r="GO1318" s="778"/>
      <c r="GP1318" s="778"/>
      <c r="GQ1318" s="778"/>
      <c r="GR1318" s="778"/>
      <c r="GS1318" s="778"/>
      <c r="GT1318" s="778"/>
      <c r="GU1318" s="778"/>
      <c r="GV1318" s="778"/>
      <c r="GW1318" s="778"/>
      <c r="GX1318" s="778"/>
      <c r="GY1318" s="778"/>
      <c r="GZ1318" s="778"/>
      <c r="HA1318" s="778"/>
      <c r="HB1318" s="778"/>
      <c r="HC1318" s="778"/>
      <c r="HD1318" s="778"/>
      <c r="HE1318" s="778"/>
      <c r="HF1318" s="778"/>
      <c r="HG1318" s="778"/>
      <c r="HH1318" s="778"/>
    </row>
    <row r="1319" spans="1:216" s="782" customFormat="1">
      <c r="A1319" s="779"/>
      <c r="B1319" s="780"/>
      <c r="C1319" s="780"/>
      <c r="D1319" s="780"/>
      <c r="E1319" s="780"/>
      <c r="F1319" s="780"/>
      <c r="G1319" s="780"/>
      <c r="H1319" s="780"/>
      <c r="I1319" s="780"/>
      <c r="J1319" s="780"/>
      <c r="K1319" s="780"/>
      <c r="L1319" s="780"/>
      <c r="M1319" s="780"/>
      <c r="N1319" s="780"/>
      <c r="O1319" s="780"/>
      <c r="P1319" s="780"/>
      <c r="Q1319" s="781"/>
      <c r="R1319" s="778"/>
      <c r="S1319" s="778"/>
      <c r="T1319" s="778"/>
      <c r="U1319" s="778"/>
      <c r="V1319" s="778"/>
      <c r="W1319" s="778"/>
      <c r="X1319" s="778"/>
      <c r="Y1319" s="778"/>
      <c r="Z1319" s="778"/>
      <c r="AA1319" s="778"/>
      <c r="AB1319" s="778"/>
      <c r="AC1319" s="778"/>
      <c r="AD1319" s="778"/>
      <c r="AE1319" s="778"/>
      <c r="AF1319" s="778"/>
      <c r="AG1319" s="778"/>
      <c r="AH1319" s="778"/>
      <c r="AI1319" s="778"/>
      <c r="AJ1319" s="778"/>
      <c r="AK1319" s="778"/>
      <c r="AL1319" s="778"/>
      <c r="AM1319" s="778"/>
      <c r="AN1319" s="778"/>
      <c r="AO1319" s="778"/>
      <c r="AP1319" s="778"/>
      <c r="AQ1319" s="778"/>
      <c r="AR1319" s="778"/>
      <c r="AS1319" s="778"/>
      <c r="AT1319" s="778"/>
      <c r="AU1319" s="778"/>
      <c r="AV1319" s="778"/>
      <c r="AW1319" s="778"/>
      <c r="AX1319" s="778"/>
      <c r="AY1319" s="778"/>
      <c r="AZ1319" s="778"/>
      <c r="BA1319" s="778"/>
      <c r="BB1319" s="778"/>
      <c r="BC1319" s="778"/>
      <c r="BD1319" s="778"/>
      <c r="BE1319" s="778"/>
      <c r="BF1319" s="778"/>
      <c r="BG1319" s="778"/>
      <c r="BH1319" s="778"/>
      <c r="BI1319" s="778"/>
      <c r="BJ1319" s="778"/>
      <c r="BK1319" s="778"/>
      <c r="BL1319" s="778"/>
      <c r="BM1319" s="778"/>
      <c r="BN1319" s="778"/>
      <c r="BO1319" s="778"/>
      <c r="BP1319" s="778"/>
      <c r="BQ1319" s="778"/>
      <c r="BR1319" s="778"/>
      <c r="BS1319" s="778"/>
      <c r="BT1319" s="778"/>
      <c r="BU1319" s="778"/>
      <c r="BV1319" s="778"/>
      <c r="BW1319" s="778"/>
      <c r="BX1319" s="778"/>
      <c r="BY1319" s="778"/>
      <c r="BZ1319" s="778"/>
      <c r="CA1319" s="778"/>
      <c r="CB1319" s="778"/>
      <c r="CC1319" s="778"/>
      <c r="CD1319" s="778"/>
      <c r="CE1319" s="778"/>
      <c r="CF1319" s="778"/>
      <c r="CG1319" s="778"/>
      <c r="CH1319" s="778"/>
      <c r="CI1319" s="778"/>
      <c r="CJ1319" s="778"/>
      <c r="CK1319" s="778"/>
      <c r="CL1319" s="778"/>
      <c r="CM1319" s="778"/>
      <c r="CN1319" s="778"/>
      <c r="CO1319" s="778"/>
      <c r="CP1319" s="778"/>
      <c r="CQ1319" s="778"/>
      <c r="CR1319" s="778"/>
      <c r="CS1319" s="778"/>
      <c r="CT1319" s="778"/>
      <c r="CU1319" s="778"/>
      <c r="CV1319" s="778"/>
      <c r="CW1319" s="778"/>
      <c r="CX1319" s="778"/>
      <c r="CY1319" s="778"/>
      <c r="CZ1319" s="778"/>
      <c r="DA1319" s="778"/>
      <c r="DB1319" s="778"/>
      <c r="DC1319" s="778"/>
      <c r="DD1319" s="778"/>
      <c r="DE1319" s="778"/>
      <c r="DF1319" s="778"/>
      <c r="DG1319" s="778"/>
      <c r="DH1319" s="778"/>
      <c r="DI1319" s="778"/>
      <c r="DJ1319" s="778"/>
      <c r="DK1319" s="778"/>
      <c r="DL1319" s="778"/>
      <c r="DM1319" s="778"/>
      <c r="DN1319" s="778"/>
      <c r="DO1319" s="778"/>
      <c r="DP1319" s="778"/>
      <c r="DQ1319" s="778"/>
      <c r="DR1319" s="778"/>
      <c r="DS1319" s="778"/>
      <c r="DT1319" s="778"/>
      <c r="DU1319" s="778"/>
      <c r="DV1319" s="778"/>
      <c r="DW1319" s="778"/>
      <c r="DX1319" s="778"/>
      <c r="DY1319" s="778"/>
      <c r="DZ1319" s="778"/>
      <c r="EA1319" s="778"/>
      <c r="EB1319" s="778"/>
      <c r="EC1319" s="778"/>
      <c r="ED1319" s="778"/>
      <c r="EE1319" s="778"/>
      <c r="EF1319" s="778"/>
      <c r="EG1319" s="778"/>
      <c r="EH1319" s="778"/>
      <c r="EI1319" s="778"/>
      <c r="EJ1319" s="778"/>
      <c r="EK1319" s="778"/>
      <c r="EL1319" s="778"/>
      <c r="EM1319" s="778"/>
      <c r="EN1319" s="778"/>
      <c r="EO1319" s="778"/>
      <c r="EP1319" s="778"/>
      <c r="EQ1319" s="778"/>
      <c r="ER1319" s="778"/>
      <c r="ES1319" s="778"/>
      <c r="ET1319" s="778"/>
      <c r="EU1319" s="778"/>
      <c r="EV1319" s="778"/>
      <c r="EW1319" s="778"/>
      <c r="EX1319" s="778"/>
      <c r="EY1319" s="778"/>
      <c r="EZ1319" s="778"/>
      <c r="FA1319" s="778"/>
      <c r="FB1319" s="778"/>
      <c r="FC1319" s="778"/>
      <c r="FD1319" s="778"/>
      <c r="FE1319" s="778"/>
      <c r="FF1319" s="778"/>
      <c r="FG1319" s="778"/>
      <c r="FH1319" s="778"/>
      <c r="FI1319" s="778"/>
      <c r="FJ1319" s="778"/>
      <c r="FK1319" s="778"/>
      <c r="FL1319" s="778"/>
      <c r="FM1319" s="778"/>
      <c r="FN1319" s="778"/>
      <c r="FO1319" s="778"/>
      <c r="FP1319" s="778"/>
      <c r="FQ1319" s="778"/>
      <c r="FR1319" s="778"/>
      <c r="FS1319" s="778"/>
      <c r="FT1319" s="778"/>
      <c r="FU1319" s="778"/>
      <c r="FV1319" s="778"/>
      <c r="FW1319" s="778"/>
      <c r="FX1319" s="778"/>
      <c r="FY1319" s="778"/>
      <c r="FZ1319" s="778"/>
      <c r="GA1319" s="778"/>
      <c r="GB1319" s="778"/>
      <c r="GC1319" s="778"/>
      <c r="GD1319" s="778"/>
      <c r="GE1319" s="778"/>
      <c r="GF1319" s="778"/>
      <c r="GG1319" s="778"/>
      <c r="GH1319" s="778"/>
      <c r="GI1319" s="778"/>
      <c r="GJ1319" s="778"/>
      <c r="GK1319" s="778"/>
      <c r="GL1319" s="778"/>
      <c r="GM1319" s="778"/>
      <c r="GN1319" s="778"/>
      <c r="GO1319" s="778"/>
      <c r="GP1319" s="778"/>
      <c r="GQ1319" s="778"/>
      <c r="GR1319" s="778"/>
      <c r="GS1319" s="778"/>
      <c r="GT1319" s="778"/>
      <c r="GU1319" s="778"/>
      <c r="GV1319" s="778"/>
      <c r="GW1319" s="778"/>
      <c r="GX1319" s="778"/>
      <c r="GY1319" s="778"/>
      <c r="GZ1319" s="778"/>
      <c r="HA1319" s="778"/>
      <c r="HB1319" s="778"/>
      <c r="HC1319" s="778"/>
      <c r="HD1319" s="778"/>
      <c r="HE1319" s="778"/>
      <c r="HF1319" s="778"/>
      <c r="HG1319" s="778"/>
      <c r="HH1319" s="778"/>
    </row>
    <row r="1320" spans="1:216" s="782" customFormat="1">
      <c r="A1320" s="779"/>
      <c r="B1320" s="780"/>
      <c r="C1320" s="780"/>
      <c r="D1320" s="780"/>
      <c r="E1320" s="780"/>
      <c r="F1320" s="780"/>
      <c r="G1320" s="780"/>
      <c r="H1320" s="780"/>
      <c r="I1320" s="780"/>
      <c r="J1320" s="780"/>
      <c r="K1320" s="780"/>
      <c r="L1320" s="780"/>
      <c r="M1320" s="780"/>
      <c r="N1320" s="780"/>
      <c r="O1320" s="780"/>
      <c r="P1320" s="780"/>
      <c r="Q1320" s="781"/>
      <c r="R1320" s="778"/>
      <c r="S1320" s="778"/>
      <c r="T1320" s="778"/>
      <c r="U1320" s="778"/>
      <c r="V1320" s="778"/>
      <c r="W1320" s="778"/>
      <c r="X1320" s="778"/>
      <c r="Y1320" s="778"/>
      <c r="Z1320" s="778"/>
      <c r="AA1320" s="778"/>
      <c r="AB1320" s="778"/>
      <c r="AC1320" s="778"/>
      <c r="AD1320" s="778"/>
      <c r="AE1320" s="778"/>
      <c r="AF1320" s="778"/>
      <c r="AG1320" s="778"/>
      <c r="AH1320" s="778"/>
      <c r="AI1320" s="778"/>
      <c r="AJ1320" s="778"/>
      <c r="AK1320" s="778"/>
      <c r="AL1320" s="778"/>
      <c r="AM1320" s="778"/>
      <c r="AN1320" s="778"/>
      <c r="AO1320" s="778"/>
      <c r="AP1320" s="778"/>
      <c r="AQ1320" s="778"/>
      <c r="AR1320" s="778"/>
      <c r="AS1320" s="778"/>
      <c r="AT1320" s="778"/>
      <c r="AU1320" s="778"/>
      <c r="AV1320" s="778"/>
      <c r="AW1320" s="778"/>
      <c r="AX1320" s="778"/>
      <c r="AY1320" s="778"/>
      <c r="AZ1320" s="778"/>
      <c r="BA1320" s="778"/>
      <c r="BB1320" s="778"/>
      <c r="BC1320" s="778"/>
      <c r="BD1320" s="778"/>
      <c r="BE1320" s="778"/>
      <c r="BF1320" s="778"/>
      <c r="BG1320" s="778"/>
      <c r="BH1320" s="778"/>
      <c r="BI1320" s="778"/>
      <c r="BJ1320" s="778"/>
      <c r="BK1320" s="778"/>
      <c r="BL1320" s="778"/>
      <c r="BM1320" s="778"/>
      <c r="BN1320" s="778"/>
      <c r="BO1320" s="778"/>
      <c r="BP1320" s="778"/>
      <c r="BQ1320" s="778"/>
      <c r="BR1320" s="778"/>
      <c r="BS1320" s="778"/>
      <c r="BT1320" s="778"/>
      <c r="BU1320" s="778"/>
      <c r="BV1320" s="778"/>
      <c r="BW1320" s="778"/>
      <c r="BX1320" s="778"/>
      <c r="BY1320" s="778"/>
      <c r="BZ1320" s="778"/>
      <c r="CA1320" s="778"/>
      <c r="CB1320" s="778"/>
      <c r="CC1320" s="778"/>
      <c r="CD1320" s="778"/>
      <c r="CE1320" s="778"/>
      <c r="CF1320" s="778"/>
      <c r="CG1320" s="778"/>
      <c r="CH1320" s="778"/>
      <c r="CI1320" s="778"/>
      <c r="CJ1320" s="778"/>
      <c r="CK1320" s="778"/>
      <c r="CL1320" s="778"/>
      <c r="CM1320" s="778"/>
      <c r="CN1320" s="778"/>
      <c r="CO1320" s="778"/>
      <c r="CP1320" s="778"/>
      <c r="CQ1320" s="778"/>
      <c r="CR1320" s="778"/>
      <c r="CS1320" s="778"/>
      <c r="CT1320" s="778"/>
      <c r="CU1320" s="778"/>
      <c r="CV1320" s="778"/>
      <c r="CW1320" s="778"/>
      <c r="CX1320" s="778"/>
      <c r="CY1320" s="778"/>
      <c r="CZ1320" s="778"/>
      <c r="DA1320" s="778"/>
      <c r="DB1320" s="778"/>
      <c r="DC1320" s="778"/>
      <c r="DD1320" s="778"/>
      <c r="DE1320" s="778"/>
      <c r="DF1320" s="778"/>
      <c r="DG1320" s="778"/>
      <c r="DH1320" s="778"/>
      <c r="DI1320" s="778"/>
      <c r="DJ1320" s="778"/>
      <c r="DK1320" s="778"/>
      <c r="DL1320" s="778"/>
      <c r="DM1320" s="778"/>
      <c r="DN1320" s="778"/>
      <c r="DO1320" s="778"/>
      <c r="DP1320" s="778"/>
      <c r="DQ1320" s="778"/>
      <c r="DR1320" s="778"/>
      <c r="DS1320" s="778"/>
      <c r="DT1320" s="778"/>
      <c r="DU1320" s="778"/>
      <c r="DV1320" s="778"/>
      <c r="DW1320" s="778"/>
      <c r="DX1320" s="778"/>
      <c r="DY1320" s="778"/>
      <c r="DZ1320" s="778"/>
      <c r="EA1320" s="778"/>
      <c r="EB1320" s="778"/>
      <c r="EC1320" s="778"/>
      <c r="ED1320" s="778"/>
      <c r="EE1320" s="778"/>
      <c r="EF1320" s="778"/>
      <c r="EG1320" s="778"/>
      <c r="EH1320" s="778"/>
      <c r="EI1320" s="778"/>
      <c r="EJ1320" s="778"/>
      <c r="EK1320" s="778"/>
      <c r="EL1320" s="778"/>
      <c r="EM1320" s="778"/>
      <c r="EN1320" s="778"/>
      <c r="EO1320" s="778"/>
      <c r="EP1320" s="778"/>
      <c r="EQ1320" s="778"/>
      <c r="ER1320" s="778"/>
      <c r="ES1320" s="778"/>
      <c r="ET1320" s="778"/>
      <c r="EU1320" s="778"/>
      <c r="EV1320" s="778"/>
      <c r="EW1320" s="778"/>
      <c r="EX1320" s="778"/>
      <c r="EY1320" s="778"/>
      <c r="EZ1320" s="778"/>
      <c r="FA1320" s="778"/>
      <c r="FB1320" s="778"/>
      <c r="FC1320" s="778"/>
      <c r="FD1320" s="778"/>
      <c r="FE1320" s="778"/>
      <c r="FF1320" s="778"/>
      <c r="FG1320" s="778"/>
      <c r="FH1320" s="778"/>
      <c r="FI1320" s="778"/>
      <c r="FJ1320" s="778"/>
      <c r="FK1320" s="778"/>
      <c r="FL1320" s="778"/>
      <c r="FM1320" s="778"/>
      <c r="FN1320" s="778"/>
      <c r="FO1320" s="778"/>
      <c r="FP1320" s="778"/>
      <c r="FQ1320" s="778"/>
      <c r="FR1320" s="778"/>
      <c r="FS1320" s="778"/>
      <c r="FT1320" s="778"/>
      <c r="FU1320" s="778"/>
      <c r="FV1320" s="778"/>
      <c r="FW1320" s="778"/>
      <c r="FX1320" s="778"/>
      <c r="FY1320" s="778"/>
      <c r="FZ1320" s="778"/>
      <c r="GA1320" s="778"/>
      <c r="GB1320" s="778"/>
      <c r="GC1320" s="778"/>
      <c r="GD1320" s="778"/>
      <c r="GE1320" s="778"/>
      <c r="GF1320" s="778"/>
      <c r="GG1320" s="778"/>
      <c r="GH1320" s="778"/>
      <c r="GI1320" s="778"/>
      <c r="GJ1320" s="778"/>
      <c r="GK1320" s="778"/>
      <c r="GL1320" s="778"/>
      <c r="GM1320" s="778"/>
      <c r="GN1320" s="778"/>
      <c r="GO1320" s="778"/>
      <c r="GP1320" s="778"/>
      <c r="GQ1320" s="778"/>
      <c r="GR1320" s="778"/>
      <c r="GS1320" s="778"/>
      <c r="GT1320" s="778"/>
      <c r="GU1320" s="778"/>
      <c r="GV1320" s="778"/>
      <c r="GW1320" s="778"/>
      <c r="GX1320" s="778"/>
      <c r="GY1320" s="778"/>
      <c r="GZ1320" s="778"/>
      <c r="HA1320" s="778"/>
      <c r="HB1320" s="778"/>
      <c r="HC1320" s="778"/>
      <c r="HD1320" s="778"/>
      <c r="HE1320" s="778"/>
      <c r="HF1320" s="778"/>
      <c r="HG1320" s="778"/>
      <c r="HH1320" s="778"/>
    </row>
    <row r="1321" spans="1:216" s="782" customFormat="1">
      <c r="A1321" s="779"/>
      <c r="B1321" s="780"/>
      <c r="C1321" s="780"/>
      <c r="D1321" s="780"/>
      <c r="E1321" s="780"/>
      <c r="F1321" s="780"/>
      <c r="G1321" s="780"/>
      <c r="H1321" s="780"/>
      <c r="I1321" s="780"/>
      <c r="J1321" s="780"/>
      <c r="K1321" s="780"/>
      <c r="L1321" s="780"/>
      <c r="M1321" s="780"/>
      <c r="N1321" s="780"/>
      <c r="O1321" s="780"/>
      <c r="P1321" s="780"/>
      <c r="Q1321" s="781"/>
      <c r="R1321" s="778"/>
      <c r="S1321" s="778"/>
      <c r="T1321" s="778"/>
      <c r="U1321" s="778"/>
      <c r="V1321" s="778"/>
      <c r="W1321" s="778"/>
      <c r="X1321" s="778"/>
      <c r="Y1321" s="778"/>
      <c r="Z1321" s="778"/>
      <c r="AA1321" s="778"/>
      <c r="AB1321" s="778"/>
      <c r="AC1321" s="778"/>
      <c r="AD1321" s="778"/>
      <c r="AE1321" s="778"/>
      <c r="AF1321" s="778"/>
      <c r="AG1321" s="778"/>
      <c r="AH1321" s="778"/>
      <c r="AI1321" s="778"/>
      <c r="AJ1321" s="778"/>
      <c r="AK1321" s="778"/>
      <c r="AL1321" s="778"/>
      <c r="AM1321" s="778"/>
      <c r="AN1321" s="778"/>
      <c r="AO1321" s="778"/>
      <c r="AP1321" s="778"/>
      <c r="AQ1321" s="778"/>
      <c r="AR1321" s="778"/>
      <c r="AS1321" s="778"/>
      <c r="AT1321" s="778"/>
      <c r="AU1321" s="778"/>
      <c r="AV1321" s="778"/>
      <c r="AW1321" s="778"/>
      <c r="AX1321" s="778"/>
      <c r="AY1321" s="778"/>
      <c r="AZ1321" s="778"/>
      <c r="BA1321" s="778"/>
      <c r="BB1321" s="778"/>
      <c r="BC1321" s="778"/>
      <c r="BD1321" s="778"/>
      <c r="BE1321" s="778"/>
      <c r="BF1321" s="778"/>
      <c r="BG1321" s="778"/>
      <c r="BH1321" s="778"/>
      <c r="BI1321" s="778"/>
      <c r="BJ1321" s="778"/>
      <c r="BK1321" s="778"/>
      <c r="BL1321" s="778"/>
      <c r="BM1321" s="778"/>
      <c r="BN1321" s="778"/>
      <c r="BO1321" s="778"/>
      <c r="BP1321" s="778"/>
      <c r="BQ1321" s="778"/>
      <c r="BR1321" s="778"/>
      <c r="BS1321" s="778"/>
      <c r="BT1321" s="778"/>
      <c r="BU1321" s="778"/>
      <c r="BV1321" s="778"/>
      <c r="BW1321" s="778"/>
      <c r="BX1321" s="778"/>
      <c r="BY1321" s="778"/>
      <c r="BZ1321" s="778"/>
      <c r="CA1321" s="778"/>
      <c r="CB1321" s="778"/>
      <c r="CC1321" s="778"/>
      <c r="CD1321" s="778"/>
      <c r="CE1321" s="778"/>
      <c r="CF1321" s="778"/>
      <c r="CG1321" s="778"/>
      <c r="CH1321" s="778"/>
      <c r="CI1321" s="778"/>
      <c r="CJ1321" s="778"/>
      <c r="CK1321" s="778"/>
      <c r="CL1321" s="778"/>
      <c r="CM1321" s="778"/>
      <c r="CN1321" s="778"/>
      <c r="CO1321" s="778"/>
      <c r="CP1321" s="778"/>
      <c r="CQ1321" s="778"/>
      <c r="CR1321" s="778"/>
      <c r="CS1321" s="778"/>
      <c r="CT1321" s="778"/>
      <c r="CU1321" s="778"/>
      <c r="CV1321" s="778"/>
      <c r="CW1321" s="778"/>
      <c r="CX1321" s="778"/>
      <c r="CY1321" s="778"/>
      <c r="CZ1321" s="778"/>
      <c r="DA1321" s="778"/>
      <c r="DB1321" s="778"/>
      <c r="DC1321" s="778"/>
      <c r="DD1321" s="778"/>
      <c r="DE1321" s="778"/>
      <c r="DF1321" s="778"/>
      <c r="DG1321" s="778"/>
      <c r="DH1321" s="778"/>
      <c r="DI1321" s="778"/>
      <c r="DJ1321" s="778"/>
      <c r="DK1321" s="778"/>
      <c r="DL1321" s="778"/>
      <c r="DM1321" s="778"/>
      <c r="DN1321" s="778"/>
      <c r="DO1321" s="778"/>
      <c r="DP1321" s="778"/>
      <c r="DQ1321" s="778"/>
      <c r="DR1321" s="778"/>
      <c r="DS1321" s="778"/>
      <c r="DT1321" s="778"/>
      <c r="DU1321" s="778"/>
      <c r="DV1321" s="778"/>
      <c r="DW1321" s="778"/>
      <c r="DX1321" s="778"/>
      <c r="DY1321" s="778"/>
      <c r="DZ1321" s="778"/>
      <c r="EA1321" s="778"/>
      <c r="EB1321" s="778"/>
      <c r="EC1321" s="778"/>
      <c r="ED1321" s="778"/>
      <c r="EE1321" s="778"/>
      <c r="EF1321" s="778"/>
      <c r="EG1321" s="778"/>
      <c r="EH1321" s="778"/>
      <c r="EI1321" s="778"/>
      <c r="EJ1321" s="778"/>
      <c r="EK1321" s="778"/>
      <c r="EL1321" s="778"/>
      <c r="EM1321" s="778"/>
      <c r="EN1321" s="778"/>
      <c r="EO1321" s="778"/>
      <c r="EP1321" s="778"/>
      <c r="EQ1321" s="778"/>
      <c r="ER1321" s="778"/>
      <c r="ES1321" s="778"/>
      <c r="ET1321" s="778"/>
      <c r="EU1321" s="778"/>
      <c r="EV1321" s="778"/>
      <c r="EW1321" s="778"/>
      <c r="EX1321" s="778"/>
      <c r="EY1321" s="778"/>
      <c r="EZ1321" s="778"/>
      <c r="FA1321" s="778"/>
      <c r="FB1321" s="778"/>
      <c r="FC1321" s="778"/>
      <c r="FD1321" s="778"/>
      <c r="FE1321" s="778"/>
      <c r="FF1321" s="778"/>
      <c r="FG1321" s="778"/>
      <c r="FH1321" s="778"/>
      <c r="FI1321" s="778"/>
      <c r="FJ1321" s="778"/>
      <c r="FK1321" s="778"/>
      <c r="FL1321" s="778"/>
      <c r="FM1321" s="778"/>
      <c r="FN1321" s="778"/>
      <c r="FO1321" s="778"/>
      <c r="FP1321" s="778"/>
      <c r="FQ1321" s="778"/>
      <c r="FR1321" s="778"/>
      <c r="FS1321" s="778"/>
      <c r="FT1321" s="778"/>
      <c r="FU1321" s="778"/>
      <c r="FV1321" s="778"/>
      <c r="FW1321" s="778"/>
      <c r="FX1321" s="778"/>
      <c r="FY1321" s="778"/>
      <c r="FZ1321" s="778"/>
      <c r="GA1321" s="778"/>
      <c r="GB1321" s="778"/>
      <c r="GC1321" s="778"/>
      <c r="GD1321" s="778"/>
      <c r="GE1321" s="778"/>
      <c r="GF1321" s="778"/>
      <c r="GG1321" s="778"/>
      <c r="GH1321" s="778"/>
      <c r="GI1321" s="778"/>
      <c r="GJ1321" s="778"/>
      <c r="GK1321" s="778"/>
      <c r="GL1321" s="778"/>
      <c r="GM1321" s="778"/>
      <c r="GN1321" s="778"/>
      <c r="GO1321" s="778"/>
      <c r="GP1321" s="778"/>
      <c r="GQ1321" s="778"/>
      <c r="GR1321" s="778"/>
      <c r="GS1321" s="778"/>
      <c r="GT1321" s="778"/>
      <c r="GU1321" s="778"/>
      <c r="GV1321" s="778"/>
      <c r="GW1321" s="778"/>
      <c r="GX1321" s="778"/>
      <c r="GY1321" s="778"/>
      <c r="GZ1321" s="778"/>
      <c r="HA1321" s="778"/>
      <c r="HB1321" s="778"/>
      <c r="HC1321" s="778"/>
      <c r="HD1321" s="778"/>
      <c r="HE1321" s="778"/>
      <c r="HF1321" s="778"/>
      <c r="HG1321" s="778"/>
      <c r="HH1321" s="778"/>
    </row>
    <row r="1322" spans="1:216" s="782" customFormat="1">
      <c r="A1322" s="779"/>
      <c r="B1322" s="780"/>
      <c r="C1322" s="780"/>
      <c r="D1322" s="780"/>
      <c r="E1322" s="780"/>
      <c r="F1322" s="780"/>
      <c r="G1322" s="780"/>
      <c r="H1322" s="780"/>
      <c r="I1322" s="780"/>
      <c r="J1322" s="780"/>
      <c r="K1322" s="780"/>
      <c r="L1322" s="780"/>
      <c r="M1322" s="780"/>
      <c r="N1322" s="780"/>
      <c r="O1322" s="780"/>
      <c r="P1322" s="780"/>
      <c r="Q1322" s="781"/>
      <c r="R1322" s="778"/>
      <c r="S1322" s="778"/>
      <c r="T1322" s="778"/>
      <c r="U1322" s="778"/>
      <c r="V1322" s="778"/>
      <c r="W1322" s="778"/>
      <c r="X1322" s="778"/>
      <c r="Y1322" s="778"/>
      <c r="Z1322" s="778"/>
      <c r="AA1322" s="778"/>
      <c r="AB1322" s="778"/>
      <c r="AC1322" s="778"/>
      <c r="AD1322" s="778"/>
      <c r="AE1322" s="778"/>
      <c r="AF1322" s="778"/>
      <c r="AG1322" s="778"/>
      <c r="AH1322" s="778"/>
      <c r="AI1322" s="778"/>
      <c r="AJ1322" s="778"/>
      <c r="AK1322" s="778"/>
      <c r="AL1322" s="778"/>
      <c r="AM1322" s="778"/>
      <c r="AN1322" s="778"/>
      <c r="AO1322" s="778"/>
      <c r="AP1322" s="778"/>
      <c r="AQ1322" s="778"/>
      <c r="AR1322" s="778"/>
      <c r="AS1322" s="778"/>
      <c r="AT1322" s="778"/>
      <c r="AU1322" s="778"/>
      <c r="AV1322" s="778"/>
      <c r="AW1322" s="778"/>
      <c r="AX1322" s="778"/>
      <c r="AY1322" s="778"/>
      <c r="AZ1322" s="778"/>
      <c r="BA1322" s="778"/>
      <c r="BB1322" s="778"/>
      <c r="BC1322" s="778"/>
      <c r="BD1322" s="778"/>
      <c r="BE1322" s="778"/>
      <c r="BF1322" s="778"/>
      <c r="BG1322" s="778"/>
      <c r="BH1322" s="778"/>
      <c r="BI1322" s="778"/>
      <c r="BJ1322" s="778"/>
      <c r="BK1322" s="778"/>
      <c r="BL1322" s="778"/>
      <c r="BM1322" s="778"/>
      <c r="BN1322" s="778"/>
      <c r="BO1322" s="778"/>
      <c r="BP1322" s="778"/>
      <c r="BQ1322" s="778"/>
      <c r="BR1322" s="778"/>
      <c r="BS1322" s="778"/>
      <c r="BT1322" s="778"/>
      <c r="BU1322" s="778"/>
      <c r="BV1322" s="778"/>
      <c r="BW1322" s="778"/>
      <c r="BX1322" s="778"/>
      <c r="BY1322" s="778"/>
      <c r="BZ1322" s="778"/>
      <c r="CA1322" s="778"/>
      <c r="CB1322" s="778"/>
      <c r="CC1322" s="778"/>
      <c r="CD1322" s="778"/>
      <c r="CE1322" s="778"/>
      <c r="CF1322" s="778"/>
      <c r="CG1322" s="778"/>
      <c r="CH1322" s="778"/>
      <c r="CI1322" s="778"/>
      <c r="CJ1322" s="778"/>
      <c r="CK1322" s="778"/>
      <c r="CL1322" s="778"/>
      <c r="CM1322" s="778"/>
      <c r="CN1322" s="778"/>
      <c r="CO1322" s="778"/>
      <c r="CP1322" s="778"/>
      <c r="CQ1322" s="778"/>
      <c r="CR1322" s="778"/>
      <c r="CS1322" s="778"/>
      <c r="CT1322" s="778"/>
      <c r="CU1322" s="778"/>
      <c r="CV1322" s="778"/>
      <c r="CW1322" s="778"/>
      <c r="CX1322" s="778"/>
      <c r="CY1322" s="778"/>
      <c r="CZ1322" s="778"/>
      <c r="DA1322" s="778"/>
      <c r="DB1322" s="778"/>
      <c r="DC1322" s="778"/>
      <c r="DD1322" s="778"/>
      <c r="DE1322" s="778"/>
      <c r="DF1322" s="778"/>
      <c r="DG1322" s="778"/>
      <c r="DH1322" s="778"/>
      <c r="DI1322" s="778"/>
      <c r="DJ1322" s="778"/>
      <c r="DK1322" s="778"/>
      <c r="DL1322" s="778"/>
      <c r="DM1322" s="778"/>
      <c r="DN1322" s="778"/>
      <c r="DO1322" s="778"/>
      <c r="DP1322" s="778"/>
      <c r="DQ1322" s="778"/>
      <c r="DR1322" s="778"/>
      <c r="DS1322" s="778"/>
      <c r="DT1322" s="778"/>
      <c r="DU1322" s="778"/>
      <c r="DV1322" s="778"/>
      <c r="DW1322" s="778"/>
      <c r="DX1322" s="778"/>
      <c r="DY1322" s="778"/>
      <c r="DZ1322" s="778"/>
      <c r="EA1322" s="778"/>
      <c r="EB1322" s="778"/>
      <c r="EC1322" s="778"/>
      <c r="ED1322" s="778"/>
      <c r="EE1322" s="778"/>
      <c r="EF1322" s="778"/>
      <c r="EG1322" s="778"/>
      <c r="EH1322" s="778"/>
      <c r="EI1322" s="778"/>
      <c r="EJ1322" s="778"/>
      <c r="EK1322" s="778"/>
      <c r="EL1322" s="778"/>
      <c r="EM1322" s="778"/>
      <c r="EN1322" s="778"/>
      <c r="EO1322" s="778"/>
      <c r="EP1322" s="778"/>
      <c r="EQ1322" s="778"/>
      <c r="ER1322" s="778"/>
      <c r="ES1322" s="778"/>
      <c r="ET1322" s="778"/>
      <c r="EU1322" s="778"/>
      <c r="EV1322" s="778"/>
      <c r="EW1322" s="778"/>
      <c r="EX1322" s="778"/>
      <c r="EY1322" s="778"/>
      <c r="EZ1322" s="778"/>
      <c r="FA1322" s="778"/>
      <c r="FB1322" s="778"/>
      <c r="FC1322" s="778"/>
      <c r="FD1322" s="778"/>
      <c r="FE1322" s="778"/>
      <c r="FF1322" s="778"/>
      <c r="FG1322" s="778"/>
      <c r="FH1322" s="778"/>
      <c r="FI1322" s="778"/>
      <c r="FJ1322" s="778"/>
      <c r="FK1322" s="778"/>
      <c r="FL1322" s="778"/>
      <c r="FM1322" s="778"/>
      <c r="FN1322" s="778"/>
      <c r="FO1322" s="778"/>
      <c r="FP1322" s="778"/>
      <c r="FQ1322" s="778"/>
      <c r="FR1322" s="778"/>
      <c r="FS1322" s="778"/>
      <c r="FT1322" s="778"/>
      <c r="FU1322" s="778"/>
      <c r="FV1322" s="778"/>
      <c r="FW1322" s="778"/>
      <c r="FX1322" s="778"/>
      <c r="FY1322" s="778"/>
      <c r="FZ1322" s="778"/>
      <c r="GA1322" s="778"/>
      <c r="GB1322" s="778"/>
      <c r="GC1322" s="778"/>
      <c r="GD1322" s="778"/>
      <c r="GE1322" s="778"/>
      <c r="GF1322" s="778"/>
      <c r="GG1322" s="778"/>
      <c r="GH1322" s="778"/>
      <c r="GI1322" s="778"/>
      <c r="GJ1322" s="778"/>
      <c r="GK1322" s="778"/>
      <c r="GL1322" s="778"/>
      <c r="GM1322" s="778"/>
      <c r="GN1322" s="778"/>
      <c r="GO1322" s="778"/>
      <c r="GP1322" s="778"/>
      <c r="GQ1322" s="778"/>
      <c r="GR1322" s="778"/>
      <c r="GS1322" s="778"/>
      <c r="GT1322" s="778"/>
      <c r="GU1322" s="778"/>
      <c r="GV1322" s="778"/>
      <c r="GW1322" s="778"/>
      <c r="GX1322" s="778"/>
      <c r="GY1322" s="778"/>
      <c r="GZ1322" s="778"/>
      <c r="HA1322" s="778"/>
      <c r="HB1322" s="778"/>
      <c r="HC1322" s="778"/>
      <c r="HD1322" s="778"/>
      <c r="HE1322" s="778"/>
      <c r="HF1322" s="778"/>
      <c r="HG1322" s="778"/>
      <c r="HH1322" s="778"/>
    </row>
    <row r="1323" spans="1:216" s="782" customFormat="1">
      <c r="A1323" s="779"/>
      <c r="B1323" s="780"/>
      <c r="C1323" s="780"/>
      <c r="D1323" s="780"/>
      <c r="E1323" s="780"/>
      <c r="F1323" s="780"/>
      <c r="G1323" s="780"/>
      <c r="H1323" s="780"/>
      <c r="I1323" s="780"/>
      <c r="J1323" s="780"/>
      <c r="K1323" s="780"/>
      <c r="L1323" s="780"/>
      <c r="M1323" s="780"/>
      <c r="N1323" s="780"/>
      <c r="O1323" s="780"/>
      <c r="P1323" s="780"/>
      <c r="Q1323" s="781"/>
      <c r="R1323" s="778"/>
      <c r="S1323" s="778"/>
      <c r="T1323" s="778"/>
      <c r="U1323" s="778"/>
      <c r="V1323" s="778"/>
      <c r="W1323" s="778"/>
      <c r="X1323" s="778"/>
      <c r="Y1323" s="778"/>
      <c r="Z1323" s="778"/>
      <c r="AA1323" s="778"/>
      <c r="AB1323" s="778"/>
      <c r="AC1323" s="778"/>
      <c r="AD1323" s="778"/>
      <c r="AE1323" s="778"/>
      <c r="AF1323" s="778"/>
      <c r="AG1323" s="778"/>
      <c r="AH1323" s="778"/>
      <c r="AI1323" s="778"/>
      <c r="AJ1323" s="778"/>
      <c r="AK1323" s="778"/>
      <c r="AL1323" s="778"/>
      <c r="AM1323" s="778"/>
      <c r="AN1323" s="778"/>
      <c r="AO1323" s="778"/>
      <c r="AP1323" s="778"/>
      <c r="AQ1323" s="778"/>
      <c r="AR1323" s="778"/>
      <c r="AS1323" s="778"/>
      <c r="AT1323" s="778"/>
      <c r="AU1323" s="778"/>
      <c r="AV1323" s="778"/>
      <c r="AW1323" s="778"/>
      <c r="AX1323" s="778"/>
      <c r="AY1323" s="778"/>
      <c r="AZ1323" s="778"/>
      <c r="BA1323" s="778"/>
      <c r="BB1323" s="778"/>
      <c r="BC1323" s="778"/>
      <c r="BD1323" s="778"/>
      <c r="BE1323" s="778"/>
      <c r="BF1323" s="778"/>
      <c r="BG1323" s="778"/>
      <c r="BH1323" s="778"/>
      <c r="BI1323" s="778"/>
      <c r="BJ1323" s="778"/>
      <c r="BK1323" s="778"/>
      <c r="BL1323" s="778"/>
      <c r="BM1323" s="778"/>
      <c r="BN1323" s="778"/>
      <c r="BO1323" s="778"/>
      <c r="BP1323" s="778"/>
      <c r="BQ1323" s="778"/>
      <c r="BR1323" s="778"/>
      <c r="BS1323" s="778"/>
      <c r="BT1323" s="778"/>
      <c r="BU1323" s="778"/>
      <c r="BV1323" s="778"/>
      <c r="BW1323" s="778"/>
      <c r="BX1323" s="778"/>
      <c r="BY1323" s="778"/>
      <c r="BZ1323" s="778"/>
      <c r="CA1323" s="778"/>
      <c r="CB1323" s="778"/>
      <c r="CC1323" s="778"/>
      <c r="CD1323" s="778"/>
      <c r="CE1323" s="778"/>
      <c r="CF1323" s="778"/>
      <c r="CG1323" s="778"/>
      <c r="CH1323" s="778"/>
      <c r="CI1323" s="778"/>
      <c r="CJ1323" s="778"/>
      <c r="CK1323" s="778"/>
      <c r="CL1323" s="778"/>
      <c r="CM1323" s="778"/>
      <c r="CN1323" s="778"/>
      <c r="CO1323" s="778"/>
      <c r="CP1323" s="778"/>
      <c r="CQ1323" s="778"/>
      <c r="CR1323" s="778"/>
      <c r="CS1323" s="778"/>
      <c r="CT1323" s="778"/>
      <c r="CU1323" s="778"/>
      <c r="CV1323" s="778"/>
      <c r="CW1323" s="778"/>
      <c r="CX1323" s="778"/>
      <c r="CY1323" s="778"/>
      <c r="CZ1323" s="778"/>
      <c r="DA1323" s="778"/>
      <c r="DB1323" s="778"/>
      <c r="DC1323" s="778"/>
      <c r="DD1323" s="778"/>
      <c r="DE1323" s="778"/>
      <c r="DF1323" s="778"/>
      <c r="DG1323" s="778"/>
      <c r="DH1323" s="778"/>
      <c r="DI1323" s="778"/>
      <c r="DJ1323" s="778"/>
      <c r="DK1323" s="778"/>
      <c r="DL1323" s="778"/>
      <c r="DM1323" s="778"/>
      <c r="DN1323" s="778"/>
      <c r="DO1323" s="778"/>
      <c r="DP1323" s="778"/>
      <c r="DQ1323" s="778"/>
      <c r="DR1323" s="778"/>
      <c r="DS1323" s="778"/>
      <c r="DT1323" s="778"/>
      <c r="DU1323" s="778"/>
      <c r="DV1323" s="778"/>
      <c r="DW1323" s="778"/>
      <c r="DX1323" s="778"/>
      <c r="DY1323" s="778"/>
      <c r="DZ1323" s="778"/>
      <c r="EA1323" s="778"/>
      <c r="EB1323" s="778"/>
      <c r="EC1323" s="778"/>
      <c r="ED1323" s="778"/>
      <c r="EE1323" s="778"/>
      <c r="EF1323" s="778"/>
      <c r="EG1323" s="778"/>
      <c r="EH1323" s="778"/>
      <c r="EI1323" s="778"/>
      <c r="EJ1323" s="778"/>
      <c r="EK1323" s="778"/>
      <c r="EL1323" s="778"/>
      <c r="EM1323" s="778"/>
      <c r="EN1323" s="778"/>
      <c r="EO1323" s="778"/>
      <c r="EP1323" s="778"/>
      <c r="EQ1323" s="778"/>
      <c r="ER1323" s="778"/>
      <c r="ES1323" s="778"/>
      <c r="ET1323" s="778"/>
      <c r="EU1323" s="778"/>
      <c r="EV1323" s="778"/>
      <c r="EW1323" s="778"/>
      <c r="EX1323" s="778"/>
      <c r="EY1323" s="778"/>
      <c r="EZ1323" s="778"/>
      <c r="FA1323" s="778"/>
      <c r="FB1323" s="778"/>
      <c r="FC1323" s="778"/>
      <c r="FD1323" s="778"/>
      <c r="FE1323" s="778"/>
      <c r="FF1323" s="778"/>
      <c r="FG1323" s="778"/>
      <c r="FH1323" s="778"/>
      <c r="FI1323" s="778"/>
      <c r="FJ1323" s="778"/>
      <c r="FK1323" s="778"/>
      <c r="FL1323" s="778"/>
      <c r="FM1323" s="778"/>
      <c r="FN1323" s="778"/>
      <c r="FO1323" s="778"/>
      <c r="FP1323" s="778"/>
      <c r="FQ1323" s="778"/>
      <c r="FR1323" s="778"/>
      <c r="FS1323" s="778"/>
      <c r="FT1323" s="778"/>
      <c r="FU1323" s="778"/>
      <c r="FV1323" s="778"/>
      <c r="FW1323" s="778"/>
      <c r="FX1323" s="778"/>
      <c r="FY1323" s="778"/>
      <c r="FZ1323" s="778"/>
      <c r="GA1323" s="778"/>
      <c r="GB1323" s="778"/>
      <c r="GC1323" s="778"/>
      <c r="GD1323" s="778"/>
      <c r="GE1323" s="778"/>
      <c r="GF1323" s="778"/>
      <c r="GG1323" s="778"/>
      <c r="GH1323" s="778"/>
      <c r="GI1323" s="778"/>
      <c r="GJ1323" s="778"/>
      <c r="GK1323" s="778"/>
      <c r="GL1323" s="778"/>
      <c r="GM1323" s="778"/>
      <c r="GN1323" s="778"/>
      <c r="GO1323" s="778"/>
      <c r="GP1323" s="778"/>
      <c r="GQ1323" s="778"/>
      <c r="GR1323" s="778"/>
      <c r="GS1323" s="778"/>
      <c r="GT1323" s="778"/>
      <c r="GU1323" s="778"/>
      <c r="GV1323" s="778"/>
      <c r="GW1323" s="778"/>
      <c r="GX1323" s="778"/>
      <c r="GY1323" s="778"/>
      <c r="GZ1323" s="778"/>
      <c r="HA1323" s="778"/>
      <c r="HB1323" s="778"/>
      <c r="HC1323" s="778"/>
      <c r="HD1323" s="778"/>
      <c r="HE1323" s="778"/>
      <c r="HF1323" s="778"/>
      <c r="HG1323" s="778"/>
      <c r="HH1323" s="778"/>
    </row>
    <row r="1324" spans="1:216" s="782" customFormat="1">
      <c r="A1324" s="779"/>
      <c r="B1324" s="780"/>
      <c r="C1324" s="780"/>
      <c r="D1324" s="780"/>
      <c r="E1324" s="780"/>
      <c r="F1324" s="780"/>
      <c r="G1324" s="780"/>
      <c r="H1324" s="780"/>
      <c r="I1324" s="780"/>
      <c r="J1324" s="780"/>
      <c r="K1324" s="780"/>
      <c r="L1324" s="780"/>
      <c r="M1324" s="780"/>
      <c r="N1324" s="780"/>
      <c r="O1324" s="780"/>
      <c r="P1324" s="780"/>
      <c r="Q1324" s="781"/>
      <c r="R1324" s="778"/>
      <c r="S1324" s="778"/>
      <c r="T1324" s="778"/>
      <c r="U1324" s="778"/>
      <c r="V1324" s="778"/>
      <c r="W1324" s="778"/>
      <c r="X1324" s="778"/>
      <c r="Y1324" s="778"/>
      <c r="Z1324" s="778"/>
      <c r="AA1324" s="778"/>
      <c r="AB1324" s="778"/>
      <c r="AC1324" s="778"/>
      <c r="AD1324" s="778"/>
      <c r="AE1324" s="778"/>
      <c r="AF1324" s="778"/>
      <c r="AG1324" s="778"/>
      <c r="AH1324" s="778"/>
      <c r="AI1324" s="778"/>
      <c r="AJ1324" s="778"/>
      <c r="AK1324" s="778"/>
      <c r="AL1324" s="778"/>
      <c r="AM1324" s="778"/>
      <c r="AN1324" s="778"/>
      <c r="AO1324" s="778"/>
      <c r="AP1324" s="778"/>
      <c r="AQ1324" s="778"/>
      <c r="AR1324" s="778"/>
      <c r="AS1324" s="778"/>
      <c r="AT1324" s="778"/>
      <c r="AU1324" s="778"/>
      <c r="AV1324" s="778"/>
      <c r="AW1324" s="778"/>
      <c r="AX1324" s="778"/>
      <c r="AY1324" s="778"/>
      <c r="AZ1324" s="778"/>
      <c r="BA1324" s="778"/>
      <c r="BB1324" s="778"/>
      <c r="BC1324" s="778"/>
      <c r="BD1324" s="778"/>
      <c r="BE1324" s="778"/>
      <c r="BF1324" s="778"/>
      <c r="BG1324" s="778"/>
      <c r="BH1324" s="778"/>
      <c r="BI1324" s="778"/>
      <c r="BJ1324" s="778"/>
      <c r="BK1324" s="778"/>
      <c r="BL1324" s="778"/>
      <c r="BM1324" s="778"/>
      <c r="BN1324" s="778"/>
      <c r="BO1324" s="778"/>
      <c r="BP1324" s="778"/>
      <c r="BQ1324" s="778"/>
      <c r="BR1324" s="778"/>
      <c r="BS1324" s="778"/>
      <c r="BT1324" s="778"/>
      <c r="BU1324" s="778"/>
      <c r="BV1324" s="778"/>
      <c r="BW1324" s="778"/>
      <c r="BX1324" s="778"/>
      <c r="BY1324" s="778"/>
      <c r="BZ1324" s="778"/>
      <c r="CA1324" s="778"/>
      <c r="CB1324" s="778"/>
      <c r="CC1324" s="778"/>
      <c r="CD1324" s="778"/>
      <c r="CE1324" s="778"/>
      <c r="CF1324" s="778"/>
      <c r="CG1324" s="778"/>
      <c r="CH1324" s="778"/>
      <c r="CI1324" s="778"/>
      <c r="CJ1324" s="778"/>
      <c r="CK1324" s="778"/>
      <c r="CL1324" s="778"/>
      <c r="CM1324" s="778"/>
      <c r="CN1324" s="778"/>
      <c r="CO1324" s="778"/>
      <c r="CP1324" s="778"/>
      <c r="CQ1324" s="778"/>
      <c r="CR1324" s="778"/>
      <c r="CS1324" s="778"/>
      <c r="CT1324" s="778"/>
      <c r="CU1324" s="778"/>
      <c r="CV1324" s="778"/>
      <c r="CW1324" s="778"/>
      <c r="CX1324" s="778"/>
      <c r="CY1324" s="778"/>
      <c r="CZ1324" s="778"/>
      <c r="DA1324" s="778"/>
      <c r="DB1324" s="778"/>
      <c r="DC1324" s="778"/>
      <c r="DD1324" s="778"/>
      <c r="DE1324" s="778"/>
      <c r="DF1324" s="778"/>
      <c r="DG1324" s="778"/>
      <c r="DH1324" s="778"/>
      <c r="DI1324" s="778"/>
      <c r="DJ1324" s="778"/>
      <c r="DK1324" s="778"/>
      <c r="DL1324" s="778"/>
      <c r="DM1324" s="778"/>
      <c r="DN1324" s="778"/>
      <c r="DO1324" s="778"/>
      <c r="DP1324" s="778"/>
      <c r="DQ1324" s="778"/>
      <c r="DR1324" s="778"/>
      <c r="DS1324" s="778"/>
      <c r="DT1324" s="778"/>
      <c r="DU1324" s="778"/>
      <c r="DV1324" s="778"/>
      <c r="DW1324" s="778"/>
      <c r="DX1324" s="778"/>
      <c r="DY1324" s="778"/>
      <c r="DZ1324" s="778"/>
      <c r="EA1324" s="778"/>
      <c r="EB1324" s="778"/>
      <c r="EC1324" s="778"/>
      <c r="ED1324" s="778"/>
      <c r="EE1324" s="778"/>
      <c r="EF1324" s="778"/>
      <c r="EG1324" s="778"/>
      <c r="EH1324" s="778"/>
      <c r="EI1324" s="778"/>
      <c r="EJ1324" s="778"/>
      <c r="EK1324" s="778"/>
      <c r="EL1324" s="778"/>
      <c r="EM1324" s="778"/>
      <c r="EN1324" s="778"/>
      <c r="EO1324" s="778"/>
      <c r="EP1324" s="778"/>
      <c r="EQ1324" s="778"/>
      <c r="ER1324" s="778"/>
      <c r="ES1324" s="778"/>
      <c r="ET1324" s="778"/>
      <c r="EU1324" s="778"/>
      <c r="EV1324" s="778"/>
      <c r="EW1324" s="778"/>
      <c r="EX1324" s="778"/>
      <c r="EY1324" s="778"/>
      <c r="EZ1324" s="778"/>
      <c r="FA1324" s="778"/>
      <c r="FB1324" s="778"/>
      <c r="FC1324" s="778"/>
      <c r="FD1324" s="778"/>
      <c r="FE1324" s="778"/>
      <c r="FF1324" s="778"/>
      <c r="FG1324" s="778"/>
      <c r="FH1324" s="778"/>
      <c r="FI1324" s="778"/>
      <c r="FJ1324" s="778"/>
      <c r="FK1324" s="778"/>
      <c r="FL1324" s="778"/>
      <c r="FM1324" s="778"/>
      <c r="FN1324" s="778"/>
      <c r="FO1324" s="778"/>
      <c r="FP1324" s="778"/>
      <c r="FQ1324" s="778"/>
      <c r="FR1324" s="778"/>
      <c r="FS1324" s="778"/>
      <c r="FT1324" s="778"/>
      <c r="FU1324" s="778"/>
      <c r="FV1324" s="778"/>
      <c r="FW1324" s="778"/>
      <c r="FX1324" s="778"/>
      <c r="FY1324" s="778"/>
      <c r="FZ1324" s="778"/>
      <c r="GA1324" s="778"/>
      <c r="GB1324" s="778"/>
      <c r="GC1324" s="778"/>
      <c r="GD1324" s="778"/>
      <c r="GE1324" s="778"/>
      <c r="GF1324" s="778"/>
      <c r="GG1324" s="778"/>
      <c r="GH1324" s="778"/>
      <c r="GI1324" s="778"/>
      <c r="GJ1324" s="778"/>
      <c r="GK1324" s="778"/>
      <c r="GL1324" s="778"/>
      <c r="GM1324" s="778"/>
      <c r="GN1324" s="778"/>
      <c r="GO1324" s="778"/>
      <c r="GP1324" s="778"/>
      <c r="GQ1324" s="778"/>
      <c r="GR1324" s="778"/>
      <c r="GS1324" s="778"/>
      <c r="GT1324" s="778"/>
      <c r="GU1324" s="778"/>
      <c r="GV1324" s="778"/>
      <c r="GW1324" s="778"/>
      <c r="GX1324" s="778"/>
      <c r="GY1324" s="778"/>
      <c r="GZ1324" s="778"/>
      <c r="HA1324" s="778"/>
      <c r="HB1324" s="778"/>
      <c r="HC1324" s="778"/>
      <c r="HD1324" s="778"/>
      <c r="HE1324" s="778"/>
      <c r="HF1324" s="778"/>
      <c r="HG1324" s="778"/>
      <c r="HH1324" s="778"/>
    </row>
    <row r="1325" spans="1:216" s="782" customFormat="1">
      <c r="A1325" s="779"/>
      <c r="B1325" s="780"/>
      <c r="C1325" s="780"/>
      <c r="D1325" s="780"/>
      <c r="E1325" s="780"/>
      <c r="F1325" s="780"/>
      <c r="G1325" s="780"/>
      <c r="H1325" s="780"/>
      <c r="I1325" s="780"/>
      <c r="J1325" s="780"/>
      <c r="K1325" s="780"/>
      <c r="L1325" s="780"/>
      <c r="M1325" s="780"/>
      <c r="N1325" s="780"/>
      <c r="O1325" s="780"/>
      <c r="P1325" s="780"/>
      <c r="Q1325" s="781"/>
      <c r="R1325" s="778"/>
      <c r="S1325" s="778"/>
      <c r="T1325" s="778"/>
      <c r="U1325" s="778"/>
      <c r="V1325" s="778"/>
      <c r="W1325" s="778"/>
      <c r="X1325" s="778"/>
      <c r="Y1325" s="778"/>
      <c r="Z1325" s="778"/>
      <c r="AA1325" s="778"/>
      <c r="AB1325" s="778"/>
      <c r="AC1325" s="778"/>
      <c r="AD1325" s="778"/>
      <c r="AE1325" s="778"/>
      <c r="AF1325" s="778"/>
      <c r="AG1325" s="778"/>
      <c r="AH1325" s="778"/>
      <c r="AI1325" s="778"/>
      <c r="AJ1325" s="778"/>
      <c r="AK1325" s="778"/>
      <c r="AL1325" s="778"/>
      <c r="AM1325" s="778"/>
      <c r="AN1325" s="778"/>
      <c r="AO1325" s="778"/>
      <c r="AP1325" s="778"/>
      <c r="AQ1325" s="778"/>
      <c r="AR1325" s="778"/>
      <c r="AS1325" s="778"/>
      <c r="AT1325" s="778"/>
      <c r="AU1325" s="778"/>
      <c r="AV1325" s="778"/>
      <c r="AW1325" s="778"/>
      <c r="AX1325" s="778"/>
      <c r="AY1325" s="778"/>
      <c r="AZ1325" s="778"/>
      <c r="BA1325" s="778"/>
      <c r="BB1325" s="778"/>
      <c r="BC1325" s="778"/>
      <c r="BD1325" s="778"/>
      <c r="BE1325" s="778"/>
      <c r="BF1325" s="778"/>
      <c r="BG1325" s="778"/>
      <c r="BH1325" s="778"/>
      <c r="BI1325" s="778"/>
      <c r="BJ1325" s="778"/>
      <c r="BK1325" s="778"/>
      <c r="BL1325" s="778"/>
      <c r="BM1325" s="778"/>
      <c r="BN1325" s="778"/>
      <c r="BO1325" s="778"/>
      <c r="BP1325" s="778"/>
      <c r="BQ1325" s="778"/>
      <c r="BR1325" s="778"/>
      <c r="BS1325" s="778"/>
      <c r="BT1325" s="778"/>
      <c r="BU1325" s="778"/>
      <c r="BV1325" s="778"/>
      <c r="BW1325" s="778"/>
      <c r="BX1325" s="778"/>
      <c r="BY1325" s="778"/>
      <c r="BZ1325" s="778"/>
      <c r="CA1325" s="778"/>
      <c r="CB1325" s="778"/>
      <c r="CC1325" s="778"/>
      <c r="CD1325" s="778"/>
      <c r="CE1325" s="778"/>
      <c r="CF1325" s="778"/>
      <c r="CG1325" s="778"/>
      <c r="CH1325" s="778"/>
      <c r="CI1325" s="778"/>
      <c r="CJ1325" s="778"/>
      <c r="CK1325" s="778"/>
      <c r="CL1325" s="778"/>
      <c r="CM1325" s="778"/>
      <c r="CN1325" s="778"/>
      <c r="CO1325" s="778"/>
      <c r="CP1325" s="778"/>
      <c r="CQ1325" s="778"/>
      <c r="CR1325" s="778"/>
      <c r="CS1325" s="778"/>
      <c r="CT1325" s="778"/>
      <c r="CU1325" s="778"/>
      <c r="CV1325" s="778"/>
      <c r="CW1325" s="778"/>
      <c r="CX1325" s="778"/>
      <c r="CY1325" s="778"/>
      <c r="CZ1325" s="778"/>
      <c r="DA1325" s="778"/>
      <c r="DB1325" s="778"/>
      <c r="DC1325" s="778"/>
      <c r="DD1325" s="778"/>
      <c r="DE1325" s="778"/>
      <c r="DF1325" s="778"/>
      <c r="DG1325" s="778"/>
      <c r="DH1325" s="778"/>
      <c r="DI1325" s="778"/>
      <c r="DJ1325" s="778"/>
      <c r="DK1325" s="778"/>
      <c r="DL1325" s="778"/>
      <c r="DM1325" s="778"/>
      <c r="DN1325" s="778"/>
      <c r="DO1325" s="778"/>
      <c r="DP1325" s="778"/>
      <c r="DQ1325" s="778"/>
      <c r="DR1325" s="778"/>
      <c r="DS1325" s="778"/>
      <c r="DT1325" s="778"/>
      <c r="DU1325" s="778"/>
      <c r="DV1325" s="778"/>
      <c r="DW1325" s="778"/>
      <c r="DX1325" s="778"/>
      <c r="DY1325" s="778"/>
      <c r="DZ1325" s="778"/>
      <c r="EA1325" s="778"/>
      <c r="EB1325" s="778"/>
      <c r="EC1325" s="778"/>
      <c r="ED1325" s="778"/>
      <c r="EE1325" s="778"/>
      <c r="EF1325" s="778"/>
      <c r="EG1325" s="778"/>
      <c r="EH1325" s="778"/>
      <c r="EI1325" s="778"/>
      <c r="EJ1325" s="778"/>
      <c r="EK1325" s="778"/>
      <c r="EL1325" s="778"/>
      <c r="EM1325" s="778"/>
      <c r="EN1325" s="778"/>
      <c r="EO1325" s="778"/>
      <c r="EP1325" s="778"/>
      <c r="EQ1325" s="778"/>
      <c r="ER1325" s="778"/>
      <c r="ES1325" s="778"/>
      <c r="ET1325" s="778"/>
      <c r="EU1325" s="778"/>
      <c r="EV1325" s="778"/>
      <c r="EW1325" s="778"/>
      <c r="EX1325" s="778"/>
      <c r="EY1325" s="778"/>
      <c r="EZ1325" s="778"/>
      <c r="FA1325" s="778"/>
      <c r="FB1325" s="778"/>
      <c r="FC1325" s="778"/>
      <c r="FD1325" s="778"/>
      <c r="FE1325" s="778"/>
      <c r="FF1325" s="778"/>
      <c r="FG1325" s="778"/>
      <c r="FH1325" s="778"/>
      <c r="FI1325" s="778"/>
      <c r="FJ1325" s="778"/>
      <c r="FK1325" s="778"/>
      <c r="FL1325" s="778"/>
      <c r="FM1325" s="778"/>
      <c r="FN1325" s="778"/>
      <c r="FO1325" s="778"/>
      <c r="FP1325" s="778"/>
      <c r="FQ1325" s="778"/>
      <c r="FR1325" s="778"/>
      <c r="FS1325" s="778"/>
      <c r="FT1325" s="778"/>
      <c r="FU1325" s="778"/>
      <c r="FV1325" s="778"/>
      <c r="FW1325" s="778"/>
      <c r="FX1325" s="778"/>
      <c r="FY1325" s="778"/>
      <c r="FZ1325" s="778"/>
      <c r="GA1325" s="778"/>
      <c r="GB1325" s="778"/>
      <c r="GC1325" s="778"/>
      <c r="GD1325" s="778"/>
      <c r="GE1325" s="778"/>
      <c r="GF1325" s="778"/>
      <c r="GG1325" s="778"/>
      <c r="GH1325" s="778"/>
      <c r="GI1325" s="778"/>
      <c r="GJ1325" s="778"/>
      <c r="GK1325" s="778"/>
      <c r="GL1325" s="778"/>
      <c r="GM1325" s="778"/>
      <c r="GN1325" s="778"/>
      <c r="GO1325" s="778"/>
      <c r="GP1325" s="778"/>
      <c r="GQ1325" s="778"/>
      <c r="GR1325" s="778"/>
      <c r="GS1325" s="778"/>
      <c r="GT1325" s="778"/>
      <c r="GU1325" s="778"/>
      <c r="GV1325" s="778"/>
      <c r="GW1325" s="778"/>
      <c r="GX1325" s="778"/>
      <c r="GY1325" s="778"/>
      <c r="GZ1325" s="778"/>
      <c r="HA1325" s="778"/>
      <c r="HB1325" s="778"/>
      <c r="HC1325" s="778"/>
      <c r="HD1325" s="778"/>
      <c r="HE1325" s="778"/>
      <c r="HF1325" s="778"/>
      <c r="HG1325" s="778"/>
      <c r="HH1325" s="778"/>
    </row>
    <row r="1326" spans="1:216" s="782" customFormat="1">
      <c r="A1326" s="779"/>
      <c r="B1326" s="780"/>
      <c r="C1326" s="780"/>
      <c r="D1326" s="780"/>
      <c r="E1326" s="780"/>
      <c r="F1326" s="780"/>
      <c r="G1326" s="780"/>
      <c r="H1326" s="780"/>
      <c r="I1326" s="780"/>
      <c r="J1326" s="780"/>
      <c r="K1326" s="780"/>
      <c r="L1326" s="780"/>
      <c r="M1326" s="780"/>
      <c r="N1326" s="780"/>
      <c r="O1326" s="780"/>
      <c r="P1326" s="780"/>
      <c r="Q1326" s="781"/>
      <c r="R1326" s="778"/>
      <c r="S1326" s="778"/>
      <c r="T1326" s="778"/>
      <c r="U1326" s="778"/>
      <c r="V1326" s="778"/>
      <c r="W1326" s="778"/>
      <c r="X1326" s="778"/>
      <c r="Y1326" s="778"/>
      <c r="Z1326" s="778"/>
      <c r="AA1326" s="778"/>
      <c r="AB1326" s="778"/>
      <c r="AC1326" s="778"/>
      <c r="AD1326" s="778"/>
      <c r="AE1326" s="778"/>
      <c r="AF1326" s="778"/>
      <c r="AG1326" s="778"/>
      <c r="AH1326" s="778"/>
      <c r="AI1326" s="778"/>
      <c r="AJ1326" s="778"/>
      <c r="AK1326" s="778"/>
      <c r="AL1326" s="778"/>
      <c r="AM1326" s="778"/>
      <c r="AN1326" s="778"/>
      <c r="AO1326" s="778"/>
      <c r="AP1326" s="778"/>
      <c r="AQ1326" s="778"/>
      <c r="AR1326" s="778"/>
      <c r="AS1326" s="778"/>
      <c r="AT1326" s="778"/>
      <c r="AU1326" s="778"/>
      <c r="AV1326" s="778"/>
      <c r="AW1326" s="778"/>
      <c r="AX1326" s="778"/>
      <c r="AY1326" s="778"/>
      <c r="AZ1326" s="778"/>
      <c r="BA1326" s="778"/>
      <c r="BB1326" s="778"/>
      <c r="BC1326" s="778"/>
      <c r="BD1326" s="778"/>
      <c r="BE1326" s="778"/>
      <c r="BF1326" s="778"/>
      <c r="BG1326" s="778"/>
      <c r="BH1326" s="778"/>
      <c r="BI1326" s="778"/>
      <c r="BJ1326" s="778"/>
      <c r="BK1326" s="778"/>
      <c r="BL1326" s="778"/>
      <c r="BM1326" s="778"/>
      <c r="BN1326" s="778"/>
      <c r="BO1326" s="778"/>
      <c r="BP1326" s="778"/>
      <c r="BQ1326" s="778"/>
      <c r="BR1326" s="778"/>
      <c r="BS1326" s="778"/>
      <c r="BT1326" s="778"/>
      <c r="BU1326" s="778"/>
      <c r="BV1326" s="778"/>
      <c r="BW1326" s="778"/>
      <c r="BX1326" s="778"/>
      <c r="BY1326" s="778"/>
      <c r="BZ1326" s="778"/>
      <c r="CA1326" s="778"/>
      <c r="CB1326" s="778"/>
      <c r="CC1326" s="778"/>
      <c r="CD1326" s="778"/>
      <c r="CE1326" s="778"/>
      <c r="CF1326" s="778"/>
      <c r="CG1326" s="778"/>
      <c r="CH1326" s="778"/>
      <c r="CI1326" s="778"/>
      <c r="CJ1326" s="778"/>
      <c r="CK1326" s="778"/>
      <c r="CL1326" s="778"/>
      <c r="CM1326" s="778"/>
      <c r="CN1326" s="778"/>
      <c r="CO1326" s="778"/>
      <c r="CP1326" s="778"/>
      <c r="CQ1326" s="778"/>
      <c r="CR1326" s="778"/>
      <c r="CS1326" s="778"/>
      <c r="CT1326" s="778"/>
      <c r="CU1326" s="778"/>
      <c r="CV1326" s="778"/>
      <c r="CW1326" s="778"/>
      <c r="CX1326" s="778"/>
      <c r="CY1326" s="778"/>
      <c r="CZ1326" s="778"/>
      <c r="DA1326" s="778"/>
      <c r="DB1326" s="778"/>
      <c r="DC1326" s="778"/>
      <c r="DD1326" s="778"/>
      <c r="DE1326" s="778"/>
      <c r="DF1326" s="778"/>
      <c r="DG1326" s="778"/>
      <c r="DH1326" s="778"/>
      <c r="DI1326" s="778"/>
      <c r="DJ1326" s="778"/>
      <c r="DK1326" s="778"/>
      <c r="DL1326" s="778"/>
      <c r="DM1326" s="778"/>
      <c r="DN1326" s="778"/>
      <c r="DO1326" s="778"/>
      <c r="DP1326" s="778"/>
      <c r="DQ1326" s="778"/>
      <c r="DR1326" s="778"/>
      <c r="DS1326" s="778"/>
      <c r="DT1326" s="778"/>
      <c r="DU1326" s="778"/>
      <c r="DV1326" s="778"/>
      <c r="DW1326" s="778"/>
      <c r="DX1326" s="778"/>
      <c r="DY1326" s="778"/>
      <c r="DZ1326" s="778"/>
      <c r="EA1326" s="778"/>
      <c r="EB1326" s="778"/>
      <c r="EC1326" s="778"/>
      <c r="ED1326" s="778"/>
      <c r="EE1326" s="778"/>
      <c r="EF1326" s="778"/>
      <c r="EG1326" s="778"/>
      <c r="EH1326" s="778"/>
      <c r="EI1326" s="778"/>
      <c r="EJ1326" s="778"/>
      <c r="EK1326" s="778"/>
      <c r="EL1326" s="778"/>
      <c r="EM1326" s="778"/>
      <c r="EN1326" s="778"/>
      <c r="EO1326" s="778"/>
      <c r="EP1326" s="778"/>
      <c r="EQ1326" s="778"/>
      <c r="ER1326" s="778"/>
      <c r="ES1326" s="778"/>
      <c r="ET1326" s="778"/>
      <c r="EU1326" s="778"/>
      <c r="EV1326" s="778"/>
      <c r="EW1326" s="778"/>
      <c r="EX1326" s="778"/>
      <c r="EY1326" s="778"/>
      <c r="EZ1326" s="778"/>
      <c r="FA1326" s="778"/>
      <c r="FB1326" s="778"/>
      <c r="FC1326" s="778"/>
      <c r="FD1326" s="778"/>
      <c r="FE1326" s="778"/>
      <c r="FF1326" s="778"/>
      <c r="FG1326" s="778"/>
      <c r="FH1326" s="778"/>
      <c r="FI1326" s="778"/>
      <c r="FJ1326" s="778"/>
      <c r="FK1326" s="778"/>
      <c r="FL1326" s="778"/>
      <c r="FM1326" s="778"/>
      <c r="FN1326" s="778"/>
      <c r="FO1326" s="778"/>
      <c r="FP1326" s="778"/>
      <c r="FQ1326" s="778"/>
      <c r="FR1326" s="778"/>
      <c r="FS1326" s="778"/>
      <c r="FT1326" s="778"/>
      <c r="FU1326" s="778"/>
      <c r="FV1326" s="778"/>
      <c r="FW1326" s="778"/>
      <c r="FX1326" s="778"/>
      <c r="FY1326" s="778"/>
      <c r="FZ1326" s="778"/>
      <c r="GA1326" s="778"/>
      <c r="GB1326" s="778"/>
      <c r="GC1326" s="778"/>
      <c r="GD1326" s="778"/>
      <c r="GE1326" s="778"/>
      <c r="GF1326" s="778"/>
      <c r="GG1326" s="778"/>
      <c r="GH1326" s="778"/>
      <c r="GI1326" s="778"/>
      <c r="GJ1326" s="778"/>
      <c r="GK1326" s="778"/>
      <c r="GL1326" s="778"/>
      <c r="GM1326" s="778"/>
      <c r="GN1326" s="778"/>
      <c r="GO1326" s="778"/>
      <c r="GP1326" s="778"/>
      <c r="GQ1326" s="778"/>
      <c r="GR1326" s="778"/>
      <c r="GS1326" s="778"/>
      <c r="GT1326" s="778"/>
      <c r="GU1326" s="778"/>
      <c r="GV1326" s="778"/>
      <c r="GW1326" s="778"/>
      <c r="GX1326" s="778"/>
      <c r="GY1326" s="778"/>
      <c r="GZ1326" s="778"/>
      <c r="HA1326" s="778"/>
      <c r="HB1326" s="778"/>
      <c r="HC1326" s="778"/>
      <c r="HD1326" s="778"/>
      <c r="HE1326" s="778"/>
      <c r="HF1326" s="778"/>
      <c r="HG1326" s="778"/>
      <c r="HH1326" s="778"/>
    </row>
    <row r="1327" spans="1:216" s="782" customFormat="1">
      <c r="A1327" s="779"/>
      <c r="B1327" s="780"/>
      <c r="C1327" s="780"/>
      <c r="D1327" s="780"/>
      <c r="E1327" s="780"/>
      <c r="F1327" s="780"/>
      <c r="G1327" s="780"/>
      <c r="H1327" s="780"/>
      <c r="I1327" s="780"/>
      <c r="J1327" s="780"/>
      <c r="K1327" s="780"/>
      <c r="L1327" s="780"/>
      <c r="M1327" s="780"/>
      <c r="N1327" s="780"/>
      <c r="O1327" s="780"/>
      <c r="P1327" s="780"/>
      <c r="Q1327" s="781"/>
      <c r="R1327" s="778"/>
      <c r="S1327" s="778"/>
      <c r="T1327" s="778"/>
      <c r="U1327" s="778"/>
      <c r="V1327" s="778"/>
      <c r="W1327" s="778"/>
      <c r="X1327" s="778"/>
      <c r="Y1327" s="778"/>
      <c r="Z1327" s="778"/>
      <c r="AA1327" s="778"/>
      <c r="AB1327" s="778"/>
      <c r="AC1327" s="778"/>
      <c r="AD1327" s="778"/>
      <c r="AE1327" s="778"/>
      <c r="AF1327" s="778"/>
      <c r="AG1327" s="778"/>
      <c r="AH1327" s="778"/>
      <c r="AI1327" s="778"/>
      <c r="AJ1327" s="778"/>
      <c r="AK1327" s="778"/>
      <c r="AL1327" s="778"/>
      <c r="AM1327" s="778"/>
      <c r="AN1327" s="778"/>
      <c r="AO1327" s="778"/>
      <c r="AP1327" s="778"/>
      <c r="AQ1327" s="778"/>
      <c r="AR1327" s="778"/>
      <c r="AS1327" s="778"/>
      <c r="AT1327" s="778"/>
      <c r="AU1327" s="778"/>
      <c r="AV1327" s="778"/>
      <c r="AW1327" s="778"/>
      <c r="AX1327" s="778"/>
      <c r="AY1327" s="778"/>
      <c r="AZ1327" s="778"/>
      <c r="BA1327" s="778"/>
      <c r="BB1327" s="778"/>
      <c r="BC1327" s="778"/>
      <c r="BD1327" s="778"/>
      <c r="BE1327" s="778"/>
      <c r="BF1327" s="778"/>
      <c r="BG1327" s="778"/>
      <c r="BH1327" s="778"/>
      <c r="BI1327" s="778"/>
      <c r="BJ1327" s="778"/>
      <c r="BK1327" s="778"/>
      <c r="BL1327" s="778"/>
      <c r="BM1327" s="778"/>
      <c r="BN1327" s="778"/>
      <c r="BO1327" s="778"/>
      <c r="BP1327" s="778"/>
      <c r="BQ1327" s="778"/>
      <c r="BR1327" s="778"/>
      <c r="BS1327" s="778"/>
      <c r="BT1327" s="778"/>
      <c r="BU1327" s="778"/>
      <c r="BV1327" s="778"/>
      <c r="BW1327" s="778"/>
      <c r="BX1327" s="778"/>
      <c r="BY1327" s="778"/>
      <c r="BZ1327" s="778"/>
      <c r="CA1327" s="778"/>
      <c r="CB1327" s="778"/>
      <c r="CC1327" s="778"/>
      <c r="CD1327" s="778"/>
      <c r="CE1327" s="778"/>
      <c r="CF1327" s="778"/>
      <c r="CG1327" s="778"/>
      <c r="CH1327" s="778"/>
      <c r="CI1327" s="778"/>
      <c r="CJ1327" s="778"/>
      <c r="CK1327" s="778"/>
      <c r="CL1327" s="778"/>
      <c r="CM1327" s="778"/>
      <c r="CN1327" s="778"/>
      <c r="CO1327" s="778"/>
      <c r="CP1327" s="778"/>
      <c r="CQ1327" s="778"/>
      <c r="CR1327" s="778"/>
      <c r="CS1327" s="778"/>
      <c r="CT1327" s="778"/>
      <c r="CU1327" s="778"/>
      <c r="CV1327" s="778"/>
      <c r="CW1327" s="778"/>
      <c r="CX1327" s="778"/>
      <c r="CY1327" s="778"/>
      <c r="CZ1327" s="778"/>
      <c r="DA1327" s="778"/>
      <c r="DB1327" s="778"/>
      <c r="DC1327" s="778"/>
      <c r="DD1327" s="778"/>
      <c r="DE1327" s="778"/>
      <c r="DF1327" s="778"/>
      <c r="DG1327" s="778"/>
      <c r="DH1327" s="778"/>
      <c r="DI1327" s="778"/>
      <c r="DJ1327" s="778"/>
      <c r="DK1327" s="778"/>
      <c r="DL1327" s="778"/>
      <c r="DM1327" s="778"/>
      <c r="DN1327" s="778"/>
      <c r="DO1327" s="778"/>
      <c r="DP1327" s="778"/>
      <c r="DQ1327" s="778"/>
      <c r="DR1327" s="778"/>
      <c r="DS1327" s="778"/>
      <c r="DT1327" s="778"/>
      <c r="DU1327" s="778"/>
      <c r="DV1327" s="778"/>
      <c r="DW1327" s="778"/>
      <c r="DX1327" s="778"/>
      <c r="DY1327" s="778"/>
      <c r="DZ1327" s="778"/>
      <c r="EA1327" s="778"/>
      <c r="EB1327" s="778"/>
      <c r="EC1327" s="778"/>
      <c r="ED1327" s="778"/>
      <c r="EE1327" s="778"/>
      <c r="EF1327" s="778"/>
      <c r="EG1327" s="778"/>
      <c r="EH1327" s="778"/>
      <c r="EI1327" s="778"/>
      <c r="EJ1327" s="778"/>
      <c r="EK1327" s="778"/>
      <c r="EL1327" s="778"/>
      <c r="EM1327" s="778"/>
      <c r="EN1327" s="778"/>
      <c r="EO1327" s="778"/>
      <c r="EP1327" s="778"/>
      <c r="EQ1327" s="778"/>
      <c r="ER1327" s="778"/>
      <c r="ES1327" s="778"/>
      <c r="ET1327" s="778"/>
      <c r="EU1327" s="778"/>
      <c r="EV1327" s="778"/>
      <c r="EW1327" s="778"/>
      <c r="EX1327" s="778"/>
      <c r="EY1327" s="778"/>
      <c r="EZ1327" s="778"/>
      <c r="FA1327" s="778"/>
      <c r="FB1327" s="778"/>
      <c r="FC1327" s="778"/>
      <c r="FD1327" s="778"/>
      <c r="FE1327" s="778"/>
      <c r="FF1327" s="778"/>
      <c r="FG1327" s="778"/>
      <c r="FH1327" s="778"/>
      <c r="FI1327" s="778"/>
      <c r="FJ1327" s="778"/>
      <c r="FK1327" s="778"/>
      <c r="FL1327" s="778"/>
      <c r="FM1327" s="778"/>
      <c r="FN1327" s="778"/>
      <c r="FO1327" s="778"/>
      <c r="FP1327" s="778"/>
      <c r="FQ1327" s="778"/>
      <c r="FR1327" s="778"/>
      <c r="FS1327" s="778"/>
      <c r="FT1327" s="778"/>
      <c r="FU1327" s="778"/>
      <c r="FV1327" s="778"/>
      <c r="FW1327" s="778"/>
      <c r="FX1327" s="778"/>
      <c r="FY1327" s="778"/>
      <c r="FZ1327" s="778"/>
      <c r="GA1327" s="778"/>
      <c r="GB1327" s="778"/>
      <c r="GC1327" s="778"/>
      <c r="GD1327" s="778"/>
      <c r="GE1327" s="778"/>
      <c r="GF1327" s="778"/>
      <c r="GG1327" s="778"/>
      <c r="GH1327" s="778"/>
      <c r="GI1327" s="778"/>
      <c r="GJ1327" s="778"/>
      <c r="GK1327" s="778"/>
      <c r="GL1327" s="778"/>
      <c r="GM1327" s="778"/>
      <c r="GN1327" s="778"/>
      <c r="GO1327" s="778"/>
      <c r="GP1327" s="778"/>
      <c r="GQ1327" s="778"/>
      <c r="GR1327" s="778"/>
      <c r="GS1327" s="778"/>
      <c r="GT1327" s="778"/>
      <c r="GU1327" s="778"/>
      <c r="GV1327" s="778"/>
      <c r="GW1327" s="778"/>
      <c r="GX1327" s="778"/>
      <c r="GY1327" s="778"/>
      <c r="GZ1327" s="778"/>
      <c r="HA1327" s="778"/>
      <c r="HB1327" s="778"/>
      <c r="HC1327" s="778"/>
      <c r="HD1327" s="778"/>
      <c r="HE1327" s="778"/>
      <c r="HF1327" s="778"/>
      <c r="HG1327" s="778"/>
      <c r="HH1327" s="778"/>
    </row>
    <row r="1328" spans="1:216" s="782" customFormat="1">
      <c r="A1328" s="779"/>
      <c r="B1328" s="780"/>
      <c r="C1328" s="780"/>
      <c r="D1328" s="780"/>
      <c r="E1328" s="780"/>
      <c r="F1328" s="780"/>
      <c r="G1328" s="780"/>
      <c r="H1328" s="780"/>
      <c r="I1328" s="780"/>
      <c r="J1328" s="780"/>
      <c r="K1328" s="780"/>
      <c r="L1328" s="780"/>
      <c r="M1328" s="780"/>
      <c r="N1328" s="780"/>
      <c r="O1328" s="780"/>
      <c r="P1328" s="780"/>
      <c r="Q1328" s="781"/>
      <c r="R1328" s="778"/>
      <c r="S1328" s="778"/>
      <c r="T1328" s="778"/>
      <c r="U1328" s="778"/>
      <c r="V1328" s="778"/>
      <c r="W1328" s="778"/>
      <c r="X1328" s="778"/>
      <c r="Y1328" s="778"/>
      <c r="Z1328" s="778"/>
      <c r="AA1328" s="778"/>
      <c r="AB1328" s="778"/>
      <c r="AC1328" s="778"/>
      <c r="AD1328" s="778"/>
      <c r="AE1328" s="778"/>
      <c r="AF1328" s="778"/>
      <c r="AG1328" s="778"/>
      <c r="AH1328" s="778"/>
      <c r="AI1328" s="778"/>
      <c r="AJ1328" s="778"/>
      <c r="AK1328" s="778"/>
      <c r="AL1328" s="778"/>
      <c r="AM1328" s="778"/>
      <c r="AN1328" s="778"/>
      <c r="AO1328" s="778"/>
      <c r="AP1328" s="778"/>
      <c r="AQ1328" s="778"/>
      <c r="AR1328" s="778"/>
      <c r="AS1328" s="778"/>
      <c r="AT1328" s="778"/>
      <c r="AU1328" s="778"/>
      <c r="AV1328" s="778"/>
      <c r="AW1328" s="778"/>
      <c r="AX1328" s="778"/>
      <c r="AY1328" s="778"/>
      <c r="AZ1328" s="778"/>
      <c r="BA1328" s="778"/>
      <c r="BB1328" s="778"/>
      <c r="BC1328" s="778"/>
      <c r="BD1328" s="778"/>
      <c r="BE1328" s="778"/>
      <c r="BF1328" s="778"/>
      <c r="BG1328" s="778"/>
      <c r="BH1328" s="778"/>
      <c r="BI1328" s="778"/>
      <c r="BJ1328" s="778"/>
      <c r="BK1328" s="778"/>
      <c r="BL1328" s="778"/>
      <c r="BM1328" s="778"/>
      <c r="BN1328" s="778"/>
      <c r="BO1328" s="778"/>
      <c r="BP1328" s="778"/>
      <c r="BQ1328" s="778"/>
      <c r="BR1328" s="778"/>
      <c r="BS1328" s="778"/>
      <c r="BT1328" s="778"/>
      <c r="BU1328" s="778"/>
      <c r="BV1328" s="778"/>
      <c r="BW1328" s="778"/>
      <c r="BX1328" s="778"/>
      <c r="BY1328" s="778"/>
      <c r="BZ1328" s="778"/>
      <c r="CA1328" s="778"/>
      <c r="CB1328" s="778"/>
      <c r="CC1328" s="778"/>
      <c r="CD1328" s="778"/>
      <c r="CE1328" s="778"/>
      <c r="CF1328" s="778"/>
      <c r="CG1328" s="778"/>
      <c r="CH1328" s="778"/>
      <c r="CI1328" s="778"/>
      <c r="CJ1328" s="778"/>
      <c r="CK1328" s="778"/>
      <c r="CL1328" s="778"/>
      <c r="CM1328" s="778"/>
      <c r="CN1328" s="778"/>
      <c r="CO1328" s="778"/>
      <c r="CP1328" s="778"/>
      <c r="CQ1328" s="778"/>
      <c r="CR1328" s="778"/>
      <c r="CS1328" s="778"/>
      <c r="CT1328" s="778"/>
      <c r="CU1328" s="778"/>
      <c r="CV1328" s="778"/>
      <c r="CW1328" s="778"/>
      <c r="CX1328" s="778"/>
      <c r="CY1328" s="778"/>
      <c r="CZ1328" s="778"/>
      <c r="DA1328" s="778"/>
      <c r="DB1328" s="778"/>
      <c r="DC1328" s="778"/>
      <c r="DD1328" s="778"/>
      <c r="DE1328" s="778"/>
      <c r="DF1328" s="778"/>
      <c r="DG1328" s="778"/>
      <c r="DH1328" s="778"/>
      <c r="DI1328" s="778"/>
      <c r="DJ1328" s="778"/>
      <c r="DK1328" s="778"/>
      <c r="DL1328" s="778"/>
      <c r="DM1328" s="778"/>
      <c r="DN1328" s="778"/>
      <c r="DO1328" s="778"/>
      <c r="DP1328" s="778"/>
      <c r="DQ1328" s="778"/>
      <c r="DR1328" s="778"/>
      <c r="DS1328" s="778"/>
      <c r="DT1328" s="778"/>
      <c r="DU1328" s="778"/>
      <c r="DV1328" s="778"/>
      <c r="DW1328" s="778"/>
      <c r="DX1328" s="778"/>
      <c r="DY1328" s="778"/>
      <c r="DZ1328" s="778"/>
      <c r="EA1328" s="778"/>
      <c r="EB1328" s="778"/>
      <c r="EC1328" s="778"/>
      <c r="ED1328" s="778"/>
      <c r="EE1328" s="778"/>
      <c r="EF1328" s="778"/>
      <c r="EG1328" s="778"/>
      <c r="EH1328" s="778"/>
      <c r="EI1328" s="778"/>
      <c r="EJ1328" s="778"/>
      <c r="EK1328" s="778"/>
      <c r="EL1328" s="778"/>
      <c r="EM1328" s="778"/>
      <c r="EN1328" s="778"/>
      <c r="EO1328" s="778"/>
      <c r="EP1328" s="778"/>
      <c r="EQ1328" s="778"/>
      <c r="ER1328" s="778"/>
      <c r="ES1328" s="778"/>
      <c r="ET1328" s="778"/>
      <c r="EU1328" s="778"/>
      <c r="EV1328" s="778"/>
      <c r="EW1328" s="778"/>
      <c r="EX1328" s="778"/>
      <c r="EY1328" s="778"/>
      <c r="EZ1328" s="778"/>
      <c r="FA1328" s="778"/>
      <c r="FB1328" s="778"/>
      <c r="FC1328" s="778"/>
      <c r="FD1328" s="778"/>
      <c r="FE1328" s="778"/>
      <c r="FF1328" s="778"/>
      <c r="FG1328" s="778"/>
      <c r="FH1328" s="778"/>
      <c r="FI1328" s="778"/>
      <c r="FJ1328" s="778"/>
      <c r="FK1328" s="778"/>
      <c r="FL1328" s="778"/>
      <c r="FM1328" s="778"/>
      <c r="FN1328" s="778"/>
      <c r="FO1328" s="778"/>
      <c r="FP1328" s="778"/>
      <c r="FQ1328" s="778"/>
      <c r="FR1328" s="778"/>
      <c r="FS1328" s="778"/>
      <c r="FT1328" s="778"/>
      <c r="FU1328" s="778"/>
      <c r="FV1328" s="778"/>
      <c r="FW1328" s="778"/>
      <c r="FX1328" s="778"/>
      <c r="FY1328" s="778"/>
      <c r="FZ1328" s="778"/>
      <c r="GA1328" s="778"/>
      <c r="GB1328" s="778"/>
      <c r="GC1328" s="778"/>
      <c r="GD1328" s="778"/>
      <c r="GE1328" s="778"/>
      <c r="GF1328" s="778"/>
      <c r="GG1328" s="778"/>
      <c r="GH1328" s="778"/>
      <c r="GI1328" s="778"/>
      <c r="GJ1328" s="778"/>
      <c r="GK1328" s="778"/>
      <c r="GL1328" s="778"/>
      <c r="GM1328" s="778"/>
      <c r="GN1328" s="778"/>
      <c r="GO1328" s="778"/>
      <c r="GP1328" s="778"/>
      <c r="GQ1328" s="778"/>
      <c r="GR1328" s="778"/>
      <c r="GS1328" s="778"/>
      <c r="GT1328" s="778"/>
      <c r="GU1328" s="778"/>
      <c r="GV1328" s="778"/>
      <c r="GW1328" s="778"/>
      <c r="GX1328" s="778"/>
      <c r="GY1328" s="778"/>
      <c r="GZ1328" s="778"/>
      <c r="HA1328" s="778"/>
      <c r="HB1328" s="778"/>
      <c r="HC1328" s="778"/>
      <c r="HD1328" s="778"/>
      <c r="HE1328" s="778"/>
      <c r="HF1328" s="778"/>
      <c r="HG1328" s="778"/>
      <c r="HH1328" s="778"/>
    </row>
    <row r="1329" spans="1:216" s="782" customFormat="1">
      <c r="A1329" s="779"/>
      <c r="B1329" s="780"/>
      <c r="C1329" s="780"/>
      <c r="D1329" s="780"/>
      <c r="E1329" s="780"/>
      <c r="F1329" s="780"/>
      <c r="G1329" s="780"/>
      <c r="H1329" s="780"/>
      <c r="I1329" s="780"/>
      <c r="J1329" s="780"/>
      <c r="K1329" s="780"/>
      <c r="L1329" s="780"/>
      <c r="M1329" s="780"/>
      <c r="N1329" s="780"/>
      <c r="O1329" s="780"/>
      <c r="P1329" s="780"/>
      <c r="Q1329" s="781"/>
      <c r="R1329" s="778"/>
      <c r="S1329" s="778"/>
      <c r="T1329" s="778"/>
      <c r="U1329" s="778"/>
      <c r="V1329" s="778"/>
      <c r="W1329" s="778"/>
      <c r="X1329" s="778"/>
      <c r="Y1329" s="778"/>
      <c r="Z1329" s="778"/>
      <c r="AA1329" s="778"/>
      <c r="AB1329" s="778"/>
      <c r="AC1329" s="778"/>
      <c r="AD1329" s="778"/>
      <c r="AE1329" s="778"/>
      <c r="AF1329" s="778"/>
      <c r="AG1329" s="778"/>
      <c r="AH1329" s="778"/>
      <c r="AI1329" s="778"/>
      <c r="AJ1329" s="778"/>
      <c r="AK1329" s="778"/>
      <c r="AL1329" s="778"/>
      <c r="AM1329" s="778"/>
      <c r="AN1329" s="778"/>
      <c r="AO1329" s="778"/>
      <c r="AP1329" s="778"/>
      <c r="AQ1329" s="778"/>
      <c r="AR1329" s="778"/>
      <c r="AS1329" s="778"/>
      <c r="AT1329" s="778"/>
      <c r="AU1329" s="778"/>
      <c r="AV1329" s="778"/>
      <c r="AW1329" s="778"/>
      <c r="AX1329" s="778"/>
      <c r="AY1329" s="778"/>
      <c r="AZ1329" s="778"/>
      <c r="BA1329" s="778"/>
      <c r="BB1329" s="778"/>
      <c r="BC1329" s="778"/>
      <c r="BD1329" s="778"/>
      <c r="BE1329" s="778"/>
      <c r="BF1329" s="778"/>
      <c r="BG1329" s="778"/>
      <c r="BH1329" s="778"/>
      <c r="BI1329" s="778"/>
      <c r="BJ1329" s="778"/>
      <c r="BK1329" s="778"/>
      <c r="BL1329" s="778"/>
      <c r="BM1329" s="778"/>
      <c r="BN1329" s="778"/>
      <c r="BO1329" s="778"/>
      <c r="BP1329" s="778"/>
      <c r="BQ1329" s="778"/>
      <c r="BR1329" s="778"/>
      <c r="BS1329" s="778"/>
      <c r="BT1329" s="778"/>
      <c r="BU1329" s="778"/>
      <c r="BV1329" s="778"/>
      <c r="BW1329" s="778"/>
      <c r="BX1329" s="778"/>
      <c r="BY1329" s="778"/>
      <c r="BZ1329" s="778"/>
      <c r="CA1329" s="778"/>
      <c r="CB1329" s="778"/>
      <c r="CC1329" s="778"/>
      <c r="CD1329" s="778"/>
      <c r="CE1329" s="778"/>
      <c r="CF1329" s="778"/>
      <c r="CG1329" s="778"/>
      <c r="CH1329" s="778"/>
      <c r="CI1329" s="778"/>
      <c r="CJ1329" s="778"/>
      <c r="CK1329" s="778"/>
      <c r="CL1329" s="778"/>
      <c r="CM1329" s="778"/>
      <c r="CN1329" s="778"/>
      <c r="CO1329" s="778"/>
      <c r="CP1329" s="778"/>
      <c r="CQ1329" s="778"/>
      <c r="CR1329" s="778"/>
      <c r="CS1329" s="778"/>
      <c r="CT1329" s="778"/>
      <c r="CU1329" s="778"/>
      <c r="CV1329" s="778"/>
      <c r="CW1329" s="778"/>
      <c r="CX1329" s="778"/>
      <c r="CY1329" s="778"/>
      <c r="CZ1329" s="778"/>
      <c r="DA1329" s="778"/>
      <c r="DB1329" s="778"/>
      <c r="DC1329" s="778"/>
      <c r="DD1329" s="778"/>
      <c r="DE1329" s="778"/>
      <c r="DF1329" s="778"/>
      <c r="DG1329" s="778"/>
      <c r="DH1329" s="778"/>
      <c r="DI1329" s="778"/>
      <c r="DJ1329" s="778"/>
      <c r="DK1329" s="778"/>
      <c r="DL1329" s="778"/>
      <c r="DM1329" s="778"/>
      <c r="DN1329" s="778"/>
      <c r="DO1329" s="778"/>
      <c r="DP1329" s="778"/>
      <c r="DQ1329" s="778"/>
      <c r="DR1329" s="778"/>
      <c r="DS1329" s="778"/>
      <c r="DT1329" s="778"/>
      <c r="DU1329" s="778"/>
      <c r="DV1329" s="778"/>
      <c r="DW1329" s="778"/>
      <c r="DX1329" s="778"/>
      <c r="DY1329" s="778"/>
      <c r="DZ1329" s="778"/>
      <c r="EA1329" s="778"/>
      <c r="EB1329" s="778"/>
      <c r="EC1329" s="778"/>
      <c r="ED1329" s="778"/>
      <c r="EE1329" s="778"/>
      <c r="EF1329" s="778"/>
      <c r="EG1329" s="778"/>
      <c r="EH1329" s="778"/>
      <c r="EI1329" s="778"/>
      <c r="EJ1329" s="778"/>
      <c r="EK1329" s="778"/>
      <c r="EL1329" s="778"/>
      <c r="EM1329" s="778"/>
      <c r="EN1329" s="778"/>
      <c r="EO1329" s="778"/>
      <c r="EP1329" s="778"/>
      <c r="EQ1329" s="778"/>
      <c r="ER1329" s="778"/>
      <c r="ES1329" s="778"/>
      <c r="ET1329" s="778"/>
      <c r="EU1329" s="778"/>
      <c r="EV1329" s="778"/>
      <c r="EW1329" s="778"/>
      <c r="EX1329" s="778"/>
      <c r="EY1329" s="778"/>
      <c r="EZ1329" s="778"/>
      <c r="FA1329" s="778"/>
      <c r="FB1329" s="778"/>
      <c r="FC1329" s="778"/>
      <c r="FD1329" s="778"/>
      <c r="FE1329" s="778"/>
      <c r="FF1329" s="778"/>
      <c r="FG1329" s="778"/>
      <c r="FH1329" s="778"/>
      <c r="FI1329" s="778"/>
      <c r="FJ1329" s="778"/>
      <c r="FK1329" s="778"/>
      <c r="FL1329" s="778"/>
      <c r="FM1329" s="778"/>
      <c r="FN1329" s="778"/>
      <c r="FO1329" s="778"/>
      <c r="FP1329" s="778"/>
      <c r="FQ1329" s="778"/>
      <c r="FR1329" s="778"/>
      <c r="FS1329" s="778"/>
      <c r="FT1329" s="778"/>
      <c r="FU1329" s="778"/>
      <c r="FV1329" s="778"/>
      <c r="FW1329" s="778"/>
      <c r="FX1329" s="778"/>
      <c r="FY1329" s="778"/>
      <c r="FZ1329" s="778"/>
      <c r="GA1329" s="778"/>
      <c r="GB1329" s="778"/>
      <c r="GC1329" s="778"/>
      <c r="GD1329" s="778"/>
      <c r="GE1329" s="778"/>
      <c r="GF1329" s="778"/>
      <c r="GG1329" s="778"/>
      <c r="GH1329" s="778"/>
      <c r="GI1329" s="778"/>
      <c r="GJ1329" s="778"/>
      <c r="GK1329" s="778"/>
      <c r="GL1329" s="778"/>
      <c r="GM1329" s="778"/>
      <c r="GN1329" s="778"/>
      <c r="GO1329" s="778"/>
      <c r="GP1329" s="778"/>
      <c r="GQ1329" s="778"/>
      <c r="GR1329" s="778"/>
      <c r="GS1329" s="778"/>
      <c r="GT1329" s="778"/>
      <c r="GU1329" s="778"/>
      <c r="GV1329" s="778"/>
      <c r="GW1329" s="778"/>
      <c r="GX1329" s="778"/>
      <c r="GY1329" s="778"/>
      <c r="GZ1329" s="778"/>
      <c r="HA1329" s="778"/>
      <c r="HB1329" s="778"/>
      <c r="HC1329" s="778"/>
      <c r="HD1329" s="778"/>
      <c r="HE1329" s="778"/>
      <c r="HF1329" s="778"/>
      <c r="HG1329" s="778"/>
      <c r="HH1329" s="778"/>
    </row>
    <row r="1330" spans="1:216" s="782" customFormat="1">
      <c r="A1330" s="779"/>
      <c r="B1330" s="780"/>
      <c r="C1330" s="780"/>
      <c r="D1330" s="780"/>
      <c r="E1330" s="780"/>
      <c r="F1330" s="780"/>
      <c r="G1330" s="780"/>
      <c r="H1330" s="780"/>
      <c r="I1330" s="780"/>
      <c r="J1330" s="780"/>
      <c r="K1330" s="780"/>
      <c r="L1330" s="780"/>
      <c r="M1330" s="780"/>
      <c r="N1330" s="780"/>
      <c r="O1330" s="780"/>
      <c r="P1330" s="780"/>
      <c r="Q1330" s="781"/>
      <c r="R1330" s="778"/>
      <c r="S1330" s="778"/>
      <c r="T1330" s="778"/>
      <c r="U1330" s="778"/>
      <c r="V1330" s="778"/>
      <c r="W1330" s="778"/>
      <c r="X1330" s="778"/>
      <c r="Y1330" s="778"/>
      <c r="Z1330" s="778"/>
      <c r="AA1330" s="778"/>
      <c r="AB1330" s="778"/>
      <c r="AC1330" s="778"/>
      <c r="AD1330" s="778"/>
      <c r="AE1330" s="778"/>
      <c r="AF1330" s="778"/>
      <c r="AG1330" s="778"/>
      <c r="AH1330" s="778"/>
      <c r="AI1330" s="778"/>
      <c r="AJ1330" s="778"/>
      <c r="AK1330" s="778"/>
      <c r="AL1330" s="778"/>
      <c r="AM1330" s="778"/>
      <c r="AN1330" s="778"/>
      <c r="AO1330" s="778"/>
      <c r="AP1330" s="778"/>
      <c r="AQ1330" s="778"/>
      <c r="AR1330" s="778"/>
      <c r="AS1330" s="778"/>
      <c r="AT1330" s="778"/>
      <c r="AU1330" s="778"/>
      <c r="AV1330" s="778"/>
      <c r="AW1330" s="778"/>
      <c r="AX1330" s="778"/>
      <c r="AY1330" s="778"/>
      <c r="AZ1330" s="778"/>
      <c r="BA1330" s="778"/>
      <c r="BB1330" s="778"/>
      <c r="BC1330" s="778"/>
      <c r="BD1330" s="778"/>
      <c r="BE1330" s="778"/>
      <c r="BF1330" s="778"/>
      <c r="BG1330" s="778"/>
      <c r="BH1330" s="778"/>
      <c r="BI1330" s="778"/>
      <c r="BJ1330" s="778"/>
      <c r="BK1330" s="778"/>
      <c r="BL1330" s="778"/>
      <c r="BM1330" s="778"/>
      <c r="BN1330" s="778"/>
      <c r="BO1330" s="778"/>
      <c r="BP1330" s="778"/>
      <c r="BQ1330" s="778"/>
      <c r="BR1330" s="778"/>
      <c r="BS1330" s="778"/>
      <c r="BT1330" s="778"/>
      <c r="BU1330" s="778"/>
      <c r="BV1330" s="778"/>
      <c r="BW1330" s="778"/>
      <c r="BX1330" s="778"/>
      <c r="BY1330" s="778"/>
      <c r="BZ1330" s="778"/>
      <c r="CA1330" s="778"/>
      <c r="CB1330" s="778"/>
      <c r="CC1330" s="778"/>
      <c r="CD1330" s="778"/>
      <c r="CE1330" s="778"/>
      <c r="CF1330" s="778"/>
      <c r="CG1330" s="778"/>
      <c r="CH1330" s="778"/>
      <c r="CI1330" s="778"/>
      <c r="CJ1330" s="778"/>
      <c r="CK1330" s="778"/>
      <c r="CL1330" s="778"/>
      <c r="CM1330" s="778"/>
      <c r="CN1330" s="778"/>
      <c r="CO1330" s="778"/>
      <c r="CP1330" s="778"/>
      <c r="CQ1330" s="778"/>
      <c r="CR1330" s="778"/>
      <c r="CS1330" s="778"/>
      <c r="CT1330" s="778"/>
      <c r="CU1330" s="778"/>
      <c r="CV1330" s="778"/>
      <c r="CW1330" s="778"/>
      <c r="CX1330" s="778"/>
      <c r="CY1330" s="778"/>
      <c r="CZ1330" s="778"/>
      <c r="DA1330" s="778"/>
      <c r="DB1330" s="778"/>
      <c r="DC1330" s="778"/>
      <c r="DD1330" s="778"/>
      <c r="DE1330" s="778"/>
      <c r="DF1330" s="778"/>
      <c r="DG1330" s="778"/>
      <c r="DH1330" s="778"/>
      <c r="DI1330" s="778"/>
      <c r="DJ1330" s="778"/>
      <c r="DK1330" s="778"/>
      <c r="DL1330" s="778"/>
      <c r="DM1330" s="778"/>
      <c r="DN1330" s="778"/>
      <c r="DO1330" s="778"/>
      <c r="DP1330" s="778"/>
      <c r="DQ1330" s="778"/>
      <c r="DR1330" s="778"/>
      <c r="DS1330" s="778"/>
      <c r="DT1330" s="778"/>
      <c r="DU1330" s="778"/>
      <c r="DV1330" s="778"/>
      <c r="DW1330" s="778"/>
      <c r="DX1330" s="778"/>
      <c r="DY1330" s="778"/>
      <c r="DZ1330" s="778"/>
      <c r="EA1330" s="778"/>
      <c r="EB1330" s="778"/>
      <c r="EC1330" s="778"/>
      <c r="ED1330" s="778"/>
      <c r="EE1330" s="778"/>
      <c r="EF1330" s="778"/>
      <c r="EG1330" s="778"/>
      <c r="EH1330" s="778"/>
      <c r="EI1330" s="778"/>
      <c r="EJ1330" s="778"/>
      <c r="EK1330" s="778"/>
      <c r="EL1330" s="778"/>
      <c r="EM1330" s="778"/>
      <c r="EN1330" s="778"/>
      <c r="EO1330" s="778"/>
      <c r="EP1330" s="778"/>
      <c r="EQ1330" s="778"/>
      <c r="ER1330" s="778"/>
      <c r="ES1330" s="778"/>
      <c r="ET1330" s="778"/>
      <c r="EU1330" s="778"/>
      <c r="EV1330" s="778"/>
      <c r="EW1330" s="778"/>
      <c r="EX1330" s="778"/>
      <c r="EY1330" s="778"/>
      <c r="EZ1330" s="778"/>
      <c r="FA1330" s="778"/>
      <c r="FB1330" s="778"/>
      <c r="FC1330" s="778"/>
      <c r="FD1330" s="778"/>
      <c r="FE1330" s="778"/>
      <c r="FF1330" s="778"/>
      <c r="FG1330" s="778"/>
      <c r="FH1330" s="778"/>
      <c r="FI1330" s="778"/>
      <c r="FJ1330" s="778"/>
      <c r="FK1330" s="778"/>
      <c r="FL1330" s="778"/>
      <c r="FM1330" s="778"/>
      <c r="FN1330" s="778"/>
      <c r="FO1330" s="778"/>
      <c r="FP1330" s="778"/>
      <c r="FQ1330" s="778"/>
      <c r="FR1330" s="778"/>
      <c r="FS1330" s="778"/>
      <c r="FT1330" s="778"/>
      <c r="FU1330" s="778"/>
      <c r="FV1330" s="778"/>
      <c r="FW1330" s="778"/>
      <c r="FX1330" s="778"/>
      <c r="FY1330" s="778"/>
      <c r="FZ1330" s="778"/>
      <c r="GA1330" s="778"/>
      <c r="GB1330" s="778"/>
      <c r="GC1330" s="778"/>
      <c r="GD1330" s="778"/>
      <c r="GE1330" s="778"/>
      <c r="GF1330" s="778"/>
      <c r="GG1330" s="778"/>
      <c r="GH1330" s="778"/>
      <c r="GI1330" s="778"/>
      <c r="GJ1330" s="778"/>
      <c r="GK1330" s="778"/>
      <c r="GL1330" s="778"/>
      <c r="GM1330" s="778"/>
      <c r="GN1330" s="778"/>
      <c r="GO1330" s="778"/>
      <c r="GP1330" s="778"/>
      <c r="GQ1330" s="778"/>
      <c r="GR1330" s="778"/>
      <c r="GS1330" s="778"/>
      <c r="GT1330" s="778"/>
      <c r="GU1330" s="778"/>
      <c r="GV1330" s="778"/>
      <c r="GW1330" s="778"/>
      <c r="GX1330" s="778"/>
      <c r="GY1330" s="778"/>
      <c r="GZ1330" s="778"/>
      <c r="HA1330" s="778"/>
      <c r="HB1330" s="778"/>
      <c r="HC1330" s="778"/>
      <c r="HD1330" s="778"/>
      <c r="HE1330" s="778"/>
      <c r="HF1330" s="778"/>
      <c r="HG1330" s="778"/>
      <c r="HH1330" s="778"/>
    </row>
    <row r="1331" spans="1:216" s="782" customFormat="1">
      <c r="A1331" s="779"/>
      <c r="B1331" s="780"/>
      <c r="C1331" s="780"/>
      <c r="D1331" s="780"/>
      <c r="E1331" s="780"/>
      <c r="F1331" s="780"/>
      <c r="G1331" s="780"/>
      <c r="H1331" s="780"/>
      <c r="I1331" s="780"/>
      <c r="J1331" s="780"/>
      <c r="K1331" s="780"/>
      <c r="L1331" s="780"/>
      <c r="M1331" s="780"/>
      <c r="N1331" s="780"/>
      <c r="O1331" s="780"/>
      <c r="P1331" s="780"/>
      <c r="Q1331" s="781"/>
      <c r="R1331" s="778"/>
      <c r="S1331" s="778"/>
      <c r="T1331" s="778"/>
      <c r="U1331" s="778"/>
      <c r="V1331" s="778"/>
      <c r="W1331" s="778"/>
      <c r="X1331" s="778"/>
      <c r="Y1331" s="778"/>
      <c r="Z1331" s="778"/>
      <c r="AA1331" s="778"/>
      <c r="AB1331" s="778"/>
      <c r="AC1331" s="778"/>
      <c r="AD1331" s="778"/>
      <c r="AE1331" s="778"/>
      <c r="AF1331" s="778"/>
      <c r="AG1331" s="778"/>
      <c r="AH1331" s="778"/>
      <c r="AI1331" s="778"/>
      <c r="AJ1331" s="778"/>
      <c r="AK1331" s="778"/>
      <c r="AL1331" s="778"/>
      <c r="AM1331" s="778"/>
      <c r="AN1331" s="778"/>
      <c r="AO1331" s="778"/>
      <c r="AP1331" s="778"/>
      <c r="AQ1331" s="778"/>
      <c r="AR1331" s="778"/>
      <c r="AS1331" s="778"/>
      <c r="AT1331" s="778"/>
      <c r="AU1331" s="778"/>
      <c r="AV1331" s="778"/>
      <c r="AW1331" s="778"/>
      <c r="AX1331" s="778"/>
      <c r="AY1331" s="778"/>
      <c r="AZ1331" s="778"/>
      <c r="BA1331" s="778"/>
      <c r="BB1331" s="778"/>
      <c r="BC1331" s="778"/>
      <c r="BD1331" s="778"/>
      <c r="BE1331" s="778"/>
      <c r="BF1331" s="778"/>
      <c r="BG1331" s="778"/>
      <c r="BH1331" s="778"/>
      <c r="BI1331" s="778"/>
      <c r="BJ1331" s="778"/>
      <c r="BK1331" s="778"/>
      <c r="BL1331" s="778"/>
      <c r="BM1331" s="778"/>
      <c r="BN1331" s="778"/>
      <c r="BO1331" s="778"/>
      <c r="BP1331" s="778"/>
      <c r="BQ1331" s="778"/>
      <c r="BR1331" s="778"/>
      <c r="BS1331" s="778"/>
      <c r="BT1331" s="778"/>
      <c r="BU1331" s="778"/>
      <c r="BV1331" s="778"/>
      <c r="BW1331" s="778"/>
      <c r="BX1331" s="778"/>
      <c r="BY1331" s="778"/>
      <c r="BZ1331" s="778"/>
      <c r="CA1331" s="778"/>
      <c r="CB1331" s="778"/>
      <c r="CC1331" s="778"/>
      <c r="CD1331" s="778"/>
      <c r="CE1331" s="778"/>
      <c r="CF1331" s="778"/>
      <c r="CG1331" s="778"/>
      <c r="CH1331" s="778"/>
      <c r="CI1331" s="778"/>
      <c r="CJ1331" s="778"/>
      <c r="CK1331" s="778"/>
      <c r="CL1331" s="778"/>
      <c r="CM1331" s="778"/>
      <c r="CN1331" s="778"/>
      <c r="CO1331" s="778"/>
      <c r="CP1331" s="778"/>
      <c r="CQ1331" s="778"/>
      <c r="CR1331" s="778"/>
      <c r="CS1331" s="778"/>
      <c r="CT1331" s="778"/>
      <c r="CU1331" s="778"/>
      <c r="CV1331" s="778"/>
      <c r="CW1331" s="778"/>
      <c r="CX1331" s="778"/>
      <c r="CY1331" s="778"/>
      <c r="CZ1331" s="778"/>
      <c r="DA1331" s="778"/>
      <c r="DB1331" s="778"/>
      <c r="DC1331" s="778"/>
      <c r="DD1331" s="778"/>
      <c r="DE1331" s="778"/>
      <c r="DF1331" s="778"/>
      <c r="DG1331" s="778"/>
      <c r="DH1331" s="778"/>
      <c r="DI1331" s="778"/>
      <c r="DJ1331" s="778"/>
      <c r="DK1331" s="778"/>
      <c r="DL1331" s="778"/>
      <c r="DM1331" s="778"/>
      <c r="DN1331" s="778"/>
      <c r="DO1331" s="778"/>
      <c r="DP1331" s="778"/>
      <c r="DQ1331" s="778"/>
      <c r="DR1331" s="778"/>
      <c r="DS1331" s="778"/>
      <c r="DT1331" s="778"/>
      <c r="DU1331" s="778"/>
      <c r="DV1331" s="778"/>
      <c r="DW1331" s="778"/>
      <c r="DX1331" s="778"/>
      <c r="DY1331" s="778"/>
      <c r="DZ1331" s="778"/>
      <c r="EA1331" s="778"/>
      <c r="EB1331" s="778"/>
      <c r="EC1331" s="778"/>
      <c r="ED1331" s="778"/>
      <c r="EE1331" s="778"/>
      <c r="EF1331" s="778"/>
      <c r="EG1331" s="778"/>
      <c r="EH1331" s="778"/>
      <c r="EI1331" s="778"/>
      <c r="EJ1331" s="778"/>
      <c r="EK1331" s="778"/>
      <c r="EL1331" s="778"/>
      <c r="EM1331" s="778"/>
      <c r="EN1331" s="778"/>
      <c r="EO1331" s="778"/>
      <c r="EP1331" s="778"/>
      <c r="EQ1331" s="778"/>
      <c r="ER1331" s="778"/>
      <c r="ES1331" s="778"/>
      <c r="ET1331" s="778"/>
      <c r="EU1331" s="778"/>
      <c r="EV1331" s="778"/>
      <c r="EW1331" s="778"/>
      <c r="EX1331" s="778"/>
      <c r="EY1331" s="778"/>
      <c r="EZ1331" s="778"/>
      <c r="FA1331" s="778"/>
      <c r="FB1331" s="778"/>
      <c r="FC1331" s="778"/>
      <c r="FD1331" s="778"/>
      <c r="FE1331" s="778"/>
      <c r="FF1331" s="778"/>
      <c r="FG1331" s="778"/>
      <c r="FH1331" s="778"/>
      <c r="FI1331" s="778"/>
      <c r="FJ1331" s="778"/>
      <c r="FK1331" s="778"/>
      <c r="FL1331" s="778"/>
      <c r="FM1331" s="778"/>
      <c r="FN1331" s="778"/>
      <c r="FO1331" s="778"/>
      <c r="FP1331" s="778"/>
      <c r="FQ1331" s="778"/>
      <c r="FR1331" s="778"/>
      <c r="FS1331" s="778"/>
      <c r="FT1331" s="778"/>
      <c r="FU1331" s="778"/>
      <c r="FV1331" s="778"/>
      <c r="FW1331" s="778"/>
      <c r="FX1331" s="778"/>
      <c r="FY1331" s="778"/>
      <c r="FZ1331" s="778"/>
      <c r="GA1331" s="778"/>
      <c r="GB1331" s="778"/>
      <c r="GC1331" s="778"/>
      <c r="GD1331" s="778"/>
      <c r="GE1331" s="778"/>
      <c r="GF1331" s="778"/>
      <c r="GG1331" s="778"/>
      <c r="GH1331" s="778"/>
      <c r="GI1331" s="778"/>
      <c r="GJ1331" s="778"/>
      <c r="GK1331" s="778"/>
      <c r="GL1331" s="778"/>
      <c r="GM1331" s="778"/>
      <c r="GN1331" s="778"/>
      <c r="GO1331" s="778"/>
      <c r="GP1331" s="778"/>
      <c r="GQ1331" s="778"/>
      <c r="GR1331" s="778"/>
      <c r="GS1331" s="778"/>
      <c r="GT1331" s="778"/>
      <c r="GU1331" s="778"/>
      <c r="GV1331" s="778"/>
      <c r="GW1331" s="778"/>
      <c r="GX1331" s="778"/>
      <c r="GY1331" s="778"/>
      <c r="GZ1331" s="778"/>
      <c r="HA1331" s="778"/>
      <c r="HB1331" s="778"/>
      <c r="HC1331" s="778"/>
      <c r="HD1331" s="778"/>
      <c r="HE1331" s="778"/>
      <c r="HF1331" s="778"/>
      <c r="HG1331" s="778"/>
      <c r="HH1331" s="778"/>
    </row>
    <row r="1332" spans="1:216" s="782" customFormat="1">
      <c r="A1332" s="779"/>
      <c r="B1332" s="780"/>
      <c r="C1332" s="780"/>
      <c r="D1332" s="780"/>
      <c r="E1332" s="780"/>
      <c r="F1332" s="780"/>
      <c r="G1332" s="780"/>
      <c r="H1332" s="780"/>
      <c r="I1332" s="780"/>
      <c r="J1332" s="780"/>
      <c r="K1332" s="780"/>
      <c r="L1332" s="780"/>
      <c r="M1332" s="780"/>
      <c r="N1332" s="780"/>
      <c r="O1332" s="780"/>
      <c r="P1332" s="780"/>
      <c r="Q1332" s="781"/>
      <c r="R1332" s="778"/>
      <c r="S1332" s="778"/>
      <c r="T1332" s="778"/>
      <c r="U1332" s="778"/>
      <c r="V1332" s="778"/>
      <c r="W1332" s="778"/>
      <c r="X1332" s="778"/>
      <c r="Y1332" s="778"/>
      <c r="Z1332" s="778"/>
      <c r="AA1332" s="778"/>
      <c r="AB1332" s="778"/>
      <c r="AC1332" s="778"/>
      <c r="AD1332" s="778"/>
      <c r="AE1332" s="778"/>
      <c r="AF1332" s="778"/>
      <c r="AG1332" s="778"/>
      <c r="AH1332" s="778"/>
      <c r="AI1332" s="778"/>
      <c r="AJ1332" s="778"/>
      <c r="AK1332" s="778"/>
      <c r="AL1332" s="778"/>
      <c r="AM1332" s="778"/>
      <c r="AN1332" s="778"/>
      <c r="AO1332" s="778"/>
      <c r="AP1332" s="778"/>
      <c r="AQ1332" s="778"/>
      <c r="AR1332" s="778"/>
      <c r="AS1332" s="778"/>
      <c r="AT1332" s="778"/>
      <c r="AU1332" s="778"/>
      <c r="AV1332" s="778"/>
      <c r="AW1332" s="778"/>
      <c r="AX1332" s="778"/>
      <c r="AY1332" s="778"/>
      <c r="AZ1332" s="778"/>
      <c r="BA1332" s="778"/>
      <c r="BB1332" s="778"/>
      <c r="BC1332" s="778"/>
      <c r="BD1332" s="778"/>
      <c r="BE1332" s="778"/>
      <c r="BF1332" s="778"/>
      <c r="BG1332" s="778"/>
      <c r="BH1332" s="778"/>
      <c r="BI1332" s="778"/>
      <c r="BJ1332" s="778"/>
      <c r="BK1332" s="778"/>
      <c r="BL1332" s="778"/>
      <c r="BM1332" s="778"/>
      <c r="BN1332" s="778"/>
      <c r="BO1332" s="778"/>
      <c r="BP1332" s="778"/>
      <c r="BQ1332" s="778"/>
      <c r="BR1332" s="778"/>
      <c r="BS1332" s="778"/>
      <c r="BT1332" s="778"/>
      <c r="BU1332" s="778"/>
      <c r="BV1332" s="778"/>
      <c r="BW1332" s="778"/>
      <c r="BX1332" s="778"/>
      <c r="BY1332" s="778"/>
      <c r="BZ1332" s="778"/>
      <c r="CA1332" s="778"/>
      <c r="CB1332" s="778"/>
      <c r="CC1332" s="778"/>
      <c r="CD1332" s="778"/>
      <c r="CE1332" s="778"/>
      <c r="CF1332" s="778"/>
      <c r="CG1332" s="778"/>
      <c r="CH1332" s="778"/>
      <c r="CI1332" s="778"/>
      <c r="CJ1332" s="778"/>
      <c r="CK1332" s="778"/>
      <c r="CL1332" s="778"/>
      <c r="CM1332" s="778"/>
      <c r="CN1332" s="778"/>
      <c r="CO1332" s="778"/>
      <c r="CP1332" s="778"/>
      <c r="CQ1332" s="778"/>
      <c r="CR1332" s="778"/>
      <c r="CS1332" s="778"/>
      <c r="CT1332" s="778"/>
      <c r="CU1332" s="778"/>
      <c r="CV1332" s="778"/>
      <c r="CW1332" s="778"/>
      <c r="CX1332" s="778"/>
      <c r="CY1332" s="778"/>
      <c r="CZ1332" s="778"/>
      <c r="DA1332" s="778"/>
      <c r="DB1332" s="778"/>
      <c r="DC1332" s="778"/>
      <c r="DD1332" s="778"/>
      <c r="DE1332" s="778"/>
      <c r="DF1332" s="778"/>
      <c r="DG1332" s="778"/>
      <c r="DH1332" s="778"/>
      <c r="DI1332" s="778"/>
      <c r="DJ1332" s="778"/>
      <c r="DK1332" s="778"/>
      <c r="DL1332" s="778"/>
      <c r="DM1332" s="778"/>
      <c r="DN1332" s="778"/>
      <c r="DO1332" s="778"/>
      <c r="DP1332" s="778"/>
      <c r="DQ1332" s="778"/>
      <c r="DR1332" s="778"/>
      <c r="DS1332" s="778"/>
      <c r="DT1332" s="778"/>
      <c r="DU1332" s="778"/>
      <c r="DV1332" s="778"/>
      <c r="DW1332" s="778"/>
      <c r="DX1332" s="778"/>
      <c r="DY1332" s="778"/>
      <c r="DZ1332" s="778"/>
      <c r="EA1332" s="778"/>
      <c r="EB1332" s="778"/>
      <c r="EC1332" s="778"/>
      <c r="ED1332" s="778"/>
      <c r="EE1332" s="778"/>
      <c r="EF1332" s="778"/>
      <c r="EG1332" s="778"/>
      <c r="EH1332" s="778"/>
      <c r="EI1332" s="778"/>
      <c r="EJ1332" s="778"/>
      <c r="EK1332" s="778"/>
      <c r="EL1332" s="778"/>
      <c r="EM1332" s="778"/>
      <c r="EN1332" s="778"/>
      <c r="EO1332" s="778"/>
      <c r="EP1332" s="778"/>
      <c r="EQ1332" s="778"/>
      <c r="ER1332" s="778"/>
      <c r="ES1332" s="778"/>
      <c r="ET1332" s="778"/>
      <c r="EU1332" s="778"/>
      <c r="EV1332" s="778"/>
      <c r="EW1332" s="778"/>
      <c r="EX1332" s="778"/>
      <c r="EY1332" s="778"/>
      <c r="EZ1332" s="778"/>
      <c r="FA1332" s="778"/>
      <c r="FB1332" s="778"/>
      <c r="FC1332" s="778"/>
      <c r="FD1332" s="778"/>
      <c r="FE1332" s="778"/>
      <c r="FF1332" s="778"/>
      <c r="FG1332" s="778"/>
      <c r="FH1332" s="778"/>
      <c r="FI1332" s="778"/>
      <c r="FJ1332" s="778"/>
      <c r="FK1332" s="778"/>
      <c r="FL1332" s="778"/>
      <c r="FM1332" s="778"/>
      <c r="FN1332" s="778"/>
      <c r="FO1332" s="778"/>
      <c r="FP1332" s="778"/>
      <c r="FQ1332" s="778"/>
      <c r="FR1332" s="778"/>
      <c r="FS1332" s="778"/>
      <c r="FT1332" s="778"/>
      <c r="FU1332" s="778"/>
      <c r="FV1332" s="778"/>
      <c r="FW1332" s="778"/>
      <c r="FX1332" s="778"/>
      <c r="FY1332" s="778"/>
      <c r="FZ1332" s="778"/>
      <c r="GA1332" s="778"/>
      <c r="GB1332" s="778"/>
      <c r="GC1332" s="778"/>
      <c r="GD1332" s="778"/>
      <c r="GE1332" s="778"/>
      <c r="GF1332" s="778"/>
      <c r="GG1332" s="778"/>
      <c r="GH1332" s="778"/>
      <c r="GI1332" s="778"/>
      <c r="GJ1332" s="778"/>
      <c r="GK1332" s="778"/>
      <c r="GL1332" s="778"/>
      <c r="GM1332" s="778"/>
      <c r="GN1332" s="778"/>
      <c r="GO1332" s="778"/>
      <c r="GP1332" s="778"/>
      <c r="GQ1332" s="778"/>
      <c r="GR1332" s="778"/>
      <c r="GS1332" s="778"/>
      <c r="GT1332" s="778"/>
      <c r="GU1332" s="778"/>
      <c r="GV1332" s="778"/>
      <c r="GW1332" s="778"/>
      <c r="GX1332" s="778"/>
      <c r="GY1332" s="778"/>
      <c r="GZ1332" s="778"/>
      <c r="HA1332" s="778"/>
      <c r="HB1332" s="778"/>
      <c r="HC1332" s="778"/>
      <c r="HD1332" s="778"/>
      <c r="HE1332" s="778"/>
      <c r="HF1332" s="778"/>
      <c r="HG1332" s="778"/>
      <c r="HH1332" s="778"/>
    </row>
    <row r="1333" spans="1:216" s="782" customFormat="1">
      <c r="A1333" s="779"/>
      <c r="B1333" s="780"/>
      <c r="C1333" s="780"/>
      <c r="D1333" s="780"/>
      <c r="E1333" s="780"/>
      <c r="F1333" s="780"/>
      <c r="G1333" s="780"/>
      <c r="H1333" s="780"/>
      <c r="I1333" s="780"/>
      <c r="J1333" s="780"/>
      <c r="K1333" s="780"/>
      <c r="L1333" s="780"/>
      <c r="M1333" s="780"/>
      <c r="N1333" s="780"/>
      <c r="O1333" s="780"/>
      <c r="P1333" s="780"/>
      <c r="Q1333" s="781"/>
      <c r="R1333" s="778"/>
      <c r="S1333" s="778"/>
      <c r="T1333" s="778"/>
      <c r="U1333" s="778"/>
      <c r="V1333" s="778"/>
      <c r="W1333" s="778"/>
      <c r="X1333" s="778"/>
      <c r="Y1333" s="778"/>
      <c r="Z1333" s="778"/>
      <c r="AA1333" s="778"/>
      <c r="AB1333" s="778"/>
      <c r="AC1333" s="778"/>
      <c r="AD1333" s="778"/>
      <c r="AE1333" s="778"/>
      <c r="AF1333" s="778"/>
      <c r="AG1333" s="778"/>
      <c r="AH1333" s="778"/>
      <c r="AI1333" s="778"/>
      <c r="AJ1333" s="778"/>
      <c r="AK1333" s="778"/>
      <c r="AL1333" s="778"/>
      <c r="AM1333" s="778"/>
      <c r="AN1333" s="778"/>
      <c r="AO1333" s="778"/>
      <c r="AP1333" s="778"/>
      <c r="AQ1333" s="778"/>
      <c r="AR1333" s="778"/>
      <c r="AS1333" s="778"/>
      <c r="AT1333" s="778"/>
      <c r="AU1333" s="778"/>
      <c r="AV1333" s="778"/>
      <c r="AW1333" s="778"/>
      <c r="AX1333" s="778"/>
      <c r="AY1333" s="778"/>
      <c r="AZ1333" s="778"/>
      <c r="BA1333" s="778"/>
      <c r="BB1333" s="778"/>
      <c r="BC1333" s="778"/>
      <c r="BD1333" s="778"/>
      <c r="BE1333" s="778"/>
      <c r="BF1333" s="778"/>
      <c r="BG1333" s="778"/>
      <c r="BH1333" s="778"/>
      <c r="BI1333" s="778"/>
      <c r="BJ1333" s="778"/>
      <c r="BK1333" s="778"/>
      <c r="BL1333" s="778"/>
      <c r="BM1333" s="778"/>
      <c r="BN1333" s="778"/>
      <c r="BO1333" s="778"/>
      <c r="BP1333" s="778"/>
      <c r="BQ1333" s="778"/>
      <c r="BR1333" s="778"/>
      <c r="BS1333" s="778"/>
      <c r="BT1333" s="778"/>
      <c r="BU1333" s="778"/>
      <c r="BV1333" s="778"/>
      <c r="BW1333" s="778"/>
      <c r="BX1333" s="778"/>
      <c r="BY1333" s="778"/>
      <c r="BZ1333" s="778"/>
      <c r="CA1333" s="778"/>
      <c r="CB1333" s="778"/>
      <c r="CC1333" s="778"/>
      <c r="CD1333" s="778"/>
      <c r="CE1333" s="778"/>
      <c r="CF1333" s="778"/>
      <c r="CG1333" s="778"/>
      <c r="CH1333" s="778"/>
      <c r="CI1333" s="778"/>
      <c r="CJ1333" s="778"/>
      <c r="CK1333" s="778"/>
      <c r="CL1333" s="778"/>
      <c r="CM1333" s="778"/>
      <c r="CN1333" s="778"/>
      <c r="CO1333" s="778"/>
      <c r="CP1333" s="778"/>
      <c r="CQ1333" s="778"/>
      <c r="CR1333" s="778"/>
      <c r="CS1333" s="778"/>
      <c r="CT1333" s="778"/>
      <c r="CU1333" s="778"/>
      <c r="CV1333" s="778"/>
      <c r="CW1333" s="778"/>
      <c r="CX1333" s="778"/>
      <c r="CY1333" s="778"/>
      <c r="CZ1333" s="778"/>
      <c r="DA1333" s="778"/>
      <c r="DB1333" s="778"/>
      <c r="DC1333" s="778"/>
      <c r="DD1333" s="778"/>
      <c r="DE1333" s="778"/>
      <c r="DF1333" s="778"/>
      <c r="DG1333" s="778"/>
      <c r="DH1333" s="778"/>
      <c r="DI1333" s="778"/>
      <c r="DJ1333" s="778"/>
      <c r="DK1333" s="778"/>
      <c r="DL1333" s="778"/>
      <c r="DM1333" s="778"/>
      <c r="DN1333" s="778"/>
      <c r="DO1333" s="778"/>
      <c r="DP1333" s="778"/>
      <c r="DQ1333" s="778"/>
      <c r="DR1333" s="778"/>
      <c r="DS1333" s="778"/>
      <c r="DT1333" s="778"/>
      <c r="DU1333" s="778"/>
      <c r="DV1333" s="778"/>
      <c r="DW1333" s="778"/>
      <c r="DX1333" s="778"/>
      <c r="DY1333" s="778"/>
      <c r="DZ1333" s="778"/>
      <c r="EA1333" s="778"/>
      <c r="EB1333" s="778"/>
      <c r="EC1333" s="778"/>
      <c r="ED1333" s="778"/>
      <c r="EE1333" s="778"/>
      <c r="EF1333" s="778"/>
      <c r="EG1333" s="778"/>
      <c r="EH1333" s="778"/>
      <c r="EI1333" s="778"/>
      <c r="EJ1333" s="778"/>
      <c r="EK1333" s="778"/>
      <c r="EL1333" s="778"/>
      <c r="EM1333" s="778"/>
      <c r="EN1333" s="778"/>
      <c r="EO1333" s="778"/>
      <c r="EP1333" s="778"/>
      <c r="EQ1333" s="778"/>
      <c r="ER1333" s="778"/>
      <c r="ES1333" s="778"/>
      <c r="ET1333" s="778"/>
      <c r="EU1333" s="778"/>
      <c r="EV1333" s="778"/>
      <c r="EW1333" s="778"/>
      <c r="EX1333" s="778"/>
      <c r="EY1333" s="778"/>
      <c r="EZ1333" s="778"/>
      <c r="FA1333" s="778"/>
      <c r="FB1333" s="778"/>
      <c r="FC1333" s="778"/>
      <c r="FD1333" s="778"/>
      <c r="FE1333" s="778"/>
      <c r="FF1333" s="778"/>
      <c r="FG1333" s="778"/>
      <c r="FH1333" s="778"/>
      <c r="FI1333" s="778"/>
      <c r="FJ1333" s="778"/>
      <c r="FK1333" s="778"/>
      <c r="FL1333" s="778"/>
      <c r="FM1333" s="778"/>
      <c r="FN1333" s="778"/>
      <c r="FO1333" s="778"/>
      <c r="FP1333" s="778"/>
      <c r="FQ1333" s="778"/>
      <c r="FR1333" s="778"/>
      <c r="FS1333" s="778"/>
      <c r="FT1333" s="778"/>
      <c r="FU1333" s="778"/>
      <c r="FV1333" s="778"/>
      <c r="FW1333" s="778"/>
      <c r="FX1333" s="778"/>
      <c r="FY1333" s="778"/>
      <c r="FZ1333" s="778"/>
      <c r="GA1333" s="778"/>
      <c r="GB1333" s="778"/>
      <c r="GC1333" s="778"/>
      <c r="GD1333" s="778"/>
      <c r="GE1333" s="778"/>
      <c r="GF1333" s="778"/>
      <c r="GG1333" s="778"/>
      <c r="GH1333" s="778"/>
      <c r="GI1333" s="778"/>
      <c r="GJ1333" s="778"/>
      <c r="GK1333" s="778"/>
      <c r="GL1333" s="778"/>
      <c r="GM1333" s="778"/>
      <c r="GN1333" s="778"/>
      <c r="GO1333" s="778"/>
      <c r="GP1333" s="778"/>
      <c r="GQ1333" s="778"/>
      <c r="GR1333" s="778"/>
      <c r="GS1333" s="778"/>
      <c r="GT1333" s="778"/>
      <c r="GU1333" s="778"/>
      <c r="GV1333" s="778"/>
      <c r="GW1333" s="778"/>
      <c r="GX1333" s="778"/>
      <c r="GY1333" s="778"/>
      <c r="GZ1333" s="778"/>
      <c r="HA1333" s="778"/>
      <c r="HB1333" s="778"/>
      <c r="HC1333" s="778"/>
      <c r="HD1333" s="778"/>
      <c r="HE1333" s="778"/>
      <c r="HF1333" s="778"/>
      <c r="HG1333" s="778"/>
      <c r="HH1333" s="778"/>
    </row>
    <row r="1334" spans="1:216" s="782" customFormat="1">
      <c r="A1334" s="779"/>
      <c r="B1334" s="780"/>
      <c r="C1334" s="780"/>
      <c r="D1334" s="780"/>
      <c r="E1334" s="780"/>
      <c r="F1334" s="780"/>
      <c r="G1334" s="780"/>
      <c r="H1334" s="780"/>
      <c r="I1334" s="780"/>
      <c r="J1334" s="780"/>
      <c r="K1334" s="780"/>
      <c r="L1334" s="780"/>
      <c r="M1334" s="780"/>
      <c r="N1334" s="780"/>
      <c r="O1334" s="780"/>
      <c r="P1334" s="780"/>
      <c r="Q1334" s="781"/>
      <c r="R1334" s="778"/>
      <c r="S1334" s="778"/>
      <c r="T1334" s="778"/>
      <c r="U1334" s="778"/>
      <c r="V1334" s="778"/>
      <c r="W1334" s="778"/>
      <c r="X1334" s="778"/>
      <c r="Y1334" s="778"/>
      <c r="Z1334" s="778"/>
      <c r="AA1334" s="778"/>
      <c r="AB1334" s="778"/>
      <c r="AC1334" s="778"/>
      <c r="AD1334" s="778"/>
      <c r="AE1334" s="778"/>
      <c r="AF1334" s="778"/>
      <c r="AG1334" s="778"/>
      <c r="AH1334" s="778"/>
      <c r="AI1334" s="778"/>
      <c r="AJ1334" s="778"/>
      <c r="AK1334" s="778"/>
      <c r="AL1334" s="778"/>
      <c r="AM1334" s="778"/>
      <c r="AN1334" s="778"/>
      <c r="AO1334" s="778"/>
      <c r="AP1334" s="778"/>
      <c r="AQ1334" s="778"/>
      <c r="AR1334" s="778"/>
      <c r="AS1334" s="778"/>
      <c r="AT1334" s="778"/>
      <c r="AU1334" s="778"/>
      <c r="AV1334" s="778"/>
      <c r="AW1334" s="778"/>
      <c r="AX1334" s="778"/>
      <c r="AY1334" s="778"/>
      <c r="AZ1334" s="778"/>
      <c r="BA1334" s="778"/>
      <c r="BB1334" s="778"/>
      <c r="BC1334" s="778"/>
      <c r="BD1334" s="778"/>
      <c r="BE1334" s="778"/>
      <c r="BF1334" s="778"/>
      <c r="BG1334" s="778"/>
      <c r="BH1334" s="778"/>
      <c r="BI1334" s="778"/>
      <c r="BJ1334" s="778"/>
      <c r="BK1334" s="778"/>
      <c r="BL1334" s="778"/>
      <c r="BM1334" s="778"/>
      <c r="BN1334" s="778"/>
      <c r="BO1334" s="778"/>
      <c r="BP1334" s="778"/>
      <c r="BQ1334" s="778"/>
      <c r="BR1334" s="778"/>
      <c r="BS1334" s="778"/>
      <c r="BT1334" s="778"/>
      <c r="BU1334" s="778"/>
      <c r="BV1334" s="778"/>
      <c r="BW1334" s="778"/>
      <c r="BX1334" s="778"/>
      <c r="BY1334" s="778"/>
      <c r="BZ1334" s="778"/>
      <c r="CA1334" s="778"/>
      <c r="CB1334" s="778"/>
      <c r="CC1334" s="778"/>
      <c r="CD1334" s="778"/>
      <c r="CE1334" s="778"/>
      <c r="CF1334" s="778"/>
      <c r="CG1334" s="778"/>
      <c r="CH1334" s="778"/>
      <c r="CI1334" s="778"/>
      <c r="CJ1334" s="778"/>
      <c r="CK1334" s="778"/>
      <c r="CL1334" s="778"/>
      <c r="CM1334" s="778"/>
      <c r="CN1334" s="778"/>
      <c r="CO1334" s="778"/>
      <c r="CP1334" s="778"/>
      <c r="CQ1334" s="778"/>
      <c r="CR1334" s="778"/>
      <c r="CS1334" s="778"/>
      <c r="CT1334" s="778"/>
      <c r="CU1334" s="778"/>
      <c r="CV1334" s="778"/>
      <c r="CW1334" s="778"/>
      <c r="CX1334" s="778"/>
      <c r="CY1334" s="778"/>
      <c r="CZ1334" s="778"/>
      <c r="DA1334" s="778"/>
      <c r="DB1334" s="778"/>
      <c r="DC1334" s="778"/>
      <c r="DD1334" s="778"/>
      <c r="DE1334" s="778"/>
      <c r="DF1334" s="778"/>
      <c r="DG1334" s="778"/>
      <c r="DH1334" s="778"/>
      <c r="DI1334" s="778"/>
      <c r="DJ1334" s="778"/>
      <c r="DK1334" s="778"/>
      <c r="DL1334" s="778"/>
      <c r="DM1334" s="778"/>
      <c r="DN1334" s="778"/>
      <c r="DO1334" s="778"/>
      <c r="DP1334" s="778"/>
      <c r="DQ1334" s="778"/>
      <c r="DR1334" s="778"/>
      <c r="DS1334" s="778"/>
      <c r="DT1334" s="778"/>
      <c r="DU1334" s="778"/>
      <c r="DV1334" s="778"/>
      <c r="DW1334" s="778"/>
      <c r="DX1334" s="778"/>
      <c r="DY1334" s="778"/>
      <c r="DZ1334" s="778"/>
      <c r="EA1334" s="778"/>
      <c r="EB1334" s="778"/>
      <c r="EC1334" s="778"/>
      <c r="ED1334" s="778"/>
      <c r="EE1334" s="778"/>
      <c r="EF1334" s="778"/>
      <c r="EG1334" s="778"/>
      <c r="EH1334" s="778"/>
      <c r="EI1334" s="778"/>
      <c r="EJ1334" s="778"/>
      <c r="EK1334" s="778"/>
      <c r="EL1334" s="778"/>
      <c r="EM1334" s="778"/>
      <c r="EN1334" s="778"/>
      <c r="EO1334" s="778"/>
      <c r="EP1334" s="778"/>
      <c r="EQ1334" s="778"/>
      <c r="ER1334" s="778"/>
      <c r="ES1334" s="778"/>
      <c r="ET1334" s="778"/>
      <c r="EU1334" s="778"/>
      <c r="EV1334" s="778"/>
      <c r="EW1334" s="778"/>
      <c r="EX1334" s="778"/>
      <c r="EY1334" s="778"/>
      <c r="EZ1334" s="778"/>
      <c r="FA1334" s="778"/>
      <c r="FB1334" s="778"/>
      <c r="FC1334" s="778"/>
      <c r="FD1334" s="778"/>
      <c r="FE1334" s="778"/>
      <c r="FF1334" s="778"/>
      <c r="FG1334" s="778"/>
      <c r="FH1334" s="778"/>
      <c r="FI1334" s="778"/>
      <c r="FJ1334" s="778"/>
      <c r="FK1334" s="778"/>
      <c r="FL1334" s="778"/>
      <c r="FM1334" s="778"/>
      <c r="FN1334" s="778"/>
      <c r="FO1334" s="778"/>
      <c r="FP1334" s="778"/>
      <c r="FQ1334" s="778"/>
      <c r="FR1334" s="778"/>
      <c r="FS1334" s="778"/>
      <c r="FT1334" s="778"/>
      <c r="FU1334" s="778"/>
      <c r="FV1334" s="778"/>
      <c r="FW1334" s="778"/>
      <c r="FX1334" s="778"/>
      <c r="FY1334" s="778"/>
      <c r="FZ1334" s="778"/>
      <c r="GA1334" s="778"/>
      <c r="GB1334" s="778"/>
      <c r="GC1334" s="778"/>
      <c r="GD1334" s="778"/>
      <c r="GE1334" s="778"/>
      <c r="GF1334" s="778"/>
      <c r="GG1334" s="778"/>
      <c r="GH1334" s="778"/>
      <c r="GI1334" s="778"/>
      <c r="GJ1334" s="778"/>
      <c r="GK1334" s="778"/>
      <c r="GL1334" s="778"/>
      <c r="GM1334" s="778"/>
      <c r="GN1334" s="778"/>
      <c r="GO1334" s="778"/>
      <c r="GP1334" s="778"/>
      <c r="GQ1334" s="778"/>
      <c r="GR1334" s="778"/>
      <c r="GS1334" s="778"/>
      <c r="GT1334" s="778"/>
      <c r="GU1334" s="778"/>
      <c r="GV1334" s="778"/>
      <c r="GW1334" s="778"/>
      <c r="GX1334" s="778"/>
      <c r="GY1334" s="778"/>
      <c r="GZ1334" s="778"/>
      <c r="HA1334" s="778"/>
      <c r="HB1334" s="778"/>
      <c r="HC1334" s="778"/>
      <c r="HD1334" s="778"/>
      <c r="HE1334" s="778"/>
      <c r="HF1334" s="778"/>
      <c r="HG1334" s="778"/>
      <c r="HH1334" s="778"/>
    </row>
    <row r="1335" spans="1:216" s="782" customFormat="1">
      <c r="A1335" s="779"/>
      <c r="B1335" s="780"/>
      <c r="C1335" s="780"/>
      <c r="D1335" s="780"/>
      <c r="E1335" s="780"/>
      <c r="F1335" s="780"/>
      <c r="G1335" s="780"/>
      <c r="H1335" s="780"/>
      <c r="I1335" s="780"/>
      <c r="J1335" s="780"/>
      <c r="K1335" s="780"/>
      <c r="L1335" s="780"/>
      <c r="M1335" s="780"/>
      <c r="N1335" s="780"/>
      <c r="O1335" s="780"/>
      <c r="P1335" s="780"/>
      <c r="Q1335" s="781"/>
      <c r="R1335" s="778"/>
      <c r="S1335" s="778"/>
      <c r="T1335" s="778"/>
      <c r="U1335" s="778"/>
      <c r="V1335" s="778"/>
      <c r="W1335" s="778"/>
      <c r="X1335" s="778"/>
      <c r="Y1335" s="778"/>
      <c r="Z1335" s="778"/>
      <c r="AA1335" s="778"/>
      <c r="AB1335" s="778"/>
      <c r="AC1335" s="778"/>
      <c r="AD1335" s="778"/>
      <c r="AE1335" s="778"/>
      <c r="AF1335" s="778"/>
      <c r="AG1335" s="778"/>
      <c r="AH1335" s="778"/>
      <c r="AI1335" s="778"/>
      <c r="AJ1335" s="778"/>
      <c r="AK1335" s="778"/>
      <c r="AL1335" s="778"/>
      <c r="AM1335" s="778"/>
      <c r="AN1335" s="778"/>
      <c r="AO1335" s="778"/>
      <c r="AP1335" s="778"/>
      <c r="AQ1335" s="778"/>
      <c r="AR1335" s="778"/>
      <c r="AS1335" s="778"/>
      <c r="AT1335" s="778"/>
      <c r="AU1335" s="778"/>
      <c r="AV1335" s="778"/>
      <c r="AW1335" s="778"/>
      <c r="AX1335" s="778"/>
      <c r="AY1335" s="778"/>
      <c r="AZ1335" s="778"/>
      <c r="BA1335" s="778"/>
      <c r="BB1335" s="778"/>
      <c r="BC1335" s="778"/>
      <c r="BD1335" s="778"/>
      <c r="BE1335" s="778"/>
      <c r="BF1335" s="778"/>
      <c r="BG1335" s="778"/>
      <c r="BH1335" s="778"/>
      <c r="BI1335" s="778"/>
      <c r="BJ1335" s="778"/>
      <c r="BK1335" s="778"/>
      <c r="BL1335" s="778"/>
      <c r="BM1335" s="778"/>
      <c r="BN1335" s="778"/>
      <c r="BO1335" s="778"/>
      <c r="BP1335" s="778"/>
      <c r="BQ1335" s="778"/>
      <c r="BR1335" s="778"/>
      <c r="BS1335" s="778"/>
      <c r="BT1335" s="778"/>
      <c r="BU1335" s="778"/>
      <c r="BV1335" s="778"/>
      <c r="BW1335" s="778"/>
      <c r="BX1335" s="778"/>
      <c r="BY1335" s="778"/>
      <c r="BZ1335" s="778"/>
      <c r="CA1335" s="778"/>
      <c r="CB1335" s="778"/>
      <c r="CC1335" s="778"/>
      <c r="CD1335" s="778"/>
      <c r="CE1335" s="778"/>
      <c r="CF1335" s="778"/>
      <c r="CG1335" s="778"/>
      <c r="CH1335" s="778"/>
      <c r="CI1335" s="778"/>
      <c r="CJ1335" s="778"/>
      <c r="CK1335" s="778"/>
      <c r="CL1335" s="778"/>
      <c r="CM1335" s="778"/>
      <c r="CN1335" s="778"/>
      <c r="CO1335" s="778"/>
      <c r="CP1335" s="778"/>
      <c r="CQ1335" s="778"/>
      <c r="CR1335" s="778"/>
      <c r="CS1335" s="778"/>
      <c r="CT1335" s="778"/>
      <c r="CU1335" s="778"/>
      <c r="CV1335" s="778"/>
      <c r="CW1335" s="778"/>
      <c r="CX1335" s="778"/>
      <c r="CY1335" s="778"/>
      <c r="CZ1335" s="778"/>
      <c r="DA1335" s="778"/>
      <c r="DB1335" s="778"/>
      <c r="DC1335" s="778"/>
      <c r="DD1335" s="778"/>
      <c r="DE1335" s="778"/>
      <c r="DF1335" s="778"/>
      <c r="DG1335" s="778"/>
      <c r="DH1335" s="778"/>
      <c r="DI1335" s="778"/>
      <c r="DJ1335" s="778"/>
      <c r="DK1335" s="778"/>
      <c r="DL1335" s="778"/>
      <c r="DM1335" s="778"/>
      <c r="DN1335" s="778"/>
      <c r="DO1335" s="778"/>
      <c r="DP1335" s="778"/>
      <c r="DQ1335" s="778"/>
      <c r="DR1335" s="778"/>
      <c r="DS1335" s="778"/>
      <c r="DT1335" s="778"/>
      <c r="DU1335" s="778"/>
      <c r="DV1335" s="778"/>
      <c r="DW1335" s="778"/>
      <c r="DX1335" s="778"/>
      <c r="DY1335" s="778"/>
      <c r="DZ1335" s="778"/>
      <c r="EA1335" s="778"/>
      <c r="EB1335" s="778"/>
      <c r="EC1335" s="778"/>
      <c r="ED1335" s="778"/>
      <c r="EE1335" s="778"/>
      <c r="EF1335" s="778"/>
      <c r="EG1335" s="778"/>
      <c r="EH1335" s="778"/>
      <c r="EI1335" s="778"/>
      <c r="EJ1335" s="778"/>
      <c r="EK1335" s="778"/>
      <c r="EL1335" s="778"/>
      <c r="EM1335" s="778"/>
      <c r="EN1335" s="778"/>
      <c r="EO1335" s="778"/>
      <c r="EP1335" s="778"/>
      <c r="EQ1335" s="778"/>
      <c r="ER1335" s="778"/>
      <c r="ES1335" s="778"/>
      <c r="ET1335" s="778"/>
      <c r="EU1335" s="778"/>
      <c r="EV1335" s="778"/>
      <c r="EW1335" s="778"/>
      <c r="EX1335" s="778"/>
      <c r="EY1335" s="778"/>
      <c r="EZ1335" s="778"/>
      <c r="FA1335" s="778"/>
      <c r="FB1335" s="778"/>
      <c r="FC1335" s="778"/>
      <c r="FD1335" s="778"/>
      <c r="FE1335" s="778"/>
      <c r="FF1335" s="778"/>
      <c r="FG1335" s="778"/>
      <c r="FH1335" s="778"/>
      <c r="FI1335" s="778"/>
      <c r="FJ1335" s="778"/>
      <c r="FK1335" s="778"/>
      <c r="FL1335" s="778"/>
      <c r="FM1335" s="778"/>
      <c r="FN1335" s="778"/>
      <c r="FO1335" s="778"/>
      <c r="FP1335" s="778"/>
      <c r="FQ1335" s="778"/>
      <c r="FR1335" s="778"/>
      <c r="FS1335" s="778"/>
      <c r="FT1335" s="778"/>
      <c r="FU1335" s="778"/>
      <c r="FV1335" s="778"/>
      <c r="FW1335" s="778"/>
      <c r="FX1335" s="778"/>
      <c r="FY1335" s="778"/>
      <c r="FZ1335" s="778"/>
      <c r="GA1335" s="778"/>
      <c r="GB1335" s="778"/>
      <c r="GC1335" s="778"/>
      <c r="GD1335" s="778"/>
      <c r="GE1335" s="778"/>
      <c r="GF1335" s="778"/>
      <c r="GG1335" s="778"/>
      <c r="GH1335" s="778"/>
      <c r="GI1335" s="778"/>
      <c r="GJ1335" s="778"/>
      <c r="GK1335" s="778"/>
      <c r="GL1335" s="778"/>
      <c r="GM1335" s="778"/>
      <c r="GN1335" s="778"/>
      <c r="GO1335" s="778"/>
      <c r="GP1335" s="778"/>
      <c r="GQ1335" s="778"/>
      <c r="GR1335" s="778"/>
      <c r="GS1335" s="778"/>
      <c r="GT1335" s="778"/>
      <c r="GU1335" s="778"/>
      <c r="GV1335" s="778"/>
      <c r="GW1335" s="778"/>
      <c r="GX1335" s="778"/>
      <c r="GY1335" s="778"/>
      <c r="GZ1335" s="778"/>
      <c r="HA1335" s="778"/>
      <c r="HB1335" s="778"/>
      <c r="HC1335" s="778"/>
      <c r="HD1335" s="778"/>
      <c r="HE1335" s="778"/>
      <c r="HF1335" s="778"/>
      <c r="HG1335" s="778"/>
      <c r="HH1335" s="778"/>
    </row>
    <row r="1336" spans="1:216" s="782" customFormat="1">
      <c r="A1336" s="779"/>
      <c r="B1336" s="780"/>
      <c r="C1336" s="780"/>
      <c r="D1336" s="780"/>
      <c r="E1336" s="780"/>
      <c r="F1336" s="780"/>
      <c r="G1336" s="780"/>
      <c r="H1336" s="780"/>
      <c r="I1336" s="780"/>
      <c r="J1336" s="780"/>
      <c r="K1336" s="780"/>
      <c r="L1336" s="780"/>
      <c r="M1336" s="780"/>
      <c r="N1336" s="780"/>
      <c r="O1336" s="780"/>
      <c r="P1336" s="780"/>
      <c r="Q1336" s="781"/>
      <c r="R1336" s="778"/>
      <c r="S1336" s="778"/>
      <c r="T1336" s="778"/>
      <c r="U1336" s="778"/>
      <c r="V1336" s="778"/>
      <c r="W1336" s="778"/>
      <c r="X1336" s="778"/>
      <c r="Y1336" s="778"/>
      <c r="Z1336" s="778"/>
      <c r="AA1336" s="778"/>
      <c r="AB1336" s="778"/>
      <c r="AC1336" s="778"/>
      <c r="AD1336" s="778"/>
      <c r="AE1336" s="778"/>
      <c r="AF1336" s="778"/>
      <c r="AG1336" s="778"/>
      <c r="AH1336" s="778"/>
      <c r="AI1336" s="778"/>
      <c r="AJ1336" s="778"/>
      <c r="AK1336" s="778"/>
      <c r="AL1336" s="778"/>
      <c r="AM1336" s="778"/>
      <c r="AN1336" s="778"/>
      <c r="AO1336" s="778"/>
      <c r="AP1336" s="778"/>
      <c r="AQ1336" s="778"/>
      <c r="AR1336" s="778"/>
      <c r="AS1336" s="778"/>
      <c r="AT1336" s="778"/>
      <c r="AU1336" s="778"/>
      <c r="AV1336" s="778"/>
      <c r="AW1336" s="778"/>
      <c r="AX1336" s="778"/>
      <c r="AY1336" s="778"/>
      <c r="AZ1336" s="778"/>
      <c r="BA1336" s="778"/>
      <c r="BB1336" s="778"/>
      <c r="BC1336" s="778"/>
      <c r="BD1336" s="778"/>
      <c r="BE1336" s="778"/>
      <c r="BF1336" s="778"/>
      <c r="BG1336" s="778"/>
      <c r="BH1336" s="778"/>
      <c r="BI1336" s="778"/>
      <c r="BJ1336" s="778"/>
      <c r="BK1336" s="778"/>
      <c r="BL1336" s="778"/>
      <c r="BM1336" s="778"/>
      <c r="BN1336" s="778"/>
      <c r="BO1336" s="778"/>
      <c r="BP1336" s="778"/>
      <c r="BQ1336" s="778"/>
      <c r="BR1336" s="778"/>
      <c r="BS1336" s="778"/>
      <c r="BT1336" s="778"/>
      <c r="BU1336" s="778"/>
      <c r="BV1336" s="778"/>
      <c r="BW1336" s="778"/>
      <c r="BX1336" s="778"/>
      <c r="BY1336" s="778"/>
      <c r="BZ1336" s="778"/>
      <c r="CA1336" s="778"/>
      <c r="CB1336" s="778"/>
      <c r="CC1336" s="778"/>
      <c r="CD1336" s="778"/>
      <c r="CE1336" s="778"/>
      <c r="CF1336" s="778"/>
      <c r="CG1336" s="778"/>
      <c r="CH1336" s="778"/>
      <c r="CI1336" s="778"/>
      <c r="CJ1336" s="778"/>
      <c r="CK1336" s="778"/>
      <c r="CL1336" s="778"/>
      <c r="CM1336" s="778"/>
      <c r="CN1336" s="778"/>
      <c r="CO1336" s="778"/>
      <c r="CP1336" s="778"/>
      <c r="CQ1336" s="778"/>
      <c r="CR1336" s="778"/>
      <c r="CS1336" s="778"/>
      <c r="CT1336" s="778"/>
      <c r="CU1336" s="778"/>
      <c r="CV1336" s="778"/>
      <c r="CW1336" s="778"/>
      <c r="CX1336" s="778"/>
      <c r="CY1336" s="778"/>
      <c r="CZ1336" s="778"/>
      <c r="DA1336" s="778"/>
      <c r="DB1336" s="778"/>
      <c r="DC1336" s="778"/>
      <c r="DD1336" s="778"/>
      <c r="DE1336" s="778"/>
      <c r="DF1336" s="778"/>
      <c r="DG1336" s="778"/>
      <c r="DH1336" s="778"/>
      <c r="DI1336" s="778"/>
      <c r="DJ1336" s="778"/>
      <c r="DK1336" s="778"/>
      <c r="DL1336" s="778"/>
      <c r="DM1336" s="778"/>
      <c r="DN1336" s="778"/>
      <c r="DO1336" s="778"/>
      <c r="DP1336" s="778"/>
      <c r="DQ1336" s="778"/>
      <c r="DR1336" s="778"/>
      <c r="DS1336" s="778"/>
      <c r="DT1336" s="778"/>
      <c r="DU1336" s="778"/>
      <c r="DV1336" s="778"/>
      <c r="DW1336" s="778"/>
      <c r="DX1336" s="778"/>
      <c r="DY1336" s="778"/>
      <c r="DZ1336" s="778"/>
      <c r="EA1336" s="778"/>
      <c r="EB1336" s="778"/>
      <c r="EC1336" s="778"/>
      <c r="ED1336" s="778"/>
      <c r="EE1336" s="778"/>
      <c r="EF1336" s="778"/>
      <c r="EG1336" s="778"/>
      <c r="EH1336" s="778"/>
      <c r="EI1336" s="778"/>
      <c r="EJ1336" s="778"/>
      <c r="EK1336" s="778"/>
      <c r="EL1336" s="778"/>
      <c r="EM1336" s="778"/>
      <c r="EN1336" s="778"/>
      <c r="EO1336" s="778"/>
      <c r="EP1336" s="778"/>
      <c r="EQ1336" s="778"/>
      <c r="ER1336" s="778"/>
      <c r="ES1336" s="778"/>
      <c r="ET1336" s="778"/>
      <c r="EU1336" s="778"/>
      <c r="EV1336" s="778"/>
      <c r="EW1336" s="778"/>
      <c r="EX1336" s="778"/>
      <c r="EY1336" s="778"/>
      <c r="EZ1336" s="778"/>
      <c r="FA1336" s="778"/>
      <c r="FB1336" s="778"/>
      <c r="FC1336" s="778"/>
      <c r="FD1336" s="778"/>
      <c r="FE1336" s="778"/>
      <c r="FF1336" s="778"/>
      <c r="FG1336" s="778"/>
      <c r="FH1336" s="778"/>
      <c r="FI1336" s="778"/>
      <c r="FJ1336" s="778"/>
      <c r="FK1336" s="778"/>
      <c r="FL1336" s="778"/>
      <c r="FM1336" s="778"/>
      <c r="FN1336" s="778"/>
      <c r="FO1336" s="778"/>
      <c r="FP1336" s="778"/>
      <c r="FQ1336" s="778"/>
      <c r="FR1336" s="778"/>
      <c r="FS1336" s="778"/>
      <c r="FT1336" s="778"/>
      <c r="FU1336" s="778"/>
      <c r="FV1336" s="778"/>
      <c r="FW1336" s="778"/>
      <c r="FX1336" s="778"/>
      <c r="FY1336" s="778"/>
      <c r="FZ1336" s="778"/>
      <c r="GA1336" s="778"/>
      <c r="GB1336" s="778"/>
      <c r="GC1336" s="778"/>
      <c r="GD1336" s="778"/>
      <c r="GE1336" s="778"/>
      <c r="GF1336" s="778"/>
      <c r="GG1336" s="778"/>
      <c r="GH1336" s="778"/>
      <c r="GI1336" s="778"/>
      <c r="GJ1336" s="778"/>
      <c r="GK1336" s="778"/>
      <c r="GL1336" s="778"/>
      <c r="GM1336" s="778"/>
      <c r="GN1336" s="778"/>
      <c r="GO1336" s="778"/>
      <c r="GP1336" s="778"/>
      <c r="GQ1336" s="778"/>
      <c r="GR1336" s="778"/>
      <c r="GS1336" s="778"/>
      <c r="GT1336" s="778"/>
      <c r="GU1336" s="778"/>
      <c r="GV1336" s="778"/>
      <c r="GW1336" s="778"/>
      <c r="GX1336" s="778"/>
      <c r="GY1336" s="778"/>
      <c r="GZ1336" s="778"/>
      <c r="HA1336" s="778"/>
      <c r="HB1336" s="778"/>
      <c r="HC1336" s="778"/>
      <c r="HD1336" s="778"/>
      <c r="HE1336" s="778"/>
      <c r="HF1336" s="778"/>
      <c r="HG1336" s="778"/>
      <c r="HH1336" s="778"/>
    </row>
    <row r="1337" spans="1:216" s="782" customFormat="1">
      <c r="A1337" s="779"/>
      <c r="B1337" s="780"/>
      <c r="C1337" s="780"/>
      <c r="D1337" s="780"/>
      <c r="E1337" s="780"/>
      <c r="F1337" s="780"/>
      <c r="G1337" s="780"/>
      <c r="H1337" s="780"/>
      <c r="I1337" s="780"/>
      <c r="J1337" s="780"/>
      <c r="K1337" s="780"/>
      <c r="L1337" s="780"/>
      <c r="M1337" s="780"/>
      <c r="N1337" s="780"/>
      <c r="O1337" s="780"/>
      <c r="P1337" s="780"/>
      <c r="Q1337" s="781"/>
      <c r="R1337" s="778"/>
      <c r="S1337" s="778"/>
      <c r="T1337" s="778"/>
      <c r="U1337" s="778"/>
      <c r="V1337" s="778"/>
      <c r="W1337" s="778"/>
      <c r="X1337" s="778"/>
      <c r="Y1337" s="778"/>
      <c r="Z1337" s="778"/>
      <c r="AA1337" s="778"/>
      <c r="AB1337" s="778"/>
      <c r="AC1337" s="778"/>
      <c r="AD1337" s="778"/>
      <c r="AE1337" s="778"/>
      <c r="AF1337" s="778"/>
      <c r="AG1337" s="778"/>
      <c r="AH1337" s="778"/>
      <c r="AI1337" s="778"/>
      <c r="AJ1337" s="778"/>
      <c r="AK1337" s="778"/>
      <c r="AL1337" s="778"/>
      <c r="AM1337" s="778"/>
      <c r="AN1337" s="778"/>
      <c r="AO1337" s="778"/>
      <c r="AP1337" s="778"/>
      <c r="AQ1337" s="778"/>
      <c r="AR1337" s="778"/>
      <c r="AS1337" s="778"/>
      <c r="AT1337" s="778"/>
      <c r="AU1337" s="778"/>
      <c r="AV1337" s="778"/>
      <c r="AW1337" s="778"/>
      <c r="AX1337" s="778"/>
      <c r="AY1337" s="778"/>
      <c r="AZ1337" s="778"/>
      <c r="BA1337" s="778"/>
      <c r="BB1337" s="778"/>
      <c r="BC1337" s="778"/>
      <c r="BD1337" s="778"/>
      <c r="BE1337" s="778"/>
      <c r="BF1337" s="778"/>
      <c r="BG1337" s="778"/>
      <c r="BH1337" s="778"/>
      <c r="BI1337" s="778"/>
      <c r="BJ1337" s="778"/>
      <c r="BK1337" s="778"/>
      <c r="BL1337" s="778"/>
      <c r="BM1337" s="778"/>
      <c r="BN1337" s="778"/>
      <c r="BO1337" s="778"/>
      <c r="BP1337" s="778"/>
      <c r="BQ1337" s="778"/>
      <c r="BR1337" s="778"/>
      <c r="BS1337" s="778"/>
      <c r="BT1337" s="778"/>
      <c r="BU1337" s="778"/>
      <c r="BV1337" s="778"/>
      <c r="BW1337" s="778"/>
      <c r="BX1337" s="778"/>
      <c r="BY1337" s="778"/>
      <c r="BZ1337" s="778"/>
      <c r="CA1337" s="778"/>
      <c r="CB1337" s="778"/>
      <c r="CC1337" s="778"/>
      <c r="CD1337" s="778"/>
      <c r="CE1337" s="778"/>
      <c r="CF1337" s="778"/>
      <c r="CG1337" s="778"/>
      <c r="CH1337" s="778"/>
      <c r="CI1337" s="778"/>
      <c r="CJ1337" s="778"/>
      <c r="CK1337" s="778"/>
      <c r="CL1337" s="778"/>
      <c r="CM1337" s="778"/>
      <c r="CN1337" s="778"/>
      <c r="CO1337" s="778"/>
      <c r="CP1337" s="778"/>
      <c r="CQ1337" s="778"/>
      <c r="CR1337" s="778"/>
      <c r="CS1337" s="778"/>
      <c r="CT1337" s="778"/>
      <c r="CU1337" s="778"/>
      <c r="CV1337" s="778"/>
      <c r="CW1337" s="778"/>
      <c r="CX1337" s="778"/>
      <c r="CY1337" s="778"/>
      <c r="CZ1337" s="778"/>
      <c r="DA1337" s="778"/>
      <c r="DB1337" s="778"/>
      <c r="DC1337" s="778"/>
      <c r="DD1337" s="778"/>
      <c r="DE1337" s="778"/>
      <c r="DF1337" s="778"/>
      <c r="DG1337" s="778"/>
      <c r="DH1337" s="778"/>
      <c r="DI1337" s="778"/>
      <c r="DJ1337" s="778"/>
      <c r="DK1337" s="778"/>
      <c r="DL1337" s="778"/>
      <c r="DM1337" s="778"/>
      <c r="DN1337" s="778"/>
      <c r="DO1337" s="778"/>
      <c r="DP1337" s="778"/>
      <c r="DQ1337" s="778"/>
      <c r="DR1337" s="778"/>
      <c r="DS1337" s="778"/>
      <c r="DT1337" s="778"/>
      <c r="DU1337" s="778"/>
      <c r="DV1337" s="778"/>
      <c r="DW1337" s="778"/>
      <c r="DX1337" s="778"/>
      <c r="DY1337" s="778"/>
      <c r="DZ1337" s="778"/>
      <c r="EA1337" s="778"/>
      <c r="EB1337" s="778"/>
      <c r="EC1337" s="778"/>
      <c r="ED1337" s="778"/>
      <c r="EE1337" s="778"/>
      <c r="EF1337" s="778"/>
      <c r="EG1337" s="778"/>
      <c r="EH1337" s="778"/>
      <c r="EI1337" s="778"/>
      <c r="EJ1337" s="778"/>
      <c r="EK1337" s="778"/>
      <c r="EL1337" s="778"/>
      <c r="EM1337" s="778"/>
      <c r="EN1337" s="778"/>
      <c r="EO1337" s="778"/>
      <c r="EP1337" s="778"/>
      <c r="EQ1337" s="778"/>
      <c r="ER1337" s="778"/>
      <c r="ES1337" s="778"/>
      <c r="ET1337" s="778"/>
      <c r="EU1337" s="778"/>
      <c r="EV1337" s="778"/>
      <c r="EW1337" s="778"/>
      <c r="EX1337" s="778"/>
      <c r="EY1337" s="778"/>
      <c r="EZ1337" s="778"/>
      <c r="FA1337" s="778"/>
      <c r="FB1337" s="778"/>
      <c r="FC1337" s="778"/>
      <c r="FD1337" s="778"/>
      <c r="FE1337" s="778"/>
      <c r="FF1337" s="778"/>
      <c r="FG1337" s="778"/>
      <c r="FH1337" s="778"/>
      <c r="FI1337" s="778"/>
      <c r="FJ1337" s="778"/>
      <c r="FK1337" s="778"/>
      <c r="FL1337" s="778"/>
      <c r="FM1337" s="778"/>
      <c r="FN1337" s="778"/>
      <c r="FO1337" s="778"/>
      <c r="FP1337" s="778"/>
      <c r="FQ1337" s="778"/>
      <c r="FR1337" s="778"/>
      <c r="FS1337" s="778"/>
      <c r="FT1337" s="778"/>
      <c r="FU1337" s="778"/>
      <c r="FV1337" s="778"/>
      <c r="FW1337" s="778"/>
      <c r="FX1337" s="778"/>
      <c r="FY1337" s="778"/>
      <c r="FZ1337" s="778"/>
      <c r="GA1337" s="778"/>
      <c r="GB1337" s="778"/>
      <c r="GC1337" s="778"/>
      <c r="GD1337" s="778"/>
      <c r="GE1337" s="778"/>
      <c r="GF1337" s="778"/>
      <c r="GG1337" s="778"/>
      <c r="GH1337" s="778"/>
      <c r="GI1337" s="778"/>
      <c r="GJ1337" s="778"/>
      <c r="GK1337" s="778"/>
      <c r="GL1337" s="778"/>
      <c r="GM1337" s="778"/>
      <c r="GN1337" s="778"/>
      <c r="GO1337" s="778"/>
      <c r="GP1337" s="778"/>
      <c r="GQ1337" s="778"/>
      <c r="GR1337" s="778"/>
      <c r="GS1337" s="778"/>
      <c r="GT1337" s="778"/>
      <c r="GU1337" s="778"/>
      <c r="GV1337" s="778"/>
      <c r="GW1337" s="778"/>
      <c r="GX1337" s="778"/>
      <c r="GY1337" s="778"/>
      <c r="GZ1337" s="778"/>
      <c r="HA1337" s="778"/>
      <c r="HB1337" s="778"/>
      <c r="HC1337" s="778"/>
      <c r="HD1337" s="778"/>
      <c r="HE1337" s="778"/>
      <c r="HF1337" s="778"/>
      <c r="HG1337" s="778"/>
      <c r="HH1337" s="778"/>
    </row>
    <row r="1338" spans="1:216" s="782" customFormat="1">
      <c r="A1338" s="779"/>
      <c r="B1338" s="780"/>
      <c r="C1338" s="780"/>
      <c r="D1338" s="780"/>
      <c r="E1338" s="780"/>
      <c r="F1338" s="780"/>
      <c r="G1338" s="780"/>
      <c r="H1338" s="780"/>
      <c r="I1338" s="780"/>
      <c r="J1338" s="780"/>
      <c r="K1338" s="780"/>
      <c r="L1338" s="780"/>
      <c r="M1338" s="780"/>
      <c r="N1338" s="780"/>
      <c r="O1338" s="780"/>
      <c r="P1338" s="780"/>
      <c r="Q1338" s="781"/>
      <c r="R1338" s="778"/>
      <c r="S1338" s="778"/>
      <c r="T1338" s="778"/>
      <c r="U1338" s="778"/>
      <c r="V1338" s="778"/>
      <c r="W1338" s="778"/>
      <c r="X1338" s="778"/>
      <c r="Y1338" s="778"/>
      <c r="Z1338" s="778"/>
      <c r="AA1338" s="778"/>
      <c r="AB1338" s="778"/>
      <c r="AC1338" s="778"/>
      <c r="AD1338" s="778"/>
      <c r="AE1338" s="778"/>
      <c r="AF1338" s="778"/>
      <c r="AG1338" s="778"/>
      <c r="AH1338" s="778"/>
      <c r="AI1338" s="778"/>
      <c r="AJ1338" s="778"/>
      <c r="AK1338" s="778"/>
      <c r="AL1338" s="778"/>
      <c r="AM1338" s="778"/>
      <c r="AN1338" s="778"/>
      <c r="AO1338" s="778"/>
      <c r="AP1338" s="778"/>
      <c r="AQ1338" s="778"/>
      <c r="AR1338" s="778"/>
      <c r="AS1338" s="778"/>
      <c r="AT1338" s="778"/>
      <c r="AU1338" s="778"/>
      <c r="AV1338" s="778"/>
      <c r="AW1338" s="778"/>
      <c r="AX1338" s="778"/>
      <c r="AY1338" s="778"/>
      <c r="AZ1338" s="778"/>
      <c r="BA1338" s="778"/>
      <c r="BB1338" s="778"/>
      <c r="BC1338" s="778"/>
      <c r="BD1338" s="778"/>
      <c r="BE1338" s="778"/>
      <c r="BF1338" s="778"/>
      <c r="BG1338" s="778"/>
      <c r="BH1338" s="778"/>
      <c r="BI1338" s="778"/>
      <c r="BJ1338" s="778"/>
      <c r="BK1338" s="778"/>
      <c r="BL1338" s="778"/>
      <c r="BM1338" s="778"/>
      <c r="BN1338" s="778"/>
      <c r="BO1338" s="778"/>
      <c r="BP1338" s="778"/>
      <c r="BQ1338" s="778"/>
      <c r="BR1338" s="778"/>
      <c r="BS1338" s="778"/>
      <c r="BT1338" s="778"/>
      <c r="BU1338" s="778"/>
      <c r="BV1338" s="778"/>
      <c r="BW1338" s="778"/>
      <c r="BX1338" s="778"/>
      <c r="BY1338" s="778"/>
      <c r="BZ1338" s="778"/>
      <c r="CA1338" s="778"/>
      <c r="CB1338" s="778"/>
      <c r="CC1338" s="778"/>
      <c r="CD1338" s="778"/>
      <c r="CE1338" s="778"/>
      <c r="CF1338" s="778"/>
      <c r="CG1338" s="778"/>
      <c r="CH1338" s="778"/>
      <c r="CI1338" s="778"/>
      <c r="CJ1338" s="778"/>
      <c r="CK1338" s="778"/>
      <c r="CL1338" s="778"/>
      <c r="CM1338" s="778"/>
      <c r="CN1338" s="778"/>
      <c r="CO1338" s="778"/>
      <c r="CP1338" s="778"/>
      <c r="CQ1338" s="778"/>
      <c r="CR1338" s="778"/>
      <c r="CS1338" s="778"/>
      <c r="CT1338" s="778"/>
      <c r="CU1338" s="778"/>
      <c r="CV1338" s="778"/>
      <c r="CW1338" s="778"/>
      <c r="CX1338" s="778"/>
      <c r="CY1338" s="778"/>
      <c r="CZ1338" s="778"/>
      <c r="DA1338" s="778"/>
      <c r="DB1338" s="778"/>
      <c r="DC1338" s="778"/>
      <c r="DD1338" s="778"/>
      <c r="DE1338" s="778"/>
      <c r="DF1338" s="778"/>
      <c r="DG1338" s="778"/>
      <c r="DH1338" s="778"/>
      <c r="DI1338" s="778"/>
      <c r="DJ1338" s="778"/>
      <c r="DK1338" s="778"/>
      <c r="DL1338" s="778"/>
      <c r="DM1338" s="778"/>
      <c r="DN1338" s="778"/>
      <c r="DO1338" s="778"/>
      <c r="DP1338" s="778"/>
      <c r="DQ1338" s="778"/>
      <c r="DR1338" s="778"/>
      <c r="DS1338" s="778"/>
      <c r="DT1338" s="778"/>
      <c r="DU1338" s="778"/>
      <c r="DV1338" s="778"/>
      <c r="DW1338" s="778"/>
      <c r="DX1338" s="778"/>
      <c r="DY1338" s="778"/>
      <c r="DZ1338" s="778"/>
      <c r="EA1338" s="778"/>
      <c r="EB1338" s="778"/>
      <c r="EC1338" s="778"/>
      <c r="ED1338" s="778"/>
      <c r="EE1338" s="778"/>
      <c r="EF1338" s="778"/>
      <c r="EG1338" s="778"/>
      <c r="EH1338" s="778"/>
      <c r="EI1338" s="778"/>
      <c r="EJ1338" s="778"/>
      <c r="EK1338" s="778"/>
      <c r="EL1338" s="778"/>
      <c r="EM1338" s="778"/>
      <c r="EN1338" s="778"/>
      <c r="EO1338" s="778"/>
      <c r="EP1338" s="778"/>
      <c r="EQ1338" s="778"/>
      <c r="ER1338" s="778"/>
      <c r="ES1338" s="778"/>
      <c r="ET1338" s="778"/>
      <c r="EU1338" s="778"/>
      <c r="EV1338" s="778"/>
      <c r="EW1338" s="778"/>
      <c r="EX1338" s="778"/>
      <c r="EY1338" s="778"/>
      <c r="EZ1338" s="778"/>
      <c r="FA1338" s="778"/>
      <c r="FB1338" s="778"/>
      <c r="FC1338" s="778"/>
      <c r="FD1338" s="778"/>
      <c r="FE1338" s="778"/>
      <c r="FF1338" s="778"/>
      <c r="FG1338" s="778"/>
      <c r="FH1338" s="778"/>
      <c r="FI1338" s="778"/>
      <c r="FJ1338" s="778"/>
      <c r="FK1338" s="778"/>
      <c r="FL1338" s="778"/>
      <c r="FM1338" s="778"/>
      <c r="FN1338" s="778"/>
      <c r="FO1338" s="778"/>
      <c r="FP1338" s="778"/>
      <c r="FQ1338" s="778"/>
      <c r="FR1338" s="778"/>
      <c r="FS1338" s="778"/>
      <c r="FT1338" s="778"/>
      <c r="FU1338" s="778"/>
      <c r="FV1338" s="778"/>
      <c r="FW1338" s="778"/>
      <c r="FX1338" s="778"/>
      <c r="FY1338" s="778"/>
      <c r="FZ1338" s="778"/>
      <c r="GA1338" s="778"/>
      <c r="GB1338" s="778"/>
      <c r="GC1338" s="778"/>
      <c r="GD1338" s="778"/>
      <c r="GE1338" s="778"/>
      <c r="GF1338" s="778"/>
      <c r="GG1338" s="778"/>
      <c r="GH1338" s="778"/>
      <c r="GI1338" s="778"/>
      <c r="GJ1338" s="778"/>
      <c r="GK1338" s="778"/>
      <c r="GL1338" s="778"/>
      <c r="GM1338" s="778"/>
      <c r="GN1338" s="778"/>
      <c r="GO1338" s="778"/>
      <c r="GP1338" s="778"/>
      <c r="GQ1338" s="778"/>
      <c r="GR1338" s="778"/>
      <c r="GS1338" s="778"/>
      <c r="GT1338" s="778"/>
      <c r="GU1338" s="778"/>
      <c r="GV1338" s="778"/>
      <c r="GW1338" s="778"/>
      <c r="GX1338" s="778"/>
      <c r="GY1338" s="778"/>
      <c r="GZ1338" s="778"/>
      <c r="HA1338" s="778"/>
      <c r="HB1338" s="778"/>
      <c r="HC1338" s="778"/>
      <c r="HD1338" s="778"/>
      <c r="HE1338" s="778"/>
      <c r="HF1338" s="778"/>
      <c r="HG1338" s="778"/>
      <c r="HH1338" s="778"/>
    </row>
    <row r="1339" spans="1:216" s="782" customFormat="1">
      <c r="A1339" s="779"/>
      <c r="B1339" s="780"/>
      <c r="C1339" s="780"/>
      <c r="D1339" s="780"/>
      <c r="E1339" s="780"/>
      <c r="F1339" s="780"/>
      <c r="G1339" s="780"/>
      <c r="H1339" s="780"/>
      <c r="I1339" s="780"/>
      <c r="J1339" s="780"/>
      <c r="K1339" s="780"/>
      <c r="L1339" s="780"/>
      <c r="M1339" s="780"/>
      <c r="N1339" s="780"/>
      <c r="O1339" s="780"/>
      <c r="P1339" s="780"/>
      <c r="Q1339" s="781"/>
      <c r="R1339" s="778"/>
      <c r="S1339" s="778"/>
      <c r="T1339" s="778"/>
      <c r="U1339" s="778"/>
      <c r="V1339" s="778"/>
      <c r="W1339" s="778"/>
      <c r="X1339" s="778"/>
      <c r="Y1339" s="778"/>
      <c r="Z1339" s="778"/>
      <c r="AA1339" s="778"/>
      <c r="AB1339" s="778"/>
      <c r="AC1339" s="778"/>
      <c r="AD1339" s="778"/>
      <c r="AE1339" s="778"/>
      <c r="AF1339" s="778"/>
      <c r="AG1339" s="778"/>
      <c r="AH1339" s="778"/>
      <c r="AI1339" s="778"/>
      <c r="AJ1339" s="778"/>
      <c r="AK1339" s="778"/>
      <c r="AL1339" s="778"/>
      <c r="AM1339" s="778"/>
      <c r="AN1339" s="778"/>
      <c r="AO1339" s="778"/>
      <c r="AP1339" s="778"/>
      <c r="AQ1339" s="778"/>
      <c r="AR1339" s="778"/>
      <c r="AS1339" s="778"/>
      <c r="AT1339" s="778"/>
      <c r="AU1339" s="778"/>
      <c r="AV1339" s="778"/>
      <c r="AW1339" s="778"/>
      <c r="AX1339" s="778"/>
      <c r="AY1339" s="778"/>
      <c r="AZ1339" s="778"/>
      <c r="BA1339" s="778"/>
      <c r="BB1339" s="778"/>
      <c r="BC1339" s="778"/>
      <c r="BD1339" s="778"/>
      <c r="BE1339" s="778"/>
      <c r="BF1339" s="778"/>
      <c r="BG1339" s="778"/>
      <c r="BH1339" s="778"/>
      <c r="BI1339" s="778"/>
      <c r="BJ1339" s="778"/>
      <c r="BK1339" s="778"/>
      <c r="BL1339" s="778"/>
      <c r="BM1339" s="778"/>
      <c r="BN1339" s="778"/>
      <c r="BO1339" s="778"/>
      <c r="BP1339" s="778"/>
      <c r="BQ1339" s="778"/>
      <c r="BR1339" s="778"/>
      <c r="BS1339" s="778"/>
      <c r="BT1339" s="778"/>
      <c r="BU1339" s="778"/>
      <c r="BV1339" s="778"/>
      <c r="BW1339" s="778"/>
      <c r="BX1339" s="778"/>
      <c r="BY1339" s="778"/>
      <c r="BZ1339" s="778"/>
      <c r="CA1339" s="778"/>
      <c r="CB1339" s="778"/>
      <c r="CC1339" s="778"/>
      <c r="CD1339" s="778"/>
      <c r="CE1339" s="778"/>
      <c r="CF1339" s="778"/>
      <c r="CG1339" s="778"/>
      <c r="CH1339" s="778"/>
      <c r="CI1339" s="778"/>
      <c r="CJ1339" s="778"/>
      <c r="CK1339" s="778"/>
      <c r="CL1339" s="778"/>
      <c r="CM1339" s="778"/>
      <c r="CN1339" s="778"/>
      <c r="CO1339" s="778"/>
      <c r="CP1339" s="778"/>
      <c r="CQ1339" s="778"/>
      <c r="CR1339" s="778"/>
      <c r="CS1339" s="778"/>
      <c r="CT1339" s="778"/>
      <c r="CU1339" s="778"/>
      <c r="CV1339" s="778"/>
      <c r="CW1339" s="778"/>
      <c r="CX1339" s="778"/>
      <c r="CY1339" s="778"/>
      <c r="CZ1339" s="778"/>
      <c r="DA1339" s="778"/>
      <c r="DB1339" s="778"/>
      <c r="DC1339" s="778"/>
      <c r="DD1339" s="778"/>
      <c r="DE1339" s="778"/>
      <c r="DF1339" s="778"/>
      <c r="DG1339" s="778"/>
      <c r="DH1339" s="778"/>
      <c r="DI1339" s="778"/>
      <c r="DJ1339" s="778"/>
      <c r="DK1339" s="778"/>
      <c r="DL1339" s="778"/>
      <c r="DM1339" s="778"/>
      <c r="DN1339" s="778"/>
      <c r="DO1339" s="778"/>
      <c r="DP1339" s="778"/>
      <c r="DQ1339" s="778"/>
      <c r="DR1339" s="778"/>
      <c r="DS1339" s="778"/>
      <c r="DT1339" s="778"/>
      <c r="DU1339" s="778"/>
      <c r="DV1339" s="778"/>
      <c r="DW1339" s="778"/>
      <c r="DX1339" s="778"/>
      <c r="DY1339" s="778"/>
      <c r="DZ1339" s="778"/>
      <c r="EA1339" s="778"/>
      <c r="EB1339" s="778"/>
      <c r="EC1339" s="778"/>
      <c r="ED1339" s="778"/>
      <c r="EE1339" s="778"/>
      <c r="EF1339" s="778"/>
      <c r="EG1339" s="778"/>
      <c r="EH1339" s="778"/>
      <c r="EI1339" s="778"/>
      <c r="EJ1339" s="778"/>
      <c r="EK1339" s="778"/>
      <c r="EL1339" s="778"/>
      <c r="EM1339" s="778"/>
      <c r="EN1339" s="778"/>
      <c r="EO1339" s="778"/>
      <c r="EP1339" s="778"/>
      <c r="EQ1339" s="778"/>
      <c r="ER1339" s="778"/>
      <c r="ES1339" s="778"/>
      <c r="ET1339" s="778"/>
      <c r="EU1339" s="778"/>
      <c r="EV1339" s="778"/>
      <c r="EW1339" s="778"/>
      <c r="EX1339" s="778"/>
      <c r="EY1339" s="778"/>
      <c r="EZ1339" s="778"/>
      <c r="FA1339" s="778"/>
      <c r="FB1339" s="778"/>
      <c r="FC1339" s="778"/>
      <c r="FD1339" s="778"/>
      <c r="FE1339" s="778"/>
      <c r="FF1339" s="778"/>
      <c r="FG1339" s="778"/>
      <c r="FH1339" s="778"/>
      <c r="FI1339" s="778"/>
      <c r="FJ1339" s="778"/>
      <c r="FK1339" s="778"/>
      <c r="FL1339" s="778"/>
      <c r="FM1339" s="778"/>
      <c r="FN1339" s="778"/>
      <c r="FO1339" s="778"/>
      <c r="FP1339" s="778"/>
      <c r="FQ1339" s="778"/>
      <c r="FR1339" s="778"/>
      <c r="FS1339" s="778"/>
      <c r="FT1339" s="778"/>
      <c r="FU1339" s="778"/>
      <c r="FV1339" s="778"/>
      <c r="FW1339" s="778"/>
      <c r="FX1339" s="778"/>
      <c r="FY1339" s="778"/>
      <c r="FZ1339" s="778"/>
      <c r="GA1339" s="778"/>
      <c r="GB1339" s="778"/>
      <c r="GC1339" s="778"/>
      <c r="GD1339" s="778"/>
      <c r="GE1339" s="778"/>
      <c r="GF1339" s="778"/>
      <c r="GG1339" s="778"/>
      <c r="GH1339" s="778"/>
      <c r="GI1339" s="778"/>
      <c r="GJ1339" s="778"/>
      <c r="GK1339" s="778"/>
      <c r="GL1339" s="778"/>
      <c r="GM1339" s="778"/>
      <c r="GN1339" s="778"/>
      <c r="GO1339" s="778"/>
      <c r="GP1339" s="778"/>
      <c r="GQ1339" s="778"/>
      <c r="GR1339" s="778"/>
      <c r="GS1339" s="778"/>
      <c r="GT1339" s="778"/>
      <c r="GU1339" s="778"/>
      <c r="GV1339" s="778"/>
      <c r="GW1339" s="778"/>
      <c r="GX1339" s="778"/>
      <c r="GY1339" s="778"/>
      <c r="GZ1339" s="778"/>
      <c r="HA1339" s="778"/>
      <c r="HB1339" s="778"/>
      <c r="HC1339" s="778"/>
      <c r="HD1339" s="778"/>
      <c r="HE1339" s="778"/>
      <c r="HF1339" s="778"/>
      <c r="HG1339" s="778"/>
      <c r="HH1339" s="778"/>
    </row>
    <row r="1340" spans="1:216" s="782" customFormat="1">
      <c r="A1340" s="779"/>
      <c r="B1340" s="780"/>
      <c r="C1340" s="780"/>
      <c r="D1340" s="780"/>
      <c r="E1340" s="780"/>
      <c r="F1340" s="780"/>
      <c r="G1340" s="780"/>
      <c r="H1340" s="780"/>
      <c r="I1340" s="780"/>
      <c r="J1340" s="780"/>
      <c r="K1340" s="780"/>
      <c r="L1340" s="780"/>
      <c r="M1340" s="780"/>
      <c r="N1340" s="780"/>
      <c r="O1340" s="780"/>
      <c r="P1340" s="780"/>
      <c r="Q1340" s="781"/>
      <c r="R1340" s="778"/>
      <c r="S1340" s="778"/>
      <c r="T1340" s="778"/>
      <c r="U1340" s="778"/>
      <c r="V1340" s="778"/>
      <c r="W1340" s="778"/>
      <c r="X1340" s="778"/>
      <c r="Y1340" s="778"/>
      <c r="Z1340" s="778"/>
      <c r="AA1340" s="778"/>
      <c r="AB1340" s="778"/>
      <c r="AC1340" s="778"/>
      <c r="AD1340" s="778"/>
      <c r="AE1340" s="778"/>
      <c r="AF1340" s="778"/>
      <c r="AG1340" s="778"/>
      <c r="AH1340" s="778"/>
      <c r="AI1340" s="778"/>
      <c r="AJ1340" s="778"/>
      <c r="AK1340" s="778"/>
      <c r="AL1340" s="778"/>
      <c r="AM1340" s="778"/>
      <c r="AN1340" s="778"/>
      <c r="AO1340" s="778"/>
      <c r="AP1340" s="778"/>
      <c r="AQ1340" s="778"/>
      <c r="AR1340" s="778"/>
      <c r="AS1340" s="778"/>
      <c r="AT1340" s="778"/>
      <c r="AU1340" s="778"/>
      <c r="AV1340" s="778"/>
      <c r="AW1340" s="778"/>
      <c r="AX1340" s="778"/>
      <c r="AY1340" s="778"/>
      <c r="AZ1340" s="778"/>
      <c r="BA1340" s="778"/>
      <c r="BB1340" s="778"/>
      <c r="BC1340" s="778"/>
      <c r="BD1340" s="778"/>
      <c r="BE1340" s="778"/>
      <c r="BF1340" s="778"/>
      <c r="BG1340" s="778"/>
      <c r="BH1340" s="778"/>
      <c r="BI1340" s="778"/>
      <c r="BJ1340" s="778"/>
      <c r="BK1340" s="778"/>
      <c r="BL1340" s="778"/>
      <c r="BM1340" s="778"/>
      <c r="BN1340" s="778"/>
      <c r="BO1340" s="778"/>
      <c r="BP1340" s="778"/>
      <c r="BQ1340" s="778"/>
      <c r="BR1340" s="778"/>
      <c r="BS1340" s="778"/>
      <c r="BT1340" s="778"/>
      <c r="BU1340" s="778"/>
      <c r="BV1340" s="778"/>
      <c r="BW1340" s="778"/>
      <c r="BX1340" s="778"/>
      <c r="BY1340" s="778"/>
      <c r="BZ1340" s="778"/>
      <c r="CA1340" s="778"/>
      <c r="CB1340" s="778"/>
      <c r="CC1340" s="778"/>
      <c r="CD1340" s="778"/>
      <c r="CE1340" s="778"/>
      <c r="CF1340" s="778"/>
      <c r="CG1340" s="778"/>
      <c r="CH1340" s="778"/>
      <c r="CI1340" s="778"/>
      <c r="CJ1340" s="778"/>
      <c r="CK1340" s="778"/>
      <c r="CL1340" s="778"/>
      <c r="CM1340" s="778"/>
      <c r="CN1340" s="778"/>
      <c r="CO1340" s="778"/>
      <c r="CP1340" s="778"/>
      <c r="CQ1340" s="778"/>
      <c r="CR1340" s="778"/>
      <c r="CS1340" s="778"/>
      <c r="CT1340" s="778"/>
      <c r="CU1340" s="778"/>
      <c r="CV1340" s="778"/>
      <c r="CW1340" s="778"/>
      <c r="CX1340" s="778"/>
      <c r="CY1340" s="778"/>
      <c r="CZ1340" s="778"/>
      <c r="DA1340" s="778"/>
      <c r="DB1340" s="778"/>
      <c r="DC1340" s="778"/>
      <c r="DD1340" s="778"/>
      <c r="DE1340" s="778"/>
      <c r="DF1340" s="778"/>
      <c r="DG1340" s="778"/>
      <c r="DH1340" s="778"/>
      <c r="DI1340" s="778"/>
      <c r="DJ1340" s="778"/>
      <c r="DK1340" s="778"/>
      <c r="DL1340" s="778"/>
      <c r="DM1340" s="778"/>
      <c r="DN1340" s="778"/>
      <c r="DO1340" s="778"/>
      <c r="DP1340" s="778"/>
      <c r="DQ1340" s="778"/>
      <c r="DR1340" s="778"/>
      <c r="DS1340" s="778"/>
      <c r="DT1340" s="778"/>
      <c r="DU1340" s="778"/>
      <c r="DV1340" s="778"/>
      <c r="DW1340" s="778"/>
      <c r="DX1340" s="778"/>
      <c r="DY1340" s="778"/>
      <c r="DZ1340" s="778"/>
      <c r="EA1340" s="778"/>
      <c r="EB1340" s="778"/>
      <c r="EC1340" s="778"/>
      <c r="ED1340" s="778"/>
      <c r="EE1340" s="778"/>
      <c r="EF1340" s="778"/>
      <c r="EG1340" s="778"/>
      <c r="EH1340" s="778"/>
      <c r="EI1340" s="778"/>
      <c r="EJ1340" s="778"/>
      <c r="EK1340" s="778"/>
      <c r="EL1340" s="778"/>
      <c r="EM1340" s="778"/>
      <c r="EN1340" s="778"/>
      <c r="EO1340" s="778"/>
      <c r="EP1340" s="778"/>
      <c r="EQ1340" s="778"/>
      <c r="ER1340" s="778"/>
      <c r="ES1340" s="778"/>
      <c r="ET1340" s="778"/>
      <c r="EU1340" s="778"/>
      <c r="EV1340" s="778"/>
      <c r="EW1340" s="778"/>
      <c r="EX1340" s="778"/>
      <c r="EY1340" s="778"/>
      <c r="EZ1340" s="778"/>
      <c r="FA1340" s="778"/>
      <c r="FB1340" s="778"/>
      <c r="FC1340" s="778"/>
      <c r="FD1340" s="778"/>
      <c r="FE1340" s="778"/>
      <c r="FF1340" s="778"/>
      <c r="FG1340" s="778"/>
      <c r="FH1340" s="778"/>
      <c r="FI1340" s="778"/>
      <c r="FJ1340" s="778"/>
      <c r="FK1340" s="778"/>
      <c r="FL1340" s="778"/>
      <c r="FM1340" s="778"/>
      <c r="FN1340" s="778"/>
      <c r="FO1340" s="778"/>
      <c r="FP1340" s="778"/>
      <c r="FQ1340" s="778"/>
      <c r="FR1340" s="778"/>
      <c r="FS1340" s="778"/>
      <c r="FT1340" s="778"/>
      <c r="FU1340" s="778"/>
      <c r="FV1340" s="778"/>
      <c r="FW1340" s="778"/>
      <c r="FX1340" s="778"/>
      <c r="FY1340" s="778"/>
      <c r="FZ1340" s="778"/>
      <c r="GA1340" s="778"/>
      <c r="GB1340" s="778"/>
      <c r="GC1340" s="778"/>
      <c r="GD1340" s="778"/>
      <c r="GE1340" s="778"/>
      <c r="GF1340" s="778"/>
      <c r="GG1340" s="778"/>
      <c r="GH1340" s="778"/>
      <c r="GI1340" s="778"/>
      <c r="GJ1340" s="778"/>
      <c r="GK1340" s="778"/>
      <c r="GL1340" s="778"/>
      <c r="GM1340" s="778"/>
      <c r="GN1340" s="778"/>
      <c r="GO1340" s="778"/>
      <c r="GP1340" s="778"/>
      <c r="GQ1340" s="778"/>
      <c r="GR1340" s="778"/>
      <c r="GS1340" s="778"/>
      <c r="GT1340" s="778"/>
      <c r="GU1340" s="778"/>
      <c r="GV1340" s="778"/>
      <c r="GW1340" s="778"/>
      <c r="GX1340" s="778"/>
      <c r="GY1340" s="778"/>
      <c r="GZ1340" s="778"/>
      <c r="HA1340" s="778"/>
      <c r="HB1340" s="778"/>
      <c r="HC1340" s="778"/>
      <c r="HD1340" s="778"/>
      <c r="HE1340" s="778"/>
      <c r="HF1340" s="778"/>
      <c r="HG1340" s="778"/>
      <c r="HH1340" s="778"/>
    </row>
    <row r="1341" spans="1:216" s="782" customFormat="1">
      <c r="A1341" s="779"/>
      <c r="B1341" s="780"/>
      <c r="C1341" s="780"/>
      <c r="D1341" s="780"/>
      <c r="E1341" s="780"/>
      <c r="F1341" s="780"/>
      <c r="G1341" s="780"/>
      <c r="H1341" s="780"/>
      <c r="I1341" s="780"/>
      <c r="J1341" s="780"/>
      <c r="K1341" s="780"/>
      <c r="L1341" s="780"/>
      <c r="M1341" s="780"/>
      <c r="N1341" s="780"/>
      <c r="O1341" s="780"/>
      <c r="P1341" s="780"/>
      <c r="Q1341" s="781"/>
      <c r="R1341" s="778"/>
      <c r="S1341" s="778"/>
      <c r="T1341" s="778"/>
      <c r="U1341" s="778"/>
      <c r="V1341" s="778"/>
      <c r="W1341" s="778"/>
      <c r="X1341" s="778"/>
      <c r="Y1341" s="778"/>
      <c r="Z1341" s="778"/>
      <c r="AA1341" s="778"/>
      <c r="AB1341" s="778"/>
      <c r="AC1341" s="778"/>
      <c r="AD1341" s="778"/>
      <c r="AE1341" s="778"/>
      <c r="AF1341" s="778"/>
      <c r="AG1341" s="778"/>
      <c r="AH1341" s="778"/>
      <c r="AI1341" s="778"/>
      <c r="AJ1341" s="778"/>
      <c r="AK1341" s="778"/>
      <c r="AL1341" s="778"/>
      <c r="AM1341" s="778"/>
      <c r="AN1341" s="778"/>
      <c r="AO1341" s="778"/>
      <c r="AP1341" s="778"/>
      <c r="AQ1341" s="778"/>
      <c r="AR1341" s="778"/>
      <c r="AS1341" s="778"/>
      <c r="AT1341" s="778"/>
      <c r="AU1341" s="778"/>
      <c r="AV1341" s="778"/>
      <c r="AW1341" s="778"/>
      <c r="AX1341" s="778"/>
      <c r="AY1341" s="778"/>
      <c r="AZ1341" s="778"/>
      <c r="BA1341" s="778"/>
      <c r="BB1341" s="778"/>
      <c r="BC1341" s="778"/>
      <c r="BD1341" s="778"/>
      <c r="BE1341" s="778"/>
      <c r="BF1341" s="778"/>
      <c r="BG1341" s="778"/>
      <c r="BH1341" s="778"/>
      <c r="BI1341" s="778"/>
      <c r="BJ1341" s="778"/>
      <c r="BK1341" s="778"/>
      <c r="BL1341" s="778"/>
      <c r="BM1341" s="778"/>
      <c r="BN1341" s="778"/>
      <c r="BO1341" s="778"/>
      <c r="BP1341" s="778"/>
      <c r="BQ1341" s="778"/>
      <c r="BR1341" s="778"/>
      <c r="BS1341" s="778"/>
      <c r="BT1341" s="778"/>
      <c r="BU1341" s="778"/>
      <c r="BV1341" s="778"/>
      <c r="BW1341" s="778"/>
      <c r="BX1341" s="778"/>
      <c r="BY1341" s="778"/>
      <c r="BZ1341" s="778"/>
      <c r="CA1341" s="778"/>
      <c r="CB1341" s="778"/>
      <c r="CC1341" s="778"/>
      <c r="CD1341" s="778"/>
      <c r="CE1341" s="778"/>
      <c r="CF1341" s="778"/>
      <c r="CG1341" s="778"/>
      <c r="CH1341" s="778"/>
      <c r="CI1341" s="778"/>
      <c r="CJ1341" s="778"/>
      <c r="CK1341" s="778"/>
      <c r="CL1341" s="778"/>
      <c r="CM1341" s="778"/>
      <c r="CN1341" s="778"/>
      <c r="CO1341" s="778"/>
      <c r="CP1341" s="778"/>
      <c r="CQ1341" s="778"/>
      <c r="CR1341" s="778"/>
      <c r="CS1341" s="778"/>
      <c r="CT1341" s="778"/>
      <c r="CU1341" s="778"/>
      <c r="CV1341" s="778"/>
      <c r="CW1341" s="778"/>
      <c r="CX1341" s="778"/>
      <c r="CY1341" s="778"/>
      <c r="CZ1341" s="778"/>
      <c r="DA1341" s="778"/>
      <c r="DB1341" s="778"/>
      <c r="DC1341" s="778"/>
      <c r="DD1341" s="778"/>
      <c r="DE1341" s="778"/>
      <c r="DF1341" s="778"/>
      <c r="DG1341" s="778"/>
      <c r="DH1341" s="778"/>
      <c r="DI1341" s="778"/>
      <c r="DJ1341" s="778"/>
      <c r="DK1341" s="778"/>
      <c r="DL1341" s="778"/>
      <c r="DM1341" s="778"/>
      <c r="DN1341" s="778"/>
      <c r="DO1341" s="778"/>
      <c r="DP1341" s="778"/>
      <c r="DQ1341" s="778"/>
      <c r="DR1341" s="778"/>
      <c r="DS1341" s="778"/>
      <c r="DT1341" s="778"/>
      <c r="DU1341" s="778"/>
      <c r="DV1341" s="778"/>
      <c r="DW1341" s="778"/>
      <c r="DX1341" s="778"/>
      <c r="DY1341" s="778"/>
      <c r="DZ1341" s="778"/>
      <c r="EA1341" s="778"/>
      <c r="EB1341" s="778"/>
      <c r="EC1341" s="778"/>
      <c r="ED1341" s="778"/>
      <c r="EE1341" s="778"/>
      <c r="EF1341" s="778"/>
      <c r="EG1341" s="778"/>
      <c r="EH1341" s="778"/>
      <c r="EI1341" s="778"/>
      <c r="EJ1341" s="778"/>
      <c r="EK1341" s="778"/>
      <c r="EL1341" s="778"/>
      <c r="EM1341" s="778"/>
      <c r="EN1341" s="778"/>
      <c r="EO1341" s="778"/>
      <c r="EP1341" s="778"/>
      <c r="EQ1341" s="778"/>
      <c r="ER1341" s="778"/>
      <c r="ES1341" s="778"/>
      <c r="ET1341" s="778"/>
      <c r="EU1341" s="778"/>
      <c r="EV1341" s="778"/>
      <c r="EW1341" s="778"/>
      <c r="EX1341" s="778"/>
      <c r="EY1341" s="778"/>
      <c r="EZ1341" s="778"/>
      <c r="FA1341" s="778"/>
      <c r="FB1341" s="778"/>
      <c r="FC1341" s="778"/>
      <c r="FD1341" s="778"/>
      <c r="FE1341" s="778"/>
      <c r="FF1341" s="778"/>
      <c r="FG1341" s="778"/>
      <c r="FH1341" s="778"/>
      <c r="FI1341" s="778"/>
      <c r="FJ1341" s="778"/>
      <c r="FK1341" s="778"/>
      <c r="FL1341" s="778"/>
      <c r="FM1341" s="778"/>
      <c r="FN1341" s="778"/>
      <c r="FO1341" s="778"/>
      <c r="FP1341" s="778"/>
      <c r="FQ1341" s="778"/>
      <c r="FR1341" s="778"/>
      <c r="FS1341" s="778"/>
      <c r="FT1341" s="778"/>
      <c r="FU1341" s="778"/>
      <c r="FV1341" s="778"/>
      <c r="FW1341" s="778"/>
      <c r="FX1341" s="778"/>
      <c r="FY1341" s="778"/>
      <c r="FZ1341" s="778"/>
      <c r="GA1341" s="778"/>
      <c r="GB1341" s="778"/>
      <c r="GC1341" s="778"/>
      <c r="GD1341" s="778"/>
      <c r="GE1341" s="778"/>
      <c r="GF1341" s="778"/>
      <c r="GG1341" s="778"/>
      <c r="GH1341" s="778"/>
      <c r="GI1341" s="778"/>
      <c r="GJ1341" s="778"/>
      <c r="GK1341" s="778"/>
      <c r="GL1341" s="778"/>
      <c r="GM1341" s="778"/>
      <c r="GN1341" s="778"/>
      <c r="GO1341" s="778"/>
      <c r="GP1341" s="778"/>
      <c r="GQ1341" s="778"/>
      <c r="GR1341" s="778"/>
      <c r="GS1341" s="778"/>
      <c r="GT1341" s="778"/>
      <c r="GU1341" s="778"/>
      <c r="GV1341" s="778"/>
      <c r="GW1341" s="778"/>
      <c r="GX1341" s="778"/>
      <c r="GY1341" s="778"/>
      <c r="GZ1341" s="778"/>
      <c r="HA1341" s="778"/>
      <c r="HB1341" s="778"/>
      <c r="HC1341" s="778"/>
      <c r="HD1341" s="778"/>
      <c r="HE1341" s="778"/>
      <c r="HF1341" s="778"/>
      <c r="HG1341" s="778"/>
      <c r="HH1341" s="778"/>
    </row>
    <row r="1342" spans="1:216" s="782" customFormat="1">
      <c r="A1342" s="779"/>
      <c r="B1342" s="780"/>
      <c r="C1342" s="780"/>
      <c r="D1342" s="780"/>
      <c r="E1342" s="780"/>
      <c r="F1342" s="780"/>
      <c r="G1342" s="780"/>
      <c r="H1342" s="780"/>
      <c r="I1342" s="780"/>
      <c r="J1342" s="780"/>
      <c r="K1342" s="780"/>
      <c r="L1342" s="780"/>
      <c r="M1342" s="780"/>
      <c r="N1342" s="780"/>
      <c r="O1342" s="780"/>
      <c r="P1342" s="780"/>
      <c r="Q1342" s="781"/>
      <c r="R1342" s="778"/>
      <c r="S1342" s="778"/>
      <c r="T1342" s="778"/>
      <c r="U1342" s="778"/>
      <c r="V1342" s="778"/>
      <c r="W1342" s="778"/>
      <c r="X1342" s="778"/>
      <c r="Y1342" s="778"/>
      <c r="Z1342" s="778"/>
      <c r="AA1342" s="778"/>
      <c r="AB1342" s="778"/>
      <c r="AC1342" s="778"/>
      <c r="AD1342" s="778"/>
      <c r="AE1342" s="778"/>
      <c r="AF1342" s="778"/>
      <c r="AG1342" s="778"/>
      <c r="AH1342" s="778"/>
      <c r="AI1342" s="778"/>
      <c r="AJ1342" s="778"/>
      <c r="AK1342" s="778"/>
      <c r="AL1342" s="778"/>
      <c r="AM1342" s="778"/>
      <c r="AN1342" s="778"/>
      <c r="AO1342" s="778"/>
      <c r="AP1342" s="778"/>
      <c r="AQ1342" s="778"/>
      <c r="AR1342" s="778"/>
      <c r="AS1342" s="778"/>
      <c r="AT1342" s="778"/>
      <c r="AU1342" s="778"/>
      <c r="AV1342" s="778"/>
      <c r="AW1342" s="778"/>
      <c r="AX1342" s="778"/>
      <c r="AY1342" s="778"/>
      <c r="AZ1342" s="778"/>
      <c r="BA1342" s="778"/>
      <c r="BB1342" s="778"/>
      <c r="BC1342" s="778"/>
      <c r="BD1342" s="778"/>
      <c r="BE1342" s="778"/>
      <c r="BF1342" s="778"/>
      <c r="BG1342" s="778"/>
      <c r="BH1342" s="778"/>
      <c r="BI1342" s="778"/>
      <c r="BJ1342" s="778"/>
      <c r="BK1342" s="778"/>
      <c r="BL1342" s="778"/>
      <c r="BM1342" s="778"/>
      <c r="BN1342" s="778"/>
      <c r="BO1342" s="778"/>
      <c r="BP1342" s="778"/>
      <c r="BQ1342" s="778"/>
      <c r="BR1342" s="778"/>
      <c r="BS1342" s="778"/>
      <c r="BT1342" s="778"/>
      <c r="BU1342" s="778"/>
      <c r="BV1342" s="778"/>
      <c r="BW1342" s="778"/>
      <c r="BX1342" s="778"/>
      <c r="BY1342" s="778"/>
      <c r="BZ1342" s="778"/>
      <c r="CA1342" s="778"/>
      <c r="CB1342" s="778"/>
      <c r="CC1342" s="778"/>
      <c r="CD1342" s="778"/>
      <c r="CE1342" s="778"/>
      <c r="CF1342" s="778"/>
      <c r="CG1342" s="778"/>
      <c r="CH1342" s="778"/>
      <c r="CI1342" s="778"/>
      <c r="CJ1342" s="778"/>
      <c r="CK1342" s="778"/>
      <c r="CL1342" s="778"/>
      <c r="CM1342" s="778"/>
      <c r="CN1342" s="778"/>
      <c r="CO1342" s="778"/>
      <c r="CP1342" s="778"/>
      <c r="CQ1342" s="778"/>
      <c r="CR1342" s="778"/>
      <c r="CS1342" s="778"/>
      <c r="CT1342" s="778"/>
      <c r="CU1342" s="778"/>
      <c r="CV1342" s="778"/>
      <c r="CW1342" s="778"/>
      <c r="CX1342" s="778"/>
      <c r="CY1342" s="778"/>
      <c r="CZ1342" s="778"/>
      <c r="DA1342" s="778"/>
      <c r="DB1342" s="778"/>
      <c r="DC1342" s="778"/>
      <c r="DD1342" s="778"/>
      <c r="DE1342" s="778"/>
      <c r="DF1342" s="778"/>
      <c r="DG1342" s="778"/>
      <c r="DH1342" s="778"/>
      <c r="DI1342" s="778"/>
      <c r="DJ1342" s="778"/>
      <c r="DK1342" s="778"/>
      <c r="DL1342" s="778"/>
      <c r="DM1342" s="778"/>
      <c r="DN1342" s="778"/>
      <c r="DO1342" s="778"/>
      <c r="DP1342" s="778"/>
      <c r="DQ1342" s="778"/>
      <c r="DR1342" s="778"/>
      <c r="DS1342" s="778"/>
      <c r="DT1342" s="778"/>
      <c r="DU1342" s="778"/>
      <c r="DV1342" s="778"/>
      <c r="DW1342" s="778"/>
      <c r="DX1342" s="778"/>
      <c r="DY1342" s="778"/>
      <c r="DZ1342" s="778"/>
      <c r="EA1342" s="778"/>
      <c r="EB1342" s="778"/>
      <c r="EC1342" s="778"/>
      <c r="ED1342" s="778"/>
      <c r="EE1342" s="778"/>
      <c r="EF1342" s="778"/>
      <c r="EG1342" s="778"/>
      <c r="EH1342" s="778"/>
      <c r="EI1342" s="778"/>
      <c r="EJ1342" s="778"/>
      <c r="EK1342" s="778"/>
      <c r="EL1342" s="778"/>
      <c r="EM1342" s="778"/>
      <c r="EN1342" s="778"/>
      <c r="EO1342" s="778"/>
      <c r="EP1342" s="778"/>
      <c r="EQ1342" s="778"/>
      <c r="ER1342" s="778"/>
      <c r="ES1342" s="778"/>
      <c r="ET1342" s="778"/>
      <c r="EU1342" s="778"/>
      <c r="EV1342" s="778"/>
      <c r="EW1342" s="778"/>
      <c r="EX1342" s="778"/>
      <c r="EY1342" s="778"/>
      <c r="EZ1342" s="778"/>
      <c r="FA1342" s="778"/>
      <c r="FB1342" s="778"/>
      <c r="FC1342" s="778"/>
      <c r="FD1342" s="778"/>
      <c r="FE1342" s="778"/>
      <c r="FF1342" s="778"/>
      <c r="FG1342" s="778"/>
      <c r="FH1342" s="778"/>
      <c r="FI1342" s="778"/>
      <c r="FJ1342" s="778"/>
      <c r="FK1342" s="778"/>
      <c r="FL1342" s="778"/>
      <c r="FM1342" s="778"/>
      <c r="FN1342" s="778"/>
      <c r="FO1342" s="778"/>
      <c r="FP1342" s="778"/>
      <c r="FQ1342" s="778"/>
      <c r="FR1342" s="778"/>
      <c r="FS1342" s="778"/>
      <c r="FT1342" s="778"/>
      <c r="FU1342" s="778"/>
      <c r="FV1342" s="778"/>
      <c r="FW1342" s="778"/>
      <c r="FX1342" s="778"/>
      <c r="FY1342" s="778"/>
      <c r="FZ1342" s="778"/>
      <c r="GA1342" s="778"/>
      <c r="GB1342" s="778"/>
      <c r="GC1342" s="778"/>
      <c r="GD1342" s="778"/>
      <c r="GE1342" s="778"/>
      <c r="GF1342" s="778"/>
      <c r="GG1342" s="778"/>
      <c r="GH1342" s="778"/>
      <c r="GI1342" s="778"/>
      <c r="GJ1342" s="778"/>
      <c r="GK1342" s="778"/>
      <c r="GL1342" s="778"/>
      <c r="GM1342" s="778"/>
      <c r="GN1342" s="778"/>
      <c r="GO1342" s="778"/>
      <c r="GP1342" s="778"/>
      <c r="GQ1342" s="778"/>
      <c r="GR1342" s="778"/>
      <c r="GS1342" s="778"/>
      <c r="GT1342" s="778"/>
      <c r="GU1342" s="778"/>
      <c r="GV1342" s="778"/>
      <c r="GW1342" s="778"/>
      <c r="GX1342" s="778"/>
      <c r="GY1342" s="778"/>
      <c r="GZ1342" s="778"/>
      <c r="HA1342" s="778"/>
      <c r="HB1342" s="778"/>
      <c r="HC1342" s="778"/>
      <c r="HD1342" s="778"/>
      <c r="HE1342" s="778"/>
      <c r="HF1342" s="778"/>
      <c r="HG1342" s="778"/>
      <c r="HH1342" s="778"/>
    </row>
    <row r="1343" spans="1:216" s="782" customFormat="1">
      <c r="A1343" s="779"/>
      <c r="B1343" s="780"/>
      <c r="C1343" s="780"/>
      <c r="D1343" s="780"/>
      <c r="E1343" s="780"/>
      <c r="F1343" s="780"/>
      <c r="G1343" s="780"/>
      <c r="H1343" s="780"/>
      <c r="I1343" s="780"/>
      <c r="J1343" s="780"/>
      <c r="K1343" s="780"/>
      <c r="L1343" s="780"/>
      <c r="M1343" s="780"/>
      <c r="N1343" s="780"/>
      <c r="O1343" s="780"/>
      <c r="P1343" s="780"/>
      <c r="Q1343" s="781"/>
      <c r="R1343" s="778"/>
      <c r="S1343" s="778"/>
      <c r="T1343" s="778"/>
      <c r="U1343" s="778"/>
      <c r="V1343" s="778"/>
      <c r="W1343" s="778"/>
      <c r="X1343" s="778"/>
      <c r="Y1343" s="778"/>
      <c r="Z1343" s="778"/>
      <c r="AA1343" s="778"/>
      <c r="AB1343" s="778"/>
      <c r="AC1343" s="778"/>
      <c r="AD1343" s="778"/>
      <c r="AE1343" s="778"/>
      <c r="AF1343" s="778"/>
      <c r="AG1343" s="778"/>
      <c r="AH1343" s="778"/>
      <c r="AI1343" s="778"/>
      <c r="AJ1343" s="778"/>
      <c r="AK1343" s="778"/>
      <c r="AL1343" s="778"/>
      <c r="AM1343" s="778"/>
      <c r="AN1343" s="778"/>
      <c r="AO1343" s="778"/>
      <c r="AP1343" s="778"/>
      <c r="AQ1343" s="778"/>
      <c r="AR1343" s="778"/>
      <c r="AS1343" s="778"/>
      <c r="AT1343" s="778"/>
      <c r="AU1343" s="778"/>
      <c r="AV1343" s="778"/>
      <c r="AW1343" s="778"/>
      <c r="AX1343" s="778"/>
      <c r="AY1343" s="778"/>
      <c r="AZ1343" s="778"/>
      <c r="BA1343" s="778"/>
      <c r="BB1343" s="778"/>
      <c r="BC1343" s="778"/>
      <c r="BD1343" s="778"/>
      <c r="BE1343" s="778"/>
      <c r="BF1343" s="778"/>
      <c r="BG1343" s="778"/>
      <c r="BH1343" s="778"/>
      <c r="BI1343" s="778"/>
      <c r="BJ1343" s="778"/>
      <c r="BK1343" s="778"/>
      <c r="BL1343" s="778"/>
      <c r="BM1343" s="778"/>
      <c r="BN1343" s="778"/>
      <c r="BO1343" s="778"/>
      <c r="BP1343" s="778"/>
      <c r="BQ1343" s="778"/>
      <c r="BR1343" s="778"/>
      <c r="BS1343" s="778"/>
      <c r="BT1343" s="778"/>
      <c r="BU1343" s="778"/>
      <c r="BV1343" s="778"/>
      <c r="BW1343" s="778"/>
      <c r="BX1343" s="778"/>
      <c r="BY1343" s="778"/>
      <c r="BZ1343" s="778"/>
      <c r="CA1343" s="778"/>
      <c r="CB1343" s="778"/>
      <c r="CC1343" s="778"/>
      <c r="CD1343" s="778"/>
      <c r="CE1343" s="778"/>
      <c r="CF1343" s="778"/>
      <c r="CG1343" s="778"/>
      <c r="CH1343" s="778"/>
      <c r="CI1343" s="778"/>
      <c r="CJ1343" s="778"/>
      <c r="CK1343" s="778"/>
      <c r="CL1343" s="778"/>
      <c r="CM1343" s="778"/>
      <c r="CN1343" s="778"/>
      <c r="CO1343" s="778"/>
      <c r="CP1343" s="778"/>
      <c r="CQ1343" s="778"/>
      <c r="CR1343" s="778"/>
      <c r="CS1343" s="778"/>
      <c r="CT1343" s="778"/>
      <c r="CU1343" s="778"/>
      <c r="CV1343" s="778"/>
      <c r="CW1343" s="778"/>
      <c r="CX1343" s="778"/>
      <c r="CY1343" s="778"/>
      <c r="CZ1343" s="778"/>
      <c r="DA1343" s="778"/>
      <c r="DB1343" s="778"/>
      <c r="DC1343" s="778"/>
      <c r="DD1343" s="778"/>
      <c r="DE1343" s="778"/>
      <c r="DF1343" s="778"/>
      <c r="DG1343" s="778"/>
      <c r="DH1343" s="778"/>
      <c r="DI1343" s="778"/>
      <c r="DJ1343" s="778"/>
      <c r="DK1343" s="778"/>
      <c r="DL1343" s="778"/>
      <c r="DM1343" s="778"/>
      <c r="DN1343" s="778"/>
      <c r="DO1343" s="778"/>
      <c r="DP1343" s="778"/>
      <c r="DQ1343" s="778"/>
      <c r="DR1343" s="778"/>
      <c r="DS1343" s="778"/>
      <c r="DT1343" s="778"/>
      <c r="DU1343" s="778"/>
      <c r="DV1343" s="778"/>
      <c r="DW1343" s="778"/>
      <c r="DX1343" s="778"/>
      <c r="DY1343" s="778"/>
      <c r="DZ1343" s="778"/>
      <c r="EA1343" s="778"/>
      <c r="EB1343" s="778"/>
      <c r="EC1343" s="778"/>
      <c r="ED1343" s="778"/>
      <c r="EE1343" s="778"/>
      <c r="EF1343" s="778"/>
      <c r="EG1343" s="778"/>
      <c r="EH1343" s="778"/>
      <c r="EI1343" s="778"/>
      <c r="EJ1343" s="778"/>
      <c r="EK1343" s="778"/>
      <c r="EL1343" s="778"/>
      <c r="EM1343" s="778"/>
      <c r="EN1343" s="778"/>
      <c r="EO1343" s="778"/>
      <c r="EP1343" s="778"/>
      <c r="EQ1343" s="778"/>
      <c r="ER1343" s="778"/>
      <c r="ES1343" s="778"/>
      <c r="ET1343" s="778"/>
      <c r="EU1343" s="778"/>
      <c r="EV1343" s="778"/>
      <c r="EW1343" s="778"/>
      <c r="EX1343" s="778"/>
      <c r="EY1343" s="778"/>
      <c r="EZ1343" s="778"/>
      <c r="FA1343" s="778"/>
      <c r="FB1343" s="778"/>
      <c r="FC1343" s="778"/>
      <c r="FD1343" s="778"/>
      <c r="FE1343" s="778"/>
      <c r="FF1343" s="778"/>
      <c r="FG1343" s="778"/>
      <c r="FH1343" s="778"/>
      <c r="FI1343" s="778"/>
      <c r="FJ1343" s="778"/>
      <c r="FK1343" s="778"/>
      <c r="FL1343" s="778"/>
      <c r="FM1343" s="778"/>
      <c r="FN1343" s="778"/>
      <c r="FO1343" s="778"/>
      <c r="FP1343" s="778"/>
      <c r="FQ1343" s="778"/>
      <c r="FR1343" s="778"/>
      <c r="FS1343" s="778"/>
      <c r="FT1343" s="778"/>
      <c r="FU1343" s="778"/>
      <c r="FV1343" s="778"/>
      <c r="FW1343" s="778"/>
      <c r="FX1343" s="778"/>
      <c r="FY1343" s="778"/>
      <c r="FZ1343" s="778"/>
      <c r="GA1343" s="778"/>
      <c r="GB1343" s="778"/>
      <c r="GC1343" s="778"/>
      <c r="GD1343" s="778"/>
      <c r="GE1343" s="778"/>
      <c r="GF1343" s="778"/>
      <c r="GG1343" s="778"/>
      <c r="GH1343" s="778"/>
      <c r="GI1343" s="778"/>
      <c r="GJ1343" s="778"/>
      <c r="GK1343" s="778"/>
      <c r="GL1343" s="778"/>
      <c r="GM1343" s="778"/>
      <c r="GN1343" s="778"/>
      <c r="GO1343" s="778"/>
      <c r="GP1343" s="778"/>
      <c r="GQ1343" s="778"/>
      <c r="GR1343" s="778"/>
      <c r="GS1343" s="778"/>
      <c r="GT1343" s="778"/>
      <c r="GU1343" s="778"/>
      <c r="GV1343" s="778"/>
      <c r="GW1343" s="778"/>
      <c r="GX1343" s="778"/>
      <c r="GY1343" s="778"/>
      <c r="GZ1343" s="778"/>
      <c r="HA1343" s="778"/>
      <c r="HB1343" s="778"/>
      <c r="HC1343" s="778"/>
      <c r="HD1343" s="778"/>
      <c r="HE1343" s="778"/>
      <c r="HF1343" s="778"/>
      <c r="HG1343" s="778"/>
      <c r="HH1343" s="778"/>
    </row>
    <row r="1344" spans="1:216" s="782" customFormat="1">
      <c r="A1344" s="779"/>
      <c r="B1344" s="780"/>
      <c r="C1344" s="780"/>
      <c r="D1344" s="780"/>
      <c r="E1344" s="780"/>
      <c r="F1344" s="780"/>
      <c r="G1344" s="780"/>
      <c r="H1344" s="780"/>
      <c r="I1344" s="780"/>
      <c r="J1344" s="780"/>
      <c r="K1344" s="780"/>
      <c r="L1344" s="780"/>
      <c r="M1344" s="780"/>
      <c r="N1344" s="780"/>
      <c r="O1344" s="780"/>
      <c r="P1344" s="780"/>
      <c r="Q1344" s="781"/>
      <c r="R1344" s="778"/>
      <c r="S1344" s="778"/>
      <c r="T1344" s="778"/>
      <c r="U1344" s="778"/>
      <c r="V1344" s="778"/>
      <c r="W1344" s="778"/>
      <c r="X1344" s="778"/>
      <c r="Y1344" s="778"/>
      <c r="Z1344" s="778"/>
      <c r="AA1344" s="778"/>
      <c r="AB1344" s="778"/>
      <c r="AC1344" s="778"/>
      <c r="AD1344" s="778"/>
      <c r="AE1344" s="778"/>
      <c r="AF1344" s="778"/>
      <c r="AG1344" s="778"/>
      <c r="AH1344" s="778"/>
      <c r="AI1344" s="778"/>
      <c r="AJ1344" s="778"/>
      <c r="AK1344" s="778"/>
      <c r="AL1344" s="778"/>
      <c r="AM1344" s="778"/>
      <c r="AN1344" s="778"/>
      <c r="AO1344" s="778"/>
      <c r="AP1344" s="778"/>
      <c r="AQ1344" s="778"/>
      <c r="AR1344" s="778"/>
      <c r="AS1344" s="778"/>
      <c r="AT1344" s="778"/>
      <c r="AU1344" s="778"/>
      <c r="AV1344" s="778"/>
      <c r="AW1344" s="778"/>
      <c r="AX1344" s="778"/>
      <c r="AY1344" s="778"/>
      <c r="AZ1344" s="778"/>
      <c r="BA1344" s="778"/>
      <c r="BB1344" s="778"/>
      <c r="BC1344" s="778"/>
      <c r="BD1344" s="778"/>
      <c r="BE1344" s="778"/>
      <c r="BF1344" s="778"/>
      <c r="BG1344" s="778"/>
      <c r="BH1344" s="778"/>
      <c r="BI1344" s="778"/>
      <c r="BJ1344" s="778"/>
      <c r="BK1344" s="778"/>
      <c r="BL1344" s="778"/>
      <c r="BM1344" s="778"/>
      <c r="BN1344" s="778"/>
      <c r="BO1344" s="778"/>
      <c r="BP1344" s="778"/>
      <c r="BQ1344" s="778"/>
      <c r="BR1344" s="778"/>
      <c r="BS1344" s="778"/>
      <c r="BT1344" s="778"/>
      <c r="BU1344" s="778"/>
      <c r="BV1344" s="778"/>
      <c r="BW1344" s="778"/>
      <c r="BX1344" s="778"/>
      <c r="BY1344" s="778"/>
      <c r="BZ1344" s="778"/>
      <c r="CA1344" s="778"/>
      <c r="CB1344" s="778"/>
      <c r="CC1344" s="778"/>
      <c r="CD1344" s="778"/>
      <c r="CE1344" s="778"/>
      <c r="CF1344" s="778"/>
      <c r="CG1344" s="778"/>
      <c r="CH1344" s="778"/>
      <c r="CI1344" s="778"/>
      <c r="CJ1344" s="778"/>
      <c r="CK1344" s="778"/>
      <c r="CL1344" s="778"/>
      <c r="CM1344" s="778"/>
      <c r="CN1344" s="778"/>
      <c r="CO1344" s="778"/>
      <c r="CP1344" s="778"/>
      <c r="CQ1344" s="778"/>
      <c r="CR1344" s="778"/>
      <c r="CS1344" s="778"/>
      <c r="CT1344" s="778"/>
      <c r="CU1344" s="778"/>
      <c r="CV1344" s="778"/>
      <c r="CW1344" s="778"/>
      <c r="CX1344" s="778"/>
      <c r="CY1344" s="778"/>
      <c r="CZ1344" s="778"/>
      <c r="DA1344" s="778"/>
      <c r="DB1344" s="778"/>
      <c r="DC1344" s="778"/>
      <c r="DD1344" s="778"/>
      <c r="DE1344" s="778"/>
      <c r="DF1344" s="778"/>
      <c r="DG1344" s="778"/>
      <c r="DH1344" s="778"/>
      <c r="DI1344" s="778"/>
      <c r="DJ1344" s="778"/>
      <c r="DK1344" s="778"/>
      <c r="DL1344" s="778"/>
      <c r="DM1344" s="778"/>
      <c r="DN1344" s="778"/>
      <c r="DO1344" s="778"/>
      <c r="DP1344" s="778"/>
      <c r="DQ1344" s="778"/>
      <c r="DR1344" s="778"/>
      <c r="DS1344" s="778"/>
      <c r="DT1344" s="778"/>
      <c r="DU1344" s="778"/>
      <c r="DV1344" s="778"/>
      <c r="DW1344" s="778"/>
      <c r="DX1344" s="778"/>
      <c r="DY1344" s="778"/>
      <c r="DZ1344" s="778"/>
      <c r="EA1344" s="778"/>
      <c r="EB1344" s="778"/>
      <c r="EC1344" s="778"/>
      <c r="ED1344" s="778"/>
      <c r="EE1344" s="778"/>
      <c r="EF1344" s="778"/>
      <c r="EG1344" s="778"/>
      <c r="EH1344" s="778"/>
      <c r="EI1344" s="778"/>
      <c r="EJ1344" s="778"/>
      <c r="EK1344" s="778"/>
      <c r="EL1344" s="778"/>
      <c r="EM1344" s="778"/>
      <c r="EN1344" s="778"/>
      <c r="EO1344" s="778"/>
      <c r="EP1344" s="778"/>
      <c r="EQ1344" s="778"/>
      <c r="ER1344" s="778"/>
      <c r="ES1344" s="778"/>
      <c r="ET1344" s="778"/>
      <c r="EU1344" s="778"/>
      <c r="EV1344" s="778"/>
      <c r="EW1344" s="778"/>
      <c r="EX1344" s="778"/>
      <c r="EY1344" s="778"/>
      <c r="EZ1344" s="778"/>
      <c r="FA1344" s="778"/>
      <c r="FB1344" s="778"/>
      <c r="FC1344" s="778"/>
      <c r="FD1344" s="778"/>
      <c r="FE1344" s="778"/>
      <c r="FF1344" s="778"/>
      <c r="FG1344" s="778"/>
      <c r="FH1344" s="778"/>
      <c r="FI1344" s="778"/>
      <c r="FJ1344" s="778"/>
      <c r="FK1344" s="778"/>
      <c r="FL1344" s="778"/>
      <c r="FM1344" s="778"/>
      <c r="FN1344" s="778"/>
      <c r="FO1344" s="778"/>
      <c r="FP1344" s="778"/>
      <c r="FQ1344" s="778"/>
      <c r="FR1344" s="778"/>
      <c r="FS1344" s="778"/>
      <c r="FT1344" s="778"/>
      <c r="FU1344" s="778"/>
      <c r="FV1344" s="778"/>
      <c r="FW1344" s="778"/>
      <c r="FX1344" s="778"/>
      <c r="FY1344" s="778"/>
      <c r="FZ1344" s="778"/>
      <c r="GA1344" s="778"/>
      <c r="GB1344" s="778"/>
      <c r="GC1344" s="778"/>
      <c r="GD1344" s="778"/>
      <c r="GE1344" s="778"/>
      <c r="GF1344" s="778"/>
      <c r="GG1344" s="778"/>
      <c r="GH1344" s="778"/>
      <c r="GI1344" s="778"/>
      <c r="GJ1344" s="778"/>
      <c r="GK1344" s="778"/>
      <c r="GL1344" s="778"/>
      <c r="GM1344" s="778"/>
      <c r="GN1344" s="778"/>
      <c r="GO1344" s="778"/>
      <c r="GP1344" s="778"/>
      <c r="GQ1344" s="778"/>
      <c r="GR1344" s="778"/>
      <c r="GS1344" s="778"/>
      <c r="GT1344" s="778"/>
      <c r="GU1344" s="778"/>
      <c r="GV1344" s="778"/>
      <c r="GW1344" s="778"/>
      <c r="GX1344" s="778"/>
      <c r="GY1344" s="778"/>
      <c r="GZ1344" s="778"/>
      <c r="HA1344" s="778"/>
      <c r="HB1344" s="778"/>
      <c r="HC1344" s="778"/>
      <c r="HD1344" s="778"/>
      <c r="HE1344" s="778"/>
      <c r="HF1344" s="778"/>
      <c r="HG1344" s="778"/>
      <c r="HH1344" s="778"/>
    </row>
    <row r="1345" spans="1:216" s="782" customFormat="1">
      <c r="A1345" s="779"/>
      <c r="B1345" s="780"/>
      <c r="C1345" s="780"/>
      <c r="D1345" s="780"/>
      <c r="E1345" s="780"/>
      <c r="F1345" s="780"/>
      <c r="G1345" s="780"/>
      <c r="H1345" s="780"/>
      <c r="I1345" s="780"/>
      <c r="J1345" s="780"/>
      <c r="K1345" s="780"/>
      <c r="L1345" s="780"/>
      <c r="M1345" s="780"/>
      <c r="N1345" s="780"/>
      <c r="O1345" s="780"/>
      <c r="P1345" s="780"/>
      <c r="Q1345" s="781"/>
      <c r="R1345" s="778"/>
      <c r="S1345" s="778"/>
      <c r="T1345" s="778"/>
      <c r="U1345" s="778"/>
      <c r="V1345" s="778"/>
      <c r="W1345" s="778"/>
      <c r="X1345" s="778"/>
      <c r="Y1345" s="778"/>
      <c r="Z1345" s="778"/>
      <c r="AA1345" s="778"/>
      <c r="AB1345" s="778"/>
      <c r="AC1345" s="778"/>
      <c r="AD1345" s="778"/>
      <c r="AE1345" s="778"/>
      <c r="AF1345" s="778"/>
      <c r="AG1345" s="778"/>
      <c r="AH1345" s="778"/>
      <c r="AI1345" s="778"/>
      <c r="AJ1345" s="778"/>
      <c r="AK1345" s="778"/>
      <c r="AL1345" s="778"/>
      <c r="AM1345" s="778"/>
      <c r="AN1345" s="778"/>
      <c r="AO1345" s="778"/>
      <c r="AP1345" s="778"/>
      <c r="AQ1345" s="778"/>
      <c r="AR1345" s="778"/>
      <c r="AS1345" s="778"/>
      <c r="AT1345" s="778"/>
      <c r="AU1345" s="778"/>
      <c r="AV1345" s="778"/>
      <c r="AW1345" s="778"/>
      <c r="AX1345" s="778"/>
      <c r="AY1345" s="778"/>
      <c r="AZ1345" s="778"/>
      <c r="BA1345" s="778"/>
      <c r="BB1345" s="778"/>
      <c r="BC1345" s="778"/>
      <c r="BD1345" s="778"/>
      <c r="BE1345" s="778"/>
      <c r="BF1345" s="778"/>
      <c r="BG1345" s="778"/>
      <c r="BH1345" s="778"/>
      <c r="BI1345" s="778"/>
      <c r="BJ1345" s="778"/>
      <c r="BK1345" s="778"/>
      <c r="BL1345" s="778"/>
      <c r="BM1345" s="778"/>
      <c r="BN1345" s="778"/>
      <c r="BO1345" s="778"/>
      <c r="BP1345" s="778"/>
      <c r="BQ1345" s="778"/>
      <c r="BR1345" s="778"/>
      <c r="BS1345" s="778"/>
      <c r="BT1345" s="778"/>
      <c r="BU1345" s="778"/>
      <c r="BV1345" s="778"/>
      <c r="BW1345" s="778"/>
      <c r="BX1345" s="778"/>
      <c r="BY1345" s="778"/>
      <c r="BZ1345" s="778"/>
      <c r="CA1345" s="778"/>
      <c r="CB1345" s="778"/>
      <c r="CC1345" s="778"/>
      <c r="CD1345" s="778"/>
      <c r="CE1345" s="778"/>
      <c r="CF1345" s="778"/>
      <c r="CG1345" s="778"/>
      <c r="CH1345" s="778"/>
      <c r="CI1345" s="778"/>
      <c r="CJ1345" s="778"/>
      <c r="CK1345" s="778"/>
      <c r="CL1345" s="778"/>
      <c r="CM1345" s="778"/>
      <c r="CN1345" s="778"/>
      <c r="CO1345" s="778"/>
      <c r="CP1345" s="778"/>
      <c r="CQ1345" s="778"/>
      <c r="CR1345" s="778"/>
      <c r="CS1345" s="778"/>
      <c r="CT1345" s="778"/>
      <c r="CU1345" s="778"/>
      <c r="CV1345" s="778"/>
      <c r="CW1345" s="778"/>
      <c r="CX1345" s="778"/>
      <c r="CY1345" s="778"/>
      <c r="CZ1345" s="778"/>
      <c r="DA1345" s="778"/>
      <c r="DB1345" s="778"/>
      <c r="DC1345" s="778"/>
      <c r="DD1345" s="778"/>
      <c r="DE1345" s="778"/>
      <c r="DF1345" s="778"/>
      <c r="DG1345" s="778"/>
      <c r="DH1345" s="778"/>
      <c r="DI1345" s="778"/>
      <c r="DJ1345" s="778"/>
      <c r="DK1345" s="778"/>
      <c r="DL1345" s="778"/>
      <c r="DM1345" s="778"/>
      <c r="DN1345" s="778"/>
      <c r="DO1345" s="778"/>
      <c r="DP1345" s="778"/>
      <c r="DQ1345" s="778"/>
      <c r="DR1345" s="778"/>
      <c r="DS1345" s="778"/>
      <c r="DT1345" s="778"/>
      <c r="DU1345" s="778"/>
      <c r="DV1345" s="778"/>
      <c r="DW1345" s="778"/>
      <c r="DX1345" s="778"/>
      <c r="DY1345" s="778"/>
      <c r="DZ1345" s="778"/>
      <c r="EA1345" s="778"/>
      <c r="EB1345" s="778"/>
      <c r="EC1345" s="778"/>
      <c r="ED1345" s="778"/>
      <c r="EE1345" s="778"/>
      <c r="EF1345" s="778"/>
      <c r="EG1345" s="778"/>
      <c r="EH1345" s="778"/>
      <c r="EI1345" s="778"/>
      <c r="EJ1345" s="778"/>
      <c r="EK1345" s="778"/>
      <c r="EL1345" s="778"/>
      <c r="EM1345" s="778"/>
      <c r="EN1345" s="778"/>
      <c r="EO1345" s="778"/>
      <c r="EP1345" s="778"/>
      <c r="EQ1345" s="778"/>
      <c r="ER1345" s="778"/>
      <c r="ES1345" s="778"/>
      <c r="ET1345" s="778"/>
      <c r="EU1345" s="778"/>
      <c r="EV1345" s="778"/>
      <c r="EW1345" s="778"/>
      <c r="EX1345" s="778"/>
      <c r="EY1345" s="778"/>
      <c r="EZ1345" s="778"/>
      <c r="FA1345" s="778"/>
      <c r="FB1345" s="778"/>
      <c r="FC1345" s="778"/>
      <c r="FD1345" s="778"/>
      <c r="FE1345" s="778"/>
      <c r="FF1345" s="778"/>
      <c r="FG1345" s="778"/>
      <c r="FH1345" s="778"/>
      <c r="FI1345" s="778"/>
      <c r="FJ1345" s="778"/>
      <c r="FK1345" s="778"/>
      <c r="FL1345" s="778"/>
      <c r="FM1345" s="778"/>
      <c r="FN1345" s="778"/>
      <c r="FO1345" s="778"/>
      <c r="FP1345" s="778"/>
      <c r="FQ1345" s="778"/>
      <c r="FR1345" s="778"/>
      <c r="FS1345" s="778"/>
      <c r="FT1345" s="778"/>
      <c r="FU1345" s="778"/>
      <c r="FV1345" s="778"/>
      <c r="FW1345" s="778"/>
      <c r="FX1345" s="778"/>
      <c r="FY1345" s="778"/>
      <c r="FZ1345" s="778"/>
      <c r="GA1345" s="778"/>
      <c r="GB1345" s="778"/>
      <c r="GC1345" s="778"/>
      <c r="GD1345" s="778"/>
      <c r="GE1345" s="778"/>
      <c r="GF1345" s="778"/>
      <c r="GG1345" s="778"/>
      <c r="GH1345" s="778"/>
      <c r="GI1345" s="778"/>
      <c r="GJ1345" s="778"/>
      <c r="GK1345" s="778"/>
      <c r="GL1345" s="778"/>
      <c r="GM1345" s="778"/>
      <c r="GN1345" s="778"/>
      <c r="GO1345" s="778"/>
      <c r="GP1345" s="778"/>
      <c r="GQ1345" s="778"/>
      <c r="GR1345" s="778"/>
      <c r="GS1345" s="778"/>
      <c r="GT1345" s="778"/>
      <c r="GU1345" s="778"/>
      <c r="GV1345" s="778"/>
      <c r="GW1345" s="778"/>
      <c r="GX1345" s="778"/>
      <c r="GY1345" s="778"/>
      <c r="GZ1345" s="778"/>
      <c r="HA1345" s="778"/>
      <c r="HB1345" s="778"/>
      <c r="HC1345" s="778"/>
      <c r="HD1345" s="778"/>
      <c r="HE1345" s="778"/>
      <c r="HF1345" s="778"/>
      <c r="HG1345" s="778"/>
      <c r="HH1345" s="778"/>
    </row>
    <row r="1346" spans="1:216" s="782" customFormat="1">
      <c r="A1346" s="779"/>
      <c r="B1346" s="780"/>
      <c r="C1346" s="780"/>
      <c r="D1346" s="780"/>
      <c r="E1346" s="780"/>
      <c r="F1346" s="780"/>
      <c r="G1346" s="780"/>
      <c r="H1346" s="780"/>
      <c r="I1346" s="780"/>
      <c r="J1346" s="780"/>
      <c r="K1346" s="780"/>
      <c r="L1346" s="780"/>
      <c r="M1346" s="780"/>
      <c r="N1346" s="780"/>
      <c r="O1346" s="780"/>
      <c r="P1346" s="780"/>
      <c r="Q1346" s="781"/>
      <c r="R1346" s="778"/>
      <c r="S1346" s="778"/>
      <c r="T1346" s="778"/>
      <c r="U1346" s="778"/>
      <c r="V1346" s="778"/>
      <c r="W1346" s="778"/>
      <c r="X1346" s="778"/>
      <c r="Y1346" s="778"/>
      <c r="Z1346" s="778"/>
      <c r="AA1346" s="778"/>
      <c r="AB1346" s="778"/>
      <c r="AC1346" s="778"/>
      <c r="AD1346" s="778"/>
      <c r="AE1346" s="778"/>
      <c r="AF1346" s="778"/>
      <c r="AG1346" s="778"/>
      <c r="AH1346" s="778"/>
      <c r="AI1346" s="778"/>
      <c r="AJ1346" s="778"/>
      <c r="AK1346" s="778"/>
      <c r="AL1346" s="778"/>
      <c r="AM1346" s="778"/>
      <c r="AN1346" s="778"/>
      <c r="AO1346" s="778"/>
      <c r="AP1346" s="778"/>
      <c r="AQ1346" s="778"/>
      <c r="AR1346" s="778"/>
      <c r="AS1346" s="778"/>
      <c r="AT1346" s="778"/>
      <c r="AU1346" s="778"/>
      <c r="AV1346" s="778"/>
      <c r="AW1346" s="778"/>
      <c r="AX1346" s="778"/>
      <c r="AY1346" s="778"/>
      <c r="AZ1346" s="778"/>
      <c r="BA1346" s="778"/>
      <c r="BB1346" s="778"/>
      <c r="BC1346" s="778"/>
      <c r="BD1346" s="778"/>
      <c r="BE1346" s="778"/>
      <c r="BF1346" s="778"/>
      <c r="BG1346" s="778"/>
      <c r="BH1346" s="778"/>
      <c r="BI1346" s="778"/>
      <c r="BJ1346" s="778"/>
      <c r="BK1346" s="778"/>
      <c r="BL1346" s="778"/>
      <c r="BM1346" s="778"/>
      <c r="BN1346" s="778"/>
      <c r="BO1346" s="778"/>
      <c r="BP1346" s="778"/>
      <c r="BQ1346" s="778"/>
      <c r="BR1346" s="778"/>
      <c r="BS1346" s="778"/>
      <c r="BT1346" s="778"/>
      <c r="BU1346" s="778"/>
      <c r="BV1346" s="778"/>
      <c r="BW1346" s="778"/>
      <c r="BX1346" s="778"/>
      <c r="BY1346" s="778"/>
      <c r="BZ1346" s="778"/>
      <c r="CA1346" s="778"/>
      <c r="CB1346" s="778"/>
      <c r="CC1346" s="778"/>
      <c r="CD1346" s="778"/>
      <c r="CE1346" s="778"/>
      <c r="CF1346" s="778"/>
      <c r="CG1346" s="778"/>
      <c r="CH1346" s="778"/>
      <c r="CI1346" s="778"/>
      <c r="CJ1346" s="778"/>
      <c r="CK1346" s="778"/>
      <c r="CL1346" s="778"/>
      <c r="CM1346" s="778"/>
      <c r="CN1346" s="778"/>
      <c r="CO1346" s="778"/>
      <c r="CP1346" s="778"/>
      <c r="CQ1346" s="778"/>
      <c r="CR1346" s="778"/>
      <c r="CS1346" s="778"/>
      <c r="CT1346" s="778"/>
      <c r="CU1346" s="778"/>
      <c r="CV1346" s="778"/>
      <c r="CW1346" s="778"/>
      <c r="CX1346" s="778"/>
      <c r="CY1346" s="778"/>
      <c r="CZ1346" s="778"/>
      <c r="DA1346" s="778"/>
      <c r="DB1346" s="778"/>
      <c r="DC1346" s="778"/>
      <c r="DD1346" s="778"/>
      <c r="DE1346" s="778"/>
      <c r="DF1346" s="778"/>
      <c r="DG1346" s="778"/>
      <c r="DH1346" s="778"/>
      <c r="DI1346" s="778"/>
      <c r="DJ1346" s="778"/>
      <c r="DK1346" s="778"/>
      <c r="DL1346" s="778"/>
      <c r="DM1346" s="778"/>
      <c r="DN1346" s="778"/>
      <c r="DO1346" s="778"/>
      <c r="DP1346" s="778"/>
      <c r="DQ1346" s="778"/>
      <c r="DR1346" s="778"/>
      <c r="DS1346" s="778"/>
      <c r="DT1346" s="778"/>
      <c r="DU1346" s="778"/>
      <c r="DV1346" s="778"/>
      <c r="DW1346" s="778"/>
      <c r="DX1346" s="778"/>
      <c r="DY1346" s="778"/>
      <c r="DZ1346" s="778"/>
      <c r="EA1346" s="778"/>
      <c r="EB1346" s="778"/>
      <c r="EC1346" s="778"/>
      <c r="ED1346" s="778"/>
      <c r="EE1346" s="778"/>
      <c r="EF1346" s="778"/>
      <c r="EG1346" s="778"/>
      <c r="EH1346" s="778"/>
      <c r="EI1346" s="778"/>
      <c r="EJ1346" s="778"/>
      <c r="EK1346" s="778"/>
      <c r="EL1346" s="778"/>
      <c r="EM1346" s="778"/>
      <c r="EN1346" s="778"/>
      <c r="EO1346" s="778"/>
      <c r="EP1346" s="778"/>
      <c r="EQ1346" s="778"/>
      <c r="ER1346" s="778"/>
      <c r="ES1346" s="778"/>
      <c r="ET1346" s="778"/>
      <c r="EU1346" s="778"/>
      <c r="EV1346" s="778"/>
      <c r="EW1346" s="778"/>
      <c r="EX1346" s="778"/>
      <c r="EY1346" s="778"/>
      <c r="EZ1346" s="778"/>
      <c r="FA1346" s="778"/>
      <c r="FB1346" s="778"/>
      <c r="FC1346" s="778"/>
      <c r="FD1346" s="778"/>
      <c r="FE1346" s="778"/>
      <c r="FF1346" s="778"/>
      <c r="FG1346" s="778"/>
      <c r="FH1346" s="778"/>
      <c r="FI1346" s="778"/>
      <c r="FJ1346" s="778"/>
      <c r="FK1346" s="778"/>
      <c r="FL1346" s="778"/>
      <c r="FM1346" s="778"/>
      <c r="FN1346" s="778"/>
      <c r="FO1346" s="778"/>
      <c r="FP1346" s="778"/>
      <c r="FQ1346" s="778"/>
      <c r="FR1346" s="778"/>
      <c r="FS1346" s="778"/>
      <c r="FT1346" s="778"/>
      <c r="FU1346" s="778"/>
      <c r="FV1346" s="778"/>
      <c r="FW1346" s="778"/>
      <c r="FX1346" s="778"/>
      <c r="FY1346" s="778"/>
      <c r="FZ1346" s="778"/>
      <c r="GA1346" s="778"/>
      <c r="GB1346" s="778"/>
      <c r="GC1346" s="778"/>
      <c r="GD1346" s="778"/>
      <c r="GE1346" s="778"/>
      <c r="GF1346" s="778"/>
      <c r="GG1346" s="778"/>
      <c r="GH1346" s="778"/>
      <c r="GI1346" s="778"/>
      <c r="GJ1346" s="778"/>
      <c r="GK1346" s="778"/>
      <c r="GL1346" s="778"/>
      <c r="GM1346" s="778"/>
      <c r="GN1346" s="778"/>
      <c r="GO1346" s="778"/>
      <c r="GP1346" s="778"/>
      <c r="GQ1346" s="778"/>
      <c r="GR1346" s="778"/>
      <c r="GS1346" s="778"/>
      <c r="GT1346" s="778"/>
      <c r="GU1346" s="778"/>
      <c r="GV1346" s="778"/>
      <c r="GW1346" s="778"/>
      <c r="GX1346" s="778"/>
      <c r="GY1346" s="778"/>
      <c r="GZ1346" s="778"/>
      <c r="HA1346" s="778"/>
      <c r="HB1346" s="778"/>
      <c r="HC1346" s="778"/>
      <c r="HD1346" s="778"/>
      <c r="HE1346" s="778"/>
      <c r="HF1346" s="778"/>
      <c r="HG1346" s="778"/>
      <c r="HH1346" s="778"/>
    </row>
    <row r="1347" spans="1:216" s="782" customFormat="1">
      <c r="A1347" s="779"/>
      <c r="B1347" s="780"/>
      <c r="C1347" s="780"/>
      <c r="D1347" s="780"/>
      <c r="E1347" s="780"/>
      <c r="F1347" s="780"/>
      <c r="G1347" s="780"/>
      <c r="H1347" s="780"/>
      <c r="I1347" s="780"/>
      <c r="J1347" s="780"/>
      <c r="K1347" s="780"/>
      <c r="L1347" s="780"/>
      <c r="M1347" s="780"/>
      <c r="N1347" s="780"/>
      <c r="O1347" s="780"/>
      <c r="P1347" s="780"/>
      <c r="Q1347" s="781"/>
      <c r="R1347" s="778"/>
      <c r="S1347" s="778"/>
      <c r="T1347" s="778"/>
      <c r="U1347" s="778"/>
      <c r="V1347" s="778"/>
      <c r="W1347" s="778"/>
      <c r="X1347" s="778"/>
      <c r="Y1347" s="778"/>
      <c r="Z1347" s="778"/>
      <c r="AA1347" s="778"/>
      <c r="AB1347" s="778"/>
      <c r="AC1347" s="778"/>
      <c r="AD1347" s="778"/>
      <c r="AE1347" s="778"/>
      <c r="AF1347" s="778"/>
      <c r="AG1347" s="778"/>
      <c r="AH1347" s="778"/>
      <c r="AI1347" s="778"/>
      <c r="AJ1347" s="778"/>
      <c r="AK1347" s="778"/>
      <c r="AL1347" s="778"/>
      <c r="AM1347" s="778"/>
      <c r="AN1347" s="778"/>
      <c r="AO1347" s="778"/>
      <c r="AP1347" s="778"/>
      <c r="AQ1347" s="778"/>
      <c r="AR1347" s="778"/>
      <c r="AS1347" s="778"/>
      <c r="AT1347" s="778"/>
      <c r="AU1347" s="778"/>
      <c r="AV1347" s="778"/>
      <c r="AW1347" s="778"/>
      <c r="AX1347" s="778"/>
      <c r="AY1347" s="778"/>
      <c r="AZ1347" s="778"/>
      <c r="BA1347" s="778"/>
      <c r="BB1347" s="778"/>
      <c r="BC1347" s="778"/>
      <c r="BD1347" s="778"/>
      <c r="BE1347" s="778"/>
      <c r="BF1347" s="778"/>
      <c r="BG1347" s="778"/>
      <c r="BH1347" s="778"/>
      <c r="BI1347" s="778"/>
      <c r="BJ1347" s="778"/>
      <c r="BK1347" s="778"/>
      <c r="BL1347" s="778"/>
      <c r="BM1347" s="778"/>
      <c r="BN1347" s="778"/>
      <c r="BO1347" s="778"/>
      <c r="BP1347" s="778"/>
      <c r="BQ1347" s="778"/>
      <c r="BR1347" s="778"/>
      <c r="BS1347" s="778"/>
      <c r="BT1347" s="778"/>
      <c r="BU1347" s="778"/>
      <c r="BV1347" s="778"/>
      <c r="BW1347" s="778"/>
      <c r="BX1347" s="778"/>
      <c r="BY1347" s="778"/>
      <c r="BZ1347" s="778"/>
      <c r="CA1347" s="778"/>
      <c r="CB1347" s="778"/>
      <c r="CC1347" s="778"/>
      <c r="CD1347" s="778"/>
      <c r="CE1347" s="778"/>
      <c r="CF1347" s="778"/>
      <c r="CG1347" s="778"/>
      <c r="CH1347" s="778"/>
      <c r="CI1347" s="778"/>
      <c r="CJ1347" s="778"/>
      <c r="CK1347" s="778"/>
      <c r="CL1347" s="778"/>
      <c r="CM1347" s="778"/>
      <c r="CN1347" s="778"/>
      <c r="CO1347" s="778"/>
      <c r="CP1347" s="778"/>
      <c r="CQ1347" s="778"/>
      <c r="CR1347" s="778"/>
      <c r="CS1347" s="778"/>
      <c r="CT1347" s="778"/>
      <c r="CU1347" s="778"/>
      <c r="CV1347" s="778"/>
      <c r="CW1347" s="778"/>
      <c r="CX1347" s="778"/>
      <c r="CY1347" s="778"/>
      <c r="CZ1347" s="778"/>
      <c r="DA1347" s="778"/>
      <c r="DB1347" s="778"/>
      <c r="DC1347" s="778"/>
      <c r="DD1347" s="778"/>
      <c r="DE1347" s="778"/>
      <c r="DF1347" s="778"/>
      <c r="DG1347" s="778"/>
      <c r="DH1347" s="778"/>
      <c r="DI1347" s="778"/>
      <c r="DJ1347" s="778"/>
      <c r="DK1347" s="778"/>
      <c r="DL1347" s="778"/>
      <c r="DM1347" s="778"/>
      <c r="DN1347" s="778"/>
      <c r="DO1347" s="778"/>
      <c r="DP1347" s="778"/>
      <c r="DQ1347" s="778"/>
      <c r="DR1347" s="778"/>
      <c r="DS1347" s="778"/>
      <c r="DT1347" s="778"/>
      <c r="DU1347" s="778"/>
      <c r="DV1347" s="778"/>
      <c r="DW1347" s="778"/>
      <c r="DX1347" s="778"/>
      <c r="DY1347" s="778"/>
      <c r="DZ1347" s="778"/>
      <c r="EA1347" s="778"/>
      <c r="EB1347" s="778"/>
      <c r="EC1347" s="778"/>
      <c r="ED1347" s="778"/>
      <c r="EE1347" s="778"/>
      <c r="EF1347" s="778"/>
      <c r="EG1347" s="778"/>
      <c r="EH1347" s="778"/>
      <c r="EI1347" s="778"/>
      <c r="EJ1347" s="778"/>
      <c r="EK1347" s="778"/>
      <c r="EL1347" s="778"/>
      <c r="EM1347" s="778"/>
      <c r="EN1347" s="778"/>
      <c r="EO1347" s="778"/>
      <c r="EP1347" s="778"/>
      <c r="EQ1347" s="778"/>
      <c r="ER1347" s="778"/>
      <c r="ES1347" s="778"/>
      <c r="ET1347" s="778"/>
      <c r="EU1347" s="778"/>
      <c r="EV1347" s="778"/>
      <c r="EW1347" s="778"/>
      <c r="EX1347" s="778"/>
      <c r="EY1347" s="778"/>
      <c r="EZ1347" s="778"/>
      <c r="FA1347" s="778"/>
      <c r="FB1347" s="778"/>
      <c r="FC1347" s="778"/>
      <c r="FD1347" s="778"/>
      <c r="FE1347" s="778"/>
      <c r="FF1347" s="778"/>
      <c r="FG1347" s="778"/>
      <c r="FH1347" s="778"/>
      <c r="FI1347" s="778"/>
      <c r="FJ1347" s="778"/>
      <c r="FK1347" s="778"/>
      <c r="FL1347" s="778"/>
      <c r="FM1347" s="778"/>
      <c r="FN1347" s="778"/>
      <c r="FO1347" s="778"/>
      <c r="FP1347" s="778"/>
      <c r="FQ1347" s="778"/>
      <c r="FR1347" s="778"/>
      <c r="FS1347" s="778"/>
      <c r="FT1347" s="778"/>
      <c r="FU1347" s="778"/>
      <c r="FV1347" s="778"/>
      <c r="FW1347" s="778"/>
      <c r="FX1347" s="778"/>
      <c r="FY1347" s="778"/>
      <c r="FZ1347" s="778"/>
      <c r="GA1347" s="778"/>
      <c r="GB1347" s="778"/>
      <c r="GC1347" s="778"/>
      <c r="GD1347" s="778"/>
      <c r="GE1347" s="778"/>
      <c r="GF1347" s="778"/>
      <c r="GG1347" s="778"/>
      <c r="GH1347" s="778"/>
      <c r="GI1347" s="778"/>
      <c r="GJ1347" s="778"/>
      <c r="GK1347" s="778"/>
      <c r="GL1347" s="778"/>
      <c r="GM1347" s="778"/>
      <c r="GN1347" s="778"/>
      <c r="GO1347" s="778"/>
      <c r="GP1347" s="778"/>
      <c r="GQ1347" s="778"/>
      <c r="GR1347" s="778"/>
      <c r="GS1347" s="778"/>
      <c r="GT1347" s="778"/>
      <c r="GU1347" s="778"/>
      <c r="GV1347" s="778"/>
      <c r="GW1347" s="778"/>
      <c r="GX1347" s="778"/>
      <c r="GY1347" s="778"/>
      <c r="GZ1347" s="778"/>
      <c r="HA1347" s="778"/>
      <c r="HB1347" s="778"/>
      <c r="HC1347" s="778"/>
      <c r="HD1347" s="778"/>
      <c r="HE1347" s="778"/>
      <c r="HF1347" s="778"/>
      <c r="HG1347" s="778"/>
      <c r="HH1347" s="778"/>
    </row>
    <row r="1348" spans="1:216" s="782" customFormat="1">
      <c r="A1348" s="779"/>
      <c r="B1348" s="780"/>
      <c r="C1348" s="780"/>
      <c r="D1348" s="780"/>
      <c r="E1348" s="780"/>
      <c r="F1348" s="780"/>
      <c r="G1348" s="780"/>
      <c r="H1348" s="780"/>
      <c r="I1348" s="780"/>
      <c r="J1348" s="780"/>
      <c r="K1348" s="780"/>
      <c r="L1348" s="780"/>
      <c r="M1348" s="780"/>
      <c r="N1348" s="780"/>
      <c r="O1348" s="780"/>
      <c r="P1348" s="780"/>
      <c r="Q1348" s="781"/>
      <c r="R1348" s="778"/>
      <c r="S1348" s="778"/>
      <c r="T1348" s="778"/>
      <c r="U1348" s="778"/>
      <c r="V1348" s="778"/>
      <c r="W1348" s="778"/>
      <c r="X1348" s="778"/>
      <c r="Y1348" s="778"/>
      <c r="Z1348" s="778"/>
      <c r="AA1348" s="778"/>
      <c r="AB1348" s="778"/>
      <c r="AC1348" s="778"/>
      <c r="AD1348" s="778"/>
      <c r="AE1348" s="778"/>
      <c r="AF1348" s="778"/>
      <c r="AG1348" s="778"/>
      <c r="AH1348" s="778"/>
      <c r="AI1348" s="778"/>
      <c r="AJ1348" s="778"/>
      <c r="AK1348" s="778"/>
      <c r="AL1348" s="778"/>
      <c r="AM1348" s="778"/>
      <c r="AN1348" s="778"/>
      <c r="AO1348" s="778"/>
      <c r="AP1348" s="778"/>
      <c r="AQ1348" s="778"/>
      <c r="AR1348" s="778"/>
      <c r="AS1348" s="778"/>
      <c r="AT1348" s="778"/>
      <c r="AU1348" s="778"/>
      <c r="AV1348" s="778"/>
      <c r="AW1348" s="778"/>
      <c r="AX1348" s="778"/>
      <c r="AY1348" s="778"/>
      <c r="AZ1348" s="778"/>
      <c r="BA1348" s="778"/>
      <c r="BB1348" s="778"/>
      <c r="BC1348" s="778"/>
      <c r="BD1348" s="778"/>
      <c r="BE1348" s="778"/>
      <c r="BF1348" s="778"/>
      <c r="BG1348" s="778"/>
      <c r="BH1348" s="778"/>
      <c r="BI1348" s="778"/>
      <c r="BJ1348" s="778"/>
      <c r="BK1348" s="778"/>
      <c r="BL1348" s="778"/>
      <c r="BM1348" s="778"/>
      <c r="BN1348" s="778"/>
      <c r="BO1348" s="778"/>
      <c r="BP1348" s="778"/>
      <c r="BQ1348" s="778"/>
      <c r="BR1348" s="778"/>
      <c r="BS1348" s="778"/>
      <c r="BT1348" s="778"/>
      <c r="BU1348" s="778"/>
      <c r="BV1348" s="778"/>
      <c r="BW1348" s="778"/>
      <c r="BX1348" s="778"/>
      <c r="BY1348" s="778"/>
      <c r="BZ1348" s="778"/>
      <c r="CA1348" s="778"/>
      <c r="CB1348" s="778"/>
      <c r="CC1348" s="778"/>
      <c r="CD1348" s="778"/>
      <c r="CE1348" s="778"/>
      <c r="CF1348" s="778"/>
      <c r="CG1348" s="778"/>
      <c r="CH1348" s="778"/>
      <c r="CI1348" s="778"/>
      <c r="CJ1348" s="778"/>
      <c r="CK1348" s="778"/>
      <c r="CL1348" s="778"/>
      <c r="CM1348" s="778"/>
      <c r="CN1348" s="778"/>
      <c r="CO1348" s="778"/>
      <c r="CP1348" s="778"/>
      <c r="CQ1348" s="778"/>
      <c r="CR1348" s="778"/>
      <c r="CS1348" s="778"/>
      <c r="CT1348" s="778"/>
      <c r="CU1348" s="778"/>
      <c r="CV1348" s="778"/>
      <c r="CW1348" s="778"/>
      <c r="CX1348" s="778"/>
      <c r="CY1348" s="778"/>
      <c r="CZ1348" s="778"/>
      <c r="DA1348" s="778"/>
      <c r="DB1348" s="778"/>
      <c r="DC1348" s="778"/>
      <c r="DD1348" s="778"/>
      <c r="DE1348" s="778"/>
      <c r="DF1348" s="778"/>
      <c r="DG1348" s="778"/>
      <c r="DH1348" s="778"/>
      <c r="DI1348" s="778"/>
      <c r="DJ1348" s="778"/>
      <c r="DK1348" s="778"/>
      <c r="DL1348" s="778"/>
      <c r="DM1348" s="778"/>
      <c r="DN1348" s="778"/>
      <c r="DO1348" s="778"/>
      <c r="DP1348" s="778"/>
      <c r="DQ1348" s="778"/>
      <c r="DR1348" s="778"/>
      <c r="DS1348" s="778"/>
      <c r="DT1348" s="778"/>
      <c r="DU1348" s="778"/>
      <c r="DV1348" s="778"/>
      <c r="DW1348" s="778"/>
      <c r="DX1348" s="778"/>
      <c r="DY1348" s="778"/>
      <c r="DZ1348" s="778"/>
      <c r="EA1348" s="778"/>
      <c r="EB1348" s="778"/>
      <c r="EC1348" s="778"/>
      <c r="ED1348" s="778"/>
      <c r="EE1348" s="778"/>
      <c r="EF1348" s="778"/>
      <c r="EG1348" s="778"/>
      <c r="EH1348" s="778"/>
      <c r="EI1348" s="778"/>
      <c r="EJ1348" s="778"/>
      <c r="EK1348" s="778"/>
      <c r="EL1348" s="778"/>
      <c r="EM1348" s="778"/>
      <c r="EN1348" s="778"/>
      <c r="EO1348" s="778"/>
      <c r="EP1348" s="778"/>
      <c r="EQ1348" s="778"/>
      <c r="ER1348" s="778"/>
      <c r="ES1348" s="778"/>
      <c r="ET1348" s="778"/>
      <c r="EU1348" s="778"/>
      <c r="EV1348" s="778"/>
      <c r="EW1348" s="778"/>
      <c r="EX1348" s="778"/>
      <c r="EY1348" s="778"/>
      <c r="EZ1348" s="778"/>
      <c r="FA1348" s="778"/>
      <c r="FB1348" s="778"/>
      <c r="FC1348" s="778"/>
      <c r="FD1348" s="778"/>
      <c r="FE1348" s="778"/>
      <c r="FF1348" s="778"/>
      <c r="FG1348" s="778"/>
      <c r="FH1348" s="778"/>
      <c r="FI1348" s="778"/>
      <c r="FJ1348" s="778"/>
      <c r="FK1348" s="778"/>
      <c r="FL1348" s="778"/>
      <c r="FM1348" s="778"/>
      <c r="FN1348" s="778"/>
      <c r="FO1348" s="778"/>
      <c r="FP1348" s="778"/>
      <c r="FQ1348" s="778"/>
      <c r="FR1348" s="778"/>
      <c r="FS1348" s="778"/>
      <c r="FT1348" s="778"/>
      <c r="FU1348" s="778"/>
      <c r="FV1348" s="778"/>
      <c r="FW1348" s="778"/>
      <c r="FX1348" s="778"/>
      <c r="FY1348" s="778"/>
      <c r="FZ1348" s="778"/>
      <c r="GA1348" s="778"/>
      <c r="GB1348" s="778"/>
      <c r="GC1348" s="778"/>
      <c r="GD1348" s="778"/>
      <c r="GE1348" s="778"/>
      <c r="GF1348" s="778"/>
      <c r="GG1348" s="778"/>
      <c r="GH1348" s="778"/>
      <c r="GI1348" s="778"/>
      <c r="GJ1348" s="778"/>
      <c r="GK1348" s="778"/>
      <c r="GL1348" s="778"/>
      <c r="GM1348" s="778"/>
      <c r="GN1348" s="778"/>
      <c r="GO1348" s="778"/>
      <c r="GP1348" s="778"/>
      <c r="GQ1348" s="778"/>
      <c r="GR1348" s="778"/>
      <c r="GS1348" s="778"/>
      <c r="GT1348" s="778"/>
      <c r="GU1348" s="778"/>
      <c r="GV1348" s="778"/>
      <c r="GW1348" s="778"/>
      <c r="GX1348" s="778"/>
      <c r="GY1348" s="778"/>
      <c r="GZ1348" s="778"/>
      <c r="HA1348" s="778"/>
      <c r="HB1348" s="778"/>
      <c r="HC1348" s="778"/>
      <c r="HD1348" s="778"/>
      <c r="HE1348" s="778"/>
      <c r="HF1348" s="778"/>
      <c r="HG1348" s="778"/>
      <c r="HH1348" s="778"/>
    </row>
    <row r="1349" spans="1:216" s="782" customFormat="1">
      <c r="A1349" s="779"/>
      <c r="B1349" s="780"/>
      <c r="C1349" s="780"/>
      <c r="D1349" s="780"/>
      <c r="E1349" s="780"/>
      <c r="F1349" s="780"/>
      <c r="G1349" s="780"/>
      <c r="H1349" s="780"/>
      <c r="I1349" s="780"/>
      <c r="J1349" s="780"/>
      <c r="K1349" s="780"/>
      <c r="L1349" s="780"/>
      <c r="M1349" s="780"/>
      <c r="N1349" s="780"/>
      <c r="O1349" s="780"/>
      <c r="P1349" s="780"/>
      <c r="Q1349" s="781"/>
      <c r="R1349" s="778"/>
      <c r="S1349" s="778"/>
      <c r="T1349" s="778"/>
      <c r="U1349" s="778"/>
      <c r="V1349" s="778"/>
      <c r="W1349" s="778"/>
      <c r="X1349" s="778"/>
      <c r="Y1349" s="778"/>
      <c r="Z1349" s="778"/>
      <c r="AA1349" s="778"/>
      <c r="AB1349" s="778"/>
      <c r="AC1349" s="778"/>
      <c r="AD1349" s="778"/>
      <c r="AE1349" s="778"/>
      <c r="AF1349" s="778"/>
      <c r="AG1349" s="778"/>
      <c r="AH1349" s="778"/>
      <c r="AI1349" s="778"/>
      <c r="AJ1349" s="778"/>
      <c r="AK1349" s="778"/>
      <c r="AL1349" s="778"/>
      <c r="AM1349" s="778"/>
      <c r="AN1349" s="778"/>
      <c r="AO1349" s="778"/>
      <c r="AP1349" s="778"/>
      <c r="AQ1349" s="778"/>
      <c r="AR1349" s="778"/>
      <c r="AS1349" s="778"/>
      <c r="AT1349" s="778"/>
      <c r="AU1349" s="778"/>
      <c r="AV1349" s="778"/>
      <c r="AW1349" s="778"/>
      <c r="AX1349" s="778"/>
      <c r="AY1349" s="778"/>
      <c r="AZ1349" s="778"/>
      <c r="BA1349" s="778"/>
      <c r="BB1349" s="778"/>
      <c r="BC1349" s="778"/>
      <c r="BD1349" s="778"/>
      <c r="BE1349" s="778"/>
      <c r="BF1349" s="778"/>
      <c r="BG1349" s="778"/>
      <c r="BH1349" s="778"/>
      <c r="BI1349" s="778"/>
      <c r="BJ1349" s="778"/>
      <c r="BK1349" s="778"/>
      <c r="BL1349" s="778"/>
      <c r="BM1349" s="778"/>
      <c r="BN1349" s="778"/>
      <c r="BO1349" s="778"/>
      <c r="BP1349" s="778"/>
      <c r="BQ1349" s="778"/>
      <c r="BR1349" s="778"/>
      <c r="BS1349" s="778"/>
      <c r="BT1349" s="778"/>
      <c r="BU1349" s="778"/>
      <c r="BV1349" s="778"/>
      <c r="BW1349" s="778"/>
      <c r="BX1349" s="778"/>
      <c r="BY1349" s="778"/>
      <c r="BZ1349" s="778"/>
      <c r="CA1349" s="778"/>
      <c r="CB1349" s="778"/>
      <c r="CC1349" s="778"/>
      <c r="CD1349" s="778"/>
      <c r="CE1349" s="778"/>
      <c r="CF1349" s="778"/>
      <c r="CG1349" s="778"/>
      <c r="CH1349" s="778"/>
      <c r="CI1349" s="778"/>
      <c r="CJ1349" s="778"/>
      <c r="CK1349" s="778"/>
      <c r="CL1349" s="778"/>
      <c r="CM1349" s="778"/>
      <c r="CN1349" s="778"/>
      <c r="CO1349" s="778"/>
      <c r="CP1349" s="778"/>
      <c r="CQ1349" s="778"/>
      <c r="CR1349" s="778"/>
      <c r="CS1349" s="778"/>
      <c r="CT1349" s="778"/>
      <c r="CU1349" s="778"/>
      <c r="CV1349" s="778"/>
      <c r="CW1349" s="778"/>
      <c r="CX1349" s="778"/>
      <c r="CY1349" s="778"/>
      <c r="CZ1349" s="778"/>
      <c r="DA1349" s="778"/>
      <c r="DB1349" s="778"/>
      <c r="DC1349" s="778"/>
      <c r="DD1349" s="778"/>
      <c r="DE1349" s="778"/>
      <c r="DF1349" s="778"/>
      <c r="DG1349" s="778"/>
      <c r="DH1349" s="778"/>
      <c r="DI1349" s="778"/>
      <c r="DJ1349" s="778"/>
      <c r="DK1349" s="778"/>
      <c r="DL1349" s="778"/>
      <c r="DM1349" s="778"/>
      <c r="DN1349" s="778"/>
      <c r="DO1349" s="778"/>
      <c r="DP1349" s="778"/>
      <c r="DQ1349" s="778"/>
      <c r="DR1349" s="778"/>
      <c r="DS1349" s="778"/>
      <c r="DT1349" s="778"/>
      <c r="DU1349" s="778"/>
      <c r="DV1349" s="778"/>
      <c r="DW1349" s="778"/>
      <c r="DX1349" s="778"/>
      <c r="DY1349" s="778"/>
      <c r="DZ1349" s="778"/>
      <c r="EA1349" s="778"/>
      <c r="EB1349" s="778"/>
      <c r="EC1349" s="778"/>
      <c r="ED1349" s="778"/>
      <c r="EE1349" s="778"/>
      <c r="EF1349" s="778"/>
      <c r="EG1349" s="778"/>
      <c r="EH1349" s="778"/>
      <c r="EI1349" s="778"/>
      <c r="EJ1349" s="778"/>
      <c r="EK1349" s="778"/>
      <c r="EL1349" s="778"/>
      <c r="EM1349" s="778"/>
      <c r="EN1349" s="778"/>
      <c r="EO1349" s="778"/>
      <c r="EP1349" s="778"/>
      <c r="EQ1349" s="778"/>
      <c r="ER1349" s="778"/>
      <c r="ES1349" s="778"/>
      <c r="ET1349" s="778"/>
      <c r="EU1349" s="778"/>
      <c r="EV1349" s="778"/>
      <c r="EW1349" s="778"/>
      <c r="EX1349" s="778"/>
      <c r="EY1349" s="778"/>
      <c r="EZ1349" s="778"/>
      <c r="FA1349" s="778"/>
      <c r="FB1349" s="778"/>
      <c r="FC1349" s="778"/>
      <c r="FD1349" s="778"/>
      <c r="FE1349" s="778"/>
      <c r="FF1349" s="778"/>
      <c r="FG1349" s="778"/>
      <c r="FH1349" s="778"/>
      <c r="FI1349" s="778"/>
      <c r="FJ1349" s="778"/>
      <c r="FK1349" s="778"/>
      <c r="FL1349" s="778"/>
      <c r="FM1349" s="778"/>
      <c r="FN1349" s="778"/>
      <c r="FO1349" s="778"/>
      <c r="FP1349" s="778"/>
      <c r="FQ1349" s="778"/>
      <c r="FR1349" s="778"/>
      <c r="FS1349" s="778"/>
      <c r="FT1349" s="778"/>
      <c r="FU1349" s="778"/>
      <c r="FV1349" s="778"/>
      <c r="FW1349" s="778"/>
      <c r="FX1349" s="778"/>
      <c r="FY1349" s="778"/>
      <c r="FZ1349" s="778"/>
      <c r="GA1349" s="778"/>
      <c r="GB1349" s="778"/>
      <c r="GC1349" s="778"/>
      <c r="GD1349" s="778"/>
      <c r="GE1349" s="778"/>
      <c r="GF1349" s="778"/>
      <c r="GG1349" s="778"/>
      <c r="GH1349" s="778"/>
      <c r="GI1349" s="778"/>
      <c r="GJ1349" s="778"/>
      <c r="GK1349" s="778"/>
      <c r="GL1349" s="778"/>
      <c r="GM1349" s="778"/>
      <c r="GN1349" s="778"/>
      <c r="GO1349" s="778"/>
      <c r="GP1349" s="778"/>
      <c r="GQ1349" s="778"/>
      <c r="GR1349" s="778"/>
      <c r="GS1349" s="778"/>
      <c r="GT1349" s="778"/>
      <c r="GU1349" s="778"/>
      <c r="GV1349" s="778"/>
      <c r="GW1349" s="778"/>
      <c r="GX1349" s="778"/>
      <c r="GY1349" s="778"/>
      <c r="GZ1349" s="778"/>
      <c r="HA1349" s="778"/>
      <c r="HB1349" s="778"/>
      <c r="HC1349" s="778"/>
      <c r="HD1349" s="778"/>
      <c r="HE1349" s="778"/>
      <c r="HF1349" s="778"/>
      <c r="HG1349" s="778"/>
      <c r="HH1349" s="778"/>
    </row>
    <row r="1350" spans="1:216" s="782" customFormat="1">
      <c r="A1350" s="779"/>
      <c r="B1350" s="780"/>
      <c r="C1350" s="780"/>
      <c r="D1350" s="780"/>
      <c r="E1350" s="780"/>
      <c r="F1350" s="780"/>
      <c r="G1350" s="780"/>
      <c r="H1350" s="780"/>
      <c r="I1350" s="780"/>
      <c r="J1350" s="780"/>
      <c r="K1350" s="780"/>
      <c r="L1350" s="780"/>
      <c r="M1350" s="780"/>
      <c r="N1350" s="780"/>
      <c r="O1350" s="780"/>
      <c r="P1350" s="780"/>
      <c r="Q1350" s="781"/>
      <c r="R1350" s="778"/>
      <c r="S1350" s="778"/>
      <c r="T1350" s="778"/>
      <c r="U1350" s="778"/>
      <c r="V1350" s="778"/>
      <c r="W1350" s="778"/>
      <c r="X1350" s="778"/>
      <c r="Y1350" s="778"/>
      <c r="Z1350" s="778"/>
      <c r="AA1350" s="778"/>
      <c r="AB1350" s="778"/>
      <c r="AC1350" s="778"/>
      <c r="AD1350" s="778"/>
      <c r="AE1350" s="778"/>
      <c r="AF1350" s="778"/>
      <c r="AG1350" s="778"/>
      <c r="AH1350" s="778"/>
      <c r="AI1350" s="778"/>
      <c r="AJ1350" s="778"/>
      <c r="AK1350" s="778"/>
      <c r="AL1350" s="778"/>
      <c r="AM1350" s="778"/>
      <c r="AN1350" s="778"/>
      <c r="AO1350" s="778"/>
      <c r="AP1350" s="778"/>
      <c r="AQ1350" s="778"/>
      <c r="AR1350" s="778"/>
      <c r="AS1350" s="778"/>
      <c r="AT1350" s="778"/>
      <c r="AU1350" s="778"/>
      <c r="AV1350" s="778"/>
      <c r="AW1350" s="778"/>
      <c r="AX1350" s="778"/>
      <c r="AY1350" s="778"/>
      <c r="AZ1350" s="778"/>
      <c r="BA1350" s="778"/>
      <c r="BB1350" s="778"/>
      <c r="BC1350" s="778"/>
      <c r="BD1350" s="778"/>
      <c r="BE1350" s="778"/>
      <c r="BF1350" s="778"/>
      <c r="BG1350" s="778"/>
      <c r="BH1350" s="778"/>
      <c r="BI1350" s="778"/>
      <c r="BJ1350" s="778"/>
      <c r="BK1350" s="778"/>
      <c r="BL1350" s="778"/>
      <c r="BM1350" s="778"/>
      <c r="BN1350" s="778"/>
      <c r="BO1350" s="778"/>
      <c r="BP1350" s="778"/>
      <c r="BQ1350" s="778"/>
      <c r="BR1350" s="778"/>
      <c r="BS1350" s="778"/>
      <c r="BT1350" s="778"/>
      <c r="BU1350" s="778"/>
      <c r="BV1350" s="778"/>
      <c r="BW1350" s="778"/>
      <c r="BX1350" s="778"/>
      <c r="BY1350" s="778"/>
      <c r="BZ1350" s="778"/>
      <c r="CA1350" s="778"/>
      <c r="CB1350" s="778"/>
      <c r="CC1350" s="778"/>
      <c r="CD1350" s="778"/>
      <c r="CE1350" s="778"/>
      <c r="CF1350" s="778"/>
      <c r="CG1350" s="778"/>
      <c r="CH1350" s="778"/>
      <c r="CI1350" s="778"/>
      <c r="CJ1350" s="778"/>
      <c r="CK1350" s="778"/>
      <c r="CL1350" s="778"/>
      <c r="CM1350" s="778"/>
      <c r="CN1350" s="778"/>
      <c r="CO1350" s="778"/>
      <c r="CP1350" s="778"/>
      <c r="CQ1350" s="778"/>
      <c r="CR1350" s="778"/>
      <c r="CS1350" s="778"/>
      <c r="CT1350" s="778"/>
      <c r="CU1350" s="778"/>
      <c r="CV1350" s="778"/>
      <c r="CW1350" s="778"/>
      <c r="CX1350" s="778"/>
      <c r="CY1350" s="778"/>
      <c r="CZ1350" s="778"/>
      <c r="DA1350" s="778"/>
      <c r="DB1350" s="778"/>
      <c r="DC1350" s="778"/>
      <c r="DD1350" s="778"/>
      <c r="DE1350" s="778"/>
      <c r="DF1350" s="778"/>
      <c r="DG1350" s="778"/>
      <c r="DH1350" s="778"/>
      <c r="DI1350" s="778"/>
      <c r="DJ1350" s="778"/>
      <c r="DK1350" s="778"/>
      <c r="DL1350" s="778"/>
      <c r="DM1350" s="778"/>
      <c r="DN1350" s="778"/>
      <c r="DO1350" s="778"/>
      <c r="DP1350" s="778"/>
      <c r="DQ1350" s="778"/>
      <c r="DR1350" s="778"/>
      <c r="DS1350" s="778"/>
      <c r="DT1350" s="778"/>
      <c r="DU1350" s="778"/>
      <c r="DV1350" s="778"/>
      <c r="DW1350" s="778"/>
      <c r="DX1350" s="778"/>
      <c r="DY1350" s="778"/>
      <c r="DZ1350" s="778"/>
      <c r="EA1350" s="778"/>
      <c r="EB1350" s="778"/>
      <c r="EC1350" s="778"/>
      <c r="ED1350" s="778"/>
      <c r="EE1350" s="778"/>
      <c r="EF1350" s="778"/>
      <c r="EG1350" s="778"/>
      <c r="EH1350" s="778"/>
      <c r="EI1350" s="778"/>
      <c r="EJ1350" s="778"/>
      <c r="EK1350" s="778"/>
      <c r="EL1350" s="778"/>
      <c r="EM1350" s="778"/>
      <c r="EN1350" s="778"/>
      <c r="EO1350" s="778"/>
      <c r="EP1350" s="778"/>
      <c r="EQ1350" s="778"/>
      <c r="ER1350" s="778"/>
      <c r="ES1350" s="778"/>
      <c r="ET1350" s="778"/>
      <c r="EU1350" s="778"/>
      <c r="EV1350" s="778"/>
      <c r="EW1350" s="778"/>
      <c r="EX1350" s="778"/>
      <c r="EY1350" s="778"/>
      <c r="EZ1350" s="778"/>
      <c r="FA1350" s="778"/>
      <c r="FB1350" s="778"/>
      <c r="FC1350" s="778"/>
      <c r="FD1350" s="778"/>
      <c r="FE1350" s="778"/>
      <c r="FF1350" s="778"/>
      <c r="FG1350" s="778"/>
      <c r="FH1350" s="778"/>
      <c r="FI1350" s="778"/>
      <c r="FJ1350" s="778"/>
      <c r="FK1350" s="778"/>
      <c r="FL1350" s="778"/>
      <c r="FM1350" s="778"/>
      <c r="FN1350" s="778"/>
      <c r="FO1350" s="778"/>
      <c r="FP1350" s="778"/>
      <c r="FQ1350" s="778"/>
      <c r="FR1350" s="778"/>
      <c r="FS1350" s="778"/>
      <c r="FT1350" s="778"/>
      <c r="FU1350" s="778"/>
      <c r="FV1350" s="778"/>
      <c r="FW1350" s="778"/>
      <c r="FX1350" s="778"/>
      <c r="FY1350" s="778"/>
      <c r="FZ1350" s="778"/>
      <c r="GA1350" s="778"/>
      <c r="GB1350" s="778"/>
      <c r="GC1350" s="778"/>
      <c r="GD1350" s="778"/>
      <c r="GE1350" s="778"/>
      <c r="GF1350" s="778"/>
      <c r="GG1350" s="778"/>
      <c r="GH1350" s="778"/>
      <c r="GI1350" s="778"/>
      <c r="GJ1350" s="778"/>
      <c r="GK1350" s="778"/>
      <c r="GL1350" s="778"/>
      <c r="GM1350" s="778"/>
      <c r="GN1350" s="778"/>
      <c r="GO1350" s="778"/>
      <c r="GP1350" s="778"/>
      <c r="GQ1350" s="778"/>
      <c r="GR1350" s="778"/>
      <c r="GS1350" s="778"/>
      <c r="GT1350" s="778"/>
      <c r="GU1350" s="778"/>
      <c r="GV1350" s="778"/>
      <c r="GW1350" s="778"/>
      <c r="GX1350" s="778"/>
      <c r="GY1350" s="778"/>
      <c r="GZ1350" s="778"/>
      <c r="HA1350" s="778"/>
      <c r="HB1350" s="778"/>
      <c r="HC1350" s="778"/>
      <c r="HD1350" s="778"/>
      <c r="HE1350" s="778"/>
      <c r="HF1350" s="778"/>
      <c r="HG1350" s="778"/>
      <c r="HH1350" s="778"/>
    </row>
    <row r="1351" spans="1:216" s="782" customFormat="1">
      <c r="A1351" s="779"/>
      <c r="B1351" s="780"/>
      <c r="C1351" s="780"/>
      <c r="D1351" s="780"/>
      <c r="E1351" s="780"/>
      <c r="F1351" s="780"/>
      <c r="G1351" s="780"/>
      <c r="H1351" s="780"/>
      <c r="I1351" s="780"/>
      <c r="J1351" s="780"/>
      <c r="K1351" s="780"/>
      <c r="L1351" s="780"/>
      <c r="M1351" s="780"/>
      <c r="N1351" s="780"/>
      <c r="O1351" s="780"/>
      <c r="P1351" s="780"/>
      <c r="Q1351" s="781"/>
      <c r="R1351" s="778"/>
      <c r="S1351" s="778"/>
      <c r="T1351" s="778"/>
      <c r="U1351" s="778"/>
      <c r="V1351" s="778"/>
      <c r="W1351" s="778"/>
      <c r="X1351" s="778"/>
      <c r="Y1351" s="778"/>
      <c r="Z1351" s="778"/>
      <c r="AA1351" s="778"/>
      <c r="AB1351" s="778"/>
      <c r="AC1351" s="778"/>
      <c r="AD1351" s="778"/>
      <c r="AE1351" s="778"/>
      <c r="AF1351" s="778"/>
      <c r="AG1351" s="778"/>
      <c r="AH1351" s="778"/>
      <c r="AI1351" s="778"/>
      <c r="AJ1351" s="778"/>
      <c r="AK1351" s="778"/>
      <c r="AL1351" s="778"/>
      <c r="AM1351" s="778"/>
      <c r="AN1351" s="778"/>
      <c r="AO1351" s="778"/>
      <c r="AP1351" s="778"/>
      <c r="AQ1351" s="778"/>
      <c r="AR1351" s="778"/>
      <c r="AS1351" s="778"/>
      <c r="AT1351" s="778"/>
      <c r="AU1351" s="778"/>
      <c r="AV1351" s="778"/>
      <c r="AW1351" s="778"/>
      <c r="AX1351" s="778"/>
      <c r="AY1351" s="778"/>
      <c r="AZ1351" s="778"/>
      <c r="BA1351" s="778"/>
      <c r="BB1351" s="778"/>
      <c r="BC1351" s="778"/>
      <c r="BD1351" s="778"/>
      <c r="BE1351" s="778"/>
      <c r="BF1351" s="778"/>
      <c r="BG1351" s="778"/>
      <c r="BH1351" s="778"/>
      <c r="BI1351" s="778"/>
      <c r="BJ1351" s="778"/>
      <c r="BK1351" s="778"/>
      <c r="BL1351" s="778"/>
      <c r="BM1351" s="778"/>
      <c r="BN1351" s="778"/>
      <c r="BO1351" s="778"/>
      <c r="BP1351" s="778"/>
      <c r="BQ1351" s="778"/>
      <c r="BR1351" s="778"/>
      <c r="BS1351" s="778"/>
      <c r="BT1351" s="778"/>
      <c r="BU1351" s="778"/>
      <c r="BV1351" s="778"/>
      <c r="BW1351" s="778"/>
      <c r="BX1351" s="778"/>
      <c r="BY1351" s="778"/>
      <c r="BZ1351" s="778"/>
      <c r="CA1351" s="778"/>
      <c r="CB1351" s="778"/>
      <c r="CC1351" s="778"/>
      <c r="CD1351" s="778"/>
      <c r="CE1351" s="778"/>
      <c r="CF1351" s="778"/>
      <c r="CG1351" s="778"/>
      <c r="CH1351" s="778"/>
      <c r="CI1351" s="778"/>
      <c r="CJ1351" s="778"/>
      <c r="CK1351" s="778"/>
      <c r="CL1351" s="778"/>
      <c r="CM1351" s="778"/>
      <c r="CN1351" s="778"/>
      <c r="CO1351" s="778"/>
      <c r="CP1351" s="778"/>
      <c r="CQ1351" s="778"/>
      <c r="CR1351" s="778"/>
      <c r="CS1351" s="778"/>
      <c r="CT1351" s="778"/>
      <c r="CU1351" s="778"/>
      <c r="CV1351" s="778"/>
      <c r="CW1351" s="778"/>
      <c r="CX1351" s="778"/>
      <c r="CY1351" s="778"/>
      <c r="CZ1351" s="778"/>
      <c r="DA1351" s="778"/>
      <c r="DB1351" s="778"/>
      <c r="DC1351" s="778"/>
      <c r="DD1351" s="778"/>
      <c r="DE1351" s="778"/>
      <c r="DF1351" s="778"/>
      <c r="DG1351" s="778"/>
      <c r="DH1351" s="778"/>
      <c r="DI1351" s="778"/>
      <c r="DJ1351" s="778"/>
      <c r="DK1351" s="778"/>
      <c r="DL1351" s="778"/>
      <c r="DM1351" s="778"/>
      <c r="DN1351" s="778"/>
      <c r="DO1351" s="778"/>
      <c r="DP1351" s="778"/>
      <c r="DQ1351" s="778"/>
      <c r="DR1351" s="778"/>
      <c r="DS1351" s="778"/>
      <c r="DT1351" s="778"/>
      <c r="DU1351" s="778"/>
      <c r="DV1351" s="778"/>
      <c r="DW1351" s="778"/>
      <c r="DX1351" s="778"/>
      <c r="DY1351" s="778"/>
      <c r="DZ1351" s="778"/>
      <c r="EA1351" s="778"/>
      <c r="EB1351" s="778"/>
      <c r="EC1351" s="778"/>
      <c r="ED1351" s="778"/>
      <c r="EE1351" s="778"/>
      <c r="EF1351" s="778"/>
      <c r="EG1351" s="778"/>
      <c r="EH1351" s="778"/>
      <c r="EI1351" s="778"/>
      <c r="EJ1351" s="778"/>
      <c r="EK1351" s="778"/>
      <c r="EL1351" s="778"/>
      <c r="EM1351" s="778"/>
      <c r="EN1351" s="778"/>
      <c r="EO1351" s="778"/>
      <c r="EP1351" s="778"/>
      <c r="EQ1351" s="778"/>
      <c r="ER1351" s="778"/>
      <c r="ES1351" s="778"/>
      <c r="ET1351" s="778"/>
      <c r="EU1351" s="778"/>
      <c r="EV1351" s="778"/>
      <c r="EW1351" s="778"/>
      <c r="EX1351" s="778"/>
      <c r="EY1351" s="778"/>
      <c r="EZ1351" s="778"/>
      <c r="FA1351" s="778"/>
      <c r="FB1351" s="778"/>
      <c r="FC1351" s="778"/>
      <c r="FD1351" s="778"/>
      <c r="FE1351" s="778"/>
      <c r="FF1351" s="778"/>
      <c r="FG1351" s="778"/>
      <c r="FH1351" s="778"/>
      <c r="FI1351" s="778"/>
      <c r="FJ1351" s="778"/>
      <c r="FK1351" s="778"/>
      <c r="FL1351" s="778"/>
      <c r="FM1351" s="778"/>
      <c r="FN1351" s="778"/>
      <c r="FO1351" s="778"/>
      <c r="FP1351" s="778"/>
      <c r="FQ1351" s="778"/>
      <c r="FR1351" s="778"/>
      <c r="FS1351" s="778"/>
      <c r="FT1351" s="778"/>
      <c r="FU1351" s="778"/>
      <c r="FV1351" s="778"/>
      <c r="FW1351" s="778"/>
      <c r="FX1351" s="778"/>
      <c r="FY1351" s="778"/>
      <c r="FZ1351" s="778"/>
      <c r="GA1351" s="778"/>
      <c r="GB1351" s="778"/>
      <c r="GC1351" s="778"/>
      <c r="GD1351" s="778"/>
      <c r="GE1351" s="778"/>
      <c r="GF1351" s="778"/>
      <c r="GG1351" s="778"/>
      <c r="GH1351" s="778"/>
      <c r="GI1351" s="778"/>
      <c r="GJ1351" s="778"/>
      <c r="GK1351" s="778"/>
      <c r="GL1351" s="778"/>
      <c r="GM1351" s="778"/>
      <c r="GN1351" s="778"/>
      <c r="GO1351" s="778"/>
      <c r="GP1351" s="778"/>
      <c r="GQ1351" s="778"/>
      <c r="GR1351" s="778"/>
      <c r="GS1351" s="778"/>
      <c r="GT1351" s="778"/>
      <c r="GU1351" s="778"/>
      <c r="GV1351" s="778"/>
      <c r="GW1351" s="778"/>
      <c r="GX1351" s="778"/>
      <c r="GY1351" s="778"/>
      <c r="GZ1351" s="778"/>
      <c r="HA1351" s="778"/>
      <c r="HB1351" s="778"/>
      <c r="HC1351" s="778"/>
      <c r="HD1351" s="778"/>
      <c r="HE1351" s="778"/>
      <c r="HF1351" s="778"/>
      <c r="HG1351" s="778"/>
      <c r="HH1351" s="778"/>
    </row>
    <row r="1352" spans="1:216" s="782" customFormat="1">
      <c r="A1352" s="779"/>
      <c r="B1352" s="780"/>
      <c r="C1352" s="780"/>
      <c r="D1352" s="780"/>
      <c r="E1352" s="780"/>
      <c r="F1352" s="780"/>
      <c r="G1352" s="780"/>
      <c r="H1352" s="780"/>
      <c r="I1352" s="780"/>
      <c r="J1352" s="780"/>
      <c r="K1352" s="780"/>
      <c r="L1352" s="780"/>
      <c r="M1352" s="780"/>
      <c r="N1352" s="780"/>
      <c r="O1352" s="780"/>
      <c r="P1352" s="780"/>
      <c r="Q1352" s="781"/>
      <c r="R1352" s="778"/>
      <c r="S1352" s="778"/>
      <c r="T1352" s="778"/>
      <c r="U1352" s="778"/>
      <c r="V1352" s="778"/>
      <c r="W1352" s="778"/>
      <c r="X1352" s="778"/>
      <c r="Y1352" s="778"/>
      <c r="Z1352" s="778"/>
      <c r="AA1352" s="778"/>
      <c r="AB1352" s="778"/>
      <c r="AC1352" s="778"/>
      <c r="AD1352" s="778"/>
      <c r="AE1352" s="778"/>
      <c r="AF1352" s="778"/>
      <c r="AG1352" s="778"/>
      <c r="AH1352" s="778"/>
      <c r="AI1352" s="778"/>
      <c r="AJ1352" s="778"/>
      <c r="AK1352" s="778"/>
      <c r="AL1352" s="778"/>
      <c r="AM1352" s="778"/>
      <c r="AN1352" s="778"/>
      <c r="AO1352" s="778"/>
      <c r="AP1352" s="778"/>
      <c r="AQ1352" s="778"/>
      <c r="AR1352" s="778"/>
      <c r="AS1352" s="778"/>
      <c r="AT1352" s="778"/>
      <c r="AU1352" s="778"/>
      <c r="AV1352" s="778"/>
      <c r="AW1352" s="778"/>
      <c r="AX1352" s="778"/>
      <c r="AY1352" s="778"/>
      <c r="AZ1352" s="778"/>
      <c r="BA1352" s="778"/>
      <c r="BB1352" s="778"/>
      <c r="BC1352" s="778"/>
      <c r="BD1352" s="778"/>
      <c r="BE1352" s="778"/>
      <c r="BF1352" s="778"/>
      <c r="BG1352" s="778"/>
      <c r="BH1352" s="778"/>
      <c r="BI1352" s="778"/>
      <c r="BJ1352" s="778"/>
      <c r="BK1352" s="778"/>
      <c r="BL1352" s="778"/>
      <c r="BM1352" s="778"/>
      <c r="BN1352" s="778"/>
      <c r="BO1352" s="778"/>
      <c r="BP1352" s="778"/>
      <c r="BQ1352" s="778"/>
      <c r="BR1352" s="778"/>
      <c r="BS1352" s="778"/>
      <c r="BT1352" s="778"/>
      <c r="BU1352" s="778"/>
      <c r="BV1352" s="778"/>
      <c r="BW1352" s="778"/>
      <c r="BX1352" s="778"/>
      <c r="BY1352" s="778"/>
      <c r="BZ1352" s="778"/>
      <c r="CA1352" s="778"/>
      <c r="CB1352" s="778"/>
      <c r="CC1352" s="778"/>
      <c r="CD1352" s="778"/>
      <c r="CE1352" s="778"/>
      <c r="CF1352" s="778"/>
      <c r="CG1352" s="778"/>
      <c r="CH1352" s="778"/>
      <c r="CI1352" s="778"/>
      <c r="CJ1352" s="778"/>
      <c r="CK1352" s="778"/>
      <c r="CL1352" s="778"/>
      <c r="CM1352" s="778"/>
      <c r="CN1352" s="778"/>
      <c r="CO1352" s="778"/>
      <c r="CP1352" s="778"/>
      <c r="CQ1352" s="778"/>
      <c r="CR1352" s="778"/>
      <c r="CS1352" s="778"/>
      <c r="CT1352" s="778"/>
      <c r="CU1352" s="778"/>
      <c r="CV1352" s="778"/>
      <c r="CW1352" s="778"/>
      <c r="CX1352" s="778"/>
      <c r="CY1352" s="778"/>
      <c r="CZ1352" s="778"/>
      <c r="DA1352" s="778"/>
      <c r="DB1352" s="778"/>
      <c r="DC1352" s="778"/>
      <c r="DD1352" s="778"/>
      <c r="DE1352" s="778"/>
      <c r="DF1352" s="778"/>
      <c r="DG1352" s="778"/>
      <c r="DH1352" s="778"/>
      <c r="DI1352" s="778"/>
      <c r="DJ1352" s="778"/>
      <c r="DK1352" s="778"/>
      <c r="DL1352" s="778"/>
      <c r="DM1352" s="778"/>
      <c r="DN1352" s="778"/>
      <c r="DO1352" s="778"/>
      <c r="DP1352" s="778"/>
      <c r="DQ1352" s="778"/>
      <c r="DR1352" s="778"/>
      <c r="DS1352" s="778"/>
      <c r="DT1352" s="778"/>
      <c r="DU1352" s="778"/>
      <c r="DV1352" s="778"/>
      <c r="DW1352" s="778"/>
      <c r="DX1352" s="778"/>
      <c r="DY1352" s="778"/>
      <c r="DZ1352" s="778"/>
      <c r="EA1352" s="778"/>
      <c r="EB1352" s="778"/>
      <c r="EC1352" s="778"/>
      <c r="ED1352" s="778"/>
      <c r="EE1352" s="778"/>
      <c r="EF1352" s="778"/>
      <c r="EG1352" s="778"/>
      <c r="EH1352" s="778"/>
      <c r="EI1352" s="778"/>
      <c r="EJ1352" s="778"/>
      <c r="EK1352" s="778"/>
      <c r="EL1352" s="778"/>
      <c r="EM1352" s="778"/>
      <c r="EN1352" s="778"/>
      <c r="EO1352" s="778"/>
      <c r="EP1352" s="778"/>
      <c r="EQ1352" s="778"/>
      <c r="ER1352" s="778"/>
      <c r="ES1352" s="778"/>
      <c r="ET1352" s="778"/>
      <c r="EU1352" s="778"/>
      <c r="EV1352" s="778"/>
      <c r="EW1352" s="778"/>
      <c r="EX1352" s="778"/>
      <c r="EY1352" s="778"/>
      <c r="EZ1352" s="778"/>
      <c r="FA1352" s="778"/>
      <c r="FB1352" s="778"/>
      <c r="FC1352" s="778"/>
      <c r="FD1352" s="778"/>
      <c r="FE1352" s="778"/>
      <c r="FF1352" s="778"/>
      <c r="FG1352" s="778"/>
      <c r="FH1352" s="778"/>
      <c r="FI1352" s="778"/>
      <c r="FJ1352" s="778"/>
      <c r="FK1352" s="778"/>
      <c r="FL1352" s="778"/>
      <c r="FM1352" s="778"/>
      <c r="FN1352" s="778"/>
      <c r="FO1352" s="778"/>
      <c r="FP1352" s="778"/>
      <c r="FQ1352" s="778"/>
      <c r="FR1352" s="778"/>
      <c r="FS1352" s="778"/>
      <c r="FT1352" s="778"/>
      <c r="FU1352" s="778"/>
      <c r="FV1352" s="778"/>
      <c r="FW1352" s="778"/>
      <c r="FX1352" s="778"/>
      <c r="FY1352" s="778"/>
      <c r="FZ1352" s="778"/>
      <c r="GA1352" s="778"/>
      <c r="GB1352" s="778"/>
      <c r="GC1352" s="778"/>
      <c r="GD1352" s="778"/>
      <c r="GE1352" s="778"/>
      <c r="GF1352" s="778"/>
      <c r="GG1352" s="778"/>
      <c r="GH1352" s="778"/>
      <c r="GI1352" s="778"/>
      <c r="GJ1352" s="778"/>
      <c r="GK1352" s="778"/>
      <c r="GL1352" s="778"/>
      <c r="GM1352" s="778"/>
      <c r="GN1352" s="778"/>
      <c r="GO1352" s="778"/>
      <c r="GP1352" s="778"/>
      <c r="GQ1352" s="778"/>
      <c r="GR1352" s="778"/>
      <c r="GS1352" s="778"/>
      <c r="GT1352" s="778"/>
      <c r="GU1352" s="778"/>
      <c r="GV1352" s="778"/>
      <c r="GW1352" s="778"/>
      <c r="GX1352" s="778"/>
      <c r="GY1352" s="778"/>
      <c r="GZ1352" s="778"/>
      <c r="HA1352" s="778"/>
      <c r="HB1352" s="778"/>
      <c r="HC1352" s="778"/>
      <c r="HD1352" s="778"/>
      <c r="HE1352" s="778"/>
      <c r="HF1352" s="778"/>
      <c r="HG1352" s="778"/>
      <c r="HH1352" s="778"/>
    </row>
    <row r="1353" spans="1:216" s="782" customFormat="1">
      <c r="A1353" s="779"/>
      <c r="B1353" s="780"/>
      <c r="C1353" s="780"/>
      <c r="D1353" s="780"/>
      <c r="E1353" s="780"/>
      <c r="F1353" s="780"/>
      <c r="G1353" s="780"/>
      <c r="H1353" s="780"/>
      <c r="I1353" s="780"/>
      <c r="J1353" s="780"/>
      <c r="K1353" s="780"/>
      <c r="L1353" s="780"/>
      <c r="M1353" s="780"/>
      <c r="N1353" s="780"/>
      <c r="O1353" s="780"/>
      <c r="P1353" s="780"/>
      <c r="Q1353" s="781"/>
      <c r="R1353" s="778"/>
      <c r="S1353" s="778"/>
      <c r="T1353" s="778"/>
      <c r="U1353" s="778"/>
      <c r="V1353" s="778"/>
      <c r="W1353" s="778"/>
      <c r="X1353" s="778"/>
      <c r="Y1353" s="778"/>
      <c r="Z1353" s="778"/>
      <c r="AA1353" s="778"/>
      <c r="AB1353" s="778"/>
      <c r="AC1353" s="778"/>
      <c r="AD1353" s="778"/>
      <c r="AE1353" s="778"/>
      <c r="AF1353" s="778"/>
      <c r="AG1353" s="778"/>
      <c r="AH1353" s="778"/>
      <c r="AI1353" s="778"/>
      <c r="AJ1353" s="778"/>
      <c r="AK1353" s="778"/>
      <c r="AL1353" s="778"/>
      <c r="AM1353" s="778"/>
      <c r="AN1353" s="778"/>
      <c r="AO1353" s="778"/>
      <c r="AP1353" s="778"/>
      <c r="AQ1353" s="778"/>
      <c r="AR1353" s="778"/>
      <c r="AS1353" s="778"/>
      <c r="AT1353" s="778"/>
      <c r="AU1353" s="778"/>
      <c r="AV1353" s="778"/>
      <c r="AW1353" s="778"/>
      <c r="AX1353" s="778"/>
      <c r="AY1353" s="778"/>
      <c r="AZ1353" s="778"/>
      <c r="BA1353" s="778"/>
      <c r="BB1353" s="778"/>
      <c r="BC1353" s="778"/>
      <c r="BD1353" s="778"/>
      <c r="BE1353" s="778"/>
      <c r="BF1353" s="778"/>
      <c r="BG1353" s="778"/>
      <c r="BH1353" s="778"/>
      <c r="BI1353" s="778"/>
      <c r="BJ1353" s="778"/>
      <c r="BK1353" s="778"/>
      <c r="BL1353" s="778"/>
      <c r="BM1353" s="778"/>
      <c r="BN1353" s="778"/>
      <c r="BO1353" s="778"/>
      <c r="BP1353" s="778"/>
      <c r="BQ1353" s="778"/>
      <c r="BR1353" s="778"/>
      <c r="BS1353" s="778"/>
      <c r="BT1353" s="778"/>
      <c r="BU1353" s="778"/>
      <c r="BV1353" s="778"/>
      <c r="BW1353" s="778"/>
      <c r="BX1353" s="778"/>
      <c r="BY1353" s="778"/>
      <c r="BZ1353" s="778"/>
      <c r="CA1353" s="778"/>
      <c r="CB1353" s="778"/>
      <c r="CC1353" s="778"/>
      <c r="CD1353" s="778"/>
      <c r="CE1353" s="778"/>
      <c r="CF1353" s="778"/>
      <c r="CG1353" s="778"/>
      <c r="CH1353" s="778"/>
      <c r="CI1353" s="778"/>
      <c r="CJ1353" s="778"/>
      <c r="CK1353" s="778"/>
      <c r="CL1353" s="778"/>
      <c r="CM1353" s="778"/>
      <c r="CN1353" s="778"/>
      <c r="CO1353" s="778"/>
      <c r="CP1353" s="778"/>
      <c r="CQ1353" s="778"/>
      <c r="CR1353" s="778"/>
      <c r="CS1353" s="778"/>
      <c r="CT1353" s="778"/>
      <c r="CU1353" s="778"/>
      <c r="CV1353" s="778"/>
      <c r="CW1353" s="778"/>
      <c r="CX1353" s="778"/>
      <c r="CY1353" s="778"/>
      <c r="CZ1353" s="778"/>
      <c r="DA1353" s="778"/>
      <c r="DB1353" s="778"/>
      <c r="DC1353" s="778"/>
      <c r="DD1353" s="778"/>
      <c r="DE1353" s="778"/>
      <c r="DF1353" s="778"/>
      <c r="DG1353" s="778"/>
      <c r="DH1353" s="778"/>
      <c r="DI1353" s="778"/>
      <c r="DJ1353" s="778"/>
      <c r="DK1353" s="778"/>
      <c r="DL1353" s="778"/>
      <c r="DM1353" s="778"/>
      <c r="DN1353" s="778"/>
      <c r="DO1353" s="778"/>
      <c r="DP1353" s="778"/>
      <c r="DQ1353" s="778"/>
      <c r="DR1353" s="778"/>
      <c r="DS1353" s="778"/>
      <c r="DT1353" s="778"/>
      <c r="DU1353" s="778"/>
      <c r="DV1353" s="778"/>
      <c r="DW1353" s="778"/>
      <c r="DX1353" s="778"/>
      <c r="DY1353" s="778"/>
      <c r="DZ1353" s="778"/>
      <c r="EA1353" s="778"/>
      <c r="EB1353" s="778"/>
      <c r="EC1353" s="778"/>
      <c r="ED1353" s="778"/>
      <c r="EE1353" s="778"/>
      <c r="EF1353" s="778"/>
      <c r="EG1353" s="778"/>
      <c r="EH1353" s="778"/>
      <c r="EI1353" s="778"/>
      <c r="EJ1353" s="778"/>
      <c r="EK1353" s="778"/>
      <c r="EL1353" s="778"/>
      <c r="EM1353" s="778"/>
      <c r="EN1353" s="778"/>
      <c r="EO1353" s="778"/>
      <c r="EP1353" s="778"/>
      <c r="EQ1353" s="778"/>
      <c r="ER1353" s="778"/>
      <c r="ES1353" s="778"/>
      <c r="ET1353" s="778"/>
      <c r="EU1353" s="778"/>
      <c r="EV1353" s="778"/>
      <c r="EW1353" s="778"/>
      <c r="EX1353" s="778"/>
      <c r="EY1353" s="778"/>
      <c r="EZ1353" s="778"/>
      <c r="FA1353" s="778"/>
      <c r="FB1353" s="778"/>
      <c r="FC1353" s="778"/>
      <c r="FD1353" s="778"/>
      <c r="FE1353" s="778"/>
      <c r="FF1353" s="778"/>
      <c r="FG1353" s="778"/>
      <c r="FH1353" s="778"/>
      <c r="FI1353" s="778"/>
      <c r="FJ1353" s="778"/>
      <c r="FK1353" s="778"/>
      <c r="FL1353" s="778"/>
      <c r="FM1353" s="778"/>
      <c r="FN1353" s="778"/>
      <c r="FO1353" s="778"/>
      <c r="FP1353" s="778"/>
      <c r="FQ1353" s="778"/>
      <c r="FR1353" s="778"/>
      <c r="FS1353" s="778"/>
      <c r="FT1353" s="778"/>
      <c r="FU1353" s="778"/>
      <c r="FV1353" s="778"/>
      <c r="FW1353" s="778"/>
      <c r="FX1353" s="778"/>
      <c r="FY1353" s="778"/>
      <c r="FZ1353" s="778"/>
      <c r="GA1353" s="778"/>
      <c r="GB1353" s="778"/>
      <c r="GC1353" s="778"/>
      <c r="GD1353" s="778"/>
      <c r="GE1353" s="778"/>
      <c r="GF1353" s="778"/>
      <c r="GG1353" s="778"/>
      <c r="GH1353" s="778"/>
      <c r="GI1353" s="778"/>
      <c r="GJ1353" s="778"/>
      <c r="GK1353" s="778"/>
      <c r="GL1353" s="778"/>
      <c r="GM1353" s="778"/>
      <c r="GN1353" s="778"/>
      <c r="GO1353" s="778"/>
      <c r="GP1353" s="778"/>
      <c r="GQ1353" s="778"/>
      <c r="GR1353" s="778"/>
      <c r="GS1353" s="778"/>
      <c r="GT1353" s="778"/>
      <c r="GU1353" s="778"/>
      <c r="GV1353" s="778"/>
      <c r="GW1353" s="778"/>
      <c r="GX1353" s="778"/>
      <c r="GY1353" s="778"/>
      <c r="GZ1353" s="778"/>
      <c r="HA1353" s="778"/>
      <c r="HB1353" s="778"/>
      <c r="HC1353" s="778"/>
      <c r="HD1353" s="778"/>
      <c r="HE1353" s="778"/>
      <c r="HF1353" s="778"/>
      <c r="HG1353" s="778"/>
      <c r="HH1353" s="778"/>
    </row>
    <row r="1354" spans="1:216" s="782" customFormat="1">
      <c r="A1354" s="779"/>
      <c r="B1354" s="780"/>
      <c r="C1354" s="780"/>
      <c r="D1354" s="780"/>
      <c r="E1354" s="780"/>
      <c r="F1354" s="780"/>
      <c r="G1354" s="780"/>
      <c r="H1354" s="780"/>
      <c r="I1354" s="780"/>
      <c r="J1354" s="780"/>
      <c r="K1354" s="780"/>
      <c r="L1354" s="780"/>
      <c r="M1354" s="780"/>
      <c r="N1354" s="780"/>
      <c r="O1354" s="780"/>
      <c r="P1354" s="780"/>
      <c r="Q1354" s="781"/>
      <c r="R1354" s="778"/>
      <c r="S1354" s="778"/>
      <c r="T1354" s="778"/>
      <c r="U1354" s="778"/>
      <c r="V1354" s="778"/>
      <c r="W1354" s="778"/>
      <c r="X1354" s="778"/>
      <c r="Y1354" s="778"/>
      <c r="Z1354" s="778"/>
      <c r="AA1354" s="778"/>
      <c r="AB1354" s="778"/>
      <c r="AC1354" s="778"/>
      <c r="AD1354" s="778"/>
      <c r="AE1354" s="778"/>
      <c r="AF1354" s="778"/>
      <c r="AG1354" s="778"/>
      <c r="AH1354" s="778"/>
      <c r="AI1354" s="778"/>
      <c r="AJ1354" s="778"/>
      <c r="AK1354" s="778"/>
      <c r="AL1354" s="778"/>
      <c r="AM1354" s="778"/>
      <c r="AN1354" s="778"/>
      <c r="AO1354" s="778"/>
      <c r="AP1354" s="778"/>
      <c r="AQ1354" s="778"/>
      <c r="AR1354" s="778"/>
      <c r="AS1354" s="778"/>
      <c r="AT1354" s="778"/>
      <c r="AU1354" s="778"/>
      <c r="AV1354" s="778"/>
      <c r="AW1354" s="778"/>
      <c r="AX1354" s="778"/>
      <c r="AY1354" s="778"/>
      <c r="AZ1354" s="778"/>
      <c r="BA1354" s="778"/>
      <c r="BB1354" s="778"/>
      <c r="BC1354" s="778"/>
      <c r="BD1354" s="778"/>
      <c r="BE1354" s="778"/>
      <c r="BF1354" s="778"/>
      <c r="BG1354" s="778"/>
      <c r="BH1354" s="778"/>
      <c r="BI1354" s="778"/>
      <c r="BJ1354" s="778"/>
      <c r="BK1354" s="778"/>
      <c r="BL1354" s="778"/>
      <c r="BM1354" s="778"/>
      <c r="BN1354" s="778"/>
      <c r="BO1354" s="778"/>
      <c r="BP1354" s="778"/>
      <c r="BQ1354" s="778"/>
      <c r="BR1354" s="778"/>
      <c r="BS1354" s="778"/>
      <c r="BT1354" s="778"/>
      <c r="BU1354" s="778"/>
      <c r="BV1354" s="778"/>
      <c r="BW1354" s="778"/>
      <c r="BX1354" s="778"/>
      <c r="BY1354" s="778"/>
      <c r="BZ1354" s="778"/>
      <c r="CA1354" s="778"/>
      <c r="CB1354" s="778"/>
      <c r="CC1354" s="778"/>
      <c r="CD1354" s="778"/>
      <c r="CE1354" s="778"/>
      <c r="CF1354" s="778"/>
      <c r="CG1354" s="778"/>
      <c r="CH1354" s="778"/>
      <c r="CI1354" s="778"/>
      <c r="CJ1354" s="778"/>
      <c r="CK1354" s="778"/>
      <c r="CL1354" s="778"/>
      <c r="CM1354" s="778"/>
      <c r="CN1354" s="778"/>
      <c r="CO1354" s="778"/>
      <c r="CP1354" s="778"/>
      <c r="CQ1354" s="778"/>
      <c r="CR1354" s="778"/>
      <c r="CS1354" s="778"/>
      <c r="CT1354" s="778"/>
      <c r="CU1354" s="778"/>
      <c r="CV1354" s="778"/>
      <c r="CW1354" s="778"/>
      <c r="CX1354" s="778"/>
      <c r="CY1354" s="778"/>
      <c r="CZ1354" s="778"/>
      <c r="DA1354" s="778"/>
      <c r="DB1354" s="778"/>
      <c r="DC1354" s="778"/>
      <c r="DD1354" s="778"/>
      <c r="DE1354" s="778"/>
      <c r="DF1354" s="778"/>
      <c r="DG1354" s="778"/>
      <c r="DH1354" s="778"/>
      <c r="DI1354" s="778"/>
      <c r="DJ1354" s="778"/>
      <c r="DK1354" s="778"/>
      <c r="DL1354" s="778"/>
      <c r="DM1354" s="778"/>
      <c r="DN1354" s="778"/>
      <c r="DO1354" s="778"/>
      <c r="DP1354" s="778"/>
      <c r="DQ1354" s="778"/>
      <c r="DR1354" s="778"/>
      <c r="DS1354" s="778"/>
      <c r="DT1354" s="778"/>
      <c r="DU1354" s="778"/>
      <c r="DV1354" s="778"/>
      <c r="DW1354" s="778"/>
      <c r="DX1354" s="778"/>
      <c r="DY1354" s="778"/>
      <c r="DZ1354" s="778"/>
      <c r="EA1354" s="778"/>
      <c r="EB1354" s="778"/>
      <c r="EC1354" s="778"/>
      <c r="ED1354" s="778"/>
      <c r="EE1354" s="778"/>
      <c r="EF1354" s="778"/>
      <c r="EG1354" s="778"/>
      <c r="EH1354" s="778"/>
      <c r="EI1354" s="778"/>
      <c r="EJ1354" s="778"/>
      <c r="EK1354" s="778"/>
      <c r="EL1354" s="778"/>
      <c r="EM1354" s="778"/>
      <c r="EN1354" s="778"/>
      <c r="EO1354" s="778"/>
      <c r="EP1354" s="778"/>
      <c r="EQ1354" s="778"/>
      <c r="ER1354" s="778"/>
      <c r="ES1354" s="778"/>
      <c r="ET1354" s="778"/>
      <c r="EU1354" s="778"/>
      <c r="EV1354" s="778"/>
      <c r="EW1354" s="778"/>
      <c r="EX1354" s="778"/>
      <c r="EY1354" s="778"/>
      <c r="EZ1354" s="778"/>
      <c r="FA1354" s="778"/>
      <c r="FB1354" s="778"/>
      <c r="FC1354" s="778"/>
      <c r="FD1354" s="778"/>
      <c r="FE1354" s="778"/>
      <c r="FF1354" s="778"/>
      <c r="FG1354" s="778"/>
      <c r="FH1354" s="778"/>
      <c r="FI1354" s="778"/>
      <c r="FJ1354" s="778"/>
      <c r="FK1354" s="778"/>
      <c r="FL1354" s="778"/>
      <c r="FM1354" s="778"/>
      <c r="FN1354" s="778"/>
      <c r="FO1354" s="778"/>
      <c r="FP1354" s="778"/>
      <c r="FQ1354" s="778"/>
      <c r="FR1354" s="778"/>
      <c r="FS1354" s="778"/>
      <c r="FT1354" s="778"/>
      <c r="FU1354" s="778"/>
      <c r="FV1354" s="778"/>
      <c r="FW1354" s="778"/>
      <c r="FX1354" s="778"/>
      <c r="FY1354" s="778"/>
      <c r="FZ1354" s="778"/>
      <c r="GA1354" s="778"/>
      <c r="GB1354" s="778"/>
      <c r="GC1354" s="778"/>
      <c r="GD1354" s="778"/>
      <c r="GE1354" s="778"/>
      <c r="GF1354" s="778"/>
      <c r="GG1354" s="778"/>
      <c r="GH1354" s="778"/>
      <c r="GI1354" s="778"/>
      <c r="GJ1354" s="778"/>
      <c r="GK1354" s="778"/>
      <c r="GL1354" s="778"/>
      <c r="GM1354" s="778"/>
      <c r="GN1354" s="778"/>
      <c r="GO1354" s="778"/>
      <c r="GP1354" s="778"/>
      <c r="GQ1354" s="778"/>
      <c r="GR1354" s="778"/>
      <c r="GS1354" s="778"/>
      <c r="GT1354" s="778"/>
      <c r="GU1354" s="778"/>
      <c r="GV1354" s="778"/>
      <c r="GW1354" s="778"/>
      <c r="GX1354" s="778"/>
      <c r="GY1354" s="778"/>
      <c r="GZ1354" s="778"/>
      <c r="HA1354" s="778"/>
      <c r="HB1354" s="778"/>
      <c r="HC1354" s="778"/>
      <c r="HD1354" s="778"/>
      <c r="HE1354" s="778"/>
      <c r="HF1354" s="778"/>
      <c r="HG1354" s="778"/>
      <c r="HH1354" s="778"/>
    </row>
    <row r="1355" spans="1:216" s="782" customFormat="1">
      <c r="A1355" s="779"/>
      <c r="B1355" s="780"/>
      <c r="C1355" s="780"/>
      <c r="D1355" s="780"/>
      <c r="E1355" s="780"/>
      <c r="F1355" s="780"/>
      <c r="G1355" s="780"/>
      <c r="H1355" s="780"/>
      <c r="I1355" s="780"/>
      <c r="J1355" s="780"/>
      <c r="K1355" s="780"/>
      <c r="L1355" s="780"/>
      <c r="M1355" s="780"/>
      <c r="N1355" s="780"/>
      <c r="O1355" s="780"/>
      <c r="P1355" s="780"/>
      <c r="Q1355" s="781"/>
      <c r="R1355" s="778"/>
      <c r="S1355" s="778"/>
      <c r="T1355" s="778"/>
      <c r="U1355" s="778"/>
      <c r="V1355" s="778"/>
      <c r="W1355" s="778"/>
      <c r="X1355" s="778"/>
      <c r="Y1355" s="778"/>
      <c r="Z1355" s="778"/>
      <c r="AA1355" s="778"/>
      <c r="AB1355" s="778"/>
      <c r="AC1355" s="778"/>
      <c r="AD1355" s="778"/>
      <c r="AE1355" s="778"/>
      <c r="AF1355" s="778"/>
      <c r="AG1355" s="778"/>
      <c r="AH1355" s="778"/>
      <c r="AI1355" s="778"/>
      <c r="AJ1355" s="778"/>
      <c r="AK1355" s="778"/>
      <c r="AL1355" s="778"/>
      <c r="AM1355" s="778"/>
      <c r="AN1355" s="778"/>
      <c r="AO1355" s="778"/>
      <c r="AP1355" s="778"/>
      <c r="AQ1355" s="778"/>
      <c r="AR1355" s="778"/>
      <c r="AS1355" s="778"/>
      <c r="AT1355" s="778"/>
      <c r="AU1355" s="778"/>
      <c r="AV1355" s="778"/>
      <c r="AW1355" s="778"/>
      <c r="AX1355" s="778"/>
      <c r="AY1355" s="778"/>
      <c r="AZ1355" s="778"/>
      <c r="BA1355" s="778"/>
      <c r="BB1355" s="778"/>
      <c r="BC1355" s="778"/>
      <c r="BD1355" s="778"/>
      <c r="BE1355" s="778"/>
      <c r="BF1355" s="778"/>
      <c r="BG1355" s="778"/>
      <c r="BH1355" s="778"/>
      <c r="BI1355" s="778"/>
      <c r="BJ1355" s="778"/>
      <c r="BK1355" s="778"/>
      <c r="BL1355" s="778"/>
      <c r="BM1355" s="778"/>
      <c r="BN1355" s="778"/>
      <c r="BO1355" s="778"/>
      <c r="BP1355" s="778"/>
      <c r="BQ1355" s="778"/>
      <c r="BR1355" s="778"/>
      <c r="BS1355" s="778"/>
      <c r="BT1355" s="778"/>
      <c r="BU1355" s="778"/>
      <c r="BV1355" s="778"/>
      <c r="BW1355" s="778"/>
      <c r="BX1355" s="778"/>
      <c r="BY1355" s="778"/>
      <c r="BZ1355" s="778"/>
      <c r="CA1355" s="778"/>
      <c r="CB1355" s="778"/>
      <c r="CC1355" s="778"/>
      <c r="CD1355" s="778"/>
      <c r="CE1355" s="778"/>
      <c r="CF1355" s="778"/>
      <c r="CG1355" s="778"/>
      <c r="CH1355" s="778"/>
      <c r="CI1355" s="778"/>
      <c r="CJ1355" s="778"/>
      <c r="CK1355" s="778"/>
      <c r="CL1355" s="778"/>
      <c r="CM1355" s="778"/>
      <c r="CN1355" s="778"/>
      <c r="CO1355" s="778"/>
      <c r="CP1355" s="778"/>
      <c r="CQ1355" s="778"/>
      <c r="CR1355" s="778"/>
      <c r="CS1355" s="778"/>
      <c r="CT1355" s="778"/>
      <c r="CU1355" s="778"/>
      <c r="CV1355" s="778"/>
      <c r="CW1355" s="778"/>
      <c r="CX1355" s="778"/>
      <c r="CY1355" s="778"/>
      <c r="CZ1355" s="778"/>
      <c r="DA1355" s="778"/>
      <c r="DB1355" s="778"/>
      <c r="DC1355" s="778"/>
      <c r="DD1355" s="778"/>
      <c r="DE1355" s="778"/>
      <c r="DF1355" s="778"/>
      <c r="DG1355" s="778"/>
      <c r="DH1355" s="778"/>
      <c r="DI1355" s="778"/>
      <c r="DJ1355" s="778"/>
      <c r="DK1355" s="778"/>
      <c r="DL1355" s="778"/>
      <c r="DM1355" s="778"/>
      <c r="DN1355" s="778"/>
      <c r="DO1355" s="778"/>
      <c r="DP1355" s="778"/>
      <c r="DQ1355" s="778"/>
      <c r="DR1355" s="778"/>
      <c r="DS1355" s="778"/>
      <c r="DT1355" s="778"/>
      <c r="DU1355" s="778"/>
      <c r="DV1355" s="778"/>
      <c r="DW1355" s="778"/>
      <c r="DX1355" s="778"/>
      <c r="DY1355" s="778"/>
      <c r="DZ1355" s="778"/>
      <c r="EA1355" s="778"/>
      <c r="EB1355" s="778"/>
      <c r="EC1355" s="778"/>
      <c r="ED1355" s="778"/>
      <c r="EE1355" s="778"/>
      <c r="EF1355" s="778"/>
      <c r="EG1355" s="778"/>
      <c r="EH1355" s="778"/>
      <c r="EI1355" s="778"/>
      <c r="EJ1355" s="778"/>
      <c r="EK1355" s="778"/>
      <c r="EL1355" s="778"/>
      <c r="EM1355" s="778"/>
      <c r="EN1355" s="778"/>
      <c r="EO1355" s="778"/>
      <c r="EP1355" s="778"/>
      <c r="EQ1355" s="778"/>
      <c r="ER1355" s="778"/>
      <c r="ES1355" s="778"/>
      <c r="ET1355" s="778"/>
      <c r="EU1355" s="778"/>
      <c r="EV1355" s="778"/>
      <c r="EW1355" s="778"/>
      <c r="EX1355" s="778"/>
      <c r="EY1355" s="778"/>
      <c r="EZ1355" s="778"/>
      <c r="FA1355" s="778"/>
      <c r="FB1355" s="778"/>
      <c r="FC1355" s="778"/>
      <c r="FD1355" s="778"/>
      <c r="FE1355" s="778"/>
      <c r="FF1355" s="778"/>
      <c r="FG1355" s="778"/>
      <c r="FH1355" s="778"/>
      <c r="FI1355" s="778"/>
      <c r="FJ1355" s="778"/>
      <c r="FK1355" s="778"/>
      <c r="FL1355" s="778"/>
      <c r="FM1355" s="778"/>
      <c r="FN1355" s="778"/>
      <c r="FO1355" s="778"/>
      <c r="FP1355" s="778"/>
      <c r="FQ1355" s="778"/>
      <c r="FR1355" s="778"/>
      <c r="FS1355" s="778"/>
      <c r="FT1355" s="778"/>
      <c r="FU1355" s="778"/>
      <c r="FV1355" s="778"/>
      <c r="FW1355" s="778"/>
      <c r="FX1355" s="778"/>
      <c r="FY1355" s="778"/>
      <c r="FZ1355" s="778"/>
      <c r="GA1355" s="778"/>
      <c r="GB1355" s="778"/>
      <c r="GC1355" s="778"/>
      <c r="GD1355" s="778"/>
      <c r="GE1355" s="778"/>
      <c r="GF1355" s="778"/>
      <c r="GG1355" s="778"/>
      <c r="GH1355" s="778"/>
      <c r="GI1355" s="778"/>
      <c r="GJ1355" s="778"/>
      <c r="GK1355" s="778"/>
      <c r="GL1355" s="778"/>
      <c r="GM1355" s="778"/>
      <c r="GN1355" s="778"/>
      <c r="GO1355" s="778"/>
      <c r="GP1355" s="778"/>
      <c r="GQ1355" s="778"/>
      <c r="GR1355" s="778"/>
      <c r="GS1355" s="778"/>
      <c r="GT1355" s="778"/>
      <c r="GU1355" s="778"/>
      <c r="GV1355" s="778"/>
      <c r="GW1355" s="778"/>
      <c r="GX1355" s="778"/>
      <c r="GY1355" s="778"/>
      <c r="GZ1355" s="778"/>
      <c r="HA1355" s="778"/>
      <c r="HB1355" s="778"/>
      <c r="HC1355" s="778"/>
      <c r="HD1355" s="778"/>
      <c r="HE1355" s="778"/>
      <c r="HF1355" s="778"/>
      <c r="HG1355" s="778"/>
      <c r="HH1355" s="778"/>
    </row>
    <row r="1356" spans="1:216" s="782" customFormat="1">
      <c r="A1356" s="779"/>
      <c r="B1356" s="780"/>
      <c r="C1356" s="780"/>
      <c r="D1356" s="780"/>
      <c r="E1356" s="780"/>
      <c r="F1356" s="780"/>
      <c r="G1356" s="780"/>
      <c r="H1356" s="780"/>
      <c r="I1356" s="780"/>
      <c r="J1356" s="780"/>
      <c r="K1356" s="780"/>
      <c r="L1356" s="780"/>
      <c r="M1356" s="780"/>
      <c r="N1356" s="780"/>
      <c r="O1356" s="780"/>
      <c r="P1356" s="780"/>
      <c r="Q1356" s="781"/>
      <c r="R1356" s="778"/>
      <c r="S1356" s="778"/>
      <c r="T1356" s="778"/>
      <c r="U1356" s="778"/>
      <c r="V1356" s="778"/>
      <c r="W1356" s="778"/>
      <c r="X1356" s="778"/>
      <c r="Y1356" s="778"/>
      <c r="Z1356" s="778"/>
      <c r="AA1356" s="778"/>
      <c r="AB1356" s="778"/>
      <c r="AC1356" s="778"/>
      <c r="AD1356" s="778"/>
      <c r="AE1356" s="778"/>
      <c r="AF1356" s="778"/>
      <c r="AG1356" s="778"/>
      <c r="AH1356" s="778"/>
      <c r="AI1356" s="778"/>
      <c r="AJ1356" s="778"/>
      <c r="AK1356" s="778"/>
      <c r="AL1356" s="778"/>
      <c r="AM1356" s="778"/>
      <c r="AN1356" s="778"/>
      <c r="AO1356" s="778"/>
      <c r="AP1356" s="778"/>
      <c r="AQ1356" s="778"/>
      <c r="AR1356" s="778"/>
      <c r="AS1356" s="778"/>
      <c r="AT1356" s="778"/>
      <c r="AU1356" s="778"/>
      <c r="AV1356" s="778"/>
      <c r="AW1356" s="778"/>
      <c r="AX1356" s="778"/>
      <c r="AY1356" s="778"/>
      <c r="AZ1356" s="778"/>
      <c r="BA1356" s="778"/>
      <c r="BB1356" s="778"/>
      <c r="BC1356" s="778"/>
      <c r="BD1356" s="778"/>
      <c r="BE1356" s="778"/>
      <c r="BF1356" s="778"/>
      <c r="BG1356" s="778"/>
      <c r="BH1356" s="778"/>
      <c r="BI1356" s="778"/>
      <c r="BJ1356" s="778"/>
      <c r="BK1356" s="778"/>
      <c r="BL1356" s="778"/>
      <c r="BM1356" s="778"/>
      <c r="BN1356" s="778"/>
      <c r="BO1356" s="778"/>
      <c r="BP1356" s="778"/>
      <c r="BQ1356" s="778"/>
      <c r="BR1356" s="778"/>
      <c r="BS1356" s="778"/>
      <c r="BT1356" s="778"/>
      <c r="BU1356" s="778"/>
      <c r="BV1356" s="778"/>
      <c r="BW1356" s="778"/>
      <c r="BX1356" s="778"/>
      <c r="BY1356" s="778"/>
      <c r="BZ1356" s="778"/>
      <c r="CA1356" s="778"/>
      <c r="CB1356" s="778"/>
      <c r="CC1356" s="778"/>
      <c r="CD1356" s="778"/>
      <c r="CE1356" s="778"/>
      <c r="CF1356" s="778"/>
      <c r="CG1356" s="778"/>
      <c r="CH1356" s="778"/>
      <c r="CI1356" s="778"/>
      <c r="CJ1356" s="778"/>
      <c r="CK1356" s="778"/>
      <c r="CL1356" s="778"/>
      <c r="CM1356" s="778"/>
      <c r="CN1356" s="778"/>
      <c r="CO1356" s="778"/>
      <c r="CP1356" s="778"/>
      <c r="CQ1356" s="778"/>
      <c r="CR1356" s="778"/>
      <c r="CS1356" s="778"/>
      <c r="CT1356" s="778"/>
      <c r="CU1356" s="778"/>
      <c r="CV1356" s="778"/>
      <c r="CW1356" s="778"/>
      <c r="CX1356" s="778"/>
      <c r="CY1356" s="778"/>
      <c r="CZ1356" s="778"/>
      <c r="DA1356" s="778"/>
      <c r="DB1356" s="778"/>
      <c r="DC1356" s="778"/>
      <c r="DD1356" s="778"/>
      <c r="DE1356" s="778"/>
      <c r="DF1356" s="778"/>
      <c r="DG1356" s="778"/>
      <c r="DH1356" s="778"/>
      <c r="DI1356" s="778"/>
      <c r="DJ1356" s="778"/>
      <c r="DK1356" s="778"/>
      <c r="DL1356" s="778"/>
      <c r="DM1356" s="778"/>
      <c r="DN1356" s="778"/>
      <c r="DO1356" s="778"/>
      <c r="DP1356" s="778"/>
      <c r="DQ1356" s="778"/>
      <c r="DR1356" s="778"/>
      <c r="DS1356" s="778"/>
      <c r="DT1356" s="778"/>
      <c r="DU1356" s="778"/>
      <c r="DV1356" s="778"/>
      <c r="DW1356" s="778"/>
      <c r="DX1356" s="778"/>
      <c r="DY1356" s="778"/>
      <c r="DZ1356" s="778"/>
      <c r="EA1356" s="778"/>
      <c r="EB1356" s="778"/>
      <c r="EC1356" s="778"/>
      <c r="ED1356" s="778"/>
      <c r="EE1356" s="778"/>
      <c r="EF1356" s="778"/>
      <c r="EG1356" s="778"/>
      <c r="EH1356" s="778"/>
      <c r="EI1356" s="778"/>
      <c r="EJ1356" s="778"/>
      <c r="EK1356" s="778"/>
      <c r="EL1356" s="778"/>
      <c r="EM1356" s="778"/>
      <c r="EN1356" s="778"/>
      <c r="EO1356" s="778"/>
      <c r="EP1356" s="778"/>
      <c r="EQ1356" s="778"/>
      <c r="ER1356" s="778"/>
      <c r="ES1356" s="778"/>
      <c r="ET1356" s="778"/>
      <c r="EU1356" s="778"/>
      <c r="EV1356" s="778"/>
      <c r="EW1356" s="778"/>
      <c r="EX1356" s="778"/>
      <c r="EY1356" s="778"/>
      <c r="EZ1356" s="778"/>
      <c r="FA1356" s="778"/>
      <c r="FB1356" s="778"/>
      <c r="FC1356" s="778"/>
      <c r="FD1356" s="778"/>
      <c r="FE1356" s="778"/>
      <c r="FF1356" s="778"/>
      <c r="FG1356" s="778"/>
      <c r="FH1356" s="778"/>
      <c r="FI1356" s="778"/>
      <c r="FJ1356" s="778"/>
      <c r="FK1356" s="778"/>
      <c r="FL1356" s="778"/>
      <c r="FM1356" s="778"/>
      <c r="FN1356" s="778"/>
      <c r="FO1356" s="778"/>
      <c r="FP1356" s="778"/>
      <c r="FQ1356" s="778"/>
      <c r="FR1356" s="778"/>
      <c r="FS1356" s="778"/>
      <c r="FT1356" s="778"/>
      <c r="FU1356" s="778"/>
      <c r="FV1356" s="778"/>
      <c r="FW1356" s="778"/>
      <c r="FX1356" s="778"/>
      <c r="FY1356" s="778"/>
      <c r="FZ1356" s="778"/>
      <c r="GA1356" s="778"/>
      <c r="GB1356" s="778"/>
      <c r="GC1356" s="778"/>
      <c r="GD1356" s="778"/>
      <c r="GE1356" s="778"/>
      <c r="GF1356" s="778"/>
      <c r="GG1356" s="778"/>
      <c r="GH1356" s="778"/>
      <c r="GI1356" s="778"/>
      <c r="GJ1356" s="778"/>
      <c r="GK1356" s="778"/>
      <c r="GL1356" s="778"/>
      <c r="GM1356" s="778"/>
      <c r="GN1356" s="778"/>
      <c r="GO1356" s="778"/>
      <c r="GP1356" s="778"/>
      <c r="GQ1356" s="778"/>
      <c r="GR1356" s="778"/>
      <c r="GS1356" s="778"/>
      <c r="GT1356" s="778"/>
      <c r="GU1356" s="778"/>
      <c r="GV1356" s="778"/>
      <c r="GW1356" s="778"/>
      <c r="GX1356" s="778"/>
      <c r="GY1356" s="778"/>
      <c r="GZ1356" s="778"/>
      <c r="HA1356" s="778"/>
      <c r="HB1356" s="778"/>
      <c r="HC1356" s="778"/>
      <c r="HD1356" s="778"/>
      <c r="HE1356" s="778"/>
      <c r="HF1356" s="778"/>
      <c r="HG1356" s="778"/>
      <c r="HH1356" s="778"/>
    </row>
    <row r="1357" spans="1:216" s="782" customFormat="1">
      <c r="A1357" s="779"/>
      <c r="B1357" s="780"/>
      <c r="C1357" s="780"/>
      <c r="D1357" s="780"/>
      <c r="E1357" s="780"/>
      <c r="F1357" s="780"/>
      <c r="G1357" s="780"/>
      <c r="H1357" s="780"/>
      <c r="I1357" s="780"/>
      <c r="J1357" s="780"/>
      <c r="K1357" s="780"/>
      <c r="L1357" s="780"/>
      <c r="M1357" s="780"/>
      <c r="N1357" s="780"/>
      <c r="O1357" s="780"/>
      <c r="P1357" s="780"/>
      <c r="Q1357" s="781"/>
      <c r="R1357" s="778"/>
      <c r="S1357" s="778"/>
      <c r="T1357" s="778"/>
      <c r="U1357" s="778"/>
      <c r="V1357" s="778"/>
      <c r="W1357" s="778"/>
      <c r="X1357" s="778"/>
      <c r="Y1357" s="778"/>
      <c r="Z1357" s="778"/>
      <c r="AA1357" s="778"/>
      <c r="AB1357" s="778"/>
      <c r="AC1357" s="778"/>
      <c r="AD1357" s="778"/>
      <c r="AE1357" s="778"/>
      <c r="AF1357" s="778"/>
      <c r="AG1357" s="778"/>
      <c r="AH1357" s="778"/>
      <c r="AI1357" s="778"/>
      <c r="AJ1357" s="778"/>
      <c r="AK1357" s="778"/>
      <c r="AL1357" s="778"/>
      <c r="AM1357" s="778"/>
      <c r="AN1357" s="778"/>
      <c r="AO1357" s="778"/>
      <c r="AP1357" s="778"/>
      <c r="AQ1357" s="778"/>
      <c r="AR1357" s="778"/>
      <c r="AS1357" s="778"/>
      <c r="AT1357" s="778"/>
      <c r="AU1357" s="778"/>
      <c r="AV1357" s="778"/>
      <c r="AW1357" s="778"/>
      <c r="AX1357" s="778"/>
      <c r="AY1357" s="778"/>
      <c r="AZ1357" s="778"/>
      <c r="BA1357" s="778"/>
      <c r="BB1357" s="778"/>
      <c r="BC1357" s="778"/>
      <c r="BD1357" s="778"/>
      <c r="BE1357" s="778"/>
      <c r="BF1357" s="778"/>
      <c r="BG1357" s="778"/>
      <c r="BH1357" s="778"/>
      <c r="BI1357" s="778"/>
      <c r="BJ1357" s="778"/>
      <c r="BK1357" s="778"/>
      <c r="BL1357" s="778"/>
      <c r="BM1357" s="778"/>
      <c r="BN1357" s="778"/>
      <c r="BO1357" s="778"/>
      <c r="BP1357" s="778"/>
      <c r="BQ1357" s="778"/>
      <c r="BR1357" s="778"/>
      <c r="BS1357" s="778"/>
      <c r="BT1357" s="778"/>
      <c r="BU1357" s="778"/>
      <c r="BV1357" s="778"/>
      <c r="BW1357" s="778"/>
      <c r="BX1357" s="778"/>
      <c r="BY1357" s="778"/>
      <c r="BZ1357" s="778"/>
      <c r="CA1357" s="778"/>
      <c r="CB1357" s="778"/>
      <c r="CC1357" s="778"/>
      <c r="CD1357" s="778"/>
      <c r="CE1357" s="778"/>
      <c r="CF1357" s="778"/>
      <c r="CG1357" s="778"/>
      <c r="CH1357" s="778"/>
      <c r="CI1357" s="778"/>
      <c r="CJ1357" s="778"/>
      <c r="CK1357" s="778"/>
      <c r="CL1357" s="778"/>
      <c r="CM1357" s="778"/>
      <c r="CN1357" s="778"/>
      <c r="CO1357" s="778"/>
      <c r="CP1357" s="778"/>
      <c r="CQ1357" s="778"/>
      <c r="CR1357" s="778"/>
      <c r="CS1357" s="778"/>
      <c r="CT1357" s="778"/>
      <c r="CU1357" s="778"/>
      <c r="CV1357" s="778"/>
      <c r="CW1357" s="778"/>
      <c r="CX1357" s="778"/>
      <c r="CY1357" s="778"/>
      <c r="CZ1357" s="778"/>
      <c r="DA1357" s="778"/>
      <c r="DB1357" s="778"/>
      <c r="DC1357" s="778"/>
      <c r="DD1357" s="778"/>
      <c r="DE1357" s="778"/>
      <c r="DF1357" s="778"/>
      <c r="DG1357" s="778"/>
      <c r="DH1357" s="778"/>
      <c r="DI1357" s="778"/>
      <c r="DJ1357" s="778"/>
      <c r="DK1357" s="778"/>
      <c r="DL1357" s="778"/>
      <c r="DM1357" s="778"/>
      <c r="DN1357" s="778"/>
      <c r="DO1357" s="778"/>
      <c r="DP1357" s="778"/>
      <c r="DQ1357" s="778"/>
      <c r="DR1357" s="778"/>
      <c r="DS1357" s="778"/>
      <c r="DT1357" s="778"/>
      <c r="DU1357" s="778"/>
      <c r="DV1357" s="778"/>
      <c r="DW1357" s="778"/>
      <c r="DX1357" s="778"/>
      <c r="DY1357" s="778"/>
      <c r="DZ1357" s="778"/>
      <c r="EA1357" s="778"/>
      <c r="EB1357" s="778"/>
      <c r="EC1357" s="778"/>
      <c r="ED1357" s="778"/>
      <c r="EE1357" s="778"/>
      <c r="EF1357" s="778"/>
      <c r="EG1357" s="778"/>
      <c r="EH1357" s="778"/>
      <c r="EI1357" s="778"/>
      <c r="EJ1357" s="778"/>
      <c r="EK1357" s="778"/>
      <c r="EL1357" s="778"/>
      <c r="EM1357" s="778"/>
      <c r="EN1357" s="778"/>
      <c r="EO1357" s="778"/>
      <c r="EP1357" s="778"/>
      <c r="EQ1357" s="778"/>
      <c r="ER1357" s="778"/>
      <c r="ES1357" s="778"/>
      <c r="ET1357" s="778"/>
      <c r="EU1357" s="778"/>
      <c r="EV1357" s="778"/>
      <c r="EW1357" s="778"/>
      <c r="EX1357" s="778"/>
      <c r="EY1357" s="778"/>
      <c r="EZ1357" s="778"/>
      <c r="FA1357" s="778"/>
      <c r="FB1357" s="778"/>
      <c r="FC1357" s="778"/>
      <c r="FD1357" s="778"/>
      <c r="FE1357" s="778"/>
      <c r="FF1357" s="778"/>
      <c r="FG1357" s="778"/>
      <c r="FH1357" s="778"/>
      <c r="FI1357" s="778"/>
      <c r="FJ1357" s="778"/>
      <c r="FK1357" s="778"/>
      <c r="FL1357" s="778"/>
      <c r="FM1357" s="778"/>
      <c r="FN1357" s="778"/>
      <c r="FO1357" s="778"/>
      <c r="FP1357" s="778"/>
      <c r="FQ1357" s="778"/>
      <c r="FR1357" s="778"/>
      <c r="FS1357" s="778"/>
      <c r="FT1357" s="778"/>
      <c r="FU1357" s="778"/>
      <c r="FV1357" s="778"/>
      <c r="FW1357" s="778"/>
      <c r="FX1357" s="778"/>
      <c r="FY1357" s="778"/>
      <c r="FZ1357" s="778"/>
      <c r="GA1357" s="778"/>
      <c r="GB1357" s="778"/>
      <c r="GC1357" s="778"/>
      <c r="GD1357" s="778"/>
      <c r="GE1357" s="778"/>
      <c r="GF1357" s="778"/>
      <c r="GG1357" s="778"/>
      <c r="GH1357" s="778"/>
      <c r="GI1357" s="778"/>
      <c r="GJ1357" s="778"/>
      <c r="GK1357" s="778"/>
      <c r="GL1357" s="778"/>
      <c r="GM1357" s="778"/>
      <c r="GN1357" s="778"/>
      <c r="GO1357" s="778"/>
      <c r="GP1357" s="778"/>
      <c r="GQ1357" s="778"/>
      <c r="GR1357" s="778"/>
      <c r="GS1357" s="778"/>
      <c r="GT1357" s="778"/>
      <c r="GU1357" s="778"/>
      <c r="GV1357" s="778"/>
      <c r="GW1357" s="778"/>
      <c r="GX1357" s="778"/>
      <c r="GY1357" s="778"/>
      <c r="GZ1357" s="778"/>
      <c r="HA1357" s="778"/>
      <c r="HB1357" s="778"/>
      <c r="HC1357" s="778"/>
      <c r="HD1357" s="778"/>
      <c r="HE1357" s="778"/>
      <c r="HF1357" s="778"/>
      <c r="HG1357" s="778"/>
      <c r="HH1357" s="778"/>
    </row>
    <row r="1358" spans="1:216" s="782" customFormat="1">
      <c r="A1358" s="779"/>
      <c r="B1358" s="780"/>
      <c r="C1358" s="780"/>
      <c r="D1358" s="780"/>
      <c r="E1358" s="780"/>
      <c r="F1358" s="780"/>
      <c r="G1358" s="780"/>
      <c r="H1358" s="780"/>
      <c r="I1358" s="780"/>
      <c r="J1358" s="780"/>
      <c r="K1358" s="780"/>
      <c r="L1358" s="780"/>
      <c r="M1358" s="780"/>
      <c r="N1358" s="780"/>
      <c r="O1358" s="780"/>
      <c r="P1358" s="780"/>
      <c r="Q1358" s="781"/>
      <c r="R1358" s="778"/>
      <c r="S1358" s="778"/>
      <c r="T1358" s="778"/>
      <c r="U1358" s="778"/>
      <c r="V1358" s="778"/>
      <c r="W1358" s="778"/>
      <c r="X1358" s="778"/>
      <c r="Y1358" s="778"/>
      <c r="Z1358" s="778"/>
      <c r="AA1358" s="778"/>
      <c r="AB1358" s="778"/>
      <c r="AC1358" s="778"/>
      <c r="AD1358" s="778"/>
      <c r="AE1358" s="778"/>
      <c r="AF1358" s="778"/>
      <c r="AG1358" s="778"/>
      <c r="AH1358" s="778"/>
      <c r="AI1358" s="778"/>
      <c r="AJ1358" s="778"/>
      <c r="AK1358" s="778"/>
      <c r="AL1358" s="778"/>
      <c r="AM1358" s="778"/>
      <c r="AN1358" s="778"/>
      <c r="AO1358" s="778"/>
      <c r="AP1358" s="778"/>
      <c r="AQ1358" s="778"/>
      <c r="AR1358" s="778"/>
      <c r="AS1358" s="778"/>
      <c r="AT1358" s="778"/>
      <c r="AU1358" s="778"/>
      <c r="AV1358" s="778"/>
      <c r="AW1358" s="778"/>
      <c r="AX1358" s="778"/>
      <c r="AY1358" s="778"/>
      <c r="AZ1358" s="778"/>
      <c r="BA1358" s="778"/>
      <c r="BB1358" s="778"/>
      <c r="BC1358" s="778"/>
      <c r="BD1358" s="778"/>
      <c r="BE1358" s="778"/>
      <c r="BF1358" s="778"/>
      <c r="BG1358" s="778"/>
      <c r="BH1358" s="778"/>
      <c r="BI1358" s="778"/>
      <c r="BJ1358" s="778"/>
      <c r="BK1358" s="778"/>
      <c r="BL1358" s="778"/>
      <c r="BM1358" s="778"/>
      <c r="BN1358" s="778"/>
      <c r="BO1358" s="778"/>
      <c r="BP1358" s="778"/>
      <c r="BQ1358" s="778"/>
      <c r="BR1358" s="778"/>
      <c r="BS1358" s="778"/>
      <c r="BT1358" s="778"/>
      <c r="BU1358" s="778"/>
      <c r="BV1358" s="778"/>
      <c r="BW1358" s="778"/>
      <c r="BX1358" s="778"/>
      <c r="BY1358" s="778"/>
      <c r="BZ1358" s="778"/>
      <c r="CA1358" s="778"/>
      <c r="CB1358" s="778"/>
      <c r="CC1358" s="778"/>
      <c r="CD1358" s="778"/>
      <c r="CE1358" s="778"/>
      <c r="CF1358" s="778"/>
      <c r="CG1358" s="778"/>
      <c r="CH1358" s="778"/>
      <c r="CI1358" s="778"/>
      <c r="CJ1358" s="778"/>
      <c r="CK1358" s="778"/>
      <c r="CL1358" s="778"/>
      <c r="CM1358" s="778"/>
      <c r="CN1358" s="778"/>
      <c r="CO1358" s="778"/>
      <c r="CP1358" s="778"/>
      <c r="CQ1358" s="778"/>
      <c r="CR1358" s="778"/>
      <c r="CS1358" s="778"/>
      <c r="CT1358" s="778"/>
      <c r="CU1358" s="778"/>
      <c r="CV1358" s="778"/>
      <c r="CW1358" s="778"/>
      <c r="CX1358" s="778"/>
      <c r="CY1358" s="778"/>
      <c r="CZ1358" s="778"/>
      <c r="DA1358" s="778"/>
      <c r="DB1358" s="778"/>
      <c r="DC1358" s="778"/>
      <c r="DD1358" s="778"/>
      <c r="DE1358" s="778"/>
      <c r="DF1358" s="778"/>
      <c r="DG1358" s="778"/>
      <c r="DH1358" s="778"/>
      <c r="DI1358" s="778"/>
      <c r="DJ1358" s="778"/>
      <c r="DK1358" s="778"/>
      <c r="DL1358" s="778"/>
      <c r="DM1358" s="778"/>
      <c r="DN1358" s="778"/>
      <c r="DO1358" s="778"/>
      <c r="DP1358" s="778"/>
      <c r="DQ1358" s="778"/>
      <c r="DR1358" s="778"/>
      <c r="DS1358" s="778"/>
      <c r="DT1358" s="778"/>
      <c r="DU1358" s="778"/>
      <c r="DV1358" s="778"/>
      <c r="DW1358" s="778"/>
      <c r="DX1358" s="778"/>
      <c r="DY1358" s="778"/>
      <c r="DZ1358" s="778"/>
      <c r="EA1358" s="778"/>
      <c r="EB1358" s="778"/>
      <c r="EC1358" s="778"/>
      <c r="ED1358" s="778"/>
      <c r="EE1358" s="778"/>
      <c r="EF1358" s="778"/>
      <c r="EG1358" s="778"/>
      <c r="EH1358" s="778"/>
      <c r="EI1358" s="778"/>
      <c r="EJ1358" s="778"/>
      <c r="EK1358" s="778"/>
      <c r="EL1358" s="778"/>
      <c r="EM1358" s="778"/>
      <c r="EN1358" s="778"/>
      <c r="EO1358" s="778"/>
      <c r="EP1358" s="778"/>
      <c r="EQ1358" s="778"/>
      <c r="ER1358" s="778"/>
      <c r="ES1358" s="778"/>
      <c r="ET1358" s="778"/>
      <c r="EU1358" s="778"/>
      <c r="EV1358" s="778"/>
      <c r="EW1358" s="778"/>
      <c r="EX1358" s="778"/>
      <c r="EY1358" s="778"/>
      <c r="EZ1358" s="778"/>
      <c r="FA1358" s="778"/>
      <c r="FB1358" s="778"/>
      <c r="FC1358" s="778"/>
      <c r="FD1358" s="778"/>
      <c r="FE1358" s="778"/>
      <c r="FF1358" s="778"/>
      <c r="FG1358" s="778"/>
      <c r="FH1358" s="778"/>
      <c r="FI1358" s="778"/>
      <c r="FJ1358" s="778"/>
      <c r="FK1358" s="778"/>
      <c r="FL1358" s="778"/>
      <c r="FM1358" s="778"/>
      <c r="FN1358" s="778"/>
      <c r="FO1358" s="778"/>
      <c r="FP1358" s="778"/>
      <c r="FQ1358" s="778"/>
      <c r="FR1358" s="778"/>
      <c r="FS1358" s="778"/>
      <c r="FT1358" s="778"/>
      <c r="FU1358" s="778"/>
      <c r="FV1358" s="778"/>
      <c r="FW1358" s="778"/>
      <c r="FX1358" s="778"/>
      <c r="FY1358" s="778"/>
      <c r="FZ1358" s="778"/>
      <c r="GA1358" s="778"/>
      <c r="GB1358" s="778"/>
      <c r="GC1358" s="778"/>
      <c r="GD1358" s="778"/>
      <c r="GE1358" s="778"/>
      <c r="GF1358" s="778"/>
      <c r="GG1358" s="778"/>
      <c r="GH1358" s="778"/>
      <c r="GI1358" s="778"/>
      <c r="GJ1358" s="778"/>
      <c r="GK1358" s="778"/>
      <c r="GL1358" s="778"/>
      <c r="GM1358" s="778"/>
      <c r="GN1358" s="778"/>
      <c r="GO1358" s="778"/>
      <c r="GP1358" s="778"/>
      <c r="GQ1358" s="778"/>
      <c r="GR1358" s="778"/>
      <c r="GS1358" s="778"/>
      <c r="GT1358" s="778"/>
      <c r="GU1358" s="778"/>
      <c r="GV1358" s="778"/>
      <c r="GW1358" s="778"/>
      <c r="GX1358" s="778"/>
      <c r="GY1358" s="778"/>
      <c r="GZ1358" s="778"/>
      <c r="HA1358" s="778"/>
      <c r="HB1358" s="778"/>
      <c r="HC1358" s="778"/>
      <c r="HD1358" s="778"/>
      <c r="HE1358" s="778"/>
      <c r="HF1358" s="778"/>
      <c r="HG1358" s="778"/>
      <c r="HH1358" s="778"/>
    </row>
    <row r="1359" spans="1:216" s="782" customFormat="1">
      <c r="A1359" s="779"/>
      <c r="B1359" s="780"/>
      <c r="C1359" s="780"/>
      <c r="D1359" s="780"/>
      <c r="E1359" s="780"/>
      <c r="F1359" s="780"/>
      <c r="G1359" s="780"/>
      <c r="H1359" s="780"/>
      <c r="I1359" s="780"/>
      <c r="J1359" s="780"/>
      <c r="K1359" s="780"/>
      <c r="L1359" s="780"/>
      <c r="M1359" s="780"/>
      <c r="N1359" s="780"/>
      <c r="O1359" s="780"/>
      <c r="P1359" s="780"/>
      <c r="Q1359" s="781"/>
      <c r="R1359" s="778"/>
      <c r="S1359" s="778"/>
      <c r="T1359" s="778"/>
      <c r="U1359" s="778"/>
      <c r="V1359" s="778"/>
      <c r="W1359" s="778"/>
      <c r="X1359" s="778"/>
      <c r="Y1359" s="778"/>
      <c r="Z1359" s="778"/>
      <c r="AA1359" s="778"/>
      <c r="AB1359" s="778"/>
      <c r="AC1359" s="778"/>
      <c r="AD1359" s="778"/>
      <c r="AE1359" s="778"/>
      <c r="AF1359" s="778"/>
      <c r="AG1359" s="778"/>
      <c r="AH1359" s="778"/>
      <c r="AI1359" s="778"/>
      <c r="AJ1359" s="778"/>
      <c r="AK1359" s="778"/>
      <c r="AL1359" s="778"/>
      <c r="AM1359" s="778"/>
      <c r="AN1359" s="778"/>
      <c r="AO1359" s="778"/>
      <c r="AP1359" s="778"/>
      <c r="AQ1359" s="778"/>
      <c r="AR1359" s="778"/>
      <c r="AS1359" s="778"/>
      <c r="AT1359" s="778"/>
      <c r="AU1359" s="778"/>
      <c r="AV1359" s="778"/>
      <c r="AW1359" s="778"/>
      <c r="AX1359" s="778"/>
      <c r="AY1359" s="778"/>
      <c r="AZ1359" s="778"/>
      <c r="BA1359" s="778"/>
      <c r="BB1359" s="778"/>
      <c r="BC1359" s="778"/>
      <c r="BD1359" s="778"/>
      <c r="BE1359" s="778"/>
      <c r="BF1359" s="778"/>
      <c r="BG1359" s="778"/>
      <c r="BH1359" s="778"/>
      <c r="BI1359" s="778"/>
      <c r="BJ1359" s="778"/>
      <c r="BK1359" s="778"/>
      <c r="BL1359" s="778"/>
      <c r="BM1359" s="778"/>
      <c r="BN1359" s="778"/>
      <c r="BO1359" s="778"/>
      <c r="BP1359" s="778"/>
      <c r="BQ1359" s="778"/>
      <c r="BR1359" s="778"/>
      <c r="BS1359" s="778"/>
      <c r="BT1359" s="778"/>
      <c r="BU1359" s="778"/>
      <c r="BV1359" s="778"/>
      <c r="BW1359" s="778"/>
      <c r="BX1359" s="778"/>
      <c r="BY1359" s="778"/>
      <c r="BZ1359" s="778"/>
      <c r="CA1359" s="778"/>
      <c r="CB1359" s="778"/>
      <c r="CC1359" s="778"/>
      <c r="CD1359" s="778"/>
      <c r="CE1359" s="778"/>
      <c r="CF1359" s="778"/>
      <c r="CG1359" s="778"/>
      <c r="CH1359" s="778"/>
      <c r="CI1359" s="778"/>
      <c r="CJ1359" s="778"/>
      <c r="CK1359" s="778"/>
      <c r="CL1359" s="778"/>
      <c r="CM1359" s="778"/>
      <c r="CN1359" s="778"/>
      <c r="CO1359" s="778"/>
      <c r="CP1359" s="778"/>
      <c r="CQ1359" s="778"/>
      <c r="CR1359" s="778"/>
      <c r="CS1359" s="778"/>
      <c r="CT1359" s="778"/>
      <c r="CU1359" s="778"/>
      <c r="CV1359" s="778"/>
      <c r="CW1359" s="778"/>
      <c r="CX1359" s="778"/>
      <c r="CY1359" s="778"/>
      <c r="CZ1359" s="778"/>
      <c r="DA1359" s="778"/>
      <c r="DB1359" s="778"/>
      <c r="DC1359" s="778"/>
      <c r="DD1359" s="778"/>
      <c r="DE1359" s="778"/>
      <c r="DF1359" s="778"/>
      <c r="DG1359" s="778"/>
      <c r="DH1359" s="778"/>
      <c r="DI1359" s="778"/>
      <c r="DJ1359" s="778"/>
      <c r="DK1359" s="778"/>
      <c r="DL1359" s="778"/>
      <c r="DM1359" s="778"/>
      <c r="DN1359" s="778"/>
      <c r="DO1359" s="778"/>
      <c r="DP1359" s="778"/>
      <c r="DQ1359" s="778"/>
      <c r="DR1359" s="778"/>
      <c r="DS1359" s="778"/>
      <c r="DT1359" s="778"/>
      <c r="DU1359" s="778"/>
      <c r="DV1359" s="778"/>
      <c r="DW1359" s="778"/>
      <c r="DX1359" s="778"/>
      <c r="DY1359" s="778"/>
      <c r="DZ1359" s="778"/>
      <c r="EA1359" s="778"/>
      <c r="EB1359" s="778"/>
      <c r="EC1359" s="778"/>
      <c r="ED1359" s="778"/>
      <c r="EE1359" s="778"/>
      <c r="EF1359" s="778"/>
      <c r="EG1359" s="778"/>
      <c r="EH1359" s="778"/>
      <c r="EI1359" s="778"/>
      <c r="EJ1359" s="778"/>
      <c r="EK1359" s="778"/>
      <c r="EL1359" s="778"/>
      <c r="EM1359" s="778"/>
      <c r="EN1359" s="778"/>
      <c r="EO1359" s="778"/>
      <c r="EP1359" s="778"/>
      <c r="EQ1359" s="778"/>
      <c r="ER1359" s="778"/>
      <c r="ES1359" s="778"/>
      <c r="ET1359" s="778"/>
      <c r="EU1359" s="778"/>
      <c r="EV1359" s="778"/>
      <c r="EW1359" s="778"/>
      <c r="EX1359" s="778"/>
      <c r="EY1359" s="778"/>
      <c r="EZ1359" s="778"/>
      <c r="FA1359" s="778"/>
      <c r="FB1359" s="778"/>
      <c r="FC1359" s="778"/>
      <c r="FD1359" s="778"/>
      <c r="FE1359" s="778"/>
      <c r="FF1359" s="778"/>
      <c r="FG1359" s="778"/>
      <c r="FH1359" s="778"/>
      <c r="FI1359" s="778"/>
      <c r="FJ1359" s="778"/>
      <c r="FK1359" s="778"/>
      <c r="FL1359" s="778"/>
      <c r="FM1359" s="778"/>
      <c r="FN1359" s="778"/>
      <c r="FO1359" s="778"/>
      <c r="FP1359" s="778"/>
      <c r="FQ1359" s="778"/>
      <c r="FR1359" s="778"/>
      <c r="FS1359" s="778"/>
      <c r="FT1359" s="778"/>
      <c r="FU1359" s="778"/>
      <c r="FV1359" s="778"/>
      <c r="FW1359" s="778"/>
      <c r="FX1359" s="778"/>
      <c r="FY1359" s="778"/>
      <c r="FZ1359" s="778"/>
      <c r="GA1359" s="778"/>
      <c r="GB1359" s="778"/>
      <c r="GC1359" s="778"/>
      <c r="GD1359" s="778"/>
      <c r="GE1359" s="778"/>
      <c r="GF1359" s="778"/>
      <c r="GG1359" s="778"/>
      <c r="GH1359" s="778"/>
      <c r="GI1359" s="778"/>
      <c r="GJ1359" s="778"/>
      <c r="GK1359" s="778"/>
      <c r="GL1359" s="778"/>
      <c r="GM1359" s="778"/>
      <c r="GN1359" s="778"/>
      <c r="GO1359" s="778"/>
      <c r="GP1359" s="778"/>
      <c r="GQ1359" s="778"/>
      <c r="GR1359" s="778"/>
      <c r="GS1359" s="778"/>
      <c r="GT1359" s="778"/>
      <c r="GU1359" s="778"/>
      <c r="GV1359" s="778"/>
      <c r="GW1359" s="778"/>
      <c r="GX1359" s="778"/>
      <c r="GY1359" s="778"/>
      <c r="GZ1359" s="778"/>
      <c r="HA1359" s="778"/>
      <c r="HB1359" s="778"/>
      <c r="HC1359" s="778"/>
      <c r="HD1359" s="778"/>
      <c r="HE1359" s="778"/>
      <c r="HF1359" s="778"/>
      <c r="HG1359" s="778"/>
      <c r="HH1359" s="778"/>
    </row>
    <row r="1360" spans="1:216" s="782" customFormat="1">
      <c r="A1360" s="779"/>
      <c r="B1360" s="780"/>
      <c r="C1360" s="780"/>
      <c r="D1360" s="780"/>
      <c r="E1360" s="780"/>
      <c r="F1360" s="780"/>
      <c r="G1360" s="780"/>
      <c r="H1360" s="780"/>
      <c r="I1360" s="780"/>
      <c r="J1360" s="780"/>
      <c r="K1360" s="780"/>
      <c r="L1360" s="780"/>
      <c r="M1360" s="780"/>
      <c r="N1360" s="780"/>
      <c r="O1360" s="780"/>
      <c r="P1360" s="780"/>
      <c r="Q1360" s="781"/>
      <c r="R1360" s="778"/>
      <c r="S1360" s="778"/>
      <c r="T1360" s="778"/>
      <c r="U1360" s="778"/>
      <c r="V1360" s="778"/>
      <c r="W1360" s="778"/>
      <c r="X1360" s="778"/>
      <c r="Y1360" s="778"/>
      <c r="Z1360" s="778"/>
      <c r="AA1360" s="778"/>
      <c r="AB1360" s="778"/>
      <c r="AC1360" s="778"/>
      <c r="AD1360" s="778"/>
      <c r="AE1360" s="778"/>
      <c r="AF1360" s="778"/>
      <c r="AG1360" s="778"/>
      <c r="AH1360" s="778"/>
      <c r="AI1360" s="778"/>
      <c r="AJ1360" s="778"/>
      <c r="AK1360" s="778"/>
      <c r="AL1360" s="778"/>
      <c r="AM1360" s="778"/>
      <c r="AN1360" s="778"/>
      <c r="AO1360" s="778"/>
      <c r="AP1360" s="778"/>
      <c r="AQ1360" s="778"/>
      <c r="AR1360" s="778"/>
      <c r="AS1360" s="778"/>
      <c r="AT1360" s="778"/>
      <c r="AU1360" s="778"/>
      <c r="AV1360" s="778"/>
      <c r="AW1360" s="778"/>
      <c r="AX1360" s="778"/>
      <c r="AY1360" s="778"/>
      <c r="AZ1360" s="778"/>
      <c r="BA1360" s="778"/>
      <c r="BB1360" s="778"/>
      <c r="BC1360" s="778"/>
      <c r="BD1360" s="778"/>
      <c r="BE1360" s="778"/>
      <c r="BF1360" s="778"/>
      <c r="BG1360" s="778"/>
      <c r="BH1360" s="778"/>
      <c r="BI1360" s="778"/>
      <c r="BJ1360" s="778"/>
      <c r="BK1360" s="778"/>
      <c r="BL1360" s="778"/>
      <c r="BM1360" s="778"/>
      <c r="BN1360" s="778"/>
      <c r="BO1360" s="778"/>
      <c r="BP1360" s="778"/>
      <c r="BQ1360" s="778"/>
      <c r="BR1360" s="778"/>
      <c r="BS1360" s="778"/>
      <c r="BT1360" s="778"/>
      <c r="BU1360" s="778"/>
      <c r="BV1360" s="778"/>
      <c r="BW1360" s="778"/>
      <c r="BX1360" s="778"/>
      <c r="BY1360" s="778"/>
      <c r="BZ1360" s="778"/>
      <c r="CA1360" s="778"/>
      <c r="CB1360" s="778"/>
      <c r="CC1360" s="778"/>
      <c r="CD1360" s="778"/>
      <c r="CE1360" s="778"/>
      <c r="CF1360" s="778"/>
      <c r="CG1360" s="778"/>
      <c r="CH1360" s="778"/>
      <c r="CI1360" s="778"/>
      <c r="CJ1360" s="778"/>
      <c r="CK1360" s="778"/>
      <c r="CL1360" s="778"/>
      <c r="CM1360" s="778"/>
      <c r="CN1360" s="778"/>
      <c r="CO1360" s="778"/>
      <c r="CP1360" s="778"/>
      <c r="CQ1360" s="778"/>
      <c r="CR1360" s="778"/>
      <c r="CS1360" s="778"/>
      <c r="CT1360" s="778"/>
      <c r="CU1360" s="778"/>
      <c r="CV1360" s="778"/>
      <c r="CW1360" s="778"/>
      <c r="CX1360" s="778"/>
      <c r="CY1360" s="778"/>
      <c r="CZ1360" s="778"/>
      <c r="DA1360" s="778"/>
      <c r="DB1360" s="778"/>
      <c r="DC1360" s="778"/>
      <c r="DD1360" s="778"/>
      <c r="DE1360" s="778"/>
      <c r="DF1360" s="778"/>
      <c r="DG1360" s="778"/>
      <c r="DH1360" s="778"/>
      <c r="DI1360" s="778"/>
      <c r="DJ1360" s="778"/>
      <c r="DK1360" s="778"/>
      <c r="DL1360" s="778"/>
      <c r="DM1360" s="778"/>
      <c r="DN1360" s="778"/>
      <c r="DO1360" s="778"/>
      <c r="DP1360" s="778"/>
      <c r="DQ1360" s="778"/>
      <c r="DR1360" s="778"/>
      <c r="DS1360" s="778"/>
      <c r="DT1360" s="778"/>
      <c r="DU1360" s="778"/>
      <c r="DV1360" s="778"/>
      <c r="DW1360" s="778"/>
      <c r="DX1360" s="778"/>
      <c r="DY1360" s="778"/>
      <c r="DZ1360" s="778"/>
      <c r="EA1360" s="778"/>
      <c r="EB1360" s="778"/>
      <c r="EC1360" s="778"/>
      <c r="ED1360" s="778"/>
      <c r="EE1360" s="778"/>
      <c r="EF1360" s="778"/>
      <c r="EG1360" s="778"/>
      <c r="EH1360" s="778"/>
      <c r="EI1360" s="778"/>
      <c r="EJ1360" s="778"/>
      <c r="EK1360" s="778"/>
      <c r="EL1360" s="778"/>
      <c r="EM1360" s="778"/>
      <c r="EN1360" s="778"/>
      <c r="EO1360" s="778"/>
      <c r="EP1360" s="778"/>
      <c r="EQ1360" s="778"/>
      <c r="ER1360" s="778"/>
      <c r="ES1360" s="778"/>
      <c r="ET1360" s="778"/>
      <c r="EU1360" s="778"/>
      <c r="EV1360" s="778"/>
      <c r="EW1360" s="778"/>
      <c r="EX1360" s="778"/>
      <c r="EY1360" s="778"/>
      <c r="EZ1360" s="778"/>
      <c r="FA1360" s="778"/>
      <c r="FB1360" s="778"/>
      <c r="FC1360" s="778"/>
      <c r="FD1360" s="778"/>
      <c r="FE1360" s="778"/>
      <c r="FF1360" s="778"/>
      <c r="FG1360" s="778"/>
      <c r="FH1360" s="778"/>
      <c r="FI1360" s="778"/>
      <c r="FJ1360" s="778"/>
      <c r="FK1360" s="778"/>
      <c r="FL1360" s="778"/>
      <c r="FM1360" s="778"/>
      <c r="FN1360" s="778"/>
      <c r="FO1360" s="778"/>
      <c r="FP1360" s="778"/>
      <c r="FQ1360" s="778"/>
      <c r="FR1360" s="778"/>
      <c r="FS1360" s="778"/>
      <c r="FT1360" s="778"/>
      <c r="FU1360" s="778"/>
      <c r="FV1360" s="778"/>
      <c r="FW1360" s="778"/>
      <c r="FX1360" s="778"/>
      <c r="FY1360" s="778"/>
      <c r="FZ1360" s="778"/>
      <c r="GA1360" s="778"/>
      <c r="GB1360" s="778"/>
      <c r="GC1360" s="778"/>
      <c r="GD1360" s="778"/>
      <c r="GE1360" s="778"/>
      <c r="GF1360" s="778"/>
      <c r="GG1360" s="778"/>
      <c r="GH1360" s="778"/>
      <c r="GI1360" s="778"/>
      <c r="GJ1360" s="778"/>
      <c r="GK1360" s="778"/>
      <c r="GL1360" s="778"/>
      <c r="GM1360" s="778"/>
      <c r="GN1360" s="778"/>
      <c r="GO1360" s="778"/>
      <c r="GP1360" s="778"/>
      <c r="GQ1360" s="778"/>
      <c r="GR1360" s="778"/>
      <c r="GS1360" s="778"/>
      <c r="GT1360" s="778"/>
      <c r="GU1360" s="778"/>
      <c r="GV1360" s="778"/>
      <c r="GW1360" s="778"/>
      <c r="GX1360" s="778"/>
      <c r="GY1360" s="778"/>
      <c r="GZ1360" s="778"/>
      <c r="HA1360" s="778"/>
      <c r="HB1360" s="778"/>
      <c r="HC1360" s="778"/>
      <c r="HD1360" s="778"/>
      <c r="HE1360" s="778"/>
      <c r="HF1360" s="778"/>
      <c r="HG1360" s="778"/>
      <c r="HH1360" s="778"/>
    </row>
    <row r="1361" spans="1:216" s="782" customFormat="1">
      <c r="A1361" s="779"/>
      <c r="B1361" s="780"/>
      <c r="C1361" s="780"/>
      <c r="D1361" s="780"/>
      <c r="E1361" s="780"/>
      <c r="F1361" s="780"/>
      <c r="G1361" s="780"/>
      <c r="H1361" s="780"/>
      <c r="I1361" s="780"/>
      <c r="J1361" s="780"/>
      <c r="K1361" s="780"/>
      <c r="L1361" s="780"/>
      <c r="M1361" s="780"/>
      <c r="N1361" s="780"/>
      <c r="O1361" s="780"/>
      <c r="P1361" s="780"/>
      <c r="Q1361" s="781"/>
      <c r="R1361" s="778"/>
      <c r="S1361" s="778"/>
      <c r="T1361" s="778"/>
      <c r="U1361" s="778"/>
      <c r="V1361" s="778"/>
      <c r="W1361" s="778"/>
      <c r="X1361" s="778"/>
      <c r="Y1361" s="778"/>
      <c r="Z1361" s="778"/>
      <c r="AA1361" s="778"/>
      <c r="AB1361" s="778"/>
      <c r="AC1361" s="778"/>
      <c r="AD1361" s="778"/>
      <c r="AE1361" s="778"/>
      <c r="AF1361" s="778"/>
      <c r="AG1361" s="778"/>
      <c r="AH1361" s="778"/>
      <c r="AI1361" s="778"/>
      <c r="AJ1361" s="778"/>
      <c r="AK1361" s="778"/>
      <c r="AL1361" s="778"/>
      <c r="AM1361" s="778"/>
      <c r="AN1361" s="778"/>
      <c r="AO1361" s="778"/>
      <c r="AP1361" s="778"/>
      <c r="AQ1361" s="778"/>
      <c r="AR1361" s="778"/>
      <c r="AS1361" s="778"/>
      <c r="AT1361" s="778"/>
      <c r="AU1361" s="778"/>
      <c r="AV1361" s="778"/>
      <c r="AW1361" s="778"/>
      <c r="AX1361" s="778"/>
      <c r="AY1361" s="778"/>
      <c r="AZ1361" s="778"/>
      <c r="BA1361" s="778"/>
      <c r="BB1361" s="778"/>
      <c r="BC1361" s="778"/>
      <c r="BD1361" s="778"/>
      <c r="BE1361" s="778"/>
      <c r="BF1361" s="778"/>
      <c r="BG1361" s="778"/>
      <c r="BH1361" s="778"/>
      <c r="BI1361" s="778"/>
      <c r="BJ1361" s="778"/>
      <c r="BK1361" s="778"/>
      <c r="BL1361" s="778"/>
      <c r="BM1361" s="778"/>
      <c r="BN1361" s="778"/>
      <c r="BO1361" s="778"/>
      <c r="BP1361" s="778"/>
      <c r="BQ1361" s="778"/>
      <c r="BR1361" s="778"/>
      <c r="BS1361" s="778"/>
      <c r="BT1361" s="778"/>
      <c r="BU1361" s="778"/>
      <c r="BV1361" s="778"/>
      <c r="BW1361" s="778"/>
      <c r="BX1361" s="778"/>
      <c r="BY1361" s="778"/>
      <c r="BZ1361" s="778"/>
      <c r="CA1361" s="778"/>
      <c r="CB1361" s="778"/>
      <c r="CC1361" s="778"/>
      <c r="CD1361" s="778"/>
      <c r="CE1361" s="778"/>
      <c r="CF1361" s="778"/>
      <c r="CG1361" s="778"/>
      <c r="CH1361" s="778"/>
      <c r="CI1361" s="778"/>
      <c r="CJ1361" s="778"/>
      <c r="CK1361" s="778"/>
      <c r="CL1361" s="778"/>
      <c r="CM1361" s="778"/>
      <c r="CN1361" s="778"/>
      <c r="CO1361" s="778"/>
      <c r="CP1361" s="778"/>
      <c r="CQ1361" s="778"/>
      <c r="CR1361" s="778"/>
      <c r="CS1361" s="778"/>
      <c r="CT1361" s="778"/>
      <c r="CU1361" s="778"/>
      <c r="CV1361" s="778"/>
      <c r="CW1361" s="778"/>
      <c r="CX1361" s="778"/>
      <c r="CY1361" s="778"/>
      <c r="CZ1361" s="778"/>
      <c r="DA1361" s="778"/>
      <c r="DB1361" s="778"/>
      <c r="DC1361" s="778"/>
      <c r="DD1361" s="778"/>
      <c r="DE1361" s="778"/>
      <c r="DF1361" s="778"/>
      <c r="DG1361" s="778"/>
      <c r="DH1361" s="778"/>
      <c r="DI1361" s="778"/>
      <c r="DJ1361" s="778"/>
      <c r="DK1361" s="778"/>
      <c r="DL1361" s="778"/>
      <c r="DM1361" s="778"/>
      <c r="DN1361" s="778"/>
      <c r="DO1361" s="778"/>
      <c r="DP1361" s="778"/>
      <c r="DQ1361" s="778"/>
      <c r="DR1361" s="778"/>
      <c r="DS1361" s="778"/>
      <c r="DT1361" s="778"/>
      <c r="DU1361" s="778"/>
      <c r="DV1361" s="778"/>
      <c r="DW1361" s="778"/>
      <c r="DX1361" s="778"/>
      <c r="DY1361" s="778"/>
      <c r="DZ1361" s="778"/>
      <c r="EA1361" s="778"/>
      <c r="EB1361" s="778"/>
      <c r="EC1361" s="778"/>
      <c r="ED1361" s="778"/>
      <c r="EE1361" s="778"/>
      <c r="EF1361" s="778"/>
      <c r="EG1361" s="778"/>
      <c r="EH1361" s="778"/>
      <c r="EI1361" s="778"/>
      <c r="EJ1361" s="778"/>
      <c r="EK1361" s="778"/>
      <c r="EL1361" s="778"/>
      <c r="EM1361" s="778"/>
      <c r="EN1361" s="778"/>
      <c r="EO1361" s="778"/>
      <c r="EP1361" s="778"/>
      <c r="EQ1361" s="778"/>
      <c r="ER1361" s="778"/>
      <c r="ES1361" s="778"/>
      <c r="ET1361" s="778"/>
      <c r="EU1361" s="778"/>
      <c r="EV1361" s="778"/>
      <c r="EW1361" s="778"/>
      <c r="EX1361" s="778"/>
      <c r="EY1361" s="778"/>
      <c r="EZ1361" s="778"/>
      <c r="FA1361" s="778"/>
      <c r="FB1361" s="778"/>
      <c r="FC1361" s="778"/>
      <c r="FD1361" s="778"/>
      <c r="FE1361" s="778"/>
      <c r="FF1361" s="778"/>
      <c r="FG1361" s="778"/>
      <c r="FH1361" s="778"/>
      <c r="FI1361" s="778"/>
      <c r="FJ1361" s="778"/>
      <c r="FK1361" s="778"/>
      <c r="FL1361" s="778"/>
      <c r="FM1361" s="778"/>
      <c r="FN1361" s="778"/>
      <c r="FO1361" s="778"/>
      <c r="FP1361" s="778"/>
      <c r="FQ1361" s="778"/>
      <c r="FR1361" s="778"/>
      <c r="FS1361" s="778"/>
      <c r="FT1361" s="778"/>
      <c r="FU1361" s="778"/>
      <c r="FV1361" s="778"/>
      <c r="FW1361" s="778"/>
      <c r="FX1361" s="778"/>
      <c r="FY1361" s="778"/>
      <c r="FZ1361" s="778"/>
      <c r="GA1361" s="778"/>
      <c r="GB1361" s="778"/>
      <c r="GC1361" s="778"/>
      <c r="GD1361" s="778"/>
      <c r="GE1361" s="778"/>
      <c r="GF1361" s="778"/>
      <c r="GG1361" s="778"/>
      <c r="GH1361" s="778"/>
      <c r="GI1361" s="778"/>
      <c r="GJ1361" s="778"/>
      <c r="GK1361" s="778"/>
      <c r="GL1361" s="778"/>
      <c r="GM1361" s="778"/>
      <c r="GN1361" s="778"/>
      <c r="GO1361" s="778"/>
      <c r="GP1361" s="778"/>
      <c r="GQ1361" s="778"/>
      <c r="GR1361" s="778"/>
      <c r="GS1361" s="778"/>
      <c r="GT1361" s="778"/>
      <c r="GU1361" s="778"/>
      <c r="GV1361" s="778"/>
      <c r="GW1361" s="778"/>
      <c r="GX1361" s="778"/>
      <c r="GY1361" s="778"/>
      <c r="GZ1361" s="778"/>
      <c r="HA1361" s="778"/>
      <c r="HB1361" s="778"/>
      <c r="HC1361" s="778"/>
      <c r="HD1361" s="778"/>
      <c r="HE1361" s="778"/>
      <c r="HF1361" s="778"/>
      <c r="HG1361" s="778"/>
      <c r="HH1361" s="778"/>
    </row>
    <row r="1362" spans="1:216" s="782" customFormat="1">
      <c r="A1362" s="779"/>
      <c r="B1362" s="780"/>
      <c r="C1362" s="780"/>
      <c r="D1362" s="780"/>
      <c r="E1362" s="780"/>
      <c r="F1362" s="780"/>
      <c r="G1362" s="780"/>
      <c r="H1362" s="780"/>
      <c r="I1362" s="780"/>
      <c r="J1362" s="780"/>
      <c r="K1362" s="780"/>
      <c r="L1362" s="780"/>
      <c r="M1362" s="780"/>
      <c r="N1362" s="780"/>
      <c r="O1362" s="780"/>
      <c r="P1362" s="780"/>
      <c r="Q1362" s="781"/>
      <c r="R1362" s="778"/>
      <c r="S1362" s="778"/>
      <c r="T1362" s="778"/>
      <c r="U1362" s="778"/>
      <c r="V1362" s="778"/>
      <c r="W1362" s="778"/>
      <c r="X1362" s="778"/>
      <c r="Y1362" s="778"/>
      <c r="Z1362" s="778"/>
      <c r="AA1362" s="778"/>
      <c r="AB1362" s="778"/>
      <c r="AC1362" s="778"/>
      <c r="AD1362" s="778"/>
      <c r="AE1362" s="778"/>
      <c r="AF1362" s="778"/>
      <c r="AG1362" s="778"/>
      <c r="AH1362" s="778"/>
      <c r="AI1362" s="778"/>
      <c r="AJ1362" s="778"/>
      <c r="AK1362" s="778"/>
      <c r="AL1362" s="778"/>
      <c r="AM1362" s="778"/>
      <c r="AN1362" s="778"/>
      <c r="AO1362" s="778"/>
      <c r="AP1362" s="778"/>
      <c r="AQ1362" s="778"/>
      <c r="AR1362" s="778"/>
      <c r="AS1362" s="778"/>
      <c r="AT1362" s="778"/>
      <c r="AU1362" s="778"/>
      <c r="AV1362" s="778"/>
      <c r="AW1362" s="778"/>
      <c r="AX1362" s="778"/>
      <c r="AY1362" s="778"/>
      <c r="AZ1362" s="778"/>
      <c r="BA1362" s="778"/>
      <c r="BB1362" s="778"/>
      <c r="BC1362" s="778"/>
      <c r="BD1362" s="778"/>
      <c r="BE1362" s="778"/>
      <c r="BF1362" s="778"/>
      <c r="BG1362" s="778"/>
      <c r="BH1362" s="778"/>
      <c r="BI1362" s="778"/>
      <c r="BJ1362" s="778"/>
      <c r="BK1362" s="778"/>
      <c r="BL1362" s="778"/>
      <c r="BM1362" s="778"/>
      <c r="BN1362" s="778"/>
      <c r="BO1362" s="778"/>
      <c r="BP1362" s="778"/>
      <c r="BQ1362" s="778"/>
      <c r="BR1362" s="778"/>
      <c r="BS1362" s="778"/>
      <c r="BT1362" s="778"/>
      <c r="BU1362" s="778"/>
      <c r="BV1362" s="778"/>
      <c r="BW1362" s="778"/>
      <c r="BX1362" s="778"/>
      <c r="BY1362" s="778"/>
      <c r="BZ1362" s="778"/>
      <c r="CA1362" s="778"/>
      <c r="CB1362" s="778"/>
      <c r="CC1362" s="778"/>
      <c r="CD1362" s="778"/>
      <c r="CE1362" s="778"/>
      <c r="CF1362" s="778"/>
      <c r="CG1362" s="778"/>
      <c r="CH1362" s="778"/>
      <c r="CI1362" s="778"/>
      <c r="CJ1362" s="778"/>
      <c r="CK1362" s="778"/>
      <c r="CL1362" s="778"/>
      <c r="CM1362" s="778"/>
      <c r="CN1362" s="778"/>
      <c r="CO1362" s="778"/>
      <c r="CP1362" s="778"/>
      <c r="CQ1362" s="778"/>
      <c r="CR1362" s="778"/>
      <c r="CS1362" s="778"/>
      <c r="CT1362" s="778"/>
      <c r="CU1362" s="778"/>
      <c r="CV1362" s="778"/>
      <c r="CW1362" s="778"/>
      <c r="CX1362" s="778"/>
      <c r="CY1362" s="778"/>
      <c r="CZ1362" s="778"/>
      <c r="DA1362" s="778"/>
      <c r="DB1362" s="778"/>
      <c r="DC1362" s="778"/>
      <c r="DD1362" s="778"/>
      <c r="DE1362" s="778"/>
      <c r="DF1362" s="778"/>
      <c r="DG1362" s="778"/>
      <c r="DH1362" s="778"/>
      <c r="DI1362" s="778"/>
      <c r="DJ1362" s="778"/>
      <c r="DK1362" s="778"/>
      <c r="DL1362" s="778"/>
      <c r="DM1362" s="778"/>
      <c r="DN1362" s="778"/>
      <c r="DO1362" s="778"/>
      <c r="DP1362" s="778"/>
      <c r="DQ1362" s="778"/>
      <c r="DR1362" s="778"/>
      <c r="DS1362" s="778"/>
      <c r="DT1362" s="778"/>
      <c r="DU1362" s="778"/>
      <c r="DV1362" s="778"/>
      <c r="DW1362" s="778"/>
      <c r="DX1362" s="778"/>
      <c r="DY1362" s="778"/>
      <c r="DZ1362" s="778"/>
      <c r="EA1362" s="778"/>
      <c r="EB1362" s="778"/>
      <c r="EC1362" s="778"/>
      <c r="ED1362" s="778"/>
      <c r="EE1362" s="778"/>
      <c r="EF1362" s="778"/>
      <c r="EG1362" s="778"/>
      <c r="EH1362" s="778"/>
      <c r="EI1362" s="778"/>
      <c r="EJ1362" s="778"/>
      <c r="EK1362" s="778"/>
      <c r="EL1362" s="778"/>
      <c r="EM1362" s="778"/>
      <c r="EN1362" s="778"/>
      <c r="EO1362" s="778"/>
      <c r="EP1362" s="778"/>
      <c r="EQ1362" s="778"/>
      <c r="ER1362" s="778"/>
      <c r="ES1362" s="778"/>
      <c r="ET1362" s="778"/>
      <c r="EU1362" s="778"/>
      <c r="EV1362" s="778"/>
      <c r="EW1362" s="778"/>
      <c r="EX1362" s="778"/>
      <c r="EY1362" s="778"/>
      <c r="EZ1362" s="778"/>
      <c r="FA1362" s="778"/>
      <c r="FB1362" s="778"/>
      <c r="FC1362" s="778"/>
      <c r="FD1362" s="778"/>
      <c r="FE1362" s="778"/>
      <c r="FF1362" s="778"/>
      <c r="FG1362" s="778"/>
      <c r="FH1362" s="778"/>
      <c r="FI1362" s="778"/>
      <c r="FJ1362" s="778"/>
      <c r="FK1362" s="778"/>
      <c r="FL1362" s="778"/>
      <c r="FM1362" s="778"/>
      <c r="FN1362" s="778"/>
      <c r="FO1362" s="778"/>
      <c r="FP1362" s="778"/>
      <c r="FQ1362" s="778"/>
      <c r="FR1362" s="778"/>
      <c r="FS1362" s="778"/>
      <c r="FT1362" s="778"/>
      <c r="FU1362" s="778"/>
      <c r="FV1362" s="778"/>
      <c r="FW1362" s="778"/>
      <c r="FX1362" s="778"/>
      <c r="FY1362" s="778"/>
      <c r="FZ1362" s="778"/>
      <c r="GA1362" s="778"/>
      <c r="GB1362" s="778"/>
      <c r="GC1362" s="778"/>
      <c r="GD1362" s="778"/>
      <c r="GE1362" s="778"/>
      <c r="GF1362" s="778"/>
      <c r="GG1362" s="778"/>
      <c r="GH1362" s="778"/>
      <c r="GI1362" s="778"/>
      <c r="GJ1362" s="778"/>
      <c r="GK1362" s="778"/>
      <c r="GL1362" s="778"/>
      <c r="GM1362" s="778"/>
      <c r="GN1362" s="778"/>
      <c r="GO1362" s="778"/>
      <c r="GP1362" s="778"/>
      <c r="GQ1362" s="778"/>
      <c r="GR1362" s="778"/>
      <c r="GS1362" s="778"/>
      <c r="GT1362" s="778"/>
      <c r="GU1362" s="778"/>
      <c r="GV1362" s="778"/>
      <c r="GW1362" s="778"/>
      <c r="GX1362" s="778"/>
      <c r="GY1362" s="778"/>
      <c r="GZ1362" s="778"/>
      <c r="HA1362" s="778"/>
      <c r="HB1362" s="778"/>
      <c r="HC1362" s="778"/>
      <c r="HD1362" s="778"/>
      <c r="HE1362" s="778"/>
      <c r="HF1362" s="778"/>
      <c r="HG1362" s="778"/>
      <c r="HH1362" s="778"/>
    </row>
    <row r="1363" spans="1:216" s="782" customFormat="1">
      <c r="A1363" s="779"/>
      <c r="B1363" s="780"/>
      <c r="C1363" s="780"/>
      <c r="D1363" s="780"/>
      <c r="E1363" s="780"/>
      <c r="F1363" s="780"/>
      <c r="G1363" s="780"/>
      <c r="H1363" s="780"/>
      <c r="I1363" s="780"/>
      <c r="J1363" s="780"/>
      <c r="K1363" s="780"/>
      <c r="L1363" s="780"/>
      <c r="M1363" s="780"/>
      <c r="N1363" s="780"/>
      <c r="O1363" s="780"/>
      <c r="P1363" s="780"/>
      <c r="Q1363" s="781"/>
      <c r="R1363" s="778"/>
      <c r="S1363" s="778"/>
      <c r="T1363" s="778"/>
      <c r="U1363" s="778"/>
      <c r="V1363" s="778"/>
      <c r="W1363" s="778"/>
      <c r="X1363" s="778"/>
      <c r="Y1363" s="778"/>
      <c r="Z1363" s="778"/>
      <c r="AA1363" s="778"/>
      <c r="AB1363" s="778"/>
      <c r="AC1363" s="778"/>
      <c r="AD1363" s="778"/>
      <c r="AE1363" s="778"/>
      <c r="AF1363" s="778"/>
      <c r="AG1363" s="778"/>
      <c r="AH1363" s="778"/>
      <c r="AI1363" s="778"/>
      <c r="AJ1363" s="778"/>
      <c r="AK1363" s="778"/>
      <c r="AL1363" s="778"/>
      <c r="AM1363" s="778"/>
      <c r="AN1363" s="778"/>
      <c r="AO1363" s="778"/>
      <c r="AP1363" s="778"/>
      <c r="AQ1363" s="778"/>
      <c r="AR1363" s="778"/>
      <c r="AS1363" s="778"/>
      <c r="AT1363" s="778"/>
      <c r="AU1363" s="778"/>
      <c r="AV1363" s="778"/>
      <c r="AW1363" s="778"/>
      <c r="AX1363" s="778"/>
      <c r="AY1363" s="778"/>
      <c r="AZ1363" s="778"/>
      <c r="BA1363" s="778"/>
      <c r="BB1363" s="778"/>
      <c r="BC1363" s="778"/>
      <c r="BD1363" s="778"/>
      <c r="BE1363" s="778"/>
      <c r="BF1363" s="778"/>
      <c r="BG1363" s="778"/>
      <c r="BH1363" s="778"/>
      <c r="BI1363" s="778"/>
      <c r="BJ1363" s="778"/>
      <c r="BK1363" s="778"/>
      <c r="BL1363" s="778"/>
      <c r="BM1363" s="778"/>
      <c r="BN1363" s="778"/>
      <c r="BO1363" s="778"/>
      <c r="BP1363" s="778"/>
      <c r="BQ1363" s="778"/>
      <c r="BR1363" s="778"/>
      <c r="BS1363" s="778"/>
      <c r="BT1363" s="778"/>
      <c r="BU1363" s="778"/>
      <c r="BV1363" s="778"/>
      <c r="BW1363" s="778"/>
      <c r="BX1363" s="778"/>
      <c r="BY1363" s="778"/>
      <c r="BZ1363" s="778"/>
      <c r="CA1363" s="778"/>
      <c r="CB1363" s="778"/>
      <c r="CC1363" s="778"/>
      <c r="CD1363" s="778"/>
      <c r="CE1363" s="778"/>
      <c r="CF1363" s="778"/>
      <c r="CG1363" s="778"/>
      <c r="CH1363" s="778"/>
      <c r="CI1363" s="778"/>
      <c r="CJ1363" s="778"/>
      <c r="CK1363" s="778"/>
      <c r="CL1363" s="778"/>
      <c r="CM1363" s="778"/>
      <c r="CN1363" s="778"/>
      <c r="CO1363" s="778"/>
      <c r="CP1363" s="778"/>
      <c r="CQ1363" s="778"/>
      <c r="CR1363" s="778"/>
      <c r="CS1363" s="778"/>
      <c r="CT1363" s="778"/>
      <c r="CU1363" s="778"/>
      <c r="CV1363" s="778"/>
      <c r="CW1363" s="778"/>
      <c r="CX1363" s="778"/>
      <c r="CY1363" s="778"/>
      <c r="CZ1363" s="778"/>
      <c r="DA1363" s="778"/>
      <c r="DB1363" s="778"/>
      <c r="DC1363" s="778"/>
      <c r="DD1363" s="778"/>
      <c r="DE1363" s="778"/>
      <c r="DF1363" s="778"/>
      <c r="DG1363" s="778"/>
      <c r="DH1363" s="778"/>
      <c r="DI1363" s="778"/>
      <c r="DJ1363" s="778"/>
      <c r="DK1363" s="778"/>
      <c r="DL1363" s="778"/>
      <c r="DM1363" s="778"/>
      <c r="DN1363" s="778"/>
      <c r="DO1363" s="778"/>
      <c r="DP1363" s="778"/>
      <c r="DQ1363" s="778"/>
      <c r="DR1363" s="778"/>
      <c r="DS1363" s="778"/>
      <c r="DT1363" s="778"/>
      <c r="DU1363" s="778"/>
      <c r="DV1363" s="778"/>
      <c r="DW1363" s="778"/>
      <c r="DX1363" s="778"/>
      <c r="DY1363" s="778"/>
      <c r="DZ1363" s="778"/>
      <c r="EA1363" s="778"/>
      <c r="EB1363" s="778"/>
      <c r="EC1363" s="778"/>
      <c r="ED1363" s="778"/>
      <c r="EE1363" s="778"/>
      <c r="EF1363" s="778"/>
      <c r="EG1363" s="778"/>
      <c r="EH1363" s="778"/>
      <c r="EI1363" s="778"/>
      <c r="EJ1363" s="778"/>
      <c r="EK1363" s="778"/>
      <c r="EL1363" s="778"/>
      <c r="EM1363" s="778"/>
      <c r="EN1363" s="778"/>
      <c r="EO1363" s="778"/>
      <c r="EP1363" s="778"/>
      <c r="EQ1363" s="778"/>
      <c r="ER1363" s="778"/>
      <c r="ES1363" s="778"/>
      <c r="ET1363" s="778"/>
      <c r="EU1363" s="778"/>
      <c r="EV1363" s="778"/>
      <c r="EW1363" s="778"/>
      <c r="EX1363" s="778"/>
      <c r="EY1363" s="778"/>
      <c r="EZ1363" s="778"/>
      <c r="FA1363" s="778"/>
      <c r="FB1363" s="778"/>
      <c r="FC1363" s="778"/>
      <c r="FD1363" s="778"/>
      <c r="FE1363" s="778"/>
      <c r="FF1363" s="778"/>
      <c r="FG1363" s="778"/>
      <c r="FH1363" s="778"/>
      <c r="FI1363" s="778"/>
      <c r="FJ1363" s="778"/>
      <c r="FK1363" s="778"/>
      <c r="FL1363" s="778"/>
      <c r="FM1363" s="778"/>
      <c r="FN1363" s="778"/>
      <c r="FO1363" s="778"/>
      <c r="FP1363" s="778"/>
      <c r="FQ1363" s="778"/>
      <c r="FR1363" s="778"/>
      <c r="FS1363" s="778"/>
      <c r="FT1363" s="778"/>
      <c r="FU1363" s="778"/>
      <c r="FV1363" s="778"/>
      <c r="FW1363" s="778"/>
      <c r="FX1363" s="778"/>
      <c r="FY1363" s="778"/>
      <c r="FZ1363" s="778"/>
      <c r="GA1363" s="778"/>
      <c r="GB1363" s="778"/>
      <c r="GC1363" s="778"/>
      <c r="GD1363" s="778"/>
      <c r="GE1363" s="778"/>
      <c r="GF1363" s="778"/>
      <c r="GG1363" s="778"/>
      <c r="GH1363" s="778"/>
      <c r="GI1363" s="778"/>
      <c r="GJ1363" s="778"/>
      <c r="GK1363" s="778"/>
      <c r="GL1363" s="778"/>
      <c r="GM1363" s="778"/>
      <c r="GN1363" s="778"/>
      <c r="GO1363" s="778"/>
      <c r="GP1363" s="778"/>
      <c r="GQ1363" s="778"/>
      <c r="GR1363" s="778"/>
      <c r="GS1363" s="778"/>
      <c r="GT1363" s="778"/>
      <c r="GU1363" s="778"/>
      <c r="GV1363" s="778"/>
      <c r="GW1363" s="778"/>
      <c r="GX1363" s="778"/>
      <c r="GY1363" s="778"/>
      <c r="GZ1363" s="778"/>
      <c r="HA1363" s="778"/>
      <c r="HB1363" s="778"/>
      <c r="HC1363" s="778"/>
      <c r="HD1363" s="778"/>
      <c r="HE1363" s="778"/>
      <c r="HF1363" s="778"/>
      <c r="HG1363" s="778"/>
      <c r="HH1363" s="778"/>
    </row>
    <row r="1364" spans="1:216" s="782" customFormat="1">
      <c r="A1364" s="779"/>
      <c r="B1364" s="780"/>
      <c r="C1364" s="780"/>
      <c r="D1364" s="780"/>
      <c r="E1364" s="780"/>
      <c r="F1364" s="780"/>
      <c r="G1364" s="780"/>
      <c r="H1364" s="780"/>
      <c r="I1364" s="780"/>
      <c r="J1364" s="780"/>
      <c r="K1364" s="780"/>
      <c r="L1364" s="780"/>
      <c r="M1364" s="780"/>
      <c r="N1364" s="780"/>
      <c r="O1364" s="780"/>
      <c r="P1364" s="780"/>
      <c r="Q1364" s="781"/>
      <c r="R1364" s="778"/>
      <c r="S1364" s="778"/>
      <c r="T1364" s="778"/>
      <c r="U1364" s="778"/>
      <c r="V1364" s="778"/>
      <c r="W1364" s="778"/>
      <c r="X1364" s="778"/>
      <c r="Y1364" s="778"/>
      <c r="Z1364" s="778"/>
      <c r="AA1364" s="778"/>
      <c r="AB1364" s="778"/>
      <c r="AC1364" s="778"/>
      <c r="AD1364" s="778"/>
      <c r="AE1364" s="778"/>
      <c r="AF1364" s="778"/>
      <c r="AG1364" s="778"/>
      <c r="AH1364" s="778"/>
      <c r="AI1364" s="778"/>
      <c r="AJ1364" s="778"/>
      <c r="AK1364" s="778"/>
      <c r="AL1364" s="778"/>
      <c r="AM1364" s="778"/>
      <c r="AN1364" s="778"/>
      <c r="AO1364" s="778"/>
      <c r="AP1364" s="778"/>
      <c r="AQ1364" s="778"/>
      <c r="AR1364" s="778"/>
      <c r="AS1364" s="778"/>
      <c r="AT1364" s="778"/>
      <c r="AU1364" s="778"/>
      <c r="AV1364" s="778"/>
      <c r="AW1364" s="778"/>
      <c r="AX1364" s="778"/>
      <c r="AY1364" s="778"/>
      <c r="AZ1364" s="778"/>
      <c r="BA1364" s="778"/>
      <c r="BB1364" s="778"/>
      <c r="BC1364" s="778"/>
      <c r="BD1364" s="778"/>
      <c r="BE1364" s="778"/>
      <c r="BF1364" s="778"/>
      <c r="BG1364" s="778"/>
      <c r="BH1364" s="778"/>
      <c r="BI1364" s="778"/>
      <c r="BJ1364" s="778"/>
      <c r="BK1364" s="778"/>
      <c r="BL1364" s="778"/>
      <c r="BM1364" s="778"/>
      <c r="BN1364" s="778"/>
      <c r="BO1364" s="778"/>
      <c r="BP1364" s="778"/>
      <c r="BQ1364" s="778"/>
      <c r="BR1364" s="778"/>
      <c r="BS1364" s="778"/>
      <c r="BT1364" s="778"/>
      <c r="BU1364" s="778"/>
      <c r="BV1364" s="778"/>
      <c r="BW1364" s="778"/>
      <c r="BX1364" s="778"/>
      <c r="BY1364" s="778"/>
      <c r="BZ1364" s="778"/>
      <c r="CA1364" s="778"/>
      <c r="CB1364" s="778"/>
      <c r="CC1364" s="778"/>
      <c r="CD1364" s="778"/>
      <c r="CE1364" s="778"/>
      <c r="CF1364" s="778"/>
      <c r="CG1364" s="778"/>
      <c r="CH1364" s="778"/>
      <c r="CI1364" s="778"/>
      <c r="CJ1364" s="778"/>
      <c r="CK1364" s="778"/>
      <c r="CL1364" s="778"/>
      <c r="CM1364" s="778"/>
      <c r="CN1364" s="778"/>
      <c r="CO1364" s="778"/>
      <c r="CP1364" s="778"/>
      <c r="CQ1364" s="778"/>
      <c r="CR1364" s="778"/>
      <c r="CS1364" s="778"/>
      <c r="CT1364" s="778"/>
      <c r="CU1364" s="778"/>
      <c r="CV1364" s="778"/>
      <c r="CW1364" s="778"/>
      <c r="CX1364" s="778"/>
      <c r="CY1364" s="778"/>
      <c r="CZ1364" s="778"/>
      <c r="DA1364" s="778"/>
      <c r="DB1364" s="778"/>
      <c r="DC1364" s="778"/>
      <c r="DD1364" s="778"/>
      <c r="DE1364" s="778"/>
      <c r="DF1364" s="778"/>
      <c r="DG1364" s="778"/>
      <c r="DH1364" s="778"/>
      <c r="DI1364" s="778"/>
      <c r="DJ1364" s="778"/>
      <c r="DK1364" s="778"/>
      <c r="DL1364" s="778"/>
      <c r="DM1364" s="778"/>
      <c r="DN1364" s="778"/>
      <c r="DO1364" s="778"/>
      <c r="DP1364" s="778"/>
      <c r="DQ1364" s="778"/>
      <c r="DR1364" s="778"/>
      <c r="DS1364" s="778"/>
      <c r="DT1364" s="778"/>
      <c r="DU1364" s="778"/>
      <c r="DV1364" s="778"/>
      <c r="DW1364" s="778"/>
      <c r="DX1364" s="778"/>
      <c r="DY1364" s="778"/>
      <c r="DZ1364" s="778"/>
      <c r="EA1364" s="778"/>
      <c r="EB1364" s="778"/>
      <c r="EC1364" s="778"/>
      <c r="ED1364" s="778"/>
      <c r="EE1364" s="778"/>
      <c r="EF1364" s="778"/>
      <c r="EG1364" s="778"/>
      <c r="EH1364" s="778"/>
      <c r="EI1364" s="778"/>
      <c r="EJ1364" s="778"/>
      <c r="EK1364" s="778"/>
      <c r="EL1364" s="778"/>
      <c r="EM1364" s="778"/>
      <c r="EN1364" s="778"/>
      <c r="EO1364" s="778"/>
      <c r="EP1364" s="778"/>
      <c r="EQ1364" s="778"/>
      <c r="ER1364" s="778"/>
      <c r="ES1364" s="778"/>
      <c r="ET1364" s="778"/>
      <c r="EU1364" s="778"/>
      <c r="EV1364" s="778"/>
      <c r="EW1364" s="778"/>
      <c r="EX1364" s="778"/>
      <c r="EY1364" s="778"/>
      <c r="EZ1364" s="778"/>
      <c r="FA1364" s="778"/>
      <c r="FB1364" s="778"/>
      <c r="FC1364" s="778"/>
      <c r="FD1364" s="778"/>
      <c r="FE1364" s="778"/>
      <c r="FF1364" s="778"/>
      <c r="FG1364" s="778"/>
      <c r="FH1364" s="778"/>
      <c r="FI1364" s="778"/>
      <c r="FJ1364" s="778"/>
      <c r="FK1364" s="778"/>
      <c r="FL1364" s="778"/>
      <c r="FM1364" s="778"/>
      <c r="FN1364" s="778"/>
      <c r="FO1364" s="778"/>
      <c r="FP1364" s="778"/>
      <c r="FQ1364" s="778"/>
      <c r="FR1364" s="778"/>
      <c r="FS1364" s="778"/>
      <c r="FT1364" s="778"/>
      <c r="FU1364" s="778"/>
      <c r="FV1364" s="778"/>
      <c r="FW1364" s="778"/>
      <c r="FX1364" s="778"/>
      <c r="FY1364" s="778"/>
      <c r="FZ1364" s="778"/>
      <c r="GA1364" s="778"/>
      <c r="GB1364" s="778"/>
      <c r="GC1364" s="778"/>
      <c r="GD1364" s="778"/>
      <c r="GE1364" s="778"/>
      <c r="GF1364" s="778"/>
      <c r="GG1364" s="778"/>
      <c r="GH1364" s="778"/>
      <c r="GI1364" s="778"/>
      <c r="GJ1364" s="778"/>
      <c r="GK1364" s="778"/>
      <c r="GL1364" s="778"/>
      <c r="GM1364" s="778"/>
      <c r="GN1364" s="778"/>
      <c r="GO1364" s="778"/>
      <c r="GP1364" s="778"/>
      <c r="GQ1364" s="778"/>
      <c r="GR1364" s="778"/>
      <c r="GS1364" s="778"/>
      <c r="GT1364" s="778"/>
      <c r="GU1364" s="778"/>
      <c r="GV1364" s="778"/>
      <c r="GW1364" s="778"/>
      <c r="GX1364" s="778"/>
      <c r="GY1364" s="778"/>
      <c r="GZ1364" s="778"/>
      <c r="HA1364" s="778"/>
      <c r="HB1364" s="778"/>
      <c r="HC1364" s="778"/>
      <c r="HD1364" s="778"/>
      <c r="HE1364" s="778"/>
      <c r="HF1364" s="778"/>
      <c r="HG1364" s="778"/>
      <c r="HH1364" s="778"/>
    </row>
    <row r="1365" spans="1:216" s="782" customFormat="1">
      <c r="A1365" s="779"/>
      <c r="B1365" s="780"/>
      <c r="C1365" s="780"/>
      <c r="D1365" s="780"/>
      <c r="E1365" s="780"/>
      <c r="F1365" s="780"/>
      <c r="G1365" s="780"/>
      <c r="H1365" s="780"/>
      <c r="I1365" s="780"/>
      <c r="J1365" s="780"/>
      <c r="K1365" s="780"/>
      <c r="L1365" s="780"/>
      <c r="M1365" s="780"/>
      <c r="N1365" s="780"/>
      <c r="O1365" s="780"/>
      <c r="P1365" s="780"/>
      <c r="Q1365" s="781"/>
      <c r="R1365" s="778"/>
      <c r="S1365" s="778"/>
      <c r="T1365" s="778"/>
      <c r="U1365" s="778"/>
      <c r="V1365" s="778"/>
      <c r="W1365" s="778"/>
      <c r="X1365" s="778"/>
      <c r="Y1365" s="778"/>
      <c r="Z1365" s="778"/>
      <c r="AA1365" s="778"/>
      <c r="AB1365" s="778"/>
      <c r="AC1365" s="778"/>
      <c r="AD1365" s="778"/>
      <c r="AE1365" s="778"/>
      <c r="AF1365" s="778"/>
      <c r="AG1365" s="778"/>
      <c r="AH1365" s="778"/>
      <c r="AI1365" s="778"/>
      <c r="AJ1365" s="778"/>
      <c r="AK1365" s="778"/>
      <c r="AL1365" s="778"/>
      <c r="AM1365" s="778"/>
      <c r="AN1365" s="778"/>
      <c r="AO1365" s="778"/>
      <c r="AP1365" s="778"/>
      <c r="AQ1365" s="778"/>
      <c r="AR1365" s="778"/>
      <c r="AS1365" s="778"/>
      <c r="AT1365" s="778"/>
      <c r="AU1365" s="778"/>
      <c r="AV1365" s="778"/>
      <c r="AW1365" s="778"/>
      <c r="AX1365" s="778"/>
      <c r="AY1365" s="778"/>
      <c r="AZ1365" s="778"/>
      <c r="BA1365" s="778"/>
      <c r="BB1365" s="778"/>
      <c r="BC1365" s="778"/>
      <c r="BD1365" s="778"/>
      <c r="BE1365" s="778"/>
      <c r="BF1365" s="778"/>
      <c r="BG1365" s="778"/>
      <c r="BH1365" s="778"/>
      <c r="BI1365" s="778"/>
      <c r="BJ1365" s="778"/>
      <c r="BK1365" s="778"/>
      <c r="BL1365" s="778"/>
      <c r="BM1365" s="778"/>
      <c r="BN1365" s="778"/>
      <c r="BO1365" s="778"/>
      <c r="BP1365" s="778"/>
      <c r="BQ1365" s="778"/>
      <c r="BR1365" s="778"/>
      <c r="BS1365" s="778"/>
      <c r="BT1365" s="778"/>
      <c r="BU1365" s="778"/>
      <c r="BV1365" s="778"/>
      <c r="BW1365" s="778"/>
      <c r="BX1365" s="778"/>
      <c r="BY1365" s="778"/>
      <c r="BZ1365" s="778"/>
      <c r="CA1365" s="778"/>
      <c r="CB1365" s="778"/>
      <c r="CC1365" s="778"/>
      <c r="CD1365" s="778"/>
      <c r="CE1365" s="778"/>
      <c r="CF1365" s="778"/>
      <c r="CG1365" s="778"/>
      <c r="CH1365" s="778"/>
      <c r="CI1365" s="778"/>
      <c r="CJ1365" s="778"/>
      <c r="CK1365" s="778"/>
      <c r="CL1365" s="778"/>
      <c r="CM1365" s="778"/>
      <c r="CN1365" s="778"/>
      <c r="CO1365" s="778"/>
      <c r="CP1365" s="778"/>
      <c r="CQ1365" s="778"/>
      <c r="CR1365" s="778"/>
      <c r="CS1365" s="778"/>
      <c r="CT1365" s="778"/>
      <c r="CU1365" s="778"/>
      <c r="CV1365" s="778"/>
      <c r="CW1365" s="778"/>
      <c r="CX1365" s="778"/>
      <c r="CY1365" s="778"/>
      <c r="CZ1365" s="778"/>
      <c r="DA1365" s="778"/>
      <c r="DB1365" s="778"/>
      <c r="DC1365" s="778"/>
      <c r="DD1365" s="778"/>
      <c r="DE1365" s="778"/>
      <c r="DF1365" s="778"/>
      <c r="DG1365" s="778"/>
      <c r="DH1365" s="778"/>
      <c r="DI1365" s="778"/>
      <c r="DJ1365" s="778"/>
      <c r="DK1365" s="778"/>
      <c r="DL1365" s="778"/>
      <c r="DM1365" s="778"/>
      <c r="DN1365" s="778"/>
      <c r="DO1365" s="778"/>
      <c r="DP1365" s="778"/>
      <c r="DQ1365" s="778"/>
      <c r="DR1365" s="778"/>
      <c r="DS1365" s="778"/>
      <c r="DT1365" s="778"/>
      <c r="DU1365" s="778"/>
      <c r="DV1365" s="778"/>
      <c r="DW1365" s="778"/>
      <c r="DX1365" s="778"/>
      <c r="DY1365" s="778"/>
      <c r="DZ1365" s="778"/>
      <c r="EA1365" s="778"/>
      <c r="EB1365" s="778"/>
      <c r="EC1365" s="778"/>
      <c r="ED1365" s="778"/>
      <c r="EE1365" s="778"/>
      <c r="EF1365" s="778"/>
      <c r="EG1365" s="778"/>
      <c r="EH1365" s="778"/>
      <c r="EI1365" s="778"/>
      <c r="EJ1365" s="778"/>
      <c r="EK1365" s="778"/>
      <c r="EL1365" s="778"/>
      <c r="EM1365" s="778"/>
      <c r="EN1365" s="778"/>
      <c r="EO1365" s="778"/>
      <c r="EP1365" s="778"/>
      <c r="EQ1365" s="778"/>
      <c r="ER1365" s="778"/>
      <c r="ES1365" s="778"/>
      <c r="ET1365" s="778"/>
      <c r="EU1365" s="778"/>
      <c r="EV1365" s="778"/>
      <c r="EW1365" s="778"/>
      <c r="EX1365" s="778"/>
      <c r="EY1365" s="778"/>
      <c r="EZ1365" s="778"/>
      <c r="FA1365" s="778"/>
      <c r="FB1365" s="778"/>
      <c r="FC1365" s="778"/>
      <c r="FD1365" s="778"/>
      <c r="FE1365" s="778"/>
      <c r="FF1365" s="778"/>
      <c r="FG1365" s="778"/>
      <c r="FH1365" s="778"/>
      <c r="FI1365" s="778"/>
      <c r="FJ1365" s="778"/>
      <c r="FK1365" s="778"/>
      <c r="FL1365" s="778"/>
      <c r="FM1365" s="778"/>
      <c r="FN1365" s="778"/>
      <c r="FO1365" s="778"/>
      <c r="FP1365" s="778"/>
      <c r="FQ1365" s="778"/>
      <c r="FR1365" s="778"/>
      <c r="FS1365" s="778"/>
      <c r="FT1365" s="778"/>
      <c r="FU1365" s="778"/>
      <c r="FV1365" s="778"/>
      <c r="FW1365" s="778"/>
      <c r="FX1365" s="778"/>
      <c r="FY1365" s="778"/>
      <c r="FZ1365" s="778"/>
      <c r="GA1365" s="778"/>
      <c r="GB1365" s="778"/>
      <c r="GC1365" s="778"/>
      <c r="GD1365" s="778"/>
      <c r="GE1365" s="778"/>
      <c r="GF1365" s="778"/>
      <c r="GG1365" s="778"/>
      <c r="GH1365" s="778"/>
      <c r="GI1365" s="778"/>
      <c r="GJ1365" s="778"/>
      <c r="GK1365" s="778"/>
      <c r="GL1365" s="778"/>
      <c r="GM1365" s="778"/>
      <c r="GN1365" s="778"/>
      <c r="GO1365" s="778"/>
      <c r="GP1365" s="778"/>
      <c r="GQ1365" s="778"/>
      <c r="GR1365" s="778"/>
      <c r="GS1365" s="778"/>
      <c r="GT1365" s="778"/>
      <c r="GU1365" s="778"/>
      <c r="GV1365" s="778"/>
      <c r="GW1365" s="778"/>
      <c r="GX1365" s="778"/>
      <c r="GY1365" s="778"/>
      <c r="GZ1365" s="778"/>
      <c r="HA1365" s="778"/>
      <c r="HB1365" s="778"/>
      <c r="HC1365" s="778"/>
      <c r="HD1365" s="778"/>
      <c r="HE1365" s="778"/>
      <c r="HF1365" s="778"/>
      <c r="HG1365" s="778"/>
      <c r="HH1365" s="778"/>
    </row>
    <row r="1366" spans="1:216" s="782" customFormat="1">
      <c r="A1366" s="779"/>
      <c r="B1366" s="780"/>
      <c r="C1366" s="780"/>
      <c r="D1366" s="780"/>
      <c r="E1366" s="780"/>
      <c r="F1366" s="780"/>
      <c r="G1366" s="780"/>
      <c r="H1366" s="780"/>
      <c r="I1366" s="780"/>
      <c r="J1366" s="780"/>
      <c r="K1366" s="780"/>
      <c r="L1366" s="780"/>
      <c r="M1366" s="780"/>
      <c r="N1366" s="780"/>
      <c r="O1366" s="780"/>
      <c r="P1366" s="780"/>
      <c r="Q1366" s="781"/>
      <c r="R1366" s="778"/>
      <c r="S1366" s="778"/>
      <c r="T1366" s="778"/>
      <c r="U1366" s="778"/>
      <c r="V1366" s="778"/>
      <c r="W1366" s="778"/>
      <c r="X1366" s="778"/>
      <c r="Y1366" s="778"/>
      <c r="Z1366" s="778"/>
      <c r="AA1366" s="778"/>
      <c r="AB1366" s="778"/>
      <c r="AC1366" s="778"/>
      <c r="AD1366" s="778"/>
      <c r="AE1366" s="778"/>
      <c r="AF1366" s="778"/>
      <c r="AG1366" s="778"/>
      <c r="AH1366" s="778"/>
      <c r="AI1366" s="778"/>
      <c r="AJ1366" s="778"/>
      <c r="AK1366" s="778"/>
      <c r="AL1366" s="778"/>
      <c r="AM1366" s="778"/>
      <c r="AN1366" s="778"/>
      <c r="AO1366" s="778"/>
      <c r="AP1366" s="778"/>
      <c r="AQ1366" s="778"/>
      <c r="AR1366" s="778"/>
      <c r="AS1366" s="778"/>
      <c r="AT1366" s="778"/>
      <c r="AU1366" s="778"/>
      <c r="AV1366" s="778"/>
      <c r="AW1366" s="778"/>
      <c r="AX1366" s="778"/>
      <c r="AY1366" s="778"/>
      <c r="AZ1366" s="778"/>
      <c r="BA1366" s="778"/>
      <c r="BB1366" s="778"/>
      <c r="BC1366" s="778"/>
      <c r="BD1366" s="778"/>
      <c r="BE1366" s="778"/>
      <c r="BF1366" s="778"/>
      <c r="BG1366" s="778"/>
      <c r="BH1366" s="778"/>
      <c r="BI1366" s="778"/>
      <c r="BJ1366" s="778"/>
      <c r="BK1366" s="778"/>
      <c r="BL1366" s="778"/>
      <c r="BM1366" s="778"/>
      <c r="BN1366" s="778"/>
      <c r="BO1366" s="778"/>
      <c r="BP1366" s="778"/>
      <c r="BQ1366" s="778"/>
      <c r="BR1366" s="778"/>
      <c r="BS1366" s="778"/>
      <c r="BT1366" s="778"/>
      <c r="BU1366" s="778"/>
      <c r="BV1366" s="778"/>
      <c r="BW1366" s="778"/>
      <c r="BX1366" s="778"/>
      <c r="BY1366" s="778"/>
      <c r="BZ1366" s="778"/>
      <c r="CA1366" s="778"/>
      <c r="CB1366" s="778"/>
      <c r="CC1366" s="778"/>
      <c r="CD1366" s="778"/>
      <c r="CE1366" s="778"/>
      <c r="CF1366" s="778"/>
      <c r="CG1366" s="778"/>
      <c r="CH1366" s="778"/>
      <c r="CI1366" s="778"/>
      <c r="CJ1366" s="778"/>
      <c r="CK1366" s="778"/>
      <c r="CL1366" s="778"/>
      <c r="CM1366" s="778"/>
      <c r="CN1366" s="778"/>
      <c r="CO1366" s="778"/>
      <c r="CP1366" s="778"/>
      <c r="CQ1366" s="778"/>
      <c r="CR1366" s="778"/>
      <c r="CS1366" s="778"/>
      <c r="CT1366" s="778"/>
      <c r="CU1366" s="778"/>
      <c r="CV1366" s="778"/>
      <c r="CW1366" s="778"/>
      <c r="CX1366" s="778"/>
      <c r="CY1366" s="778"/>
      <c r="CZ1366" s="778"/>
      <c r="DA1366" s="778"/>
      <c r="DB1366" s="778"/>
      <c r="DC1366" s="778"/>
      <c r="DD1366" s="778"/>
      <c r="DE1366" s="778"/>
      <c r="DF1366" s="778"/>
      <c r="DG1366" s="778"/>
      <c r="DH1366" s="778"/>
      <c r="DI1366" s="778"/>
      <c r="DJ1366" s="778"/>
      <c r="DK1366" s="778"/>
      <c r="DL1366" s="778"/>
      <c r="DM1366" s="778"/>
      <c r="DN1366" s="778"/>
      <c r="DO1366" s="778"/>
      <c r="DP1366" s="778"/>
      <c r="DQ1366" s="778"/>
      <c r="DR1366" s="778"/>
      <c r="DS1366" s="778"/>
      <c r="DT1366" s="778"/>
      <c r="DU1366" s="778"/>
      <c r="DV1366" s="778"/>
      <c r="DW1366" s="778"/>
      <c r="DX1366" s="778"/>
      <c r="DY1366" s="778"/>
      <c r="DZ1366" s="778"/>
      <c r="EA1366" s="778"/>
      <c r="EB1366" s="778"/>
      <c r="EC1366" s="778"/>
      <c r="ED1366" s="778"/>
      <c r="EE1366" s="778"/>
      <c r="EF1366" s="778"/>
      <c r="EG1366" s="778"/>
      <c r="EH1366" s="778"/>
      <c r="EI1366" s="778"/>
      <c r="EJ1366" s="778"/>
      <c r="EK1366" s="778"/>
      <c r="EL1366" s="778"/>
      <c r="EM1366" s="778"/>
      <c r="EN1366" s="778"/>
      <c r="EO1366" s="778"/>
      <c r="EP1366" s="778"/>
      <c r="EQ1366" s="778"/>
      <c r="ER1366" s="778"/>
      <c r="ES1366" s="778"/>
      <c r="ET1366" s="778"/>
      <c r="EU1366" s="778"/>
      <c r="EV1366" s="778"/>
      <c r="EW1366" s="778"/>
      <c r="EX1366" s="778"/>
      <c r="EY1366" s="778"/>
      <c r="EZ1366" s="778"/>
      <c r="FA1366" s="778"/>
      <c r="FB1366" s="778"/>
      <c r="FC1366" s="778"/>
      <c r="FD1366" s="778"/>
      <c r="FE1366" s="778"/>
      <c r="FF1366" s="778"/>
      <c r="FG1366" s="778"/>
      <c r="FH1366" s="778"/>
      <c r="FI1366" s="778"/>
      <c r="FJ1366" s="778"/>
      <c r="FK1366" s="778"/>
      <c r="FL1366" s="778"/>
      <c r="FM1366" s="778"/>
      <c r="FN1366" s="778"/>
      <c r="FO1366" s="778"/>
      <c r="FP1366" s="778"/>
      <c r="FQ1366" s="778"/>
      <c r="FR1366" s="778"/>
      <c r="FS1366" s="778"/>
      <c r="FT1366" s="778"/>
      <c r="FU1366" s="778"/>
      <c r="FV1366" s="778"/>
      <c r="FW1366" s="778"/>
      <c r="FX1366" s="778"/>
      <c r="FY1366" s="778"/>
      <c r="FZ1366" s="778"/>
      <c r="GA1366" s="778"/>
      <c r="GB1366" s="778"/>
      <c r="GC1366" s="778"/>
      <c r="GD1366" s="778"/>
      <c r="GE1366" s="778"/>
      <c r="GF1366" s="778"/>
      <c r="GG1366" s="778"/>
      <c r="GH1366" s="778"/>
      <c r="GI1366" s="778"/>
      <c r="GJ1366" s="778"/>
      <c r="GK1366" s="778"/>
      <c r="GL1366" s="778"/>
      <c r="GM1366" s="778"/>
      <c r="GN1366" s="778"/>
      <c r="GO1366" s="778"/>
      <c r="GP1366" s="778"/>
      <c r="GQ1366" s="778"/>
      <c r="GR1366" s="778"/>
      <c r="GS1366" s="778"/>
      <c r="GT1366" s="778"/>
      <c r="GU1366" s="778"/>
      <c r="GV1366" s="778"/>
      <c r="GW1366" s="778"/>
      <c r="GX1366" s="778"/>
      <c r="GY1366" s="778"/>
      <c r="GZ1366" s="778"/>
      <c r="HA1366" s="778"/>
      <c r="HB1366" s="778"/>
      <c r="HC1366" s="778"/>
      <c r="HD1366" s="778"/>
      <c r="HE1366" s="778"/>
      <c r="HF1366" s="778"/>
      <c r="HG1366" s="778"/>
      <c r="HH1366" s="778"/>
    </row>
    <row r="1367" spans="1:216" s="782" customFormat="1">
      <c r="A1367" s="779"/>
      <c r="B1367" s="780"/>
      <c r="C1367" s="780"/>
      <c r="D1367" s="780"/>
      <c r="E1367" s="780"/>
      <c r="F1367" s="780"/>
      <c r="G1367" s="780"/>
      <c r="H1367" s="780"/>
      <c r="I1367" s="780"/>
      <c r="J1367" s="780"/>
      <c r="K1367" s="780"/>
      <c r="L1367" s="780"/>
      <c r="M1367" s="780"/>
      <c r="N1367" s="780"/>
      <c r="O1367" s="780"/>
      <c r="P1367" s="780"/>
      <c r="Q1367" s="781"/>
      <c r="R1367" s="778"/>
      <c r="S1367" s="778"/>
      <c r="T1367" s="778"/>
      <c r="U1367" s="778"/>
      <c r="V1367" s="778"/>
      <c r="W1367" s="778"/>
      <c r="X1367" s="778"/>
      <c r="Y1367" s="778"/>
      <c r="Z1367" s="778"/>
      <c r="AA1367" s="778"/>
      <c r="AB1367" s="778"/>
      <c r="AC1367" s="778"/>
      <c r="AD1367" s="778"/>
      <c r="AE1367" s="778"/>
      <c r="AF1367" s="778"/>
      <c r="AG1367" s="778"/>
      <c r="AH1367" s="778"/>
      <c r="AI1367" s="778"/>
      <c r="AJ1367" s="778"/>
      <c r="AK1367" s="778"/>
      <c r="AL1367" s="778"/>
      <c r="AM1367" s="778"/>
      <c r="AN1367" s="778"/>
      <c r="AO1367" s="778"/>
      <c r="AP1367" s="778"/>
      <c r="AQ1367" s="778"/>
      <c r="AR1367" s="778"/>
      <c r="AS1367" s="778"/>
      <c r="AT1367" s="778"/>
      <c r="AU1367" s="778"/>
      <c r="AV1367" s="778"/>
      <c r="AW1367" s="778"/>
      <c r="AX1367" s="778"/>
      <c r="AY1367" s="778"/>
      <c r="AZ1367" s="778"/>
      <c r="BA1367" s="778"/>
      <c r="BB1367" s="778"/>
      <c r="BC1367" s="778"/>
      <c r="BD1367" s="778"/>
      <c r="BE1367" s="778"/>
      <c r="BF1367" s="778"/>
      <c r="BG1367" s="778"/>
      <c r="BH1367" s="778"/>
      <c r="BI1367" s="778"/>
      <c r="BJ1367" s="778"/>
      <c r="BK1367" s="778"/>
      <c r="BL1367" s="778"/>
      <c r="BM1367" s="778"/>
      <c r="BN1367" s="778"/>
      <c r="BO1367" s="778"/>
      <c r="BP1367" s="778"/>
      <c r="BQ1367" s="778"/>
      <c r="BR1367" s="778"/>
      <c r="BS1367" s="778"/>
      <c r="BT1367" s="778"/>
      <c r="BU1367" s="778"/>
      <c r="BV1367" s="778"/>
      <c r="BW1367" s="778"/>
      <c r="BX1367" s="778"/>
      <c r="BY1367" s="778"/>
      <c r="BZ1367" s="778"/>
      <c r="CA1367" s="778"/>
      <c r="CB1367" s="778"/>
      <c r="CC1367" s="778"/>
      <c r="CD1367" s="778"/>
      <c r="CE1367" s="778"/>
      <c r="CF1367" s="778"/>
      <c r="CG1367" s="778"/>
      <c r="CH1367" s="778"/>
      <c r="CI1367" s="778"/>
      <c r="CJ1367" s="778"/>
      <c r="CK1367" s="778"/>
      <c r="CL1367" s="778"/>
      <c r="CM1367" s="778"/>
      <c r="CN1367" s="778"/>
      <c r="CO1367" s="778"/>
      <c r="CP1367" s="778"/>
      <c r="CQ1367" s="778"/>
      <c r="CR1367" s="778"/>
      <c r="CS1367" s="778"/>
      <c r="CT1367" s="778"/>
      <c r="CU1367" s="778"/>
      <c r="CV1367" s="778"/>
      <c r="CW1367" s="778"/>
      <c r="CX1367" s="778"/>
      <c r="CY1367" s="778"/>
      <c r="CZ1367" s="778"/>
      <c r="DA1367" s="778"/>
      <c r="DB1367" s="778"/>
      <c r="DC1367" s="778"/>
      <c r="DD1367" s="778"/>
      <c r="DE1367" s="778"/>
      <c r="DF1367" s="778"/>
      <c r="DG1367" s="778"/>
      <c r="DH1367" s="778"/>
      <c r="DI1367" s="778"/>
      <c r="DJ1367" s="778"/>
      <c r="DK1367" s="778"/>
      <c r="DL1367" s="778"/>
      <c r="DM1367" s="778"/>
      <c r="DN1367" s="778"/>
      <c r="DO1367" s="778"/>
      <c r="DP1367" s="778"/>
      <c r="DQ1367" s="778"/>
      <c r="DR1367" s="778"/>
      <c r="DS1367" s="778"/>
      <c r="DT1367" s="778"/>
      <c r="DU1367" s="778"/>
      <c r="DV1367" s="778"/>
      <c r="DW1367" s="778"/>
      <c r="DX1367" s="778"/>
      <c r="DY1367" s="778"/>
      <c r="DZ1367" s="778"/>
      <c r="EA1367" s="778"/>
      <c r="EB1367" s="778"/>
      <c r="EC1367" s="778"/>
      <c r="ED1367" s="778"/>
      <c r="EE1367" s="778"/>
      <c r="EF1367" s="778"/>
      <c r="EG1367" s="778"/>
      <c r="EH1367" s="778"/>
      <c r="EI1367" s="778"/>
      <c r="EJ1367" s="778"/>
      <c r="EK1367" s="778"/>
      <c r="EL1367" s="778"/>
      <c r="EM1367" s="778"/>
      <c r="EN1367" s="778"/>
      <c r="EO1367" s="778"/>
      <c r="EP1367" s="778"/>
      <c r="EQ1367" s="778"/>
      <c r="ER1367" s="778"/>
      <c r="ES1367" s="778"/>
      <c r="ET1367" s="778"/>
      <c r="EU1367" s="778"/>
      <c r="EV1367" s="778"/>
      <c r="EW1367" s="778"/>
      <c r="EX1367" s="778"/>
      <c r="EY1367" s="778"/>
      <c r="EZ1367" s="778"/>
      <c r="FA1367" s="778"/>
      <c r="FB1367" s="778"/>
      <c r="FC1367" s="778"/>
      <c r="FD1367" s="778"/>
      <c r="FE1367" s="778"/>
      <c r="FF1367" s="778"/>
      <c r="FG1367" s="778"/>
      <c r="FH1367" s="778"/>
      <c r="FI1367" s="778"/>
      <c r="FJ1367" s="778"/>
      <c r="FK1367" s="778"/>
      <c r="FL1367" s="778"/>
      <c r="FM1367" s="778"/>
      <c r="FN1367" s="778"/>
      <c r="FO1367" s="778"/>
      <c r="FP1367" s="778"/>
      <c r="FQ1367" s="778"/>
      <c r="FR1367" s="778"/>
      <c r="FS1367" s="778"/>
      <c r="FT1367" s="778"/>
      <c r="FU1367" s="778"/>
      <c r="FV1367" s="778"/>
      <c r="FW1367" s="778"/>
      <c r="FX1367" s="778"/>
      <c r="FY1367" s="778"/>
      <c r="FZ1367" s="778"/>
      <c r="GA1367" s="778"/>
      <c r="GB1367" s="778"/>
      <c r="GC1367" s="778"/>
      <c r="GD1367" s="778"/>
      <c r="GE1367" s="778"/>
      <c r="GF1367" s="778"/>
      <c r="GG1367" s="778"/>
      <c r="GH1367" s="778"/>
      <c r="GI1367" s="778"/>
      <c r="GJ1367" s="778"/>
      <c r="GK1367" s="778"/>
      <c r="GL1367" s="778"/>
      <c r="GM1367" s="778"/>
      <c r="GN1367" s="778"/>
      <c r="GO1367" s="778"/>
      <c r="GP1367" s="778"/>
      <c r="GQ1367" s="778"/>
      <c r="GR1367" s="778"/>
      <c r="GS1367" s="778"/>
      <c r="GT1367" s="778"/>
      <c r="GU1367" s="778"/>
      <c r="GV1367" s="778"/>
      <c r="GW1367" s="778"/>
      <c r="GX1367" s="778"/>
      <c r="GY1367" s="778"/>
      <c r="GZ1367" s="778"/>
      <c r="HA1367" s="778"/>
      <c r="HB1367" s="778"/>
      <c r="HC1367" s="778"/>
      <c r="HD1367" s="778"/>
      <c r="HE1367" s="778"/>
      <c r="HF1367" s="778"/>
      <c r="HG1367" s="778"/>
      <c r="HH1367" s="778"/>
    </row>
    <row r="1368" spans="1:216" s="782" customFormat="1">
      <c r="A1368" s="779"/>
      <c r="B1368" s="780"/>
      <c r="C1368" s="780"/>
      <c r="D1368" s="780"/>
      <c r="E1368" s="780"/>
      <c r="F1368" s="780"/>
      <c r="G1368" s="780"/>
      <c r="H1368" s="780"/>
      <c r="I1368" s="780"/>
      <c r="J1368" s="780"/>
      <c r="K1368" s="780"/>
      <c r="L1368" s="780"/>
      <c r="M1368" s="780"/>
      <c r="N1368" s="780"/>
      <c r="O1368" s="780"/>
      <c r="P1368" s="780"/>
      <c r="Q1368" s="781"/>
      <c r="R1368" s="778"/>
      <c r="S1368" s="778"/>
      <c r="T1368" s="778"/>
      <c r="U1368" s="778"/>
      <c r="V1368" s="778"/>
      <c r="W1368" s="778"/>
      <c r="X1368" s="778"/>
      <c r="Y1368" s="778"/>
      <c r="Z1368" s="778"/>
      <c r="AA1368" s="778"/>
      <c r="AB1368" s="778"/>
      <c r="AC1368" s="778"/>
      <c r="AD1368" s="778"/>
      <c r="AE1368" s="778"/>
      <c r="AF1368" s="778"/>
      <c r="AG1368" s="778"/>
      <c r="AH1368" s="778"/>
      <c r="AI1368" s="778"/>
      <c r="AJ1368" s="778"/>
      <c r="AK1368" s="778"/>
      <c r="AL1368" s="778"/>
      <c r="AM1368" s="778"/>
      <c r="AN1368" s="778"/>
      <c r="AO1368" s="778"/>
      <c r="AP1368" s="778"/>
      <c r="AQ1368" s="778"/>
      <c r="AR1368" s="778"/>
      <c r="AS1368" s="778"/>
      <c r="AT1368" s="778"/>
      <c r="AU1368" s="778"/>
      <c r="AV1368" s="778"/>
      <c r="AW1368" s="778"/>
      <c r="AX1368" s="778"/>
      <c r="AY1368" s="778"/>
      <c r="AZ1368" s="778"/>
      <c r="BA1368" s="778"/>
      <c r="BB1368" s="778"/>
      <c r="BC1368" s="778"/>
      <c r="BD1368" s="778"/>
      <c r="BE1368" s="778"/>
      <c r="BF1368" s="778"/>
      <c r="BG1368" s="778"/>
      <c r="BH1368" s="778"/>
      <c r="BI1368" s="778"/>
      <c r="BJ1368" s="778"/>
      <c r="BK1368" s="778"/>
      <c r="BL1368" s="778"/>
      <c r="BM1368" s="778"/>
      <c r="BN1368" s="778"/>
      <c r="BO1368" s="778"/>
      <c r="BP1368" s="778"/>
      <c r="BQ1368" s="778"/>
      <c r="BR1368" s="778"/>
      <c r="BS1368" s="778"/>
      <c r="BT1368" s="778"/>
      <c r="BU1368" s="778"/>
      <c r="BV1368" s="778"/>
      <c r="BW1368" s="778"/>
      <c r="BX1368" s="778"/>
      <c r="BY1368" s="778"/>
      <c r="BZ1368" s="778"/>
      <c r="CA1368" s="778"/>
      <c r="CB1368" s="778"/>
      <c r="CC1368" s="778"/>
      <c r="CD1368" s="778"/>
      <c r="CE1368" s="778"/>
      <c r="CF1368" s="778"/>
      <c r="CG1368" s="778"/>
      <c r="CH1368" s="778"/>
      <c r="CI1368" s="778"/>
      <c r="CJ1368" s="778"/>
      <c r="CK1368" s="778"/>
      <c r="CL1368" s="778"/>
      <c r="CM1368" s="778"/>
      <c r="CN1368" s="778"/>
      <c r="CO1368" s="778"/>
      <c r="CP1368" s="778"/>
      <c r="CQ1368" s="778"/>
      <c r="CR1368" s="778"/>
      <c r="CS1368" s="778"/>
      <c r="CT1368" s="778"/>
      <c r="CU1368" s="778"/>
      <c r="CV1368" s="778"/>
      <c r="CW1368" s="778"/>
      <c r="CX1368" s="778"/>
      <c r="CY1368" s="778"/>
      <c r="CZ1368" s="778"/>
      <c r="DA1368" s="778"/>
      <c r="DB1368" s="778"/>
      <c r="DC1368" s="778"/>
      <c r="DD1368" s="778"/>
      <c r="DE1368" s="778"/>
      <c r="DF1368" s="778"/>
      <c r="DG1368" s="778"/>
      <c r="DH1368" s="778"/>
      <c r="DI1368" s="778"/>
      <c r="DJ1368" s="778"/>
      <c r="DK1368" s="778"/>
      <c r="DL1368" s="778"/>
      <c r="DM1368" s="778"/>
      <c r="DN1368" s="778"/>
      <c r="DO1368" s="778"/>
      <c r="DP1368" s="778"/>
      <c r="DQ1368" s="778"/>
      <c r="DR1368" s="778"/>
      <c r="DS1368" s="778"/>
      <c r="DT1368" s="778"/>
      <c r="DU1368" s="778"/>
      <c r="DV1368" s="778"/>
      <c r="DW1368" s="778"/>
      <c r="DX1368" s="778"/>
      <c r="DY1368" s="778"/>
      <c r="DZ1368" s="778"/>
      <c r="EA1368" s="778"/>
      <c r="EB1368" s="778"/>
      <c r="EC1368" s="778"/>
      <c r="ED1368" s="778"/>
      <c r="EE1368" s="778"/>
      <c r="EF1368" s="778"/>
      <c r="EG1368" s="778"/>
      <c r="EH1368" s="778"/>
      <c r="EI1368" s="778"/>
      <c r="EJ1368" s="778"/>
      <c r="EK1368" s="778"/>
      <c r="EL1368" s="778"/>
      <c r="EM1368" s="778"/>
      <c r="EN1368" s="778"/>
      <c r="EO1368" s="778"/>
      <c r="EP1368" s="778"/>
      <c r="EQ1368" s="778"/>
      <c r="ER1368" s="778"/>
      <c r="ES1368" s="778"/>
      <c r="ET1368" s="778"/>
      <c r="EU1368" s="778"/>
      <c r="EV1368" s="778"/>
      <c r="EW1368" s="778"/>
      <c r="EX1368" s="778"/>
      <c r="EY1368" s="778"/>
      <c r="EZ1368" s="778"/>
      <c r="FA1368" s="778"/>
      <c r="FB1368" s="778"/>
      <c r="FC1368" s="778"/>
      <c r="FD1368" s="778"/>
      <c r="FE1368" s="778"/>
      <c r="FF1368" s="778"/>
      <c r="FG1368" s="778"/>
      <c r="FH1368" s="778"/>
      <c r="FI1368" s="778"/>
      <c r="FJ1368" s="778"/>
      <c r="FK1368" s="778"/>
      <c r="FL1368" s="778"/>
      <c r="FM1368" s="778"/>
      <c r="FN1368" s="778"/>
      <c r="FO1368" s="778"/>
      <c r="FP1368" s="778"/>
      <c r="FQ1368" s="778"/>
      <c r="FR1368" s="778"/>
      <c r="FS1368" s="778"/>
      <c r="FT1368" s="778"/>
      <c r="FU1368" s="778"/>
      <c r="FV1368" s="778"/>
      <c r="FW1368" s="778"/>
      <c r="FX1368" s="778"/>
      <c r="FY1368" s="778"/>
      <c r="FZ1368" s="778"/>
      <c r="GA1368" s="778"/>
      <c r="GB1368" s="778"/>
      <c r="GC1368" s="778"/>
      <c r="GD1368" s="778"/>
      <c r="GE1368" s="778"/>
      <c r="GF1368" s="778"/>
      <c r="GG1368" s="778"/>
      <c r="GH1368" s="778"/>
      <c r="GI1368" s="778"/>
      <c r="GJ1368" s="778"/>
      <c r="GK1368" s="778"/>
      <c r="GL1368" s="778"/>
      <c r="GM1368" s="778"/>
      <c r="GN1368" s="778"/>
      <c r="GO1368" s="778"/>
      <c r="GP1368" s="778"/>
      <c r="GQ1368" s="778"/>
      <c r="GR1368" s="778"/>
      <c r="GS1368" s="778"/>
      <c r="GT1368" s="778"/>
      <c r="GU1368" s="778"/>
      <c r="GV1368" s="778"/>
      <c r="GW1368" s="778"/>
      <c r="GX1368" s="778"/>
      <c r="GY1368" s="778"/>
      <c r="GZ1368" s="778"/>
      <c r="HA1368" s="778"/>
      <c r="HB1368" s="778"/>
      <c r="HC1368" s="778"/>
      <c r="HD1368" s="778"/>
      <c r="HE1368" s="778"/>
      <c r="HF1368" s="778"/>
      <c r="HG1368" s="778"/>
      <c r="HH1368" s="778"/>
    </row>
    <row r="1369" spans="1:216" s="782" customFormat="1">
      <c r="A1369" s="779"/>
      <c r="B1369" s="780"/>
      <c r="C1369" s="780"/>
      <c r="D1369" s="780"/>
      <c r="E1369" s="780"/>
      <c r="F1369" s="780"/>
      <c r="G1369" s="780"/>
      <c r="H1369" s="780"/>
      <c r="I1369" s="780"/>
      <c r="J1369" s="780"/>
      <c r="K1369" s="780"/>
      <c r="L1369" s="780"/>
      <c r="M1369" s="780"/>
      <c r="N1369" s="780"/>
      <c r="O1369" s="780"/>
      <c r="P1369" s="780"/>
      <c r="Q1369" s="781"/>
      <c r="R1369" s="778"/>
      <c r="S1369" s="778"/>
      <c r="T1369" s="778"/>
      <c r="U1369" s="778"/>
      <c r="V1369" s="778"/>
      <c r="W1369" s="778"/>
      <c r="X1369" s="778"/>
      <c r="Y1369" s="778"/>
      <c r="Z1369" s="778"/>
      <c r="AA1369" s="778"/>
      <c r="AB1369" s="778"/>
      <c r="AC1369" s="778"/>
      <c r="AD1369" s="778"/>
      <c r="AE1369" s="778"/>
      <c r="AF1369" s="778"/>
      <c r="AG1369" s="778"/>
      <c r="AH1369" s="778"/>
      <c r="AI1369" s="778"/>
      <c r="AJ1369" s="778"/>
      <c r="AK1369" s="778"/>
      <c r="AL1369" s="778"/>
      <c r="AM1369" s="778"/>
      <c r="AN1369" s="778"/>
      <c r="AO1369" s="778"/>
      <c r="AP1369" s="778"/>
      <c r="AQ1369" s="778"/>
      <c r="AR1369" s="778"/>
      <c r="AS1369" s="778"/>
      <c r="AT1369" s="778"/>
      <c r="AU1369" s="778"/>
      <c r="AV1369" s="778"/>
      <c r="AW1369" s="778"/>
      <c r="AX1369" s="778"/>
      <c r="AY1369" s="778"/>
      <c r="AZ1369" s="778"/>
      <c r="BA1369" s="778"/>
      <c r="BB1369" s="778"/>
      <c r="BC1369" s="778"/>
      <c r="BD1369" s="778"/>
      <c r="BE1369" s="778"/>
      <c r="BF1369" s="778"/>
      <c r="BG1369" s="778"/>
      <c r="BH1369" s="778"/>
      <c r="BI1369" s="778"/>
      <c r="BJ1369" s="778"/>
      <c r="BK1369" s="778"/>
      <c r="BL1369" s="778"/>
      <c r="BM1369" s="778"/>
      <c r="BN1369" s="778"/>
      <c r="BO1369" s="778"/>
      <c r="BP1369" s="778"/>
      <c r="BQ1369" s="778"/>
      <c r="BR1369" s="778"/>
      <c r="BS1369" s="778"/>
      <c r="BT1369" s="778"/>
      <c r="BU1369" s="778"/>
      <c r="BV1369" s="778"/>
      <c r="BW1369" s="778"/>
      <c r="BX1369" s="778"/>
      <c r="BY1369" s="778"/>
      <c r="BZ1369" s="778"/>
      <c r="CA1369" s="778"/>
      <c r="CB1369" s="778"/>
      <c r="CC1369" s="778"/>
      <c r="CD1369" s="778"/>
      <c r="CE1369" s="778"/>
      <c r="CF1369" s="778"/>
      <c r="CG1369" s="778"/>
      <c r="CH1369" s="778"/>
      <c r="CI1369" s="778"/>
      <c r="CJ1369" s="778"/>
      <c r="CK1369" s="778"/>
      <c r="CL1369" s="778"/>
      <c r="CM1369" s="778"/>
      <c r="CN1369" s="778"/>
      <c r="CO1369" s="778"/>
      <c r="CP1369" s="778"/>
      <c r="CQ1369" s="778"/>
      <c r="CR1369" s="778"/>
      <c r="CS1369" s="778"/>
      <c r="CT1369" s="778"/>
      <c r="CU1369" s="778"/>
      <c r="CV1369" s="778"/>
      <c r="CW1369" s="778"/>
      <c r="CX1369" s="778"/>
      <c r="CY1369" s="778"/>
      <c r="CZ1369" s="778"/>
      <c r="DA1369" s="778"/>
      <c r="DB1369" s="778"/>
      <c r="DC1369" s="778"/>
      <c r="DD1369" s="778"/>
      <c r="DE1369" s="778"/>
      <c r="DF1369" s="778"/>
      <c r="DG1369" s="778"/>
      <c r="DH1369" s="778"/>
      <c r="DI1369" s="778"/>
      <c r="DJ1369" s="778"/>
      <c r="DK1369" s="778"/>
      <c r="DL1369" s="778"/>
      <c r="DM1369" s="778"/>
      <c r="DN1369" s="778"/>
      <c r="DO1369" s="778"/>
      <c r="DP1369" s="778"/>
      <c r="DQ1369" s="778"/>
      <c r="DR1369" s="778"/>
      <c r="DS1369" s="778"/>
      <c r="DT1369" s="778"/>
      <c r="DU1369" s="778"/>
      <c r="DV1369" s="778"/>
      <c r="DW1369" s="778"/>
      <c r="DX1369" s="778"/>
      <c r="DY1369" s="778"/>
      <c r="DZ1369" s="778"/>
      <c r="EA1369" s="778"/>
      <c r="EB1369" s="778"/>
      <c r="EC1369" s="778"/>
      <c r="ED1369" s="778"/>
      <c r="EE1369" s="778"/>
      <c r="EF1369" s="778"/>
      <c r="EG1369" s="778"/>
      <c r="EH1369" s="778"/>
      <c r="EI1369" s="778"/>
      <c r="EJ1369" s="778"/>
      <c r="EK1369" s="778"/>
      <c r="EL1369" s="778"/>
      <c r="EM1369" s="778"/>
      <c r="EN1369" s="778"/>
      <c r="EO1369" s="778"/>
      <c r="EP1369" s="778"/>
      <c r="EQ1369" s="778"/>
      <c r="ER1369" s="778"/>
      <c r="ES1369" s="778"/>
      <c r="ET1369" s="778"/>
      <c r="EU1369" s="778"/>
      <c r="EV1369" s="778"/>
      <c r="EW1369" s="778"/>
      <c r="EX1369" s="778"/>
      <c r="EY1369" s="778"/>
      <c r="EZ1369" s="778"/>
      <c r="FA1369" s="778"/>
      <c r="FB1369" s="778"/>
      <c r="FC1369" s="778"/>
      <c r="FD1369" s="778"/>
      <c r="FE1369" s="778"/>
      <c r="FF1369" s="778"/>
      <c r="FG1369" s="778"/>
      <c r="FH1369" s="778"/>
      <c r="FI1369" s="778"/>
      <c r="FJ1369" s="778"/>
      <c r="FK1369" s="778"/>
      <c r="FL1369" s="778"/>
      <c r="FM1369" s="778"/>
      <c r="FN1369" s="778"/>
      <c r="FO1369" s="778"/>
      <c r="FP1369" s="778"/>
      <c r="FQ1369" s="778"/>
      <c r="FR1369" s="778"/>
      <c r="FS1369" s="778"/>
      <c r="FT1369" s="778"/>
      <c r="FU1369" s="778"/>
      <c r="FV1369" s="778"/>
      <c r="FW1369" s="778"/>
      <c r="FX1369" s="778"/>
      <c r="FY1369" s="778"/>
      <c r="FZ1369" s="778"/>
      <c r="GA1369" s="778"/>
      <c r="GB1369" s="778"/>
      <c r="GC1369" s="778"/>
      <c r="GD1369" s="778"/>
      <c r="GE1369" s="778"/>
      <c r="GF1369" s="778"/>
      <c r="GG1369" s="778"/>
      <c r="GH1369" s="778"/>
      <c r="GI1369" s="778"/>
      <c r="GJ1369" s="778"/>
      <c r="GK1369" s="778"/>
      <c r="GL1369" s="778"/>
      <c r="GM1369" s="778"/>
      <c r="GN1369" s="778"/>
      <c r="GO1369" s="778"/>
      <c r="GP1369" s="778"/>
      <c r="GQ1369" s="778"/>
      <c r="GR1369" s="778"/>
      <c r="GS1369" s="778"/>
      <c r="GT1369" s="778"/>
      <c r="GU1369" s="778"/>
      <c r="GV1369" s="778"/>
      <c r="GW1369" s="778"/>
      <c r="GX1369" s="778"/>
      <c r="GY1369" s="778"/>
      <c r="GZ1369" s="778"/>
      <c r="HA1369" s="778"/>
      <c r="HB1369" s="778"/>
      <c r="HC1369" s="778"/>
      <c r="HD1369" s="778"/>
      <c r="HE1369" s="778"/>
      <c r="HF1369" s="778"/>
      <c r="HG1369" s="778"/>
      <c r="HH1369" s="778"/>
    </row>
    <row r="1370" spans="1:216" s="782" customFormat="1">
      <c r="A1370" s="779"/>
      <c r="B1370" s="780"/>
      <c r="C1370" s="780"/>
      <c r="D1370" s="780"/>
      <c r="E1370" s="780"/>
      <c r="F1370" s="780"/>
      <c r="G1370" s="780"/>
      <c r="H1370" s="780"/>
      <c r="I1370" s="780"/>
      <c r="J1370" s="780"/>
      <c r="K1370" s="780"/>
      <c r="L1370" s="780"/>
      <c r="M1370" s="780"/>
      <c r="N1370" s="780"/>
      <c r="O1370" s="780"/>
      <c r="P1370" s="780"/>
      <c r="Q1370" s="781"/>
      <c r="R1370" s="778"/>
      <c r="S1370" s="778"/>
      <c r="T1370" s="778"/>
      <c r="U1370" s="778"/>
      <c r="V1370" s="778"/>
      <c r="W1370" s="778"/>
      <c r="X1370" s="778"/>
      <c r="Y1370" s="778"/>
      <c r="Z1370" s="778"/>
      <c r="AA1370" s="778"/>
      <c r="AB1370" s="778"/>
      <c r="AC1370" s="778"/>
      <c r="AD1370" s="778"/>
      <c r="AE1370" s="778"/>
      <c r="AF1370" s="778"/>
      <c r="AG1370" s="778"/>
      <c r="AH1370" s="778"/>
      <c r="AI1370" s="778"/>
      <c r="AJ1370" s="778"/>
      <c r="AK1370" s="778"/>
      <c r="AL1370" s="778"/>
      <c r="AM1370" s="778"/>
      <c r="AN1370" s="778"/>
      <c r="AO1370" s="778"/>
      <c r="AP1370" s="778"/>
      <c r="AQ1370" s="778"/>
      <c r="AR1370" s="778"/>
      <c r="AS1370" s="778"/>
      <c r="AT1370" s="778"/>
      <c r="AU1370" s="778"/>
      <c r="AV1370" s="778"/>
      <c r="AW1370" s="778"/>
      <c r="AX1370" s="778"/>
      <c r="AY1370" s="778"/>
      <c r="AZ1370" s="778"/>
      <c r="BA1370" s="778"/>
      <c r="BB1370" s="778"/>
      <c r="BC1370" s="778"/>
      <c r="BD1370" s="778"/>
      <c r="BE1370" s="778"/>
      <c r="BF1370" s="778"/>
      <c r="BG1370" s="778"/>
      <c r="BH1370" s="778"/>
      <c r="BI1370" s="778"/>
      <c r="BJ1370" s="778"/>
      <c r="BK1370" s="778"/>
      <c r="BL1370" s="778"/>
      <c r="BM1370" s="778"/>
      <c r="BN1370" s="778"/>
      <c r="BO1370" s="778"/>
      <c r="BP1370" s="778"/>
      <c r="BQ1370" s="778"/>
      <c r="BR1370" s="778"/>
      <c r="BS1370" s="778"/>
      <c r="BT1370" s="778"/>
      <c r="BU1370" s="778"/>
      <c r="BV1370" s="778"/>
      <c r="BW1370" s="778"/>
      <c r="BX1370" s="778"/>
      <c r="BY1370" s="778"/>
      <c r="BZ1370" s="778"/>
      <c r="CA1370" s="778"/>
      <c r="CB1370" s="778"/>
      <c r="CC1370" s="778"/>
      <c r="CD1370" s="778"/>
      <c r="CE1370" s="778"/>
      <c r="CF1370" s="778"/>
      <c r="CG1370" s="778"/>
      <c r="CH1370" s="778"/>
      <c r="CI1370" s="778"/>
      <c r="CJ1370" s="778"/>
      <c r="CK1370" s="778"/>
      <c r="CL1370" s="778"/>
      <c r="CM1370" s="778"/>
      <c r="CN1370" s="778"/>
      <c r="CO1370" s="778"/>
      <c r="CP1370" s="778"/>
      <c r="CQ1370" s="778"/>
      <c r="CR1370" s="778"/>
      <c r="CS1370" s="778"/>
      <c r="CT1370" s="778"/>
      <c r="CU1370" s="778"/>
      <c r="CV1370" s="778"/>
      <c r="CW1370" s="778"/>
      <c r="CX1370" s="778"/>
      <c r="CY1370" s="778"/>
      <c r="CZ1370" s="778"/>
      <c r="DA1370" s="778"/>
      <c r="DB1370" s="778"/>
      <c r="DC1370" s="778"/>
      <c r="DD1370" s="778"/>
      <c r="DE1370" s="778"/>
      <c r="DF1370" s="778"/>
      <c r="DG1370" s="778"/>
      <c r="DH1370" s="778"/>
      <c r="DI1370" s="778"/>
      <c r="DJ1370" s="778"/>
      <c r="DK1370" s="778"/>
      <c r="DL1370" s="778"/>
      <c r="DM1370" s="778"/>
      <c r="DN1370" s="778"/>
      <c r="DO1370" s="778"/>
      <c r="DP1370" s="778"/>
      <c r="DQ1370" s="778"/>
      <c r="DR1370" s="778"/>
      <c r="DS1370" s="778"/>
      <c r="DT1370" s="778"/>
      <c r="DU1370" s="778"/>
      <c r="DV1370" s="778"/>
      <c r="DW1370" s="778"/>
      <c r="DX1370" s="778"/>
      <c r="DY1370" s="778"/>
      <c r="DZ1370" s="778"/>
      <c r="EA1370" s="778"/>
      <c r="EB1370" s="778"/>
      <c r="EC1370" s="778"/>
      <c r="ED1370" s="778"/>
      <c r="EE1370" s="778"/>
      <c r="EF1370" s="778"/>
      <c r="EG1370" s="778"/>
      <c r="EH1370" s="778"/>
      <c r="EI1370" s="778"/>
      <c r="EJ1370" s="778"/>
      <c r="EK1370" s="778"/>
      <c r="EL1370" s="778"/>
      <c r="EM1370" s="778"/>
      <c r="EN1370" s="778"/>
      <c r="EO1370" s="778"/>
      <c r="EP1370" s="778"/>
      <c r="EQ1370" s="778"/>
      <c r="ER1370" s="778"/>
      <c r="ES1370" s="778"/>
      <c r="ET1370" s="778"/>
      <c r="EU1370" s="778"/>
      <c r="EV1370" s="778"/>
      <c r="EW1370" s="778"/>
      <c r="EX1370" s="778"/>
      <c r="EY1370" s="778"/>
      <c r="EZ1370" s="778"/>
      <c r="FA1370" s="778"/>
      <c r="FB1370" s="778"/>
      <c r="FC1370" s="778"/>
      <c r="FD1370" s="778"/>
      <c r="FE1370" s="778"/>
      <c r="FF1370" s="778"/>
      <c r="FG1370" s="778"/>
      <c r="FH1370" s="778"/>
      <c r="FI1370" s="778"/>
      <c r="FJ1370" s="778"/>
      <c r="FK1370" s="778"/>
      <c r="FL1370" s="778"/>
      <c r="FM1370" s="778"/>
      <c r="FN1370" s="778"/>
      <c r="FO1370" s="778"/>
      <c r="FP1370" s="778"/>
      <c r="FQ1370" s="778"/>
      <c r="FR1370" s="778"/>
      <c r="FS1370" s="778"/>
      <c r="FT1370" s="778"/>
      <c r="FU1370" s="778"/>
      <c r="FV1370" s="778"/>
      <c r="FW1370" s="778"/>
      <c r="FX1370" s="778"/>
      <c r="FY1370" s="778"/>
      <c r="FZ1370" s="778"/>
      <c r="GA1370" s="778"/>
      <c r="GB1370" s="778"/>
      <c r="GC1370" s="778"/>
      <c r="GD1370" s="778"/>
      <c r="GE1370" s="778"/>
      <c r="GF1370" s="778"/>
      <c r="GG1370" s="778"/>
      <c r="GH1370" s="778"/>
      <c r="GI1370" s="778"/>
      <c r="GJ1370" s="778"/>
      <c r="GK1370" s="778"/>
      <c r="GL1370" s="778"/>
      <c r="GM1370" s="778"/>
      <c r="GN1370" s="778"/>
      <c r="GO1370" s="778"/>
      <c r="GP1370" s="778"/>
      <c r="GQ1370" s="778"/>
      <c r="GR1370" s="778"/>
      <c r="GS1370" s="778"/>
      <c r="GT1370" s="778"/>
      <c r="GU1370" s="778"/>
      <c r="GV1370" s="778"/>
      <c r="GW1370" s="778"/>
      <c r="GX1370" s="778"/>
      <c r="GY1370" s="778"/>
      <c r="GZ1370" s="778"/>
      <c r="HA1370" s="778"/>
      <c r="HB1370" s="778"/>
      <c r="HC1370" s="778"/>
      <c r="HD1370" s="778"/>
      <c r="HE1370" s="778"/>
      <c r="HF1370" s="778"/>
      <c r="HG1370" s="778"/>
      <c r="HH1370" s="778"/>
    </row>
    <row r="1371" spans="1:216" s="782" customFormat="1">
      <c r="A1371" s="779"/>
      <c r="B1371" s="780"/>
      <c r="C1371" s="780"/>
      <c r="D1371" s="780"/>
      <c r="E1371" s="780"/>
      <c r="F1371" s="780"/>
      <c r="G1371" s="780"/>
      <c r="H1371" s="780"/>
      <c r="I1371" s="780"/>
      <c r="J1371" s="780"/>
      <c r="K1371" s="780"/>
      <c r="L1371" s="780"/>
      <c r="M1371" s="780"/>
      <c r="N1371" s="780"/>
      <c r="O1371" s="780"/>
      <c r="P1371" s="780"/>
      <c r="Q1371" s="781"/>
      <c r="R1371" s="778"/>
      <c r="S1371" s="778"/>
      <c r="T1371" s="778"/>
      <c r="U1371" s="778"/>
      <c r="V1371" s="778"/>
      <c r="W1371" s="778"/>
      <c r="X1371" s="778"/>
      <c r="Y1371" s="778"/>
      <c r="Z1371" s="778"/>
      <c r="AA1371" s="778"/>
      <c r="AB1371" s="778"/>
      <c r="AC1371" s="778"/>
      <c r="AD1371" s="778"/>
      <c r="AE1371" s="778"/>
      <c r="AF1371" s="778"/>
      <c r="AG1371" s="778"/>
      <c r="AH1371" s="778"/>
      <c r="AI1371" s="778"/>
      <c r="AJ1371" s="778"/>
      <c r="AK1371" s="778"/>
      <c r="AL1371" s="778"/>
      <c r="AM1371" s="778"/>
      <c r="AN1371" s="778"/>
      <c r="AO1371" s="778"/>
      <c r="AP1371" s="778"/>
      <c r="AQ1371" s="778"/>
      <c r="AR1371" s="778"/>
      <c r="AS1371" s="778"/>
      <c r="AT1371" s="778"/>
      <c r="AU1371" s="778"/>
      <c r="AV1371" s="778"/>
      <c r="AW1371" s="778"/>
      <c r="AX1371" s="778"/>
      <c r="AY1371" s="778"/>
      <c r="AZ1371" s="778"/>
      <c r="BA1371" s="778"/>
      <c r="BB1371" s="778"/>
      <c r="BC1371" s="778"/>
      <c r="BD1371" s="778"/>
      <c r="BE1371" s="778"/>
      <c r="BF1371" s="778"/>
      <c r="BG1371" s="778"/>
      <c r="BH1371" s="778"/>
      <c r="BI1371" s="778"/>
      <c r="BJ1371" s="778"/>
      <c r="BK1371" s="778"/>
      <c r="BL1371" s="778"/>
      <c r="BM1371" s="778"/>
      <c r="BN1371" s="778"/>
      <c r="BO1371" s="778"/>
      <c r="BP1371" s="778"/>
      <c r="BQ1371" s="778"/>
      <c r="BR1371" s="778"/>
      <c r="BS1371" s="778"/>
      <c r="BT1371" s="778"/>
      <c r="BU1371" s="778"/>
      <c r="BV1371" s="778"/>
      <c r="BW1371" s="778"/>
      <c r="BX1371" s="778"/>
      <c r="BY1371" s="778"/>
      <c r="BZ1371" s="778"/>
      <c r="CA1371" s="778"/>
      <c r="CB1371" s="778"/>
      <c r="CC1371" s="778"/>
      <c r="CD1371" s="778"/>
      <c r="CE1371" s="778"/>
      <c r="CF1371" s="778"/>
      <c r="CG1371" s="778"/>
      <c r="CH1371" s="778"/>
      <c r="CI1371" s="778"/>
      <c r="CJ1371" s="778"/>
      <c r="CK1371" s="778"/>
      <c r="CL1371" s="778"/>
      <c r="CM1371" s="778"/>
      <c r="CN1371" s="778"/>
      <c r="CO1371" s="778"/>
      <c r="CP1371" s="778"/>
      <c r="CQ1371" s="778"/>
      <c r="CR1371" s="778"/>
      <c r="CS1371" s="778"/>
      <c r="CT1371" s="778"/>
      <c r="CU1371" s="778"/>
      <c r="CV1371" s="778"/>
      <c r="CW1371" s="778"/>
      <c r="CX1371" s="778"/>
      <c r="CY1371" s="778"/>
      <c r="CZ1371" s="778"/>
      <c r="DA1371" s="778"/>
      <c r="DB1371" s="778"/>
      <c r="DC1371" s="778"/>
      <c r="DD1371" s="778"/>
      <c r="DE1371" s="778"/>
      <c r="DF1371" s="778"/>
      <c r="DG1371" s="778"/>
      <c r="DH1371" s="778"/>
      <c r="DI1371" s="778"/>
      <c r="DJ1371" s="778"/>
      <c r="DK1371" s="778"/>
      <c r="DL1371" s="778"/>
      <c r="DM1371" s="778"/>
      <c r="DN1371" s="778"/>
      <c r="DO1371" s="778"/>
      <c r="DP1371" s="778"/>
      <c r="DQ1371" s="778"/>
      <c r="DR1371" s="778"/>
      <c r="DS1371" s="778"/>
      <c r="DT1371" s="778"/>
      <c r="DU1371" s="778"/>
      <c r="DV1371" s="778"/>
      <c r="DW1371" s="778"/>
      <c r="DX1371" s="778"/>
      <c r="DY1371" s="778"/>
      <c r="DZ1371" s="778"/>
      <c r="EA1371" s="778"/>
      <c r="EB1371" s="778"/>
      <c r="EC1371" s="778"/>
      <c r="ED1371" s="778"/>
      <c r="EE1371" s="778"/>
      <c r="EF1371" s="778"/>
      <c r="EG1371" s="778"/>
      <c r="EH1371" s="778"/>
      <c r="EI1371" s="778"/>
      <c r="EJ1371" s="778"/>
      <c r="EK1371" s="778"/>
      <c r="EL1371" s="778"/>
      <c r="EM1371" s="778"/>
      <c r="EN1371" s="778"/>
      <c r="EO1371" s="778"/>
      <c r="EP1371" s="778"/>
      <c r="EQ1371" s="778"/>
      <c r="ER1371" s="778"/>
      <c r="ES1371" s="778"/>
      <c r="ET1371" s="778"/>
      <c r="EU1371" s="778"/>
      <c r="EV1371" s="778"/>
      <c r="EW1371" s="778"/>
      <c r="EX1371" s="778"/>
      <c r="EY1371" s="778"/>
      <c r="EZ1371" s="778"/>
      <c r="FA1371" s="778"/>
      <c r="FB1371" s="778"/>
      <c r="FC1371" s="778"/>
      <c r="FD1371" s="778"/>
      <c r="FE1371" s="778"/>
      <c r="FF1371" s="778"/>
      <c r="FG1371" s="778"/>
      <c r="FH1371" s="778"/>
      <c r="FI1371" s="778"/>
      <c r="FJ1371" s="778"/>
      <c r="FK1371" s="778"/>
      <c r="FL1371" s="778"/>
      <c r="FM1371" s="778"/>
      <c r="FN1371" s="778"/>
      <c r="FO1371" s="778"/>
      <c r="FP1371" s="778"/>
      <c r="FQ1371" s="778"/>
      <c r="FR1371" s="778"/>
      <c r="FS1371" s="778"/>
      <c r="FT1371" s="778"/>
      <c r="FU1371" s="778"/>
      <c r="FV1371" s="778"/>
      <c r="FW1371" s="778"/>
      <c r="FX1371" s="778"/>
      <c r="FY1371" s="778"/>
      <c r="FZ1371" s="778"/>
      <c r="GA1371" s="778"/>
      <c r="GB1371" s="778"/>
      <c r="GC1371" s="778"/>
      <c r="GD1371" s="778"/>
      <c r="GE1371" s="778"/>
      <c r="GF1371" s="778"/>
      <c r="GG1371" s="778"/>
      <c r="GH1371" s="778"/>
      <c r="GI1371" s="778"/>
      <c r="GJ1371" s="778"/>
      <c r="GK1371" s="778"/>
      <c r="GL1371" s="778"/>
      <c r="GM1371" s="778"/>
      <c r="GN1371" s="778"/>
      <c r="GO1371" s="778"/>
      <c r="GP1371" s="778"/>
      <c r="GQ1371" s="778"/>
      <c r="GR1371" s="778"/>
      <c r="GS1371" s="778"/>
      <c r="GT1371" s="778"/>
      <c r="GU1371" s="778"/>
      <c r="GV1371" s="778"/>
      <c r="GW1371" s="778"/>
      <c r="GX1371" s="778"/>
      <c r="GY1371" s="778"/>
      <c r="GZ1371" s="778"/>
      <c r="HA1371" s="778"/>
      <c r="HB1371" s="778"/>
      <c r="HC1371" s="778"/>
      <c r="HD1371" s="778"/>
      <c r="HE1371" s="778"/>
      <c r="HF1371" s="778"/>
      <c r="HG1371" s="778"/>
      <c r="HH1371" s="778"/>
    </row>
    <row r="1372" spans="1:216" s="782" customFormat="1">
      <c r="A1372" s="779"/>
      <c r="B1372" s="780"/>
      <c r="C1372" s="780"/>
      <c r="D1372" s="780"/>
      <c r="E1372" s="780"/>
      <c r="F1372" s="780"/>
      <c r="G1372" s="780"/>
      <c r="H1372" s="780"/>
      <c r="I1372" s="780"/>
      <c r="J1372" s="780"/>
      <c r="K1372" s="780"/>
      <c r="L1372" s="780"/>
      <c r="M1372" s="780"/>
      <c r="N1372" s="780"/>
      <c r="O1372" s="780"/>
      <c r="P1372" s="780"/>
      <c r="Q1372" s="781"/>
      <c r="R1372" s="778"/>
      <c r="S1372" s="778"/>
      <c r="T1372" s="778"/>
      <c r="U1372" s="778"/>
      <c r="V1372" s="778"/>
      <c r="W1372" s="778"/>
      <c r="X1372" s="778"/>
      <c r="Y1372" s="778"/>
      <c r="Z1372" s="778"/>
      <c r="AA1372" s="778"/>
      <c r="AB1372" s="778"/>
      <c r="AC1372" s="778"/>
      <c r="AD1372" s="778"/>
      <c r="AE1372" s="778"/>
      <c r="AF1372" s="778"/>
      <c r="AG1372" s="778"/>
      <c r="AH1372" s="778"/>
      <c r="AI1372" s="778"/>
      <c r="AJ1372" s="778"/>
      <c r="AK1372" s="778"/>
      <c r="AL1372" s="778"/>
      <c r="AM1372" s="778"/>
      <c r="AN1372" s="778"/>
      <c r="AO1372" s="778"/>
      <c r="AP1372" s="778"/>
      <c r="AQ1372" s="778"/>
      <c r="AR1372" s="778"/>
      <c r="AS1372" s="778"/>
      <c r="AT1372" s="778"/>
      <c r="AU1372" s="778"/>
      <c r="AV1372" s="778"/>
      <c r="AW1372" s="778"/>
      <c r="AX1372" s="778"/>
      <c r="AY1372" s="778"/>
      <c r="AZ1372" s="778"/>
      <c r="BA1372" s="778"/>
      <c r="BB1372" s="778"/>
      <c r="BC1372" s="778"/>
      <c r="BD1372" s="778"/>
      <c r="BE1372" s="778"/>
      <c r="BF1372" s="778"/>
      <c r="BG1372" s="778"/>
      <c r="BH1372" s="778"/>
      <c r="BI1372" s="778"/>
      <c r="BJ1372" s="778"/>
      <c r="BK1372" s="778"/>
      <c r="BL1372" s="778"/>
      <c r="BM1372" s="778"/>
      <c r="BN1372" s="778"/>
      <c r="BO1372" s="778"/>
      <c r="BP1372" s="778"/>
      <c r="BQ1372" s="778"/>
      <c r="BR1372" s="778"/>
      <c r="BS1372" s="778"/>
      <c r="BT1372" s="778"/>
      <c r="BU1372" s="778"/>
      <c r="BV1372" s="778"/>
      <c r="BW1372" s="778"/>
      <c r="BX1372" s="778"/>
      <c r="BY1372" s="778"/>
      <c r="BZ1372" s="778"/>
      <c r="CA1372" s="778"/>
      <c r="CB1372" s="778"/>
      <c r="CC1372" s="778"/>
      <c r="CD1372" s="778"/>
      <c r="CE1372" s="778"/>
      <c r="CF1372" s="778"/>
      <c r="CG1372" s="778"/>
      <c r="CH1372" s="778"/>
      <c r="CI1372" s="778"/>
      <c r="CJ1372" s="778"/>
      <c r="CK1372" s="778"/>
      <c r="CL1372" s="778"/>
      <c r="CM1372" s="778"/>
      <c r="CN1372" s="778"/>
      <c r="CO1372" s="778"/>
      <c r="CP1372" s="778"/>
      <c r="CQ1372" s="778"/>
      <c r="CR1372" s="778"/>
      <c r="CS1372" s="778"/>
      <c r="CT1372" s="778"/>
      <c r="CU1372" s="778"/>
      <c r="CV1372" s="778"/>
      <c r="CW1372" s="778"/>
      <c r="CX1372" s="778"/>
      <c r="CY1372" s="778"/>
      <c r="CZ1372" s="778"/>
      <c r="DA1372" s="778"/>
      <c r="DB1372" s="778"/>
      <c r="DC1372" s="778"/>
      <c r="DD1372" s="778"/>
      <c r="DE1372" s="778"/>
      <c r="DF1372" s="778"/>
      <c r="DG1372" s="778"/>
      <c r="DH1372" s="778"/>
      <c r="DI1372" s="778"/>
      <c r="DJ1372" s="778"/>
      <c r="DK1372" s="778"/>
      <c r="DL1372" s="778"/>
      <c r="DM1372" s="778"/>
      <c r="DN1372" s="778"/>
      <c r="DO1372" s="778"/>
      <c r="DP1372" s="778"/>
      <c r="DQ1372" s="778"/>
      <c r="DR1372" s="778"/>
      <c r="DS1372" s="778"/>
      <c r="DT1372" s="778"/>
      <c r="DU1372" s="778"/>
      <c r="DV1372" s="778"/>
      <c r="DW1372" s="778"/>
      <c r="DX1372" s="778"/>
      <c r="DY1372" s="778"/>
      <c r="DZ1372" s="778"/>
      <c r="EA1372" s="778"/>
      <c r="EB1372" s="778"/>
      <c r="EC1372" s="778"/>
      <c r="ED1372" s="778"/>
      <c r="EE1372" s="778"/>
      <c r="EF1372" s="778"/>
      <c r="EG1372" s="778"/>
      <c r="EH1372" s="778"/>
      <c r="EI1372" s="778"/>
      <c r="EJ1372" s="778"/>
      <c r="EK1372" s="778"/>
      <c r="EL1372" s="778"/>
      <c r="EM1372" s="778"/>
      <c r="EN1372" s="778"/>
      <c r="EO1372" s="778"/>
      <c r="EP1372" s="778"/>
      <c r="EQ1372" s="778"/>
      <c r="ER1372" s="778"/>
      <c r="ES1372" s="778"/>
      <c r="ET1372" s="778"/>
      <c r="EU1372" s="778"/>
      <c r="EV1372" s="778"/>
      <c r="EW1372" s="778"/>
      <c r="EX1372" s="778"/>
      <c r="EY1372" s="778"/>
      <c r="EZ1372" s="778"/>
      <c r="FA1372" s="778"/>
      <c r="FB1372" s="778"/>
      <c r="FC1372" s="778"/>
      <c r="FD1372" s="778"/>
      <c r="FE1372" s="778"/>
      <c r="FF1372" s="778"/>
      <c r="FG1372" s="778"/>
      <c r="FH1372" s="778"/>
      <c r="FI1372" s="778"/>
      <c r="FJ1372" s="778"/>
      <c r="FK1372" s="778"/>
      <c r="FL1372" s="778"/>
      <c r="FM1372" s="778"/>
      <c r="FN1372" s="778"/>
      <c r="FO1372" s="778"/>
      <c r="FP1372" s="778"/>
      <c r="FQ1372" s="778"/>
      <c r="FR1372" s="778"/>
      <c r="FS1372" s="778"/>
      <c r="FT1372" s="778"/>
      <c r="FU1372" s="778"/>
      <c r="FV1372" s="778"/>
      <c r="FW1372" s="778"/>
      <c r="FX1372" s="778"/>
      <c r="FY1372" s="778"/>
      <c r="FZ1372" s="778"/>
      <c r="GA1372" s="778"/>
      <c r="GB1372" s="778"/>
      <c r="GC1372" s="778"/>
      <c r="GD1372" s="778"/>
      <c r="GE1372" s="778"/>
      <c r="GF1372" s="778"/>
      <c r="GG1372" s="778"/>
      <c r="GH1372" s="778"/>
      <c r="GI1372" s="778"/>
      <c r="GJ1372" s="778"/>
      <c r="GK1372" s="778"/>
      <c r="GL1372" s="778"/>
      <c r="GM1372" s="778"/>
      <c r="GN1372" s="778"/>
      <c r="GO1372" s="778"/>
      <c r="GP1372" s="778"/>
      <c r="GQ1372" s="778"/>
      <c r="GR1372" s="778"/>
      <c r="GS1372" s="778"/>
      <c r="GT1372" s="778"/>
      <c r="GU1372" s="778"/>
      <c r="GV1372" s="778"/>
      <c r="GW1372" s="778"/>
      <c r="GX1372" s="778"/>
      <c r="GY1372" s="778"/>
      <c r="GZ1372" s="778"/>
      <c r="HA1372" s="778"/>
      <c r="HB1372" s="778"/>
      <c r="HC1372" s="778"/>
      <c r="HD1372" s="778"/>
      <c r="HE1372" s="778"/>
      <c r="HF1372" s="778"/>
      <c r="HG1372" s="778"/>
      <c r="HH1372" s="778"/>
    </row>
    <row r="1373" spans="1:216" s="782" customFormat="1">
      <c r="A1373" s="779"/>
      <c r="B1373" s="780"/>
      <c r="C1373" s="780"/>
      <c r="D1373" s="780"/>
      <c r="E1373" s="780"/>
      <c r="F1373" s="780"/>
      <c r="G1373" s="780"/>
      <c r="H1373" s="780"/>
      <c r="I1373" s="780"/>
      <c r="J1373" s="780"/>
      <c r="K1373" s="780"/>
      <c r="L1373" s="780"/>
      <c r="M1373" s="780"/>
      <c r="N1373" s="780"/>
      <c r="O1373" s="780"/>
      <c r="P1373" s="780"/>
      <c r="Q1373" s="781"/>
      <c r="R1373" s="778"/>
      <c r="S1373" s="778"/>
      <c r="T1373" s="778"/>
      <c r="U1373" s="778"/>
      <c r="V1373" s="778"/>
      <c r="W1373" s="778"/>
      <c r="X1373" s="778"/>
      <c r="Y1373" s="778"/>
      <c r="Z1373" s="778"/>
      <c r="AA1373" s="778"/>
      <c r="AB1373" s="778"/>
      <c r="AC1373" s="778"/>
      <c r="AD1373" s="778"/>
      <c r="AE1373" s="778"/>
      <c r="AF1373" s="778"/>
      <c r="AG1373" s="778"/>
      <c r="AH1373" s="778"/>
      <c r="AI1373" s="778"/>
      <c r="AJ1373" s="778"/>
      <c r="AK1373" s="778"/>
      <c r="AL1373" s="778"/>
      <c r="AM1373" s="778"/>
      <c r="AN1373" s="778"/>
      <c r="AO1373" s="778"/>
      <c r="AP1373" s="778"/>
      <c r="AQ1373" s="778"/>
      <c r="AR1373" s="778"/>
      <c r="AS1373" s="778"/>
      <c r="AT1373" s="778"/>
      <c r="AU1373" s="778"/>
      <c r="AV1373" s="778"/>
      <c r="AW1373" s="778"/>
      <c r="AX1373" s="778"/>
      <c r="AY1373" s="778"/>
      <c r="AZ1373" s="778"/>
      <c r="BA1373" s="778"/>
      <c r="BB1373" s="778"/>
      <c r="BC1373" s="778"/>
      <c r="BD1373" s="778"/>
      <c r="BE1373" s="778"/>
      <c r="BF1373" s="778"/>
      <c r="BG1373" s="778"/>
      <c r="BH1373" s="778"/>
      <c r="BI1373" s="778"/>
      <c r="BJ1373" s="778"/>
      <c r="BK1373" s="778"/>
      <c r="BL1373" s="778"/>
      <c r="BM1373" s="778"/>
      <c r="BN1373" s="778"/>
      <c r="BO1373" s="778"/>
      <c r="BP1373" s="778"/>
      <c r="BQ1373" s="778"/>
      <c r="BR1373" s="778"/>
      <c r="BS1373" s="778"/>
      <c r="BT1373" s="778"/>
      <c r="BU1373" s="778"/>
      <c r="BV1373" s="778"/>
      <c r="BW1373" s="778"/>
      <c r="BX1373" s="778"/>
      <c r="BY1373" s="778"/>
      <c r="BZ1373" s="778"/>
      <c r="CA1373" s="778"/>
      <c r="CB1373" s="778"/>
      <c r="CC1373" s="778"/>
      <c r="CD1373" s="778"/>
      <c r="CE1373" s="778"/>
      <c r="CF1373" s="778"/>
      <c r="CG1373" s="778"/>
      <c r="CH1373" s="778"/>
      <c r="CI1373" s="778"/>
      <c r="CJ1373" s="778"/>
      <c r="CK1373" s="778"/>
      <c r="CL1373" s="778"/>
      <c r="CM1373" s="778"/>
      <c r="CN1373" s="778"/>
      <c r="CO1373" s="778"/>
      <c r="CP1373" s="778"/>
      <c r="CQ1373" s="778"/>
      <c r="CR1373" s="778"/>
      <c r="CS1373" s="778"/>
      <c r="CT1373" s="778"/>
      <c r="CU1373" s="778"/>
      <c r="CV1373" s="778"/>
      <c r="CW1373" s="778"/>
      <c r="CX1373" s="778"/>
      <c r="CY1373" s="778"/>
      <c r="CZ1373" s="778"/>
      <c r="DA1373" s="778"/>
      <c r="DB1373" s="778"/>
      <c r="DC1373" s="778"/>
      <c r="DD1373" s="778"/>
      <c r="DE1373" s="778"/>
      <c r="DF1373" s="778"/>
      <c r="DG1373" s="778"/>
      <c r="DH1373" s="778"/>
      <c r="DI1373" s="778"/>
      <c r="DJ1373" s="778"/>
      <c r="DK1373" s="778"/>
      <c r="DL1373" s="778"/>
      <c r="DM1373" s="778"/>
      <c r="DN1373" s="778"/>
      <c r="DO1373" s="778"/>
      <c r="DP1373" s="778"/>
      <c r="DQ1373" s="778"/>
      <c r="DR1373" s="778"/>
      <c r="DS1373" s="778"/>
      <c r="DT1373" s="778"/>
      <c r="DU1373" s="778"/>
      <c r="DV1373" s="778"/>
      <c r="DW1373" s="778"/>
      <c r="DX1373" s="778"/>
      <c r="DY1373" s="778"/>
      <c r="DZ1373" s="778"/>
      <c r="EA1373" s="778"/>
      <c r="EB1373" s="778"/>
      <c r="EC1373" s="778"/>
      <c r="ED1373" s="778"/>
      <c r="EE1373" s="778"/>
      <c r="EF1373" s="778"/>
      <c r="EG1373" s="778"/>
      <c r="EH1373" s="778"/>
      <c r="EI1373" s="778"/>
      <c r="EJ1373" s="778"/>
      <c r="EK1373" s="778"/>
      <c r="EL1373" s="778"/>
      <c r="EM1373" s="778"/>
      <c r="EN1373" s="778"/>
      <c r="EO1373" s="778"/>
      <c r="EP1373" s="778"/>
      <c r="EQ1373" s="778"/>
      <c r="ER1373" s="778"/>
      <c r="ES1373" s="778"/>
      <c r="ET1373" s="778"/>
      <c r="EU1373" s="778"/>
      <c r="EV1373" s="778"/>
      <c r="EW1373" s="778"/>
      <c r="EX1373" s="778"/>
      <c r="EY1373" s="778"/>
      <c r="EZ1373" s="778"/>
      <c r="FA1373" s="778"/>
      <c r="FB1373" s="778"/>
      <c r="FC1373" s="778"/>
      <c r="FD1373" s="778"/>
      <c r="FE1373" s="778"/>
      <c r="FF1373" s="778"/>
      <c r="FG1373" s="778"/>
      <c r="FH1373" s="778"/>
      <c r="FI1373" s="778"/>
      <c r="FJ1373" s="778"/>
      <c r="FK1373" s="778"/>
      <c r="FL1373" s="778"/>
      <c r="FM1373" s="778"/>
      <c r="FN1373" s="778"/>
      <c r="FO1373" s="778"/>
      <c r="FP1373" s="778"/>
      <c r="FQ1373" s="778"/>
      <c r="FR1373" s="778"/>
      <c r="FS1373" s="778"/>
      <c r="FT1373" s="778"/>
      <c r="FU1373" s="778"/>
      <c r="FV1373" s="778"/>
      <c r="FW1373" s="778"/>
      <c r="FX1373" s="778"/>
      <c r="FY1373" s="778"/>
      <c r="FZ1373" s="778"/>
      <c r="GA1373" s="778"/>
      <c r="GB1373" s="778"/>
      <c r="GC1373" s="778"/>
      <c r="GD1373" s="778"/>
      <c r="GE1373" s="778"/>
      <c r="GF1373" s="778"/>
      <c r="GG1373" s="778"/>
      <c r="GH1373" s="778"/>
      <c r="GI1373" s="778"/>
      <c r="GJ1373" s="778"/>
      <c r="GK1373" s="778"/>
      <c r="GL1373" s="778"/>
      <c r="GM1373" s="778"/>
      <c r="GN1373" s="778"/>
      <c r="GO1373" s="778"/>
      <c r="GP1373" s="778"/>
      <c r="GQ1373" s="778"/>
      <c r="GR1373" s="778"/>
      <c r="GS1373" s="778"/>
      <c r="GT1373" s="778"/>
      <c r="GU1373" s="778"/>
      <c r="GV1373" s="778"/>
      <c r="GW1373" s="778"/>
      <c r="GX1373" s="778"/>
      <c r="GY1373" s="778"/>
      <c r="GZ1373" s="778"/>
      <c r="HA1373" s="778"/>
      <c r="HB1373" s="778"/>
      <c r="HC1373" s="778"/>
      <c r="HD1373" s="778"/>
      <c r="HE1373" s="778"/>
      <c r="HF1373" s="778"/>
      <c r="HG1373" s="778"/>
      <c r="HH1373" s="778"/>
    </row>
    <row r="1374" spans="1:216" s="782" customFormat="1">
      <c r="A1374" s="779"/>
      <c r="B1374" s="780"/>
      <c r="C1374" s="780"/>
      <c r="D1374" s="780"/>
      <c r="E1374" s="780"/>
      <c r="F1374" s="780"/>
      <c r="G1374" s="780"/>
      <c r="H1374" s="780"/>
      <c r="I1374" s="780"/>
      <c r="J1374" s="780"/>
      <c r="K1374" s="780"/>
      <c r="L1374" s="780"/>
      <c r="M1374" s="780"/>
      <c r="N1374" s="780"/>
      <c r="O1374" s="780"/>
      <c r="P1374" s="780"/>
      <c r="Q1374" s="781"/>
      <c r="R1374" s="778"/>
      <c r="S1374" s="778"/>
      <c r="T1374" s="778"/>
      <c r="U1374" s="778"/>
      <c r="V1374" s="778"/>
      <c r="W1374" s="778"/>
      <c r="X1374" s="778"/>
      <c r="Y1374" s="778"/>
      <c r="Z1374" s="778"/>
      <c r="AA1374" s="778"/>
      <c r="AB1374" s="778"/>
      <c r="AC1374" s="778"/>
      <c r="AD1374" s="778"/>
      <c r="AE1374" s="778"/>
      <c r="AF1374" s="778"/>
      <c r="AG1374" s="778"/>
      <c r="AH1374" s="778"/>
      <c r="AI1374" s="778"/>
      <c r="AJ1374" s="778"/>
      <c r="AK1374" s="778"/>
      <c r="AL1374" s="778"/>
      <c r="AM1374" s="778"/>
      <c r="AN1374" s="778"/>
      <c r="AO1374" s="778"/>
      <c r="AP1374" s="778"/>
      <c r="AQ1374" s="778"/>
      <c r="AR1374" s="778"/>
      <c r="AS1374" s="778"/>
      <c r="AT1374" s="778"/>
      <c r="AU1374" s="778"/>
      <c r="AV1374" s="778"/>
      <c r="AW1374" s="778"/>
      <c r="AX1374" s="778"/>
      <c r="AY1374" s="778"/>
      <c r="AZ1374" s="778"/>
      <c r="BA1374" s="778"/>
      <c r="BB1374" s="778"/>
      <c r="BC1374" s="778"/>
      <c r="BD1374" s="778"/>
      <c r="BE1374" s="778"/>
      <c r="BF1374" s="778"/>
      <c r="BG1374" s="778"/>
      <c r="BH1374" s="778"/>
      <c r="BI1374" s="778"/>
      <c r="BJ1374" s="778"/>
      <c r="BK1374" s="778"/>
      <c r="BL1374" s="778"/>
      <c r="BM1374" s="778"/>
      <c r="BN1374" s="778"/>
      <c r="BO1374" s="778"/>
      <c r="BP1374" s="778"/>
      <c r="BQ1374" s="778"/>
      <c r="BR1374" s="778"/>
      <c r="BS1374" s="778"/>
      <c r="BT1374" s="778"/>
      <c r="BU1374" s="778"/>
      <c r="BV1374" s="778"/>
      <c r="BW1374" s="778"/>
      <c r="BX1374" s="778"/>
      <c r="BY1374" s="778"/>
      <c r="BZ1374" s="778"/>
      <c r="CA1374" s="778"/>
      <c r="CB1374" s="778"/>
      <c r="CC1374" s="778"/>
      <c r="CD1374" s="778"/>
      <c r="CE1374" s="778"/>
      <c r="CF1374" s="778"/>
      <c r="CG1374" s="778"/>
      <c r="CH1374" s="778"/>
      <c r="CI1374" s="778"/>
      <c r="CJ1374" s="778"/>
      <c r="CK1374" s="778"/>
      <c r="CL1374" s="778"/>
      <c r="CM1374" s="778"/>
      <c r="CN1374" s="778"/>
      <c r="CO1374" s="778"/>
      <c r="CP1374" s="778"/>
      <c r="CQ1374" s="778"/>
      <c r="CR1374" s="778"/>
      <c r="CS1374" s="778"/>
      <c r="CT1374" s="778"/>
      <c r="CU1374" s="778"/>
      <c r="CV1374" s="778"/>
      <c r="CW1374" s="778"/>
      <c r="CX1374" s="778"/>
      <c r="CY1374" s="778"/>
      <c r="CZ1374" s="778"/>
      <c r="DA1374" s="778"/>
      <c r="DB1374" s="778"/>
      <c r="DC1374" s="778"/>
      <c r="DD1374" s="778"/>
      <c r="DE1374" s="778"/>
      <c r="DF1374" s="778"/>
      <c r="DG1374" s="778"/>
      <c r="DH1374" s="778"/>
      <c r="DI1374" s="778"/>
      <c r="DJ1374" s="778"/>
      <c r="DK1374" s="778"/>
      <c r="DL1374" s="778"/>
      <c r="DM1374" s="778"/>
      <c r="DN1374" s="778"/>
      <c r="DO1374" s="778"/>
      <c r="DP1374" s="778"/>
      <c r="DQ1374" s="778"/>
      <c r="DR1374" s="778"/>
      <c r="DS1374" s="778"/>
      <c r="DT1374" s="778"/>
      <c r="DU1374" s="778"/>
      <c r="DV1374" s="778"/>
      <c r="DW1374" s="778"/>
      <c r="DX1374" s="778"/>
      <c r="DY1374" s="778"/>
      <c r="DZ1374" s="778"/>
      <c r="EA1374" s="778"/>
      <c r="EB1374" s="778"/>
      <c r="EC1374" s="778"/>
      <c r="ED1374" s="778"/>
      <c r="EE1374" s="778"/>
      <c r="EF1374" s="778"/>
      <c r="EG1374" s="778"/>
      <c r="EH1374" s="778"/>
      <c r="EI1374" s="778"/>
      <c r="EJ1374" s="778"/>
      <c r="EK1374" s="778"/>
      <c r="EL1374" s="778"/>
      <c r="EM1374" s="778"/>
      <c r="EN1374" s="778"/>
      <c r="EO1374" s="778"/>
      <c r="EP1374" s="778"/>
      <c r="EQ1374" s="778"/>
      <c r="ER1374" s="778"/>
      <c r="ES1374" s="778"/>
      <c r="ET1374" s="778"/>
      <c r="EU1374" s="778"/>
      <c r="EV1374" s="778"/>
      <c r="EW1374" s="778"/>
      <c r="EX1374" s="778"/>
      <c r="EY1374" s="778"/>
      <c r="EZ1374" s="778"/>
      <c r="FA1374" s="778"/>
      <c r="FB1374" s="778"/>
      <c r="FC1374" s="778"/>
      <c r="FD1374" s="778"/>
      <c r="FE1374" s="778"/>
      <c r="FF1374" s="778"/>
      <c r="FG1374" s="778"/>
      <c r="FH1374" s="778"/>
      <c r="FI1374" s="778"/>
      <c r="FJ1374" s="778"/>
      <c r="FK1374" s="778"/>
      <c r="FL1374" s="778"/>
      <c r="FM1374" s="778"/>
      <c r="FN1374" s="778"/>
      <c r="FO1374" s="778"/>
      <c r="FP1374" s="778"/>
      <c r="FQ1374" s="778"/>
      <c r="FR1374" s="778"/>
      <c r="FS1374" s="778"/>
      <c r="FT1374" s="778"/>
      <c r="FU1374" s="778"/>
      <c r="FV1374" s="778"/>
      <c r="FW1374" s="778"/>
      <c r="FX1374" s="778"/>
      <c r="FY1374" s="778"/>
      <c r="FZ1374" s="778"/>
      <c r="GA1374" s="778"/>
      <c r="GB1374" s="778"/>
      <c r="GC1374" s="778"/>
      <c r="GD1374" s="778"/>
      <c r="GE1374" s="778"/>
      <c r="GF1374" s="778"/>
      <c r="GG1374" s="778"/>
      <c r="GH1374" s="778"/>
      <c r="GI1374" s="778"/>
      <c r="GJ1374" s="778"/>
      <c r="GK1374" s="778"/>
      <c r="GL1374" s="778"/>
      <c r="GM1374" s="778"/>
      <c r="GN1374" s="778"/>
      <c r="GO1374" s="778"/>
      <c r="GP1374" s="778"/>
      <c r="GQ1374" s="778"/>
      <c r="GR1374" s="778"/>
      <c r="GS1374" s="778"/>
      <c r="GT1374" s="778"/>
      <c r="GU1374" s="778"/>
      <c r="GV1374" s="778"/>
      <c r="GW1374" s="778"/>
      <c r="GX1374" s="778"/>
      <c r="GY1374" s="778"/>
      <c r="GZ1374" s="778"/>
      <c r="HA1374" s="778"/>
      <c r="HB1374" s="778"/>
      <c r="HC1374" s="778"/>
      <c r="HD1374" s="778"/>
      <c r="HE1374" s="778"/>
      <c r="HF1374" s="778"/>
      <c r="HG1374" s="778"/>
      <c r="HH1374" s="778"/>
    </row>
    <row r="1375" spans="1:216" s="782" customFormat="1">
      <c r="A1375" s="779"/>
      <c r="B1375" s="780"/>
      <c r="C1375" s="780"/>
      <c r="D1375" s="780"/>
      <c r="E1375" s="780"/>
      <c r="F1375" s="780"/>
      <c r="G1375" s="780"/>
      <c r="H1375" s="780"/>
      <c r="I1375" s="780"/>
      <c r="J1375" s="780"/>
      <c r="K1375" s="780"/>
      <c r="L1375" s="780"/>
      <c r="M1375" s="780"/>
      <c r="N1375" s="780"/>
      <c r="O1375" s="780"/>
      <c r="P1375" s="780"/>
      <c r="Q1375" s="781"/>
      <c r="R1375" s="778"/>
      <c r="S1375" s="778"/>
      <c r="T1375" s="778"/>
      <c r="U1375" s="778"/>
      <c r="V1375" s="778"/>
      <c r="W1375" s="778"/>
      <c r="X1375" s="778"/>
      <c r="Y1375" s="778"/>
      <c r="Z1375" s="778"/>
      <c r="AA1375" s="778"/>
      <c r="AB1375" s="778"/>
      <c r="AC1375" s="778"/>
      <c r="AD1375" s="778"/>
      <c r="AE1375" s="778"/>
      <c r="AF1375" s="778"/>
      <c r="AG1375" s="778"/>
      <c r="AH1375" s="778"/>
      <c r="AI1375" s="778"/>
      <c r="AJ1375" s="778"/>
      <c r="AK1375" s="778"/>
      <c r="AL1375" s="778"/>
      <c r="AM1375" s="778"/>
      <c r="AN1375" s="778"/>
      <c r="AO1375" s="778"/>
      <c r="AP1375" s="778"/>
      <c r="AQ1375" s="778"/>
      <c r="AR1375" s="778"/>
      <c r="AS1375" s="778"/>
      <c r="AT1375" s="778"/>
      <c r="AU1375" s="778"/>
      <c r="AV1375" s="778"/>
      <c r="AW1375" s="778"/>
      <c r="AX1375" s="778"/>
      <c r="AY1375" s="778"/>
      <c r="AZ1375" s="778"/>
      <c r="BA1375" s="778"/>
      <c r="BB1375" s="778"/>
      <c r="BC1375" s="778"/>
      <c r="BD1375" s="778"/>
      <c r="BE1375" s="778"/>
      <c r="BF1375" s="778"/>
      <c r="BG1375" s="778"/>
      <c r="BH1375" s="778"/>
      <c r="BI1375" s="778"/>
      <c r="BJ1375" s="778"/>
      <c r="BK1375" s="778"/>
      <c r="BL1375" s="778"/>
      <c r="BM1375" s="778"/>
      <c r="BN1375" s="778"/>
      <c r="BO1375" s="778"/>
      <c r="BP1375" s="778"/>
      <c r="BQ1375" s="778"/>
      <c r="BR1375" s="778"/>
      <c r="BS1375" s="778"/>
      <c r="BT1375" s="778"/>
      <c r="BU1375" s="778"/>
      <c r="BV1375" s="778"/>
      <c r="BW1375" s="778"/>
      <c r="BX1375" s="778"/>
      <c r="BY1375" s="778"/>
      <c r="BZ1375" s="778"/>
      <c r="CA1375" s="778"/>
      <c r="CB1375" s="778"/>
      <c r="CC1375" s="778"/>
      <c r="CD1375" s="778"/>
      <c r="CE1375" s="778"/>
      <c r="CF1375" s="778"/>
      <c r="CG1375" s="778"/>
      <c r="CH1375" s="778"/>
      <c r="CI1375" s="778"/>
      <c r="CJ1375" s="778"/>
      <c r="CK1375" s="778"/>
      <c r="CL1375" s="778"/>
      <c r="CM1375" s="778"/>
      <c r="CN1375" s="778"/>
      <c r="CO1375" s="778"/>
      <c r="CP1375" s="778"/>
      <c r="CQ1375" s="778"/>
      <c r="CR1375" s="778"/>
      <c r="CS1375" s="778"/>
      <c r="CT1375" s="778"/>
      <c r="CU1375" s="778"/>
      <c r="CV1375" s="778"/>
      <c r="CW1375" s="778"/>
      <c r="CX1375" s="778"/>
      <c r="CY1375" s="778"/>
      <c r="CZ1375" s="778"/>
      <c r="DA1375" s="778"/>
      <c r="DB1375" s="778"/>
      <c r="DC1375" s="778"/>
      <c r="DD1375" s="778"/>
      <c r="DE1375" s="778"/>
      <c r="DF1375" s="778"/>
      <c r="DG1375" s="778"/>
      <c r="DH1375" s="778"/>
      <c r="DI1375" s="778"/>
      <c r="DJ1375" s="778"/>
      <c r="DK1375" s="778"/>
      <c r="DL1375" s="778"/>
      <c r="DM1375" s="778"/>
      <c r="DN1375" s="778"/>
      <c r="DO1375" s="778"/>
      <c r="DP1375" s="778"/>
      <c r="DQ1375" s="778"/>
      <c r="DR1375" s="778"/>
      <c r="DS1375" s="778"/>
      <c r="DT1375" s="778"/>
      <c r="DU1375" s="778"/>
      <c r="DV1375" s="778"/>
      <c r="DW1375" s="778"/>
      <c r="DX1375" s="778"/>
      <c r="DY1375" s="778"/>
      <c r="DZ1375" s="778"/>
      <c r="EA1375" s="778"/>
      <c r="EB1375" s="778"/>
      <c r="EC1375" s="778"/>
      <c r="ED1375" s="778"/>
      <c r="EE1375" s="778"/>
      <c r="EF1375" s="778"/>
      <c r="EG1375" s="778"/>
      <c r="EH1375" s="778"/>
      <c r="EI1375" s="778"/>
      <c r="EJ1375" s="778"/>
      <c r="EK1375" s="778"/>
      <c r="EL1375" s="778"/>
      <c r="EM1375" s="778"/>
      <c r="EN1375" s="778"/>
      <c r="EO1375" s="778"/>
      <c r="EP1375" s="778"/>
      <c r="EQ1375" s="778"/>
      <c r="ER1375" s="778"/>
      <c r="ES1375" s="778"/>
      <c r="ET1375" s="778"/>
      <c r="EU1375" s="778"/>
      <c r="EV1375" s="778"/>
      <c r="EW1375" s="778"/>
      <c r="EX1375" s="778"/>
      <c r="EY1375" s="778"/>
      <c r="EZ1375" s="778"/>
      <c r="FA1375" s="778"/>
      <c r="FB1375" s="778"/>
      <c r="FC1375" s="778"/>
      <c r="FD1375" s="778"/>
      <c r="FE1375" s="778"/>
      <c r="FF1375" s="778"/>
      <c r="FG1375" s="778"/>
      <c r="FH1375" s="778"/>
      <c r="FI1375" s="778"/>
      <c r="FJ1375" s="778"/>
      <c r="FK1375" s="778"/>
      <c r="FL1375" s="778"/>
      <c r="FM1375" s="778"/>
      <c r="FN1375" s="778"/>
      <c r="FO1375" s="778"/>
      <c r="FP1375" s="778"/>
      <c r="FQ1375" s="778"/>
      <c r="FR1375" s="778"/>
      <c r="FS1375" s="778"/>
      <c r="FT1375" s="778"/>
      <c r="FU1375" s="778"/>
      <c r="FV1375" s="778"/>
      <c r="FW1375" s="778"/>
      <c r="FX1375" s="778"/>
      <c r="FY1375" s="778"/>
      <c r="FZ1375" s="778"/>
      <c r="GA1375" s="778"/>
      <c r="GB1375" s="778"/>
      <c r="GC1375" s="778"/>
      <c r="GD1375" s="778"/>
      <c r="GE1375" s="778"/>
      <c r="GF1375" s="778"/>
      <c r="GG1375" s="778"/>
      <c r="GH1375" s="778"/>
      <c r="GI1375" s="778"/>
      <c r="GJ1375" s="778"/>
      <c r="GK1375" s="778"/>
      <c r="GL1375" s="778"/>
      <c r="GM1375" s="778"/>
      <c r="GN1375" s="778"/>
      <c r="GO1375" s="778"/>
      <c r="GP1375" s="778"/>
      <c r="GQ1375" s="778"/>
      <c r="GR1375" s="778"/>
      <c r="GS1375" s="778"/>
      <c r="GT1375" s="778"/>
      <c r="GU1375" s="778"/>
      <c r="GV1375" s="778"/>
      <c r="GW1375" s="778"/>
      <c r="GX1375" s="778"/>
      <c r="GY1375" s="778"/>
      <c r="GZ1375" s="778"/>
      <c r="HA1375" s="778"/>
      <c r="HB1375" s="778"/>
      <c r="HC1375" s="778"/>
      <c r="HD1375" s="778"/>
      <c r="HE1375" s="778"/>
      <c r="HF1375" s="778"/>
      <c r="HG1375" s="778"/>
      <c r="HH1375" s="778"/>
    </row>
    <row r="1376" spans="1:216" s="782" customFormat="1">
      <c r="A1376" s="779"/>
      <c r="B1376" s="780"/>
      <c r="C1376" s="780"/>
      <c r="D1376" s="780"/>
      <c r="E1376" s="780"/>
      <c r="F1376" s="780"/>
      <c r="G1376" s="780"/>
      <c r="H1376" s="780"/>
      <c r="I1376" s="780"/>
      <c r="J1376" s="780"/>
      <c r="K1376" s="780"/>
      <c r="L1376" s="780"/>
      <c r="M1376" s="780"/>
      <c r="N1376" s="780"/>
      <c r="O1376" s="780"/>
      <c r="P1376" s="780"/>
      <c r="Q1376" s="781"/>
      <c r="R1376" s="778"/>
      <c r="S1376" s="778"/>
      <c r="T1376" s="778"/>
      <c r="U1376" s="778"/>
      <c r="V1376" s="778"/>
      <c r="W1376" s="778"/>
      <c r="X1376" s="778"/>
      <c r="Y1376" s="778"/>
      <c r="Z1376" s="778"/>
      <c r="AA1376" s="778"/>
      <c r="AB1376" s="778"/>
      <c r="AC1376" s="778"/>
      <c r="AD1376" s="778"/>
      <c r="AE1376" s="778"/>
      <c r="AF1376" s="778"/>
      <c r="AG1376" s="778"/>
      <c r="AH1376" s="778"/>
      <c r="AI1376" s="778"/>
      <c r="AJ1376" s="778"/>
      <c r="AK1376" s="778"/>
      <c r="AL1376" s="778"/>
      <c r="AM1376" s="778"/>
      <c r="AN1376" s="778"/>
      <c r="AO1376" s="778"/>
      <c r="AP1376" s="778"/>
      <c r="AQ1376" s="778"/>
      <c r="AR1376" s="778"/>
      <c r="AS1376" s="778"/>
      <c r="AT1376" s="778"/>
      <c r="AU1376" s="778"/>
      <c r="AV1376" s="778"/>
      <c r="AW1376" s="778"/>
      <c r="AX1376" s="778"/>
      <c r="AY1376" s="778"/>
      <c r="AZ1376" s="778"/>
      <c r="BA1376" s="778"/>
      <c r="BB1376" s="778"/>
      <c r="BC1376" s="778"/>
      <c r="BD1376" s="778"/>
      <c r="BE1376" s="778"/>
      <c r="BF1376" s="778"/>
      <c r="BG1376" s="778"/>
      <c r="BH1376" s="778"/>
      <c r="BI1376" s="778"/>
      <c r="BJ1376" s="778"/>
      <c r="BK1376" s="778"/>
      <c r="BL1376" s="778"/>
      <c r="BM1376" s="778"/>
      <c r="BN1376" s="778"/>
      <c r="BO1376" s="778"/>
      <c r="BP1376" s="778"/>
      <c r="BQ1376" s="778"/>
      <c r="BR1376" s="778"/>
      <c r="BS1376" s="778"/>
      <c r="BT1376" s="778"/>
      <c r="BU1376" s="778"/>
      <c r="BV1376" s="778"/>
      <c r="BW1376" s="778"/>
      <c r="BX1376" s="778"/>
      <c r="BY1376" s="778"/>
      <c r="BZ1376" s="778"/>
      <c r="CA1376" s="778"/>
      <c r="CB1376" s="778"/>
      <c r="CC1376" s="778"/>
      <c r="CD1376" s="778"/>
      <c r="CE1376" s="778"/>
      <c r="CF1376" s="778"/>
      <c r="CG1376" s="778"/>
      <c r="CH1376" s="778"/>
      <c r="CI1376" s="778"/>
      <c r="CJ1376" s="778"/>
      <c r="CK1376" s="778"/>
      <c r="CL1376" s="778"/>
      <c r="CM1376" s="778"/>
      <c r="CN1376" s="778"/>
      <c r="CO1376" s="778"/>
      <c r="CP1376" s="778"/>
      <c r="CQ1376" s="778"/>
      <c r="CR1376" s="778"/>
      <c r="CS1376" s="778"/>
      <c r="CT1376" s="778"/>
      <c r="CU1376" s="778"/>
      <c r="CV1376" s="778"/>
      <c r="CW1376" s="778"/>
      <c r="CX1376" s="778"/>
      <c r="CY1376" s="778"/>
      <c r="CZ1376" s="778"/>
      <c r="DA1376" s="778"/>
      <c r="DB1376" s="778"/>
      <c r="DC1376" s="778"/>
      <c r="DD1376" s="778"/>
      <c r="DE1376" s="778"/>
      <c r="DF1376" s="778"/>
      <c r="DG1376" s="778"/>
      <c r="DH1376" s="778"/>
      <c r="DI1376" s="778"/>
      <c r="DJ1376" s="778"/>
      <c r="DK1376" s="778"/>
      <c r="DL1376" s="778"/>
      <c r="DM1376" s="778"/>
      <c r="DN1376" s="778"/>
      <c r="DO1376" s="778"/>
      <c r="DP1376" s="778"/>
      <c r="DQ1376" s="778"/>
      <c r="DR1376" s="778"/>
      <c r="DS1376" s="778"/>
      <c r="DT1376" s="778"/>
      <c r="DU1376" s="778"/>
      <c r="DV1376" s="778"/>
      <c r="DW1376" s="778"/>
      <c r="DX1376" s="778"/>
      <c r="DY1376" s="778"/>
      <c r="DZ1376" s="778"/>
      <c r="EA1376" s="778"/>
      <c r="EB1376" s="778"/>
      <c r="EC1376" s="778"/>
      <c r="ED1376" s="778"/>
      <c r="EE1376" s="778"/>
      <c r="EF1376" s="778"/>
      <c r="EG1376" s="778"/>
      <c r="EH1376" s="778"/>
      <c r="EI1376" s="778"/>
      <c r="EJ1376" s="778"/>
      <c r="EK1376" s="778"/>
      <c r="EL1376" s="778"/>
      <c r="EM1376" s="778"/>
      <c r="EN1376" s="778"/>
      <c r="EO1376" s="778"/>
      <c r="EP1376" s="778"/>
      <c r="EQ1376" s="778"/>
      <c r="ER1376" s="778"/>
      <c r="ES1376" s="778"/>
      <c r="ET1376" s="778"/>
      <c r="EU1376" s="778"/>
      <c r="EV1376" s="778"/>
      <c r="EW1376" s="778"/>
      <c r="EX1376" s="778"/>
      <c r="EY1376" s="778"/>
      <c r="EZ1376" s="778"/>
      <c r="FA1376" s="778"/>
      <c r="FB1376" s="778"/>
      <c r="FC1376" s="778"/>
      <c r="FD1376" s="778"/>
      <c r="FE1376" s="778"/>
      <c r="FF1376" s="778"/>
      <c r="FG1376" s="778"/>
      <c r="FH1376" s="778"/>
      <c r="FI1376" s="778"/>
      <c r="FJ1376" s="778"/>
      <c r="FK1376" s="778"/>
      <c r="FL1376" s="778"/>
      <c r="FM1376" s="778"/>
      <c r="FN1376" s="778"/>
      <c r="FO1376" s="778"/>
      <c r="FP1376" s="778"/>
      <c r="FQ1376" s="778"/>
      <c r="FR1376" s="778"/>
      <c r="FS1376" s="778"/>
      <c r="FT1376" s="778"/>
      <c r="FU1376" s="778"/>
      <c r="FV1376" s="778"/>
      <c r="FW1376" s="778"/>
      <c r="FX1376" s="778"/>
      <c r="FY1376" s="778"/>
      <c r="FZ1376" s="778"/>
      <c r="GA1376" s="778"/>
      <c r="GB1376" s="778"/>
      <c r="GC1376" s="778"/>
      <c r="GD1376" s="778"/>
      <c r="GE1376" s="778"/>
      <c r="GF1376" s="778"/>
      <c r="GG1376" s="778"/>
      <c r="GH1376" s="778"/>
      <c r="GI1376" s="778"/>
      <c r="GJ1376" s="778"/>
      <c r="GK1376" s="778"/>
      <c r="GL1376" s="778"/>
      <c r="GM1376" s="778"/>
      <c r="GN1376" s="778"/>
      <c r="GO1376" s="778"/>
      <c r="GP1376" s="778"/>
      <c r="GQ1376" s="778"/>
      <c r="GR1376" s="778"/>
      <c r="GS1376" s="778"/>
      <c r="GT1376" s="778"/>
      <c r="GU1376" s="778"/>
      <c r="GV1376" s="778"/>
      <c r="GW1376" s="778"/>
      <c r="GX1376" s="778"/>
      <c r="GY1376" s="778"/>
      <c r="GZ1376" s="778"/>
      <c r="HA1376" s="778"/>
      <c r="HB1376" s="778"/>
      <c r="HC1376" s="778"/>
      <c r="HD1376" s="778"/>
      <c r="HE1376" s="778"/>
      <c r="HF1376" s="778"/>
      <c r="HG1376" s="778"/>
      <c r="HH1376" s="778"/>
    </row>
    <row r="1377" spans="1:216" s="782" customFormat="1">
      <c r="A1377" s="779"/>
      <c r="B1377" s="780"/>
      <c r="C1377" s="780"/>
      <c r="D1377" s="780"/>
      <c r="E1377" s="780"/>
      <c r="F1377" s="780"/>
      <c r="G1377" s="780"/>
      <c r="H1377" s="780"/>
      <c r="I1377" s="780"/>
      <c r="J1377" s="780"/>
      <c r="K1377" s="780"/>
      <c r="L1377" s="780"/>
      <c r="M1377" s="780"/>
      <c r="N1377" s="780"/>
      <c r="O1377" s="780"/>
      <c r="P1377" s="780"/>
      <c r="Q1377" s="781"/>
      <c r="R1377" s="778"/>
      <c r="S1377" s="778"/>
      <c r="T1377" s="778"/>
      <c r="U1377" s="778"/>
      <c r="V1377" s="778"/>
      <c r="W1377" s="778"/>
      <c r="X1377" s="778"/>
      <c r="Y1377" s="778"/>
      <c r="Z1377" s="778"/>
      <c r="AA1377" s="778"/>
      <c r="AB1377" s="778"/>
      <c r="AC1377" s="778"/>
      <c r="AD1377" s="778"/>
      <c r="AE1377" s="778"/>
      <c r="AF1377" s="778"/>
      <c r="AG1377" s="778"/>
      <c r="AH1377" s="778"/>
      <c r="AI1377" s="778"/>
      <c r="AJ1377" s="778"/>
      <c r="AK1377" s="778"/>
      <c r="AL1377" s="778"/>
      <c r="AM1377" s="778"/>
      <c r="AN1377" s="778"/>
      <c r="AO1377" s="778"/>
      <c r="AP1377" s="778"/>
      <c r="AQ1377" s="778"/>
      <c r="AR1377" s="778"/>
      <c r="AS1377" s="778"/>
      <c r="AT1377" s="778"/>
      <c r="AU1377" s="778"/>
      <c r="AV1377" s="778"/>
      <c r="AW1377" s="778"/>
      <c r="AX1377" s="778"/>
      <c r="AY1377" s="778"/>
      <c r="AZ1377" s="778"/>
      <c r="BA1377" s="778"/>
      <c r="BB1377" s="778"/>
      <c r="BC1377" s="778"/>
      <c r="BD1377" s="778"/>
      <c r="BE1377" s="778"/>
      <c r="BF1377" s="778"/>
      <c r="BG1377" s="778"/>
      <c r="BH1377" s="778"/>
      <c r="BI1377" s="778"/>
      <c r="BJ1377" s="778"/>
      <c r="BK1377" s="778"/>
      <c r="BL1377" s="778"/>
      <c r="BM1377" s="778"/>
      <c r="BN1377" s="778"/>
      <c r="BO1377" s="778"/>
      <c r="BP1377" s="778"/>
      <c r="BQ1377" s="778"/>
      <c r="BR1377" s="778"/>
      <c r="BS1377" s="778"/>
      <c r="BT1377" s="778"/>
      <c r="BU1377" s="778"/>
      <c r="BV1377" s="778"/>
      <c r="BW1377" s="778"/>
      <c r="BX1377" s="778"/>
      <c r="BY1377" s="778"/>
      <c r="BZ1377" s="778"/>
      <c r="CA1377" s="778"/>
      <c r="CB1377" s="778"/>
      <c r="CC1377" s="778"/>
      <c r="CD1377" s="778"/>
      <c r="CE1377" s="778"/>
      <c r="CF1377" s="778"/>
      <c r="CG1377" s="778"/>
      <c r="CH1377" s="778"/>
      <c r="CI1377" s="778"/>
      <c r="CJ1377" s="778"/>
      <c r="CK1377" s="778"/>
      <c r="CL1377" s="778"/>
      <c r="CM1377" s="778"/>
      <c r="CN1377" s="778"/>
      <c r="CO1377" s="778"/>
      <c r="CP1377" s="778"/>
      <c r="CQ1377" s="778"/>
      <c r="CR1377" s="778"/>
      <c r="CS1377" s="778"/>
      <c r="CT1377" s="778"/>
      <c r="CU1377" s="778"/>
      <c r="CV1377" s="778"/>
      <c r="CW1377" s="778"/>
      <c r="CX1377" s="778"/>
      <c r="CY1377" s="778"/>
      <c r="CZ1377" s="778"/>
      <c r="DA1377" s="778"/>
      <c r="DB1377" s="778"/>
      <c r="DC1377" s="778"/>
      <c r="DD1377" s="778"/>
      <c r="DE1377" s="778"/>
      <c r="DF1377" s="778"/>
      <c r="DG1377" s="778"/>
      <c r="DH1377" s="778"/>
      <c r="DI1377" s="778"/>
      <c r="DJ1377" s="778"/>
      <c r="DK1377" s="778"/>
      <c r="DL1377" s="778"/>
      <c r="DM1377" s="778"/>
      <c r="DN1377" s="778"/>
      <c r="DO1377" s="778"/>
      <c r="DP1377" s="778"/>
      <c r="DQ1377" s="778"/>
      <c r="DR1377" s="778"/>
      <c r="DS1377" s="778"/>
      <c r="DT1377" s="778"/>
      <c r="DU1377" s="778"/>
      <c r="DV1377" s="778"/>
      <c r="DW1377" s="778"/>
      <c r="DX1377" s="778"/>
      <c r="DY1377" s="778"/>
      <c r="DZ1377" s="778"/>
      <c r="EA1377" s="778"/>
      <c r="EB1377" s="778"/>
      <c r="EC1377" s="778"/>
      <c r="ED1377" s="778"/>
      <c r="EE1377" s="778"/>
      <c r="EF1377" s="778"/>
      <c r="EG1377" s="778"/>
      <c r="EH1377" s="778"/>
      <c r="EI1377" s="778"/>
      <c r="EJ1377" s="778"/>
      <c r="EK1377" s="778"/>
      <c r="EL1377" s="778"/>
      <c r="EM1377" s="778"/>
      <c r="EN1377" s="778"/>
      <c r="EO1377" s="778"/>
      <c r="EP1377" s="778"/>
      <c r="EQ1377" s="778"/>
      <c r="ER1377" s="778"/>
      <c r="ES1377" s="778"/>
      <c r="ET1377" s="778"/>
      <c r="EU1377" s="778"/>
      <c r="EV1377" s="778"/>
      <c r="EW1377" s="778"/>
      <c r="EX1377" s="778"/>
      <c r="EY1377" s="778"/>
      <c r="EZ1377" s="778"/>
      <c r="FA1377" s="778"/>
      <c r="FB1377" s="778"/>
      <c r="FC1377" s="778"/>
      <c r="FD1377" s="778"/>
      <c r="FE1377" s="778"/>
      <c r="FF1377" s="778"/>
      <c r="FG1377" s="778"/>
      <c r="FH1377" s="778"/>
      <c r="FI1377" s="778"/>
      <c r="FJ1377" s="778"/>
      <c r="FK1377" s="778"/>
      <c r="FL1377" s="778"/>
      <c r="FM1377" s="778"/>
      <c r="FN1377" s="778"/>
      <c r="FO1377" s="778"/>
      <c r="FP1377" s="778"/>
      <c r="FQ1377" s="778"/>
      <c r="FR1377" s="778"/>
      <c r="FS1377" s="778"/>
      <c r="FT1377" s="778"/>
      <c r="FU1377" s="778"/>
      <c r="FV1377" s="778"/>
      <c r="FW1377" s="778"/>
      <c r="FX1377" s="778"/>
      <c r="FY1377" s="778"/>
      <c r="FZ1377" s="778"/>
      <c r="GA1377" s="778"/>
      <c r="GB1377" s="778"/>
      <c r="GC1377" s="778"/>
      <c r="GD1377" s="778"/>
      <c r="GE1377" s="778"/>
      <c r="GF1377" s="778"/>
      <c r="GG1377" s="778"/>
      <c r="GH1377" s="778"/>
      <c r="GI1377" s="778"/>
      <c r="GJ1377" s="778"/>
      <c r="GK1377" s="778"/>
      <c r="GL1377" s="778"/>
      <c r="GM1377" s="778"/>
      <c r="GN1377" s="778"/>
      <c r="GO1377" s="778"/>
      <c r="GP1377" s="778"/>
      <c r="GQ1377" s="778"/>
      <c r="GR1377" s="778"/>
      <c r="GS1377" s="778"/>
      <c r="GT1377" s="778"/>
      <c r="GU1377" s="778"/>
      <c r="GV1377" s="778"/>
      <c r="GW1377" s="778"/>
      <c r="GX1377" s="778"/>
      <c r="GY1377" s="778"/>
      <c r="GZ1377" s="778"/>
      <c r="HA1377" s="778"/>
      <c r="HB1377" s="778"/>
      <c r="HC1377" s="778"/>
      <c r="HD1377" s="778"/>
      <c r="HE1377" s="778"/>
      <c r="HF1377" s="778"/>
      <c r="HG1377" s="778"/>
      <c r="HH1377" s="778"/>
    </row>
    <row r="1378" spans="1:216" s="782" customFormat="1">
      <c r="A1378" s="779"/>
      <c r="B1378" s="780"/>
      <c r="C1378" s="780"/>
      <c r="D1378" s="780"/>
      <c r="E1378" s="780"/>
      <c r="F1378" s="780"/>
      <c r="G1378" s="780"/>
      <c r="H1378" s="780"/>
      <c r="I1378" s="780"/>
      <c r="J1378" s="780"/>
      <c r="K1378" s="780"/>
      <c r="L1378" s="780"/>
      <c r="M1378" s="780"/>
      <c r="N1378" s="780"/>
      <c r="O1378" s="780"/>
      <c r="P1378" s="780"/>
      <c r="Q1378" s="781"/>
      <c r="R1378" s="778"/>
      <c r="S1378" s="778"/>
      <c r="T1378" s="778"/>
      <c r="U1378" s="778"/>
      <c r="V1378" s="778"/>
      <c r="W1378" s="778"/>
      <c r="X1378" s="778"/>
      <c r="Y1378" s="778"/>
      <c r="Z1378" s="778"/>
      <c r="AA1378" s="778"/>
      <c r="AB1378" s="778"/>
      <c r="AC1378" s="778"/>
      <c r="AD1378" s="778"/>
      <c r="AE1378" s="778"/>
      <c r="AF1378" s="778"/>
      <c r="AG1378" s="778"/>
      <c r="AH1378" s="778"/>
      <c r="AI1378" s="778"/>
      <c r="AJ1378" s="778"/>
      <c r="AK1378" s="778"/>
      <c r="AL1378" s="778"/>
      <c r="AM1378" s="778"/>
      <c r="AN1378" s="778"/>
      <c r="AO1378" s="778"/>
      <c r="AP1378" s="778"/>
      <c r="AQ1378" s="778"/>
      <c r="AR1378" s="778"/>
      <c r="AS1378" s="778"/>
      <c r="AT1378" s="778"/>
      <c r="AU1378" s="778"/>
      <c r="AV1378" s="778"/>
      <c r="AW1378" s="778"/>
      <c r="AX1378" s="778"/>
      <c r="AY1378" s="778"/>
      <c r="AZ1378" s="778"/>
      <c r="BA1378" s="778"/>
      <c r="BB1378" s="778"/>
      <c r="BC1378" s="778"/>
      <c r="BD1378" s="778"/>
      <c r="BE1378" s="778"/>
      <c r="BF1378" s="778"/>
      <c r="BG1378" s="778"/>
      <c r="BH1378" s="778"/>
      <c r="BI1378" s="778"/>
      <c r="BJ1378" s="778"/>
      <c r="BK1378" s="778"/>
      <c r="BL1378" s="778"/>
      <c r="BM1378" s="778"/>
      <c r="BN1378" s="778"/>
      <c r="BO1378" s="778"/>
      <c r="BP1378" s="778"/>
      <c r="BQ1378" s="778"/>
      <c r="BR1378" s="778"/>
      <c r="BS1378" s="778"/>
      <c r="BT1378" s="778"/>
      <c r="BU1378" s="778"/>
      <c r="BV1378" s="778"/>
      <c r="BW1378" s="778"/>
      <c r="BX1378" s="778"/>
      <c r="BY1378" s="778"/>
      <c r="BZ1378" s="778"/>
      <c r="CA1378" s="778"/>
      <c r="CB1378" s="778"/>
      <c r="CC1378" s="778"/>
      <c r="CD1378" s="778"/>
      <c r="CE1378" s="778"/>
      <c r="CF1378" s="778"/>
      <c r="CG1378" s="778"/>
      <c r="CH1378" s="778"/>
      <c r="CI1378" s="778"/>
      <c r="CJ1378" s="778"/>
      <c r="CK1378" s="778"/>
      <c r="CL1378" s="778"/>
      <c r="CM1378" s="778"/>
      <c r="CN1378" s="778"/>
      <c r="CO1378" s="778"/>
      <c r="CP1378" s="778"/>
      <c r="CQ1378" s="778"/>
      <c r="CR1378" s="778"/>
      <c r="CS1378" s="778"/>
      <c r="CT1378" s="778"/>
      <c r="CU1378" s="778"/>
      <c r="CV1378" s="778"/>
      <c r="CW1378" s="778"/>
      <c r="CX1378" s="778"/>
      <c r="CY1378" s="778"/>
      <c r="CZ1378" s="778"/>
      <c r="DA1378" s="778"/>
      <c r="DB1378" s="778"/>
      <c r="DC1378" s="778"/>
      <c r="DD1378" s="778"/>
      <c r="DE1378" s="778"/>
      <c r="DF1378" s="778"/>
      <c r="DG1378" s="778"/>
      <c r="DH1378" s="778"/>
      <c r="DI1378" s="778"/>
      <c r="DJ1378" s="778"/>
      <c r="DK1378" s="778"/>
      <c r="DL1378" s="778"/>
      <c r="DM1378" s="778"/>
      <c r="DN1378" s="778"/>
      <c r="DO1378" s="778"/>
      <c r="DP1378" s="778"/>
      <c r="DQ1378" s="778"/>
      <c r="DR1378" s="778"/>
      <c r="DS1378" s="778"/>
      <c r="DT1378" s="778"/>
      <c r="DU1378" s="778"/>
      <c r="DV1378" s="778"/>
      <c r="DW1378" s="778"/>
      <c r="DX1378" s="778"/>
      <c r="DY1378" s="778"/>
      <c r="DZ1378" s="778"/>
      <c r="EA1378" s="778"/>
      <c r="EB1378" s="778"/>
      <c r="EC1378" s="778"/>
      <c r="ED1378" s="778"/>
      <c r="EE1378" s="778"/>
      <c r="EF1378" s="778"/>
      <c r="EG1378" s="778"/>
      <c r="EH1378" s="778"/>
      <c r="EI1378" s="778"/>
      <c r="EJ1378" s="778"/>
      <c r="EK1378" s="778"/>
      <c r="EL1378" s="778"/>
      <c r="EM1378" s="778"/>
      <c r="EN1378" s="778"/>
      <c r="EO1378" s="778"/>
      <c r="EP1378" s="778"/>
      <c r="EQ1378" s="778"/>
      <c r="ER1378" s="778"/>
      <c r="ES1378" s="778"/>
      <c r="ET1378" s="778"/>
      <c r="EU1378" s="778"/>
      <c r="EV1378" s="778"/>
      <c r="EW1378" s="778"/>
      <c r="EX1378" s="778"/>
      <c r="EY1378" s="778"/>
      <c r="EZ1378" s="778"/>
      <c r="FA1378" s="778"/>
      <c r="FB1378" s="778"/>
      <c r="FC1378" s="778"/>
      <c r="FD1378" s="778"/>
      <c r="FE1378" s="778"/>
      <c r="FF1378" s="778"/>
      <c r="FG1378" s="778"/>
      <c r="FH1378" s="778"/>
      <c r="FI1378" s="778"/>
      <c r="FJ1378" s="778"/>
      <c r="FK1378" s="778"/>
      <c r="FL1378" s="778"/>
      <c r="FM1378" s="778"/>
      <c r="FN1378" s="778"/>
      <c r="FO1378" s="778"/>
      <c r="FP1378" s="778"/>
      <c r="FQ1378" s="778"/>
      <c r="FR1378" s="778"/>
      <c r="FS1378" s="778"/>
      <c r="FT1378" s="778"/>
      <c r="FU1378" s="778"/>
      <c r="FV1378" s="778"/>
      <c r="FW1378" s="778"/>
      <c r="FX1378" s="778"/>
      <c r="FY1378" s="778"/>
      <c r="FZ1378" s="778"/>
      <c r="GA1378" s="778"/>
      <c r="GB1378" s="778"/>
      <c r="GC1378" s="778"/>
      <c r="GD1378" s="778"/>
      <c r="GE1378" s="778"/>
      <c r="GF1378" s="778"/>
      <c r="GG1378" s="778"/>
      <c r="GH1378" s="778"/>
      <c r="GI1378" s="778"/>
      <c r="GJ1378" s="778"/>
      <c r="GK1378" s="778"/>
      <c r="GL1378" s="778"/>
      <c r="GM1378" s="778"/>
      <c r="GN1378" s="778"/>
      <c r="GO1378" s="778"/>
      <c r="GP1378" s="778"/>
      <c r="GQ1378" s="778"/>
      <c r="GR1378" s="778"/>
      <c r="GS1378" s="778"/>
      <c r="GT1378" s="778"/>
      <c r="GU1378" s="778"/>
      <c r="GV1378" s="778"/>
      <c r="GW1378" s="778"/>
      <c r="GX1378" s="778"/>
      <c r="GY1378" s="778"/>
      <c r="GZ1378" s="778"/>
      <c r="HA1378" s="778"/>
      <c r="HB1378" s="778"/>
      <c r="HC1378" s="778"/>
      <c r="HD1378" s="778"/>
      <c r="HE1378" s="778"/>
      <c r="HF1378" s="778"/>
      <c r="HG1378" s="778"/>
      <c r="HH1378" s="778"/>
    </row>
    <row r="1379" spans="1:216" s="782" customFormat="1">
      <c r="A1379" s="779"/>
      <c r="B1379" s="780"/>
      <c r="C1379" s="780"/>
      <c r="D1379" s="780"/>
      <c r="E1379" s="780"/>
      <c r="F1379" s="780"/>
      <c r="G1379" s="780"/>
      <c r="H1379" s="780"/>
      <c r="I1379" s="780"/>
      <c r="J1379" s="780"/>
      <c r="K1379" s="780"/>
      <c r="L1379" s="780"/>
      <c r="M1379" s="780"/>
      <c r="N1379" s="780"/>
      <c r="O1379" s="780"/>
      <c r="P1379" s="780"/>
      <c r="Q1379" s="781"/>
      <c r="R1379" s="778"/>
      <c r="S1379" s="778"/>
      <c r="T1379" s="778"/>
      <c r="U1379" s="778"/>
      <c r="V1379" s="778"/>
      <c r="W1379" s="778"/>
      <c r="X1379" s="778"/>
      <c r="Y1379" s="778"/>
      <c r="Z1379" s="778"/>
      <c r="AA1379" s="778"/>
      <c r="AB1379" s="778"/>
      <c r="AC1379" s="778"/>
      <c r="AD1379" s="778"/>
      <c r="AE1379" s="778"/>
      <c r="AF1379" s="778"/>
      <c r="AG1379" s="778"/>
      <c r="AH1379" s="778"/>
      <c r="AI1379" s="778"/>
      <c r="AJ1379" s="778"/>
      <c r="AK1379" s="778"/>
      <c r="AL1379" s="778"/>
      <c r="AM1379" s="778"/>
      <c r="AN1379" s="778"/>
      <c r="AO1379" s="778"/>
      <c r="AP1379" s="778"/>
      <c r="AQ1379" s="778"/>
      <c r="AR1379" s="778"/>
      <c r="AS1379" s="778"/>
      <c r="AT1379" s="778"/>
      <c r="AU1379" s="778"/>
      <c r="AV1379" s="778"/>
      <c r="AW1379" s="778"/>
      <c r="AX1379" s="778"/>
      <c r="AY1379" s="778"/>
      <c r="AZ1379" s="778"/>
      <c r="BA1379" s="778"/>
      <c r="BB1379" s="778"/>
      <c r="BC1379" s="778"/>
      <c r="BD1379" s="778"/>
      <c r="BE1379" s="778"/>
      <c r="BF1379" s="778"/>
      <c r="BG1379" s="778"/>
      <c r="BH1379" s="778"/>
      <c r="BI1379" s="778"/>
      <c r="BJ1379" s="778"/>
      <c r="BK1379" s="778"/>
      <c r="BL1379" s="778"/>
      <c r="BM1379" s="778"/>
      <c r="BN1379" s="778"/>
      <c r="BO1379" s="778"/>
      <c r="BP1379" s="778"/>
      <c r="BQ1379" s="778"/>
      <c r="BR1379" s="778"/>
      <c r="BS1379" s="778"/>
      <c r="BT1379" s="778"/>
      <c r="BU1379" s="778"/>
      <c r="BV1379" s="778"/>
      <c r="BW1379" s="778"/>
      <c r="BX1379" s="778"/>
      <c r="BY1379" s="778"/>
      <c r="BZ1379" s="778"/>
      <c r="CA1379" s="778"/>
      <c r="CB1379" s="778"/>
      <c r="CC1379" s="778"/>
      <c r="CD1379" s="778"/>
      <c r="CE1379" s="778"/>
      <c r="CF1379" s="778"/>
      <c r="CG1379" s="778"/>
      <c r="CH1379" s="778"/>
      <c r="CI1379" s="778"/>
      <c r="CJ1379" s="778"/>
      <c r="CK1379" s="778"/>
      <c r="CL1379" s="778"/>
      <c r="CM1379" s="778"/>
      <c r="CN1379" s="778"/>
      <c r="CO1379" s="778"/>
      <c r="CP1379" s="778"/>
      <c r="CQ1379" s="778"/>
      <c r="CR1379" s="778"/>
      <c r="CS1379" s="778"/>
      <c r="CT1379" s="778"/>
      <c r="CU1379" s="778"/>
      <c r="CV1379" s="778"/>
      <c r="CW1379" s="778"/>
      <c r="CX1379" s="778"/>
      <c r="CY1379" s="778"/>
      <c r="CZ1379" s="778"/>
      <c r="DA1379" s="778"/>
      <c r="DB1379" s="778"/>
      <c r="DC1379" s="778"/>
      <c r="DD1379" s="778"/>
      <c r="DE1379" s="778"/>
      <c r="DF1379" s="778"/>
      <c r="DG1379" s="778"/>
      <c r="DH1379" s="778"/>
      <c r="DI1379" s="778"/>
      <c r="DJ1379" s="778"/>
      <c r="DK1379" s="778"/>
      <c r="DL1379" s="778"/>
      <c r="DM1379" s="778"/>
      <c r="DN1379" s="778"/>
      <c r="DO1379" s="778"/>
      <c r="DP1379" s="778"/>
      <c r="DQ1379" s="778"/>
      <c r="DR1379" s="778"/>
      <c r="DS1379" s="778"/>
      <c r="DT1379" s="778"/>
      <c r="DU1379" s="778"/>
      <c r="DV1379" s="778"/>
      <c r="DW1379" s="778"/>
      <c r="DX1379" s="778"/>
      <c r="DY1379" s="778"/>
      <c r="DZ1379" s="778"/>
      <c r="EA1379" s="778"/>
      <c r="EB1379" s="778"/>
      <c r="EC1379" s="778"/>
      <c r="ED1379" s="778"/>
      <c r="EE1379" s="778"/>
      <c r="EF1379" s="778"/>
      <c r="EG1379" s="778"/>
      <c r="EH1379" s="778"/>
      <c r="EI1379" s="778"/>
      <c r="EJ1379" s="778"/>
      <c r="EK1379" s="778"/>
      <c r="EL1379" s="778"/>
      <c r="EM1379" s="778"/>
      <c r="EN1379" s="778"/>
      <c r="EO1379" s="778"/>
      <c r="EP1379" s="778"/>
      <c r="EQ1379" s="778"/>
      <c r="ER1379" s="778"/>
      <c r="ES1379" s="778"/>
      <c r="ET1379" s="778"/>
      <c r="EU1379" s="778"/>
      <c r="EV1379" s="778"/>
      <c r="EW1379" s="778"/>
      <c r="EX1379" s="778"/>
      <c r="EY1379" s="778"/>
      <c r="EZ1379" s="778"/>
      <c r="FA1379" s="778"/>
      <c r="FB1379" s="778"/>
      <c r="FC1379" s="778"/>
      <c r="FD1379" s="778"/>
      <c r="FE1379" s="778"/>
      <c r="FF1379" s="778"/>
      <c r="FG1379" s="778"/>
      <c r="FH1379" s="778"/>
      <c r="FI1379" s="778"/>
      <c r="FJ1379" s="778"/>
      <c r="FK1379" s="778"/>
      <c r="FL1379" s="778"/>
      <c r="FM1379" s="778"/>
      <c r="FN1379" s="778"/>
      <c r="FO1379" s="778"/>
      <c r="FP1379" s="778"/>
      <c r="FQ1379" s="778"/>
      <c r="FR1379" s="778"/>
      <c r="FS1379" s="778"/>
      <c r="FT1379" s="778"/>
      <c r="FU1379" s="778"/>
      <c r="FV1379" s="778"/>
      <c r="FW1379" s="778"/>
      <c r="FX1379" s="778"/>
      <c r="FY1379" s="778"/>
      <c r="FZ1379" s="778"/>
      <c r="GA1379" s="778"/>
      <c r="GB1379" s="778"/>
      <c r="GC1379" s="778"/>
      <c r="GD1379" s="778"/>
      <c r="GE1379" s="778"/>
      <c r="GF1379" s="778"/>
      <c r="GG1379" s="778"/>
      <c r="GH1379" s="778"/>
      <c r="GI1379" s="778"/>
      <c r="GJ1379" s="778"/>
      <c r="GK1379" s="778"/>
      <c r="GL1379" s="778"/>
      <c r="GM1379" s="778"/>
      <c r="GN1379" s="778"/>
      <c r="GO1379" s="778"/>
      <c r="GP1379" s="778"/>
      <c r="GQ1379" s="778"/>
      <c r="GR1379" s="778"/>
      <c r="GS1379" s="778"/>
      <c r="GT1379" s="778"/>
      <c r="GU1379" s="778"/>
      <c r="GV1379" s="778"/>
      <c r="GW1379" s="778"/>
      <c r="GX1379" s="778"/>
      <c r="GY1379" s="778"/>
      <c r="GZ1379" s="778"/>
      <c r="HA1379" s="778"/>
      <c r="HB1379" s="778"/>
      <c r="HC1379" s="778"/>
      <c r="HD1379" s="778"/>
      <c r="HE1379" s="778"/>
      <c r="HF1379" s="778"/>
      <c r="HG1379" s="778"/>
      <c r="HH1379" s="778"/>
    </row>
    <row r="1380" spans="1:216" s="782" customFormat="1">
      <c r="A1380" s="779"/>
      <c r="B1380" s="780"/>
      <c r="C1380" s="780"/>
      <c r="D1380" s="780"/>
      <c r="E1380" s="780"/>
      <c r="F1380" s="780"/>
      <c r="G1380" s="780"/>
      <c r="H1380" s="780"/>
      <c r="I1380" s="780"/>
      <c r="J1380" s="780"/>
      <c r="K1380" s="780"/>
      <c r="L1380" s="780"/>
      <c r="M1380" s="780"/>
      <c r="N1380" s="780"/>
      <c r="O1380" s="780"/>
      <c r="P1380" s="780"/>
      <c r="Q1380" s="781"/>
      <c r="R1380" s="778"/>
      <c r="S1380" s="778"/>
      <c r="T1380" s="778"/>
      <c r="U1380" s="778"/>
      <c r="V1380" s="778"/>
      <c r="W1380" s="778"/>
      <c r="X1380" s="778"/>
      <c r="Y1380" s="778"/>
      <c r="Z1380" s="778"/>
      <c r="AA1380" s="778"/>
      <c r="AB1380" s="778"/>
      <c r="AC1380" s="778"/>
      <c r="AD1380" s="778"/>
      <c r="AE1380" s="778"/>
      <c r="AF1380" s="778"/>
      <c r="AG1380" s="778"/>
      <c r="AH1380" s="778"/>
      <c r="AI1380" s="778"/>
      <c r="AJ1380" s="778"/>
      <c r="AK1380" s="778"/>
      <c r="AL1380" s="778"/>
      <c r="AM1380" s="778"/>
      <c r="AN1380" s="778"/>
      <c r="AO1380" s="778"/>
      <c r="AP1380" s="778"/>
      <c r="AQ1380" s="778"/>
      <c r="AR1380" s="778"/>
      <c r="AS1380" s="778"/>
      <c r="AT1380" s="778"/>
      <c r="AU1380" s="778"/>
      <c r="AV1380" s="778"/>
      <c r="AW1380" s="778"/>
      <c r="AX1380" s="778"/>
      <c r="AY1380" s="778"/>
      <c r="AZ1380" s="778"/>
      <c r="BA1380" s="778"/>
      <c r="BB1380" s="778"/>
      <c r="BC1380" s="778"/>
      <c r="BD1380" s="778"/>
      <c r="BE1380" s="778"/>
      <c r="BF1380" s="778"/>
      <c r="BG1380" s="778"/>
      <c r="BH1380" s="778"/>
      <c r="BI1380" s="778"/>
      <c r="BJ1380" s="778"/>
      <c r="BK1380" s="778"/>
      <c r="BL1380" s="778"/>
      <c r="BM1380" s="778"/>
      <c r="BN1380" s="778"/>
      <c r="BO1380" s="778"/>
      <c r="BP1380" s="778"/>
      <c r="BQ1380" s="778"/>
      <c r="BR1380" s="778"/>
      <c r="BS1380" s="778"/>
      <c r="BT1380" s="778"/>
      <c r="BU1380" s="778"/>
      <c r="BV1380" s="778"/>
      <c r="BW1380" s="778"/>
      <c r="BX1380" s="778"/>
      <c r="BY1380" s="778"/>
      <c r="BZ1380" s="778"/>
      <c r="CA1380" s="778"/>
      <c r="CB1380" s="778"/>
      <c r="CC1380" s="778"/>
      <c r="CD1380" s="778"/>
      <c r="CE1380" s="778"/>
      <c r="CF1380" s="778"/>
      <c r="CG1380" s="778"/>
      <c r="CH1380" s="778"/>
      <c r="CI1380" s="778"/>
      <c r="CJ1380" s="778"/>
      <c r="CK1380" s="778"/>
      <c r="CL1380" s="778"/>
      <c r="CM1380" s="778"/>
      <c r="CN1380" s="778"/>
      <c r="CO1380" s="778"/>
      <c r="CP1380" s="778"/>
      <c r="CQ1380" s="778"/>
      <c r="CR1380" s="778"/>
      <c r="CS1380" s="778"/>
      <c r="CT1380" s="778"/>
      <c r="CU1380" s="778"/>
      <c r="CV1380" s="778"/>
      <c r="CW1380" s="778"/>
      <c r="CX1380" s="778"/>
      <c r="CY1380" s="778"/>
      <c r="CZ1380" s="778"/>
      <c r="DA1380" s="778"/>
      <c r="DB1380" s="778"/>
      <c r="DC1380" s="778"/>
      <c r="DD1380" s="778"/>
      <c r="DE1380" s="778"/>
      <c r="DF1380" s="778"/>
      <c r="DG1380" s="778"/>
      <c r="DH1380" s="778"/>
      <c r="DI1380" s="778"/>
      <c r="DJ1380" s="778"/>
      <c r="DK1380" s="778"/>
      <c r="DL1380" s="778"/>
      <c r="DM1380" s="778"/>
      <c r="DN1380" s="778"/>
      <c r="DO1380" s="778"/>
      <c r="DP1380" s="778"/>
      <c r="DQ1380" s="778"/>
      <c r="DR1380" s="778"/>
      <c r="DS1380" s="778"/>
      <c r="DT1380" s="778"/>
      <c r="DU1380" s="778"/>
      <c r="DV1380" s="778"/>
      <c r="DW1380" s="778"/>
      <c r="DX1380" s="778"/>
      <c r="DY1380" s="778"/>
      <c r="DZ1380" s="778"/>
      <c r="EA1380" s="778"/>
      <c r="EB1380" s="778"/>
      <c r="EC1380" s="778"/>
      <c r="ED1380" s="778"/>
      <c r="EE1380" s="778"/>
      <c r="EF1380" s="778"/>
      <c r="EG1380" s="778"/>
      <c r="EH1380" s="778"/>
      <c r="EI1380" s="778"/>
      <c r="EJ1380" s="778"/>
      <c r="EK1380" s="778"/>
      <c r="EL1380" s="778"/>
      <c r="EM1380" s="778"/>
      <c r="EN1380" s="778"/>
      <c r="EO1380" s="778"/>
      <c r="EP1380" s="778"/>
      <c r="EQ1380" s="778"/>
      <c r="ER1380" s="778"/>
      <c r="ES1380" s="778"/>
      <c r="ET1380" s="778"/>
      <c r="EU1380" s="778"/>
      <c r="EV1380" s="778"/>
      <c r="EW1380" s="778"/>
      <c r="EX1380" s="778"/>
      <c r="EY1380" s="778"/>
      <c r="EZ1380" s="778"/>
      <c r="FA1380" s="778"/>
      <c r="FB1380" s="778"/>
      <c r="FC1380" s="778"/>
      <c r="FD1380" s="778"/>
      <c r="FE1380" s="778"/>
      <c r="FF1380" s="778"/>
      <c r="FG1380" s="778"/>
      <c r="FH1380" s="778"/>
      <c r="FI1380" s="778"/>
      <c r="FJ1380" s="778"/>
      <c r="FK1380" s="778"/>
      <c r="FL1380" s="778"/>
      <c r="FM1380" s="778"/>
      <c r="FN1380" s="778"/>
      <c r="FO1380" s="778"/>
      <c r="FP1380" s="778"/>
      <c r="FQ1380" s="778"/>
      <c r="FR1380" s="778"/>
      <c r="FS1380" s="778"/>
      <c r="FT1380" s="778"/>
      <c r="FU1380" s="778"/>
      <c r="FV1380" s="778"/>
      <c r="FW1380" s="778"/>
      <c r="FX1380" s="778"/>
      <c r="FY1380" s="778"/>
      <c r="FZ1380" s="778"/>
      <c r="GA1380" s="778"/>
      <c r="GB1380" s="778"/>
      <c r="GC1380" s="778"/>
      <c r="GD1380" s="778"/>
      <c r="GE1380" s="778"/>
      <c r="GF1380" s="778"/>
      <c r="GG1380" s="778"/>
      <c r="GH1380" s="778"/>
      <c r="GI1380" s="778"/>
      <c r="GJ1380" s="778"/>
      <c r="GK1380" s="778"/>
      <c r="GL1380" s="778"/>
      <c r="GM1380" s="778"/>
      <c r="GN1380" s="778"/>
      <c r="GO1380" s="778"/>
      <c r="GP1380" s="778"/>
      <c r="GQ1380" s="778"/>
      <c r="GR1380" s="778"/>
      <c r="GS1380" s="778"/>
      <c r="GT1380" s="778"/>
      <c r="GU1380" s="778"/>
      <c r="GV1380" s="778"/>
      <c r="GW1380" s="778"/>
      <c r="GX1380" s="778"/>
      <c r="GY1380" s="778"/>
      <c r="GZ1380" s="778"/>
      <c r="HA1380" s="778"/>
      <c r="HB1380" s="778"/>
      <c r="HC1380" s="778"/>
      <c r="HD1380" s="778"/>
      <c r="HE1380" s="778"/>
      <c r="HF1380" s="778"/>
      <c r="HG1380" s="778"/>
      <c r="HH1380" s="778"/>
    </row>
    <row r="1381" spans="1:216" s="782" customFormat="1">
      <c r="A1381" s="779"/>
      <c r="B1381" s="780"/>
      <c r="C1381" s="780"/>
      <c r="D1381" s="780"/>
      <c r="E1381" s="780"/>
      <c r="F1381" s="780"/>
      <c r="G1381" s="780"/>
      <c r="H1381" s="780"/>
      <c r="I1381" s="780"/>
      <c r="J1381" s="780"/>
      <c r="K1381" s="780"/>
      <c r="L1381" s="780"/>
      <c r="M1381" s="780"/>
      <c r="N1381" s="780"/>
      <c r="O1381" s="780"/>
      <c r="P1381" s="780"/>
      <c r="Q1381" s="781"/>
      <c r="R1381" s="778"/>
      <c r="S1381" s="778"/>
      <c r="T1381" s="778"/>
      <c r="U1381" s="778"/>
      <c r="V1381" s="778"/>
      <c r="W1381" s="778"/>
      <c r="X1381" s="778"/>
      <c r="Y1381" s="778"/>
      <c r="Z1381" s="778"/>
      <c r="AA1381" s="778"/>
      <c r="AB1381" s="778"/>
      <c r="AC1381" s="778"/>
      <c r="AD1381" s="778"/>
      <c r="AE1381" s="778"/>
      <c r="AF1381" s="778"/>
      <c r="AG1381" s="778"/>
      <c r="AH1381" s="778"/>
      <c r="AI1381" s="778"/>
      <c r="AJ1381" s="778"/>
      <c r="AK1381" s="778"/>
      <c r="AL1381" s="778"/>
      <c r="AM1381" s="778"/>
      <c r="AN1381" s="778"/>
      <c r="AO1381" s="778"/>
      <c r="AP1381" s="778"/>
      <c r="AQ1381" s="778"/>
      <c r="AR1381" s="778"/>
      <c r="AS1381" s="778"/>
      <c r="AT1381" s="778"/>
      <c r="AU1381" s="778"/>
      <c r="AV1381" s="778"/>
      <c r="AW1381" s="778"/>
      <c r="AX1381" s="778"/>
      <c r="AY1381" s="778"/>
      <c r="AZ1381" s="778"/>
      <c r="BA1381" s="778"/>
      <c r="BB1381" s="778"/>
      <c r="BC1381" s="778"/>
      <c r="BD1381" s="778"/>
      <c r="BE1381" s="778"/>
      <c r="BF1381" s="778"/>
      <c r="BG1381" s="778"/>
      <c r="BH1381" s="778"/>
      <c r="BI1381" s="778"/>
      <c r="BJ1381" s="778"/>
      <c r="BK1381" s="778"/>
      <c r="BL1381" s="778"/>
      <c r="BM1381" s="778"/>
      <c r="BN1381" s="778"/>
      <c r="BO1381" s="778"/>
      <c r="BP1381" s="778"/>
      <c r="BQ1381" s="778"/>
      <c r="BR1381" s="778"/>
      <c r="BS1381" s="778"/>
      <c r="BT1381" s="778"/>
      <c r="BU1381" s="778"/>
      <c r="BV1381" s="778"/>
      <c r="BW1381" s="778"/>
      <c r="BX1381" s="778"/>
      <c r="BY1381" s="778"/>
      <c r="BZ1381" s="778"/>
      <c r="CA1381" s="778"/>
      <c r="CB1381" s="778"/>
      <c r="CC1381" s="778"/>
      <c r="CD1381" s="778"/>
      <c r="CE1381" s="778"/>
      <c r="CF1381" s="778"/>
      <c r="CG1381" s="778"/>
      <c r="CH1381" s="778"/>
      <c r="CI1381" s="778"/>
      <c r="CJ1381" s="778"/>
      <c r="CK1381" s="778"/>
      <c r="CL1381" s="778"/>
      <c r="CM1381" s="778"/>
      <c r="CN1381" s="778"/>
      <c r="CO1381" s="778"/>
      <c r="CP1381" s="778"/>
      <c r="CQ1381" s="778"/>
      <c r="CR1381" s="778"/>
      <c r="CS1381" s="778"/>
      <c r="CT1381" s="778"/>
      <c r="CU1381" s="778"/>
      <c r="CV1381" s="778"/>
      <c r="CW1381" s="778"/>
      <c r="CX1381" s="778"/>
      <c r="CY1381" s="778"/>
      <c r="CZ1381" s="778"/>
      <c r="DA1381" s="778"/>
      <c r="DB1381" s="778"/>
      <c r="DC1381" s="778"/>
      <c r="DD1381" s="778"/>
      <c r="DE1381" s="778"/>
      <c r="DF1381" s="778"/>
      <c r="DG1381" s="778"/>
      <c r="DH1381" s="778"/>
      <c r="DI1381" s="778"/>
      <c r="DJ1381" s="778"/>
      <c r="DK1381" s="778"/>
      <c r="DL1381" s="778"/>
      <c r="DM1381" s="778"/>
      <c r="DN1381" s="778"/>
      <c r="DO1381" s="778"/>
      <c r="DP1381" s="778"/>
      <c r="DQ1381" s="778"/>
      <c r="DR1381" s="778"/>
      <c r="DS1381" s="778"/>
      <c r="DT1381" s="778"/>
      <c r="DU1381" s="778"/>
      <c r="DV1381" s="778"/>
      <c r="DW1381" s="778"/>
      <c r="DX1381" s="778"/>
      <c r="DY1381" s="778"/>
      <c r="DZ1381" s="778"/>
      <c r="EA1381" s="778"/>
      <c r="EB1381" s="778"/>
      <c r="EC1381" s="778"/>
      <c r="ED1381" s="778"/>
      <c r="EE1381" s="778"/>
      <c r="EF1381" s="778"/>
      <c r="EG1381" s="778"/>
      <c r="EH1381" s="778"/>
      <c r="EI1381" s="778"/>
      <c r="EJ1381" s="778"/>
      <c r="EK1381" s="778"/>
      <c r="EL1381" s="778"/>
      <c r="EM1381" s="778"/>
      <c r="EN1381" s="778"/>
      <c r="EO1381" s="778"/>
      <c r="EP1381" s="778"/>
      <c r="EQ1381" s="778"/>
      <c r="ER1381" s="778"/>
      <c r="ES1381" s="778"/>
      <c r="ET1381" s="778"/>
      <c r="EU1381" s="778"/>
      <c r="EV1381" s="778"/>
      <c r="EW1381" s="778"/>
      <c r="EX1381" s="778"/>
      <c r="EY1381" s="778"/>
      <c r="EZ1381" s="778"/>
      <c r="FA1381" s="778"/>
      <c r="FB1381" s="778"/>
      <c r="FC1381" s="778"/>
      <c r="FD1381" s="778"/>
      <c r="FE1381" s="778"/>
      <c r="FF1381" s="778"/>
      <c r="FG1381" s="778"/>
      <c r="FH1381" s="778"/>
      <c r="FI1381" s="778"/>
      <c r="FJ1381" s="778"/>
      <c r="FK1381" s="778"/>
      <c r="FL1381" s="778"/>
      <c r="FM1381" s="778"/>
      <c r="FN1381" s="778"/>
      <c r="FO1381" s="778"/>
      <c r="FP1381" s="778"/>
      <c r="FQ1381" s="778"/>
      <c r="FR1381" s="778"/>
      <c r="FS1381" s="778"/>
      <c r="FT1381" s="778"/>
      <c r="FU1381" s="778"/>
      <c r="FV1381" s="778"/>
      <c r="FW1381" s="778"/>
      <c r="FX1381" s="778"/>
      <c r="FY1381" s="778"/>
      <c r="FZ1381" s="778"/>
      <c r="GA1381" s="778"/>
      <c r="GB1381" s="778"/>
      <c r="GC1381" s="778"/>
      <c r="GD1381" s="778"/>
      <c r="GE1381" s="778"/>
      <c r="GF1381" s="778"/>
      <c r="GG1381" s="778"/>
      <c r="GH1381" s="778"/>
      <c r="GI1381" s="778"/>
      <c r="GJ1381" s="778"/>
      <c r="GK1381" s="778"/>
      <c r="GL1381" s="778"/>
      <c r="GM1381" s="778"/>
      <c r="GN1381" s="778"/>
      <c r="GO1381" s="778"/>
      <c r="GP1381" s="778"/>
      <c r="GQ1381" s="778"/>
      <c r="GR1381" s="778"/>
      <c r="GS1381" s="778"/>
      <c r="GT1381" s="778"/>
      <c r="GU1381" s="778"/>
      <c r="GV1381" s="778"/>
      <c r="GW1381" s="778"/>
      <c r="GX1381" s="778"/>
      <c r="GY1381" s="778"/>
      <c r="GZ1381" s="778"/>
      <c r="HA1381" s="778"/>
      <c r="HB1381" s="778"/>
      <c r="HC1381" s="778"/>
      <c r="HD1381" s="778"/>
      <c r="HE1381" s="778"/>
      <c r="HF1381" s="778"/>
      <c r="HG1381" s="778"/>
      <c r="HH1381" s="778"/>
    </row>
    <row r="1382" spans="1:216" s="782" customFormat="1">
      <c r="A1382" s="779"/>
      <c r="B1382" s="780"/>
      <c r="C1382" s="780"/>
      <c r="D1382" s="780"/>
      <c r="E1382" s="780"/>
      <c r="F1382" s="780"/>
      <c r="G1382" s="780"/>
      <c r="H1382" s="780"/>
      <c r="I1382" s="780"/>
      <c r="J1382" s="780"/>
      <c r="K1382" s="780"/>
      <c r="L1382" s="780"/>
      <c r="M1382" s="780"/>
      <c r="N1382" s="780"/>
      <c r="O1382" s="780"/>
      <c r="P1382" s="780"/>
      <c r="Q1382" s="781"/>
      <c r="R1382" s="778"/>
      <c r="S1382" s="778"/>
      <c r="T1382" s="778"/>
      <c r="U1382" s="778"/>
      <c r="V1382" s="778"/>
      <c r="W1382" s="778"/>
      <c r="X1382" s="778"/>
      <c r="Y1382" s="778"/>
      <c r="Z1382" s="778"/>
      <c r="AA1382" s="778"/>
      <c r="AB1382" s="778"/>
      <c r="AC1382" s="778"/>
      <c r="AD1382" s="778"/>
      <c r="AE1382" s="778"/>
      <c r="AF1382" s="778"/>
      <c r="AG1382" s="778"/>
      <c r="AH1382" s="778"/>
      <c r="AI1382" s="778"/>
      <c r="AJ1382" s="778"/>
      <c r="AK1382" s="778"/>
      <c r="AL1382" s="778"/>
      <c r="AM1382" s="778"/>
      <c r="AN1382" s="778"/>
      <c r="AO1382" s="778"/>
      <c r="AP1382" s="778"/>
      <c r="AQ1382" s="778"/>
      <c r="AR1382" s="778"/>
      <c r="AS1382" s="778"/>
      <c r="AT1382" s="778"/>
      <c r="AU1382" s="778"/>
      <c r="AV1382" s="778"/>
      <c r="AW1382" s="778"/>
      <c r="AX1382" s="778"/>
      <c r="AY1382" s="778"/>
      <c r="AZ1382" s="778"/>
      <c r="BA1382" s="778"/>
      <c r="BB1382" s="778"/>
      <c r="BC1382" s="778"/>
      <c r="BD1382" s="778"/>
      <c r="BE1382" s="778"/>
      <c r="BF1382" s="778"/>
      <c r="BG1382" s="778"/>
      <c r="BH1382" s="778"/>
      <c r="BI1382" s="778"/>
      <c r="BJ1382" s="778"/>
      <c r="BK1382" s="778"/>
      <c r="BL1382" s="778"/>
      <c r="BM1382" s="778"/>
      <c r="BN1382" s="778"/>
      <c r="BO1382" s="778"/>
      <c r="BP1382" s="778"/>
      <c r="BQ1382" s="778"/>
      <c r="BR1382" s="778"/>
      <c r="BS1382" s="778"/>
      <c r="BT1382" s="778"/>
      <c r="BU1382" s="778"/>
      <c r="BV1382" s="778"/>
      <c r="BW1382" s="778"/>
      <c r="BX1382" s="778"/>
      <c r="BY1382" s="778"/>
      <c r="BZ1382" s="778"/>
      <c r="CA1382" s="778"/>
      <c r="CB1382" s="778"/>
      <c r="CC1382" s="778"/>
      <c r="CD1382" s="778"/>
      <c r="CE1382" s="778"/>
      <c r="CF1382" s="778"/>
      <c r="CG1382" s="778"/>
      <c r="CH1382" s="778"/>
      <c r="CI1382" s="778"/>
      <c r="CJ1382" s="778"/>
      <c r="CK1382" s="778"/>
      <c r="CL1382" s="778"/>
      <c r="CM1382" s="778"/>
      <c r="CN1382" s="778"/>
      <c r="CO1382" s="778"/>
      <c r="CP1382" s="778"/>
      <c r="CQ1382" s="778"/>
      <c r="CR1382" s="778"/>
      <c r="CS1382" s="778"/>
      <c r="CT1382" s="778"/>
      <c r="CU1382" s="778"/>
      <c r="CV1382" s="778"/>
      <c r="CW1382" s="778"/>
      <c r="CX1382" s="778"/>
      <c r="CY1382" s="778"/>
      <c r="CZ1382" s="778"/>
      <c r="DA1382" s="778"/>
      <c r="DB1382" s="778"/>
      <c r="DC1382" s="778"/>
      <c r="DD1382" s="778"/>
      <c r="DE1382" s="778"/>
      <c r="DF1382" s="778"/>
      <c r="DG1382" s="778"/>
      <c r="DH1382" s="778"/>
      <c r="DI1382" s="778"/>
      <c r="DJ1382" s="778"/>
      <c r="DK1382" s="778"/>
      <c r="DL1382" s="778"/>
      <c r="DM1382" s="778"/>
      <c r="DN1382" s="778"/>
      <c r="DO1382" s="778"/>
      <c r="DP1382" s="778"/>
      <c r="DQ1382" s="778"/>
      <c r="DR1382" s="778"/>
      <c r="DS1382" s="778"/>
      <c r="DT1382" s="778"/>
      <c r="DU1382" s="778"/>
      <c r="DV1382" s="778"/>
      <c r="DW1382" s="778"/>
      <c r="DX1382" s="778"/>
      <c r="DY1382" s="778"/>
      <c r="DZ1382" s="778"/>
      <c r="EA1382" s="778"/>
      <c r="EB1382" s="778"/>
      <c r="EC1382" s="778"/>
      <c r="ED1382" s="778"/>
      <c r="EE1382" s="778"/>
      <c r="EF1382" s="778"/>
      <c r="EG1382" s="778"/>
      <c r="EH1382" s="778"/>
      <c r="EI1382" s="778"/>
      <c r="EJ1382" s="778"/>
      <c r="EK1382" s="778"/>
      <c r="EL1382" s="778"/>
      <c r="EM1382" s="778"/>
      <c r="EN1382" s="778"/>
      <c r="EO1382" s="778"/>
      <c r="EP1382" s="778"/>
      <c r="EQ1382" s="778"/>
      <c r="ER1382" s="778"/>
      <c r="ES1382" s="778"/>
      <c r="ET1382" s="778"/>
      <c r="EU1382" s="778"/>
      <c r="EV1382" s="778"/>
      <c r="EW1382" s="778"/>
      <c r="EX1382" s="778"/>
      <c r="EY1382" s="778"/>
      <c r="EZ1382" s="778"/>
      <c r="FA1382" s="778"/>
      <c r="FB1382" s="778"/>
      <c r="FC1382" s="778"/>
      <c r="FD1382" s="778"/>
      <c r="FE1382" s="778"/>
      <c r="FF1382" s="778"/>
      <c r="FG1382" s="778"/>
      <c r="FH1382" s="778"/>
      <c r="FI1382" s="778"/>
      <c r="FJ1382" s="778"/>
      <c r="FK1382" s="778"/>
      <c r="FL1382" s="778"/>
      <c r="FM1382" s="778"/>
      <c r="FN1382" s="778"/>
      <c r="FO1382" s="778"/>
      <c r="FP1382" s="778"/>
      <c r="FQ1382" s="778"/>
      <c r="FR1382" s="778"/>
      <c r="FS1382" s="778"/>
      <c r="FT1382" s="778"/>
      <c r="FU1382" s="778"/>
      <c r="FV1382" s="778"/>
      <c r="FW1382" s="778"/>
      <c r="FX1382" s="778"/>
      <c r="FY1382" s="778"/>
      <c r="FZ1382" s="778"/>
      <c r="GA1382" s="778"/>
      <c r="GB1382" s="778"/>
      <c r="GC1382" s="778"/>
      <c r="GD1382" s="778"/>
      <c r="GE1382" s="778"/>
      <c r="GF1382" s="778"/>
      <c r="GG1382" s="778"/>
      <c r="GH1382" s="778"/>
      <c r="GI1382" s="778"/>
      <c r="GJ1382" s="778"/>
      <c r="GK1382" s="778"/>
      <c r="GL1382" s="778"/>
      <c r="GM1382" s="778"/>
      <c r="GN1382" s="778"/>
      <c r="GO1382" s="778"/>
      <c r="GP1382" s="778"/>
      <c r="GQ1382" s="778"/>
      <c r="GR1382" s="778"/>
      <c r="GS1382" s="778"/>
      <c r="GT1382" s="778"/>
      <c r="GU1382" s="778"/>
      <c r="GV1382" s="778"/>
      <c r="GW1382" s="778"/>
      <c r="GX1382" s="778"/>
      <c r="GY1382" s="778"/>
      <c r="GZ1382" s="778"/>
      <c r="HA1382" s="778"/>
      <c r="HB1382" s="778"/>
      <c r="HC1382" s="778"/>
      <c r="HD1382" s="778"/>
      <c r="HE1382" s="778"/>
      <c r="HF1382" s="778"/>
      <c r="HG1382" s="778"/>
      <c r="HH1382" s="778"/>
    </row>
    <row r="1383" spans="1:216" s="782" customFormat="1">
      <c r="A1383" s="779"/>
      <c r="B1383" s="780"/>
      <c r="C1383" s="780"/>
      <c r="D1383" s="780"/>
      <c r="E1383" s="780"/>
      <c r="F1383" s="780"/>
      <c r="G1383" s="780"/>
      <c r="H1383" s="780"/>
      <c r="I1383" s="780"/>
      <c r="J1383" s="780"/>
      <c r="K1383" s="780"/>
      <c r="L1383" s="780"/>
      <c r="M1383" s="780"/>
      <c r="N1383" s="780"/>
      <c r="O1383" s="780"/>
      <c r="P1383" s="780"/>
      <c r="Q1383" s="781"/>
      <c r="R1383" s="778"/>
      <c r="S1383" s="778"/>
      <c r="T1383" s="778"/>
      <c r="U1383" s="778"/>
      <c r="V1383" s="778"/>
      <c r="W1383" s="778"/>
      <c r="X1383" s="778"/>
      <c r="Y1383" s="778"/>
      <c r="Z1383" s="778"/>
      <c r="AA1383" s="778"/>
      <c r="AB1383" s="778"/>
      <c r="AC1383" s="778"/>
      <c r="AD1383" s="778"/>
      <c r="AE1383" s="778"/>
      <c r="AF1383" s="778"/>
      <c r="AG1383" s="778"/>
      <c r="AH1383" s="778"/>
      <c r="AI1383" s="778"/>
      <c r="AJ1383" s="778"/>
      <c r="AK1383" s="778"/>
      <c r="AL1383" s="778"/>
      <c r="AM1383" s="778"/>
      <c r="AN1383" s="778"/>
      <c r="AO1383" s="778"/>
      <c r="AP1383" s="778"/>
      <c r="AQ1383" s="778"/>
      <c r="AR1383" s="778"/>
      <c r="AS1383" s="778"/>
      <c r="AT1383" s="778"/>
      <c r="AU1383" s="778"/>
      <c r="AV1383" s="778"/>
      <c r="AW1383" s="778"/>
      <c r="AX1383" s="778"/>
      <c r="AY1383" s="778"/>
      <c r="AZ1383" s="778"/>
      <c r="BA1383" s="778"/>
      <c r="BB1383" s="778"/>
      <c r="BC1383" s="778"/>
      <c r="BD1383" s="778"/>
      <c r="BE1383" s="778"/>
      <c r="BF1383" s="778"/>
      <c r="BG1383" s="778"/>
      <c r="BH1383" s="778"/>
      <c r="BI1383" s="778"/>
      <c r="BJ1383" s="778"/>
      <c r="BK1383" s="778"/>
      <c r="BL1383" s="778"/>
      <c r="BM1383" s="778"/>
      <c r="BN1383" s="778"/>
      <c r="BO1383" s="778"/>
      <c r="BP1383" s="778"/>
      <c r="BQ1383" s="778"/>
      <c r="BR1383" s="778"/>
      <c r="BS1383" s="778"/>
      <c r="BT1383" s="778"/>
      <c r="BU1383" s="778"/>
      <c r="BV1383" s="778"/>
      <c r="BW1383" s="778"/>
      <c r="BX1383" s="778"/>
      <c r="BY1383" s="778"/>
      <c r="BZ1383" s="778"/>
      <c r="CA1383" s="778"/>
      <c r="CB1383" s="778"/>
      <c r="CC1383" s="778"/>
      <c r="CD1383" s="778"/>
      <c r="CE1383" s="778"/>
      <c r="CF1383" s="778"/>
      <c r="CG1383" s="778"/>
      <c r="CH1383" s="778"/>
      <c r="CI1383" s="778"/>
      <c r="CJ1383" s="778"/>
      <c r="CK1383" s="778"/>
      <c r="CL1383" s="778"/>
      <c r="CM1383" s="778"/>
      <c r="CN1383" s="778"/>
      <c r="CO1383" s="778"/>
      <c r="CP1383" s="778"/>
      <c r="CQ1383" s="778"/>
      <c r="CR1383" s="778"/>
      <c r="CS1383" s="778"/>
      <c r="CT1383" s="778"/>
      <c r="CU1383" s="778"/>
      <c r="CV1383" s="778"/>
      <c r="CW1383" s="778"/>
      <c r="CX1383" s="778"/>
      <c r="CY1383" s="778"/>
      <c r="CZ1383" s="778"/>
      <c r="DA1383" s="778"/>
      <c r="DB1383" s="778"/>
      <c r="DC1383" s="778"/>
      <c r="DD1383" s="778"/>
      <c r="DE1383" s="778"/>
      <c r="DF1383" s="778"/>
      <c r="DG1383" s="778"/>
      <c r="DH1383" s="778"/>
      <c r="DI1383" s="778"/>
      <c r="DJ1383" s="778"/>
      <c r="DK1383" s="778"/>
      <c r="DL1383" s="778"/>
      <c r="DM1383" s="778"/>
      <c r="DN1383" s="778"/>
      <c r="DO1383" s="778"/>
      <c r="DP1383" s="778"/>
      <c r="DQ1383" s="778"/>
      <c r="DR1383" s="778"/>
      <c r="DS1383" s="778"/>
      <c r="DT1383" s="778"/>
      <c r="DU1383" s="778"/>
      <c r="DV1383" s="778"/>
      <c r="DW1383" s="778"/>
      <c r="DX1383" s="778"/>
      <c r="DY1383" s="778"/>
      <c r="DZ1383" s="778"/>
      <c r="EA1383" s="778"/>
      <c r="EB1383" s="778"/>
      <c r="EC1383" s="778"/>
      <c r="ED1383" s="778"/>
      <c r="EE1383" s="778"/>
      <c r="EF1383" s="778"/>
      <c r="EG1383" s="778"/>
      <c r="EH1383" s="778"/>
      <c r="EI1383" s="778"/>
      <c r="EJ1383" s="778"/>
      <c r="EK1383" s="778"/>
      <c r="EL1383" s="778"/>
      <c r="EM1383" s="778"/>
      <c r="EN1383" s="778"/>
      <c r="EO1383" s="778"/>
      <c r="EP1383" s="778"/>
      <c r="EQ1383" s="778"/>
      <c r="ER1383" s="778"/>
      <c r="ES1383" s="778"/>
      <c r="ET1383" s="778"/>
      <c r="EU1383" s="778"/>
      <c r="EV1383" s="778"/>
      <c r="EW1383" s="778"/>
      <c r="EX1383" s="778"/>
      <c r="EY1383" s="778"/>
      <c r="EZ1383" s="778"/>
      <c r="FA1383" s="778"/>
      <c r="FB1383" s="778"/>
      <c r="FC1383" s="778"/>
      <c r="FD1383" s="778"/>
      <c r="FE1383" s="778"/>
      <c r="FF1383" s="778"/>
      <c r="FG1383" s="778"/>
      <c r="FH1383" s="778"/>
      <c r="FI1383" s="778"/>
      <c r="FJ1383" s="778"/>
      <c r="FK1383" s="778"/>
      <c r="FL1383" s="778"/>
      <c r="FM1383" s="778"/>
      <c r="FN1383" s="778"/>
      <c r="FO1383" s="778"/>
      <c r="FP1383" s="778"/>
      <c r="FQ1383" s="778"/>
      <c r="FR1383" s="778"/>
      <c r="FS1383" s="778"/>
      <c r="FT1383" s="778"/>
      <c r="FU1383" s="778"/>
      <c r="FV1383" s="778"/>
      <c r="FW1383" s="778"/>
      <c r="FX1383" s="778"/>
      <c r="FY1383" s="778"/>
      <c r="FZ1383" s="778"/>
      <c r="GA1383" s="778"/>
      <c r="GB1383" s="778"/>
      <c r="GC1383" s="778"/>
      <c r="GD1383" s="778"/>
      <c r="GE1383" s="778"/>
      <c r="GF1383" s="778"/>
      <c r="GG1383" s="778"/>
      <c r="GH1383" s="778"/>
      <c r="GI1383" s="778"/>
      <c r="GJ1383" s="778"/>
      <c r="GK1383" s="778"/>
      <c r="GL1383" s="778"/>
      <c r="GM1383" s="778"/>
      <c r="GN1383" s="778"/>
      <c r="GO1383" s="778"/>
      <c r="GP1383" s="778"/>
      <c r="GQ1383" s="778"/>
      <c r="GR1383" s="778"/>
      <c r="GS1383" s="778"/>
      <c r="GT1383" s="778"/>
      <c r="GU1383" s="778"/>
      <c r="GV1383" s="778"/>
      <c r="GW1383" s="778"/>
      <c r="GX1383" s="778"/>
      <c r="GY1383" s="778"/>
      <c r="GZ1383" s="778"/>
      <c r="HA1383" s="778"/>
      <c r="HB1383" s="778"/>
      <c r="HC1383" s="778"/>
      <c r="HD1383" s="778"/>
      <c r="HE1383" s="778"/>
      <c r="HF1383" s="778"/>
      <c r="HG1383" s="778"/>
      <c r="HH1383" s="778"/>
    </row>
    <row r="1384" spans="1:216" s="782" customFormat="1">
      <c r="A1384" s="779"/>
      <c r="B1384" s="780"/>
      <c r="C1384" s="780"/>
      <c r="D1384" s="780"/>
      <c r="E1384" s="780"/>
      <c r="F1384" s="780"/>
      <c r="G1384" s="780"/>
      <c r="H1384" s="780"/>
      <c r="I1384" s="780"/>
      <c r="J1384" s="780"/>
      <c r="K1384" s="780"/>
      <c r="L1384" s="780"/>
      <c r="M1384" s="780"/>
      <c r="N1384" s="780"/>
      <c r="O1384" s="780"/>
      <c r="P1384" s="780"/>
      <c r="Q1384" s="781"/>
      <c r="R1384" s="778"/>
      <c r="S1384" s="778"/>
      <c r="T1384" s="778"/>
      <c r="U1384" s="778"/>
      <c r="V1384" s="778"/>
      <c r="W1384" s="778"/>
      <c r="X1384" s="778"/>
      <c r="Y1384" s="778"/>
      <c r="Z1384" s="778"/>
      <c r="AA1384" s="778"/>
      <c r="AB1384" s="778"/>
      <c r="AC1384" s="778"/>
      <c r="AD1384" s="778"/>
      <c r="AE1384" s="778"/>
      <c r="AF1384" s="778"/>
      <c r="AG1384" s="778"/>
      <c r="AH1384" s="778"/>
      <c r="AI1384" s="778"/>
      <c r="AJ1384" s="778"/>
      <c r="AK1384" s="778"/>
      <c r="AL1384" s="778"/>
      <c r="AM1384" s="778"/>
      <c r="AN1384" s="778"/>
      <c r="AO1384" s="778"/>
      <c r="AP1384" s="778"/>
      <c r="AQ1384" s="778"/>
      <c r="AR1384" s="778"/>
      <c r="AS1384" s="778"/>
      <c r="AT1384" s="778"/>
      <c r="AU1384" s="778"/>
      <c r="AV1384" s="778"/>
      <c r="AW1384" s="778"/>
      <c r="AX1384" s="778"/>
      <c r="AY1384" s="778"/>
      <c r="AZ1384" s="778"/>
      <c r="BA1384" s="778"/>
      <c r="BB1384" s="778"/>
      <c r="BC1384" s="778"/>
      <c r="BD1384" s="778"/>
      <c r="BE1384" s="778"/>
      <c r="BF1384" s="778"/>
      <c r="BG1384" s="778"/>
      <c r="BH1384" s="778"/>
      <c r="BI1384" s="778"/>
      <c r="BJ1384" s="778"/>
      <c r="BK1384" s="778"/>
      <c r="BL1384" s="778"/>
      <c r="BM1384" s="778"/>
      <c r="BN1384" s="778"/>
      <c r="BO1384" s="778"/>
      <c r="BP1384" s="778"/>
      <c r="BQ1384" s="778"/>
      <c r="BR1384" s="778"/>
      <c r="BS1384" s="778"/>
      <c r="BT1384" s="778"/>
      <c r="BU1384" s="778"/>
      <c r="BV1384" s="778"/>
      <c r="BW1384" s="778"/>
      <c r="BX1384" s="778"/>
      <c r="BY1384" s="778"/>
      <c r="BZ1384" s="778"/>
      <c r="CA1384" s="778"/>
      <c r="CB1384" s="778"/>
      <c r="CC1384" s="778"/>
      <c r="CD1384" s="778"/>
      <c r="CE1384" s="778"/>
      <c r="CF1384" s="778"/>
      <c r="CG1384" s="778"/>
      <c r="CH1384" s="778"/>
      <c r="CI1384" s="778"/>
      <c r="CJ1384" s="778"/>
      <c r="CK1384" s="778"/>
      <c r="CL1384" s="778"/>
      <c r="CM1384" s="778"/>
      <c r="CN1384" s="778"/>
      <c r="CO1384" s="778"/>
      <c r="CP1384" s="778"/>
      <c r="CQ1384" s="778"/>
      <c r="CR1384" s="778"/>
      <c r="CS1384" s="778"/>
      <c r="CT1384" s="778"/>
      <c r="CU1384" s="778"/>
      <c r="CV1384" s="778"/>
      <c r="CW1384" s="778"/>
      <c r="CX1384" s="778"/>
      <c r="CY1384" s="778"/>
      <c r="CZ1384" s="778"/>
      <c r="DA1384" s="778"/>
      <c r="DB1384" s="778"/>
      <c r="DC1384" s="778"/>
      <c r="DD1384" s="778"/>
      <c r="DE1384" s="778"/>
      <c r="DF1384" s="778"/>
      <c r="DG1384" s="778"/>
      <c r="DH1384" s="778"/>
      <c r="DI1384" s="778"/>
      <c r="DJ1384" s="778"/>
      <c r="DK1384" s="778"/>
      <c r="DL1384" s="778"/>
      <c r="DM1384" s="778"/>
      <c r="DN1384" s="778"/>
      <c r="DO1384" s="778"/>
      <c r="DP1384" s="778"/>
      <c r="DQ1384" s="778"/>
      <c r="DR1384" s="778"/>
      <c r="DS1384" s="778"/>
      <c r="DT1384" s="778"/>
      <c r="DU1384" s="778"/>
      <c r="DV1384" s="778"/>
      <c r="DW1384" s="778"/>
      <c r="DX1384" s="778"/>
      <c r="DY1384" s="778"/>
      <c r="DZ1384" s="778"/>
      <c r="EA1384" s="778"/>
      <c r="EB1384" s="778"/>
      <c r="EC1384" s="778"/>
      <c r="ED1384" s="778"/>
      <c r="EE1384" s="778"/>
      <c r="EF1384" s="778"/>
      <c r="EG1384" s="778"/>
      <c r="EH1384" s="778"/>
      <c r="EI1384" s="778"/>
      <c r="EJ1384" s="778"/>
      <c r="EK1384" s="778"/>
      <c r="EL1384" s="778"/>
      <c r="EM1384" s="778"/>
      <c r="EN1384" s="778"/>
      <c r="EO1384" s="778"/>
      <c r="EP1384" s="778"/>
      <c r="EQ1384" s="778"/>
      <c r="ER1384" s="778"/>
      <c r="ES1384" s="778"/>
      <c r="ET1384" s="778"/>
      <c r="EU1384" s="778"/>
      <c r="EV1384" s="778"/>
      <c r="EW1384" s="778"/>
      <c r="EX1384" s="778"/>
      <c r="EY1384" s="778"/>
      <c r="EZ1384" s="778"/>
      <c r="FA1384" s="778"/>
      <c r="FB1384" s="778"/>
      <c r="FC1384" s="778"/>
      <c r="FD1384" s="778"/>
      <c r="FE1384" s="778"/>
      <c r="FF1384" s="778"/>
      <c r="FG1384" s="778"/>
      <c r="FH1384" s="778"/>
      <c r="FI1384" s="778"/>
      <c r="FJ1384" s="778"/>
      <c r="FK1384" s="778"/>
      <c r="FL1384" s="778"/>
      <c r="FM1384" s="778"/>
      <c r="FN1384" s="778"/>
      <c r="FO1384" s="778"/>
      <c r="FP1384" s="778"/>
      <c r="FQ1384" s="778"/>
      <c r="FR1384" s="778"/>
      <c r="FS1384" s="778"/>
      <c r="FT1384" s="778"/>
      <c r="FU1384" s="778"/>
      <c r="FV1384" s="778"/>
      <c r="FW1384" s="778"/>
      <c r="FX1384" s="778"/>
      <c r="FY1384" s="778"/>
      <c r="FZ1384" s="778"/>
      <c r="GA1384" s="778"/>
      <c r="GB1384" s="778"/>
      <c r="GC1384" s="778"/>
      <c r="GD1384" s="778"/>
      <c r="GE1384" s="778"/>
      <c r="GF1384" s="778"/>
      <c r="GG1384" s="778"/>
      <c r="GH1384" s="778"/>
      <c r="GI1384" s="778"/>
      <c r="GJ1384" s="778"/>
      <c r="GK1384" s="778"/>
      <c r="GL1384" s="778"/>
      <c r="GM1384" s="778"/>
      <c r="GN1384" s="778"/>
      <c r="GO1384" s="778"/>
      <c r="GP1384" s="778"/>
      <c r="GQ1384" s="778"/>
      <c r="GR1384" s="778"/>
      <c r="GS1384" s="778"/>
      <c r="GT1384" s="778"/>
      <c r="GU1384" s="778"/>
      <c r="GV1384" s="778"/>
      <c r="GW1384" s="778"/>
      <c r="GX1384" s="778"/>
      <c r="GY1384" s="778"/>
      <c r="GZ1384" s="778"/>
      <c r="HA1384" s="778"/>
      <c r="HB1384" s="778"/>
      <c r="HC1384" s="778"/>
      <c r="HD1384" s="778"/>
      <c r="HE1384" s="778"/>
      <c r="HF1384" s="778"/>
      <c r="HG1384" s="778"/>
      <c r="HH1384" s="778"/>
    </row>
    <row r="1385" spans="1:216" s="782" customFormat="1">
      <c r="A1385" s="779"/>
      <c r="B1385" s="780"/>
      <c r="C1385" s="780"/>
      <c r="D1385" s="780"/>
      <c r="E1385" s="780"/>
      <c r="F1385" s="780"/>
      <c r="G1385" s="780"/>
      <c r="H1385" s="780"/>
      <c r="I1385" s="780"/>
      <c r="J1385" s="780"/>
      <c r="K1385" s="780"/>
      <c r="L1385" s="780"/>
      <c r="M1385" s="780"/>
      <c r="N1385" s="780"/>
      <c r="O1385" s="780"/>
      <c r="P1385" s="780"/>
      <c r="Q1385" s="781"/>
      <c r="R1385" s="778"/>
      <c r="S1385" s="778"/>
      <c r="T1385" s="778"/>
      <c r="U1385" s="778"/>
      <c r="V1385" s="778"/>
      <c r="W1385" s="778"/>
      <c r="X1385" s="778"/>
      <c r="Y1385" s="778"/>
      <c r="Z1385" s="778"/>
      <c r="AA1385" s="778"/>
      <c r="AB1385" s="778"/>
      <c r="AC1385" s="778"/>
      <c r="AD1385" s="778"/>
      <c r="AE1385" s="778"/>
      <c r="AF1385" s="778"/>
      <c r="AG1385" s="778"/>
      <c r="AH1385" s="778"/>
      <c r="AI1385" s="778"/>
      <c r="AJ1385" s="778"/>
      <c r="AK1385" s="778"/>
      <c r="AL1385" s="778"/>
      <c r="AM1385" s="778"/>
      <c r="AN1385" s="778"/>
      <c r="AO1385" s="778"/>
      <c r="AP1385" s="778"/>
      <c r="AQ1385" s="778"/>
      <c r="AR1385" s="778"/>
      <c r="AS1385" s="778"/>
      <c r="AT1385" s="778"/>
      <c r="AU1385" s="778"/>
      <c r="AV1385" s="778"/>
      <c r="AW1385" s="778"/>
      <c r="AX1385" s="778"/>
      <c r="AY1385" s="778"/>
      <c r="AZ1385" s="778"/>
      <c r="BA1385" s="778"/>
      <c r="BB1385" s="778"/>
      <c r="BC1385" s="778"/>
      <c r="BD1385" s="778"/>
      <c r="BE1385" s="778"/>
      <c r="BF1385" s="778"/>
      <c r="BG1385" s="778"/>
      <c r="BH1385" s="778"/>
      <c r="BI1385" s="778"/>
      <c r="BJ1385" s="778"/>
      <c r="BK1385" s="778"/>
      <c r="BL1385" s="778"/>
      <c r="BM1385" s="778"/>
      <c r="BN1385" s="778"/>
      <c r="BO1385" s="778"/>
      <c r="BP1385" s="778"/>
      <c r="BQ1385" s="778"/>
      <c r="BR1385" s="778"/>
      <c r="BS1385" s="778"/>
      <c r="BT1385" s="778"/>
      <c r="BU1385" s="778"/>
      <c r="BV1385" s="778"/>
      <c r="BW1385" s="778"/>
      <c r="BX1385" s="778"/>
      <c r="BY1385" s="778"/>
      <c r="BZ1385" s="778"/>
      <c r="CA1385" s="778"/>
      <c r="CB1385" s="778"/>
      <c r="CC1385" s="778"/>
      <c r="CD1385" s="778"/>
      <c r="CE1385" s="778"/>
      <c r="CF1385" s="778"/>
      <c r="CG1385" s="778"/>
      <c r="CH1385" s="778"/>
      <c r="CI1385" s="778"/>
      <c r="CJ1385" s="778"/>
      <c r="CK1385" s="778"/>
      <c r="CL1385" s="778"/>
      <c r="CM1385" s="778"/>
      <c r="CN1385" s="778"/>
      <c r="CO1385" s="778"/>
      <c r="CP1385" s="778"/>
      <c r="CQ1385" s="778"/>
      <c r="CR1385" s="778"/>
      <c r="CS1385" s="778"/>
      <c r="CT1385" s="778"/>
      <c r="CU1385" s="778"/>
      <c r="CV1385" s="778"/>
      <c r="CW1385" s="778"/>
      <c r="CX1385" s="778"/>
      <c r="CY1385" s="778"/>
      <c r="CZ1385" s="778"/>
      <c r="DA1385" s="778"/>
      <c r="DB1385" s="778"/>
      <c r="DC1385" s="778"/>
      <c r="DD1385" s="778"/>
      <c r="DE1385" s="778"/>
      <c r="DF1385" s="778"/>
      <c r="DG1385" s="778"/>
      <c r="DH1385" s="778"/>
      <c r="DI1385" s="778"/>
      <c r="DJ1385" s="778"/>
      <c r="DK1385" s="778"/>
      <c r="DL1385" s="778"/>
      <c r="DM1385" s="778"/>
      <c r="DN1385" s="778"/>
      <c r="DO1385" s="778"/>
      <c r="DP1385" s="778"/>
      <c r="DQ1385" s="778"/>
      <c r="DR1385" s="778"/>
      <c r="DS1385" s="778"/>
      <c r="DT1385" s="778"/>
      <c r="DU1385" s="778"/>
      <c r="DV1385" s="778"/>
      <c r="DW1385" s="778"/>
      <c r="DX1385" s="778"/>
      <c r="DY1385" s="778"/>
      <c r="DZ1385" s="778"/>
      <c r="EA1385" s="778"/>
      <c r="EB1385" s="778"/>
      <c r="EC1385" s="778"/>
      <c r="ED1385" s="778"/>
      <c r="EE1385" s="778"/>
      <c r="EF1385" s="778"/>
      <c r="EG1385" s="778"/>
      <c r="EH1385" s="778"/>
      <c r="EI1385" s="778"/>
      <c r="EJ1385" s="778"/>
      <c r="EK1385" s="778"/>
      <c r="EL1385" s="778"/>
      <c r="EM1385" s="778"/>
      <c r="EN1385" s="778"/>
      <c r="EO1385" s="778"/>
      <c r="EP1385" s="778"/>
      <c r="EQ1385" s="778"/>
      <c r="ER1385" s="778"/>
      <c r="ES1385" s="778"/>
      <c r="ET1385" s="778"/>
      <c r="EU1385" s="778"/>
      <c r="EV1385" s="778"/>
      <c r="EW1385" s="778"/>
      <c r="EX1385" s="778"/>
      <c r="EY1385" s="778"/>
      <c r="EZ1385" s="778"/>
      <c r="FA1385" s="778"/>
      <c r="FB1385" s="778"/>
      <c r="FC1385" s="778"/>
      <c r="FD1385" s="778"/>
      <c r="FE1385" s="778"/>
      <c r="FF1385" s="778"/>
      <c r="FG1385" s="778"/>
      <c r="FH1385" s="778"/>
      <c r="FI1385" s="778"/>
      <c r="FJ1385" s="778"/>
      <c r="FK1385" s="778"/>
      <c r="FL1385" s="778"/>
      <c r="FM1385" s="778"/>
      <c r="FN1385" s="778"/>
      <c r="FO1385" s="778"/>
      <c r="FP1385" s="778"/>
      <c r="FQ1385" s="778"/>
      <c r="FR1385" s="778"/>
      <c r="FS1385" s="778"/>
      <c r="FT1385" s="778"/>
      <c r="FU1385" s="778"/>
      <c r="FV1385" s="778"/>
      <c r="FW1385" s="778"/>
      <c r="FX1385" s="778"/>
      <c r="FY1385" s="778"/>
      <c r="FZ1385" s="778"/>
      <c r="GA1385" s="778"/>
      <c r="GB1385" s="778"/>
      <c r="GC1385" s="778"/>
      <c r="GD1385" s="778"/>
      <c r="GE1385" s="778"/>
      <c r="GF1385" s="778"/>
      <c r="GG1385" s="778"/>
      <c r="GH1385" s="778"/>
      <c r="GI1385" s="778"/>
      <c r="GJ1385" s="778"/>
      <c r="GK1385" s="778"/>
      <c r="GL1385" s="778"/>
      <c r="GM1385" s="778"/>
      <c r="GN1385" s="778"/>
      <c r="GO1385" s="778"/>
      <c r="GP1385" s="778"/>
      <c r="GQ1385" s="778"/>
      <c r="GR1385" s="778"/>
      <c r="GS1385" s="778"/>
      <c r="GT1385" s="778"/>
      <c r="GU1385" s="778"/>
      <c r="GV1385" s="778"/>
      <c r="GW1385" s="778"/>
      <c r="GX1385" s="778"/>
      <c r="GY1385" s="778"/>
      <c r="GZ1385" s="778"/>
      <c r="HA1385" s="778"/>
      <c r="HB1385" s="778"/>
      <c r="HC1385" s="778"/>
      <c r="HD1385" s="778"/>
      <c r="HE1385" s="778"/>
      <c r="HF1385" s="778"/>
      <c r="HG1385" s="778"/>
      <c r="HH1385" s="778"/>
    </row>
    <row r="1386" spans="1:216" s="782" customFormat="1">
      <c r="A1386" s="779"/>
      <c r="B1386" s="780"/>
      <c r="C1386" s="780"/>
      <c r="D1386" s="780"/>
      <c r="E1386" s="780"/>
      <c r="F1386" s="780"/>
      <c r="G1386" s="780"/>
      <c r="H1386" s="780"/>
      <c r="I1386" s="780"/>
      <c r="J1386" s="780"/>
      <c r="K1386" s="780"/>
      <c r="L1386" s="780"/>
      <c r="M1386" s="780"/>
      <c r="N1386" s="780"/>
      <c r="O1386" s="780"/>
      <c r="P1386" s="780"/>
      <c r="Q1386" s="781"/>
      <c r="R1386" s="778"/>
      <c r="S1386" s="778"/>
      <c r="T1386" s="778"/>
      <c r="U1386" s="778"/>
      <c r="V1386" s="778"/>
      <c r="W1386" s="778"/>
      <c r="X1386" s="778"/>
      <c r="Y1386" s="778"/>
      <c r="Z1386" s="778"/>
      <c r="AA1386" s="778"/>
      <c r="AB1386" s="778"/>
      <c r="AC1386" s="778"/>
      <c r="AD1386" s="778"/>
      <c r="AE1386" s="778"/>
      <c r="AF1386" s="778"/>
      <c r="AG1386" s="778"/>
      <c r="AH1386" s="778"/>
      <c r="AI1386" s="778"/>
      <c r="AJ1386" s="778"/>
      <c r="AK1386" s="778"/>
      <c r="AL1386" s="778"/>
      <c r="AM1386" s="778"/>
      <c r="AN1386" s="778"/>
      <c r="AO1386" s="778"/>
      <c r="AP1386" s="778"/>
      <c r="AQ1386" s="778"/>
      <c r="AR1386" s="778"/>
      <c r="AS1386" s="778"/>
      <c r="AT1386" s="778"/>
      <c r="AU1386" s="778"/>
      <c r="AV1386" s="778"/>
      <c r="AW1386" s="778"/>
      <c r="AX1386" s="778"/>
      <c r="AY1386" s="778"/>
      <c r="AZ1386" s="778"/>
      <c r="BA1386" s="778"/>
      <c r="BB1386" s="778"/>
      <c r="BC1386" s="778"/>
      <c r="BD1386" s="778"/>
      <c r="BE1386" s="778"/>
      <c r="BF1386" s="778"/>
      <c r="BG1386" s="778"/>
      <c r="BH1386" s="778"/>
      <c r="BI1386" s="778"/>
      <c r="BJ1386" s="778"/>
      <c r="BK1386" s="778"/>
      <c r="BL1386" s="778"/>
      <c r="BM1386" s="778"/>
      <c r="BN1386" s="778"/>
      <c r="BO1386" s="778"/>
      <c r="BP1386" s="778"/>
      <c r="BQ1386" s="778"/>
      <c r="BR1386" s="778"/>
      <c r="BS1386" s="778"/>
      <c r="BT1386" s="778"/>
      <c r="BU1386" s="778"/>
      <c r="BV1386" s="778"/>
      <c r="BW1386" s="778"/>
      <c r="BX1386" s="778"/>
      <c r="BY1386" s="778"/>
      <c r="BZ1386" s="778"/>
      <c r="CA1386" s="778"/>
      <c r="CB1386" s="778"/>
      <c r="CC1386" s="778"/>
      <c r="CD1386" s="778"/>
      <c r="CE1386" s="778"/>
      <c r="CF1386" s="778"/>
      <c r="CG1386" s="778"/>
      <c r="CH1386" s="778"/>
      <c r="CI1386" s="778"/>
      <c r="CJ1386" s="778"/>
      <c r="CK1386" s="778"/>
      <c r="CL1386" s="778"/>
      <c r="CM1386" s="778"/>
      <c r="CN1386" s="778"/>
      <c r="CO1386" s="778"/>
      <c r="CP1386" s="778"/>
      <c r="CQ1386" s="778"/>
      <c r="CR1386" s="778"/>
      <c r="CS1386" s="778"/>
      <c r="CT1386" s="778"/>
      <c r="CU1386" s="778"/>
      <c r="CV1386" s="778"/>
      <c r="CW1386" s="778"/>
      <c r="CX1386" s="778"/>
      <c r="CY1386" s="778"/>
      <c r="CZ1386" s="778"/>
      <c r="DA1386" s="778"/>
      <c r="DB1386" s="778"/>
      <c r="DC1386" s="778"/>
      <c r="DD1386" s="778"/>
      <c r="DE1386" s="778"/>
      <c r="DF1386" s="778"/>
      <c r="DG1386" s="778"/>
      <c r="DH1386" s="778"/>
      <c r="DI1386" s="778"/>
      <c r="DJ1386" s="778"/>
      <c r="DK1386" s="778"/>
      <c r="DL1386" s="778"/>
      <c r="DM1386" s="778"/>
      <c r="DN1386" s="778"/>
      <c r="DO1386" s="778"/>
      <c r="DP1386" s="778"/>
      <c r="DQ1386" s="778"/>
      <c r="DR1386" s="778"/>
      <c r="DS1386" s="778"/>
      <c r="DT1386" s="778"/>
      <c r="DU1386" s="778"/>
      <c r="DV1386" s="778"/>
      <c r="DW1386" s="778"/>
      <c r="DX1386" s="778"/>
      <c r="DY1386" s="778"/>
      <c r="DZ1386" s="778"/>
      <c r="EA1386" s="778"/>
      <c r="EB1386" s="778"/>
      <c r="EC1386" s="778"/>
      <c r="ED1386" s="778"/>
      <c r="EE1386" s="778"/>
      <c r="EF1386" s="778"/>
      <c r="EG1386" s="778"/>
      <c r="EH1386" s="778"/>
      <c r="EI1386" s="778"/>
      <c r="EJ1386" s="778"/>
      <c r="EK1386" s="778"/>
      <c r="EL1386" s="778"/>
      <c r="EM1386" s="778"/>
      <c r="EN1386" s="778"/>
      <c r="EO1386" s="778"/>
      <c r="EP1386" s="778"/>
      <c r="EQ1386" s="778"/>
      <c r="ER1386" s="778"/>
      <c r="ES1386" s="778"/>
      <c r="ET1386" s="778"/>
      <c r="EU1386" s="778"/>
      <c r="EV1386" s="778"/>
      <c r="EW1386" s="778"/>
      <c r="EX1386" s="778"/>
      <c r="EY1386" s="778"/>
      <c r="EZ1386" s="778"/>
      <c r="FA1386" s="778"/>
      <c r="FB1386" s="778"/>
      <c r="FC1386" s="778"/>
      <c r="FD1386" s="778"/>
      <c r="FE1386" s="778"/>
      <c r="FF1386" s="778"/>
      <c r="FG1386" s="778"/>
      <c r="FH1386" s="778"/>
      <c r="FI1386" s="778"/>
      <c r="FJ1386" s="778"/>
      <c r="FK1386" s="778"/>
      <c r="FL1386" s="778"/>
      <c r="FM1386" s="778"/>
      <c r="FN1386" s="778"/>
      <c r="FO1386" s="778"/>
      <c r="FP1386" s="778"/>
      <c r="FQ1386" s="778"/>
      <c r="FR1386" s="778"/>
      <c r="FS1386" s="778"/>
      <c r="FT1386" s="778"/>
      <c r="FU1386" s="778"/>
      <c r="FV1386" s="778"/>
      <c r="FW1386" s="778"/>
      <c r="FX1386" s="778"/>
      <c r="FY1386" s="778"/>
      <c r="FZ1386" s="778"/>
      <c r="GA1386" s="778"/>
      <c r="GB1386" s="778"/>
      <c r="GC1386" s="778"/>
      <c r="GD1386" s="778"/>
      <c r="GE1386" s="778"/>
      <c r="GF1386" s="778"/>
      <c r="GG1386" s="778"/>
      <c r="GH1386" s="778"/>
      <c r="GI1386" s="778"/>
      <c r="GJ1386" s="778"/>
      <c r="GK1386" s="778"/>
      <c r="GL1386" s="778"/>
      <c r="GM1386" s="778"/>
      <c r="GN1386" s="778"/>
      <c r="GO1386" s="778"/>
      <c r="GP1386" s="778"/>
      <c r="GQ1386" s="778"/>
      <c r="GR1386" s="778"/>
      <c r="GS1386" s="778"/>
      <c r="GT1386" s="778"/>
      <c r="GU1386" s="778"/>
      <c r="GV1386" s="778"/>
      <c r="GW1386" s="778"/>
      <c r="GX1386" s="778"/>
      <c r="GY1386" s="778"/>
      <c r="GZ1386" s="778"/>
      <c r="HA1386" s="778"/>
      <c r="HB1386" s="778"/>
      <c r="HC1386" s="778"/>
      <c r="HD1386" s="778"/>
      <c r="HE1386" s="778"/>
      <c r="HF1386" s="778"/>
      <c r="HG1386" s="778"/>
      <c r="HH1386" s="778"/>
    </row>
    <row r="1387" spans="1:216" s="782" customFormat="1">
      <c r="A1387" s="779"/>
      <c r="B1387" s="780"/>
      <c r="C1387" s="780"/>
      <c r="D1387" s="780"/>
      <c r="E1387" s="780"/>
      <c r="F1387" s="780"/>
      <c r="G1387" s="780"/>
      <c r="H1387" s="780"/>
      <c r="I1387" s="780"/>
      <c r="J1387" s="780"/>
      <c r="K1387" s="780"/>
      <c r="L1387" s="780"/>
      <c r="M1387" s="780"/>
      <c r="N1387" s="780"/>
      <c r="O1387" s="780"/>
      <c r="P1387" s="780"/>
      <c r="Q1387" s="781"/>
      <c r="R1387" s="778"/>
      <c r="S1387" s="778"/>
      <c r="T1387" s="778"/>
      <c r="U1387" s="778"/>
      <c r="V1387" s="778"/>
      <c r="W1387" s="778"/>
      <c r="X1387" s="778"/>
      <c r="Y1387" s="778"/>
      <c r="Z1387" s="778"/>
      <c r="AA1387" s="778"/>
      <c r="AB1387" s="778"/>
      <c r="AC1387" s="778"/>
      <c r="AD1387" s="778"/>
      <c r="AE1387" s="778"/>
      <c r="AF1387" s="778"/>
      <c r="AG1387" s="778"/>
      <c r="AH1387" s="778"/>
      <c r="AI1387" s="778"/>
      <c r="AJ1387" s="778"/>
      <c r="AK1387" s="778"/>
      <c r="AL1387" s="778"/>
      <c r="AM1387" s="778"/>
      <c r="AN1387" s="778"/>
      <c r="AO1387" s="778"/>
      <c r="AP1387" s="778"/>
      <c r="AQ1387" s="778"/>
      <c r="AR1387" s="778"/>
      <c r="AS1387" s="778"/>
      <c r="AT1387" s="778"/>
      <c r="AU1387" s="778"/>
      <c r="AV1387" s="778"/>
      <c r="AW1387" s="778"/>
      <c r="AX1387" s="778"/>
      <c r="AY1387" s="778"/>
      <c r="AZ1387" s="778"/>
      <c r="BA1387" s="778"/>
      <c r="BB1387" s="778"/>
      <c r="BC1387" s="778"/>
      <c r="BD1387" s="778"/>
      <c r="BE1387" s="778"/>
      <c r="BF1387" s="778"/>
      <c r="BG1387" s="778"/>
      <c r="BH1387" s="778"/>
      <c r="BI1387" s="778"/>
      <c r="BJ1387" s="778"/>
      <c r="BK1387" s="778"/>
      <c r="BL1387" s="778"/>
      <c r="BM1387" s="778"/>
      <c r="BN1387" s="778"/>
      <c r="BO1387" s="778"/>
      <c r="BP1387" s="778"/>
      <c r="BQ1387" s="778"/>
      <c r="BR1387" s="778"/>
      <c r="BS1387" s="778"/>
      <c r="BT1387" s="778"/>
      <c r="BU1387" s="778"/>
      <c r="BV1387" s="778"/>
      <c r="BW1387" s="778"/>
      <c r="BX1387" s="778"/>
      <c r="BY1387" s="778"/>
      <c r="BZ1387" s="778"/>
      <c r="CA1387" s="778"/>
      <c r="CB1387" s="778"/>
      <c r="CC1387" s="778"/>
      <c r="CD1387" s="778"/>
      <c r="CE1387" s="778"/>
      <c r="CF1387" s="778"/>
      <c r="CG1387" s="778"/>
      <c r="CH1387" s="778"/>
      <c r="CI1387" s="778"/>
      <c r="CJ1387" s="778"/>
      <c r="CK1387" s="778"/>
      <c r="CL1387" s="778"/>
      <c r="CM1387" s="778"/>
      <c r="CN1387" s="778"/>
      <c r="CO1387" s="778"/>
      <c r="CP1387" s="778"/>
      <c r="CQ1387" s="778"/>
      <c r="CR1387" s="778"/>
      <c r="CS1387" s="778"/>
      <c r="CT1387" s="778"/>
      <c r="CU1387" s="778"/>
      <c r="CV1387" s="778"/>
      <c r="CW1387" s="778"/>
      <c r="CX1387" s="778"/>
      <c r="CY1387" s="778"/>
      <c r="CZ1387" s="778"/>
      <c r="DA1387" s="778"/>
      <c r="DB1387" s="778"/>
      <c r="DC1387" s="778"/>
      <c r="DD1387" s="778"/>
      <c r="DE1387" s="778"/>
      <c r="DF1387" s="778"/>
      <c r="DG1387" s="778"/>
      <c r="DH1387" s="778"/>
      <c r="DI1387" s="778"/>
      <c r="DJ1387" s="778"/>
      <c r="DK1387" s="778"/>
      <c r="DL1387" s="778"/>
      <c r="DM1387" s="778"/>
      <c r="DN1387" s="778"/>
      <c r="DO1387" s="778"/>
      <c r="DP1387" s="778"/>
      <c r="DQ1387" s="778"/>
      <c r="DR1387" s="778"/>
      <c r="DS1387" s="778"/>
      <c r="DT1387" s="778"/>
      <c r="DU1387" s="778"/>
      <c r="DV1387" s="778"/>
      <c r="DW1387" s="778"/>
      <c r="DX1387" s="778"/>
      <c r="DY1387" s="778"/>
      <c r="DZ1387" s="778"/>
      <c r="EA1387" s="778"/>
      <c r="EB1387" s="778"/>
      <c r="EC1387" s="778"/>
      <c r="ED1387" s="778"/>
      <c r="EE1387" s="778"/>
      <c r="EF1387" s="778"/>
      <c r="EG1387" s="778"/>
      <c r="EH1387" s="778"/>
      <c r="EI1387" s="778"/>
      <c r="EJ1387" s="778"/>
      <c r="EK1387" s="778"/>
      <c r="EL1387" s="778"/>
      <c r="EM1387" s="778"/>
      <c r="EN1387" s="778"/>
      <c r="EO1387" s="778"/>
      <c r="EP1387" s="778"/>
      <c r="EQ1387" s="778"/>
      <c r="ER1387" s="778"/>
      <c r="ES1387" s="778"/>
      <c r="ET1387" s="778"/>
      <c r="EU1387" s="778"/>
      <c r="EV1387" s="778"/>
      <c r="EW1387" s="778"/>
      <c r="EX1387" s="778"/>
      <c r="EY1387" s="778"/>
      <c r="EZ1387" s="778"/>
      <c r="FA1387" s="778"/>
      <c r="FB1387" s="778"/>
      <c r="FC1387" s="778"/>
      <c r="FD1387" s="778"/>
      <c r="FE1387" s="778"/>
      <c r="FF1387" s="778"/>
      <c r="FG1387" s="778"/>
      <c r="FH1387" s="778"/>
      <c r="FI1387" s="778"/>
      <c r="FJ1387" s="778"/>
      <c r="FK1387" s="778"/>
      <c r="FL1387" s="778"/>
      <c r="FM1387" s="778"/>
      <c r="FN1387" s="778"/>
      <c r="FO1387" s="778"/>
      <c r="FP1387" s="778"/>
      <c r="FQ1387" s="778"/>
      <c r="FR1387" s="778"/>
      <c r="FS1387" s="778"/>
      <c r="FT1387" s="778"/>
      <c r="FU1387" s="778"/>
      <c r="FV1387" s="778"/>
      <c r="FW1387" s="778"/>
      <c r="FX1387" s="778"/>
      <c r="FY1387" s="778"/>
      <c r="FZ1387" s="778"/>
      <c r="GA1387" s="778"/>
      <c r="GB1387" s="778"/>
      <c r="GC1387" s="778"/>
      <c r="GD1387" s="778"/>
      <c r="GE1387" s="778"/>
      <c r="GF1387" s="778"/>
      <c r="GG1387" s="778"/>
      <c r="GH1387" s="778"/>
      <c r="GI1387" s="778"/>
      <c r="GJ1387" s="778"/>
      <c r="GK1387" s="778"/>
      <c r="GL1387" s="778"/>
      <c r="GM1387" s="778"/>
      <c r="GN1387" s="778"/>
      <c r="GO1387" s="778"/>
      <c r="GP1387" s="778"/>
      <c r="GQ1387" s="778"/>
      <c r="GR1387" s="778"/>
      <c r="GS1387" s="778"/>
      <c r="GT1387" s="778"/>
      <c r="GU1387" s="778"/>
      <c r="GV1387" s="778"/>
      <c r="GW1387" s="778"/>
      <c r="GX1387" s="778"/>
      <c r="GY1387" s="778"/>
      <c r="GZ1387" s="778"/>
      <c r="HA1387" s="778"/>
      <c r="HB1387" s="778"/>
      <c r="HC1387" s="778"/>
      <c r="HD1387" s="778"/>
      <c r="HE1387" s="778"/>
      <c r="HF1387" s="778"/>
      <c r="HG1387" s="778"/>
      <c r="HH1387" s="778"/>
    </row>
    <row r="1388" spans="1:216" s="782" customFormat="1">
      <c r="A1388" s="779"/>
      <c r="B1388" s="780"/>
      <c r="C1388" s="780"/>
      <c r="D1388" s="780"/>
      <c r="E1388" s="780"/>
      <c r="F1388" s="780"/>
      <c r="G1388" s="780"/>
      <c r="H1388" s="780"/>
      <c r="I1388" s="780"/>
      <c r="J1388" s="780"/>
      <c r="K1388" s="780"/>
      <c r="L1388" s="780"/>
      <c r="M1388" s="780"/>
      <c r="N1388" s="780"/>
      <c r="O1388" s="780"/>
      <c r="P1388" s="780"/>
      <c r="Q1388" s="781"/>
      <c r="R1388" s="778"/>
      <c r="S1388" s="778"/>
      <c r="T1388" s="778"/>
      <c r="U1388" s="778"/>
      <c r="V1388" s="778"/>
      <c r="W1388" s="778"/>
      <c r="X1388" s="778"/>
      <c r="Y1388" s="778"/>
      <c r="Z1388" s="778"/>
      <c r="AA1388" s="778"/>
      <c r="AB1388" s="778"/>
      <c r="AC1388" s="778"/>
      <c r="AD1388" s="778"/>
      <c r="AE1388" s="778"/>
      <c r="AF1388" s="778"/>
      <c r="AG1388" s="778"/>
      <c r="AH1388" s="778"/>
      <c r="AI1388" s="778"/>
      <c r="AJ1388" s="778"/>
      <c r="AK1388" s="778"/>
      <c r="AL1388" s="778"/>
      <c r="AM1388" s="778"/>
      <c r="AN1388" s="778"/>
      <c r="AO1388" s="778"/>
      <c r="AP1388" s="778"/>
      <c r="AQ1388" s="778"/>
      <c r="AR1388" s="778"/>
      <c r="AS1388" s="778"/>
      <c r="AT1388" s="778"/>
      <c r="AU1388" s="778"/>
      <c r="AV1388" s="778"/>
      <c r="AW1388" s="778"/>
      <c r="AX1388" s="778"/>
      <c r="AY1388" s="778"/>
      <c r="AZ1388" s="778"/>
      <c r="BA1388" s="778"/>
      <c r="BB1388" s="778"/>
      <c r="BC1388" s="778"/>
      <c r="BD1388" s="778"/>
      <c r="BE1388" s="778"/>
      <c r="BF1388" s="778"/>
      <c r="BG1388" s="778"/>
      <c r="BH1388" s="778"/>
      <c r="BI1388" s="778"/>
      <c r="BJ1388" s="778"/>
      <c r="BK1388" s="778"/>
      <c r="BL1388" s="778"/>
      <c r="BM1388" s="778"/>
      <c r="BN1388" s="778"/>
      <c r="BO1388" s="778"/>
      <c r="BP1388" s="778"/>
      <c r="BQ1388" s="778"/>
      <c r="BR1388" s="778"/>
      <c r="BS1388" s="778"/>
      <c r="BT1388" s="778"/>
      <c r="BU1388" s="778"/>
      <c r="BV1388" s="778"/>
      <c r="BW1388" s="778"/>
      <c r="BX1388" s="778"/>
      <c r="BY1388" s="778"/>
      <c r="BZ1388" s="778"/>
      <c r="CA1388" s="778"/>
      <c r="CB1388" s="778"/>
      <c r="CC1388" s="778"/>
      <c r="CD1388" s="778"/>
      <c r="CE1388" s="778"/>
      <c r="CF1388" s="778"/>
      <c r="CG1388" s="778"/>
      <c r="CH1388" s="778"/>
      <c r="CI1388" s="778"/>
      <c r="CJ1388" s="778"/>
      <c r="CK1388" s="778"/>
      <c r="CL1388" s="778"/>
      <c r="CM1388" s="778"/>
      <c r="CN1388" s="778"/>
      <c r="CO1388" s="778"/>
      <c r="CP1388" s="778"/>
      <c r="CQ1388" s="778"/>
      <c r="CR1388" s="778"/>
      <c r="CS1388" s="778"/>
      <c r="CT1388" s="778"/>
      <c r="CU1388" s="778"/>
      <c r="CV1388" s="778"/>
      <c r="CW1388" s="778"/>
      <c r="CX1388" s="778"/>
      <c r="CY1388" s="778"/>
      <c r="CZ1388" s="778"/>
      <c r="DA1388" s="778"/>
      <c r="DB1388" s="778"/>
      <c r="DC1388" s="778"/>
      <c r="DD1388" s="778"/>
      <c r="DE1388" s="778"/>
      <c r="DF1388" s="778"/>
      <c r="DG1388" s="778"/>
      <c r="DH1388" s="778"/>
      <c r="DI1388" s="778"/>
      <c r="DJ1388" s="778"/>
      <c r="DK1388" s="778"/>
      <c r="DL1388" s="778"/>
      <c r="DM1388" s="778"/>
      <c r="DN1388" s="778"/>
      <c r="DO1388" s="778"/>
      <c r="DP1388" s="778"/>
      <c r="DQ1388" s="778"/>
      <c r="DR1388" s="778"/>
      <c r="DS1388" s="778"/>
      <c r="DT1388" s="778"/>
      <c r="DU1388" s="778"/>
      <c r="DV1388" s="778"/>
      <c r="DW1388" s="778"/>
      <c r="DX1388" s="778"/>
      <c r="DY1388" s="778"/>
      <c r="DZ1388" s="778"/>
      <c r="EA1388" s="778"/>
      <c r="EB1388" s="778"/>
      <c r="EC1388" s="778"/>
      <c r="ED1388" s="778"/>
      <c r="EE1388" s="778"/>
      <c r="EF1388" s="778"/>
      <c r="EG1388" s="778"/>
      <c r="EH1388" s="778"/>
      <c r="EI1388" s="778"/>
      <c r="EJ1388" s="778"/>
      <c r="EK1388" s="778"/>
      <c r="EL1388" s="778"/>
      <c r="EM1388" s="778"/>
      <c r="EN1388" s="778"/>
      <c r="EO1388" s="778"/>
      <c r="EP1388" s="778"/>
      <c r="EQ1388" s="778"/>
      <c r="ER1388" s="778"/>
      <c r="ES1388" s="778"/>
      <c r="ET1388" s="778"/>
      <c r="EU1388" s="778"/>
      <c r="EV1388" s="778"/>
      <c r="EW1388" s="778"/>
      <c r="EX1388" s="778"/>
      <c r="EY1388" s="778"/>
      <c r="EZ1388" s="778"/>
      <c r="FA1388" s="778"/>
      <c r="FB1388" s="778"/>
      <c r="FC1388" s="778"/>
      <c r="FD1388" s="778"/>
      <c r="FE1388" s="778"/>
      <c r="FF1388" s="778"/>
      <c r="FG1388" s="778"/>
      <c r="FH1388" s="778"/>
      <c r="FI1388" s="778"/>
      <c r="FJ1388" s="778"/>
      <c r="FK1388" s="778"/>
      <c r="FL1388" s="778"/>
      <c r="FM1388" s="778"/>
      <c r="FN1388" s="778"/>
      <c r="FO1388" s="778"/>
      <c r="FP1388" s="778"/>
      <c r="FQ1388" s="778"/>
      <c r="FR1388" s="778"/>
      <c r="FS1388" s="778"/>
      <c r="FT1388" s="778"/>
      <c r="FU1388" s="778"/>
      <c r="FV1388" s="778"/>
      <c r="FW1388" s="778"/>
      <c r="FX1388" s="778"/>
      <c r="FY1388" s="778"/>
      <c r="FZ1388" s="778"/>
      <c r="GA1388" s="778"/>
      <c r="GB1388" s="778"/>
      <c r="GC1388" s="778"/>
      <c r="GD1388" s="778"/>
      <c r="GE1388" s="778"/>
      <c r="GF1388" s="778"/>
      <c r="GG1388" s="778"/>
      <c r="GH1388" s="778"/>
      <c r="GI1388" s="778"/>
      <c r="GJ1388" s="778"/>
      <c r="GK1388" s="778"/>
      <c r="GL1388" s="778"/>
      <c r="GM1388" s="778"/>
      <c r="GN1388" s="778"/>
      <c r="GO1388" s="778"/>
      <c r="GP1388" s="778"/>
      <c r="GQ1388" s="778"/>
      <c r="GR1388" s="778"/>
      <c r="GS1388" s="778"/>
      <c r="GT1388" s="778"/>
      <c r="GU1388" s="778"/>
      <c r="GV1388" s="778"/>
      <c r="GW1388" s="778"/>
      <c r="GX1388" s="778"/>
      <c r="GY1388" s="778"/>
      <c r="GZ1388" s="778"/>
      <c r="HA1388" s="778"/>
      <c r="HB1388" s="778"/>
      <c r="HC1388" s="778"/>
      <c r="HD1388" s="778"/>
      <c r="HE1388" s="778"/>
      <c r="HF1388" s="778"/>
      <c r="HG1388" s="778"/>
      <c r="HH1388" s="778"/>
    </row>
    <row r="1389" spans="1:216" s="782" customFormat="1">
      <c r="A1389" s="779"/>
      <c r="B1389" s="780"/>
      <c r="C1389" s="780"/>
      <c r="D1389" s="780"/>
      <c r="E1389" s="780"/>
      <c r="F1389" s="780"/>
      <c r="G1389" s="780"/>
      <c r="H1389" s="780"/>
      <c r="I1389" s="780"/>
      <c r="J1389" s="780"/>
      <c r="K1389" s="780"/>
      <c r="L1389" s="780"/>
      <c r="M1389" s="780"/>
      <c r="N1389" s="780"/>
      <c r="O1389" s="780"/>
      <c r="P1389" s="780"/>
      <c r="Q1389" s="781"/>
      <c r="R1389" s="778"/>
      <c r="S1389" s="778"/>
      <c r="T1389" s="778"/>
      <c r="U1389" s="778"/>
      <c r="V1389" s="778"/>
      <c r="W1389" s="778"/>
      <c r="X1389" s="778"/>
      <c r="Y1389" s="778"/>
      <c r="Z1389" s="778"/>
      <c r="AA1389" s="778"/>
      <c r="AB1389" s="778"/>
      <c r="AC1389" s="778"/>
      <c r="AD1389" s="778"/>
      <c r="AE1389" s="778"/>
      <c r="AF1389" s="778"/>
      <c r="AG1389" s="778"/>
      <c r="AH1389" s="778"/>
      <c r="AI1389" s="778"/>
      <c r="AJ1389" s="778"/>
      <c r="AK1389" s="778"/>
      <c r="AL1389" s="778"/>
      <c r="AM1389" s="778"/>
      <c r="AN1389" s="778"/>
      <c r="AO1389" s="778"/>
      <c r="AP1389" s="778"/>
      <c r="AQ1389" s="778"/>
      <c r="AR1389" s="778"/>
      <c r="AS1389" s="778"/>
      <c r="AT1389" s="778"/>
      <c r="AU1389" s="778"/>
      <c r="AV1389" s="778"/>
      <c r="AW1389" s="778"/>
      <c r="AX1389" s="778"/>
      <c r="AY1389" s="778"/>
      <c r="AZ1389" s="778"/>
      <c r="BA1389" s="778"/>
      <c r="BB1389" s="778"/>
      <c r="BC1389" s="778"/>
      <c r="BD1389" s="778"/>
      <c r="BE1389" s="778"/>
      <c r="BF1389" s="778"/>
      <c r="BG1389" s="778"/>
      <c r="BH1389" s="778"/>
      <c r="BI1389" s="778"/>
      <c r="BJ1389" s="778"/>
      <c r="BK1389" s="778"/>
      <c r="BL1389" s="778"/>
      <c r="BM1389" s="778"/>
      <c r="BN1389" s="778"/>
      <c r="BO1389" s="778"/>
      <c r="BP1389" s="778"/>
      <c r="BQ1389" s="778"/>
      <c r="BR1389" s="778"/>
      <c r="BS1389" s="778"/>
      <c r="BT1389" s="778"/>
      <c r="BU1389" s="778"/>
      <c r="BV1389" s="778"/>
      <c r="BW1389" s="778"/>
      <c r="BX1389" s="778"/>
      <c r="BY1389" s="778"/>
      <c r="BZ1389" s="778"/>
      <c r="CA1389" s="778"/>
      <c r="CB1389" s="778"/>
      <c r="CC1389" s="778"/>
      <c r="CD1389" s="778"/>
      <c r="CE1389" s="778"/>
      <c r="CF1389" s="778"/>
      <c r="CG1389" s="778"/>
      <c r="CH1389" s="778"/>
      <c r="CI1389" s="778"/>
      <c r="CJ1389" s="778"/>
      <c r="CK1389" s="778"/>
      <c r="CL1389" s="778"/>
      <c r="CM1389" s="778"/>
      <c r="CN1389" s="778"/>
      <c r="CO1389" s="778"/>
      <c r="CP1389" s="778"/>
      <c r="CQ1389" s="778"/>
      <c r="CR1389" s="778"/>
      <c r="CS1389" s="778"/>
      <c r="CT1389" s="778"/>
      <c r="CU1389" s="778"/>
      <c r="CV1389" s="778"/>
      <c r="CW1389" s="778"/>
      <c r="CX1389" s="778"/>
      <c r="CY1389" s="778"/>
      <c r="CZ1389" s="778"/>
      <c r="DA1389" s="778"/>
      <c r="DB1389" s="778"/>
      <c r="DC1389" s="778"/>
      <c r="DD1389" s="778"/>
      <c r="DE1389" s="778"/>
      <c r="DF1389" s="778"/>
      <c r="DG1389" s="778"/>
      <c r="DH1389" s="778"/>
      <c r="DI1389" s="778"/>
      <c r="DJ1389" s="778"/>
      <c r="DK1389" s="778"/>
      <c r="DL1389" s="778"/>
      <c r="DM1389" s="778"/>
      <c r="DN1389" s="778"/>
      <c r="DO1389" s="778"/>
      <c r="DP1389" s="778"/>
      <c r="DQ1389" s="778"/>
      <c r="DR1389" s="778"/>
      <c r="DS1389" s="778"/>
      <c r="DT1389" s="778"/>
      <c r="DU1389" s="778"/>
      <c r="DV1389" s="778"/>
      <c r="DW1389" s="778"/>
      <c r="DX1389" s="778"/>
      <c r="DY1389" s="778"/>
      <c r="DZ1389" s="778"/>
      <c r="EA1389" s="778"/>
      <c r="EB1389" s="778"/>
      <c r="EC1389" s="778"/>
      <c r="ED1389" s="778"/>
      <c r="EE1389" s="778"/>
      <c r="EF1389" s="778"/>
      <c r="EG1389" s="778"/>
      <c r="EH1389" s="778"/>
      <c r="EI1389" s="778"/>
      <c r="EJ1389" s="778"/>
      <c r="EK1389" s="778"/>
      <c r="EL1389" s="778"/>
      <c r="EM1389" s="778"/>
      <c r="EN1389" s="778"/>
      <c r="EO1389" s="778"/>
      <c r="EP1389" s="778"/>
      <c r="EQ1389" s="778"/>
      <c r="ER1389" s="778"/>
      <c r="ES1389" s="778"/>
      <c r="ET1389" s="778"/>
      <c r="EU1389" s="778"/>
      <c r="EV1389" s="778"/>
      <c r="EW1389" s="778"/>
      <c r="EX1389" s="778"/>
      <c r="EY1389" s="778"/>
      <c r="EZ1389" s="778"/>
      <c r="FA1389" s="778"/>
      <c r="FB1389" s="778"/>
      <c r="FC1389" s="778"/>
      <c r="FD1389" s="778"/>
      <c r="FE1389" s="778"/>
      <c r="FF1389" s="778"/>
      <c r="FG1389" s="778"/>
      <c r="FH1389" s="778"/>
      <c r="FI1389" s="778"/>
      <c r="FJ1389" s="778"/>
      <c r="FK1389" s="778"/>
      <c r="FL1389" s="778"/>
      <c r="FM1389" s="778"/>
      <c r="FN1389" s="778"/>
      <c r="FO1389" s="778"/>
      <c r="FP1389" s="778"/>
      <c r="FQ1389" s="778"/>
      <c r="FR1389" s="778"/>
      <c r="FS1389" s="778"/>
      <c r="FT1389" s="778"/>
      <c r="FU1389" s="778"/>
      <c r="FV1389" s="778"/>
      <c r="FW1389" s="778"/>
      <c r="FX1389" s="778"/>
      <c r="FY1389" s="778"/>
      <c r="FZ1389" s="778"/>
      <c r="GA1389" s="778"/>
      <c r="GB1389" s="778"/>
      <c r="GC1389" s="778"/>
      <c r="GD1389" s="778"/>
      <c r="GE1389" s="778"/>
      <c r="GF1389" s="778"/>
      <c r="GG1389" s="778"/>
      <c r="GH1389" s="778"/>
      <c r="GI1389" s="778"/>
      <c r="GJ1389" s="778"/>
      <c r="GK1389" s="778"/>
      <c r="GL1389" s="778"/>
      <c r="GM1389" s="778"/>
      <c r="GN1389" s="778"/>
      <c r="GO1389" s="778"/>
      <c r="GP1389" s="778"/>
      <c r="GQ1389" s="778"/>
      <c r="GR1389" s="778"/>
      <c r="GS1389" s="778"/>
      <c r="GT1389" s="778"/>
      <c r="GU1389" s="778"/>
      <c r="GV1389" s="778"/>
      <c r="GW1389" s="778"/>
      <c r="GX1389" s="778"/>
      <c r="GY1389" s="778"/>
      <c r="GZ1389" s="778"/>
      <c r="HA1389" s="778"/>
      <c r="HB1389" s="778"/>
      <c r="HC1389" s="778"/>
      <c r="HD1389" s="778"/>
      <c r="HE1389" s="778"/>
      <c r="HF1389" s="778"/>
      <c r="HG1389" s="778"/>
      <c r="HH1389" s="778"/>
    </row>
    <row r="1390" spans="1:216" s="782" customFormat="1">
      <c r="A1390" s="779"/>
      <c r="B1390" s="780"/>
      <c r="C1390" s="780"/>
      <c r="D1390" s="780"/>
      <c r="E1390" s="780"/>
      <c r="F1390" s="780"/>
      <c r="G1390" s="780"/>
      <c r="H1390" s="780"/>
      <c r="I1390" s="780"/>
      <c r="J1390" s="780"/>
      <c r="K1390" s="780"/>
      <c r="L1390" s="780"/>
      <c r="M1390" s="780"/>
      <c r="N1390" s="780"/>
      <c r="O1390" s="780"/>
      <c r="P1390" s="780"/>
      <c r="Q1390" s="781"/>
      <c r="R1390" s="778"/>
      <c r="S1390" s="778"/>
      <c r="T1390" s="778"/>
      <c r="U1390" s="778"/>
      <c r="V1390" s="778"/>
      <c r="W1390" s="778"/>
      <c r="X1390" s="778"/>
      <c r="Y1390" s="778"/>
      <c r="Z1390" s="778"/>
      <c r="AA1390" s="778"/>
      <c r="AB1390" s="778"/>
      <c r="AC1390" s="778"/>
      <c r="AD1390" s="778"/>
      <c r="AE1390" s="778"/>
      <c r="AF1390" s="778"/>
      <c r="AG1390" s="778"/>
      <c r="AH1390" s="778"/>
      <c r="AI1390" s="778"/>
      <c r="AJ1390" s="778"/>
      <c r="AK1390" s="778"/>
      <c r="AL1390" s="778"/>
      <c r="AM1390" s="778"/>
      <c r="AN1390" s="778"/>
      <c r="AO1390" s="778"/>
      <c r="AP1390" s="778"/>
      <c r="AQ1390" s="778"/>
      <c r="AR1390" s="778"/>
      <c r="AS1390" s="778"/>
      <c r="AT1390" s="778"/>
      <c r="AU1390" s="778"/>
      <c r="AV1390" s="778"/>
      <c r="AW1390" s="778"/>
      <c r="AX1390" s="778"/>
      <c r="AY1390" s="778"/>
      <c r="AZ1390" s="778"/>
      <c r="BA1390" s="778"/>
      <c r="BB1390" s="778"/>
      <c r="BC1390" s="778"/>
      <c r="BD1390" s="778"/>
      <c r="BE1390" s="778"/>
      <c r="BF1390" s="778"/>
      <c r="BG1390" s="778"/>
      <c r="BH1390" s="778"/>
      <c r="BI1390" s="778"/>
      <c r="BJ1390" s="778"/>
      <c r="BK1390" s="778"/>
      <c r="BL1390" s="778"/>
      <c r="BM1390" s="778"/>
      <c r="BN1390" s="778"/>
      <c r="BO1390" s="778"/>
      <c r="BP1390" s="778"/>
      <c r="BQ1390" s="778"/>
      <c r="BR1390" s="778"/>
      <c r="BS1390" s="778"/>
      <c r="BT1390" s="778"/>
      <c r="BU1390" s="778"/>
      <c r="BV1390" s="778"/>
      <c r="BW1390" s="778"/>
      <c r="BX1390" s="778"/>
      <c r="BY1390" s="778"/>
      <c r="BZ1390" s="778"/>
      <c r="CA1390" s="778"/>
      <c r="CB1390" s="778"/>
      <c r="CC1390" s="778"/>
      <c r="CD1390" s="778"/>
      <c r="CE1390" s="778"/>
      <c r="CF1390" s="778"/>
      <c r="CG1390" s="778"/>
      <c r="CH1390" s="778"/>
      <c r="CI1390" s="778"/>
      <c r="CJ1390" s="778"/>
      <c r="CK1390" s="778"/>
      <c r="CL1390" s="778"/>
      <c r="CM1390" s="778"/>
      <c r="CN1390" s="778"/>
      <c r="CO1390" s="778"/>
      <c r="CP1390" s="778"/>
      <c r="CQ1390" s="778"/>
      <c r="CR1390" s="778"/>
      <c r="CS1390" s="778"/>
      <c r="CT1390" s="778"/>
      <c r="CU1390" s="778"/>
      <c r="CV1390" s="778"/>
      <c r="CW1390" s="778"/>
      <c r="CX1390" s="778"/>
      <c r="CY1390" s="778"/>
      <c r="CZ1390" s="778"/>
      <c r="DA1390" s="778"/>
      <c r="DB1390" s="778"/>
      <c r="DC1390" s="778"/>
      <c r="DD1390" s="778"/>
      <c r="DE1390" s="778"/>
      <c r="DF1390" s="778"/>
      <c r="DG1390" s="778"/>
      <c r="DH1390" s="778"/>
      <c r="DI1390" s="778"/>
      <c r="DJ1390" s="778"/>
      <c r="DK1390" s="778"/>
      <c r="DL1390" s="778"/>
      <c r="DM1390" s="778"/>
      <c r="DN1390" s="778"/>
      <c r="DO1390" s="778"/>
      <c r="DP1390" s="778"/>
      <c r="DQ1390" s="778"/>
      <c r="DR1390" s="778"/>
      <c r="DS1390" s="778"/>
      <c r="DT1390" s="778"/>
      <c r="DU1390" s="778"/>
      <c r="DV1390" s="778"/>
      <c r="DW1390" s="778"/>
      <c r="DX1390" s="778"/>
      <c r="DY1390" s="778"/>
      <c r="DZ1390" s="778"/>
      <c r="EA1390" s="778"/>
      <c r="EB1390" s="778"/>
      <c r="EC1390" s="778"/>
      <c r="ED1390" s="778"/>
      <c r="EE1390" s="778"/>
      <c r="EF1390" s="778"/>
      <c r="EG1390" s="778"/>
      <c r="EH1390" s="778"/>
      <c r="EI1390" s="778"/>
      <c r="EJ1390" s="778"/>
      <c r="EK1390" s="778"/>
      <c r="EL1390" s="778"/>
      <c r="EM1390" s="778"/>
      <c r="EN1390" s="778"/>
      <c r="EO1390" s="778"/>
      <c r="EP1390" s="778"/>
      <c r="EQ1390" s="778"/>
      <c r="ER1390" s="778"/>
      <c r="ES1390" s="778"/>
      <c r="ET1390" s="778"/>
      <c r="EU1390" s="778"/>
      <c r="EV1390" s="778"/>
      <c r="EW1390" s="778"/>
      <c r="EX1390" s="778"/>
      <c r="EY1390" s="778"/>
      <c r="EZ1390" s="778"/>
      <c r="FA1390" s="778"/>
      <c r="FB1390" s="778"/>
      <c r="FC1390" s="778"/>
      <c r="FD1390" s="778"/>
      <c r="FE1390" s="778"/>
      <c r="FF1390" s="778"/>
      <c r="FG1390" s="778"/>
      <c r="FH1390" s="778"/>
      <c r="FI1390" s="778"/>
      <c r="FJ1390" s="778"/>
      <c r="FK1390" s="778"/>
      <c r="FL1390" s="778"/>
      <c r="FM1390" s="778"/>
      <c r="FN1390" s="778"/>
      <c r="FO1390" s="778"/>
      <c r="FP1390" s="778"/>
      <c r="FQ1390" s="778"/>
      <c r="FR1390" s="778"/>
      <c r="FS1390" s="778"/>
      <c r="FT1390" s="778"/>
      <c r="FU1390" s="778"/>
      <c r="FV1390" s="778"/>
      <c r="FW1390" s="778"/>
      <c r="FX1390" s="778"/>
      <c r="FY1390" s="778"/>
      <c r="FZ1390" s="778"/>
      <c r="GA1390" s="778"/>
      <c r="GB1390" s="778"/>
      <c r="GC1390" s="778"/>
      <c r="GD1390" s="778"/>
      <c r="GE1390" s="778"/>
      <c r="GF1390" s="778"/>
      <c r="GG1390" s="778"/>
      <c r="GH1390" s="778"/>
      <c r="GI1390" s="778"/>
      <c r="GJ1390" s="778"/>
      <c r="GK1390" s="778"/>
      <c r="GL1390" s="778"/>
      <c r="GM1390" s="778"/>
      <c r="GN1390" s="778"/>
      <c r="GO1390" s="778"/>
      <c r="GP1390" s="778"/>
      <c r="GQ1390" s="778"/>
      <c r="GR1390" s="778"/>
      <c r="GS1390" s="778"/>
      <c r="GT1390" s="778"/>
      <c r="GU1390" s="778"/>
      <c r="GV1390" s="778"/>
      <c r="GW1390" s="778"/>
      <c r="GX1390" s="778"/>
      <c r="GY1390" s="778"/>
      <c r="GZ1390" s="778"/>
      <c r="HA1390" s="778"/>
      <c r="HB1390" s="778"/>
      <c r="HC1390" s="778"/>
      <c r="HD1390" s="778"/>
      <c r="HE1390" s="778"/>
      <c r="HF1390" s="778"/>
      <c r="HG1390" s="778"/>
      <c r="HH1390" s="778"/>
    </row>
    <row r="1391" spans="1:216" s="782" customFormat="1">
      <c r="A1391" s="779"/>
      <c r="B1391" s="780"/>
      <c r="C1391" s="780"/>
      <c r="D1391" s="780"/>
      <c r="E1391" s="780"/>
      <c r="F1391" s="780"/>
      <c r="G1391" s="780"/>
      <c r="H1391" s="780"/>
      <c r="I1391" s="780"/>
      <c r="J1391" s="780"/>
      <c r="K1391" s="780"/>
      <c r="L1391" s="780"/>
      <c r="M1391" s="780"/>
      <c r="N1391" s="780"/>
      <c r="O1391" s="780"/>
      <c r="P1391" s="780"/>
      <c r="Q1391" s="781"/>
      <c r="R1391" s="778"/>
      <c r="S1391" s="778"/>
      <c r="T1391" s="778"/>
      <c r="U1391" s="778"/>
      <c r="V1391" s="778"/>
      <c r="W1391" s="778"/>
      <c r="X1391" s="778"/>
      <c r="Y1391" s="778"/>
      <c r="Z1391" s="778"/>
      <c r="AA1391" s="778"/>
      <c r="AB1391" s="778"/>
      <c r="AC1391" s="778"/>
      <c r="AD1391" s="778"/>
      <c r="AE1391" s="778"/>
      <c r="AF1391" s="778"/>
      <c r="AG1391" s="778"/>
      <c r="AH1391" s="778"/>
      <c r="AI1391" s="778"/>
      <c r="AJ1391" s="778"/>
      <c r="AK1391" s="778"/>
      <c r="AL1391" s="778"/>
      <c r="AM1391" s="778"/>
      <c r="AN1391" s="778"/>
      <c r="AO1391" s="778"/>
      <c r="AP1391" s="778"/>
      <c r="AQ1391" s="778"/>
      <c r="AR1391" s="778"/>
      <c r="AS1391" s="778"/>
      <c r="AT1391" s="778"/>
      <c r="AU1391" s="778"/>
      <c r="AV1391" s="778"/>
      <c r="AW1391" s="778"/>
      <c r="AX1391" s="778"/>
      <c r="AY1391" s="778"/>
      <c r="AZ1391" s="778"/>
      <c r="BA1391" s="778"/>
      <c r="BB1391" s="778"/>
      <c r="BC1391" s="778"/>
      <c r="BD1391" s="778"/>
      <c r="BE1391" s="778"/>
      <c r="BF1391" s="778"/>
      <c r="BG1391" s="778"/>
      <c r="BH1391" s="778"/>
      <c r="BI1391" s="778"/>
      <c r="BJ1391" s="778"/>
      <c r="BK1391" s="778"/>
      <c r="BL1391" s="778"/>
      <c r="BM1391" s="778"/>
      <c r="BN1391" s="778"/>
      <c r="BO1391" s="778"/>
      <c r="BP1391" s="778"/>
      <c r="BQ1391" s="778"/>
      <c r="BR1391" s="778"/>
      <c r="BS1391" s="778"/>
      <c r="BT1391" s="778"/>
      <c r="BU1391" s="778"/>
      <c r="BV1391" s="778"/>
      <c r="BW1391" s="778"/>
      <c r="BX1391" s="778"/>
      <c r="BY1391" s="778"/>
      <c r="BZ1391" s="778"/>
      <c r="CA1391" s="778"/>
      <c r="CB1391" s="778"/>
      <c r="CC1391" s="778"/>
      <c r="CD1391" s="778"/>
      <c r="CE1391" s="778"/>
      <c r="CF1391" s="778"/>
      <c r="CG1391" s="778"/>
      <c r="CH1391" s="778"/>
      <c r="CI1391" s="778"/>
      <c r="CJ1391" s="778"/>
      <c r="CK1391" s="778"/>
      <c r="CL1391" s="778"/>
      <c r="CM1391" s="778"/>
      <c r="CN1391" s="778"/>
      <c r="CO1391" s="778"/>
      <c r="CP1391" s="778"/>
      <c r="CQ1391" s="778"/>
      <c r="CR1391" s="778"/>
      <c r="CS1391" s="778"/>
      <c r="CT1391" s="778"/>
      <c r="CU1391" s="778"/>
      <c r="CV1391" s="778"/>
      <c r="CW1391" s="778"/>
      <c r="CX1391" s="778"/>
      <c r="CY1391" s="778"/>
      <c r="CZ1391" s="778"/>
      <c r="DA1391" s="778"/>
      <c r="DB1391" s="778"/>
      <c r="DC1391" s="778"/>
      <c r="DD1391" s="778"/>
      <c r="DE1391" s="778"/>
      <c r="DF1391" s="778"/>
      <c r="DG1391" s="778"/>
      <c r="DH1391" s="778"/>
      <c r="DI1391" s="778"/>
      <c r="DJ1391" s="778"/>
      <c r="DK1391" s="778"/>
      <c r="DL1391" s="778"/>
      <c r="DM1391" s="778"/>
      <c r="DN1391" s="778"/>
      <c r="DO1391" s="778"/>
      <c r="DP1391" s="778"/>
      <c r="DQ1391" s="778"/>
      <c r="DR1391" s="778"/>
      <c r="DS1391" s="778"/>
      <c r="DT1391" s="778"/>
      <c r="DU1391" s="778"/>
      <c r="DV1391" s="778"/>
      <c r="DW1391" s="778"/>
      <c r="DX1391" s="778"/>
      <c r="DY1391" s="778"/>
      <c r="DZ1391" s="778"/>
      <c r="EA1391" s="778"/>
      <c r="EB1391" s="778"/>
      <c r="EC1391" s="778"/>
      <c r="ED1391" s="778"/>
      <c r="EE1391" s="778"/>
      <c r="EF1391" s="778"/>
      <c r="EG1391" s="778"/>
      <c r="EH1391" s="778"/>
      <c r="EI1391" s="778"/>
      <c r="EJ1391" s="778"/>
      <c r="EK1391" s="778"/>
      <c r="EL1391" s="778"/>
      <c r="EM1391" s="778"/>
      <c r="EN1391" s="778"/>
      <c r="EO1391" s="778"/>
      <c r="EP1391" s="778"/>
      <c r="EQ1391" s="778"/>
      <c r="ER1391" s="778"/>
      <c r="ES1391" s="778"/>
      <c r="ET1391" s="778"/>
      <c r="EU1391" s="778"/>
      <c r="EV1391" s="778"/>
      <c r="EW1391" s="778"/>
      <c r="EX1391" s="778"/>
      <c r="EY1391" s="778"/>
      <c r="EZ1391" s="778"/>
      <c r="FA1391" s="778"/>
      <c r="FB1391" s="778"/>
      <c r="FC1391" s="778"/>
      <c r="FD1391" s="778"/>
      <c r="FE1391" s="778"/>
      <c r="FF1391" s="778"/>
      <c r="FG1391" s="778"/>
      <c r="FH1391" s="778"/>
      <c r="FI1391" s="778"/>
      <c r="FJ1391" s="778"/>
      <c r="FK1391" s="778"/>
      <c r="FL1391" s="778"/>
      <c r="FM1391" s="778"/>
      <c r="FN1391" s="778"/>
      <c r="FO1391" s="778"/>
      <c r="FP1391" s="778"/>
      <c r="FQ1391" s="778"/>
      <c r="FR1391" s="778"/>
      <c r="FS1391" s="778"/>
      <c r="FT1391" s="778"/>
      <c r="FU1391" s="778"/>
      <c r="FV1391" s="778"/>
      <c r="FW1391" s="778"/>
      <c r="FX1391" s="778"/>
      <c r="FY1391" s="778"/>
      <c r="FZ1391" s="778"/>
      <c r="GA1391" s="778"/>
      <c r="GB1391" s="778"/>
      <c r="GC1391" s="778"/>
      <c r="GD1391" s="778"/>
      <c r="GE1391" s="778"/>
      <c r="GF1391" s="778"/>
      <c r="GG1391" s="778"/>
      <c r="GH1391" s="778"/>
      <c r="GI1391" s="778"/>
      <c r="GJ1391" s="778"/>
      <c r="GK1391" s="778"/>
      <c r="GL1391" s="778"/>
      <c r="GM1391" s="778"/>
      <c r="GN1391" s="778"/>
      <c r="GO1391" s="778"/>
      <c r="GP1391" s="778"/>
      <c r="GQ1391" s="778"/>
      <c r="GR1391" s="778"/>
      <c r="GS1391" s="778"/>
      <c r="GT1391" s="778"/>
      <c r="GU1391" s="778"/>
      <c r="GV1391" s="778"/>
      <c r="GW1391" s="778"/>
      <c r="GX1391" s="778"/>
      <c r="GY1391" s="778"/>
      <c r="GZ1391" s="778"/>
      <c r="HA1391" s="778"/>
      <c r="HB1391" s="778"/>
      <c r="HC1391" s="778"/>
      <c r="HD1391" s="778"/>
      <c r="HE1391" s="778"/>
      <c r="HF1391" s="778"/>
      <c r="HG1391" s="778"/>
      <c r="HH1391" s="778"/>
    </row>
    <row r="1392" spans="1:216" s="782" customFormat="1">
      <c r="A1392" s="779"/>
      <c r="B1392" s="780"/>
      <c r="C1392" s="780"/>
      <c r="D1392" s="780"/>
      <c r="E1392" s="780"/>
      <c r="F1392" s="780"/>
      <c r="G1392" s="780"/>
      <c r="H1392" s="780"/>
      <c r="I1392" s="780"/>
      <c r="J1392" s="780"/>
      <c r="K1392" s="780"/>
      <c r="L1392" s="780"/>
      <c r="M1392" s="780"/>
      <c r="N1392" s="780"/>
      <c r="O1392" s="780"/>
      <c r="P1392" s="780"/>
      <c r="Q1392" s="781"/>
      <c r="R1392" s="778"/>
      <c r="S1392" s="778"/>
      <c r="T1392" s="778"/>
      <c r="U1392" s="778"/>
      <c r="V1392" s="778"/>
      <c r="W1392" s="778"/>
      <c r="X1392" s="778"/>
      <c r="Y1392" s="778"/>
      <c r="Z1392" s="778"/>
      <c r="AA1392" s="778"/>
      <c r="AB1392" s="778"/>
      <c r="AC1392" s="778"/>
      <c r="AD1392" s="778"/>
      <c r="AE1392" s="778"/>
      <c r="AF1392" s="778"/>
      <c r="AG1392" s="778"/>
      <c r="AH1392" s="778"/>
      <c r="AI1392" s="778"/>
      <c r="AJ1392" s="778"/>
      <c r="AK1392" s="778"/>
      <c r="AL1392" s="778"/>
      <c r="AM1392" s="778"/>
      <c r="AN1392" s="778"/>
      <c r="AO1392" s="778"/>
      <c r="AP1392" s="778"/>
      <c r="AQ1392" s="778"/>
      <c r="AR1392" s="778"/>
      <c r="AS1392" s="778"/>
      <c r="AT1392" s="778"/>
      <c r="AU1392" s="778"/>
      <c r="AV1392" s="778"/>
      <c r="AW1392" s="778"/>
      <c r="AX1392" s="778"/>
      <c r="AY1392" s="778"/>
      <c r="AZ1392" s="778"/>
      <c r="BA1392" s="778"/>
      <c r="BB1392" s="778"/>
      <c r="BC1392" s="778"/>
      <c r="BD1392" s="778"/>
      <c r="BE1392" s="778"/>
      <c r="BF1392" s="778"/>
      <c r="BG1392" s="778"/>
      <c r="BH1392" s="778"/>
      <c r="BI1392" s="778"/>
      <c r="BJ1392" s="778"/>
      <c r="BK1392" s="778"/>
      <c r="BL1392" s="778"/>
      <c r="BM1392" s="778"/>
      <c r="BN1392" s="778"/>
      <c r="BO1392" s="778"/>
      <c r="BP1392" s="778"/>
      <c r="BQ1392" s="778"/>
      <c r="BR1392" s="778"/>
      <c r="BS1392" s="778"/>
      <c r="BT1392" s="778"/>
      <c r="BU1392" s="778"/>
      <c r="BV1392" s="778"/>
      <c r="BW1392" s="778"/>
      <c r="BX1392" s="778"/>
      <c r="BY1392" s="778"/>
      <c r="BZ1392" s="778"/>
      <c r="CA1392" s="778"/>
      <c r="CB1392" s="778"/>
      <c r="CC1392" s="778"/>
      <c r="CD1392" s="778"/>
      <c r="CE1392" s="778"/>
      <c r="CF1392" s="778"/>
      <c r="CG1392" s="778"/>
      <c r="CH1392" s="778"/>
      <c r="CI1392" s="778"/>
      <c r="CJ1392" s="778"/>
      <c r="CK1392" s="778"/>
      <c r="CL1392" s="778"/>
      <c r="CM1392" s="778"/>
      <c r="CN1392" s="778"/>
      <c r="CO1392" s="778"/>
      <c r="CP1392" s="778"/>
      <c r="CQ1392" s="778"/>
      <c r="CR1392" s="778"/>
      <c r="CS1392" s="778"/>
      <c r="CT1392" s="778"/>
      <c r="CU1392" s="778"/>
      <c r="CV1392" s="778"/>
      <c r="CW1392" s="778"/>
      <c r="CX1392" s="778"/>
      <c r="CY1392" s="778"/>
      <c r="CZ1392" s="778"/>
      <c r="DA1392" s="778"/>
      <c r="DB1392" s="778"/>
      <c r="DC1392" s="778"/>
      <c r="DD1392" s="778"/>
      <c r="DE1392" s="778"/>
      <c r="DF1392" s="778"/>
      <c r="DG1392" s="778"/>
      <c r="DH1392" s="778"/>
      <c r="DI1392" s="778"/>
      <c r="DJ1392" s="778"/>
      <c r="DK1392" s="778"/>
      <c r="DL1392" s="778"/>
      <c r="DM1392" s="778"/>
      <c r="DN1392" s="778"/>
      <c r="DO1392" s="778"/>
      <c r="DP1392" s="778"/>
      <c r="DQ1392" s="778"/>
      <c r="DR1392" s="778"/>
      <c r="DS1392" s="778"/>
      <c r="DT1392" s="778"/>
      <c r="DU1392" s="778"/>
      <c r="DV1392" s="778"/>
      <c r="DW1392" s="778"/>
      <c r="DX1392" s="778"/>
      <c r="DY1392" s="778"/>
      <c r="DZ1392" s="778"/>
      <c r="EA1392" s="778"/>
      <c r="EB1392" s="778"/>
      <c r="EC1392" s="778"/>
      <c r="ED1392" s="778"/>
      <c r="EE1392" s="778"/>
      <c r="EF1392" s="778"/>
      <c r="EG1392" s="778"/>
      <c r="EH1392" s="778"/>
      <c r="EI1392" s="778"/>
      <c r="EJ1392" s="778"/>
      <c r="EK1392" s="778"/>
      <c r="EL1392" s="778"/>
      <c r="EM1392" s="778"/>
      <c r="EN1392" s="778"/>
      <c r="EO1392" s="778"/>
      <c r="EP1392" s="778"/>
      <c r="EQ1392" s="778"/>
      <c r="ER1392" s="778"/>
      <c r="ES1392" s="778"/>
      <c r="ET1392" s="778"/>
      <c r="EU1392" s="778"/>
      <c r="EV1392" s="778"/>
      <c r="EW1392" s="778"/>
      <c r="EX1392" s="778"/>
      <c r="EY1392" s="778"/>
      <c r="EZ1392" s="778"/>
      <c r="FA1392" s="778"/>
      <c r="FB1392" s="778"/>
      <c r="FC1392" s="778"/>
      <c r="FD1392" s="778"/>
      <c r="FE1392" s="778"/>
      <c r="FF1392" s="778"/>
      <c r="FG1392" s="778"/>
      <c r="FH1392" s="778"/>
      <c r="FI1392" s="778"/>
      <c r="FJ1392" s="778"/>
      <c r="FK1392" s="778"/>
      <c r="FL1392" s="778"/>
      <c r="FM1392" s="778"/>
      <c r="FN1392" s="778"/>
      <c r="FO1392" s="778"/>
      <c r="FP1392" s="778"/>
      <c r="FQ1392" s="778"/>
      <c r="FR1392" s="778"/>
      <c r="FS1392" s="778"/>
      <c r="FT1392" s="778"/>
      <c r="FU1392" s="778"/>
      <c r="FV1392" s="778"/>
      <c r="FW1392" s="778"/>
      <c r="FX1392" s="778"/>
      <c r="FY1392" s="778"/>
      <c r="FZ1392" s="778"/>
      <c r="GA1392" s="778"/>
      <c r="GB1392" s="778"/>
      <c r="GC1392" s="778"/>
      <c r="GD1392" s="778"/>
      <c r="GE1392" s="778"/>
      <c r="GF1392" s="778"/>
      <c r="GG1392" s="778"/>
      <c r="GH1392" s="778"/>
      <c r="GI1392" s="778"/>
      <c r="GJ1392" s="778"/>
      <c r="GK1392" s="778"/>
      <c r="GL1392" s="778"/>
      <c r="GM1392" s="778"/>
      <c r="GN1392" s="778"/>
      <c r="GO1392" s="778"/>
      <c r="GP1392" s="778"/>
      <c r="GQ1392" s="778"/>
      <c r="GR1392" s="778"/>
      <c r="GS1392" s="778"/>
      <c r="GT1392" s="778"/>
      <c r="GU1392" s="778"/>
      <c r="GV1392" s="778"/>
      <c r="GW1392" s="778"/>
      <c r="GX1392" s="778"/>
      <c r="GY1392" s="778"/>
      <c r="GZ1392" s="778"/>
      <c r="HA1392" s="778"/>
      <c r="HB1392" s="778"/>
      <c r="HC1392" s="778"/>
      <c r="HD1392" s="778"/>
      <c r="HE1392" s="778"/>
      <c r="HF1392" s="778"/>
      <c r="HG1392" s="778"/>
      <c r="HH1392" s="778"/>
    </row>
    <row r="1393" spans="1:216" s="782" customFormat="1">
      <c r="A1393" s="779"/>
      <c r="B1393" s="780"/>
      <c r="C1393" s="780"/>
      <c r="D1393" s="780"/>
      <c r="E1393" s="780"/>
      <c r="F1393" s="780"/>
      <c r="G1393" s="780"/>
      <c r="H1393" s="780"/>
      <c r="I1393" s="780"/>
      <c r="J1393" s="780"/>
      <c r="K1393" s="780"/>
      <c r="L1393" s="780"/>
      <c r="M1393" s="780"/>
      <c r="N1393" s="780"/>
      <c r="O1393" s="780"/>
      <c r="P1393" s="780"/>
      <c r="Q1393" s="781"/>
      <c r="R1393" s="778"/>
      <c r="S1393" s="778"/>
      <c r="T1393" s="778"/>
      <c r="U1393" s="778"/>
      <c r="V1393" s="778"/>
      <c r="W1393" s="778"/>
      <c r="X1393" s="778"/>
      <c r="Y1393" s="778"/>
      <c r="Z1393" s="778"/>
      <c r="AA1393" s="778"/>
      <c r="AB1393" s="778"/>
      <c r="AC1393" s="778"/>
      <c r="AD1393" s="778"/>
      <c r="AE1393" s="778"/>
      <c r="AF1393" s="778"/>
      <c r="AG1393" s="778"/>
      <c r="AH1393" s="778"/>
      <c r="AI1393" s="778"/>
      <c r="AJ1393" s="778"/>
      <c r="AK1393" s="778"/>
      <c r="AL1393" s="778"/>
      <c r="AM1393" s="778"/>
      <c r="AN1393" s="778"/>
      <c r="AO1393" s="778"/>
      <c r="AP1393" s="778"/>
      <c r="AQ1393" s="778"/>
      <c r="AR1393" s="778"/>
      <c r="AS1393" s="778"/>
      <c r="AT1393" s="778"/>
      <c r="AU1393" s="778"/>
      <c r="AV1393" s="778"/>
      <c r="AW1393" s="778"/>
      <c r="AX1393" s="778"/>
      <c r="AY1393" s="778"/>
      <c r="AZ1393" s="778"/>
      <c r="BA1393" s="778"/>
      <c r="BB1393" s="778"/>
      <c r="BC1393" s="778"/>
      <c r="BD1393" s="778"/>
      <c r="BE1393" s="778"/>
      <c r="BF1393" s="778"/>
      <c r="BG1393" s="778"/>
      <c r="BH1393" s="778"/>
      <c r="BI1393" s="778"/>
      <c r="BJ1393" s="778"/>
      <c r="BK1393" s="778"/>
      <c r="BL1393" s="778"/>
      <c r="BM1393" s="778"/>
      <c r="BN1393" s="778"/>
      <c r="BO1393" s="778"/>
      <c r="BP1393" s="778"/>
      <c r="BQ1393" s="778"/>
      <c r="BR1393" s="778"/>
      <c r="BS1393" s="778"/>
      <c r="BT1393" s="778"/>
      <c r="BU1393" s="778"/>
      <c r="BV1393" s="778"/>
      <c r="BW1393" s="778"/>
      <c r="BX1393" s="778"/>
      <c r="BY1393" s="778"/>
      <c r="BZ1393" s="778"/>
      <c r="CA1393" s="778"/>
      <c r="CB1393" s="778"/>
      <c r="CC1393" s="778"/>
      <c r="CD1393" s="778"/>
      <c r="CE1393" s="778"/>
      <c r="CF1393" s="778"/>
      <c r="CG1393" s="778"/>
      <c r="CH1393" s="778"/>
      <c r="CI1393" s="778"/>
      <c r="CJ1393" s="778"/>
      <c r="CK1393" s="778"/>
      <c r="CL1393" s="778"/>
      <c r="CM1393" s="778"/>
      <c r="CN1393" s="778"/>
      <c r="CO1393" s="778"/>
      <c r="CP1393" s="778"/>
      <c r="CQ1393" s="778"/>
      <c r="CR1393" s="778"/>
      <c r="CS1393" s="778"/>
      <c r="CT1393" s="778"/>
      <c r="CU1393" s="778"/>
      <c r="CV1393" s="778"/>
      <c r="CW1393" s="778"/>
      <c r="CX1393" s="778"/>
      <c r="CY1393" s="778"/>
      <c r="CZ1393" s="778"/>
      <c r="DA1393" s="778"/>
      <c r="DB1393" s="778"/>
      <c r="DC1393" s="778"/>
      <c r="DD1393" s="778"/>
      <c r="DE1393" s="778"/>
      <c r="DF1393" s="778"/>
      <c r="DG1393" s="778"/>
      <c r="DH1393" s="778"/>
      <c r="DI1393" s="778"/>
      <c r="DJ1393" s="778"/>
      <c r="DK1393" s="778"/>
      <c r="DL1393" s="778"/>
      <c r="DM1393" s="778"/>
      <c r="DN1393" s="778"/>
      <c r="DO1393" s="778"/>
      <c r="DP1393" s="778"/>
      <c r="DQ1393" s="778"/>
      <c r="DR1393" s="778"/>
      <c r="DS1393" s="778"/>
      <c r="DT1393" s="778"/>
      <c r="DU1393" s="778"/>
      <c r="DV1393" s="778"/>
      <c r="DW1393" s="778"/>
      <c r="DX1393" s="778"/>
      <c r="DY1393" s="778"/>
      <c r="DZ1393" s="778"/>
      <c r="EA1393" s="778"/>
      <c r="EB1393" s="778"/>
      <c r="EC1393" s="778"/>
      <c r="ED1393" s="778"/>
      <c r="EE1393" s="778"/>
      <c r="EF1393" s="778"/>
      <c r="EG1393" s="778"/>
      <c r="EH1393" s="778"/>
      <c r="EI1393" s="778"/>
      <c r="EJ1393" s="778"/>
      <c r="EK1393" s="778"/>
      <c r="EL1393" s="778"/>
      <c r="EM1393" s="778"/>
      <c r="EN1393" s="778"/>
      <c r="EO1393" s="778"/>
      <c r="EP1393" s="778"/>
      <c r="EQ1393" s="778"/>
      <c r="ER1393" s="778"/>
      <c r="ES1393" s="778"/>
      <c r="ET1393" s="778"/>
      <c r="EU1393" s="778"/>
      <c r="EV1393" s="778"/>
      <c r="EW1393" s="778"/>
      <c r="EX1393" s="778"/>
      <c r="EY1393" s="778"/>
      <c r="EZ1393" s="778"/>
      <c r="FA1393" s="778"/>
      <c r="FB1393" s="778"/>
      <c r="FC1393" s="778"/>
      <c r="FD1393" s="778"/>
      <c r="FE1393" s="778"/>
      <c r="FF1393" s="778"/>
      <c r="FG1393" s="778"/>
      <c r="FH1393" s="778"/>
      <c r="FI1393" s="778"/>
      <c r="FJ1393" s="778"/>
      <c r="FK1393" s="778"/>
      <c r="FL1393" s="778"/>
      <c r="FM1393" s="778"/>
      <c r="FN1393" s="778"/>
      <c r="FO1393" s="778"/>
      <c r="FP1393" s="778"/>
      <c r="FQ1393" s="778"/>
      <c r="FR1393" s="778"/>
      <c r="FS1393" s="778"/>
      <c r="FT1393" s="778"/>
      <c r="FU1393" s="778"/>
      <c r="FV1393" s="778"/>
      <c r="FW1393" s="778"/>
      <c r="FX1393" s="778"/>
      <c r="FY1393" s="778"/>
      <c r="FZ1393" s="778"/>
      <c r="GA1393" s="778"/>
      <c r="GB1393" s="778"/>
      <c r="GC1393" s="778"/>
      <c r="GD1393" s="778"/>
      <c r="GE1393" s="778"/>
      <c r="GF1393" s="778"/>
      <c r="GG1393" s="778"/>
      <c r="GH1393" s="778"/>
      <c r="GI1393" s="778"/>
      <c r="GJ1393" s="778"/>
      <c r="GK1393" s="778"/>
      <c r="GL1393" s="778"/>
      <c r="GM1393" s="778"/>
      <c r="GN1393" s="778"/>
      <c r="GO1393" s="778"/>
      <c r="GP1393" s="778"/>
      <c r="GQ1393" s="778"/>
      <c r="GR1393" s="778"/>
      <c r="GS1393" s="778"/>
      <c r="GT1393" s="778"/>
      <c r="GU1393" s="778"/>
      <c r="GV1393" s="778"/>
      <c r="GW1393" s="778"/>
      <c r="GX1393" s="778"/>
      <c r="GY1393" s="778"/>
      <c r="GZ1393" s="778"/>
      <c r="HA1393" s="778"/>
      <c r="HB1393" s="778"/>
      <c r="HC1393" s="778"/>
      <c r="HD1393" s="778"/>
      <c r="HE1393" s="778"/>
      <c r="HF1393" s="778"/>
      <c r="HG1393" s="778"/>
      <c r="HH1393" s="778"/>
    </row>
    <row r="1394" spans="1:216" s="782" customFormat="1">
      <c r="A1394" s="779"/>
      <c r="B1394" s="780"/>
      <c r="C1394" s="780"/>
      <c r="D1394" s="780"/>
      <c r="E1394" s="780"/>
      <c r="F1394" s="780"/>
      <c r="G1394" s="780"/>
      <c r="H1394" s="780"/>
      <c r="I1394" s="780"/>
      <c r="J1394" s="780"/>
      <c r="K1394" s="780"/>
      <c r="L1394" s="780"/>
      <c r="M1394" s="780"/>
      <c r="N1394" s="780"/>
      <c r="O1394" s="780"/>
      <c r="P1394" s="780"/>
      <c r="Q1394" s="781"/>
      <c r="R1394" s="778"/>
      <c r="S1394" s="778"/>
      <c r="T1394" s="778"/>
      <c r="U1394" s="778"/>
      <c r="V1394" s="778"/>
      <c r="W1394" s="778"/>
      <c r="X1394" s="778"/>
      <c r="Y1394" s="778"/>
      <c r="Z1394" s="778"/>
      <c r="AA1394" s="778"/>
      <c r="AB1394" s="778"/>
      <c r="AC1394" s="778"/>
      <c r="AD1394" s="778"/>
      <c r="AE1394" s="778"/>
      <c r="AF1394" s="778"/>
      <c r="AG1394" s="778"/>
      <c r="AH1394" s="778"/>
      <c r="AI1394" s="778"/>
      <c r="AJ1394" s="778"/>
      <c r="AK1394" s="778"/>
      <c r="AL1394" s="778"/>
      <c r="AM1394" s="778"/>
      <c r="AN1394" s="778"/>
      <c r="AO1394" s="778"/>
      <c r="AP1394" s="778"/>
      <c r="AQ1394" s="778"/>
      <c r="AR1394" s="778"/>
      <c r="AS1394" s="778"/>
      <c r="AT1394" s="778"/>
      <c r="AU1394" s="778"/>
      <c r="AV1394" s="778"/>
      <c r="AW1394" s="778"/>
      <c r="AX1394" s="778"/>
      <c r="AY1394" s="778"/>
      <c r="AZ1394" s="778"/>
      <c r="BA1394" s="778"/>
      <c r="BB1394" s="778"/>
      <c r="BC1394" s="778"/>
      <c r="BD1394" s="778"/>
      <c r="BE1394" s="778"/>
      <c r="BF1394" s="778"/>
      <c r="BG1394" s="778"/>
      <c r="BH1394" s="778"/>
      <c r="BI1394" s="778"/>
      <c r="BJ1394" s="778"/>
      <c r="BK1394" s="778"/>
      <c r="BL1394" s="778"/>
      <c r="BM1394" s="778"/>
      <c r="BN1394" s="778"/>
      <c r="BO1394" s="778"/>
      <c r="BP1394" s="778"/>
      <c r="BQ1394" s="778"/>
      <c r="BR1394" s="778"/>
      <c r="BS1394" s="778"/>
      <c r="BT1394" s="778"/>
      <c r="BU1394" s="778"/>
      <c r="BV1394" s="778"/>
      <c r="BW1394" s="778"/>
      <c r="BX1394" s="778"/>
      <c r="BY1394" s="778"/>
      <c r="BZ1394" s="778"/>
      <c r="CA1394" s="778"/>
      <c r="CB1394" s="778"/>
      <c r="CC1394" s="778"/>
      <c r="CD1394" s="778"/>
      <c r="CE1394" s="778"/>
      <c r="CF1394" s="778"/>
      <c r="CG1394" s="778"/>
      <c r="CH1394" s="778"/>
      <c r="CI1394" s="778"/>
      <c r="CJ1394" s="778"/>
      <c r="CK1394" s="778"/>
      <c r="CL1394" s="778"/>
      <c r="CM1394" s="778"/>
      <c r="CN1394" s="778"/>
      <c r="CO1394" s="778"/>
      <c r="CP1394" s="778"/>
      <c r="CQ1394" s="778"/>
      <c r="CR1394" s="778"/>
      <c r="CS1394" s="778"/>
      <c r="CT1394" s="778"/>
      <c r="CU1394" s="778"/>
      <c r="CV1394" s="778"/>
      <c r="CW1394" s="778"/>
      <c r="CX1394" s="778"/>
      <c r="CY1394" s="778"/>
      <c r="CZ1394" s="778"/>
      <c r="DA1394" s="778"/>
      <c r="DB1394" s="778"/>
      <c r="DC1394" s="778"/>
      <c r="DD1394" s="778"/>
      <c r="DE1394" s="778"/>
      <c r="DF1394" s="778"/>
      <c r="DG1394" s="778"/>
      <c r="DH1394" s="778"/>
      <c r="DI1394" s="778"/>
      <c r="DJ1394" s="778"/>
      <c r="DK1394" s="778"/>
      <c r="DL1394" s="778"/>
      <c r="DM1394" s="778"/>
      <c r="DN1394" s="778"/>
      <c r="DO1394" s="778"/>
      <c r="DP1394" s="778"/>
      <c r="DQ1394" s="778"/>
      <c r="DR1394" s="778"/>
      <c r="DS1394" s="778"/>
      <c r="DT1394" s="778"/>
      <c r="DU1394" s="778"/>
      <c r="DV1394" s="778"/>
      <c r="DW1394" s="778"/>
      <c r="DX1394" s="778"/>
      <c r="DY1394" s="778"/>
      <c r="DZ1394" s="778"/>
      <c r="EA1394" s="778"/>
      <c r="EB1394" s="778"/>
      <c r="EC1394" s="778"/>
      <c r="ED1394" s="778"/>
      <c r="EE1394" s="778"/>
      <c r="EF1394" s="778"/>
      <c r="EG1394" s="778"/>
      <c r="EH1394" s="778"/>
      <c r="EI1394" s="778"/>
      <c r="EJ1394" s="778"/>
      <c r="EK1394" s="778"/>
      <c r="EL1394" s="778"/>
      <c r="EM1394" s="778"/>
      <c r="EN1394" s="778"/>
      <c r="EO1394" s="778"/>
      <c r="EP1394" s="778"/>
      <c r="EQ1394" s="778"/>
      <c r="ER1394" s="778"/>
      <c r="ES1394" s="778"/>
      <c r="ET1394" s="778"/>
      <c r="EU1394" s="778"/>
      <c r="EV1394" s="778"/>
      <c r="EW1394" s="778"/>
      <c r="EX1394" s="778"/>
      <c r="EY1394" s="778"/>
      <c r="EZ1394" s="778"/>
      <c r="FA1394" s="778"/>
      <c r="FB1394" s="778"/>
      <c r="FC1394" s="778"/>
      <c r="FD1394" s="778"/>
      <c r="FE1394" s="778"/>
      <c r="FF1394" s="778"/>
      <c r="FG1394" s="778"/>
      <c r="FH1394" s="778"/>
      <c r="FI1394" s="778"/>
      <c r="FJ1394" s="778"/>
      <c r="FK1394" s="778"/>
      <c r="FL1394" s="778"/>
      <c r="FM1394" s="778"/>
      <c r="FN1394" s="778"/>
      <c r="FO1394" s="778"/>
      <c r="FP1394" s="778"/>
      <c r="FQ1394" s="778"/>
      <c r="FR1394" s="778"/>
      <c r="FS1394" s="778"/>
      <c r="FT1394" s="778"/>
      <c r="FU1394" s="778"/>
      <c r="FV1394" s="778"/>
      <c r="FW1394" s="778"/>
      <c r="FX1394" s="778"/>
      <c r="FY1394" s="778"/>
      <c r="FZ1394" s="778"/>
      <c r="GA1394" s="778"/>
      <c r="GB1394" s="778"/>
      <c r="GC1394" s="778"/>
      <c r="GD1394" s="778"/>
      <c r="GE1394" s="778"/>
      <c r="GF1394" s="778"/>
      <c r="GG1394" s="778"/>
      <c r="GH1394" s="778"/>
      <c r="GI1394" s="778"/>
      <c r="GJ1394" s="778"/>
      <c r="GK1394" s="778"/>
      <c r="GL1394" s="778"/>
      <c r="GM1394" s="778"/>
      <c r="GN1394" s="778"/>
      <c r="GO1394" s="778"/>
      <c r="GP1394" s="778"/>
      <c r="GQ1394" s="778"/>
      <c r="GR1394" s="778"/>
      <c r="GS1394" s="778"/>
      <c r="GT1394" s="778"/>
      <c r="GU1394" s="778"/>
      <c r="GV1394" s="778"/>
      <c r="GW1394" s="778"/>
      <c r="GX1394" s="778"/>
      <c r="GY1394" s="778"/>
      <c r="GZ1394" s="778"/>
      <c r="HA1394" s="778"/>
      <c r="HB1394" s="778"/>
      <c r="HC1394" s="778"/>
      <c r="HD1394" s="778"/>
      <c r="HE1394" s="778"/>
      <c r="HF1394" s="778"/>
      <c r="HG1394" s="778"/>
      <c r="HH1394" s="778"/>
    </row>
    <row r="1395" spans="1:216" s="782" customFormat="1">
      <c r="A1395" s="779"/>
      <c r="B1395" s="780"/>
      <c r="C1395" s="780"/>
      <c r="D1395" s="780"/>
      <c r="E1395" s="780"/>
      <c r="F1395" s="780"/>
      <c r="G1395" s="780"/>
      <c r="H1395" s="780"/>
      <c r="I1395" s="780"/>
      <c r="J1395" s="780"/>
      <c r="K1395" s="780"/>
      <c r="L1395" s="780"/>
      <c r="M1395" s="780"/>
      <c r="N1395" s="780"/>
      <c r="O1395" s="780"/>
      <c r="P1395" s="780"/>
      <c r="Q1395" s="781"/>
      <c r="R1395" s="778"/>
      <c r="S1395" s="778"/>
      <c r="T1395" s="778"/>
      <c r="U1395" s="778"/>
      <c r="V1395" s="778"/>
      <c r="W1395" s="778"/>
      <c r="X1395" s="778"/>
      <c r="Y1395" s="778"/>
      <c r="Z1395" s="778"/>
      <c r="AA1395" s="778"/>
      <c r="AB1395" s="778"/>
      <c r="AC1395" s="778"/>
      <c r="AD1395" s="778"/>
      <c r="AE1395" s="778"/>
      <c r="AF1395" s="778"/>
      <c r="AG1395" s="778"/>
      <c r="AH1395" s="778"/>
      <c r="AI1395" s="778"/>
      <c r="AJ1395" s="778"/>
      <c r="AK1395" s="778"/>
      <c r="AL1395" s="778"/>
      <c r="AM1395" s="778"/>
      <c r="AN1395" s="778"/>
      <c r="AO1395" s="778"/>
      <c r="AP1395" s="778"/>
      <c r="AQ1395" s="778"/>
      <c r="AR1395" s="778"/>
      <c r="AS1395" s="778"/>
      <c r="AT1395" s="778"/>
      <c r="AU1395" s="778"/>
      <c r="AV1395" s="778"/>
      <c r="AW1395" s="778"/>
      <c r="AX1395" s="778"/>
      <c r="AY1395" s="778"/>
      <c r="AZ1395" s="778"/>
      <c r="BA1395" s="778"/>
      <c r="BB1395" s="778"/>
      <c r="BC1395" s="778"/>
      <c r="BD1395" s="778"/>
      <c r="BE1395" s="778"/>
      <c r="BF1395" s="778"/>
      <c r="BG1395" s="778"/>
      <c r="BH1395" s="778"/>
      <c r="BI1395" s="778"/>
      <c r="BJ1395" s="778"/>
      <c r="BK1395" s="778"/>
      <c r="BL1395" s="778"/>
      <c r="BM1395" s="778"/>
      <c r="BN1395" s="778"/>
      <c r="BO1395" s="778"/>
      <c r="BP1395" s="778"/>
      <c r="BQ1395" s="778"/>
      <c r="BR1395" s="778"/>
      <c r="BS1395" s="778"/>
      <c r="BT1395" s="778"/>
      <c r="BU1395" s="778"/>
      <c r="BV1395" s="778"/>
      <c r="BW1395" s="778"/>
      <c r="BX1395" s="778"/>
      <c r="BY1395" s="778"/>
      <c r="BZ1395" s="778"/>
      <c r="CA1395" s="778"/>
      <c r="CB1395" s="778"/>
      <c r="CC1395" s="778"/>
      <c r="CD1395" s="778"/>
      <c r="CE1395" s="778"/>
      <c r="CF1395" s="778"/>
      <c r="CG1395" s="778"/>
      <c r="CH1395" s="778"/>
      <c r="CI1395" s="778"/>
      <c r="CJ1395" s="778"/>
      <c r="CK1395" s="778"/>
      <c r="CL1395" s="778"/>
      <c r="CM1395" s="778"/>
      <c r="CN1395" s="778"/>
      <c r="CO1395" s="778"/>
      <c r="CP1395" s="778"/>
      <c r="CQ1395" s="778"/>
      <c r="CR1395" s="778"/>
      <c r="CS1395" s="778"/>
      <c r="CT1395" s="778"/>
      <c r="CU1395" s="778"/>
      <c r="CV1395" s="778"/>
      <c r="CW1395" s="778"/>
      <c r="CX1395" s="778"/>
      <c r="CY1395" s="778"/>
      <c r="CZ1395" s="778"/>
      <c r="DA1395" s="778"/>
      <c r="DB1395" s="778"/>
      <c r="DC1395" s="778"/>
      <c r="DD1395" s="778"/>
      <c r="DE1395" s="778"/>
      <c r="DF1395" s="778"/>
      <c r="DG1395" s="778"/>
      <c r="DH1395" s="778"/>
      <c r="DI1395" s="778"/>
      <c r="DJ1395" s="778"/>
      <c r="DK1395" s="778"/>
      <c r="DL1395" s="778"/>
      <c r="DM1395" s="778"/>
      <c r="DN1395" s="778"/>
      <c r="DO1395" s="778"/>
      <c r="DP1395" s="778"/>
      <c r="DQ1395" s="778"/>
      <c r="DR1395" s="778"/>
      <c r="DS1395" s="778"/>
      <c r="DT1395" s="778"/>
      <c r="DU1395" s="778"/>
      <c r="DV1395" s="778"/>
      <c r="DW1395" s="778"/>
      <c r="DX1395" s="778"/>
      <c r="DY1395" s="778"/>
      <c r="DZ1395" s="778"/>
      <c r="EA1395" s="778"/>
      <c r="EB1395" s="778"/>
      <c r="EC1395" s="778"/>
      <c r="ED1395" s="778"/>
      <c r="EE1395" s="778"/>
      <c r="EF1395" s="778"/>
      <c r="EG1395" s="778"/>
      <c r="EH1395" s="778"/>
      <c r="EI1395" s="778"/>
      <c r="EJ1395" s="778"/>
      <c r="EK1395" s="778"/>
      <c r="EL1395" s="778"/>
      <c r="EM1395" s="778"/>
      <c r="EN1395" s="778"/>
      <c r="EO1395" s="778"/>
      <c r="EP1395" s="778"/>
      <c r="EQ1395" s="778"/>
      <c r="ER1395" s="778"/>
      <c r="ES1395" s="778"/>
      <c r="ET1395" s="778"/>
      <c r="EU1395" s="778"/>
      <c r="EV1395" s="778"/>
      <c r="EW1395" s="778"/>
      <c r="EX1395" s="778"/>
      <c r="EY1395" s="778"/>
      <c r="EZ1395" s="778"/>
      <c r="FA1395" s="778"/>
      <c r="FB1395" s="778"/>
      <c r="FC1395" s="778"/>
      <c r="FD1395" s="778"/>
      <c r="FE1395" s="778"/>
      <c r="FF1395" s="778"/>
      <c r="FG1395" s="778"/>
      <c r="FH1395" s="778"/>
      <c r="FI1395" s="778"/>
      <c r="FJ1395" s="778"/>
      <c r="FK1395" s="778"/>
      <c r="FL1395" s="778"/>
      <c r="FM1395" s="778"/>
      <c r="FN1395" s="778"/>
      <c r="FO1395" s="778"/>
      <c r="FP1395" s="778"/>
      <c r="FQ1395" s="778"/>
      <c r="FR1395" s="778"/>
      <c r="FS1395" s="778"/>
      <c r="FT1395" s="778"/>
      <c r="FU1395" s="778"/>
      <c r="FV1395" s="778"/>
      <c r="FW1395" s="778"/>
      <c r="FX1395" s="778"/>
      <c r="FY1395" s="778"/>
      <c r="FZ1395" s="778"/>
      <c r="GA1395" s="778"/>
      <c r="GB1395" s="778"/>
      <c r="GC1395" s="778"/>
      <c r="GD1395" s="778"/>
      <c r="GE1395" s="778"/>
      <c r="GF1395" s="778"/>
      <c r="GG1395" s="778"/>
      <c r="GH1395" s="778"/>
      <c r="GI1395" s="778"/>
      <c r="GJ1395" s="778"/>
      <c r="GK1395" s="778"/>
      <c r="GL1395" s="778"/>
      <c r="GM1395" s="778"/>
      <c r="GN1395" s="778"/>
      <c r="GO1395" s="778"/>
      <c r="GP1395" s="778"/>
      <c r="GQ1395" s="778"/>
      <c r="GR1395" s="778"/>
      <c r="GS1395" s="778"/>
      <c r="GT1395" s="778"/>
      <c r="GU1395" s="778"/>
      <c r="GV1395" s="778"/>
      <c r="GW1395" s="778"/>
      <c r="GX1395" s="778"/>
      <c r="GY1395" s="778"/>
      <c r="GZ1395" s="778"/>
      <c r="HA1395" s="778"/>
      <c r="HB1395" s="778"/>
      <c r="HC1395" s="778"/>
      <c r="HD1395" s="778"/>
      <c r="HE1395" s="778"/>
      <c r="HF1395" s="778"/>
      <c r="HG1395" s="778"/>
      <c r="HH1395" s="778"/>
    </row>
    <row r="1396" spans="1:216" s="782" customFormat="1">
      <c r="A1396" s="779"/>
      <c r="B1396" s="780"/>
      <c r="C1396" s="780"/>
      <c r="D1396" s="780"/>
      <c r="E1396" s="780"/>
      <c r="F1396" s="780"/>
      <c r="G1396" s="780"/>
      <c r="H1396" s="780"/>
      <c r="I1396" s="780"/>
      <c r="J1396" s="780"/>
      <c r="K1396" s="780"/>
      <c r="L1396" s="780"/>
      <c r="M1396" s="780"/>
      <c r="N1396" s="780"/>
      <c r="O1396" s="780"/>
      <c r="P1396" s="780"/>
      <c r="Q1396" s="781"/>
      <c r="R1396" s="778"/>
      <c r="S1396" s="778"/>
      <c r="T1396" s="778"/>
      <c r="U1396" s="778"/>
      <c r="V1396" s="778"/>
      <c r="W1396" s="778"/>
      <c r="X1396" s="778"/>
      <c r="Y1396" s="778"/>
      <c r="Z1396" s="778"/>
      <c r="AA1396" s="778"/>
      <c r="AB1396" s="778"/>
      <c r="AC1396" s="778"/>
      <c r="AD1396" s="778"/>
      <c r="AE1396" s="778"/>
      <c r="AF1396" s="778"/>
      <c r="AG1396" s="778"/>
      <c r="AH1396" s="778"/>
      <c r="AI1396" s="778"/>
      <c r="AJ1396" s="778"/>
      <c r="AK1396" s="778"/>
      <c r="AL1396" s="778"/>
      <c r="AM1396" s="778"/>
      <c r="AN1396" s="778"/>
      <c r="AO1396" s="778"/>
      <c r="AP1396" s="778"/>
      <c r="AQ1396" s="778"/>
      <c r="AR1396" s="778"/>
      <c r="AS1396" s="778"/>
      <c r="AT1396" s="778"/>
      <c r="AU1396" s="778"/>
      <c r="AV1396" s="778"/>
      <c r="AW1396" s="778"/>
      <c r="AX1396" s="778"/>
      <c r="AY1396" s="778"/>
      <c r="AZ1396" s="778"/>
      <c r="BA1396" s="778"/>
      <c r="BB1396" s="778"/>
      <c r="BC1396" s="778"/>
      <c r="BD1396" s="778"/>
      <c r="BE1396" s="778"/>
      <c r="BF1396" s="778"/>
      <c r="BG1396" s="778"/>
      <c r="BH1396" s="778"/>
      <c r="BI1396" s="778"/>
      <c r="BJ1396" s="778"/>
      <c r="BK1396" s="778"/>
      <c r="BL1396" s="778"/>
      <c r="BM1396" s="778"/>
      <c r="BN1396" s="778"/>
      <c r="BO1396" s="778"/>
      <c r="BP1396" s="778"/>
      <c r="BQ1396" s="778"/>
      <c r="BR1396" s="778"/>
      <c r="BS1396" s="778"/>
      <c r="BT1396" s="778"/>
      <c r="BU1396" s="778"/>
      <c r="BV1396" s="778"/>
      <c r="BW1396" s="778"/>
      <c r="BX1396" s="778"/>
      <c r="BY1396" s="778"/>
      <c r="BZ1396" s="778"/>
      <c r="CA1396" s="778"/>
      <c r="CB1396" s="778"/>
      <c r="CC1396" s="778"/>
      <c r="CD1396" s="778"/>
      <c r="CE1396" s="778"/>
      <c r="CF1396" s="778"/>
      <c r="CG1396" s="778"/>
      <c r="CH1396" s="778"/>
      <c r="CI1396" s="778"/>
      <c r="CJ1396" s="778"/>
      <c r="CK1396" s="778"/>
      <c r="CL1396" s="778"/>
      <c r="CM1396" s="778"/>
      <c r="CN1396" s="778"/>
      <c r="CO1396" s="778"/>
      <c r="CP1396" s="778"/>
      <c r="CQ1396" s="778"/>
      <c r="CR1396" s="778"/>
      <c r="CS1396" s="778"/>
      <c r="CT1396" s="778"/>
      <c r="CU1396" s="778"/>
      <c r="CV1396" s="778"/>
      <c r="CW1396" s="778"/>
      <c r="CX1396" s="778"/>
      <c r="CY1396" s="778"/>
      <c r="CZ1396" s="778"/>
      <c r="DA1396" s="778"/>
      <c r="DB1396" s="778"/>
      <c r="DC1396" s="778"/>
      <c r="DD1396" s="778"/>
      <c r="DE1396" s="778"/>
      <c r="DF1396" s="778"/>
      <c r="DG1396" s="778"/>
      <c r="DH1396" s="778"/>
      <c r="DI1396" s="778"/>
      <c r="DJ1396" s="778"/>
      <c r="DK1396" s="778"/>
      <c r="DL1396" s="778"/>
      <c r="DM1396" s="778"/>
      <c r="DN1396" s="778"/>
      <c r="DO1396" s="778"/>
      <c r="DP1396" s="778"/>
      <c r="DQ1396" s="778"/>
      <c r="DR1396" s="778"/>
      <c r="DS1396" s="778"/>
      <c r="DT1396" s="778"/>
      <c r="DU1396" s="778"/>
      <c r="DV1396" s="778"/>
      <c r="DW1396" s="778"/>
      <c r="DX1396" s="778"/>
      <c r="DY1396" s="778"/>
      <c r="DZ1396" s="778"/>
      <c r="EA1396" s="778"/>
      <c r="EB1396" s="778"/>
      <c r="EC1396" s="778"/>
      <c r="ED1396" s="778"/>
      <c r="EE1396" s="778"/>
      <c r="EF1396" s="778"/>
      <c r="EG1396" s="778"/>
      <c r="EH1396" s="778"/>
      <c r="EI1396" s="778"/>
      <c r="EJ1396" s="778"/>
      <c r="EK1396" s="778"/>
      <c r="EL1396" s="778"/>
      <c r="EM1396" s="778"/>
      <c r="EN1396" s="778"/>
      <c r="EO1396" s="778"/>
      <c r="EP1396" s="778"/>
      <c r="EQ1396" s="778"/>
      <c r="ER1396" s="778"/>
      <c r="ES1396" s="778"/>
      <c r="ET1396" s="778"/>
      <c r="EU1396" s="778"/>
      <c r="EV1396" s="778"/>
      <c r="EW1396" s="778"/>
      <c r="EX1396" s="778"/>
      <c r="EY1396" s="778"/>
      <c r="EZ1396" s="778"/>
      <c r="FA1396" s="778"/>
      <c r="FB1396" s="778"/>
      <c r="FC1396" s="778"/>
      <c r="FD1396" s="778"/>
      <c r="FE1396" s="778"/>
      <c r="FF1396" s="778"/>
      <c r="FG1396" s="778"/>
      <c r="FH1396" s="778"/>
      <c r="FI1396" s="778"/>
      <c r="FJ1396" s="778"/>
      <c r="FK1396" s="778"/>
      <c r="FL1396" s="778"/>
      <c r="FM1396" s="778"/>
      <c r="FN1396" s="778"/>
      <c r="FO1396" s="778"/>
      <c r="FP1396" s="778"/>
      <c r="FQ1396" s="778"/>
      <c r="FR1396" s="778"/>
      <c r="FS1396" s="778"/>
      <c r="FT1396" s="778"/>
      <c r="FU1396" s="778"/>
      <c r="FV1396" s="778"/>
      <c r="FW1396" s="778"/>
      <c r="FX1396" s="778"/>
      <c r="FY1396" s="778"/>
      <c r="FZ1396" s="778"/>
      <c r="GA1396" s="778"/>
      <c r="GB1396" s="778"/>
      <c r="GC1396" s="778"/>
      <c r="GD1396" s="778"/>
      <c r="GE1396" s="778"/>
      <c r="GF1396" s="778"/>
      <c r="GG1396" s="778"/>
      <c r="GH1396" s="778"/>
      <c r="GI1396" s="778"/>
      <c r="GJ1396" s="778"/>
      <c r="GK1396" s="778"/>
      <c r="GL1396" s="778"/>
      <c r="GM1396" s="778"/>
      <c r="GN1396" s="778"/>
      <c r="GO1396" s="778"/>
      <c r="GP1396" s="778"/>
      <c r="GQ1396" s="778"/>
      <c r="GR1396" s="778"/>
      <c r="GS1396" s="778"/>
      <c r="GT1396" s="778"/>
      <c r="GU1396" s="778"/>
      <c r="GV1396" s="778"/>
      <c r="GW1396" s="778"/>
      <c r="GX1396" s="778"/>
      <c r="GY1396" s="778"/>
      <c r="GZ1396" s="778"/>
      <c r="HA1396" s="778"/>
      <c r="HB1396" s="778"/>
      <c r="HC1396" s="778"/>
      <c r="HD1396" s="778"/>
      <c r="HE1396" s="778"/>
      <c r="HF1396" s="778"/>
      <c r="HG1396" s="778"/>
      <c r="HH1396" s="778"/>
    </row>
    <row r="1397" spans="1:216" s="782" customFormat="1">
      <c r="A1397" s="779"/>
      <c r="B1397" s="780"/>
      <c r="C1397" s="780"/>
      <c r="D1397" s="780"/>
      <c r="E1397" s="780"/>
      <c r="F1397" s="780"/>
      <c r="G1397" s="780"/>
      <c r="H1397" s="780"/>
      <c r="I1397" s="780"/>
      <c r="J1397" s="780"/>
      <c r="K1397" s="780"/>
      <c r="L1397" s="780"/>
      <c r="M1397" s="780"/>
      <c r="N1397" s="780"/>
      <c r="O1397" s="780"/>
      <c r="P1397" s="780"/>
      <c r="Q1397" s="781"/>
      <c r="R1397" s="778"/>
      <c r="S1397" s="778"/>
      <c r="T1397" s="778"/>
      <c r="U1397" s="778"/>
      <c r="V1397" s="778"/>
      <c r="W1397" s="778"/>
      <c r="X1397" s="778"/>
      <c r="Y1397" s="778"/>
      <c r="Z1397" s="778"/>
      <c r="AA1397" s="778"/>
      <c r="AB1397" s="778"/>
      <c r="AC1397" s="778"/>
      <c r="AD1397" s="778"/>
      <c r="AE1397" s="778"/>
      <c r="AF1397" s="778"/>
      <c r="AG1397" s="778"/>
      <c r="AH1397" s="778"/>
      <c r="AI1397" s="778"/>
      <c r="AJ1397" s="778"/>
      <c r="AK1397" s="778"/>
      <c r="AL1397" s="778"/>
      <c r="AM1397" s="778"/>
      <c r="AN1397" s="778"/>
      <c r="AO1397" s="778"/>
      <c r="AP1397" s="778"/>
      <c r="AQ1397" s="778"/>
      <c r="AR1397" s="778"/>
      <c r="AS1397" s="778"/>
      <c r="AT1397" s="778"/>
      <c r="AU1397" s="778"/>
      <c r="AV1397" s="778"/>
      <c r="AW1397" s="778"/>
      <c r="AX1397" s="778"/>
      <c r="AY1397" s="778"/>
      <c r="AZ1397" s="778"/>
      <c r="BA1397" s="778"/>
      <c r="BB1397" s="778"/>
      <c r="BC1397" s="778"/>
      <c r="BD1397" s="778"/>
      <c r="BE1397" s="778"/>
      <c r="BF1397" s="778"/>
      <c r="BG1397" s="778"/>
      <c r="BH1397" s="778"/>
      <c r="BI1397" s="778"/>
      <c r="BJ1397" s="778"/>
      <c r="BK1397" s="778"/>
      <c r="BL1397" s="778"/>
      <c r="BM1397" s="778"/>
      <c r="BN1397" s="778"/>
      <c r="BO1397" s="778"/>
      <c r="BP1397" s="778"/>
      <c r="BQ1397" s="778"/>
      <c r="BR1397" s="778"/>
      <c r="BS1397" s="778"/>
      <c r="BT1397" s="778"/>
      <c r="BU1397" s="778"/>
      <c r="BV1397" s="778"/>
      <c r="BW1397" s="778"/>
      <c r="BX1397" s="778"/>
      <c r="BY1397" s="778"/>
      <c r="BZ1397" s="778"/>
      <c r="CA1397" s="778"/>
      <c r="CB1397" s="778"/>
      <c r="CC1397" s="778"/>
      <c r="CD1397" s="778"/>
      <c r="CE1397" s="778"/>
      <c r="CF1397" s="778"/>
      <c r="CG1397" s="778"/>
      <c r="CH1397" s="778"/>
      <c r="CI1397" s="778"/>
      <c r="CJ1397" s="778"/>
      <c r="CK1397" s="778"/>
      <c r="CL1397" s="778"/>
      <c r="CM1397" s="778"/>
      <c r="CN1397" s="778"/>
      <c r="CO1397" s="778"/>
      <c r="CP1397" s="778"/>
      <c r="CQ1397" s="778"/>
      <c r="CR1397" s="778"/>
      <c r="CS1397" s="778"/>
      <c r="CT1397" s="778"/>
      <c r="CU1397" s="778"/>
      <c r="CV1397" s="778"/>
      <c r="CW1397" s="778"/>
      <c r="CX1397" s="778"/>
      <c r="CY1397" s="778"/>
      <c r="CZ1397" s="778"/>
      <c r="DA1397" s="778"/>
      <c r="DB1397" s="778"/>
      <c r="DC1397" s="778"/>
      <c r="DD1397" s="778"/>
      <c r="DE1397" s="778"/>
      <c r="DF1397" s="778"/>
      <c r="DG1397" s="778"/>
      <c r="DH1397" s="778"/>
      <c r="DI1397" s="778"/>
      <c r="DJ1397" s="778"/>
      <c r="DK1397" s="778"/>
      <c r="DL1397" s="778"/>
      <c r="DM1397" s="778"/>
      <c r="DN1397" s="778"/>
      <c r="DO1397" s="778"/>
      <c r="DP1397" s="778"/>
      <c r="DQ1397" s="778"/>
      <c r="DR1397" s="778"/>
      <c r="DS1397" s="778"/>
      <c r="DT1397" s="778"/>
      <c r="DU1397" s="778"/>
      <c r="DV1397" s="778"/>
      <c r="DW1397" s="778"/>
      <c r="DX1397" s="778"/>
      <c r="DY1397" s="778"/>
      <c r="DZ1397" s="778"/>
      <c r="EA1397" s="778"/>
      <c r="EB1397" s="778"/>
      <c r="EC1397" s="778"/>
      <c r="ED1397" s="778"/>
      <c r="EE1397" s="778"/>
      <c r="EF1397" s="778"/>
      <c r="EG1397" s="778"/>
      <c r="EH1397" s="778"/>
      <c r="EI1397" s="778"/>
      <c r="EJ1397" s="778"/>
      <c r="EK1397" s="778"/>
      <c r="EL1397" s="778"/>
      <c r="EM1397" s="778"/>
      <c r="EN1397" s="778"/>
      <c r="EO1397" s="778"/>
      <c r="EP1397" s="778"/>
      <c r="EQ1397" s="778"/>
      <c r="ER1397" s="778"/>
      <c r="ES1397" s="778"/>
      <c r="ET1397" s="778"/>
      <c r="EU1397" s="778"/>
      <c r="EV1397" s="778"/>
      <c r="EW1397" s="778"/>
      <c r="EX1397" s="778"/>
      <c r="EY1397" s="778"/>
      <c r="EZ1397" s="778"/>
      <c r="FA1397" s="778"/>
      <c r="FB1397" s="778"/>
      <c r="FC1397" s="778"/>
      <c r="FD1397" s="778"/>
      <c r="FE1397" s="778"/>
      <c r="FF1397" s="778"/>
      <c r="FG1397" s="778"/>
      <c r="FH1397" s="778"/>
      <c r="FI1397" s="778"/>
      <c r="FJ1397" s="778"/>
      <c r="FK1397" s="778"/>
      <c r="FL1397" s="778"/>
      <c r="FM1397" s="778"/>
      <c r="FN1397" s="778"/>
      <c r="FO1397" s="778"/>
      <c r="FP1397" s="778"/>
      <c r="FQ1397" s="778"/>
      <c r="FR1397" s="778"/>
      <c r="FS1397" s="778"/>
      <c r="FT1397" s="778"/>
      <c r="FU1397" s="778"/>
      <c r="FV1397" s="778"/>
      <c r="FW1397" s="778"/>
      <c r="FX1397" s="778"/>
      <c r="FY1397" s="778"/>
      <c r="FZ1397" s="778"/>
      <c r="GA1397" s="778"/>
      <c r="GB1397" s="778"/>
      <c r="GC1397" s="778"/>
      <c r="GD1397" s="778"/>
      <c r="GE1397" s="778"/>
      <c r="GF1397" s="778"/>
      <c r="GG1397" s="778"/>
      <c r="GH1397" s="778"/>
      <c r="GI1397" s="778"/>
      <c r="GJ1397" s="778"/>
      <c r="GK1397" s="778"/>
      <c r="GL1397" s="778"/>
      <c r="GM1397" s="778"/>
      <c r="GN1397" s="778"/>
      <c r="GO1397" s="778"/>
      <c r="GP1397" s="778"/>
      <c r="GQ1397" s="778"/>
      <c r="GR1397" s="778"/>
      <c r="GS1397" s="778"/>
      <c r="GT1397" s="778"/>
      <c r="GU1397" s="778"/>
      <c r="GV1397" s="778"/>
      <c r="GW1397" s="778"/>
      <c r="GX1397" s="778"/>
      <c r="GY1397" s="778"/>
      <c r="GZ1397" s="778"/>
      <c r="HA1397" s="778"/>
      <c r="HB1397" s="778"/>
      <c r="HC1397" s="778"/>
      <c r="HD1397" s="778"/>
      <c r="HE1397" s="778"/>
      <c r="HF1397" s="778"/>
      <c r="HG1397" s="778"/>
      <c r="HH1397" s="778"/>
    </row>
    <row r="1398" spans="1:216" s="782" customFormat="1">
      <c r="A1398" s="779"/>
      <c r="B1398" s="780"/>
      <c r="C1398" s="780"/>
      <c r="D1398" s="780"/>
      <c r="E1398" s="780"/>
      <c r="F1398" s="780"/>
      <c r="G1398" s="780"/>
      <c r="H1398" s="780"/>
      <c r="I1398" s="780"/>
      <c r="J1398" s="780"/>
      <c r="K1398" s="780"/>
      <c r="L1398" s="780"/>
      <c r="M1398" s="780"/>
      <c r="N1398" s="780"/>
      <c r="O1398" s="780"/>
      <c r="P1398" s="780"/>
      <c r="Q1398" s="781"/>
      <c r="R1398" s="778"/>
      <c r="S1398" s="778"/>
      <c r="T1398" s="778"/>
      <c r="U1398" s="778"/>
      <c r="V1398" s="778"/>
      <c r="W1398" s="778"/>
      <c r="X1398" s="778"/>
      <c r="Y1398" s="778"/>
      <c r="Z1398" s="778"/>
      <c r="AA1398" s="778"/>
      <c r="AB1398" s="778"/>
      <c r="AC1398" s="778"/>
      <c r="AD1398" s="778"/>
      <c r="AE1398" s="778"/>
      <c r="AF1398" s="778"/>
      <c r="AG1398" s="778"/>
      <c r="AH1398" s="778"/>
      <c r="AI1398" s="778"/>
      <c r="AJ1398" s="778"/>
      <c r="AK1398" s="778"/>
      <c r="AL1398" s="778"/>
      <c r="AM1398" s="778"/>
      <c r="AN1398" s="778"/>
      <c r="AO1398" s="778"/>
      <c r="AP1398" s="778"/>
      <c r="AQ1398" s="778"/>
      <c r="AR1398" s="778"/>
      <c r="AS1398" s="778"/>
      <c r="AT1398" s="778"/>
      <c r="AU1398" s="778"/>
      <c r="AV1398" s="778"/>
      <c r="AW1398" s="778"/>
      <c r="AX1398" s="778"/>
      <c r="AY1398" s="778"/>
      <c r="AZ1398" s="778"/>
      <c r="BA1398" s="778"/>
      <c r="BB1398" s="778"/>
      <c r="BC1398" s="778"/>
      <c r="BD1398" s="778"/>
      <c r="BE1398" s="778"/>
      <c r="BF1398" s="778"/>
      <c r="BG1398" s="778"/>
      <c r="BH1398" s="778"/>
      <c r="BI1398" s="778"/>
      <c r="BJ1398" s="778"/>
      <c r="BK1398" s="778"/>
      <c r="BL1398" s="778"/>
      <c r="BM1398" s="778"/>
      <c r="BN1398" s="778"/>
      <c r="BO1398" s="778"/>
      <c r="BP1398" s="778"/>
      <c r="BQ1398" s="778"/>
      <c r="BR1398" s="778"/>
      <c r="BS1398" s="778"/>
      <c r="BT1398" s="778"/>
      <c r="BU1398" s="778"/>
      <c r="BV1398" s="778"/>
      <c r="BW1398" s="778"/>
      <c r="BX1398" s="778"/>
      <c r="BY1398" s="778"/>
      <c r="BZ1398" s="778"/>
      <c r="CA1398" s="778"/>
      <c r="CB1398" s="778"/>
      <c r="CC1398" s="778"/>
      <c r="CD1398" s="778"/>
      <c r="CE1398" s="778"/>
      <c r="CF1398" s="778"/>
      <c r="CG1398" s="778"/>
      <c r="CH1398" s="778"/>
      <c r="CI1398" s="778"/>
      <c r="CJ1398" s="778"/>
      <c r="CK1398" s="778"/>
      <c r="CL1398" s="778"/>
      <c r="CM1398" s="778"/>
      <c r="CN1398" s="778"/>
      <c r="CO1398" s="778"/>
      <c r="CP1398" s="778"/>
      <c r="CQ1398" s="778"/>
      <c r="CR1398" s="778"/>
      <c r="CS1398" s="778"/>
      <c r="CT1398" s="778"/>
      <c r="CU1398" s="778"/>
      <c r="CV1398" s="778"/>
      <c r="CW1398" s="778"/>
      <c r="CX1398" s="778"/>
      <c r="CY1398" s="778"/>
      <c r="CZ1398" s="778"/>
      <c r="DA1398" s="778"/>
      <c r="DB1398" s="778"/>
      <c r="DC1398" s="778"/>
      <c r="DD1398" s="778"/>
      <c r="DE1398" s="778"/>
      <c r="DF1398" s="778"/>
      <c r="DG1398" s="778"/>
      <c r="DH1398" s="778"/>
      <c r="DI1398" s="778"/>
      <c r="DJ1398" s="778"/>
      <c r="DK1398" s="778"/>
      <c r="DL1398" s="778"/>
      <c r="DM1398" s="778"/>
      <c r="DN1398" s="778"/>
      <c r="DO1398" s="778"/>
      <c r="DP1398" s="778"/>
      <c r="DQ1398" s="778"/>
      <c r="DR1398" s="778"/>
      <c r="DS1398" s="778"/>
      <c r="DT1398" s="778"/>
      <c r="DU1398" s="778"/>
      <c r="DV1398" s="778"/>
      <c r="DW1398" s="778"/>
      <c r="DX1398" s="778"/>
      <c r="DY1398" s="778"/>
      <c r="DZ1398" s="778"/>
      <c r="EA1398" s="778"/>
      <c r="EB1398" s="778"/>
      <c r="EC1398" s="778"/>
      <c r="ED1398" s="778"/>
      <c r="EE1398" s="778"/>
      <c r="EF1398" s="778"/>
      <c r="EG1398" s="778"/>
      <c r="EH1398" s="778"/>
      <c r="EI1398" s="778"/>
      <c r="EJ1398" s="778"/>
      <c r="EK1398" s="778"/>
      <c r="EL1398" s="778"/>
      <c r="EM1398" s="778"/>
      <c r="EN1398" s="778"/>
      <c r="EO1398" s="778"/>
      <c r="EP1398" s="778"/>
      <c r="EQ1398" s="778"/>
      <c r="ER1398" s="778"/>
      <c r="ES1398" s="778"/>
      <c r="ET1398" s="778"/>
      <c r="EU1398" s="778"/>
      <c r="EV1398" s="778"/>
      <c r="EW1398" s="778"/>
      <c r="EX1398" s="778"/>
      <c r="EY1398" s="778"/>
      <c r="EZ1398" s="778"/>
      <c r="FA1398" s="778"/>
      <c r="FB1398" s="778"/>
      <c r="FC1398" s="778"/>
      <c r="FD1398" s="778"/>
      <c r="FE1398" s="778"/>
      <c r="FF1398" s="778"/>
      <c r="FG1398" s="778"/>
      <c r="FH1398" s="778"/>
      <c r="FI1398" s="778"/>
      <c r="FJ1398" s="778"/>
      <c r="FK1398" s="778"/>
      <c r="FL1398" s="778"/>
      <c r="FM1398" s="778"/>
      <c r="FN1398" s="778"/>
      <c r="FO1398" s="778"/>
      <c r="FP1398" s="778"/>
      <c r="FQ1398" s="778"/>
      <c r="FR1398" s="778"/>
      <c r="FS1398" s="778"/>
      <c r="FT1398" s="778"/>
      <c r="FU1398" s="778"/>
      <c r="FV1398" s="778"/>
      <c r="FW1398" s="778"/>
      <c r="FX1398" s="778"/>
      <c r="FY1398" s="778"/>
      <c r="FZ1398" s="778"/>
      <c r="GA1398" s="778"/>
      <c r="GB1398" s="778"/>
      <c r="GC1398" s="778"/>
      <c r="GD1398" s="778"/>
      <c r="GE1398" s="778"/>
      <c r="GF1398" s="778"/>
      <c r="GG1398" s="778"/>
      <c r="GH1398" s="778"/>
      <c r="GI1398" s="778"/>
      <c r="GJ1398" s="778"/>
      <c r="GK1398" s="778"/>
      <c r="GL1398" s="778"/>
      <c r="GM1398" s="778"/>
      <c r="GN1398" s="778"/>
      <c r="GO1398" s="778"/>
      <c r="GP1398" s="778"/>
      <c r="GQ1398" s="778"/>
      <c r="GR1398" s="778"/>
      <c r="GS1398" s="778"/>
      <c r="GT1398" s="778"/>
      <c r="GU1398" s="778"/>
      <c r="GV1398" s="778"/>
      <c r="GW1398" s="778"/>
      <c r="GX1398" s="778"/>
      <c r="GY1398" s="778"/>
      <c r="GZ1398" s="778"/>
      <c r="HA1398" s="778"/>
      <c r="HB1398" s="778"/>
      <c r="HC1398" s="778"/>
      <c r="HD1398" s="778"/>
      <c r="HE1398" s="778"/>
      <c r="HF1398" s="778"/>
      <c r="HG1398" s="778"/>
      <c r="HH1398" s="778"/>
    </row>
    <row r="1399" spans="1:216" s="782" customFormat="1">
      <c r="A1399" s="779"/>
      <c r="B1399" s="780"/>
      <c r="C1399" s="780"/>
      <c r="D1399" s="780"/>
      <c r="E1399" s="780"/>
      <c r="F1399" s="780"/>
      <c r="G1399" s="780"/>
      <c r="H1399" s="780"/>
      <c r="I1399" s="780"/>
      <c r="J1399" s="780"/>
      <c r="K1399" s="780"/>
      <c r="L1399" s="780"/>
      <c r="M1399" s="780"/>
      <c r="N1399" s="780"/>
      <c r="O1399" s="780"/>
      <c r="P1399" s="780"/>
      <c r="Q1399" s="781"/>
      <c r="R1399" s="778"/>
      <c r="S1399" s="778"/>
      <c r="T1399" s="778"/>
      <c r="U1399" s="778"/>
      <c r="V1399" s="778"/>
      <c r="W1399" s="778"/>
      <c r="X1399" s="778"/>
      <c r="Y1399" s="778"/>
      <c r="Z1399" s="778"/>
      <c r="AA1399" s="778"/>
      <c r="AB1399" s="778"/>
      <c r="AC1399" s="778"/>
      <c r="AD1399" s="778"/>
      <c r="AE1399" s="778"/>
      <c r="AF1399" s="778"/>
      <c r="AG1399" s="778"/>
      <c r="AH1399" s="778"/>
      <c r="AI1399" s="778"/>
      <c r="AJ1399" s="778"/>
      <c r="AK1399" s="778"/>
      <c r="AL1399" s="778"/>
      <c r="AM1399" s="778"/>
      <c r="AN1399" s="778"/>
      <c r="AO1399" s="778"/>
      <c r="AP1399" s="778"/>
      <c r="AQ1399" s="778"/>
      <c r="AR1399" s="778"/>
      <c r="AS1399" s="778"/>
      <c r="AT1399" s="778"/>
      <c r="AU1399" s="778"/>
      <c r="AV1399" s="778"/>
      <c r="AW1399" s="778"/>
      <c r="AX1399" s="778"/>
      <c r="AY1399" s="778"/>
      <c r="AZ1399" s="778"/>
      <c r="BA1399" s="778"/>
      <c r="BB1399" s="778"/>
      <c r="BC1399" s="778"/>
      <c r="BD1399" s="778"/>
      <c r="BE1399" s="778"/>
      <c r="BF1399" s="778"/>
      <c r="BG1399" s="778"/>
      <c r="BH1399" s="778"/>
      <c r="BI1399" s="778"/>
      <c r="BJ1399" s="778"/>
      <c r="BK1399" s="778"/>
      <c r="BL1399" s="778"/>
      <c r="BM1399" s="778"/>
      <c r="BN1399" s="778"/>
      <c r="BO1399" s="778"/>
      <c r="BP1399" s="778"/>
      <c r="BQ1399" s="778"/>
      <c r="BR1399" s="778"/>
      <c r="BS1399" s="778"/>
      <c r="BT1399" s="778"/>
      <c r="BU1399" s="778"/>
      <c r="BV1399" s="778"/>
      <c r="BW1399" s="778"/>
      <c r="BX1399" s="778"/>
      <c r="BY1399" s="778"/>
      <c r="BZ1399" s="778"/>
      <c r="CA1399" s="778"/>
      <c r="CB1399" s="778"/>
      <c r="CC1399" s="778"/>
      <c r="CD1399" s="778"/>
      <c r="CE1399" s="778"/>
      <c r="CF1399" s="778"/>
      <c r="CG1399" s="778"/>
      <c r="CH1399" s="778"/>
      <c r="CI1399" s="778"/>
      <c r="CJ1399" s="778"/>
      <c r="CK1399" s="778"/>
      <c r="CL1399" s="778"/>
      <c r="CM1399" s="778"/>
      <c r="CN1399" s="778"/>
      <c r="CO1399" s="778"/>
      <c r="CP1399" s="778"/>
      <c r="CQ1399" s="778"/>
      <c r="CR1399" s="778"/>
      <c r="CS1399" s="778"/>
      <c r="CT1399" s="778"/>
      <c r="CU1399" s="778"/>
      <c r="CV1399" s="778"/>
      <c r="CW1399" s="778"/>
      <c r="CX1399" s="778"/>
      <c r="CY1399" s="778"/>
      <c r="CZ1399" s="778"/>
      <c r="DA1399" s="778"/>
      <c r="DB1399" s="778"/>
      <c r="DC1399" s="778"/>
      <c r="DD1399" s="778"/>
      <c r="DE1399" s="778"/>
      <c r="DF1399" s="778"/>
      <c r="DG1399" s="778"/>
      <c r="DH1399" s="778"/>
      <c r="DI1399" s="778"/>
      <c r="DJ1399" s="778"/>
      <c r="DK1399" s="778"/>
      <c r="DL1399" s="778"/>
      <c r="DM1399" s="778"/>
      <c r="DN1399" s="778"/>
      <c r="DO1399" s="778"/>
      <c r="DP1399" s="778"/>
      <c r="DQ1399" s="778"/>
      <c r="DR1399" s="778"/>
      <c r="DS1399" s="778"/>
      <c r="DT1399" s="778"/>
      <c r="DU1399" s="778"/>
      <c r="DV1399" s="778"/>
      <c r="DW1399" s="778"/>
      <c r="DX1399" s="778"/>
      <c r="DY1399" s="778"/>
      <c r="DZ1399" s="778"/>
      <c r="EA1399" s="778"/>
      <c r="EB1399" s="778"/>
      <c r="EC1399" s="778"/>
      <c r="ED1399" s="778"/>
      <c r="EE1399" s="778"/>
      <c r="EF1399" s="778"/>
      <c r="EG1399" s="778"/>
      <c r="EH1399" s="778"/>
      <c r="EI1399" s="778"/>
      <c r="EJ1399" s="778"/>
      <c r="EK1399" s="778"/>
      <c r="EL1399" s="778"/>
      <c r="EM1399" s="778"/>
      <c r="EN1399" s="778"/>
      <c r="EO1399" s="778"/>
      <c r="EP1399" s="778"/>
      <c r="EQ1399" s="778"/>
      <c r="ER1399" s="778"/>
      <c r="ES1399" s="778"/>
      <c r="ET1399" s="778"/>
      <c r="EU1399" s="778"/>
      <c r="EV1399" s="778"/>
      <c r="EW1399" s="778"/>
      <c r="EX1399" s="778"/>
      <c r="EY1399" s="778"/>
      <c r="EZ1399" s="778"/>
      <c r="FA1399" s="778"/>
      <c r="FB1399" s="778"/>
      <c r="FC1399" s="778"/>
      <c r="FD1399" s="778"/>
      <c r="FE1399" s="778"/>
      <c r="FF1399" s="778"/>
      <c r="FG1399" s="778"/>
      <c r="FH1399" s="778"/>
      <c r="FI1399" s="778"/>
      <c r="FJ1399" s="778"/>
      <c r="FK1399" s="778"/>
      <c r="FL1399" s="778"/>
      <c r="FM1399" s="778"/>
      <c r="FN1399" s="778"/>
      <c r="FO1399" s="778"/>
      <c r="FP1399" s="778"/>
      <c r="FQ1399" s="778"/>
      <c r="FR1399" s="778"/>
      <c r="FS1399" s="778"/>
      <c r="FT1399" s="778"/>
      <c r="FU1399" s="778"/>
      <c r="FV1399" s="778"/>
      <c r="FW1399" s="778"/>
      <c r="FX1399" s="778"/>
      <c r="FY1399" s="778"/>
      <c r="FZ1399" s="778"/>
      <c r="GA1399" s="778"/>
      <c r="GB1399" s="778"/>
      <c r="GC1399" s="778"/>
      <c r="GD1399" s="778"/>
      <c r="GE1399" s="778"/>
      <c r="GF1399" s="778"/>
      <c r="GG1399" s="778"/>
      <c r="GH1399" s="778"/>
      <c r="GI1399" s="778"/>
      <c r="GJ1399" s="778"/>
      <c r="GK1399" s="778"/>
      <c r="GL1399" s="778"/>
      <c r="GM1399" s="778"/>
      <c r="GN1399" s="778"/>
      <c r="GO1399" s="778"/>
      <c r="GP1399" s="778"/>
      <c r="GQ1399" s="778"/>
      <c r="GR1399" s="778"/>
      <c r="GS1399" s="778"/>
      <c r="GT1399" s="778"/>
      <c r="GU1399" s="778"/>
      <c r="GV1399" s="778"/>
      <c r="GW1399" s="778"/>
      <c r="GX1399" s="778"/>
      <c r="GY1399" s="778"/>
      <c r="GZ1399" s="778"/>
      <c r="HA1399" s="778"/>
      <c r="HB1399" s="778"/>
      <c r="HC1399" s="778"/>
      <c r="HD1399" s="778"/>
      <c r="HE1399" s="778"/>
      <c r="HF1399" s="778"/>
      <c r="HG1399" s="778"/>
      <c r="HH1399" s="778"/>
    </row>
    <row r="1400" spans="1:216" s="782" customFormat="1">
      <c r="A1400" s="779"/>
      <c r="B1400" s="780"/>
      <c r="C1400" s="780"/>
      <c r="D1400" s="780"/>
      <c r="E1400" s="780"/>
      <c r="F1400" s="780"/>
      <c r="G1400" s="780"/>
      <c r="H1400" s="780"/>
      <c r="I1400" s="780"/>
      <c r="J1400" s="780"/>
      <c r="K1400" s="780"/>
      <c r="L1400" s="780"/>
      <c r="M1400" s="780"/>
      <c r="N1400" s="780"/>
      <c r="O1400" s="780"/>
      <c r="P1400" s="780"/>
      <c r="Q1400" s="781"/>
      <c r="R1400" s="778"/>
      <c r="S1400" s="778"/>
      <c r="T1400" s="778"/>
      <c r="U1400" s="778"/>
      <c r="V1400" s="778"/>
      <c r="W1400" s="778"/>
      <c r="X1400" s="778"/>
      <c r="Y1400" s="778"/>
      <c r="Z1400" s="778"/>
      <c r="AA1400" s="778"/>
      <c r="AB1400" s="778"/>
      <c r="AC1400" s="778"/>
      <c r="AD1400" s="778"/>
      <c r="AE1400" s="778"/>
      <c r="AF1400" s="778"/>
      <c r="AG1400" s="778"/>
      <c r="AH1400" s="778"/>
      <c r="AI1400" s="778"/>
      <c r="AJ1400" s="778"/>
      <c r="AK1400" s="778"/>
      <c r="AL1400" s="778"/>
      <c r="AM1400" s="778"/>
      <c r="AN1400" s="778"/>
      <c r="AO1400" s="778"/>
      <c r="AP1400" s="778"/>
      <c r="AQ1400" s="778"/>
      <c r="AR1400" s="778"/>
      <c r="AS1400" s="778"/>
      <c r="AT1400" s="778"/>
      <c r="AU1400" s="778"/>
      <c r="AV1400" s="778"/>
      <c r="AW1400" s="778"/>
      <c r="AX1400" s="778"/>
      <c r="AY1400" s="778"/>
      <c r="AZ1400" s="778"/>
      <c r="BA1400" s="778"/>
      <c r="BB1400" s="778"/>
      <c r="BC1400" s="778"/>
      <c r="BD1400" s="778"/>
      <c r="BE1400" s="778"/>
      <c r="BF1400" s="778"/>
      <c r="BG1400" s="778"/>
      <c r="BH1400" s="778"/>
      <c r="BI1400" s="778"/>
      <c r="BJ1400" s="778"/>
      <c r="BK1400" s="778"/>
      <c r="BL1400" s="778"/>
      <c r="BM1400" s="778"/>
      <c r="BN1400" s="778"/>
      <c r="BO1400" s="778"/>
      <c r="BP1400" s="778"/>
      <c r="BQ1400" s="778"/>
      <c r="BR1400" s="778"/>
      <c r="BS1400" s="778"/>
      <c r="BT1400" s="778"/>
      <c r="BU1400" s="778"/>
      <c r="BV1400" s="778"/>
      <c r="BW1400" s="778"/>
      <c r="BX1400" s="778"/>
      <c r="BY1400" s="778"/>
      <c r="BZ1400" s="778"/>
      <c r="CA1400" s="778"/>
      <c r="CB1400" s="778"/>
      <c r="CC1400" s="778"/>
      <c r="CD1400" s="778"/>
      <c r="CE1400" s="778"/>
      <c r="CF1400" s="778"/>
      <c r="CG1400" s="778"/>
      <c r="CH1400" s="778"/>
      <c r="CI1400" s="778"/>
      <c r="CJ1400" s="778"/>
      <c r="CK1400" s="778"/>
      <c r="CL1400" s="778"/>
      <c r="CM1400" s="778"/>
      <c r="CN1400" s="778"/>
      <c r="CO1400" s="778"/>
      <c r="CP1400" s="778"/>
      <c r="CQ1400" s="778"/>
      <c r="CR1400" s="778"/>
      <c r="CS1400" s="778"/>
      <c r="CT1400" s="778"/>
      <c r="CU1400" s="778"/>
      <c r="CV1400" s="778"/>
      <c r="CW1400" s="778"/>
      <c r="CX1400" s="778"/>
      <c r="CY1400" s="778"/>
      <c r="CZ1400" s="778"/>
      <c r="DA1400" s="778"/>
      <c r="DB1400" s="778"/>
      <c r="DC1400" s="778"/>
      <c r="DD1400" s="778"/>
      <c r="DE1400" s="778"/>
      <c r="DF1400" s="778"/>
      <c r="DG1400" s="778"/>
      <c r="DH1400" s="778"/>
      <c r="DI1400" s="778"/>
      <c r="DJ1400" s="778"/>
      <c r="DK1400" s="778"/>
      <c r="DL1400" s="778"/>
      <c r="DM1400" s="778"/>
      <c r="DN1400" s="778"/>
      <c r="DO1400" s="778"/>
      <c r="DP1400" s="778"/>
      <c r="DQ1400" s="778"/>
      <c r="DR1400" s="778"/>
      <c r="DS1400" s="778"/>
      <c r="DT1400" s="778"/>
      <c r="DU1400" s="778"/>
      <c r="DV1400" s="778"/>
      <c r="DW1400" s="778"/>
      <c r="DX1400" s="778"/>
      <c r="DY1400" s="778"/>
      <c r="DZ1400" s="778"/>
      <c r="EA1400" s="778"/>
      <c r="EB1400" s="778"/>
      <c r="EC1400" s="778"/>
      <c r="ED1400" s="778"/>
      <c r="EE1400" s="778"/>
      <c r="EF1400" s="778"/>
      <c r="EG1400" s="778"/>
      <c r="EH1400" s="778"/>
      <c r="EI1400" s="778"/>
      <c r="EJ1400" s="778"/>
      <c r="EK1400" s="778"/>
      <c r="EL1400" s="778"/>
      <c r="EM1400" s="778"/>
      <c r="EN1400" s="778"/>
      <c r="EO1400" s="778"/>
      <c r="EP1400" s="778"/>
      <c r="EQ1400" s="778"/>
      <c r="ER1400" s="778"/>
      <c r="ES1400" s="778"/>
      <c r="ET1400" s="778"/>
      <c r="EU1400" s="778"/>
      <c r="EV1400" s="778"/>
      <c r="EW1400" s="778"/>
      <c r="EX1400" s="778"/>
      <c r="EY1400" s="778"/>
      <c r="EZ1400" s="778"/>
      <c r="FA1400" s="778"/>
      <c r="FB1400" s="778"/>
      <c r="FC1400" s="778"/>
      <c r="FD1400" s="778"/>
      <c r="FE1400" s="778"/>
      <c r="FF1400" s="778"/>
      <c r="FG1400" s="778"/>
      <c r="FH1400" s="778"/>
      <c r="FI1400" s="778"/>
      <c r="FJ1400" s="778"/>
      <c r="FK1400" s="778"/>
      <c r="FL1400" s="778"/>
      <c r="FM1400" s="778"/>
      <c r="FN1400" s="778"/>
      <c r="FO1400" s="778"/>
      <c r="FP1400" s="778"/>
      <c r="FQ1400" s="778"/>
      <c r="FR1400" s="778"/>
      <c r="FS1400" s="778"/>
      <c r="FT1400" s="778"/>
      <c r="FU1400" s="778"/>
      <c r="FV1400" s="778"/>
      <c r="FW1400" s="778"/>
      <c r="FX1400" s="778"/>
      <c r="FY1400" s="778"/>
      <c r="FZ1400" s="778"/>
      <c r="GA1400" s="778"/>
      <c r="GB1400" s="778"/>
      <c r="GC1400" s="778"/>
      <c r="GD1400" s="778"/>
      <c r="GE1400" s="778"/>
      <c r="GF1400" s="778"/>
      <c r="GG1400" s="778"/>
      <c r="GH1400" s="778"/>
      <c r="GI1400" s="778"/>
      <c r="GJ1400" s="778"/>
      <c r="GK1400" s="778"/>
      <c r="GL1400" s="778"/>
      <c r="GM1400" s="778"/>
      <c r="GN1400" s="778"/>
      <c r="GO1400" s="778"/>
      <c r="GP1400" s="778"/>
      <c r="GQ1400" s="778"/>
      <c r="GR1400" s="778"/>
      <c r="GS1400" s="778"/>
      <c r="GT1400" s="778"/>
      <c r="GU1400" s="778"/>
      <c r="GV1400" s="778"/>
      <c r="GW1400" s="778"/>
      <c r="GX1400" s="778"/>
      <c r="GY1400" s="778"/>
      <c r="GZ1400" s="778"/>
      <c r="HA1400" s="778"/>
      <c r="HB1400" s="778"/>
      <c r="HC1400" s="778"/>
      <c r="HD1400" s="778"/>
      <c r="HE1400" s="778"/>
      <c r="HF1400" s="778"/>
      <c r="HG1400" s="778"/>
      <c r="HH1400" s="778"/>
    </row>
    <row r="1401" spans="1:216" s="782" customFormat="1">
      <c r="A1401" s="779"/>
      <c r="B1401" s="780"/>
      <c r="C1401" s="780"/>
      <c r="D1401" s="780"/>
      <c r="E1401" s="780"/>
      <c r="F1401" s="780"/>
      <c r="G1401" s="780"/>
      <c r="H1401" s="780"/>
      <c r="I1401" s="780"/>
      <c r="J1401" s="780"/>
      <c r="K1401" s="780"/>
      <c r="L1401" s="780"/>
      <c r="M1401" s="780"/>
      <c r="N1401" s="780"/>
      <c r="O1401" s="780"/>
      <c r="P1401" s="780"/>
      <c r="Q1401" s="781"/>
      <c r="R1401" s="778"/>
      <c r="S1401" s="778"/>
      <c r="T1401" s="778"/>
      <c r="U1401" s="778"/>
      <c r="V1401" s="778"/>
      <c r="W1401" s="778"/>
      <c r="X1401" s="778"/>
      <c r="Y1401" s="778"/>
      <c r="Z1401" s="778"/>
      <c r="AA1401" s="778"/>
      <c r="AB1401" s="778"/>
      <c r="AC1401" s="778"/>
      <c r="AD1401" s="778"/>
      <c r="AE1401" s="778"/>
      <c r="AF1401" s="778"/>
      <c r="AG1401" s="778"/>
      <c r="AH1401" s="778"/>
      <c r="AI1401" s="778"/>
      <c r="AJ1401" s="778"/>
      <c r="AK1401" s="778"/>
      <c r="AL1401" s="778"/>
      <c r="AM1401" s="778"/>
      <c r="AN1401" s="778"/>
      <c r="AO1401" s="778"/>
      <c r="AP1401" s="778"/>
      <c r="AQ1401" s="778"/>
      <c r="AR1401" s="778"/>
      <c r="AS1401" s="778"/>
      <c r="AT1401" s="778"/>
      <c r="AU1401" s="778"/>
      <c r="AV1401" s="778"/>
      <c r="AW1401" s="778"/>
      <c r="AX1401" s="778"/>
      <c r="AY1401" s="778"/>
      <c r="AZ1401" s="778"/>
      <c r="BA1401" s="778"/>
      <c r="BB1401" s="778"/>
      <c r="BC1401" s="778"/>
      <c r="BD1401" s="778"/>
      <c r="BE1401" s="778"/>
      <c r="BF1401" s="778"/>
      <c r="BG1401" s="778"/>
      <c r="BH1401" s="778"/>
      <c r="BI1401" s="778"/>
      <c r="BJ1401" s="778"/>
      <c r="BK1401" s="778"/>
      <c r="BL1401" s="778"/>
      <c r="BM1401" s="778"/>
      <c r="BN1401" s="778"/>
      <c r="BO1401" s="778"/>
      <c r="BP1401" s="778"/>
      <c r="BQ1401" s="778"/>
      <c r="BR1401" s="778"/>
      <c r="BS1401" s="778"/>
      <c r="BT1401" s="778"/>
      <c r="BU1401" s="778"/>
      <c r="BV1401" s="778"/>
      <c r="BW1401" s="778"/>
      <c r="BX1401" s="778"/>
      <c r="BY1401" s="778"/>
      <c r="BZ1401" s="778"/>
      <c r="CA1401" s="778"/>
      <c r="CB1401" s="778"/>
      <c r="CC1401" s="778"/>
      <c r="CD1401" s="778"/>
      <c r="CE1401" s="778"/>
      <c r="CF1401" s="778"/>
      <c r="CG1401" s="778"/>
      <c r="CH1401" s="778"/>
      <c r="CI1401" s="778"/>
      <c r="CJ1401" s="778"/>
      <c r="CK1401" s="778"/>
      <c r="CL1401" s="778"/>
      <c r="CM1401" s="778"/>
      <c r="CN1401" s="778"/>
      <c r="CO1401" s="778"/>
      <c r="CP1401" s="778"/>
      <c r="CQ1401" s="778"/>
      <c r="CR1401" s="778"/>
      <c r="CS1401" s="778"/>
      <c r="CT1401" s="778"/>
      <c r="CU1401" s="778"/>
      <c r="CV1401" s="778"/>
      <c r="CW1401" s="778"/>
      <c r="CX1401" s="778"/>
      <c r="CY1401" s="778"/>
      <c r="CZ1401" s="778"/>
      <c r="DA1401" s="778"/>
      <c r="DB1401" s="778"/>
      <c r="DC1401" s="778"/>
      <c r="DD1401" s="778"/>
      <c r="DE1401" s="778"/>
      <c r="DF1401" s="778"/>
      <c r="DG1401" s="778"/>
      <c r="DH1401" s="778"/>
      <c r="DI1401" s="778"/>
      <c r="DJ1401" s="778"/>
      <c r="DK1401" s="778"/>
      <c r="DL1401" s="778"/>
      <c r="DM1401" s="778"/>
      <c r="DN1401" s="778"/>
      <c r="DO1401" s="778"/>
      <c r="DP1401" s="778"/>
      <c r="DQ1401" s="778"/>
      <c r="DR1401" s="778"/>
      <c r="DS1401" s="778"/>
      <c r="DT1401" s="778"/>
      <c r="DU1401" s="778"/>
      <c r="DV1401" s="778"/>
      <c r="DW1401" s="778"/>
      <c r="DX1401" s="778"/>
      <c r="DY1401" s="778"/>
      <c r="DZ1401" s="778"/>
      <c r="EA1401" s="778"/>
      <c r="EB1401" s="778"/>
      <c r="EC1401" s="778"/>
      <c r="ED1401" s="778"/>
      <c r="EE1401" s="778"/>
      <c r="EF1401" s="778"/>
      <c r="EG1401" s="778"/>
      <c r="EH1401" s="778"/>
      <c r="EI1401" s="778"/>
      <c r="EJ1401" s="778"/>
      <c r="EK1401" s="778"/>
      <c r="EL1401" s="778"/>
      <c r="EM1401" s="778"/>
      <c r="EN1401" s="778"/>
      <c r="EO1401" s="778"/>
      <c r="EP1401" s="778"/>
      <c r="EQ1401" s="778"/>
      <c r="ER1401" s="778"/>
      <c r="ES1401" s="778"/>
      <c r="ET1401" s="778"/>
      <c r="EU1401" s="778"/>
      <c r="EV1401" s="778"/>
      <c r="EW1401" s="778"/>
      <c r="EX1401" s="778"/>
      <c r="EY1401" s="778"/>
      <c r="EZ1401" s="778"/>
      <c r="FA1401" s="778"/>
      <c r="FB1401" s="778"/>
      <c r="FC1401" s="778"/>
      <c r="FD1401" s="778"/>
      <c r="FE1401" s="778"/>
      <c r="FF1401" s="778"/>
      <c r="FG1401" s="778"/>
      <c r="FH1401" s="778"/>
      <c r="FI1401" s="778"/>
      <c r="FJ1401" s="778"/>
      <c r="FK1401" s="778"/>
      <c r="FL1401" s="778"/>
      <c r="FM1401" s="778"/>
      <c r="FN1401" s="778"/>
      <c r="FO1401" s="778"/>
      <c r="FP1401" s="778"/>
      <c r="FQ1401" s="778"/>
      <c r="FR1401" s="778"/>
      <c r="FS1401" s="778"/>
      <c r="FT1401" s="778"/>
      <c r="FU1401" s="778"/>
      <c r="FV1401" s="778"/>
      <c r="FW1401" s="778"/>
      <c r="FX1401" s="778"/>
      <c r="FY1401" s="778"/>
      <c r="FZ1401" s="778"/>
      <c r="GA1401" s="778"/>
      <c r="GB1401" s="778"/>
      <c r="GC1401" s="778"/>
      <c r="GD1401" s="778"/>
      <c r="GE1401" s="778"/>
      <c r="GF1401" s="778"/>
      <c r="GG1401" s="778"/>
      <c r="GH1401" s="778"/>
      <c r="GI1401" s="778"/>
      <c r="GJ1401" s="778"/>
      <c r="GK1401" s="778"/>
      <c r="GL1401" s="778"/>
      <c r="GM1401" s="778"/>
      <c r="GN1401" s="778"/>
      <c r="GO1401" s="778"/>
      <c r="GP1401" s="778"/>
      <c r="GQ1401" s="778"/>
      <c r="GR1401" s="778"/>
      <c r="GS1401" s="778"/>
      <c r="GT1401" s="778"/>
      <c r="GU1401" s="778"/>
      <c r="GV1401" s="778"/>
      <c r="GW1401" s="778"/>
      <c r="GX1401" s="778"/>
      <c r="GY1401" s="778"/>
      <c r="GZ1401" s="778"/>
      <c r="HA1401" s="778"/>
      <c r="HB1401" s="778"/>
      <c r="HC1401" s="778"/>
      <c r="HD1401" s="778"/>
      <c r="HE1401" s="778"/>
      <c r="HF1401" s="778"/>
      <c r="HG1401" s="778"/>
      <c r="HH1401" s="778"/>
    </row>
    <row r="1402" spans="1:216" s="782" customFormat="1">
      <c r="A1402" s="779"/>
      <c r="B1402" s="780"/>
      <c r="C1402" s="780"/>
      <c r="D1402" s="780"/>
      <c r="E1402" s="780"/>
      <c r="F1402" s="780"/>
      <c r="G1402" s="780"/>
      <c r="H1402" s="780"/>
      <c r="I1402" s="780"/>
      <c r="J1402" s="780"/>
      <c r="K1402" s="780"/>
      <c r="L1402" s="780"/>
      <c r="M1402" s="780"/>
      <c r="N1402" s="780"/>
      <c r="O1402" s="780"/>
      <c r="P1402" s="780"/>
      <c r="Q1402" s="781"/>
      <c r="R1402" s="778"/>
      <c r="S1402" s="778"/>
      <c r="T1402" s="778"/>
      <c r="U1402" s="778"/>
      <c r="V1402" s="778"/>
      <c r="W1402" s="778"/>
      <c r="X1402" s="778"/>
      <c r="Y1402" s="778"/>
      <c r="Z1402" s="778"/>
      <c r="AA1402" s="778"/>
      <c r="AB1402" s="778"/>
      <c r="AC1402" s="778"/>
      <c r="AD1402" s="778"/>
      <c r="AE1402" s="778"/>
      <c r="AF1402" s="778"/>
      <c r="AG1402" s="778"/>
      <c r="AH1402" s="778"/>
      <c r="AI1402" s="778"/>
      <c r="AJ1402" s="778"/>
      <c r="AK1402" s="778"/>
      <c r="AL1402" s="778"/>
      <c r="AM1402" s="778"/>
      <c r="AN1402" s="778"/>
      <c r="AO1402" s="778"/>
      <c r="AP1402" s="778"/>
      <c r="AQ1402" s="778"/>
      <c r="AR1402" s="778"/>
      <c r="AS1402" s="778"/>
      <c r="AT1402" s="778"/>
      <c r="AU1402" s="778"/>
      <c r="AV1402" s="778"/>
      <c r="AW1402" s="778"/>
      <c r="AX1402" s="778"/>
      <c r="AY1402" s="778"/>
      <c r="AZ1402" s="778"/>
      <c r="BA1402" s="778"/>
      <c r="BB1402" s="778"/>
      <c r="BC1402" s="778"/>
      <c r="BD1402" s="778"/>
      <c r="BE1402" s="778"/>
      <c r="BF1402" s="778"/>
      <c r="BG1402" s="778"/>
      <c r="BH1402" s="778"/>
      <c r="BI1402" s="778"/>
      <c r="BJ1402" s="778"/>
      <c r="BK1402" s="778"/>
      <c r="BL1402" s="778"/>
      <c r="BM1402" s="778"/>
      <c r="BN1402" s="778"/>
      <c r="BO1402" s="778"/>
      <c r="BP1402" s="778"/>
      <c r="BQ1402" s="778"/>
      <c r="BR1402" s="778"/>
      <c r="BS1402" s="778"/>
      <c r="BT1402" s="778"/>
      <c r="BU1402" s="778"/>
      <c r="BV1402" s="778"/>
      <c r="BW1402" s="778"/>
      <c r="BX1402" s="778"/>
      <c r="BY1402" s="778"/>
      <c r="BZ1402" s="778"/>
      <c r="CA1402" s="778"/>
      <c r="CB1402" s="778"/>
      <c r="CC1402" s="778"/>
      <c r="CD1402" s="778"/>
      <c r="CE1402" s="778"/>
      <c r="CF1402" s="778"/>
      <c r="CG1402" s="778"/>
      <c r="CH1402" s="778"/>
      <c r="CI1402" s="778"/>
      <c r="CJ1402" s="778"/>
      <c r="CK1402" s="778"/>
      <c r="CL1402" s="778"/>
      <c r="CM1402" s="778"/>
      <c r="CN1402" s="778"/>
      <c r="CO1402" s="778"/>
      <c r="CP1402" s="778"/>
      <c r="CQ1402" s="778"/>
      <c r="CR1402" s="778"/>
      <c r="CS1402" s="778"/>
      <c r="CT1402" s="778"/>
      <c r="CU1402" s="778"/>
      <c r="CV1402" s="778"/>
      <c r="CW1402" s="778"/>
      <c r="CX1402" s="778"/>
      <c r="CY1402" s="778"/>
      <c r="CZ1402" s="778"/>
      <c r="DA1402" s="778"/>
      <c r="DB1402" s="778"/>
      <c r="DC1402" s="778"/>
      <c r="DD1402" s="778"/>
      <c r="DE1402" s="778"/>
      <c r="DF1402" s="778"/>
      <c r="DG1402" s="778"/>
      <c r="DH1402" s="778"/>
      <c r="DI1402" s="778"/>
      <c r="DJ1402" s="778"/>
      <c r="DK1402" s="778"/>
      <c r="DL1402" s="778"/>
      <c r="DM1402" s="778"/>
      <c r="DN1402" s="778"/>
      <c r="DO1402" s="778"/>
      <c r="DP1402" s="778"/>
      <c r="DQ1402" s="778"/>
      <c r="DR1402" s="778"/>
      <c r="DS1402" s="778"/>
      <c r="DT1402" s="778"/>
      <c r="DU1402" s="778"/>
      <c r="DV1402" s="778"/>
      <c r="DW1402" s="778"/>
      <c r="DX1402" s="778"/>
      <c r="DY1402" s="778"/>
      <c r="DZ1402" s="778"/>
      <c r="EA1402" s="778"/>
      <c r="EB1402" s="778"/>
      <c r="EC1402" s="778"/>
      <c r="ED1402" s="778"/>
      <c r="EE1402" s="778"/>
      <c r="EF1402" s="778"/>
      <c r="EG1402" s="778"/>
      <c r="EH1402" s="778"/>
      <c r="EI1402" s="778"/>
      <c r="EJ1402" s="778"/>
      <c r="EK1402" s="778"/>
      <c r="EL1402" s="778"/>
      <c r="EM1402" s="778"/>
      <c r="EN1402" s="778"/>
      <c r="EO1402" s="778"/>
      <c r="EP1402" s="778"/>
      <c r="EQ1402" s="778"/>
      <c r="ER1402" s="778"/>
      <c r="ES1402" s="778"/>
      <c r="ET1402" s="778"/>
      <c r="EU1402" s="778"/>
      <c r="EV1402" s="778"/>
      <c r="EW1402" s="778"/>
      <c r="EX1402" s="778"/>
      <c r="EY1402" s="778"/>
      <c r="EZ1402" s="778"/>
      <c r="FA1402" s="778"/>
      <c r="FB1402" s="778"/>
      <c r="FC1402" s="778"/>
      <c r="FD1402" s="778"/>
      <c r="FE1402" s="778"/>
      <c r="FF1402" s="778"/>
      <c r="FG1402" s="778"/>
      <c r="FH1402" s="778"/>
      <c r="FI1402" s="778"/>
      <c r="FJ1402" s="778"/>
      <c r="FK1402" s="778"/>
      <c r="FL1402" s="778"/>
      <c r="FM1402" s="778"/>
      <c r="FN1402" s="778"/>
      <c r="FO1402" s="778"/>
      <c r="FP1402" s="778"/>
      <c r="FQ1402" s="778"/>
      <c r="FR1402" s="778"/>
      <c r="FS1402" s="778"/>
      <c r="FT1402" s="778"/>
      <c r="FU1402" s="778"/>
      <c r="FV1402" s="778"/>
      <c r="FW1402" s="778"/>
      <c r="FX1402" s="778"/>
      <c r="FY1402" s="778"/>
      <c r="FZ1402" s="778"/>
      <c r="GA1402" s="778"/>
      <c r="GB1402" s="778"/>
      <c r="GC1402" s="778"/>
      <c r="GD1402" s="778"/>
      <c r="GE1402" s="778"/>
      <c r="GF1402" s="778"/>
      <c r="GG1402" s="778"/>
      <c r="GH1402" s="778"/>
      <c r="GI1402" s="778"/>
      <c r="GJ1402" s="778"/>
      <c r="GK1402" s="778"/>
      <c r="GL1402" s="778"/>
      <c r="GM1402" s="778"/>
      <c r="GN1402" s="778"/>
      <c r="GO1402" s="778"/>
      <c r="GP1402" s="778"/>
      <c r="GQ1402" s="778"/>
      <c r="GR1402" s="778"/>
      <c r="GS1402" s="778"/>
      <c r="GT1402" s="778"/>
      <c r="GU1402" s="778"/>
      <c r="GV1402" s="778"/>
      <c r="GW1402" s="778"/>
      <c r="GX1402" s="778"/>
      <c r="GY1402" s="778"/>
      <c r="GZ1402" s="778"/>
      <c r="HA1402" s="778"/>
      <c r="HB1402" s="778"/>
      <c r="HC1402" s="778"/>
      <c r="HD1402" s="778"/>
      <c r="HE1402" s="778"/>
      <c r="HF1402" s="778"/>
      <c r="HG1402" s="778"/>
      <c r="HH1402" s="778"/>
    </row>
    <row r="1403" spans="1:216" s="782" customFormat="1">
      <c r="A1403" s="779"/>
      <c r="B1403" s="780"/>
      <c r="C1403" s="780"/>
      <c r="D1403" s="780"/>
      <c r="E1403" s="780"/>
      <c r="F1403" s="780"/>
      <c r="G1403" s="780"/>
      <c r="H1403" s="780"/>
      <c r="I1403" s="780"/>
      <c r="J1403" s="780"/>
      <c r="K1403" s="780"/>
      <c r="L1403" s="780"/>
      <c r="M1403" s="780"/>
      <c r="N1403" s="780"/>
      <c r="O1403" s="780"/>
      <c r="P1403" s="780"/>
      <c r="Q1403" s="781"/>
      <c r="R1403" s="778"/>
      <c r="S1403" s="778"/>
      <c r="T1403" s="778"/>
      <c r="U1403" s="778"/>
      <c r="V1403" s="778"/>
      <c r="W1403" s="778"/>
      <c r="X1403" s="778"/>
      <c r="Y1403" s="778"/>
      <c r="Z1403" s="778"/>
      <c r="AA1403" s="778"/>
      <c r="AB1403" s="778"/>
      <c r="AC1403" s="778"/>
      <c r="AD1403" s="778"/>
      <c r="AE1403" s="778"/>
      <c r="AF1403" s="778"/>
      <c r="AG1403" s="778"/>
      <c r="AH1403" s="778"/>
      <c r="AI1403" s="778"/>
      <c r="AJ1403" s="778"/>
      <c r="AK1403" s="778"/>
      <c r="AL1403" s="778"/>
      <c r="AM1403" s="778"/>
      <c r="AN1403" s="778"/>
      <c r="AO1403" s="778"/>
      <c r="AP1403" s="778"/>
      <c r="AQ1403" s="778"/>
      <c r="AR1403" s="778"/>
      <c r="AS1403" s="778"/>
      <c r="AT1403" s="778"/>
      <c r="AU1403" s="778"/>
      <c r="AV1403" s="778"/>
      <c r="AW1403" s="778"/>
      <c r="AX1403" s="778"/>
      <c r="AY1403" s="778"/>
      <c r="AZ1403" s="778"/>
      <c r="BA1403" s="778"/>
      <c r="BB1403" s="778"/>
      <c r="BC1403" s="778"/>
      <c r="BD1403" s="778"/>
      <c r="BE1403" s="778"/>
      <c r="BF1403" s="778"/>
      <c r="BG1403" s="778"/>
      <c r="BH1403" s="778"/>
      <c r="BI1403" s="778"/>
      <c r="BJ1403" s="778"/>
      <c r="BK1403" s="778"/>
      <c r="BL1403" s="778"/>
      <c r="BM1403" s="778"/>
      <c r="BN1403" s="778"/>
      <c r="BO1403" s="778"/>
      <c r="BP1403" s="778"/>
      <c r="BQ1403" s="778"/>
      <c r="BR1403" s="778"/>
      <c r="BS1403" s="778"/>
      <c r="BT1403" s="778"/>
      <c r="BU1403" s="778"/>
      <c r="BV1403" s="778"/>
      <c r="BW1403" s="778"/>
      <c r="BX1403" s="778"/>
      <c r="BY1403" s="778"/>
      <c r="BZ1403" s="778"/>
      <c r="CA1403" s="778"/>
      <c r="CB1403" s="778"/>
      <c r="CC1403" s="778"/>
      <c r="CD1403" s="778"/>
      <c r="CE1403" s="778"/>
      <c r="CF1403" s="778"/>
      <c r="CG1403" s="778"/>
      <c r="CH1403" s="778"/>
      <c r="CI1403" s="778"/>
      <c r="CJ1403" s="778"/>
      <c r="CK1403" s="778"/>
      <c r="CL1403" s="778"/>
      <c r="CM1403" s="778"/>
      <c r="CN1403" s="778"/>
      <c r="CO1403" s="778"/>
      <c r="CP1403" s="778"/>
      <c r="CQ1403" s="778"/>
      <c r="CR1403" s="778"/>
      <c r="CS1403" s="778"/>
      <c r="CT1403" s="778"/>
      <c r="CU1403" s="778"/>
      <c r="CV1403" s="778"/>
      <c r="CW1403" s="778"/>
      <c r="CX1403" s="778"/>
      <c r="CY1403" s="778"/>
      <c r="CZ1403" s="778"/>
      <c r="DA1403" s="778"/>
      <c r="DB1403" s="778"/>
      <c r="DC1403" s="778"/>
      <c r="DD1403" s="778"/>
      <c r="DE1403" s="778"/>
      <c r="DF1403" s="778"/>
      <c r="DG1403" s="778"/>
      <c r="DH1403" s="778"/>
      <c r="DI1403" s="778"/>
      <c r="DJ1403" s="778"/>
      <c r="DK1403" s="778"/>
      <c r="DL1403" s="778"/>
      <c r="DM1403" s="778"/>
      <c r="DN1403" s="778"/>
      <c r="DO1403" s="778"/>
      <c r="DP1403" s="778"/>
      <c r="DQ1403" s="778"/>
      <c r="DR1403" s="778"/>
      <c r="DS1403" s="778"/>
      <c r="DT1403" s="778"/>
      <c r="DU1403" s="778"/>
      <c r="DV1403" s="778"/>
      <c r="DW1403" s="778"/>
      <c r="DX1403" s="778"/>
      <c r="DY1403" s="778"/>
      <c r="DZ1403" s="778"/>
      <c r="EA1403" s="778"/>
      <c r="EB1403" s="778"/>
      <c r="EC1403" s="778"/>
      <c r="ED1403" s="778"/>
      <c r="EE1403" s="778"/>
      <c r="EF1403" s="778"/>
      <c r="EG1403" s="778"/>
      <c r="EH1403" s="778"/>
      <c r="EI1403" s="778"/>
      <c r="EJ1403" s="778"/>
      <c r="EK1403" s="778"/>
      <c r="EL1403" s="778"/>
      <c r="EM1403" s="778"/>
      <c r="EN1403" s="778"/>
      <c r="EO1403" s="778"/>
      <c r="EP1403" s="778"/>
      <c r="EQ1403" s="778"/>
      <c r="ER1403" s="778"/>
      <c r="ES1403" s="778"/>
      <c r="ET1403" s="778"/>
      <c r="EU1403" s="778"/>
      <c r="EV1403" s="778"/>
      <c r="EW1403" s="778"/>
      <c r="EX1403" s="778"/>
      <c r="EY1403" s="778"/>
      <c r="EZ1403" s="778"/>
      <c r="FA1403" s="778"/>
      <c r="FB1403" s="778"/>
      <c r="FC1403" s="778"/>
      <c r="FD1403" s="778"/>
      <c r="FE1403" s="778"/>
      <c r="FF1403" s="778"/>
      <c r="FG1403" s="778"/>
      <c r="FH1403" s="778"/>
      <c r="FI1403" s="778"/>
      <c r="FJ1403" s="778"/>
      <c r="FK1403" s="778"/>
      <c r="FL1403" s="778"/>
      <c r="FM1403" s="778"/>
      <c r="FN1403" s="778"/>
      <c r="FO1403" s="778"/>
      <c r="FP1403" s="778"/>
      <c r="FQ1403" s="778"/>
      <c r="FR1403" s="778"/>
      <c r="FS1403" s="778"/>
      <c r="FT1403" s="778"/>
      <c r="FU1403" s="778"/>
      <c r="FV1403" s="778"/>
      <c r="FW1403" s="778"/>
      <c r="FX1403" s="778"/>
      <c r="FY1403" s="778"/>
      <c r="FZ1403" s="778"/>
      <c r="GA1403" s="778"/>
      <c r="GB1403" s="778"/>
      <c r="GC1403" s="778"/>
      <c r="GD1403" s="778"/>
      <c r="GE1403" s="778"/>
      <c r="GF1403" s="778"/>
      <c r="GG1403" s="778"/>
      <c r="GH1403" s="778"/>
      <c r="GI1403" s="778"/>
      <c r="GJ1403" s="778"/>
      <c r="GK1403" s="778"/>
      <c r="GL1403" s="778"/>
      <c r="GM1403" s="778"/>
      <c r="GN1403" s="778"/>
      <c r="GO1403" s="778"/>
      <c r="GP1403" s="778"/>
      <c r="GQ1403" s="778"/>
      <c r="GR1403" s="778"/>
      <c r="GS1403" s="778"/>
      <c r="GT1403" s="778"/>
      <c r="GU1403" s="778"/>
      <c r="GV1403" s="778"/>
      <c r="GW1403" s="778"/>
      <c r="GX1403" s="778"/>
      <c r="GY1403" s="778"/>
      <c r="GZ1403" s="778"/>
      <c r="HA1403" s="778"/>
      <c r="HB1403" s="778"/>
      <c r="HC1403" s="778"/>
      <c r="HD1403" s="778"/>
      <c r="HE1403" s="778"/>
      <c r="HF1403" s="778"/>
      <c r="HG1403" s="778"/>
      <c r="HH1403" s="778"/>
    </row>
    <row r="1404" spans="1:216" s="782" customFormat="1">
      <c r="A1404" s="779"/>
      <c r="B1404" s="780"/>
      <c r="C1404" s="780"/>
      <c r="D1404" s="780"/>
      <c r="E1404" s="780"/>
      <c r="F1404" s="780"/>
      <c r="G1404" s="780"/>
      <c r="H1404" s="780"/>
      <c r="I1404" s="780"/>
      <c r="J1404" s="780"/>
      <c r="K1404" s="780"/>
      <c r="L1404" s="780"/>
      <c r="M1404" s="780"/>
      <c r="N1404" s="780"/>
      <c r="O1404" s="780"/>
      <c r="P1404" s="780"/>
      <c r="Q1404" s="781"/>
      <c r="R1404" s="778"/>
      <c r="S1404" s="778"/>
      <c r="T1404" s="778"/>
      <c r="U1404" s="778"/>
      <c r="V1404" s="778"/>
      <c r="W1404" s="778"/>
      <c r="X1404" s="778"/>
      <c r="Y1404" s="778"/>
      <c r="Z1404" s="778"/>
      <c r="AA1404" s="778"/>
      <c r="AB1404" s="778"/>
      <c r="AC1404" s="778"/>
      <c r="AD1404" s="778"/>
      <c r="AE1404" s="778"/>
      <c r="AF1404" s="778"/>
      <c r="AG1404" s="778"/>
      <c r="AH1404" s="778"/>
      <c r="AI1404" s="778"/>
      <c r="AJ1404" s="778"/>
      <c r="AK1404" s="778"/>
      <c r="AL1404" s="778"/>
      <c r="AM1404" s="778"/>
      <c r="AN1404" s="778"/>
      <c r="AO1404" s="778"/>
      <c r="AP1404" s="778"/>
      <c r="AQ1404" s="778"/>
      <c r="AR1404" s="778"/>
      <c r="AS1404" s="778"/>
      <c r="AT1404" s="778"/>
      <c r="AU1404" s="778"/>
      <c r="AV1404" s="778"/>
      <c r="AW1404" s="778"/>
      <c r="AX1404" s="778"/>
      <c r="AY1404" s="778"/>
      <c r="AZ1404" s="778"/>
      <c r="BA1404" s="778"/>
      <c r="BB1404" s="778"/>
      <c r="BC1404" s="778"/>
      <c r="BD1404" s="778"/>
      <c r="BE1404" s="778"/>
      <c r="BF1404" s="778"/>
      <c r="BG1404" s="778"/>
      <c r="BH1404" s="778"/>
      <c r="BI1404" s="778"/>
      <c r="BJ1404" s="778"/>
      <c r="BK1404" s="778"/>
      <c r="BL1404" s="778"/>
      <c r="BM1404" s="778"/>
      <c r="BN1404" s="778"/>
      <c r="BO1404" s="778"/>
      <c r="BP1404" s="778"/>
      <c r="BQ1404" s="778"/>
      <c r="BR1404" s="778"/>
      <c r="BS1404" s="778"/>
      <c r="BT1404" s="778"/>
      <c r="BU1404" s="778"/>
      <c r="BV1404" s="778"/>
      <c r="BW1404" s="778"/>
      <c r="BX1404" s="778"/>
      <c r="BY1404" s="778"/>
      <c r="BZ1404" s="778"/>
      <c r="CA1404" s="778"/>
      <c r="CB1404" s="778"/>
      <c r="CC1404" s="778"/>
      <c r="CD1404" s="778"/>
      <c r="CE1404" s="778"/>
      <c r="CF1404" s="778"/>
      <c r="CG1404" s="778"/>
      <c r="CH1404" s="778"/>
      <c r="CI1404" s="778"/>
      <c r="CJ1404" s="778"/>
      <c r="CK1404" s="778"/>
      <c r="CL1404" s="778"/>
      <c r="CM1404" s="778"/>
      <c r="CN1404" s="778"/>
      <c r="CO1404" s="778"/>
      <c r="CP1404" s="778"/>
      <c r="CQ1404" s="778"/>
      <c r="CR1404" s="778"/>
      <c r="CS1404" s="778"/>
      <c r="CT1404" s="778"/>
      <c r="CU1404" s="778"/>
      <c r="CV1404" s="778"/>
      <c r="CW1404" s="778"/>
      <c r="CX1404" s="778"/>
      <c r="CY1404" s="778"/>
      <c r="CZ1404" s="778"/>
      <c r="DA1404" s="778"/>
      <c r="DB1404" s="778"/>
      <c r="DC1404" s="778"/>
      <c r="DD1404" s="778"/>
      <c r="DE1404" s="778"/>
      <c r="DF1404" s="778"/>
      <c r="DG1404" s="778"/>
      <c r="DH1404" s="778"/>
      <c r="DI1404" s="778"/>
      <c r="DJ1404" s="778"/>
      <c r="DK1404" s="778"/>
      <c r="DL1404" s="778"/>
      <c r="DM1404" s="778"/>
      <c r="DN1404" s="778"/>
      <c r="DO1404" s="778"/>
      <c r="DP1404" s="778"/>
      <c r="DQ1404" s="778"/>
      <c r="DR1404" s="778"/>
      <c r="DS1404" s="778"/>
      <c r="DT1404" s="778"/>
      <c r="DU1404" s="778"/>
      <c r="DV1404" s="778"/>
      <c r="DW1404" s="778"/>
      <c r="DX1404" s="778"/>
      <c r="DY1404" s="778"/>
      <c r="DZ1404" s="778"/>
      <c r="EA1404" s="778"/>
      <c r="EB1404" s="778"/>
      <c r="EC1404" s="778"/>
      <c r="ED1404" s="778"/>
      <c r="EE1404" s="778"/>
      <c r="EF1404" s="778"/>
      <c r="EG1404" s="778"/>
      <c r="EH1404" s="778"/>
      <c r="EI1404" s="778"/>
      <c r="EJ1404" s="778"/>
      <c r="EK1404" s="778"/>
      <c r="EL1404" s="778"/>
      <c r="EM1404" s="778"/>
      <c r="EN1404" s="778"/>
      <c r="EO1404" s="778"/>
      <c r="EP1404" s="778"/>
      <c r="EQ1404" s="778"/>
      <c r="ER1404" s="778"/>
      <c r="ES1404" s="778"/>
      <c r="ET1404" s="778"/>
      <c r="EU1404" s="778"/>
      <c r="EV1404" s="778"/>
      <c r="EW1404" s="778"/>
      <c r="EX1404" s="778"/>
      <c r="EY1404" s="778"/>
      <c r="EZ1404" s="778"/>
      <c r="FA1404" s="778"/>
      <c r="FB1404" s="778"/>
      <c r="FC1404" s="778"/>
      <c r="FD1404" s="778"/>
      <c r="FE1404" s="778"/>
      <c r="FF1404" s="778"/>
      <c r="FG1404" s="778"/>
      <c r="FH1404" s="778"/>
      <c r="FI1404" s="778"/>
      <c r="FJ1404" s="778"/>
      <c r="FK1404" s="778"/>
      <c r="FL1404" s="778"/>
      <c r="FM1404" s="778"/>
      <c r="FN1404" s="778"/>
      <c r="FO1404" s="778"/>
      <c r="FP1404" s="778"/>
      <c r="FQ1404" s="778"/>
      <c r="FR1404" s="778"/>
      <c r="FS1404" s="778"/>
      <c r="FT1404" s="778"/>
      <c r="FU1404" s="778"/>
      <c r="FV1404" s="778"/>
      <c r="FW1404" s="778"/>
      <c r="FX1404" s="778"/>
      <c r="FY1404" s="778"/>
      <c r="FZ1404" s="778"/>
      <c r="GA1404" s="778"/>
      <c r="GB1404" s="778"/>
      <c r="GC1404" s="778"/>
      <c r="GD1404" s="778"/>
      <c r="GE1404" s="778"/>
      <c r="GF1404" s="778"/>
      <c r="GG1404" s="778"/>
      <c r="GH1404" s="778"/>
      <c r="GI1404" s="778"/>
      <c r="GJ1404" s="778"/>
      <c r="GK1404" s="778"/>
      <c r="GL1404" s="778"/>
      <c r="GM1404" s="778"/>
      <c r="GN1404" s="778"/>
      <c r="GO1404" s="778"/>
      <c r="GP1404" s="778"/>
      <c r="GQ1404" s="778"/>
      <c r="GR1404" s="778"/>
      <c r="GS1404" s="778"/>
      <c r="GT1404" s="778"/>
      <c r="GU1404" s="778"/>
      <c r="GV1404" s="778"/>
      <c r="GW1404" s="778"/>
      <c r="GX1404" s="778"/>
      <c r="GY1404" s="778"/>
      <c r="GZ1404" s="778"/>
      <c r="HA1404" s="778"/>
      <c r="HB1404" s="778"/>
      <c r="HC1404" s="778"/>
      <c r="HD1404" s="778"/>
      <c r="HE1404" s="778"/>
      <c r="HF1404" s="778"/>
      <c r="HG1404" s="778"/>
      <c r="HH1404" s="778"/>
    </row>
    <row r="1405" spans="1:216" s="782" customFormat="1">
      <c r="A1405" s="779"/>
      <c r="B1405" s="780"/>
      <c r="C1405" s="780"/>
      <c r="D1405" s="780"/>
      <c r="E1405" s="780"/>
      <c r="F1405" s="780"/>
      <c r="G1405" s="780"/>
      <c r="H1405" s="780"/>
      <c r="I1405" s="780"/>
      <c r="J1405" s="780"/>
      <c r="K1405" s="780"/>
      <c r="L1405" s="780"/>
      <c r="M1405" s="780"/>
      <c r="N1405" s="780"/>
      <c r="O1405" s="780"/>
      <c r="P1405" s="780"/>
      <c r="Q1405" s="781"/>
      <c r="R1405" s="778"/>
      <c r="S1405" s="778"/>
      <c r="T1405" s="778"/>
      <c r="U1405" s="778"/>
      <c r="V1405" s="778"/>
      <c r="W1405" s="778"/>
      <c r="X1405" s="778"/>
      <c r="Y1405" s="778"/>
      <c r="Z1405" s="778"/>
      <c r="AA1405" s="778"/>
      <c r="AB1405" s="778"/>
      <c r="AC1405" s="778"/>
      <c r="AD1405" s="778"/>
      <c r="AE1405" s="778"/>
      <c r="AF1405" s="778"/>
      <c r="AG1405" s="778"/>
      <c r="AH1405" s="778"/>
      <c r="AI1405" s="778"/>
      <c r="AJ1405" s="778"/>
      <c r="AK1405" s="778"/>
      <c r="AL1405" s="778"/>
      <c r="AM1405" s="778"/>
      <c r="AN1405" s="778"/>
      <c r="AO1405" s="778"/>
      <c r="AP1405" s="778"/>
      <c r="AQ1405" s="778"/>
      <c r="AR1405" s="778"/>
      <c r="AS1405" s="778"/>
      <c r="AT1405" s="778"/>
      <c r="AU1405" s="778"/>
      <c r="AV1405" s="778"/>
      <c r="AW1405" s="778"/>
      <c r="AX1405" s="778"/>
      <c r="AY1405" s="778"/>
      <c r="AZ1405" s="778"/>
      <c r="BA1405" s="778"/>
      <c r="BB1405" s="778"/>
      <c r="BC1405" s="778"/>
      <c r="BD1405" s="778"/>
      <c r="BE1405" s="778"/>
      <c r="BF1405" s="778"/>
      <c r="BG1405" s="778"/>
      <c r="BH1405" s="778"/>
      <c r="BI1405" s="778"/>
      <c r="BJ1405" s="778"/>
      <c r="BK1405" s="778"/>
      <c r="BL1405" s="778"/>
      <c r="BM1405" s="778"/>
      <c r="BN1405" s="778"/>
      <c r="BO1405" s="778"/>
      <c r="BP1405" s="778"/>
      <c r="BQ1405" s="778"/>
      <c r="BR1405" s="778"/>
      <c r="BS1405" s="778"/>
      <c r="BT1405" s="778"/>
      <c r="BU1405" s="778"/>
      <c r="BV1405" s="778"/>
      <c r="BW1405" s="778"/>
      <c r="BX1405" s="778"/>
      <c r="BY1405" s="778"/>
      <c r="BZ1405" s="778"/>
      <c r="CA1405" s="778"/>
      <c r="CB1405" s="778"/>
      <c r="CC1405" s="778"/>
      <c r="CD1405" s="778"/>
      <c r="CE1405" s="778"/>
      <c r="CF1405" s="778"/>
      <c r="CG1405" s="778"/>
      <c r="CH1405" s="778"/>
      <c r="CI1405" s="778"/>
      <c r="CJ1405" s="778"/>
      <c r="CK1405" s="778"/>
      <c r="CL1405" s="778"/>
      <c r="CM1405" s="778"/>
      <c r="CN1405" s="778"/>
      <c r="CO1405" s="778"/>
      <c r="CP1405" s="778"/>
      <c r="CQ1405" s="778"/>
      <c r="CR1405" s="778"/>
      <c r="CS1405" s="778"/>
      <c r="CT1405" s="778"/>
      <c r="CU1405" s="778"/>
      <c r="CV1405" s="778"/>
      <c r="CW1405" s="778"/>
      <c r="CX1405" s="778"/>
      <c r="CY1405" s="778"/>
      <c r="CZ1405" s="778"/>
      <c r="DA1405" s="778"/>
      <c r="DB1405" s="778"/>
      <c r="DC1405" s="778"/>
      <c r="DD1405" s="778"/>
      <c r="DE1405" s="778"/>
      <c r="DF1405" s="778"/>
      <c r="DG1405" s="778"/>
      <c r="DH1405" s="778"/>
      <c r="DI1405" s="778"/>
      <c r="DJ1405" s="778"/>
      <c r="DK1405" s="778"/>
      <c r="DL1405" s="778"/>
      <c r="DM1405" s="778"/>
      <c r="DN1405" s="778"/>
      <c r="DO1405" s="778"/>
      <c r="DP1405" s="778"/>
      <c r="DQ1405" s="778"/>
      <c r="DR1405" s="778"/>
      <c r="DS1405" s="778"/>
      <c r="DT1405" s="778"/>
      <c r="DU1405" s="778"/>
      <c r="DV1405" s="778"/>
      <c r="DW1405" s="778"/>
      <c r="DX1405" s="778"/>
      <c r="DY1405" s="778"/>
      <c r="DZ1405" s="778"/>
      <c r="EA1405" s="778"/>
      <c r="EB1405" s="778"/>
      <c r="EC1405" s="778"/>
      <c r="ED1405" s="778"/>
      <c r="EE1405" s="778"/>
      <c r="EF1405" s="778"/>
      <c r="EG1405" s="778"/>
      <c r="EH1405" s="778"/>
      <c r="EI1405" s="778"/>
      <c r="EJ1405" s="778"/>
      <c r="EK1405" s="778"/>
      <c r="EL1405" s="778"/>
      <c r="EM1405" s="778"/>
      <c r="EN1405" s="778"/>
      <c r="EO1405" s="778"/>
      <c r="EP1405" s="778"/>
      <c r="EQ1405" s="778"/>
      <c r="ER1405" s="778"/>
      <c r="ES1405" s="778"/>
      <c r="ET1405" s="778"/>
      <c r="EU1405" s="778"/>
      <c r="EV1405" s="778"/>
      <c r="EW1405" s="778"/>
      <c r="EX1405" s="778"/>
      <c r="EY1405" s="778"/>
      <c r="EZ1405" s="778"/>
      <c r="FA1405" s="778"/>
      <c r="FB1405" s="778"/>
      <c r="FC1405" s="778"/>
      <c r="FD1405" s="778"/>
      <c r="FE1405" s="778"/>
      <c r="FF1405" s="778"/>
      <c r="FG1405" s="778"/>
      <c r="FH1405" s="778"/>
      <c r="FI1405" s="778"/>
      <c r="FJ1405" s="778"/>
      <c r="FK1405" s="778"/>
      <c r="FL1405" s="778"/>
      <c r="FM1405" s="778"/>
      <c r="FN1405" s="778"/>
      <c r="FO1405" s="778"/>
      <c r="FP1405" s="778"/>
      <c r="FQ1405" s="778"/>
      <c r="FR1405" s="778"/>
      <c r="FS1405" s="778"/>
      <c r="FT1405" s="778"/>
      <c r="FU1405" s="778"/>
      <c r="FV1405" s="778"/>
      <c r="FW1405" s="778"/>
      <c r="FX1405" s="778"/>
      <c r="FY1405" s="778"/>
      <c r="FZ1405" s="778"/>
      <c r="GA1405" s="778"/>
      <c r="GB1405" s="778"/>
      <c r="GC1405" s="778"/>
      <c r="GD1405" s="778"/>
      <c r="GE1405" s="778"/>
      <c r="GF1405" s="778"/>
      <c r="GG1405" s="778"/>
      <c r="GH1405" s="778"/>
      <c r="GI1405" s="778"/>
      <c r="GJ1405" s="778"/>
      <c r="GK1405" s="778"/>
      <c r="GL1405" s="778"/>
      <c r="GM1405" s="778"/>
      <c r="GN1405" s="778"/>
      <c r="GO1405" s="778"/>
      <c r="GP1405" s="778"/>
      <c r="GQ1405" s="778"/>
      <c r="GR1405" s="778"/>
      <c r="GS1405" s="778"/>
      <c r="GT1405" s="778"/>
      <c r="GU1405" s="778"/>
      <c r="GV1405" s="778"/>
      <c r="GW1405" s="778"/>
      <c r="GX1405" s="778"/>
      <c r="GY1405" s="778"/>
      <c r="GZ1405" s="778"/>
      <c r="HA1405" s="778"/>
      <c r="HB1405" s="778"/>
      <c r="HC1405" s="778"/>
      <c r="HD1405" s="778"/>
      <c r="HE1405" s="778"/>
      <c r="HF1405" s="778"/>
      <c r="HG1405" s="778"/>
      <c r="HH1405" s="778"/>
    </row>
    <row r="1406" spans="1:216" s="782" customFormat="1">
      <c r="A1406" s="779"/>
      <c r="B1406" s="780"/>
      <c r="C1406" s="780"/>
      <c r="D1406" s="780"/>
      <c r="E1406" s="780"/>
      <c r="F1406" s="780"/>
      <c r="G1406" s="780"/>
      <c r="H1406" s="780"/>
      <c r="I1406" s="780"/>
      <c r="J1406" s="780"/>
      <c r="K1406" s="780"/>
      <c r="L1406" s="780"/>
      <c r="M1406" s="780"/>
      <c r="N1406" s="780"/>
      <c r="O1406" s="780"/>
      <c r="P1406" s="780"/>
      <c r="Q1406" s="781"/>
      <c r="R1406" s="778"/>
      <c r="S1406" s="778"/>
      <c r="T1406" s="778"/>
      <c r="U1406" s="778"/>
      <c r="V1406" s="778"/>
      <c r="W1406" s="778"/>
      <c r="X1406" s="778"/>
      <c r="Y1406" s="778"/>
      <c r="Z1406" s="778"/>
      <c r="AA1406" s="778"/>
      <c r="AB1406" s="778"/>
      <c r="AC1406" s="778"/>
      <c r="AD1406" s="778"/>
      <c r="AE1406" s="778"/>
      <c r="AF1406" s="778"/>
      <c r="AG1406" s="778"/>
      <c r="AH1406" s="778"/>
      <c r="AI1406" s="778"/>
      <c r="AJ1406" s="778"/>
      <c r="AK1406" s="778"/>
      <c r="AL1406" s="778"/>
      <c r="AM1406" s="778"/>
      <c r="AN1406" s="778"/>
      <c r="AO1406" s="778"/>
      <c r="AP1406" s="778"/>
      <c r="AQ1406" s="778"/>
      <c r="AR1406" s="778"/>
      <c r="AS1406" s="778"/>
      <c r="AT1406" s="778"/>
      <c r="AU1406" s="778"/>
      <c r="AV1406" s="778"/>
      <c r="AW1406" s="778"/>
      <c r="AX1406" s="778"/>
      <c r="AY1406" s="778"/>
      <c r="AZ1406" s="778"/>
      <c r="BA1406" s="778"/>
      <c r="BB1406" s="778"/>
      <c r="BC1406" s="778"/>
      <c r="BD1406" s="778"/>
      <c r="BE1406" s="778"/>
      <c r="BF1406" s="778"/>
      <c r="BG1406" s="778"/>
      <c r="BH1406" s="778"/>
      <c r="BI1406" s="778"/>
      <c r="BJ1406" s="778"/>
      <c r="BK1406" s="778"/>
      <c r="BL1406" s="778"/>
      <c r="BM1406" s="778"/>
      <c r="BN1406" s="778"/>
      <c r="BO1406" s="778"/>
      <c r="BP1406" s="778"/>
      <c r="BQ1406" s="778"/>
      <c r="BR1406" s="778"/>
      <c r="BS1406" s="778"/>
      <c r="BT1406" s="778"/>
      <c r="BU1406" s="778"/>
      <c r="BV1406" s="778"/>
      <c r="BW1406" s="778"/>
      <c r="BX1406" s="778"/>
      <c r="BY1406" s="778"/>
      <c r="BZ1406" s="778"/>
      <c r="CA1406" s="778"/>
      <c r="CB1406" s="778"/>
      <c r="CC1406" s="778"/>
      <c r="CD1406" s="778"/>
      <c r="CE1406" s="778"/>
      <c r="CF1406" s="778"/>
      <c r="CG1406" s="778"/>
      <c r="CH1406" s="778"/>
      <c r="CI1406" s="778"/>
      <c r="CJ1406" s="778"/>
      <c r="CK1406" s="778"/>
      <c r="CL1406" s="778"/>
      <c r="CM1406" s="778"/>
      <c r="CN1406" s="778"/>
      <c r="CO1406" s="778"/>
      <c r="CP1406" s="778"/>
      <c r="CQ1406" s="778"/>
      <c r="CR1406" s="778"/>
      <c r="CS1406" s="778"/>
      <c r="CT1406" s="778"/>
      <c r="CU1406" s="778"/>
      <c r="CV1406" s="778"/>
      <c r="CW1406" s="778"/>
      <c r="CX1406" s="778"/>
      <c r="CY1406" s="778"/>
      <c r="CZ1406" s="778"/>
      <c r="DA1406" s="778"/>
      <c r="DB1406" s="778"/>
      <c r="DC1406" s="778"/>
      <c r="DD1406" s="778"/>
      <c r="DE1406" s="778"/>
      <c r="DF1406" s="778"/>
      <c r="DG1406" s="778"/>
      <c r="DH1406" s="778"/>
      <c r="DI1406" s="778"/>
      <c r="DJ1406" s="778"/>
      <c r="DK1406" s="778"/>
      <c r="DL1406" s="778"/>
      <c r="DM1406" s="778"/>
      <c r="DN1406" s="778"/>
      <c r="DO1406" s="778"/>
      <c r="DP1406" s="778"/>
      <c r="DQ1406" s="778"/>
      <c r="DR1406" s="778"/>
      <c r="DS1406" s="778"/>
      <c r="DT1406" s="778"/>
      <c r="DU1406" s="778"/>
      <c r="DV1406" s="778"/>
      <c r="DW1406" s="778"/>
      <c r="DX1406" s="778"/>
      <c r="DY1406" s="778"/>
      <c r="DZ1406" s="778"/>
      <c r="EA1406" s="778"/>
      <c r="EB1406" s="778"/>
      <c r="EC1406" s="778"/>
      <c r="ED1406" s="778"/>
      <c r="EE1406" s="778"/>
      <c r="EF1406" s="778"/>
      <c r="EG1406" s="778"/>
      <c r="EH1406" s="778"/>
      <c r="EI1406" s="778"/>
      <c r="EJ1406" s="778"/>
      <c r="EK1406" s="778"/>
      <c r="EL1406" s="778"/>
      <c r="EM1406" s="778"/>
      <c r="EN1406" s="778"/>
      <c r="EO1406" s="778"/>
      <c r="EP1406" s="778"/>
      <c r="EQ1406" s="778"/>
      <c r="ER1406" s="778"/>
      <c r="ES1406" s="778"/>
      <c r="ET1406" s="778"/>
      <c r="EU1406" s="778"/>
      <c r="EV1406" s="778"/>
      <c r="EW1406" s="778"/>
      <c r="EX1406" s="778"/>
      <c r="EY1406" s="778"/>
      <c r="EZ1406" s="778"/>
      <c r="FA1406" s="778"/>
      <c r="FB1406" s="778"/>
      <c r="FC1406" s="778"/>
      <c r="FD1406" s="778"/>
      <c r="FE1406" s="778"/>
      <c r="FF1406" s="778"/>
      <c r="FG1406" s="778"/>
      <c r="FH1406" s="778"/>
      <c r="FI1406" s="778"/>
      <c r="FJ1406" s="778"/>
      <c r="FK1406" s="778"/>
      <c r="FL1406" s="778"/>
      <c r="FM1406" s="778"/>
      <c r="FN1406" s="778"/>
      <c r="FO1406" s="778"/>
      <c r="FP1406" s="778"/>
      <c r="FQ1406" s="778"/>
      <c r="FR1406" s="778"/>
      <c r="FS1406" s="778"/>
      <c r="FT1406" s="778"/>
      <c r="FU1406" s="778"/>
      <c r="FV1406" s="778"/>
      <c r="FW1406" s="778"/>
      <c r="FX1406" s="778"/>
      <c r="FY1406" s="778"/>
      <c r="FZ1406" s="778"/>
      <c r="GA1406" s="778"/>
      <c r="GB1406" s="778"/>
      <c r="GC1406" s="778"/>
      <c r="GD1406" s="778"/>
      <c r="GE1406" s="778"/>
      <c r="GF1406" s="778"/>
      <c r="GG1406" s="778"/>
      <c r="GH1406" s="778"/>
      <c r="GI1406" s="778"/>
      <c r="GJ1406" s="778"/>
      <c r="GK1406" s="778"/>
      <c r="GL1406" s="778"/>
      <c r="GM1406" s="778"/>
      <c r="GN1406" s="778"/>
      <c r="GO1406" s="778"/>
      <c r="GP1406" s="778"/>
      <c r="GQ1406" s="778"/>
      <c r="GR1406" s="778"/>
      <c r="GS1406" s="778"/>
      <c r="GT1406" s="778"/>
      <c r="GU1406" s="778"/>
      <c r="GV1406" s="778"/>
      <c r="GW1406" s="778"/>
      <c r="GX1406" s="778"/>
      <c r="GY1406" s="778"/>
      <c r="GZ1406" s="778"/>
      <c r="HA1406" s="778"/>
      <c r="HB1406" s="778"/>
      <c r="HC1406" s="778"/>
      <c r="HD1406" s="778"/>
      <c r="HE1406" s="778"/>
      <c r="HF1406" s="778"/>
      <c r="HG1406" s="778"/>
      <c r="HH1406" s="778"/>
    </row>
    <row r="1407" spans="1:216" s="782" customFormat="1">
      <c r="A1407" s="779"/>
      <c r="B1407" s="780"/>
      <c r="C1407" s="780"/>
      <c r="D1407" s="780"/>
      <c r="E1407" s="780"/>
      <c r="F1407" s="780"/>
      <c r="G1407" s="780"/>
      <c r="H1407" s="780"/>
      <c r="I1407" s="780"/>
      <c r="J1407" s="780"/>
      <c r="K1407" s="780"/>
      <c r="L1407" s="780"/>
      <c r="M1407" s="780"/>
      <c r="N1407" s="780"/>
      <c r="O1407" s="780"/>
      <c r="P1407" s="780"/>
      <c r="Q1407" s="781"/>
      <c r="R1407" s="778"/>
      <c r="S1407" s="778"/>
      <c r="T1407" s="778"/>
      <c r="U1407" s="778"/>
      <c r="V1407" s="778"/>
      <c r="W1407" s="778"/>
      <c r="X1407" s="778"/>
      <c r="Y1407" s="778"/>
      <c r="Z1407" s="778"/>
      <c r="AA1407" s="778"/>
      <c r="AB1407" s="778"/>
      <c r="AC1407" s="778"/>
      <c r="AD1407" s="778"/>
      <c r="AE1407" s="778"/>
      <c r="AF1407" s="778"/>
      <c r="AG1407" s="778"/>
      <c r="AH1407" s="778"/>
      <c r="AI1407" s="778"/>
      <c r="AJ1407" s="778"/>
      <c r="AK1407" s="778"/>
      <c r="AL1407" s="778"/>
      <c r="AM1407" s="778"/>
      <c r="AN1407" s="778"/>
      <c r="AO1407" s="778"/>
      <c r="AP1407" s="778"/>
      <c r="AQ1407" s="778"/>
      <c r="AR1407" s="778"/>
      <c r="AS1407" s="778"/>
      <c r="AT1407" s="778"/>
      <c r="AU1407" s="778"/>
      <c r="AV1407" s="778"/>
      <c r="AW1407" s="778"/>
      <c r="AX1407" s="778"/>
      <c r="AY1407" s="778"/>
      <c r="AZ1407" s="778"/>
      <c r="BA1407" s="778"/>
      <c r="BB1407" s="778"/>
      <c r="BC1407" s="778"/>
      <c r="BD1407" s="778"/>
      <c r="BE1407" s="778"/>
      <c r="BF1407" s="778"/>
      <c r="BG1407" s="778"/>
      <c r="BH1407" s="778"/>
      <c r="BI1407" s="778"/>
      <c r="BJ1407" s="778"/>
      <c r="BK1407" s="778"/>
      <c r="BL1407" s="778"/>
      <c r="BM1407" s="778"/>
      <c r="BN1407" s="778"/>
      <c r="BO1407" s="778"/>
      <c r="BP1407" s="778"/>
      <c r="BQ1407" s="778"/>
      <c r="BR1407" s="778"/>
      <c r="BS1407" s="778"/>
      <c r="BT1407" s="778"/>
      <c r="BU1407" s="778"/>
      <c r="BV1407" s="778"/>
      <c r="BW1407" s="778"/>
      <c r="BX1407" s="778"/>
      <c r="BY1407" s="778"/>
      <c r="BZ1407" s="778"/>
      <c r="CA1407" s="778"/>
      <c r="CB1407" s="778"/>
      <c r="CC1407" s="778"/>
      <c r="CD1407" s="778"/>
      <c r="CE1407" s="778"/>
      <c r="CF1407" s="778"/>
      <c r="CG1407" s="778"/>
      <c r="CH1407" s="778"/>
      <c r="CI1407" s="778"/>
      <c r="CJ1407" s="778"/>
      <c r="CK1407" s="778"/>
      <c r="CL1407" s="778"/>
      <c r="CM1407" s="778"/>
      <c r="CN1407" s="778"/>
      <c r="CO1407" s="778"/>
      <c r="CP1407" s="778"/>
      <c r="CQ1407" s="778"/>
      <c r="CR1407" s="778"/>
      <c r="CS1407" s="778"/>
      <c r="CT1407" s="778"/>
      <c r="CU1407" s="778"/>
      <c r="CV1407" s="778"/>
      <c r="CW1407" s="778"/>
      <c r="CX1407" s="778"/>
      <c r="CY1407" s="778"/>
      <c r="CZ1407" s="778"/>
      <c r="DA1407" s="778"/>
      <c r="DB1407" s="778"/>
      <c r="DC1407" s="778"/>
      <c r="DD1407" s="778"/>
      <c r="DE1407" s="778"/>
      <c r="DF1407" s="778"/>
      <c r="DG1407" s="778"/>
      <c r="DH1407" s="778"/>
      <c r="DI1407" s="778"/>
      <c r="DJ1407" s="778"/>
      <c r="DK1407" s="778"/>
      <c r="DL1407" s="778"/>
      <c r="DM1407" s="778"/>
      <c r="DN1407" s="778"/>
      <c r="DO1407" s="778"/>
      <c r="DP1407" s="778"/>
      <c r="DQ1407" s="778"/>
      <c r="DR1407" s="778"/>
      <c r="DS1407" s="778"/>
      <c r="DT1407" s="778"/>
      <c r="DU1407" s="778"/>
      <c r="DV1407" s="778"/>
      <c r="DW1407" s="778"/>
      <c r="DX1407" s="778"/>
      <c r="DY1407" s="778"/>
      <c r="DZ1407" s="778"/>
      <c r="EA1407" s="778"/>
      <c r="EB1407" s="778"/>
      <c r="EC1407" s="778"/>
      <c r="ED1407" s="778"/>
      <c r="EE1407" s="778"/>
      <c r="EF1407" s="778"/>
      <c r="EG1407" s="778"/>
      <c r="EH1407" s="778"/>
      <c r="EI1407" s="778"/>
      <c r="EJ1407" s="778"/>
      <c r="EK1407" s="778"/>
      <c r="EL1407" s="778"/>
      <c r="EM1407" s="778"/>
      <c r="EN1407" s="778"/>
      <c r="EO1407" s="778"/>
      <c r="EP1407" s="778"/>
      <c r="EQ1407" s="778"/>
      <c r="ER1407" s="778"/>
      <c r="ES1407" s="778"/>
      <c r="ET1407" s="778"/>
      <c r="EU1407" s="778"/>
      <c r="EV1407" s="778"/>
      <c r="EW1407" s="778"/>
      <c r="EX1407" s="778"/>
      <c r="EY1407" s="778"/>
      <c r="EZ1407" s="778"/>
      <c r="FA1407" s="778"/>
      <c r="FB1407" s="778"/>
      <c r="FC1407" s="778"/>
      <c r="FD1407" s="778"/>
      <c r="FE1407" s="778"/>
      <c r="FF1407" s="778"/>
      <c r="FG1407" s="778"/>
      <c r="FH1407" s="778"/>
      <c r="FI1407" s="778"/>
      <c r="FJ1407" s="778"/>
      <c r="FK1407" s="778"/>
      <c r="FL1407" s="778"/>
      <c r="FM1407" s="778"/>
      <c r="FN1407" s="778"/>
      <c r="FO1407" s="778"/>
      <c r="FP1407" s="778"/>
      <c r="FQ1407" s="778"/>
      <c r="FR1407" s="778"/>
      <c r="FS1407" s="778"/>
      <c r="FT1407" s="778"/>
      <c r="FU1407" s="778"/>
      <c r="FV1407" s="778"/>
      <c r="FW1407" s="778"/>
      <c r="FX1407" s="778"/>
      <c r="FY1407" s="778"/>
      <c r="FZ1407" s="778"/>
      <c r="GA1407" s="778"/>
      <c r="GB1407" s="778"/>
      <c r="GC1407" s="778"/>
      <c r="GD1407" s="778"/>
      <c r="GE1407" s="778"/>
      <c r="GF1407" s="778"/>
      <c r="GG1407" s="778"/>
      <c r="GH1407" s="778"/>
      <c r="GI1407" s="778"/>
      <c r="GJ1407" s="778"/>
      <c r="GK1407" s="778"/>
      <c r="GL1407" s="778"/>
      <c r="GM1407" s="778"/>
      <c r="GN1407" s="778"/>
      <c r="GO1407" s="778"/>
      <c r="GP1407" s="778"/>
      <c r="GQ1407" s="778"/>
      <c r="GR1407" s="778"/>
      <c r="GS1407" s="778"/>
      <c r="GT1407" s="778"/>
      <c r="GU1407" s="778"/>
      <c r="GV1407" s="778"/>
      <c r="GW1407" s="778"/>
      <c r="GX1407" s="778"/>
      <c r="GY1407" s="778"/>
      <c r="GZ1407" s="778"/>
      <c r="HA1407" s="778"/>
      <c r="HB1407" s="778"/>
      <c r="HC1407" s="778"/>
      <c r="HD1407" s="778"/>
      <c r="HE1407" s="778"/>
      <c r="HF1407" s="778"/>
      <c r="HG1407" s="778"/>
      <c r="HH1407" s="778"/>
    </row>
    <row r="1408" spans="1:216" s="782" customFormat="1">
      <c r="A1408" s="779"/>
      <c r="B1408" s="780"/>
      <c r="C1408" s="780"/>
      <c r="D1408" s="780"/>
      <c r="E1408" s="780"/>
      <c r="F1408" s="780"/>
      <c r="G1408" s="780"/>
      <c r="H1408" s="780"/>
      <c r="I1408" s="780"/>
      <c r="J1408" s="780"/>
      <c r="K1408" s="780"/>
      <c r="L1408" s="780"/>
      <c r="M1408" s="780"/>
      <c r="N1408" s="780"/>
      <c r="O1408" s="780"/>
      <c r="P1408" s="780"/>
      <c r="Q1408" s="781"/>
      <c r="R1408" s="778"/>
      <c r="S1408" s="778"/>
      <c r="T1408" s="778"/>
      <c r="U1408" s="778"/>
      <c r="V1408" s="778"/>
      <c r="W1408" s="778"/>
      <c r="X1408" s="778"/>
      <c r="Y1408" s="778"/>
      <c r="Z1408" s="778"/>
      <c r="AA1408" s="778"/>
      <c r="AB1408" s="778"/>
      <c r="AC1408" s="778"/>
      <c r="AD1408" s="778"/>
      <c r="AE1408" s="778"/>
      <c r="AF1408" s="778"/>
      <c r="AG1408" s="778"/>
      <c r="AH1408" s="778"/>
      <c r="AI1408" s="778"/>
      <c r="AJ1408" s="778"/>
      <c r="AK1408" s="778"/>
      <c r="AL1408" s="778"/>
      <c r="AM1408" s="778"/>
      <c r="AN1408" s="778"/>
      <c r="AO1408" s="778"/>
      <c r="AP1408" s="778"/>
      <c r="AQ1408" s="778"/>
      <c r="AR1408" s="778"/>
      <c r="AS1408" s="778"/>
      <c r="AT1408" s="778"/>
      <c r="AU1408" s="778"/>
      <c r="AV1408" s="778"/>
      <c r="AW1408" s="778"/>
      <c r="AX1408" s="778"/>
      <c r="AY1408" s="778"/>
      <c r="AZ1408" s="778"/>
      <c r="BA1408" s="778"/>
      <c r="BB1408" s="778"/>
      <c r="BC1408" s="778"/>
      <c r="BD1408" s="778"/>
      <c r="BE1408" s="778"/>
      <c r="BF1408" s="778"/>
      <c r="BG1408" s="778"/>
      <c r="BH1408" s="778"/>
      <c r="BI1408" s="778"/>
      <c r="BJ1408" s="778"/>
      <c r="BK1408" s="778"/>
      <c r="BL1408" s="778"/>
      <c r="BM1408" s="778"/>
      <c r="BN1408" s="778"/>
      <c r="BO1408" s="778"/>
      <c r="BP1408" s="778"/>
      <c r="BQ1408" s="778"/>
      <c r="BR1408" s="778"/>
      <c r="BS1408" s="778"/>
      <c r="BT1408" s="778"/>
      <c r="BU1408" s="778"/>
      <c r="BV1408" s="778"/>
      <c r="BW1408" s="778"/>
      <c r="BX1408" s="778"/>
      <c r="BY1408" s="778"/>
      <c r="BZ1408" s="778"/>
      <c r="CA1408" s="778"/>
      <c r="CB1408" s="778"/>
      <c r="CC1408" s="778"/>
      <c r="CD1408" s="778"/>
      <c r="CE1408" s="778"/>
      <c r="CF1408" s="778"/>
      <c r="CG1408" s="778"/>
      <c r="CH1408" s="778"/>
      <c r="CI1408" s="778"/>
      <c r="CJ1408" s="778"/>
      <c r="CK1408" s="778"/>
      <c r="CL1408" s="778"/>
      <c r="CM1408" s="778"/>
      <c r="CN1408" s="778"/>
      <c r="CO1408" s="778"/>
      <c r="CP1408" s="778"/>
      <c r="CQ1408" s="778"/>
      <c r="CR1408" s="778"/>
      <c r="CS1408" s="778"/>
      <c r="CT1408" s="778"/>
      <c r="CU1408" s="778"/>
      <c r="CV1408" s="778"/>
      <c r="CW1408" s="778"/>
      <c r="CX1408" s="778"/>
      <c r="CY1408" s="778"/>
      <c r="CZ1408" s="778"/>
      <c r="DA1408" s="778"/>
      <c r="DB1408" s="778"/>
      <c r="DC1408" s="778"/>
      <c r="DD1408" s="778"/>
      <c r="DE1408" s="778"/>
      <c r="DF1408" s="778"/>
      <c r="DG1408" s="778"/>
      <c r="DH1408" s="778"/>
      <c r="DI1408" s="778"/>
      <c r="DJ1408" s="778"/>
      <c r="DK1408" s="778"/>
      <c r="DL1408" s="778"/>
      <c r="DM1408" s="778"/>
      <c r="DN1408" s="778"/>
      <c r="DO1408" s="778"/>
      <c r="DP1408" s="778"/>
      <c r="DQ1408" s="778"/>
      <c r="DR1408" s="778"/>
      <c r="DS1408" s="778"/>
      <c r="DT1408" s="778"/>
      <c r="DU1408" s="778"/>
      <c r="DV1408" s="778"/>
      <c r="DW1408" s="778"/>
      <c r="DX1408" s="778"/>
      <c r="DY1408" s="778"/>
      <c r="DZ1408" s="778"/>
      <c r="EA1408" s="778"/>
      <c r="EB1408" s="778"/>
      <c r="EC1408" s="778"/>
      <c r="ED1408" s="778"/>
      <c r="EE1408" s="778"/>
      <c r="EF1408" s="778"/>
      <c r="EG1408" s="778"/>
      <c r="EH1408" s="778"/>
      <c r="EI1408" s="778"/>
      <c r="EJ1408" s="778"/>
      <c r="EK1408" s="778"/>
      <c r="EL1408" s="778"/>
      <c r="EM1408" s="778"/>
      <c r="EN1408" s="778"/>
      <c r="EO1408" s="778"/>
      <c r="EP1408" s="778"/>
      <c r="EQ1408" s="778"/>
      <c r="ER1408" s="778"/>
      <c r="ES1408" s="778"/>
      <c r="ET1408" s="778"/>
      <c r="EU1408" s="778"/>
      <c r="EV1408" s="778"/>
      <c r="EW1408" s="778"/>
      <c r="EX1408" s="778"/>
      <c r="EY1408" s="778"/>
      <c r="EZ1408" s="778"/>
      <c r="FA1408" s="778"/>
      <c r="FB1408" s="778"/>
      <c r="FC1408" s="778"/>
      <c r="FD1408" s="778"/>
      <c r="FE1408" s="778"/>
      <c r="FF1408" s="778"/>
      <c r="FG1408" s="778"/>
      <c r="FH1408" s="778"/>
      <c r="FI1408" s="778"/>
      <c r="FJ1408" s="778"/>
      <c r="FK1408" s="778"/>
      <c r="FL1408" s="778"/>
      <c r="FM1408" s="778"/>
      <c r="FN1408" s="778"/>
      <c r="FO1408" s="778"/>
      <c r="FP1408" s="778"/>
      <c r="FQ1408" s="778"/>
      <c r="FR1408" s="778"/>
      <c r="FS1408" s="778"/>
      <c r="FT1408" s="778"/>
      <c r="FU1408" s="778"/>
      <c r="FV1408" s="778"/>
      <c r="FW1408" s="778"/>
      <c r="FX1408" s="778"/>
      <c r="FY1408" s="778"/>
      <c r="FZ1408" s="778"/>
      <c r="GA1408" s="778"/>
      <c r="GB1408" s="778"/>
      <c r="GC1408" s="778"/>
      <c r="GD1408" s="778"/>
      <c r="GE1408" s="778"/>
      <c r="GF1408" s="778"/>
      <c r="GG1408" s="778"/>
      <c r="GH1408" s="778"/>
      <c r="GI1408" s="778"/>
      <c r="GJ1408" s="778"/>
      <c r="GK1408" s="778"/>
      <c r="GL1408" s="778"/>
      <c r="GM1408" s="778"/>
      <c r="GN1408" s="778"/>
      <c r="GO1408" s="778"/>
      <c r="GP1408" s="778"/>
      <c r="GQ1408" s="778"/>
      <c r="GR1408" s="778"/>
      <c r="GS1408" s="778"/>
      <c r="GT1408" s="778"/>
      <c r="GU1408" s="778"/>
      <c r="GV1408" s="778"/>
      <c r="GW1408" s="778"/>
      <c r="GX1408" s="778"/>
      <c r="GY1408" s="778"/>
      <c r="GZ1408" s="778"/>
      <c r="HA1408" s="778"/>
      <c r="HB1408" s="778"/>
      <c r="HC1408" s="778"/>
      <c r="HD1408" s="778"/>
      <c r="HE1408" s="778"/>
      <c r="HF1408" s="778"/>
      <c r="HG1408" s="778"/>
      <c r="HH1408" s="778"/>
    </row>
    <row r="1409" spans="1:216" s="782" customFormat="1">
      <c r="A1409" s="779"/>
      <c r="B1409" s="780"/>
      <c r="C1409" s="780"/>
      <c r="D1409" s="780"/>
      <c r="E1409" s="780"/>
      <c r="F1409" s="780"/>
      <c r="G1409" s="780"/>
      <c r="H1409" s="780"/>
      <c r="I1409" s="780"/>
      <c r="J1409" s="780"/>
      <c r="K1409" s="780"/>
      <c r="L1409" s="780"/>
      <c r="M1409" s="780"/>
      <c r="N1409" s="780"/>
      <c r="O1409" s="780"/>
      <c r="P1409" s="780"/>
      <c r="Q1409" s="781"/>
      <c r="R1409" s="778"/>
      <c r="S1409" s="778"/>
      <c r="T1409" s="778"/>
      <c r="U1409" s="778"/>
      <c r="V1409" s="778"/>
      <c r="W1409" s="778"/>
      <c r="X1409" s="778"/>
      <c r="Y1409" s="778"/>
      <c r="Z1409" s="778"/>
      <c r="AA1409" s="778"/>
      <c r="AB1409" s="778"/>
      <c r="AC1409" s="778"/>
      <c r="AD1409" s="778"/>
      <c r="AE1409" s="778"/>
      <c r="AF1409" s="778"/>
      <c r="AG1409" s="778"/>
      <c r="AH1409" s="778"/>
      <c r="AI1409" s="778"/>
      <c r="AJ1409" s="778"/>
      <c r="AK1409" s="778"/>
      <c r="AL1409" s="778"/>
      <c r="AM1409" s="778"/>
      <c r="AN1409" s="778"/>
      <c r="AO1409" s="778"/>
      <c r="AP1409" s="778"/>
      <c r="AQ1409" s="778"/>
      <c r="AR1409" s="778"/>
      <c r="AS1409" s="778"/>
      <c r="AT1409" s="778"/>
      <c r="AU1409" s="778"/>
      <c r="AV1409" s="778"/>
      <c r="AW1409" s="778"/>
      <c r="AX1409" s="778"/>
      <c r="AY1409" s="778"/>
      <c r="AZ1409" s="778"/>
      <c r="BA1409" s="778"/>
      <c r="BB1409" s="778"/>
      <c r="BC1409" s="778"/>
      <c r="BD1409" s="778"/>
      <c r="BE1409" s="778"/>
      <c r="BF1409" s="778"/>
      <c r="BG1409" s="778"/>
      <c r="BH1409" s="778"/>
      <c r="BI1409" s="778"/>
      <c r="BJ1409" s="778"/>
      <c r="BK1409" s="778"/>
      <c r="BL1409" s="778"/>
      <c r="BM1409" s="778"/>
      <c r="BN1409" s="778"/>
      <c r="BO1409" s="778"/>
      <c r="BP1409" s="778"/>
      <c r="BQ1409" s="778"/>
      <c r="BR1409" s="778"/>
      <c r="BS1409" s="778"/>
      <c r="BT1409" s="778"/>
      <c r="BU1409" s="778"/>
      <c r="BV1409" s="778"/>
      <c r="BW1409" s="778"/>
      <c r="BX1409" s="778"/>
      <c r="BY1409" s="778"/>
      <c r="BZ1409" s="778"/>
      <c r="CA1409" s="778"/>
      <c r="CB1409" s="778"/>
      <c r="CC1409" s="778"/>
      <c r="CD1409" s="778"/>
      <c r="CE1409" s="778"/>
      <c r="CF1409" s="778"/>
      <c r="CG1409" s="778"/>
      <c r="CH1409" s="778"/>
      <c r="CI1409" s="778"/>
      <c r="CJ1409" s="778"/>
      <c r="CK1409" s="778"/>
      <c r="CL1409" s="778"/>
      <c r="CM1409" s="778"/>
      <c r="CN1409" s="778"/>
      <c r="CO1409" s="778"/>
      <c r="CP1409" s="778"/>
      <c r="CQ1409" s="778"/>
      <c r="CR1409" s="778"/>
      <c r="CS1409" s="778"/>
      <c r="CT1409" s="778"/>
      <c r="CU1409" s="778"/>
      <c r="CV1409" s="778"/>
      <c r="CW1409" s="778"/>
      <c r="CX1409" s="778"/>
      <c r="CY1409" s="778"/>
      <c r="CZ1409" s="778"/>
      <c r="DA1409" s="778"/>
      <c r="DB1409" s="778"/>
      <c r="DC1409" s="778"/>
      <c r="DD1409" s="778"/>
      <c r="DE1409" s="778"/>
      <c r="DF1409" s="778"/>
      <c r="DG1409" s="778"/>
      <c r="DH1409" s="778"/>
      <c r="DI1409" s="778"/>
      <c r="DJ1409" s="778"/>
      <c r="DK1409" s="778"/>
      <c r="DL1409" s="778"/>
      <c r="DM1409" s="778"/>
      <c r="DN1409" s="778"/>
      <c r="DO1409" s="778"/>
      <c r="DP1409" s="778"/>
      <c r="DQ1409" s="778"/>
      <c r="DR1409" s="778"/>
      <c r="DS1409" s="778"/>
      <c r="DT1409" s="778"/>
      <c r="DU1409" s="778"/>
      <c r="DV1409" s="778"/>
      <c r="DW1409" s="778"/>
      <c r="DX1409" s="778"/>
      <c r="DY1409" s="778"/>
      <c r="DZ1409" s="778"/>
      <c r="EA1409" s="778"/>
      <c r="EB1409" s="778"/>
      <c r="EC1409" s="778"/>
      <c r="ED1409" s="778"/>
      <c r="EE1409" s="778"/>
      <c r="EF1409" s="778"/>
      <c r="EG1409" s="778"/>
      <c r="EH1409" s="778"/>
      <c r="EI1409" s="778"/>
      <c r="EJ1409" s="778"/>
      <c r="EK1409" s="778"/>
      <c r="EL1409" s="778"/>
      <c r="EM1409" s="778"/>
      <c r="EN1409" s="778"/>
      <c r="EO1409" s="778"/>
      <c r="EP1409" s="778"/>
      <c r="EQ1409" s="778"/>
      <c r="ER1409" s="778"/>
      <c r="ES1409" s="778"/>
      <c r="ET1409" s="778"/>
      <c r="EU1409" s="778"/>
      <c r="EV1409" s="778"/>
      <c r="EW1409" s="778"/>
      <c r="EX1409" s="778"/>
      <c r="EY1409" s="778"/>
      <c r="EZ1409" s="778"/>
      <c r="FA1409" s="778"/>
      <c r="FB1409" s="778"/>
      <c r="FC1409" s="778"/>
      <c r="FD1409" s="778"/>
      <c r="FE1409" s="778"/>
      <c r="FF1409" s="778"/>
      <c r="FG1409" s="778"/>
      <c r="FH1409" s="778"/>
      <c r="FI1409" s="778"/>
      <c r="FJ1409" s="778"/>
      <c r="FK1409" s="778"/>
      <c r="FL1409" s="778"/>
      <c r="FM1409" s="778"/>
      <c r="FN1409" s="778"/>
      <c r="FO1409" s="778"/>
      <c r="FP1409" s="778"/>
      <c r="FQ1409" s="778"/>
      <c r="FR1409" s="778"/>
      <c r="FS1409" s="778"/>
      <c r="FT1409" s="778"/>
      <c r="FU1409" s="778"/>
      <c r="FV1409" s="778"/>
      <c r="FW1409" s="778"/>
      <c r="FX1409" s="778"/>
      <c r="FY1409" s="778"/>
      <c r="FZ1409" s="778"/>
      <c r="GA1409" s="778"/>
      <c r="GB1409" s="778"/>
      <c r="GC1409" s="778"/>
      <c r="GD1409" s="778"/>
      <c r="GE1409" s="778"/>
      <c r="GF1409" s="778"/>
      <c r="GG1409" s="778"/>
      <c r="GH1409" s="778"/>
      <c r="GI1409" s="778"/>
      <c r="GJ1409" s="778"/>
      <c r="GK1409" s="778"/>
      <c r="GL1409" s="778"/>
      <c r="GM1409" s="778"/>
      <c r="GN1409" s="778"/>
      <c r="GO1409" s="778"/>
      <c r="GP1409" s="778"/>
      <c r="GQ1409" s="778"/>
      <c r="GR1409" s="778"/>
      <c r="GS1409" s="778"/>
      <c r="GT1409" s="778"/>
      <c r="GU1409" s="778"/>
      <c r="GV1409" s="778"/>
      <c r="GW1409" s="778"/>
      <c r="GX1409" s="778"/>
      <c r="GY1409" s="778"/>
      <c r="GZ1409" s="778"/>
      <c r="HA1409" s="778"/>
      <c r="HB1409" s="778"/>
      <c r="HC1409" s="778"/>
      <c r="HD1409" s="778"/>
      <c r="HE1409" s="778"/>
      <c r="HF1409" s="778"/>
      <c r="HG1409" s="778"/>
      <c r="HH1409" s="778"/>
    </row>
    <row r="1410" spans="1:216" s="782" customFormat="1">
      <c r="A1410" s="779"/>
      <c r="B1410" s="780"/>
      <c r="C1410" s="780"/>
      <c r="D1410" s="780"/>
      <c r="E1410" s="780"/>
      <c r="F1410" s="780"/>
      <c r="G1410" s="780"/>
      <c r="H1410" s="780"/>
      <c r="I1410" s="780"/>
      <c r="J1410" s="780"/>
      <c r="K1410" s="780"/>
      <c r="L1410" s="780"/>
      <c r="M1410" s="780"/>
      <c r="N1410" s="780"/>
      <c r="O1410" s="780"/>
      <c r="P1410" s="780"/>
      <c r="Q1410" s="781"/>
      <c r="R1410" s="778"/>
      <c r="S1410" s="778"/>
      <c r="T1410" s="778"/>
      <c r="U1410" s="778"/>
      <c r="V1410" s="778"/>
      <c r="W1410" s="778"/>
      <c r="X1410" s="778"/>
      <c r="Y1410" s="778"/>
      <c r="Z1410" s="778"/>
      <c r="AA1410" s="778"/>
      <c r="AB1410" s="778"/>
      <c r="AC1410" s="778"/>
      <c r="AD1410" s="778"/>
      <c r="AE1410" s="778"/>
      <c r="AF1410" s="778"/>
      <c r="AG1410" s="778"/>
      <c r="AH1410" s="778"/>
      <c r="AI1410" s="778"/>
      <c r="AJ1410" s="778"/>
      <c r="AK1410" s="778"/>
      <c r="AL1410" s="778"/>
      <c r="AM1410" s="778"/>
      <c r="AN1410" s="778"/>
      <c r="AO1410" s="778"/>
      <c r="AP1410" s="778"/>
      <c r="AQ1410" s="778"/>
      <c r="AR1410" s="778"/>
      <c r="AS1410" s="778"/>
      <c r="AT1410" s="778"/>
      <c r="AU1410" s="778"/>
      <c r="AV1410" s="778"/>
      <c r="AW1410" s="778"/>
      <c r="AX1410" s="778"/>
      <c r="AY1410" s="778"/>
      <c r="AZ1410" s="778"/>
      <c r="BA1410" s="778"/>
      <c r="BB1410" s="778"/>
      <c r="BC1410" s="778"/>
      <c r="BD1410" s="778"/>
      <c r="BE1410" s="778"/>
      <c r="BF1410" s="778"/>
      <c r="BG1410" s="778"/>
      <c r="BH1410" s="778"/>
      <c r="BI1410" s="778"/>
      <c r="BJ1410" s="778"/>
      <c r="BK1410" s="778"/>
      <c r="BL1410" s="778"/>
      <c r="BM1410" s="778"/>
      <c r="BN1410" s="778"/>
      <c r="BO1410" s="778"/>
      <c r="BP1410" s="778"/>
      <c r="BQ1410" s="778"/>
      <c r="BR1410" s="778"/>
      <c r="BS1410" s="778"/>
      <c r="BT1410" s="778"/>
      <c r="BU1410" s="778"/>
      <c r="BV1410" s="778"/>
      <c r="BW1410" s="778"/>
      <c r="BX1410" s="778"/>
      <c r="BY1410" s="778"/>
      <c r="BZ1410" s="778"/>
      <c r="CA1410" s="778"/>
      <c r="CB1410" s="778"/>
      <c r="CC1410" s="778"/>
      <c r="CD1410" s="778"/>
      <c r="CE1410" s="778"/>
      <c r="CF1410" s="778"/>
      <c r="CG1410" s="778"/>
      <c r="CH1410" s="778"/>
      <c r="CI1410" s="778"/>
      <c r="CJ1410" s="778"/>
      <c r="CK1410" s="778"/>
      <c r="CL1410" s="778"/>
      <c r="CM1410" s="778"/>
      <c r="CN1410" s="778"/>
      <c r="CO1410" s="778"/>
      <c r="CP1410" s="778"/>
      <c r="CQ1410" s="778"/>
      <c r="CR1410" s="778"/>
      <c r="CS1410" s="778"/>
      <c r="CT1410" s="778"/>
      <c r="CU1410" s="778"/>
      <c r="CV1410" s="778"/>
      <c r="CW1410" s="778"/>
      <c r="CX1410" s="778"/>
      <c r="CY1410" s="778"/>
      <c r="CZ1410" s="778"/>
      <c r="DA1410" s="778"/>
      <c r="DB1410" s="778"/>
      <c r="DC1410" s="778"/>
      <c r="DD1410" s="778"/>
      <c r="DE1410" s="778"/>
      <c r="DF1410" s="778"/>
      <c r="DG1410" s="778"/>
      <c r="DH1410" s="778"/>
      <c r="DI1410" s="778"/>
      <c r="DJ1410" s="778"/>
      <c r="DK1410" s="778"/>
      <c r="DL1410" s="778"/>
      <c r="DM1410" s="778"/>
      <c r="DN1410" s="778"/>
      <c r="DO1410" s="778"/>
      <c r="DP1410" s="778"/>
      <c r="DQ1410" s="778"/>
      <c r="DR1410" s="778"/>
      <c r="DS1410" s="778"/>
      <c r="DT1410" s="778"/>
      <c r="DU1410" s="778"/>
      <c r="DV1410" s="778"/>
      <c r="DW1410" s="778"/>
      <c r="DX1410" s="778"/>
      <c r="DY1410" s="778"/>
      <c r="DZ1410" s="778"/>
      <c r="EA1410" s="778"/>
      <c r="EB1410" s="778"/>
      <c r="EC1410" s="778"/>
      <c r="ED1410" s="778"/>
      <c r="EE1410" s="778"/>
      <c r="EF1410" s="778"/>
      <c r="EG1410" s="778"/>
      <c r="EH1410" s="778"/>
      <c r="EI1410" s="778"/>
      <c r="EJ1410" s="778"/>
      <c r="EK1410" s="778"/>
      <c r="EL1410" s="778"/>
      <c r="EM1410" s="778"/>
      <c r="EN1410" s="778"/>
      <c r="EO1410" s="778"/>
      <c r="EP1410" s="778"/>
      <c r="EQ1410" s="778"/>
      <c r="ER1410" s="778"/>
      <c r="ES1410" s="778"/>
      <c r="ET1410" s="778"/>
      <c r="EU1410" s="778"/>
      <c r="EV1410" s="778"/>
      <c r="EW1410" s="778"/>
      <c r="EX1410" s="778"/>
      <c r="EY1410" s="778"/>
      <c r="EZ1410" s="778"/>
      <c r="FA1410" s="778"/>
      <c r="FB1410" s="778"/>
      <c r="FC1410" s="778"/>
      <c r="FD1410" s="778"/>
      <c r="FE1410" s="778"/>
      <c r="FF1410" s="778"/>
      <c r="FG1410" s="778"/>
      <c r="FH1410" s="778"/>
      <c r="FI1410" s="778"/>
      <c r="FJ1410" s="778"/>
      <c r="FK1410" s="778"/>
      <c r="FL1410" s="778"/>
      <c r="FM1410" s="778"/>
      <c r="FN1410" s="778"/>
      <c r="FO1410" s="778"/>
      <c r="FP1410" s="778"/>
      <c r="FQ1410" s="778"/>
      <c r="FR1410" s="778"/>
      <c r="FS1410" s="778"/>
      <c r="FT1410" s="778"/>
      <c r="FU1410" s="778"/>
      <c r="FV1410" s="778"/>
      <c r="FW1410" s="778"/>
      <c r="FX1410" s="778"/>
      <c r="FY1410" s="778"/>
      <c r="FZ1410" s="778"/>
      <c r="GA1410" s="778"/>
      <c r="GB1410" s="778"/>
      <c r="GC1410" s="778"/>
      <c r="GD1410" s="778"/>
      <c r="GE1410" s="778"/>
      <c r="GF1410" s="778"/>
      <c r="GG1410" s="778"/>
      <c r="GH1410" s="778"/>
      <c r="GI1410" s="778"/>
      <c r="GJ1410" s="778"/>
      <c r="GK1410" s="778"/>
      <c r="GL1410" s="778"/>
      <c r="GM1410" s="778"/>
      <c r="GN1410" s="778"/>
      <c r="GO1410" s="778"/>
      <c r="GP1410" s="778"/>
      <c r="GQ1410" s="778"/>
      <c r="GR1410" s="778"/>
      <c r="GS1410" s="778"/>
      <c r="GT1410" s="778"/>
      <c r="GU1410" s="778"/>
      <c r="GV1410" s="778"/>
      <c r="GW1410" s="778"/>
      <c r="GX1410" s="778"/>
      <c r="GY1410" s="778"/>
      <c r="GZ1410" s="778"/>
      <c r="HA1410" s="778"/>
      <c r="HB1410" s="778"/>
      <c r="HC1410" s="778"/>
      <c r="HD1410" s="778"/>
      <c r="HE1410" s="778"/>
      <c r="HF1410" s="778"/>
      <c r="HG1410" s="778"/>
      <c r="HH1410" s="778"/>
    </row>
    <row r="1411" spans="1:216" s="782" customFormat="1">
      <c r="A1411" s="779"/>
      <c r="B1411" s="780"/>
      <c r="C1411" s="780"/>
      <c r="D1411" s="780"/>
      <c r="E1411" s="780"/>
      <c r="F1411" s="780"/>
      <c r="G1411" s="780"/>
      <c r="H1411" s="780"/>
      <c r="I1411" s="780"/>
      <c r="J1411" s="780"/>
      <c r="K1411" s="780"/>
      <c r="L1411" s="780"/>
      <c r="M1411" s="780"/>
      <c r="N1411" s="780"/>
      <c r="O1411" s="780"/>
      <c r="P1411" s="780"/>
      <c r="Q1411" s="781"/>
      <c r="R1411" s="778"/>
      <c r="S1411" s="778"/>
      <c r="T1411" s="778"/>
      <c r="U1411" s="778"/>
      <c r="V1411" s="778"/>
      <c r="W1411" s="778"/>
      <c r="X1411" s="778"/>
      <c r="Y1411" s="778"/>
      <c r="Z1411" s="778"/>
      <c r="AA1411" s="778"/>
      <c r="AB1411" s="778"/>
      <c r="AC1411" s="778"/>
      <c r="AD1411" s="778"/>
      <c r="AE1411" s="778"/>
      <c r="AF1411" s="778"/>
      <c r="AG1411" s="778"/>
      <c r="AH1411" s="778"/>
      <c r="AI1411" s="778"/>
      <c r="AJ1411" s="778"/>
      <c r="AK1411" s="778"/>
      <c r="AL1411" s="778"/>
      <c r="AM1411" s="778"/>
      <c r="AN1411" s="778"/>
      <c r="AO1411" s="778"/>
      <c r="AP1411" s="778"/>
      <c r="AQ1411" s="778"/>
      <c r="AR1411" s="778"/>
      <c r="AS1411" s="778"/>
      <c r="AT1411" s="778"/>
      <c r="AU1411" s="778"/>
      <c r="AV1411" s="778"/>
      <c r="AW1411" s="778"/>
      <c r="AX1411" s="778"/>
      <c r="AY1411" s="778"/>
      <c r="AZ1411" s="778"/>
      <c r="BA1411" s="778"/>
      <c r="BB1411" s="778"/>
      <c r="BC1411" s="778"/>
      <c r="BD1411" s="778"/>
      <c r="BE1411" s="778"/>
      <c r="BF1411" s="778"/>
      <c r="BG1411" s="778"/>
      <c r="BH1411" s="778"/>
      <c r="BI1411" s="778"/>
      <c r="BJ1411" s="778"/>
      <c r="BK1411" s="778"/>
      <c r="BL1411" s="778"/>
      <c r="BM1411" s="778"/>
      <c r="BN1411" s="778"/>
      <c r="BO1411" s="778"/>
      <c r="BP1411" s="778"/>
      <c r="BQ1411" s="778"/>
      <c r="BR1411" s="778"/>
      <c r="BS1411" s="778"/>
      <c r="BT1411" s="778"/>
      <c r="BU1411" s="778"/>
      <c r="BV1411" s="778"/>
      <c r="BW1411" s="778"/>
      <c r="BX1411" s="778"/>
      <c r="BY1411" s="778"/>
      <c r="BZ1411" s="778"/>
      <c r="CA1411" s="778"/>
      <c r="CB1411" s="778"/>
      <c r="CC1411" s="778"/>
      <c r="CD1411" s="778"/>
      <c r="CE1411" s="778"/>
      <c r="CF1411" s="778"/>
      <c r="CG1411" s="778"/>
      <c r="CH1411" s="778"/>
      <c r="CI1411" s="778"/>
      <c r="CJ1411" s="778"/>
      <c r="CK1411" s="778"/>
      <c r="CL1411" s="778"/>
      <c r="CM1411" s="778"/>
      <c r="CN1411" s="778"/>
      <c r="CO1411" s="778"/>
      <c r="CP1411" s="778"/>
      <c r="CQ1411" s="778"/>
      <c r="CR1411" s="778"/>
      <c r="CS1411" s="778"/>
      <c r="CT1411" s="778"/>
      <c r="CU1411" s="778"/>
      <c r="CV1411" s="778"/>
      <c r="CW1411" s="778"/>
      <c r="CX1411" s="778"/>
      <c r="CY1411" s="778"/>
      <c r="CZ1411" s="778"/>
      <c r="DA1411" s="778"/>
      <c r="DB1411" s="778"/>
      <c r="DC1411" s="778"/>
      <c r="DD1411" s="778"/>
      <c r="DE1411" s="778"/>
      <c r="DF1411" s="778"/>
      <c r="DG1411" s="778"/>
      <c r="DH1411" s="778"/>
      <c r="DI1411" s="778"/>
      <c r="DJ1411" s="778"/>
      <c r="DK1411" s="778"/>
      <c r="DL1411" s="778"/>
      <c r="DM1411" s="778"/>
      <c r="DN1411" s="778"/>
      <c r="DO1411" s="778"/>
      <c r="DP1411" s="778"/>
      <c r="DQ1411" s="778"/>
      <c r="DR1411" s="778"/>
      <c r="DS1411" s="778"/>
      <c r="DT1411" s="778"/>
      <c r="DU1411" s="778"/>
      <c r="DV1411" s="778"/>
      <c r="DW1411" s="778"/>
      <c r="DX1411" s="778"/>
      <c r="DY1411" s="778"/>
      <c r="DZ1411" s="778"/>
      <c r="EA1411" s="778"/>
      <c r="EB1411" s="778"/>
      <c r="EC1411" s="778"/>
      <c r="ED1411" s="778"/>
      <c r="EE1411" s="778"/>
      <c r="EF1411" s="778"/>
      <c r="EG1411" s="778"/>
      <c r="EH1411" s="778"/>
      <c r="EI1411" s="778"/>
      <c r="EJ1411" s="778"/>
      <c r="EK1411" s="778"/>
      <c r="EL1411" s="778"/>
      <c r="EM1411" s="778"/>
      <c r="EN1411" s="778"/>
      <c r="EO1411" s="778"/>
      <c r="EP1411" s="778"/>
      <c r="EQ1411" s="778"/>
      <c r="ER1411" s="778"/>
      <c r="ES1411" s="778"/>
      <c r="ET1411" s="778"/>
      <c r="EU1411" s="778"/>
      <c r="EV1411" s="778"/>
      <c r="EW1411" s="778"/>
      <c r="EX1411" s="778"/>
      <c r="EY1411" s="778"/>
      <c r="EZ1411" s="778"/>
      <c r="FA1411" s="778"/>
      <c r="FB1411" s="778"/>
      <c r="FC1411" s="778"/>
      <c r="FD1411" s="778"/>
      <c r="FE1411" s="778"/>
      <c r="FF1411" s="778"/>
      <c r="FG1411" s="778"/>
      <c r="FH1411" s="778"/>
      <c r="FI1411" s="778"/>
      <c r="FJ1411" s="778"/>
      <c r="FK1411" s="778"/>
      <c r="FL1411" s="778"/>
      <c r="FM1411" s="778"/>
      <c r="FN1411" s="778"/>
      <c r="FO1411" s="778"/>
      <c r="FP1411" s="778"/>
      <c r="FQ1411" s="778"/>
      <c r="FR1411" s="778"/>
      <c r="FS1411" s="778"/>
      <c r="FT1411" s="778"/>
      <c r="FU1411" s="778"/>
      <c r="FV1411" s="778"/>
      <c r="FW1411" s="778"/>
      <c r="FX1411" s="778"/>
      <c r="FY1411" s="778"/>
      <c r="FZ1411" s="778"/>
      <c r="GA1411" s="778"/>
      <c r="GB1411" s="778"/>
      <c r="GC1411" s="778"/>
      <c r="GD1411" s="778"/>
      <c r="GE1411" s="778"/>
      <c r="GF1411" s="778"/>
      <c r="GG1411" s="778"/>
      <c r="GH1411" s="778"/>
      <c r="GI1411" s="778"/>
      <c r="GJ1411" s="778"/>
      <c r="GK1411" s="778"/>
      <c r="GL1411" s="778"/>
      <c r="GM1411" s="778"/>
      <c r="GN1411" s="778"/>
      <c r="GO1411" s="778"/>
      <c r="GP1411" s="778"/>
      <c r="GQ1411" s="778"/>
      <c r="GR1411" s="778"/>
      <c r="GS1411" s="778"/>
      <c r="GT1411" s="778"/>
      <c r="GU1411" s="778"/>
      <c r="GV1411" s="778"/>
      <c r="GW1411" s="778"/>
      <c r="GX1411" s="778"/>
      <c r="GY1411" s="778"/>
      <c r="GZ1411" s="778"/>
      <c r="HA1411" s="778"/>
      <c r="HB1411" s="778"/>
      <c r="HC1411" s="778"/>
      <c r="HD1411" s="778"/>
      <c r="HE1411" s="778"/>
      <c r="HF1411" s="778"/>
      <c r="HG1411" s="778"/>
      <c r="HH1411" s="778"/>
    </row>
    <row r="1412" spans="1:216" s="782" customFormat="1">
      <c r="A1412" s="779"/>
      <c r="B1412" s="780"/>
      <c r="C1412" s="780"/>
      <c r="D1412" s="780"/>
      <c r="E1412" s="780"/>
      <c r="F1412" s="780"/>
      <c r="G1412" s="780"/>
      <c r="H1412" s="780"/>
      <c r="I1412" s="780"/>
      <c r="J1412" s="780"/>
      <c r="K1412" s="780"/>
      <c r="L1412" s="780"/>
      <c r="M1412" s="780"/>
      <c r="N1412" s="780"/>
      <c r="O1412" s="780"/>
      <c r="P1412" s="780"/>
      <c r="Q1412" s="781"/>
      <c r="R1412" s="778"/>
      <c r="S1412" s="778"/>
      <c r="T1412" s="778"/>
      <c r="U1412" s="778"/>
      <c r="V1412" s="778"/>
      <c r="W1412" s="778"/>
      <c r="X1412" s="778"/>
      <c r="Y1412" s="778"/>
      <c r="Z1412" s="778"/>
      <c r="AA1412" s="778"/>
      <c r="AB1412" s="778"/>
      <c r="AC1412" s="778"/>
      <c r="AD1412" s="778"/>
      <c r="AE1412" s="778"/>
      <c r="AF1412" s="778"/>
      <c r="AG1412" s="778"/>
      <c r="AH1412" s="778"/>
      <c r="AI1412" s="778"/>
      <c r="AJ1412" s="778"/>
      <c r="AK1412" s="778"/>
      <c r="AL1412" s="778"/>
      <c r="AM1412" s="778"/>
      <c r="AN1412" s="778"/>
      <c r="AO1412" s="778"/>
      <c r="AP1412" s="778"/>
      <c r="AQ1412" s="778"/>
      <c r="AR1412" s="778"/>
      <c r="AS1412" s="778"/>
      <c r="AT1412" s="778"/>
      <c r="AU1412" s="778"/>
      <c r="AV1412" s="778"/>
      <c r="AW1412" s="778"/>
      <c r="AX1412" s="778"/>
      <c r="AY1412" s="778"/>
      <c r="AZ1412" s="778"/>
      <c r="BA1412" s="778"/>
      <c r="BB1412" s="778"/>
      <c r="BC1412" s="778"/>
      <c r="BD1412" s="778"/>
      <c r="BE1412" s="778"/>
      <c r="BF1412" s="778"/>
      <c r="BG1412" s="778"/>
      <c r="BH1412" s="778"/>
      <c r="BI1412" s="778"/>
      <c r="BJ1412" s="778"/>
      <c r="BK1412" s="778"/>
      <c r="BL1412" s="778"/>
      <c r="BM1412" s="778"/>
      <c r="BN1412" s="778"/>
      <c r="BO1412" s="778"/>
      <c r="BP1412" s="778"/>
      <c r="BQ1412" s="778"/>
      <c r="BR1412" s="778"/>
      <c r="BS1412" s="778"/>
      <c r="BT1412" s="778"/>
      <c r="BU1412" s="778"/>
      <c r="BV1412" s="778"/>
      <c r="BW1412" s="778"/>
      <c r="BX1412" s="778"/>
      <c r="BY1412" s="778"/>
      <c r="BZ1412" s="778"/>
      <c r="CA1412" s="778"/>
      <c r="CB1412" s="778"/>
      <c r="CC1412" s="778"/>
      <c r="CD1412" s="778"/>
      <c r="CE1412" s="778"/>
      <c r="CF1412" s="778"/>
      <c r="CG1412" s="778"/>
      <c r="CH1412" s="778"/>
      <c r="CI1412" s="778"/>
      <c r="CJ1412" s="778"/>
      <c r="CK1412" s="778"/>
      <c r="CL1412" s="778"/>
      <c r="CM1412" s="778"/>
      <c r="CN1412" s="778"/>
      <c r="CO1412" s="778"/>
      <c r="CP1412" s="778"/>
      <c r="CQ1412" s="778"/>
      <c r="CR1412" s="778"/>
      <c r="CS1412" s="778"/>
      <c r="CT1412" s="778"/>
      <c r="CU1412" s="778"/>
      <c r="CV1412" s="778"/>
      <c r="CW1412" s="778"/>
      <c r="CX1412" s="778"/>
      <c r="CY1412" s="778"/>
      <c r="CZ1412" s="778"/>
      <c r="DA1412" s="778"/>
      <c r="DB1412" s="778"/>
      <c r="DC1412" s="778"/>
      <c r="DD1412" s="778"/>
      <c r="DE1412" s="778"/>
      <c r="DF1412" s="778"/>
      <c r="DG1412" s="778"/>
      <c r="DH1412" s="778"/>
      <c r="DI1412" s="778"/>
      <c r="DJ1412" s="778"/>
      <c r="DK1412" s="778"/>
      <c r="DL1412" s="778"/>
      <c r="DM1412" s="778"/>
      <c r="DN1412" s="778"/>
      <c r="DO1412" s="778"/>
      <c r="DP1412" s="778"/>
      <c r="DQ1412" s="778"/>
      <c r="DR1412" s="778"/>
      <c r="DS1412" s="778"/>
      <c r="DT1412" s="778"/>
      <c r="DU1412" s="778"/>
      <c r="DV1412" s="778"/>
      <c r="DW1412" s="778"/>
      <c r="DX1412" s="778"/>
      <c r="DY1412" s="778"/>
      <c r="DZ1412" s="778"/>
      <c r="EA1412" s="778"/>
      <c r="EB1412" s="778"/>
      <c r="EC1412" s="778"/>
      <c r="ED1412" s="778"/>
      <c r="EE1412" s="778"/>
      <c r="EF1412" s="778"/>
      <c r="EG1412" s="778"/>
      <c r="EH1412" s="778"/>
      <c r="EI1412" s="778"/>
      <c r="EJ1412" s="778"/>
      <c r="EK1412" s="778"/>
      <c r="EL1412" s="778"/>
      <c r="EM1412" s="778"/>
      <c r="EN1412" s="778"/>
      <c r="EO1412" s="778"/>
      <c r="EP1412" s="778"/>
      <c r="EQ1412" s="778"/>
      <c r="ER1412" s="778"/>
      <c r="ES1412" s="778"/>
      <c r="ET1412" s="778"/>
      <c r="EU1412" s="778"/>
      <c r="EV1412" s="778"/>
      <c r="EW1412" s="778"/>
      <c r="EX1412" s="778"/>
      <c r="EY1412" s="778"/>
      <c r="EZ1412" s="778"/>
      <c r="FA1412" s="778"/>
      <c r="FB1412" s="778"/>
      <c r="FC1412" s="778"/>
      <c r="FD1412" s="778"/>
      <c r="FE1412" s="778"/>
      <c r="FF1412" s="778"/>
      <c r="FG1412" s="778"/>
      <c r="FH1412" s="778"/>
      <c r="FI1412" s="778"/>
      <c r="FJ1412" s="778"/>
      <c r="FK1412" s="778"/>
      <c r="FL1412" s="778"/>
      <c r="FM1412" s="778"/>
      <c r="FN1412" s="778"/>
      <c r="FO1412" s="778"/>
      <c r="FP1412" s="778"/>
      <c r="FQ1412" s="778"/>
      <c r="FR1412" s="778"/>
      <c r="FS1412" s="778"/>
      <c r="FT1412" s="778"/>
      <c r="FU1412" s="778"/>
      <c r="FV1412" s="778"/>
      <c r="FW1412" s="778"/>
      <c r="FX1412" s="778"/>
      <c r="FY1412" s="778"/>
      <c r="FZ1412" s="778"/>
      <c r="GA1412" s="778"/>
      <c r="GB1412" s="778"/>
      <c r="GC1412" s="778"/>
      <c r="GD1412" s="778"/>
      <c r="GE1412" s="778"/>
      <c r="GF1412" s="778"/>
      <c r="GG1412" s="778"/>
      <c r="GH1412" s="778"/>
      <c r="GI1412" s="778"/>
      <c r="GJ1412" s="778"/>
      <c r="GK1412" s="778"/>
      <c r="GL1412" s="778"/>
      <c r="GM1412" s="778"/>
      <c r="GN1412" s="778"/>
      <c r="GO1412" s="778"/>
      <c r="GP1412" s="778"/>
      <c r="GQ1412" s="778"/>
      <c r="GR1412" s="778"/>
      <c r="GS1412" s="778"/>
      <c r="GT1412" s="778"/>
      <c r="GU1412" s="778"/>
      <c r="GV1412" s="778"/>
      <c r="GW1412" s="778"/>
      <c r="GX1412" s="778"/>
      <c r="GY1412" s="778"/>
      <c r="GZ1412" s="778"/>
      <c r="HA1412" s="778"/>
      <c r="HB1412" s="778"/>
      <c r="HC1412" s="778"/>
      <c r="HD1412" s="778"/>
      <c r="HE1412" s="778"/>
      <c r="HF1412" s="778"/>
      <c r="HG1412" s="778"/>
      <c r="HH1412" s="778"/>
    </row>
    <row r="1413" spans="1:216" s="782" customFormat="1">
      <c r="A1413" s="779"/>
      <c r="B1413" s="780"/>
      <c r="C1413" s="780"/>
      <c r="D1413" s="780"/>
      <c r="E1413" s="780"/>
      <c r="F1413" s="780"/>
      <c r="G1413" s="780"/>
      <c r="H1413" s="780"/>
      <c r="I1413" s="780"/>
      <c r="J1413" s="780"/>
      <c r="K1413" s="780"/>
      <c r="L1413" s="780"/>
      <c r="M1413" s="780"/>
      <c r="N1413" s="780"/>
      <c r="O1413" s="780"/>
      <c r="P1413" s="780"/>
      <c r="Q1413" s="781"/>
      <c r="R1413" s="778"/>
      <c r="S1413" s="778"/>
      <c r="T1413" s="778"/>
      <c r="U1413" s="778"/>
      <c r="V1413" s="778"/>
      <c r="W1413" s="778"/>
      <c r="X1413" s="778"/>
      <c r="Y1413" s="778"/>
      <c r="Z1413" s="778"/>
      <c r="AA1413" s="778"/>
      <c r="AB1413" s="778"/>
      <c r="AC1413" s="778"/>
      <c r="AD1413" s="778"/>
      <c r="AE1413" s="778"/>
      <c r="AF1413" s="778"/>
      <c r="AG1413" s="778"/>
      <c r="AH1413" s="778"/>
      <c r="AI1413" s="778"/>
      <c r="AJ1413" s="778"/>
      <c r="AK1413" s="778"/>
      <c r="AL1413" s="778"/>
      <c r="AM1413" s="778"/>
      <c r="AN1413" s="778"/>
      <c r="AO1413" s="778"/>
      <c r="AP1413" s="778"/>
      <c r="AQ1413" s="778"/>
      <c r="AR1413" s="778"/>
      <c r="AS1413" s="778"/>
      <c r="AT1413" s="778"/>
      <c r="AU1413" s="778"/>
      <c r="AV1413" s="778"/>
      <c r="AW1413" s="778"/>
      <c r="AX1413" s="778"/>
      <c r="AY1413" s="778"/>
      <c r="AZ1413" s="778"/>
      <c r="BA1413" s="778"/>
      <c r="BB1413" s="778"/>
      <c r="BC1413" s="778"/>
      <c r="BD1413" s="778"/>
      <c r="BE1413" s="778"/>
      <c r="BF1413" s="778"/>
      <c r="BG1413" s="778"/>
      <c r="BH1413" s="778"/>
      <c r="BI1413" s="778"/>
      <c r="BJ1413" s="778"/>
      <c r="BK1413" s="778"/>
      <c r="BL1413" s="778"/>
      <c r="BM1413" s="778"/>
      <c r="BN1413" s="778"/>
      <c r="BO1413" s="778"/>
      <c r="BP1413" s="778"/>
      <c r="BQ1413" s="778"/>
      <c r="BR1413" s="778"/>
      <c r="BS1413" s="778"/>
      <c r="BT1413" s="778"/>
      <c r="BU1413" s="778"/>
      <c r="BV1413" s="778"/>
      <c r="BW1413" s="778"/>
      <c r="BX1413" s="778"/>
      <c r="BY1413" s="778"/>
      <c r="BZ1413" s="778"/>
      <c r="CA1413" s="778"/>
      <c r="CB1413" s="778"/>
      <c r="CC1413" s="778"/>
      <c r="CD1413" s="778"/>
      <c r="CE1413" s="778"/>
      <c r="CF1413" s="778"/>
      <c r="CG1413" s="778"/>
      <c r="CH1413" s="778"/>
      <c r="CI1413" s="778"/>
      <c r="CJ1413" s="778"/>
      <c r="CK1413" s="778"/>
      <c r="CL1413" s="778"/>
      <c r="CM1413" s="778"/>
      <c r="CN1413" s="778"/>
      <c r="CO1413" s="778"/>
      <c r="CP1413" s="778"/>
      <c r="CQ1413" s="778"/>
      <c r="CR1413" s="778"/>
      <c r="CS1413" s="778"/>
      <c r="CT1413" s="778"/>
      <c r="CU1413" s="778"/>
      <c r="CV1413" s="778"/>
      <c r="CW1413" s="778"/>
      <c r="CX1413" s="778"/>
      <c r="CY1413" s="778"/>
      <c r="CZ1413" s="778"/>
      <c r="DA1413" s="778"/>
      <c r="DB1413" s="778"/>
      <c r="DC1413" s="778"/>
      <c r="DD1413" s="778"/>
      <c r="DE1413" s="778"/>
      <c r="DF1413" s="778"/>
      <c r="DG1413" s="778"/>
      <c r="DH1413" s="778"/>
      <c r="DI1413" s="778"/>
      <c r="DJ1413" s="778"/>
      <c r="DK1413" s="778"/>
      <c r="DL1413" s="778"/>
      <c r="DM1413" s="778"/>
      <c r="DN1413" s="778"/>
      <c r="DO1413" s="778"/>
      <c r="DP1413" s="778"/>
      <c r="DQ1413" s="778"/>
      <c r="DR1413" s="778"/>
      <c r="DS1413" s="778"/>
      <c r="DT1413" s="778"/>
      <c r="DU1413" s="778"/>
      <c r="DV1413" s="778"/>
      <c r="DW1413" s="778"/>
      <c r="DX1413" s="778"/>
      <c r="DY1413" s="778"/>
      <c r="DZ1413" s="778"/>
      <c r="EA1413" s="778"/>
      <c r="EB1413" s="778"/>
      <c r="EC1413" s="778"/>
      <c r="ED1413" s="778"/>
      <c r="EE1413" s="778"/>
      <c r="EF1413" s="778"/>
      <c r="EG1413" s="778"/>
      <c r="EH1413" s="778"/>
      <c r="EI1413" s="778"/>
      <c r="EJ1413" s="778"/>
      <c r="EK1413" s="778"/>
      <c r="EL1413" s="778"/>
      <c r="EM1413" s="778"/>
      <c r="EN1413" s="778"/>
      <c r="EO1413" s="778"/>
      <c r="EP1413" s="778"/>
      <c r="EQ1413" s="778"/>
      <c r="ER1413" s="778"/>
      <c r="ES1413" s="778"/>
      <c r="ET1413" s="778"/>
      <c r="EU1413" s="778"/>
      <c r="EV1413" s="778"/>
      <c r="EW1413" s="778"/>
      <c r="EX1413" s="778"/>
      <c r="EY1413" s="778"/>
      <c r="EZ1413" s="778"/>
      <c r="FA1413" s="778"/>
      <c r="FB1413" s="778"/>
      <c r="FC1413" s="778"/>
      <c r="FD1413" s="778"/>
      <c r="FE1413" s="778"/>
      <c r="FF1413" s="778"/>
      <c r="FG1413" s="778"/>
      <c r="FH1413" s="778"/>
      <c r="FI1413" s="778"/>
      <c r="FJ1413" s="778"/>
      <c r="FK1413" s="778"/>
      <c r="FL1413" s="778"/>
      <c r="FM1413" s="778"/>
      <c r="FN1413" s="778"/>
      <c r="FO1413" s="778"/>
      <c r="FP1413" s="778"/>
      <c r="FQ1413" s="778"/>
      <c r="FR1413" s="778"/>
      <c r="FS1413" s="778"/>
      <c r="FT1413" s="778"/>
      <c r="FU1413" s="778"/>
      <c r="FV1413" s="778"/>
      <c r="FW1413" s="778"/>
      <c r="FX1413" s="778"/>
      <c r="FY1413" s="778"/>
      <c r="FZ1413" s="778"/>
      <c r="GA1413" s="778"/>
      <c r="GB1413" s="778"/>
      <c r="GC1413" s="778"/>
      <c r="GD1413" s="778"/>
      <c r="GE1413" s="778"/>
      <c r="GF1413" s="778"/>
      <c r="GG1413" s="778"/>
      <c r="GH1413" s="778"/>
      <c r="GI1413" s="778"/>
      <c r="GJ1413" s="778"/>
      <c r="GK1413" s="778"/>
      <c r="GL1413" s="778"/>
      <c r="GM1413" s="778"/>
      <c r="GN1413" s="778"/>
      <c r="GO1413" s="778"/>
      <c r="GP1413" s="778"/>
      <c r="GQ1413" s="778"/>
      <c r="GR1413" s="778"/>
      <c r="GS1413" s="778"/>
      <c r="GT1413" s="778"/>
      <c r="GU1413" s="778"/>
      <c r="GV1413" s="778"/>
      <c r="GW1413" s="778"/>
      <c r="GX1413" s="778"/>
      <c r="GY1413" s="778"/>
      <c r="GZ1413" s="778"/>
      <c r="HA1413" s="778"/>
      <c r="HB1413" s="778"/>
      <c r="HC1413" s="778"/>
      <c r="HD1413" s="778"/>
      <c r="HE1413" s="778"/>
      <c r="HF1413" s="778"/>
      <c r="HG1413" s="778"/>
      <c r="HH1413" s="778"/>
    </row>
    <row r="1414" spans="1:216" s="782" customFormat="1">
      <c r="A1414" s="779"/>
      <c r="B1414" s="780"/>
      <c r="C1414" s="780"/>
      <c r="D1414" s="780"/>
      <c r="E1414" s="780"/>
      <c r="F1414" s="780"/>
      <c r="G1414" s="780"/>
      <c r="H1414" s="780"/>
      <c r="I1414" s="780"/>
      <c r="J1414" s="780"/>
      <c r="K1414" s="780"/>
      <c r="L1414" s="780"/>
      <c r="M1414" s="780"/>
      <c r="N1414" s="780"/>
      <c r="O1414" s="780"/>
      <c r="P1414" s="780"/>
      <c r="Q1414" s="781"/>
      <c r="R1414" s="778"/>
      <c r="S1414" s="778"/>
      <c r="T1414" s="778"/>
      <c r="U1414" s="778"/>
      <c r="V1414" s="778"/>
      <c r="W1414" s="778"/>
      <c r="X1414" s="778"/>
      <c r="Y1414" s="778"/>
      <c r="Z1414" s="778"/>
      <c r="AA1414" s="778"/>
      <c r="AB1414" s="778"/>
      <c r="AC1414" s="778"/>
      <c r="AD1414" s="778"/>
      <c r="AE1414" s="778"/>
      <c r="AF1414" s="778"/>
      <c r="AG1414" s="778"/>
      <c r="AH1414" s="778"/>
      <c r="AI1414" s="778"/>
      <c r="AJ1414" s="778"/>
      <c r="AK1414" s="778"/>
      <c r="AL1414" s="778"/>
      <c r="AM1414" s="778"/>
      <c r="AN1414" s="778"/>
      <c r="AO1414" s="778"/>
      <c r="AP1414" s="778"/>
      <c r="AQ1414" s="778"/>
      <c r="AR1414" s="778"/>
      <c r="AS1414" s="778"/>
      <c r="AT1414" s="778"/>
      <c r="AU1414" s="778"/>
      <c r="AV1414" s="778"/>
      <c r="AW1414" s="778"/>
      <c r="AX1414" s="778"/>
      <c r="AY1414" s="778"/>
      <c r="AZ1414" s="778"/>
      <c r="BA1414" s="778"/>
      <c r="BB1414" s="778"/>
      <c r="BC1414" s="778"/>
      <c r="BD1414" s="778"/>
      <c r="BE1414" s="778"/>
      <c r="BF1414" s="778"/>
      <c r="BG1414" s="778"/>
      <c r="BH1414" s="778"/>
      <c r="BI1414" s="778"/>
      <c r="BJ1414" s="778"/>
      <c r="BK1414" s="778"/>
      <c r="BL1414" s="778"/>
      <c r="BM1414" s="778"/>
      <c r="BN1414" s="778"/>
      <c r="BO1414" s="778"/>
      <c r="BP1414" s="778"/>
      <c r="BQ1414" s="778"/>
      <c r="BR1414" s="778"/>
      <c r="BS1414" s="778"/>
      <c r="BT1414" s="778"/>
      <c r="BU1414" s="778"/>
      <c r="BV1414" s="778"/>
      <c r="BW1414" s="778"/>
      <c r="BX1414" s="778"/>
      <c r="BY1414" s="778"/>
      <c r="BZ1414" s="778"/>
      <c r="CA1414" s="778"/>
      <c r="CB1414" s="778"/>
      <c r="CC1414" s="778"/>
      <c r="CD1414" s="778"/>
      <c r="CE1414" s="778"/>
      <c r="CF1414" s="778"/>
      <c r="CG1414" s="778"/>
      <c r="CH1414" s="778"/>
      <c r="CI1414" s="778"/>
      <c r="CJ1414" s="778"/>
      <c r="CK1414" s="778"/>
      <c r="CL1414" s="778"/>
      <c r="CM1414" s="778"/>
      <c r="CN1414" s="778"/>
      <c r="CO1414" s="778"/>
      <c r="CP1414" s="778"/>
      <c r="CQ1414" s="778"/>
      <c r="CR1414" s="778"/>
      <c r="CS1414" s="778"/>
      <c r="CT1414" s="778"/>
      <c r="CU1414" s="778"/>
      <c r="CV1414" s="778"/>
      <c r="CW1414" s="778"/>
      <c r="CX1414" s="778"/>
      <c r="CY1414" s="778"/>
      <c r="CZ1414" s="778"/>
      <c r="DA1414" s="778"/>
      <c r="DB1414" s="778"/>
      <c r="DC1414" s="778"/>
      <c r="DD1414" s="778"/>
      <c r="DE1414" s="778"/>
      <c r="DF1414" s="778"/>
      <c r="DG1414" s="778"/>
      <c r="DH1414" s="778"/>
      <c r="DI1414" s="778"/>
      <c r="DJ1414" s="778"/>
      <c r="DK1414" s="778"/>
      <c r="DL1414" s="778"/>
      <c r="DM1414" s="778"/>
      <c r="DN1414" s="778"/>
      <c r="DO1414" s="778"/>
      <c r="DP1414" s="778"/>
      <c r="DQ1414" s="778"/>
      <c r="DR1414" s="778"/>
      <c r="DS1414" s="778"/>
      <c r="DT1414" s="778"/>
      <c r="DU1414" s="778"/>
      <c r="DV1414" s="778"/>
      <c r="DW1414" s="778"/>
      <c r="DX1414" s="778"/>
      <c r="DY1414" s="778"/>
      <c r="DZ1414" s="778"/>
      <c r="EA1414" s="778"/>
      <c r="EB1414" s="778"/>
      <c r="EC1414" s="778"/>
      <c r="ED1414" s="778"/>
      <c r="EE1414" s="778"/>
      <c r="EF1414" s="778"/>
      <c r="EG1414" s="778"/>
      <c r="EH1414" s="778"/>
      <c r="EI1414" s="778"/>
      <c r="EJ1414" s="778"/>
      <c r="EK1414" s="778"/>
      <c r="EL1414" s="778"/>
      <c r="EM1414" s="778"/>
      <c r="EN1414" s="778"/>
      <c r="EO1414" s="778"/>
      <c r="EP1414" s="778"/>
      <c r="EQ1414" s="778"/>
      <c r="ER1414" s="778"/>
      <c r="ES1414" s="778"/>
      <c r="ET1414" s="778"/>
      <c r="EU1414" s="778"/>
      <c r="EV1414" s="778"/>
      <c r="EW1414" s="778"/>
      <c r="EX1414" s="778"/>
      <c r="EY1414" s="778"/>
      <c r="EZ1414" s="778"/>
      <c r="FA1414" s="778"/>
      <c r="FB1414" s="778"/>
      <c r="FC1414" s="778"/>
      <c r="FD1414" s="778"/>
      <c r="FE1414" s="778"/>
      <c r="FF1414" s="778"/>
      <c r="FG1414" s="778"/>
      <c r="FH1414" s="778"/>
      <c r="FI1414" s="778"/>
      <c r="FJ1414" s="778"/>
      <c r="FK1414" s="778"/>
      <c r="FL1414" s="778"/>
      <c r="FM1414" s="778"/>
      <c r="FN1414" s="778"/>
      <c r="FO1414" s="778"/>
      <c r="FP1414" s="778"/>
      <c r="FQ1414" s="778"/>
      <c r="FR1414" s="778"/>
      <c r="FS1414" s="778"/>
      <c r="FT1414" s="778"/>
      <c r="FU1414" s="778"/>
      <c r="FV1414" s="778"/>
      <c r="FW1414" s="778"/>
      <c r="FX1414" s="778"/>
      <c r="FY1414" s="778"/>
      <c r="FZ1414" s="778"/>
      <c r="GA1414" s="778"/>
      <c r="GB1414" s="778"/>
      <c r="GC1414" s="778"/>
      <c r="GD1414" s="778"/>
      <c r="GE1414" s="778"/>
      <c r="GF1414" s="778"/>
      <c r="GG1414" s="778"/>
      <c r="GH1414" s="778"/>
      <c r="GI1414" s="778"/>
      <c r="GJ1414" s="778"/>
      <c r="GK1414" s="778"/>
      <c r="GL1414" s="778"/>
      <c r="GM1414" s="778"/>
      <c r="GN1414" s="778"/>
      <c r="GO1414" s="778"/>
      <c r="GP1414" s="778"/>
      <c r="GQ1414" s="778"/>
      <c r="GR1414" s="778"/>
      <c r="GS1414" s="778"/>
      <c r="GT1414" s="778"/>
      <c r="GU1414" s="778"/>
      <c r="GV1414" s="778"/>
      <c r="GW1414" s="778"/>
      <c r="GX1414" s="778"/>
      <c r="GY1414" s="778"/>
      <c r="GZ1414" s="778"/>
      <c r="HA1414" s="778"/>
      <c r="HB1414" s="778"/>
      <c r="HC1414" s="778"/>
      <c r="HD1414" s="778"/>
      <c r="HE1414" s="778"/>
      <c r="HF1414" s="778"/>
      <c r="HG1414" s="778"/>
      <c r="HH1414" s="778"/>
    </row>
    <row r="1415" spans="1:216" s="782" customFormat="1">
      <c r="A1415" s="779"/>
      <c r="B1415" s="780"/>
      <c r="C1415" s="780"/>
      <c r="D1415" s="780"/>
      <c r="E1415" s="780"/>
      <c r="F1415" s="780"/>
      <c r="G1415" s="780"/>
      <c r="H1415" s="780"/>
      <c r="I1415" s="780"/>
      <c r="J1415" s="780"/>
      <c r="K1415" s="780"/>
      <c r="L1415" s="780"/>
      <c r="M1415" s="780"/>
      <c r="N1415" s="780"/>
      <c r="O1415" s="780"/>
      <c r="P1415" s="780"/>
      <c r="Q1415" s="781"/>
      <c r="R1415" s="778"/>
      <c r="S1415" s="778"/>
      <c r="T1415" s="778"/>
      <c r="U1415" s="778"/>
      <c r="V1415" s="778"/>
      <c r="W1415" s="778"/>
      <c r="X1415" s="778"/>
      <c r="Y1415" s="778"/>
      <c r="Z1415" s="778"/>
      <c r="AA1415" s="778"/>
      <c r="AB1415" s="778"/>
      <c r="AC1415" s="778"/>
      <c r="AD1415" s="778"/>
      <c r="AE1415" s="778"/>
      <c r="AF1415" s="778"/>
      <c r="AG1415" s="778"/>
      <c r="AH1415" s="778"/>
      <c r="AI1415" s="778"/>
      <c r="AJ1415" s="778"/>
      <c r="AK1415" s="778"/>
      <c r="AL1415" s="778"/>
      <c r="AM1415" s="778"/>
      <c r="AN1415" s="778"/>
      <c r="AO1415" s="778"/>
      <c r="AP1415" s="778"/>
      <c r="AQ1415" s="778"/>
      <c r="AR1415" s="778"/>
      <c r="AS1415" s="778"/>
      <c r="AT1415" s="778"/>
      <c r="AU1415" s="778"/>
      <c r="AV1415" s="778"/>
      <c r="AW1415" s="778"/>
      <c r="AX1415" s="778"/>
      <c r="AY1415" s="778"/>
      <c r="AZ1415" s="778"/>
      <c r="BA1415" s="778"/>
      <c r="BB1415" s="778"/>
      <c r="BC1415" s="778"/>
      <c r="BD1415" s="778"/>
      <c r="BE1415" s="778"/>
      <c r="BF1415" s="778"/>
      <c r="BG1415" s="778"/>
      <c r="BH1415" s="778"/>
      <c r="BI1415" s="778"/>
      <c r="BJ1415" s="778"/>
      <c r="BK1415" s="778"/>
      <c r="BL1415" s="778"/>
      <c r="BM1415" s="778"/>
      <c r="BN1415" s="778"/>
      <c r="BO1415" s="778"/>
      <c r="BP1415" s="778"/>
      <c r="BQ1415" s="778"/>
      <c r="BR1415" s="778"/>
      <c r="BS1415" s="778"/>
      <c r="BT1415" s="778"/>
      <c r="BU1415" s="778"/>
      <c r="BV1415" s="778"/>
      <c r="BW1415" s="778"/>
      <c r="BX1415" s="778"/>
      <c r="BY1415" s="778"/>
      <c r="BZ1415" s="778"/>
      <c r="CA1415" s="778"/>
      <c r="CB1415" s="778"/>
      <c r="CC1415" s="778"/>
      <c r="CD1415" s="778"/>
      <c r="CE1415" s="778"/>
      <c r="CF1415" s="778"/>
      <c r="CG1415" s="778"/>
      <c r="CH1415" s="778"/>
      <c r="CI1415" s="778"/>
      <c r="CJ1415" s="778"/>
      <c r="CK1415" s="778"/>
      <c r="CL1415" s="778"/>
      <c r="CM1415" s="778"/>
      <c r="CN1415" s="778"/>
      <c r="CO1415" s="778"/>
      <c r="CP1415" s="778"/>
      <c r="CQ1415" s="778"/>
      <c r="CR1415" s="778"/>
      <c r="CS1415" s="778"/>
      <c r="CT1415" s="778"/>
      <c r="CU1415" s="778"/>
      <c r="CV1415" s="778"/>
      <c r="CW1415" s="778"/>
      <c r="CX1415" s="778"/>
      <c r="CY1415" s="778"/>
      <c r="CZ1415" s="778"/>
      <c r="DA1415" s="778"/>
      <c r="DB1415" s="778"/>
      <c r="DC1415" s="778"/>
      <c r="DD1415" s="778"/>
      <c r="DE1415" s="778"/>
      <c r="DF1415" s="778"/>
      <c r="DG1415" s="778"/>
      <c r="DH1415" s="778"/>
      <c r="DI1415" s="778"/>
      <c r="DJ1415" s="778"/>
      <c r="DK1415" s="778"/>
      <c r="DL1415" s="778"/>
      <c r="DM1415" s="778"/>
      <c r="DN1415" s="778"/>
      <c r="DO1415" s="778"/>
      <c r="DP1415" s="778"/>
      <c r="DQ1415" s="778"/>
      <c r="DR1415" s="778"/>
      <c r="DS1415" s="778"/>
      <c r="DT1415" s="778"/>
      <c r="DU1415" s="778"/>
      <c r="DV1415" s="778"/>
      <c r="DW1415" s="778"/>
      <c r="DX1415" s="778"/>
      <c r="DY1415" s="778"/>
      <c r="DZ1415" s="778"/>
      <c r="EA1415" s="778"/>
      <c r="EB1415" s="778"/>
      <c r="EC1415" s="778"/>
      <c r="ED1415" s="778"/>
      <c r="EE1415" s="778"/>
      <c r="EF1415" s="778"/>
      <c r="EG1415" s="778"/>
      <c r="EH1415" s="778"/>
      <c r="EI1415" s="778"/>
      <c r="EJ1415" s="778"/>
      <c r="EK1415" s="778"/>
      <c r="EL1415" s="778"/>
      <c r="EM1415" s="778"/>
      <c r="EN1415" s="778"/>
      <c r="EO1415" s="778"/>
      <c r="EP1415" s="778"/>
      <c r="EQ1415" s="778"/>
      <c r="ER1415" s="778"/>
      <c r="ES1415" s="778"/>
      <c r="ET1415" s="778"/>
      <c r="EU1415" s="778"/>
      <c r="EV1415" s="778"/>
      <c r="EW1415" s="778"/>
      <c r="EX1415" s="778"/>
      <c r="EY1415" s="778"/>
      <c r="EZ1415" s="778"/>
      <c r="FA1415" s="778"/>
      <c r="FB1415" s="778"/>
      <c r="FC1415" s="778"/>
      <c r="FD1415" s="778"/>
      <c r="FE1415" s="778"/>
      <c r="FF1415" s="778"/>
      <c r="FG1415" s="778"/>
      <c r="FH1415" s="778"/>
      <c r="FI1415" s="778"/>
      <c r="FJ1415" s="778"/>
      <c r="FK1415" s="778"/>
      <c r="FL1415" s="778"/>
      <c r="FM1415" s="778"/>
      <c r="FN1415" s="778"/>
      <c r="FO1415" s="778"/>
      <c r="FP1415" s="778"/>
      <c r="FQ1415" s="778"/>
      <c r="FR1415" s="778"/>
      <c r="FS1415" s="778"/>
      <c r="FT1415" s="778"/>
      <c r="FU1415" s="778"/>
      <c r="FV1415" s="778"/>
      <c r="FW1415" s="778"/>
      <c r="FX1415" s="778"/>
      <c r="FY1415" s="778"/>
      <c r="FZ1415" s="778"/>
      <c r="GA1415" s="778"/>
      <c r="GB1415" s="778"/>
      <c r="GC1415" s="778"/>
      <c r="GD1415" s="778"/>
      <c r="GE1415" s="778"/>
      <c r="GF1415" s="778"/>
      <c r="GG1415" s="778"/>
      <c r="GH1415" s="778"/>
      <c r="GI1415" s="778"/>
      <c r="GJ1415" s="778"/>
      <c r="GK1415" s="778"/>
      <c r="GL1415" s="778"/>
      <c r="GM1415" s="778"/>
      <c r="GN1415" s="778"/>
      <c r="GO1415" s="778"/>
      <c r="GP1415" s="778"/>
      <c r="GQ1415" s="778"/>
      <c r="GR1415" s="778"/>
      <c r="GS1415" s="778"/>
      <c r="GT1415" s="778"/>
      <c r="GU1415" s="778"/>
      <c r="GV1415" s="778"/>
      <c r="GW1415" s="778"/>
      <c r="GX1415" s="778"/>
      <c r="GY1415" s="778"/>
      <c r="GZ1415" s="778"/>
      <c r="HA1415" s="778"/>
      <c r="HB1415" s="778"/>
      <c r="HC1415" s="778"/>
      <c r="HD1415" s="778"/>
      <c r="HE1415" s="778"/>
      <c r="HF1415" s="778"/>
      <c r="HG1415" s="778"/>
      <c r="HH1415" s="778"/>
    </row>
    <row r="1416" spans="1:216" s="782" customFormat="1">
      <c r="A1416" s="779"/>
      <c r="B1416" s="780"/>
      <c r="C1416" s="780"/>
      <c r="D1416" s="780"/>
      <c r="E1416" s="780"/>
      <c r="F1416" s="780"/>
      <c r="G1416" s="780"/>
      <c r="H1416" s="780"/>
      <c r="I1416" s="780"/>
      <c r="J1416" s="780"/>
      <c r="K1416" s="780"/>
      <c r="L1416" s="780"/>
      <c r="M1416" s="780"/>
      <c r="N1416" s="780"/>
      <c r="O1416" s="780"/>
      <c r="P1416" s="780"/>
      <c r="Q1416" s="781"/>
      <c r="R1416" s="778"/>
      <c r="S1416" s="778"/>
      <c r="T1416" s="778"/>
      <c r="U1416" s="778"/>
      <c r="V1416" s="778"/>
      <c r="W1416" s="778"/>
      <c r="X1416" s="778"/>
      <c r="Y1416" s="778"/>
      <c r="Z1416" s="778"/>
      <c r="AA1416" s="778"/>
      <c r="AB1416" s="778"/>
      <c r="AC1416" s="778"/>
      <c r="AD1416" s="778"/>
      <c r="AE1416" s="778"/>
      <c r="AF1416" s="778"/>
      <c r="AG1416" s="778"/>
      <c r="AH1416" s="778"/>
      <c r="AI1416" s="778"/>
      <c r="AJ1416" s="778"/>
      <c r="AK1416" s="778"/>
      <c r="AL1416" s="778"/>
      <c r="AM1416" s="778"/>
      <c r="AN1416" s="778"/>
      <c r="AO1416" s="778"/>
      <c r="AP1416" s="778"/>
      <c r="AQ1416" s="778"/>
      <c r="AR1416" s="778"/>
      <c r="AS1416" s="778"/>
      <c r="AT1416" s="778"/>
      <c r="AU1416" s="778"/>
      <c r="AV1416" s="778"/>
      <c r="AW1416" s="778"/>
      <c r="AX1416" s="778"/>
      <c r="AY1416" s="778"/>
      <c r="AZ1416" s="778"/>
      <c r="BA1416" s="778"/>
      <c r="BB1416" s="778"/>
      <c r="BC1416" s="778"/>
      <c r="BD1416" s="778"/>
      <c r="BE1416" s="778"/>
      <c r="BF1416" s="778"/>
      <c r="BG1416" s="778"/>
      <c r="BH1416" s="778"/>
      <c r="BI1416" s="778"/>
      <c r="BJ1416" s="778"/>
      <c r="BK1416" s="778"/>
      <c r="BL1416" s="778"/>
      <c r="BM1416" s="778"/>
      <c r="BN1416" s="778"/>
      <c r="BO1416" s="778"/>
      <c r="BP1416" s="778"/>
      <c r="BQ1416" s="778"/>
      <c r="BR1416" s="778"/>
      <c r="BS1416" s="778"/>
      <c r="BT1416" s="778"/>
      <c r="BU1416" s="778"/>
      <c r="BV1416" s="778"/>
      <c r="BW1416" s="778"/>
      <c r="BX1416" s="778"/>
      <c r="BY1416" s="778"/>
      <c r="BZ1416" s="778"/>
      <c r="CA1416" s="778"/>
      <c r="CB1416" s="778"/>
      <c r="CC1416" s="778"/>
      <c r="CD1416" s="778"/>
      <c r="CE1416" s="778"/>
      <c r="CF1416" s="778"/>
      <c r="CG1416" s="778"/>
      <c r="CH1416" s="778"/>
      <c r="CI1416" s="778"/>
      <c r="CJ1416" s="778"/>
      <c r="CK1416" s="778"/>
      <c r="CL1416" s="778"/>
      <c r="CM1416" s="778"/>
      <c r="CN1416" s="778"/>
      <c r="CO1416" s="778"/>
      <c r="CP1416" s="778"/>
      <c r="CQ1416" s="778"/>
      <c r="CR1416" s="778"/>
      <c r="CS1416" s="778"/>
      <c r="CT1416" s="778"/>
      <c r="CU1416" s="778"/>
      <c r="CV1416" s="778"/>
      <c r="CW1416" s="778"/>
      <c r="CX1416" s="778"/>
      <c r="CY1416" s="778"/>
      <c r="CZ1416" s="778"/>
      <c r="DA1416" s="778"/>
      <c r="DB1416" s="778"/>
      <c r="DC1416" s="778"/>
      <c r="DD1416" s="778"/>
      <c r="DE1416" s="778"/>
      <c r="DF1416" s="778"/>
      <c r="DG1416" s="778"/>
      <c r="DH1416" s="778"/>
      <c r="DI1416" s="778"/>
      <c r="DJ1416" s="778"/>
      <c r="DK1416" s="778"/>
      <c r="DL1416" s="778"/>
      <c r="DM1416" s="778"/>
      <c r="DN1416" s="778"/>
      <c r="DO1416" s="778"/>
      <c r="DP1416" s="778"/>
      <c r="DQ1416" s="778"/>
      <c r="DR1416" s="778"/>
      <c r="DS1416" s="778"/>
      <c r="DT1416" s="778"/>
      <c r="DU1416" s="778"/>
      <c r="DV1416" s="778"/>
      <c r="DW1416" s="778"/>
      <c r="DX1416" s="778"/>
      <c r="DY1416" s="778"/>
      <c r="DZ1416" s="778"/>
      <c r="EA1416" s="778"/>
      <c r="EB1416" s="778"/>
      <c r="EC1416" s="778"/>
      <c r="ED1416" s="778"/>
      <c r="EE1416" s="778"/>
      <c r="EF1416" s="778"/>
      <c r="EG1416" s="778"/>
      <c r="EH1416" s="778"/>
      <c r="EI1416" s="778"/>
      <c r="EJ1416" s="778"/>
      <c r="EK1416" s="778"/>
      <c r="EL1416" s="778"/>
      <c r="EM1416" s="778"/>
      <c r="EN1416" s="778"/>
      <c r="EO1416" s="778"/>
      <c r="EP1416" s="778"/>
      <c r="EQ1416" s="778"/>
      <c r="ER1416" s="778"/>
      <c r="ES1416" s="778"/>
      <c r="ET1416" s="778"/>
      <c r="EU1416" s="778"/>
      <c r="EV1416" s="778"/>
      <c r="EW1416" s="778"/>
      <c r="EX1416" s="778"/>
      <c r="EY1416" s="778"/>
      <c r="EZ1416" s="778"/>
      <c r="FA1416" s="778"/>
      <c r="FB1416" s="778"/>
      <c r="FC1416" s="778"/>
      <c r="FD1416" s="778"/>
      <c r="FE1416" s="778"/>
      <c r="FF1416" s="778"/>
      <c r="FG1416" s="778"/>
      <c r="FH1416" s="778"/>
      <c r="FI1416" s="778"/>
      <c r="FJ1416" s="778"/>
      <c r="FK1416" s="778"/>
      <c r="FL1416" s="778"/>
      <c r="FM1416" s="778"/>
      <c r="FN1416" s="778"/>
      <c r="FO1416" s="778"/>
      <c r="FP1416" s="778"/>
      <c r="FQ1416" s="778"/>
      <c r="FR1416" s="778"/>
      <c r="FS1416" s="778"/>
      <c r="FT1416" s="778"/>
      <c r="FU1416" s="778"/>
      <c r="FV1416" s="778"/>
      <c r="FW1416" s="778"/>
      <c r="FX1416" s="778"/>
      <c r="FY1416" s="778"/>
      <c r="FZ1416" s="778"/>
      <c r="GA1416" s="778"/>
      <c r="GB1416" s="778"/>
      <c r="GC1416" s="778"/>
      <c r="GD1416" s="778"/>
      <c r="GE1416" s="778"/>
      <c r="GF1416" s="778"/>
      <c r="GG1416" s="778"/>
      <c r="GH1416" s="778"/>
      <c r="GI1416" s="778"/>
      <c r="GJ1416" s="778"/>
      <c r="GK1416" s="778"/>
      <c r="GL1416" s="778"/>
      <c r="GM1416" s="778"/>
      <c r="GN1416" s="778"/>
      <c r="GO1416" s="778"/>
      <c r="GP1416" s="778"/>
      <c r="GQ1416" s="778"/>
      <c r="GR1416" s="778"/>
      <c r="GS1416" s="778"/>
      <c r="GT1416" s="778"/>
      <c r="GU1416" s="778"/>
      <c r="GV1416" s="778"/>
      <c r="GW1416" s="778"/>
      <c r="GX1416" s="778"/>
      <c r="GY1416" s="778"/>
      <c r="GZ1416" s="778"/>
      <c r="HA1416" s="778"/>
      <c r="HB1416" s="778"/>
      <c r="HC1416" s="778"/>
      <c r="HD1416" s="778"/>
      <c r="HE1416" s="778"/>
      <c r="HF1416" s="778"/>
      <c r="HG1416" s="778"/>
      <c r="HH1416" s="778"/>
    </row>
    <row r="1417" spans="1:216" s="782" customFormat="1">
      <c r="A1417" s="779"/>
      <c r="B1417" s="780"/>
      <c r="C1417" s="780"/>
      <c r="D1417" s="780"/>
      <c r="E1417" s="780"/>
      <c r="F1417" s="780"/>
      <c r="G1417" s="780"/>
      <c r="H1417" s="780"/>
      <c r="I1417" s="780"/>
      <c r="J1417" s="780"/>
      <c r="K1417" s="780"/>
      <c r="L1417" s="780"/>
      <c r="M1417" s="780"/>
      <c r="N1417" s="780"/>
      <c r="O1417" s="780"/>
      <c r="P1417" s="780"/>
      <c r="Q1417" s="781"/>
      <c r="R1417" s="778"/>
      <c r="S1417" s="778"/>
      <c r="T1417" s="778"/>
      <c r="U1417" s="778"/>
      <c r="V1417" s="778"/>
      <c r="W1417" s="778"/>
      <c r="X1417" s="778"/>
      <c r="Y1417" s="778"/>
      <c r="Z1417" s="778"/>
      <c r="AA1417" s="778"/>
      <c r="AB1417" s="778"/>
      <c r="AC1417" s="778"/>
      <c r="AD1417" s="778"/>
      <c r="AE1417" s="778"/>
      <c r="AF1417" s="778"/>
      <c r="AG1417" s="778"/>
      <c r="AH1417" s="778"/>
      <c r="AI1417" s="778"/>
      <c r="AJ1417" s="778"/>
      <c r="AK1417" s="778"/>
      <c r="AL1417" s="778"/>
      <c r="AM1417" s="778"/>
      <c r="AN1417" s="778"/>
      <c r="AO1417" s="778"/>
      <c r="AP1417" s="778"/>
      <c r="AQ1417" s="778"/>
      <c r="AR1417" s="778"/>
      <c r="AS1417" s="778"/>
      <c r="AT1417" s="778"/>
      <c r="AU1417" s="778"/>
      <c r="AV1417" s="778"/>
      <c r="AW1417" s="778"/>
      <c r="AX1417" s="778"/>
      <c r="AY1417" s="778"/>
      <c r="AZ1417" s="778"/>
      <c r="BA1417" s="778"/>
      <c r="BB1417" s="778"/>
      <c r="BC1417" s="778"/>
      <c r="BD1417" s="778"/>
      <c r="BE1417" s="778"/>
      <c r="BF1417" s="778"/>
      <c r="BG1417" s="778"/>
      <c r="BH1417" s="778"/>
      <c r="BI1417" s="778"/>
      <c r="BJ1417" s="778"/>
      <c r="BK1417" s="778"/>
      <c r="BL1417" s="778"/>
      <c r="BM1417" s="778"/>
      <c r="BN1417" s="778"/>
      <c r="BO1417" s="778"/>
      <c r="BP1417" s="778"/>
      <c r="BQ1417" s="778"/>
      <c r="BR1417" s="778"/>
      <c r="BS1417" s="778"/>
      <c r="BT1417" s="778"/>
      <c r="BU1417" s="778"/>
      <c r="BV1417" s="778"/>
      <c r="BW1417" s="778"/>
      <c r="BX1417" s="778"/>
      <c r="BY1417" s="778"/>
      <c r="BZ1417" s="778"/>
      <c r="CA1417" s="778"/>
      <c r="CB1417" s="778"/>
      <c r="CC1417" s="778"/>
      <c r="CD1417" s="778"/>
      <c r="CE1417" s="778"/>
      <c r="CF1417" s="778"/>
      <c r="CG1417" s="778"/>
      <c r="CH1417" s="778"/>
      <c r="CI1417" s="778"/>
      <c r="CJ1417" s="778"/>
      <c r="CK1417" s="778"/>
      <c r="CL1417" s="778"/>
      <c r="CM1417" s="778"/>
      <c r="CN1417" s="778"/>
      <c r="CO1417" s="778"/>
      <c r="CP1417" s="778"/>
      <c r="CQ1417" s="778"/>
      <c r="CR1417" s="778"/>
      <c r="CS1417" s="778"/>
      <c r="CT1417" s="778"/>
      <c r="CU1417" s="778"/>
      <c r="CV1417" s="778"/>
      <c r="CW1417" s="778"/>
      <c r="CX1417" s="778"/>
      <c r="CY1417" s="778"/>
      <c r="CZ1417" s="778"/>
      <c r="DA1417" s="778"/>
      <c r="DB1417" s="778"/>
      <c r="DC1417" s="778"/>
      <c r="DD1417" s="778"/>
      <c r="DE1417" s="778"/>
      <c r="DF1417" s="778"/>
      <c r="DG1417" s="778"/>
      <c r="DH1417" s="778"/>
      <c r="DI1417" s="778"/>
      <c r="DJ1417" s="778"/>
      <c r="DK1417" s="778"/>
      <c r="DL1417" s="778"/>
      <c r="DM1417" s="778"/>
      <c r="DN1417" s="778"/>
      <c r="DO1417" s="778"/>
      <c r="DP1417" s="778"/>
      <c r="DQ1417" s="778"/>
      <c r="DR1417" s="778"/>
      <c r="DS1417" s="778"/>
      <c r="DT1417" s="778"/>
      <c r="DU1417" s="778"/>
      <c r="DV1417" s="778"/>
      <c r="DW1417" s="778"/>
      <c r="DX1417" s="778"/>
      <c r="DY1417" s="778"/>
      <c r="DZ1417" s="778"/>
      <c r="EA1417" s="778"/>
      <c r="EB1417" s="778"/>
      <c r="EC1417" s="778"/>
      <c r="ED1417" s="778"/>
      <c r="EE1417" s="778"/>
      <c r="EF1417" s="778"/>
      <c r="EG1417" s="778"/>
      <c r="EH1417" s="778"/>
      <c r="EI1417" s="778"/>
      <c r="EJ1417" s="778"/>
      <c r="EK1417" s="778"/>
      <c r="EL1417" s="778"/>
      <c r="EM1417" s="778"/>
      <c r="EN1417" s="778"/>
      <c r="EO1417" s="778"/>
      <c r="EP1417" s="778"/>
      <c r="EQ1417" s="778"/>
      <c r="ER1417" s="778"/>
      <c r="ES1417" s="778"/>
      <c r="ET1417" s="778"/>
      <c r="EU1417" s="778"/>
      <c r="EV1417" s="778"/>
      <c r="EW1417" s="778"/>
      <c r="EX1417" s="778"/>
      <c r="EY1417" s="778"/>
      <c r="EZ1417" s="778"/>
      <c r="FA1417" s="778"/>
      <c r="FB1417" s="778"/>
      <c r="FC1417" s="778"/>
      <c r="FD1417" s="778"/>
      <c r="FE1417" s="778"/>
      <c r="FF1417" s="778"/>
      <c r="FG1417" s="778"/>
      <c r="FH1417" s="778"/>
      <c r="FI1417" s="778"/>
      <c r="FJ1417" s="778"/>
      <c r="FK1417" s="778"/>
      <c r="FL1417" s="778"/>
      <c r="FM1417" s="778"/>
      <c r="FN1417" s="778"/>
      <c r="FO1417" s="778"/>
      <c r="FP1417" s="778"/>
      <c r="FQ1417" s="778"/>
      <c r="FR1417" s="778"/>
      <c r="FS1417" s="778"/>
      <c r="FT1417" s="778"/>
      <c r="FU1417" s="778"/>
      <c r="FV1417" s="778"/>
      <c r="FW1417" s="778"/>
      <c r="FX1417" s="778"/>
      <c r="FY1417" s="778"/>
      <c r="FZ1417" s="778"/>
      <c r="GA1417" s="778"/>
      <c r="GB1417" s="778"/>
      <c r="GC1417" s="778"/>
      <c r="GD1417" s="778"/>
      <c r="GE1417" s="778"/>
      <c r="GF1417" s="778"/>
      <c r="GG1417" s="778"/>
      <c r="GH1417" s="778"/>
      <c r="GI1417" s="778"/>
      <c r="GJ1417" s="778"/>
      <c r="GK1417" s="778"/>
      <c r="GL1417" s="778"/>
      <c r="GM1417" s="778"/>
      <c r="GN1417" s="778"/>
      <c r="GO1417" s="778"/>
      <c r="GP1417" s="778"/>
      <c r="GQ1417" s="778"/>
      <c r="GR1417" s="778"/>
      <c r="GS1417" s="778"/>
      <c r="GT1417" s="778"/>
      <c r="GU1417" s="778"/>
      <c r="GV1417" s="778"/>
      <c r="GW1417" s="778"/>
      <c r="GX1417" s="778"/>
      <c r="GY1417" s="778"/>
      <c r="GZ1417" s="778"/>
      <c r="HA1417" s="778"/>
      <c r="HB1417" s="778"/>
      <c r="HC1417" s="778"/>
      <c r="HD1417" s="778"/>
      <c r="HE1417" s="778"/>
      <c r="HF1417" s="778"/>
      <c r="HG1417" s="778"/>
      <c r="HH1417" s="778"/>
    </row>
    <row r="1418" spans="1:216" s="782" customFormat="1">
      <c r="A1418" s="779"/>
      <c r="B1418" s="780"/>
      <c r="C1418" s="780"/>
      <c r="D1418" s="780"/>
      <c r="E1418" s="780"/>
      <c r="F1418" s="780"/>
      <c r="G1418" s="780"/>
      <c r="H1418" s="780"/>
      <c r="I1418" s="780"/>
      <c r="J1418" s="780"/>
      <c r="K1418" s="780"/>
      <c r="L1418" s="780"/>
      <c r="M1418" s="780"/>
      <c r="N1418" s="780"/>
      <c r="O1418" s="780"/>
      <c r="P1418" s="780"/>
      <c r="Q1418" s="781"/>
      <c r="R1418" s="778"/>
      <c r="S1418" s="778"/>
      <c r="T1418" s="778"/>
      <c r="U1418" s="778"/>
      <c r="V1418" s="778"/>
      <c r="W1418" s="778"/>
      <c r="X1418" s="778"/>
      <c r="Y1418" s="778"/>
      <c r="Z1418" s="778"/>
      <c r="AA1418" s="778"/>
      <c r="AB1418" s="778"/>
      <c r="AC1418" s="778"/>
      <c r="AD1418" s="778"/>
      <c r="AE1418" s="778"/>
      <c r="AF1418" s="778"/>
      <c r="AG1418" s="778"/>
      <c r="AH1418" s="778"/>
      <c r="AI1418" s="778"/>
      <c r="AJ1418" s="778"/>
      <c r="AK1418" s="778"/>
      <c r="AL1418" s="778"/>
      <c r="AM1418" s="778"/>
      <c r="AN1418" s="778"/>
      <c r="AO1418" s="778"/>
      <c r="AP1418" s="778"/>
      <c r="AQ1418" s="778"/>
      <c r="AR1418" s="778"/>
      <c r="AS1418" s="778"/>
      <c r="AT1418" s="778"/>
      <c r="AU1418" s="778"/>
      <c r="AV1418" s="778"/>
      <c r="AW1418" s="778"/>
      <c r="AX1418" s="778"/>
      <c r="AY1418" s="778"/>
      <c r="AZ1418" s="778"/>
      <c r="BA1418" s="778"/>
      <c r="BB1418" s="778"/>
      <c r="BC1418" s="778"/>
      <c r="BD1418" s="778"/>
      <c r="BE1418" s="778"/>
      <c r="BF1418" s="778"/>
      <c r="BG1418" s="778"/>
      <c r="BH1418" s="778"/>
      <c r="BI1418" s="778"/>
      <c r="BJ1418" s="778"/>
      <c r="BK1418" s="778"/>
      <c r="BL1418" s="778"/>
      <c r="BM1418" s="778"/>
      <c r="BN1418" s="778"/>
      <c r="BO1418" s="778"/>
      <c r="BP1418" s="778"/>
      <c r="BQ1418" s="778"/>
      <c r="BR1418" s="778"/>
      <c r="BS1418" s="778"/>
      <c r="BT1418" s="778"/>
      <c r="BU1418" s="778"/>
      <c r="BV1418" s="778"/>
      <c r="BW1418" s="778"/>
      <c r="BX1418" s="778"/>
      <c r="BY1418" s="778"/>
      <c r="BZ1418" s="778"/>
      <c r="CA1418" s="778"/>
      <c r="CB1418" s="778"/>
      <c r="CC1418" s="778"/>
      <c r="CD1418" s="778"/>
      <c r="CE1418" s="778"/>
      <c r="CF1418" s="778"/>
      <c r="CG1418" s="778"/>
      <c r="CH1418" s="778"/>
      <c r="CI1418" s="778"/>
      <c r="CJ1418" s="778"/>
      <c r="CK1418" s="778"/>
      <c r="CL1418" s="778"/>
      <c r="CM1418" s="778"/>
      <c r="CN1418" s="778"/>
      <c r="CO1418" s="778"/>
      <c r="CP1418" s="778"/>
      <c r="CQ1418" s="778"/>
      <c r="CR1418" s="778"/>
      <c r="CS1418" s="778"/>
      <c r="CT1418" s="778"/>
      <c r="CU1418" s="778"/>
      <c r="CV1418" s="778"/>
      <c r="CW1418" s="778"/>
      <c r="CX1418" s="778"/>
      <c r="CY1418" s="778"/>
      <c r="CZ1418" s="778"/>
      <c r="DA1418" s="778"/>
      <c r="DB1418" s="778"/>
      <c r="DC1418" s="778"/>
      <c r="DD1418" s="778"/>
      <c r="DE1418" s="778"/>
      <c r="DF1418" s="778"/>
      <c r="DG1418" s="778"/>
      <c r="DH1418" s="778"/>
      <c r="DI1418" s="778"/>
      <c r="DJ1418" s="778"/>
      <c r="DK1418" s="778"/>
      <c r="DL1418" s="778"/>
      <c r="DM1418" s="778"/>
      <c r="DN1418" s="778"/>
      <c r="DO1418" s="778"/>
      <c r="DP1418" s="778"/>
      <c r="DQ1418" s="778"/>
      <c r="DR1418" s="778"/>
      <c r="DS1418" s="778"/>
      <c r="DT1418" s="778"/>
      <c r="DU1418" s="778"/>
      <c r="DV1418" s="778"/>
      <c r="DW1418" s="778"/>
      <c r="DX1418" s="778"/>
      <c r="DY1418" s="778"/>
      <c r="DZ1418" s="778"/>
      <c r="EA1418" s="778"/>
      <c r="EB1418" s="778"/>
      <c r="EC1418" s="778"/>
      <c r="ED1418" s="778"/>
      <c r="EE1418" s="778"/>
      <c r="EF1418" s="778"/>
      <c r="EG1418" s="778"/>
      <c r="EH1418" s="778"/>
      <c r="EI1418" s="778"/>
      <c r="EJ1418" s="778"/>
      <c r="EK1418" s="778"/>
      <c r="EL1418" s="778"/>
      <c r="EM1418" s="778"/>
      <c r="EN1418" s="778"/>
      <c r="EO1418" s="778"/>
      <c r="EP1418" s="778"/>
      <c r="EQ1418" s="778"/>
      <c r="ER1418" s="778"/>
      <c r="ES1418" s="778"/>
      <c r="ET1418" s="778"/>
      <c r="EU1418" s="778"/>
      <c r="EV1418" s="778"/>
      <c r="EW1418" s="778"/>
      <c r="EX1418" s="778"/>
      <c r="EY1418" s="778"/>
      <c r="EZ1418" s="778"/>
      <c r="FA1418" s="778"/>
      <c r="FB1418" s="778"/>
      <c r="FC1418" s="778"/>
      <c r="FD1418" s="778"/>
      <c r="FE1418" s="778"/>
      <c r="FF1418" s="778"/>
      <c r="FG1418" s="778"/>
      <c r="FH1418" s="778"/>
      <c r="FI1418" s="778"/>
      <c r="FJ1418" s="778"/>
      <c r="FK1418" s="778"/>
      <c r="FL1418" s="778"/>
      <c r="FM1418" s="778"/>
      <c r="FN1418" s="778"/>
      <c r="FO1418" s="778"/>
      <c r="FP1418" s="778"/>
      <c r="FQ1418" s="778"/>
      <c r="FR1418" s="778"/>
      <c r="FS1418" s="778"/>
      <c r="FT1418" s="778"/>
      <c r="FU1418" s="778"/>
      <c r="FV1418" s="778"/>
      <c r="FW1418" s="778"/>
      <c r="FX1418" s="778"/>
      <c r="FY1418" s="778"/>
      <c r="FZ1418" s="778"/>
      <c r="GA1418" s="778"/>
      <c r="GB1418" s="778"/>
      <c r="GC1418" s="778"/>
      <c r="GD1418" s="778"/>
      <c r="GE1418" s="778"/>
      <c r="GF1418" s="778"/>
      <c r="GG1418" s="778"/>
      <c r="GH1418" s="778"/>
      <c r="GI1418" s="778"/>
      <c r="GJ1418" s="778"/>
      <c r="GK1418" s="778"/>
      <c r="GL1418" s="778"/>
      <c r="GM1418" s="778"/>
      <c r="GN1418" s="778"/>
      <c r="GO1418" s="778"/>
      <c r="GP1418" s="778"/>
      <c r="GQ1418" s="778"/>
      <c r="GR1418" s="778"/>
      <c r="GS1418" s="778"/>
      <c r="GT1418" s="778"/>
      <c r="GU1418" s="778"/>
      <c r="GV1418" s="778"/>
      <c r="GW1418" s="778"/>
      <c r="GX1418" s="778"/>
      <c r="GY1418" s="778"/>
      <c r="GZ1418" s="778"/>
      <c r="HA1418" s="778"/>
      <c r="HB1418" s="778"/>
      <c r="HC1418" s="778"/>
      <c r="HD1418" s="778"/>
      <c r="HE1418" s="778"/>
      <c r="HF1418" s="778"/>
      <c r="HG1418" s="778"/>
      <c r="HH1418" s="778"/>
    </row>
    <row r="1419" spans="1:216" s="782" customFormat="1">
      <c r="A1419" s="779"/>
      <c r="B1419" s="780"/>
      <c r="C1419" s="780"/>
      <c r="D1419" s="780"/>
      <c r="E1419" s="780"/>
      <c r="F1419" s="780"/>
      <c r="G1419" s="780"/>
      <c r="H1419" s="780"/>
      <c r="I1419" s="780"/>
      <c r="J1419" s="780"/>
      <c r="K1419" s="780"/>
      <c r="L1419" s="780"/>
      <c r="M1419" s="780"/>
      <c r="N1419" s="780"/>
      <c r="O1419" s="780"/>
      <c r="P1419" s="780"/>
      <c r="Q1419" s="781"/>
      <c r="R1419" s="778"/>
      <c r="S1419" s="778"/>
      <c r="T1419" s="778"/>
      <c r="U1419" s="778"/>
      <c r="V1419" s="778"/>
      <c r="W1419" s="778"/>
      <c r="X1419" s="778"/>
      <c r="Y1419" s="778"/>
      <c r="Z1419" s="778"/>
      <c r="AA1419" s="778"/>
      <c r="AB1419" s="778"/>
      <c r="AC1419" s="778"/>
      <c r="AD1419" s="778"/>
      <c r="AE1419" s="778"/>
      <c r="AF1419" s="778"/>
      <c r="AG1419" s="778"/>
      <c r="AH1419" s="778"/>
      <c r="AI1419" s="778"/>
      <c r="AJ1419" s="778"/>
      <c r="AK1419" s="778"/>
      <c r="AL1419" s="778"/>
      <c r="AM1419" s="778"/>
      <c r="AN1419" s="778"/>
      <c r="AO1419" s="778"/>
      <c r="AP1419" s="778"/>
      <c r="AQ1419" s="778"/>
      <c r="AR1419" s="778"/>
      <c r="AS1419" s="778"/>
      <c r="AT1419" s="778"/>
      <c r="AU1419" s="778"/>
      <c r="AV1419" s="778"/>
      <c r="AW1419" s="778"/>
      <c r="AX1419" s="778"/>
      <c r="AY1419" s="778"/>
      <c r="AZ1419" s="778"/>
      <c r="BA1419" s="778"/>
      <c r="BB1419" s="778"/>
      <c r="BC1419" s="778"/>
      <c r="BD1419" s="778"/>
      <c r="BE1419" s="778"/>
      <c r="BF1419" s="778"/>
      <c r="BG1419" s="778"/>
      <c r="BH1419" s="778"/>
      <c r="BI1419" s="778"/>
      <c r="BJ1419" s="778"/>
      <c r="BK1419" s="778"/>
      <c r="BL1419" s="778"/>
      <c r="BM1419" s="778"/>
      <c r="BN1419" s="778"/>
      <c r="BO1419" s="778"/>
      <c r="BP1419" s="778"/>
      <c r="BQ1419" s="778"/>
      <c r="BR1419" s="778"/>
      <c r="BS1419" s="778"/>
      <c r="BT1419" s="778"/>
      <c r="BU1419" s="778"/>
      <c r="BV1419" s="778"/>
      <c r="BW1419" s="778"/>
      <c r="BX1419" s="778"/>
      <c r="BY1419" s="778"/>
      <c r="BZ1419" s="778"/>
      <c r="CA1419" s="778"/>
      <c r="CB1419" s="778"/>
      <c r="CC1419" s="778"/>
      <c r="CD1419" s="778"/>
      <c r="CE1419" s="778"/>
      <c r="CF1419" s="778"/>
      <c r="CG1419" s="778"/>
      <c r="CH1419" s="778"/>
      <c r="CI1419" s="778"/>
      <c r="CJ1419" s="778"/>
      <c r="CK1419" s="778"/>
      <c r="CL1419" s="778"/>
      <c r="CM1419" s="778"/>
      <c r="CN1419" s="778"/>
      <c r="CO1419" s="778"/>
      <c r="CP1419" s="778"/>
      <c r="CQ1419" s="778"/>
      <c r="CR1419" s="778"/>
      <c r="CS1419" s="778"/>
      <c r="CT1419" s="778"/>
      <c r="CU1419" s="778"/>
      <c r="CV1419" s="778"/>
      <c r="CW1419" s="778"/>
      <c r="CX1419" s="778"/>
      <c r="CY1419" s="778"/>
      <c r="CZ1419" s="778"/>
      <c r="DA1419" s="778"/>
      <c r="DB1419" s="778"/>
      <c r="DC1419" s="778"/>
      <c r="DD1419" s="778"/>
      <c r="DE1419" s="778"/>
      <c r="DF1419" s="778"/>
      <c r="DG1419" s="778"/>
      <c r="DH1419" s="778"/>
      <c r="DI1419" s="778"/>
      <c r="DJ1419" s="778"/>
      <c r="DK1419" s="778"/>
      <c r="DL1419" s="778"/>
      <c r="DM1419" s="778"/>
      <c r="DN1419" s="778"/>
      <c r="DO1419" s="778"/>
      <c r="DP1419" s="778"/>
      <c r="DQ1419" s="778"/>
      <c r="DR1419" s="778"/>
      <c r="DS1419" s="778"/>
      <c r="DT1419" s="778"/>
      <c r="DU1419" s="778"/>
      <c r="DV1419" s="778"/>
      <c r="DW1419" s="778"/>
      <c r="DX1419" s="778"/>
      <c r="DY1419" s="778"/>
      <c r="DZ1419" s="778"/>
      <c r="EA1419" s="778"/>
      <c r="EB1419" s="778"/>
      <c r="EC1419" s="778"/>
      <c r="ED1419" s="778"/>
      <c r="EE1419" s="778"/>
      <c r="EF1419" s="778"/>
      <c r="EG1419" s="778"/>
      <c r="EH1419" s="778"/>
      <c r="EI1419" s="778"/>
      <c r="EJ1419" s="778"/>
      <c r="EK1419" s="778"/>
      <c r="EL1419" s="778"/>
      <c r="EM1419" s="778"/>
      <c r="EN1419" s="778"/>
      <c r="EO1419" s="778"/>
      <c r="EP1419" s="778"/>
      <c r="EQ1419" s="778"/>
      <c r="ER1419" s="778"/>
      <c r="ES1419" s="778"/>
      <c r="ET1419" s="778"/>
      <c r="EU1419" s="778"/>
      <c r="EV1419" s="778"/>
      <c r="EW1419" s="778"/>
      <c r="EX1419" s="778"/>
      <c r="EY1419" s="778"/>
      <c r="EZ1419" s="778"/>
      <c r="FA1419" s="778"/>
      <c r="FB1419" s="778"/>
      <c r="FC1419" s="778"/>
      <c r="FD1419" s="778"/>
      <c r="FE1419" s="778"/>
      <c r="FF1419" s="778"/>
      <c r="FG1419" s="778"/>
      <c r="FH1419" s="778"/>
      <c r="FI1419" s="778"/>
      <c r="FJ1419" s="778"/>
      <c r="FK1419" s="778"/>
      <c r="FL1419" s="778"/>
      <c r="FM1419" s="778"/>
      <c r="FN1419" s="778"/>
      <c r="FO1419" s="778"/>
      <c r="FP1419" s="778"/>
      <c r="FQ1419" s="778"/>
      <c r="FR1419" s="778"/>
      <c r="FS1419" s="778"/>
      <c r="FT1419" s="778"/>
      <c r="FU1419" s="778"/>
      <c r="FV1419" s="778"/>
      <c r="FW1419" s="778"/>
      <c r="FX1419" s="778"/>
      <c r="FY1419" s="778"/>
      <c r="FZ1419" s="778"/>
      <c r="GA1419" s="778"/>
      <c r="GB1419" s="778"/>
      <c r="GC1419" s="778"/>
      <c r="GD1419" s="778"/>
      <c r="GE1419" s="778"/>
      <c r="GF1419" s="778"/>
      <c r="GG1419" s="778"/>
      <c r="GH1419" s="778"/>
      <c r="GI1419" s="778"/>
      <c r="GJ1419" s="778"/>
      <c r="GK1419" s="778"/>
      <c r="GL1419" s="778"/>
      <c r="GM1419" s="778"/>
      <c r="GN1419" s="778"/>
      <c r="GO1419" s="778"/>
      <c r="GP1419" s="778"/>
      <c r="GQ1419" s="778"/>
      <c r="GR1419" s="778"/>
      <c r="GS1419" s="778"/>
      <c r="GT1419" s="778"/>
      <c r="GU1419" s="778"/>
      <c r="GV1419" s="778"/>
      <c r="GW1419" s="778"/>
      <c r="GX1419" s="778"/>
      <c r="GY1419" s="778"/>
      <c r="GZ1419" s="778"/>
      <c r="HA1419" s="778"/>
      <c r="HB1419" s="778"/>
      <c r="HC1419" s="778"/>
      <c r="HD1419" s="778"/>
      <c r="HE1419" s="778"/>
      <c r="HF1419" s="778"/>
      <c r="HG1419" s="778"/>
      <c r="HH1419" s="778"/>
    </row>
    <row r="1420" spans="1:216" s="782" customFormat="1">
      <c r="A1420" s="779"/>
      <c r="B1420" s="780"/>
      <c r="C1420" s="780"/>
      <c r="D1420" s="780"/>
      <c r="E1420" s="780"/>
      <c r="F1420" s="780"/>
      <c r="G1420" s="780"/>
      <c r="H1420" s="780"/>
      <c r="I1420" s="780"/>
      <c r="J1420" s="780"/>
      <c r="K1420" s="780"/>
      <c r="L1420" s="780"/>
      <c r="M1420" s="780"/>
      <c r="N1420" s="780"/>
      <c r="O1420" s="780"/>
      <c r="P1420" s="780"/>
      <c r="Q1420" s="781"/>
      <c r="R1420" s="778"/>
      <c r="S1420" s="778"/>
      <c r="T1420" s="778"/>
      <c r="U1420" s="778"/>
      <c r="V1420" s="778"/>
      <c r="W1420" s="778"/>
      <c r="X1420" s="778"/>
      <c r="Y1420" s="778"/>
      <c r="Z1420" s="778"/>
      <c r="AA1420" s="778"/>
      <c r="AB1420" s="778"/>
      <c r="AC1420" s="778"/>
      <c r="AD1420" s="778"/>
      <c r="AE1420" s="778"/>
      <c r="AF1420" s="778"/>
      <c r="AG1420" s="778"/>
      <c r="AH1420" s="778"/>
      <c r="AI1420" s="778"/>
      <c r="AJ1420" s="778"/>
      <c r="AK1420" s="778"/>
      <c r="AL1420" s="778"/>
      <c r="AM1420" s="778"/>
      <c r="AN1420" s="778"/>
      <c r="AO1420" s="778"/>
      <c r="AP1420" s="778"/>
      <c r="AQ1420" s="778"/>
      <c r="AR1420" s="778"/>
      <c r="AS1420" s="778"/>
      <c r="AT1420" s="778"/>
      <c r="AU1420" s="778"/>
      <c r="AV1420" s="778"/>
      <c r="AW1420" s="778"/>
      <c r="AX1420" s="778"/>
      <c r="AY1420" s="778"/>
      <c r="AZ1420" s="778"/>
      <c r="BA1420" s="778"/>
      <c r="BB1420" s="778"/>
      <c r="BC1420" s="778"/>
      <c r="BD1420" s="778"/>
      <c r="BE1420" s="778"/>
      <c r="BF1420" s="778"/>
      <c r="BG1420" s="778"/>
      <c r="BH1420" s="778"/>
      <c r="BI1420" s="778"/>
      <c r="BJ1420" s="778"/>
      <c r="BK1420" s="778"/>
      <c r="BL1420" s="778"/>
      <c r="BM1420" s="778"/>
      <c r="BN1420" s="778"/>
      <c r="BO1420" s="778"/>
      <c r="BP1420" s="778"/>
      <c r="BQ1420" s="778"/>
      <c r="BR1420" s="778"/>
      <c r="BS1420" s="778"/>
      <c r="BT1420" s="778"/>
      <c r="BU1420" s="778"/>
      <c r="BV1420" s="778"/>
      <c r="BW1420" s="778"/>
      <c r="BX1420" s="778"/>
      <c r="BY1420" s="778"/>
      <c r="BZ1420" s="778"/>
      <c r="CA1420" s="778"/>
      <c r="CB1420" s="778"/>
      <c r="CC1420" s="778"/>
      <c r="CD1420" s="778"/>
      <c r="CE1420" s="778"/>
      <c r="CF1420" s="778"/>
      <c r="CG1420" s="778"/>
      <c r="CH1420" s="778"/>
      <c r="CI1420" s="778"/>
      <c r="CJ1420" s="778"/>
      <c r="CK1420" s="778"/>
      <c r="CL1420" s="778"/>
      <c r="CM1420" s="778"/>
      <c r="CN1420" s="778"/>
      <c r="CO1420" s="778"/>
      <c r="CP1420" s="778"/>
      <c r="CQ1420" s="778"/>
      <c r="CR1420" s="778"/>
      <c r="CS1420" s="778"/>
      <c r="CT1420" s="778"/>
      <c r="CU1420" s="778"/>
      <c r="CV1420" s="778"/>
      <c r="CW1420" s="778"/>
      <c r="CX1420" s="778"/>
      <c r="CY1420" s="778"/>
      <c r="CZ1420" s="778"/>
      <c r="DA1420" s="778"/>
      <c r="DB1420" s="778"/>
      <c r="DC1420" s="778"/>
      <c r="DD1420" s="778"/>
      <c r="DE1420" s="778"/>
      <c r="DF1420" s="778"/>
      <c r="DG1420" s="778"/>
      <c r="DH1420" s="778"/>
      <c r="DI1420" s="778"/>
      <c r="DJ1420" s="778"/>
      <c r="DK1420" s="778"/>
      <c r="DL1420" s="778"/>
      <c r="DM1420" s="778"/>
      <c r="DN1420" s="778"/>
      <c r="DO1420" s="778"/>
      <c r="DP1420" s="778"/>
      <c r="DQ1420" s="778"/>
      <c r="DR1420" s="778"/>
      <c r="DS1420" s="778"/>
      <c r="DT1420" s="778"/>
      <c r="DU1420" s="778"/>
      <c r="DV1420" s="778"/>
      <c r="DW1420" s="778"/>
      <c r="DX1420" s="778"/>
      <c r="DY1420" s="778"/>
      <c r="DZ1420" s="778"/>
      <c r="EA1420" s="778"/>
      <c r="EB1420" s="778"/>
      <c r="EC1420" s="778"/>
      <c r="ED1420" s="778"/>
      <c r="EE1420" s="778"/>
      <c r="EF1420" s="778"/>
      <c r="EG1420" s="778"/>
      <c r="EH1420" s="778"/>
      <c r="EI1420" s="778"/>
      <c r="EJ1420" s="778"/>
      <c r="EK1420" s="778"/>
      <c r="EL1420" s="778"/>
      <c r="EM1420" s="778"/>
      <c r="EN1420" s="778"/>
      <c r="EO1420" s="778"/>
      <c r="EP1420" s="778"/>
      <c r="EQ1420" s="778"/>
      <c r="ER1420" s="778"/>
      <c r="ES1420" s="778"/>
      <c r="ET1420" s="778"/>
      <c r="EU1420" s="778"/>
      <c r="EV1420" s="778"/>
      <c r="EW1420" s="778"/>
      <c r="EX1420" s="778"/>
      <c r="EY1420" s="778"/>
      <c r="EZ1420" s="778"/>
      <c r="FA1420" s="778"/>
      <c r="FB1420" s="778"/>
      <c r="FC1420" s="778"/>
      <c r="FD1420" s="778"/>
      <c r="FE1420" s="778"/>
      <c r="FF1420" s="778"/>
      <c r="FG1420" s="778"/>
      <c r="FH1420" s="778"/>
      <c r="FI1420" s="778"/>
      <c r="FJ1420" s="778"/>
      <c r="FK1420" s="778"/>
      <c r="FL1420" s="778"/>
      <c r="FM1420" s="778"/>
      <c r="FN1420" s="778"/>
      <c r="FO1420" s="778"/>
      <c r="FP1420" s="778"/>
      <c r="FQ1420" s="778"/>
      <c r="FR1420" s="778"/>
      <c r="FS1420" s="778"/>
      <c r="FT1420" s="778"/>
      <c r="FU1420" s="778"/>
      <c r="FV1420" s="778"/>
      <c r="FW1420" s="778"/>
      <c r="FX1420" s="778"/>
      <c r="FY1420" s="778"/>
      <c r="FZ1420" s="778"/>
      <c r="GA1420" s="778"/>
      <c r="GB1420" s="778"/>
      <c r="GC1420" s="778"/>
      <c r="GD1420" s="778"/>
      <c r="GE1420" s="778"/>
      <c r="GF1420" s="778"/>
      <c r="GG1420" s="778"/>
      <c r="GH1420" s="778"/>
      <c r="GI1420" s="778"/>
      <c r="GJ1420" s="778"/>
      <c r="GK1420" s="778"/>
      <c r="GL1420" s="778"/>
      <c r="GM1420" s="778"/>
      <c r="GN1420" s="778"/>
      <c r="GO1420" s="778"/>
      <c r="GP1420" s="778"/>
      <c r="GQ1420" s="778"/>
      <c r="GR1420" s="778"/>
      <c r="GS1420" s="778"/>
      <c r="GT1420" s="778"/>
      <c r="GU1420" s="778"/>
      <c r="GV1420" s="778"/>
      <c r="GW1420" s="778"/>
      <c r="GX1420" s="778"/>
      <c r="GY1420" s="778"/>
      <c r="GZ1420" s="778"/>
      <c r="HA1420" s="778"/>
      <c r="HB1420" s="778"/>
      <c r="HC1420" s="778"/>
      <c r="HD1420" s="778"/>
      <c r="HE1420" s="778"/>
      <c r="HF1420" s="778"/>
      <c r="HG1420" s="778"/>
      <c r="HH1420" s="778"/>
    </row>
    <row r="1421" spans="1:216" s="782" customFormat="1">
      <c r="A1421" s="779"/>
      <c r="B1421" s="780"/>
      <c r="C1421" s="780"/>
      <c r="D1421" s="780"/>
      <c r="E1421" s="780"/>
      <c r="F1421" s="780"/>
      <c r="G1421" s="780"/>
      <c r="H1421" s="780"/>
      <c r="I1421" s="780"/>
      <c r="J1421" s="780"/>
      <c r="K1421" s="780"/>
      <c r="L1421" s="780"/>
      <c r="M1421" s="780"/>
      <c r="N1421" s="780"/>
      <c r="O1421" s="780"/>
      <c r="P1421" s="780"/>
      <c r="Q1421" s="781"/>
      <c r="R1421" s="778"/>
      <c r="S1421" s="778"/>
      <c r="T1421" s="778"/>
      <c r="U1421" s="778"/>
      <c r="V1421" s="778"/>
      <c r="W1421" s="778"/>
      <c r="X1421" s="778"/>
      <c r="Y1421" s="778"/>
      <c r="Z1421" s="778"/>
      <c r="AA1421" s="778"/>
      <c r="AB1421" s="778"/>
      <c r="AC1421" s="778"/>
      <c r="AD1421" s="778"/>
      <c r="AE1421" s="778"/>
      <c r="AF1421" s="778"/>
      <c r="AG1421" s="778"/>
      <c r="AH1421" s="778"/>
      <c r="AI1421" s="778"/>
      <c r="AJ1421" s="778"/>
      <c r="AK1421" s="778"/>
      <c r="AL1421" s="778"/>
      <c r="AM1421" s="778"/>
      <c r="AN1421" s="778"/>
      <c r="AO1421" s="778"/>
      <c r="AP1421" s="778"/>
      <c r="AQ1421" s="778"/>
      <c r="AR1421" s="778"/>
      <c r="AS1421" s="778"/>
      <c r="AT1421" s="778"/>
      <c r="AU1421" s="778"/>
      <c r="AV1421" s="778"/>
      <c r="AW1421" s="778"/>
      <c r="AX1421" s="778"/>
      <c r="AY1421" s="778"/>
      <c r="AZ1421" s="778"/>
      <c r="BA1421" s="778"/>
      <c r="BB1421" s="778"/>
      <c r="BC1421" s="778"/>
      <c r="BD1421" s="778"/>
      <c r="BE1421" s="778"/>
      <c r="BF1421" s="778"/>
      <c r="BG1421" s="778"/>
      <c r="BH1421" s="778"/>
      <c r="BI1421" s="778"/>
      <c r="BJ1421" s="778"/>
      <c r="BK1421" s="778"/>
      <c r="BL1421" s="778"/>
      <c r="BM1421" s="778"/>
      <c r="BN1421" s="778"/>
      <c r="BO1421" s="778"/>
      <c r="BP1421" s="778"/>
      <c r="BQ1421" s="778"/>
      <c r="BR1421" s="778"/>
      <c r="BS1421" s="778"/>
      <c r="BT1421" s="778"/>
      <c r="BU1421" s="778"/>
      <c r="BV1421" s="778"/>
      <c r="BW1421" s="778"/>
      <c r="BX1421" s="778"/>
      <c r="BY1421" s="778"/>
      <c r="BZ1421" s="778"/>
      <c r="CA1421" s="778"/>
      <c r="CB1421" s="778"/>
      <c r="CC1421" s="778"/>
      <c r="CD1421" s="778"/>
      <c r="CE1421" s="778"/>
      <c r="CF1421" s="778"/>
      <c r="CG1421" s="778"/>
      <c r="CH1421" s="778"/>
      <c r="CI1421" s="778"/>
      <c r="CJ1421" s="778"/>
      <c r="CK1421" s="778"/>
      <c r="CL1421" s="778"/>
      <c r="CM1421" s="778"/>
      <c r="CN1421" s="778"/>
      <c r="CO1421" s="778"/>
      <c r="CP1421" s="778"/>
      <c r="CQ1421" s="778"/>
      <c r="CR1421" s="778"/>
      <c r="CS1421" s="778"/>
      <c r="CT1421" s="778"/>
      <c r="CU1421" s="778"/>
      <c r="CV1421" s="778"/>
      <c r="CW1421" s="778"/>
      <c r="CX1421" s="778"/>
      <c r="CY1421" s="778"/>
      <c r="CZ1421" s="778"/>
      <c r="DA1421" s="778"/>
      <c r="DB1421" s="778"/>
      <c r="DC1421" s="778"/>
      <c r="DD1421" s="778"/>
      <c r="DE1421" s="778"/>
      <c r="DF1421" s="778"/>
      <c r="DG1421" s="778"/>
      <c r="DH1421" s="778"/>
      <c r="DI1421" s="778"/>
      <c r="DJ1421" s="778"/>
      <c r="DK1421" s="778"/>
      <c r="DL1421" s="778"/>
      <c r="DM1421" s="778"/>
      <c r="DN1421" s="778"/>
      <c r="DO1421" s="778"/>
      <c r="DP1421" s="778"/>
      <c r="DQ1421" s="778"/>
      <c r="DR1421" s="778"/>
      <c r="DS1421" s="778"/>
      <c r="DT1421" s="778"/>
      <c r="DU1421" s="778"/>
      <c r="DV1421" s="778"/>
      <c r="DW1421" s="778"/>
      <c r="DX1421" s="778"/>
      <c r="DY1421" s="778"/>
      <c r="DZ1421" s="778"/>
      <c r="EA1421" s="778"/>
      <c r="EB1421" s="778"/>
      <c r="EC1421" s="778"/>
      <c r="ED1421" s="778"/>
      <c r="EE1421" s="778"/>
      <c r="EF1421" s="778"/>
      <c r="EG1421" s="778"/>
      <c r="EH1421" s="778"/>
      <c r="EI1421" s="778"/>
      <c r="EJ1421" s="778"/>
      <c r="EK1421" s="778"/>
      <c r="EL1421" s="778"/>
      <c r="EM1421" s="778"/>
      <c r="EN1421" s="778"/>
      <c r="EO1421" s="778"/>
      <c r="EP1421" s="778"/>
      <c r="EQ1421" s="778"/>
      <c r="ER1421" s="778"/>
      <c r="ES1421" s="778"/>
      <c r="ET1421" s="778"/>
      <c r="EU1421" s="778"/>
      <c r="EV1421" s="778"/>
      <c r="EW1421" s="778"/>
      <c r="EX1421" s="778"/>
      <c r="EY1421" s="778"/>
      <c r="EZ1421" s="778"/>
      <c r="FA1421" s="778"/>
      <c r="FB1421" s="778"/>
      <c r="FC1421" s="778"/>
      <c r="FD1421" s="778"/>
      <c r="FE1421" s="778"/>
      <c r="FF1421" s="778"/>
      <c r="FG1421" s="778"/>
      <c r="FH1421" s="778"/>
      <c r="FI1421" s="778"/>
      <c r="FJ1421" s="778"/>
      <c r="FK1421" s="778"/>
      <c r="FL1421" s="778"/>
      <c r="FM1421" s="778"/>
      <c r="FN1421" s="778"/>
      <c r="FO1421" s="778"/>
      <c r="FP1421" s="778"/>
      <c r="FQ1421" s="778"/>
      <c r="FR1421" s="778"/>
      <c r="FS1421" s="778"/>
      <c r="FT1421" s="778"/>
      <c r="FU1421" s="778"/>
      <c r="FV1421" s="778"/>
      <c r="FW1421" s="778"/>
      <c r="FX1421" s="778"/>
      <c r="FY1421" s="778"/>
      <c r="FZ1421" s="778"/>
      <c r="GA1421" s="778"/>
      <c r="GB1421" s="778"/>
      <c r="GC1421" s="778"/>
      <c r="GD1421" s="778"/>
      <c r="GE1421" s="778"/>
      <c r="GF1421" s="778"/>
      <c r="GG1421" s="778"/>
      <c r="GH1421" s="778"/>
      <c r="GI1421" s="778"/>
      <c r="GJ1421" s="778"/>
      <c r="GK1421" s="778"/>
      <c r="GL1421" s="778"/>
      <c r="GM1421" s="778"/>
      <c r="GN1421" s="778"/>
      <c r="GO1421" s="778"/>
      <c r="GP1421" s="778"/>
      <c r="GQ1421" s="778"/>
      <c r="GR1421" s="778"/>
      <c r="GS1421" s="778"/>
      <c r="GT1421" s="778"/>
      <c r="GU1421" s="778"/>
      <c r="GV1421" s="778"/>
      <c r="GW1421" s="778"/>
      <c r="GX1421" s="778"/>
      <c r="GY1421" s="778"/>
      <c r="GZ1421" s="778"/>
      <c r="HA1421" s="778"/>
      <c r="HB1421" s="778"/>
      <c r="HC1421" s="778"/>
      <c r="HD1421" s="778"/>
      <c r="HE1421" s="778"/>
      <c r="HF1421" s="778"/>
      <c r="HG1421" s="778"/>
      <c r="HH1421" s="778"/>
    </row>
    <row r="1422" spans="1:216" s="782" customFormat="1">
      <c r="A1422" s="779"/>
      <c r="B1422" s="780"/>
      <c r="C1422" s="780"/>
      <c r="D1422" s="780"/>
      <c r="E1422" s="780"/>
      <c r="F1422" s="780"/>
      <c r="G1422" s="780"/>
      <c r="H1422" s="780"/>
      <c r="I1422" s="780"/>
      <c r="J1422" s="780"/>
      <c r="K1422" s="780"/>
      <c r="L1422" s="780"/>
      <c r="M1422" s="780"/>
      <c r="N1422" s="780"/>
      <c r="O1422" s="780"/>
      <c r="P1422" s="780"/>
      <c r="Q1422" s="781"/>
      <c r="R1422" s="778"/>
      <c r="S1422" s="778"/>
      <c r="T1422" s="778"/>
      <c r="U1422" s="778"/>
      <c r="V1422" s="778"/>
      <c r="W1422" s="778"/>
      <c r="X1422" s="778"/>
      <c r="Y1422" s="778"/>
      <c r="Z1422" s="778"/>
      <c r="AA1422" s="778"/>
      <c r="AB1422" s="778"/>
      <c r="AC1422" s="778"/>
      <c r="AD1422" s="778"/>
      <c r="AE1422" s="778"/>
      <c r="AF1422" s="778"/>
      <c r="AG1422" s="778"/>
      <c r="AH1422" s="778"/>
      <c r="AI1422" s="778"/>
      <c r="AJ1422" s="778"/>
      <c r="AK1422" s="778"/>
      <c r="AL1422" s="778"/>
      <c r="AM1422" s="778"/>
      <c r="AN1422" s="778"/>
      <c r="AO1422" s="778"/>
      <c r="AP1422" s="778"/>
      <c r="AQ1422" s="778"/>
      <c r="AR1422" s="778"/>
      <c r="AS1422" s="778"/>
      <c r="AT1422" s="778"/>
      <c r="AU1422" s="778"/>
      <c r="AV1422" s="778"/>
      <c r="AW1422" s="778"/>
      <c r="AX1422" s="778"/>
      <c r="AY1422" s="778"/>
      <c r="AZ1422" s="778"/>
      <c r="BA1422" s="778"/>
      <c r="BB1422" s="778"/>
      <c r="BC1422" s="778"/>
      <c r="BD1422" s="778"/>
      <c r="BE1422" s="778"/>
      <c r="BF1422" s="778"/>
      <c r="BG1422" s="778"/>
      <c r="BH1422" s="778"/>
      <c r="BI1422" s="778"/>
      <c r="BJ1422" s="778"/>
      <c r="BK1422" s="778"/>
      <c r="BL1422" s="778"/>
      <c r="BM1422" s="778"/>
      <c r="BN1422" s="778"/>
      <c r="BO1422" s="778"/>
      <c r="BP1422" s="778"/>
      <c r="BQ1422" s="778"/>
      <c r="BR1422" s="778"/>
      <c r="BS1422" s="778"/>
      <c r="BT1422" s="778"/>
      <c r="BU1422" s="778"/>
      <c r="BV1422" s="778"/>
      <c r="BW1422" s="778"/>
      <c r="BX1422" s="778"/>
      <c r="BY1422" s="778"/>
      <c r="BZ1422" s="778"/>
      <c r="CA1422" s="778"/>
      <c r="CB1422" s="778"/>
      <c r="CC1422" s="778"/>
      <c r="CD1422" s="778"/>
      <c r="CE1422" s="778"/>
      <c r="CF1422" s="778"/>
      <c r="CG1422" s="778"/>
      <c r="CH1422" s="778"/>
      <c r="CI1422" s="778"/>
      <c r="CJ1422" s="778"/>
      <c r="CK1422" s="778"/>
      <c r="CL1422" s="778"/>
      <c r="CM1422" s="778"/>
      <c r="CN1422" s="778"/>
      <c r="CO1422" s="778"/>
      <c r="CP1422" s="778"/>
      <c r="CQ1422" s="778"/>
      <c r="CR1422" s="778"/>
      <c r="CS1422" s="778"/>
      <c r="CT1422" s="778"/>
      <c r="CU1422" s="778"/>
      <c r="CV1422" s="778"/>
      <c r="CW1422" s="778"/>
      <c r="CX1422" s="778"/>
      <c r="CY1422" s="778"/>
      <c r="CZ1422" s="778"/>
      <c r="DA1422" s="778"/>
      <c r="DB1422" s="778"/>
      <c r="DC1422" s="778"/>
      <c r="DD1422" s="778"/>
      <c r="DE1422" s="778"/>
      <c r="DF1422" s="778"/>
      <c r="DG1422" s="778"/>
      <c r="DH1422" s="778"/>
      <c r="DI1422" s="778"/>
      <c r="DJ1422" s="778"/>
      <c r="DK1422" s="778"/>
      <c r="DL1422" s="778"/>
      <c r="DM1422" s="778"/>
      <c r="DN1422" s="778"/>
      <c r="DO1422" s="778"/>
      <c r="DP1422" s="778"/>
      <c r="DQ1422" s="778"/>
      <c r="DR1422" s="778"/>
      <c r="DS1422" s="778"/>
      <c r="DT1422" s="778"/>
      <c r="DU1422" s="778"/>
      <c r="DV1422" s="778"/>
      <c r="DW1422" s="778"/>
      <c r="DX1422" s="778"/>
      <c r="DY1422" s="778"/>
      <c r="DZ1422" s="778"/>
      <c r="EA1422" s="778"/>
      <c r="EB1422" s="778"/>
      <c r="EC1422" s="778"/>
      <c r="ED1422" s="778"/>
      <c r="EE1422" s="778"/>
      <c r="EF1422" s="778"/>
      <c r="EG1422" s="778"/>
      <c r="EH1422" s="778"/>
      <c r="EI1422" s="778"/>
      <c r="EJ1422" s="778"/>
      <c r="EK1422" s="778"/>
      <c r="EL1422" s="778"/>
      <c r="EM1422" s="778"/>
      <c r="EN1422" s="778"/>
      <c r="EO1422" s="778"/>
      <c r="EP1422" s="778"/>
      <c r="EQ1422" s="778"/>
      <c r="ER1422" s="778"/>
      <c r="ES1422" s="778"/>
      <c r="ET1422" s="778"/>
      <c r="EU1422" s="778"/>
      <c r="EV1422" s="778"/>
      <c r="EW1422" s="778"/>
      <c r="EX1422" s="778"/>
      <c r="EY1422" s="778"/>
      <c r="EZ1422" s="778"/>
      <c r="FA1422" s="778"/>
      <c r="FB1422" s="778"/>
      <c r="FC1422" s="778"/>
      <c r="FD1422" s="778"/>
      <c r="FE1422" s="778"/>
      <c r="FF1422" s="778"/>
      <c r="FG1422" s="778"/>
      <c r="FH1422" s="778"/>
      <c r="FI1422" s="778"/>
      <c r="FJ1422" s="778"/>
      <c r="FK1422" s="778"/>
      <c r="FL1422" s="778"/>
      <c r="FM1422" s="778"/>
      <c r="FN1422" s="778"/>
      <c r="FO1422" s="778"/>
      <c r="FP1422" s="778"/>
      <c r="FQ1422" s="778"/>
      <c r="FR1422" s="778"/>
      <c r="FS1422" s="778"/>
      <c r="FT1422" s="778"/>
      <c r="FU1422" s="778"/>
      <c r="FV1422" s="778"/>
      <c r="FW1422" s="778"/>
      <c r="FX1422" s="778"/>
      <c r="FY1422" s="778"/>
      <c r="FZ1422" s="778"/>
      <c r="GA1422" s="778"/>
      <c r="GB1422" s="778"/>
      <c r="GC1422" s="778"/>
      <c r="GD1422" s="778"/>
      <c r="GE1422" s="778"/>
      <c r="GF1422" s="778"/>
      <c r="GG1422" s="778"/>
      <c r="GH1422" s="778"/>
      <c r="GI1422" s="778"/>
      <c r="GJ1422" s="778"/>
      <c r="GK1422" s="778"/>
      <c r="GL1422" s="778"/>
      <c r="GM1422" s="778"/>
      <c r="GN1422" s="778"/>
      <c r="GO1422" s="778"/>
      <c r="GP1422" s="778"/>
      <c r="GQ1422" s="778"/>
      <c r="GR1422" s="778"/>
      <c r="GS1422" s="778"/>
      <c r="GT1422" s="778"/>
      <c r="GU1422" s="778"/>
      <c r="GV1422" s="778"/>
      <c r="GW1422" s="778"/>
      <c r="GX1422" s="778"/>
      <c r="GY1422" s="778"/>
      <c r="GZ1422" s="778"/>
      <c r="HA1422" s="778"/>
      <c r="HB1422" s="778"/>
      <c r="HC1422" s="778"/>
      <c r="HD1422" s="778"/>
      <c r="HE1422" s="778"/>
      <c r="HF1422" s="778"/>
      <c r="HG1422" s="778"/>
      <c r="HH1422" s="778"/>
    </row>
    <row r="1423" spans="1:216" s="782" customFormat="1">
      <c r="A1423" s="779"/>
      <c r="B1423" s="780"/>
      <c r="C1423" s="780"/>
      <c r="D1423" s="780"/>
      <c r="E1423" s="780"/>
      <c r="F1423" s="780"/>
      <c r="G1423" s="780"/>
      <c r="H1423" s="780"/>
      <c r="I1423" s="780"/>
      <c r="J1423" s="780"/>
      <c r="K1423" s="780"/>
      <c r="L1423" s="780"/>
      <c r="M1423" s="780"/>
      <c r="N1423" s="780"/>
      <c r="O1423" s="780"/>
      <c r="P1423" s="780"/>
      <c r="Q1423" s="781"/>
      <c r="R1423" s="778"/>
      <c r="S1423" s="778"/>
      <c r="T1423" s="778"/>
      <c r="U1423" s="778"/>
      <c r="V1423" s="778"/>
      <c r="W1423" s="778"/>
      <c r="X1423" s="778"/>
      <c r="Y1423" s="778"/>
      <c r="Z1423" s="778"/>
      <c r="AA1423" s="778"/>
      <c r="AB1423" s="778"/>
      <c r="AC1423" s="778"/>
      <c r="AD1423" s="778"/>
      <c r="AE1423" s="778"/>
      <c r="AF1423" s="778"/>
      <c r="AG1423" s="778"/>
      <c r="AH1423" s="778"/>
      <c r="AI1423" s="778"/>
      <c r="AJ1423" s="778"/>
      <c r="AK1423" s="778"/>
      <c r="AL1423" s="778"/>
      <c r="AM1423" s="778"/>
      <c r="AN1423" s="778"/>
      <c r="AO1423" s="778"/>
      <c r="AP1423" s="778"/>
      <c r="AQ1423" s="778"/>
      <c r="AR1423" s="778"/>
      <c r="AS1423" s="778"/>
      <c r="AT1423" s="778"/>
      <c r="AU1423" s="778"/>
      <c r="AV1423" s="778"/>
      <c r="AW1423" s="778"/>
      <c r="AX1423" s="778"/>
      <c r="AY1423" s="778"/>
      <c r="AZ1423" s="778"/>
      <c r="BA1423" s="778"/>
      <c r="BB1423" s="778"/>
      <c r="BC1423" s="778"/>
      <c r="BD1423" s="778"/>
      <c r="BE1423" s="778"/>
      <c r="BF1423" s="778"/>
      <c r="BG1423" s="778"/>
      <c r="BH1423" s="778"/>
      <c r="BI1423" s="778"/>
      <c r="BJ1423" s="778"/>
      <c r="BK1423" s="778"/>
      <c r="BL1423" s="778"/>
      <c r="BM1423" s="778"/>
      <c r="BN1423" s="778"/>
      <c r="BO1423" s="778"/>
      <c r="BP1423" s="778"/>
      <c r="BQ1423" s="778"/>
      <c r="BR1423" s="778"/>
      <c r="BS1423" s="778"/>
      <c r="BT1423" s="778"/>
      <c r="BU1423" s="778"/>
      <c r="BV1423" s="778"/>
      <c r="BW1423" s="778"/>
      <c r="BX1423" s="778"/>
      <c r="BY1423" s="778"/>
      <c r="BZ1423" s="778"/>
      <c r="CA1423" s="778"/>
      <c r="CB1423" s="778"/>
      <c r="CC1423" s="778"/>
      <c r="CD1423" s="778"/>
      <c r="CE1423" s="778"/>
      <c r="CF1423" s="778"/>
      <c r="CG1423" s="778"/>
      <c r="CH1423" s="778"/>
      <c r="CI1423" s="778"/>
      <c r="CJ1423" s="778"/>
      <c r="CK1423" s="778"/>
      <c r="CL1423" s="778"/>
      <c r="CM1423" s="778"/>
      <c r="CN1423" s="778"/>
      <c r="CO1423" s="778"/>
      <c r="CP1423" s="778"/>
      <c r="CQ1423" s="778"/>
      <c r="CR1423" s="778"/>
      <c r="CS1423" s="778"/>
      <c r="CT1423" s="778"/>
      <c r="CU1423" s="778"/>
      <c r="CV1423" s="778"/>
      <c r="CW1423" s="778"/>
      <c r="CX1423" s="778"/>
      <c r="CY1423" s="778"/>
      <c r="CZ1423" s="778"/>
      <c r="DA1423" s="778"/>
      <c r="DB1423" s="778"/>
      <c r="DC1423" s="778"/>
      <c r="DD1423" s="778"/>
      <c r="DE1423" s="778"/>
      <c r="DF1423" s="778"/>
      <c r="DG1423" s="778"/>
      <c r="DH1423" s="778"/>
      <c r="DI1423" s="778"/>
      <c r="DJ1423" s="778"/>
      <c r="DK1423" s="778"/>
      <c r="DL1423" s="778"/>
      <c r="DM1423" s="778"/>
      <c r="DN1423" s="778"/>
      <c r="DO1423" s="778"/>
      <c r="DP1423" s="778"/>
      <c r="DQ1423" s="778"/>
      <c r="DR1423" s="778"/>
      <c r="DS1423" s="778"/>
      <c r="DT1423" s="778"/>
      <c r="DU1423" s="778"/>
      <c r="DV1423" s="778"/>
      <c r="DW1423" s="778"/>
      <c r="DX1423" s="778"/>
      <c r="DY1423" s="778"/>
      <c r="DZ1423" s="778"/>
      <c r="EA1423" s="778"/>
      <c r="EB1423" s="778"/>
      <c r="EC1423" s="778"/>
      <c r="ED1423" s="778"/>
      <c r="EE1423" s="778"/>
      <c r="EF1423" s="778"/>
      <c r="EG1423" s="778"/>
      <c r="EH1423" s="778"/>
      <c r="EI1423" s="778"/>
      <c r="EJ1423" s="778"/>
      <c r="EK1423" s="778"/>
      <c r="EL1423" s="778"/>
      <c r="EM1423" s="778"/>
      <c r="EN1423" s="778"/>
      <c r="EO1423" s="778"/>
      <c r="EP1423" s="778"/>
      <c r="EQ1423" s="778"/>
      <c r="ER1423" s="778"/>
      <c r="ES1423" s="778"/>
      <c r="ET1423" s="778"/>
      <c r="EU1423" s="778"/>
      <c r="EV1423" s="778"/>
      <c r="EW1423" s="778"/>
      <c r="EX1423" s="778"/>
      <c r="EY1423" s="778"/>
      <c r="EZ1423" s="778"/>
      <c r="FA1423" s="778"/>
      <c r="FB1423" s="778"/>
      <c r="FC1423" s="778"/>
      <c r="FD1423" s="778"/>
      <c r="FE1423" s="778"/>
      <c r="FF1423" s="778"/>
      <c r="FG1423" s="778"/>
      <c r="FH1423" s="778"/>
      <c r="FI1423" s="778"/>
      <c r="FJ1423" s="778"/>
      <c r="FK1423" s="778"/>
      <c r="FL1423" s="778"/>
      <c r="FM1423" s="778"/>
      <c r="FN1423" s="778"/>
      <c r="FO1423" s="778"/>
      <c r="FP1423" s="778"/>
      <c r="FQ1423" s="778"/>
      <c r="FR1423" s="778"/>
      <c r="FS1423" s="778"/>
      <c r="FT1423" s="778"/>
      <c r="FU1423" s="778"/>
      <c r="FV1423" s="778"/>
      <c r="FW1423" s="778"/>
      <c r="FX1423" s="778"/>
      <c r="FY1423" s="778"/>
      <c r="FZ1423" s="778"/>
      <c r="GA1423" s="778"/>
      <c r="GB1423" s="778"/>
      <c r="GC1423" s="778"/>
      <c r="GD1423" s="778"/>
      <c r="GE1423" s="778"/>
      <c r="GF1423" s="778"/>
      <c r="GG1423" s="778"/>
      <c r="GH1423" s="778"/>
      <c r="GI1423" s="778"/>
      <c r="GJ1423" s="778"/>
      <c r="GK1423" s="778"/>
      <c r="GL1423" s="778"/>
      <c r="GM1423" s="778"/>
      <c r="GN1423" s="778"/>
      <c r="GO1423" s="778"/>
      <c r="GP1423" s="778"/>
      <c r="GQ1423" s="778"/>
      <c r="GR1423" s="778"/>
      <c r="GS1423" s="778"/>
      <c r="GT1423" s="778"/>
      <c r="GU1423" s="778"/>
      <c r="GV1423" s="778"/>
      <c r="GW1423" s="778"/>
      <c r="GX1423" s="778"/>
      <c r="GY1423" s="778"/>
      <c r="GZ1423" s="778"/>
      <c r="HA1423" s="778"/>
      <c r="HB1423" s="778"/>
      <c r="HC1423" s="778"/>
      <c r="HD1423" s="778"/>
      <c r="HE1423" s="778"/>
      <c r="HF1423" s="778"/>
      <c r="HG1423" s="778"/>
      <c r="HH1423" s="778"/>
    </row>
    <row r="1424" spans="1:216" s="782" customFormat="1">
      <c r="A1424" s="779"/>
      <c r="B1424" s="780"/>
      <c r="C1424" s="780"/>
      <c r="D1424" s="780"/>
      <c r="E1424" s="780"/>
      <c r="F1424" s="780"/>
      <c r="G1424" s="780"/>
      <c r="H1424" s="780"/>
      <c r="I1424" s="780"/>
      <c r="J1424" s="780"/>
      <c r="K1424" s="780"/>
      <c r="L1424" s="780"/>
      <c r="M1424" s="780"/>
      <c r="N1424" s="780"/>
      <c r="O1424" s="780"/>
      <c r="P1424" s="780"/>
      <c r="Q1424" s="781"/>
      <c r="R1424" s="778"/>
      <c r="S1424" s="778"/>
      <c r="T1424" s="778"/>
      <c r="U1424" s="778"/>
      <c r="V1424" s="778"/>
      <c r="W1424" s="778"/>
      <c r="X1424" s="778"/>
      <c r="Y1424" s="778"/>
      <c r="Z1424" s="778"/>
      <c r="AA1424" s="778"/>
      <c r="AB1424" s="778"/>
      <c r="AC1424" s="778"/>
      <c r="AD1424" s="778"/>
      <c r="AE1424" s="778"/>
      <c r="AF1424" s="778"/>
      <c r="AG1424" s="778"/>
      <c r="AH1424" s="778"/>
      <c r="AI1424" s="778"/>
      <c r="AJ1424" s="778"/>
      <c r="AK1424" s="778"/>
      <c r="AL1424" s="778"/>
      <c r="AM1424" s="778"/>
      <c r="AN1424" s="778"/>
      <c r="AO1424" s="778"/>
      <c r="AP1424" s="778"/>
      <c r="AQ1424" s="778"/>
      <c r="AR1424" s="778"/>
      <c r="AS1424" s="778"/>
      <c r="AT1424" s="778"/>
      <c r="AU1424" s="778"/>
      <c r="AV1424" s="778"/>
      <c r="AW1424" s="778"/>
      <c r="AX1424" s="778"/>
      <c r="AY1424" s="778"/>
      <c r="AZ1424" s="778"/>
      <c r="BA1424" s="778"/>
      <c r="BB1424" s="778"/>
      <c r="BC1424" s="778"/>
      <c r="BD1424" s="778"/>
      <c r="BE1424" s="778"/>
      <c r="BF1424" s="778"/>
      <c r="BG1424" s="778"/>
      <c r="BH1424" s="778"/>
      <c r="BI1424" s="778"/>
      <c r="BJ1424" s="778"/>
      <c r="BK1424" s="778"/>
      <c r="BL1424" s="778"/>
      <c r="BM1424" s="778"/>
      <c r="BN1424" s="778"/>
      <c r="BO1424" s="778"/>
      <c r="BP1424" s="778"/>
      <c r="BQ1424" s="778"/>
      <c r="BR1424" s="778"/>
      <c r="BS1424" s="778"/>
      <c r="BT1424" s="778"/>
      <c r="BU1424" s="778"/>
      <c r="BV1424" s="778"/>
      <c r="BW1424" s="778"/>
      <c r="BX1424" s="778"/>
      <c r="BY1424" s="778"/>
      <c r="BZ1424" s="778"/>
      <c r="CA1424" s="778"/>
      <c r="CB1424" s="778"/>
      <c r="CC1424" s="778"/>
      <c r="CD1424" s="778"/>
      <c r="CE1424" s="778"/>
      <c r="CF1424" s="778"/>
      <c r="CG1424" s="778"/>
      <c r="CH1424" s="778"/>
      <c r="CI1424" s="778"/>
      <c r="CJ1424" s="778"/>
      <c r="CK1424" s="778"/>
      <c r="CL1424" s="778"/>
      <c r="CM1424" s="778"/>
      <c r="CN1424" s="778"/>
      <c r="CO1424" s="778"/>
      <c r="CP1424" s="778"/>
      <c r="CQ1424" s="778"/>
      <c r="CR1424" s="778"/>
      <c r="CS1424" s="778"/>
      <c r="CT1424" s="778"/>
      <c r="CU1424" s="778"/>
      <c r="CV1424" s="778"/>
      <c r="CW1424" s="778"/>
      <c r="CX1424" s="778"/>
      <c r="CY1424" s="778"/>
      <c r="CZ1424" s="778"/>
      <c r="DA1424" s="778"/>
      <c r="DB1424" s="778"/>
      <c r="DC1424" s="778"/>
      <c r="DD1424" s="778"/>
      <c r="DE1424" s="778"/>
      <c r="DF1424" s="778"/>
      <c r="DG1424" s="778"/>
      <c r="DH1424" s="778"/>
      <c r="DI1424" s="778"/>
      <c r="DJ1424" s="778"/>
      <c r="DK1424" s="778"/>
      <c r="DL1424" s="778"/>
      <c r="DM1424" s="778"/>
      <c r="DN1424" s="778"/>
      <c r="DO1424" s="778"/>
      <c r="DP1424" s="778"/>
      <c r="DQ1424" s="778"/>
      <c r="DR1424" s="778"/>
      <c r="DS1424" s="778"/>
      <c r="DT1424" s="778"/>
      <c r="DU1424" s="778"/>
      <c r="DV1424" s="778"/>
      <c r="DW1424" s="778"/>
      <c r="DX1424" s="778"/>
      <c r="DY1424" s="778"/>
      <c r="DZ1424" s="778"/>
      <c r="EA1424" s="778"/>
      <c r="EB1424" s="778"/>
      <c r="EC1424" s="778"/>
      <c r="ED1424" s="778"/>
      <c r="EE1424" s="778"/>
      <c r="EF1424" s="778"/>
      <c r="EG1424" s="778"/>
      <c r="EH1424" s="778"/>
      <c r="EI1424" s="778"/>
      <c r="EJ1424" s="778"/>
      <c r="EK1424" s="778"/>
      <c r="EL1424" s="778"/>
      <c r="EM1424" s="778"/>
      <c r="EN1424" s="778"/>
      <c r="EO1424" s="778"/>
      <c r="EP1424" s="778"/>
      <c r="EQ1424" s="778"/>
      <c r="ER1424" s="778"/>
      <c r="ES1424" s="778"/>
      <c r="ET1424" s="778"/>
      <c r="EU1424" s="778"/>
      <c r="EV1424" s="778"/>
      <c r="EW1424" s="778"/>
      <c r="EX1424" s="778"/>
      <c r="EY1424" s="778"/>
      <c r="EZ1424" s="778"/>
      <c r="FA1424" s="778"/>
      <c r="FB1424" s="778"/>
      <c r="FC1424" s="778"/>
      <c r="FD1424" s="778"/>
      <c r="FE1424" s="778"/>
      <c r="FF1424" s="778"/>
      <c r="FG1424" s="778"/>
      <c r="FH1424" s="778"/>
      <c r="FI1424" s="778"/>
      <c r="FJ1424" s="778"/>
      <c r="FK1424" s="778"/>
      <c r="FL1424" s="778"/>
      <c r="FM1424" s="778"/>
      <c r="FN1424" s="778"/>
      <c r="FO1424" s="778"/>
      <c r="FP1424" s="778"/>
      <c r="FQ1424" s="778"/>
      <c r="FR1424" s="778"/>
      <c r="FS1424" s="778"/>
      <c r="FT1424" s="778"/>
      <c r="FU1424" s="778"/>
      <c r="FV1424" s="778"/>
      <c r="FW1424" s="778"/>
      <c r="FX1424" s="778"/>
      <c r="FY1424" s="778"/>
      <c r="FZ1424" s="778"/>
      <c r="GA1424" s="778"/>
      <c r="GB1424" s="778"/>
      <c r="GC1424" s="778"/>
      <c r="GD1424" s="778"/>
      <c r="GE1424" s="778"/>
      <c r="GF1424" s="778"/>
      <c r="GG1424" s="778"/>
      <c r="GH1424" s="778"/>
      <c r="GI1424" s="778"/>
      <c r="GJ1424" s="778"/>
      <c r="GK1424" s="778"/>
      <c r="GL1424" s="778"/>
      <c r="GM1424" s="778"/>
      <c r="GN1424" s="778"/>
      <c r="GO1424" s="778"/>
      <c r="GP1424" s="778"/>
      <c r="GQ1424" s="778"/>
      <c r="GR1424" s="778"/>
      <c r="GS1424" s="778"/>
      <c r="GT1424" s="778"/>
      <c r="GU1424" s="778"/>
      <c r="GV1424" s="778"/>
      <c r="GW1424" s="778"/>
      <c r="GX1424" s="778"/>
      <c r="GY1424" s="778"/>
      <c r="GZ1424" s="778"/>
      <c r="HA1424" s="778"/>
      <c r="HB1424" s="778"/>
      <c r="HC1424" s="778"/>
      <c r="HD1424" s="778"/>
      <c r="HE1424" s="778"/>
      <c r="HF1424" s="778"/>
      <c r="HG1424" s="778"/>
      <c r="HH1424" s="778"/>
    </row>
    <row r="1425" spans="1:216" s="782" customFormat="1">
      <c r="A1425" s="779"/>
      <c r="B1425" s="780"/>
      <c r="C1425" s="780"/>
      <c r="D1425" s="780"/>
      <c r="E1425" s="780"/>
      <c r="F1425" s="780"/>
      <c r="G1425" s="780"/>
      <c r="H1425" s="780"/>
      <c r="I1425" s="780"/>
      <c r="J1425" s="780"/>
      <c r="K1425" s="780"/>
      <c r="L1425" s="780"/>
      <c r="M1425" s="780"/>
      <c r="N1425" s="780"/>
      <c r="O1425" s="780"/>
      <c r="P1425" s="780"/>
      <c r="Q1425" s="781"/>
      <c r="R1425" s="778"/>
      <c r="S1425" s="778"/>
      <c r="T1425" s="778"/>
      <c r="U1425" s="778"/>
      <c r="V1425" s="778"/>
      <c r="W1425" s="778"/>
      <c r="X1425" s="778"/>
      <c r="Y1425" s="778"/>
      <c r="Z1425" s="778"/>
      <c r="AA1425" s="778"/>
      <c r="AB1425" s="778"/>
      <c r="AC1425" s="778"/>
      <c r="AD1425" s="778"/>
      <c r="AE1425" s="778"/>
      <c r="AF1425" s="778"/>
      <c r="AG1425" s="778"/>
      <c r="AH1425" s="778"/>
      <c r="AI1425" s="778"/>
      <c r="AJ1425" s="778"/>
      <c r="AK1425" s="778"/>
      <c r="AL1425" s="778"/>
      <c r="AM1425" s="778"/>
      <c r="AN1425" s="778"/>
      <c r="AO1425" s="778"/>
      <c r="AP1425" s="778"/>
      <c r="AQ1425" s="778"/>
      <c r="AR1425" s="778"/>
      <c r="AS1425" s="778"/>
      <c r="AT1425" s="778"/>
      <c r="AU1425" s="778"/>
      <c r="AV1425" s="778"/>
      <c r="AW1425" s="778"/>
      <c r="AX1425" s="778"/>
      <c r="AY1425" s="778"/>
      <c r="AZ1425" s="778"/>
      <c r="BA1425" s="778"/>
      <c r="BB1425" s="778"/>
      <c r="BC1425" s="778"/>
      <c r="BD1425" s="778"/>
      <c r="BE1425" s="778"/>
      <c r="BF1425" s="778"/>
      <c r="BG1425" s="778"/>
      <c r="BH1425" s="778"/>
      <c r="BI1425" s="778"/>
      <c r="BJ1425" s="778"/>
      <c r="BK1425" s="778"/>
      <c r="BL1425" s="778"/>
      <c r="BM1425" s="778"/>
      <c r="BN1425" s="778"/>
      <c r="BO1425" s="778"/>
      <c r="BP1425" s="778"/>
      <c r="BQ1425" s="778"/>
      <c r="BR1425" s="778"/>
      <c r="BS1425" s="778"/>
      <c r="BT1425" s="778"/>
      <c r="BU1425" s="778"/>
      <c r="BV1425" s="778"/>
      <c r="BW1425" s="778"/>
      <c r="BX1425" s="778"/>
      <c r="BY1425" s="778"/>
      <c r="BZ1425" s="778"/>
      <c r="CA1425" s="778"/>
      <c r="CB1425" s="778"/>
      <c r="CC1425" s="778"/>
      <c r="CD1425" s="778"/>
      <c r="CE1425" s="778"/>
      <c r="CF1425" s="778"/>
      <c r="CG1425" s="778"/>
      <c r="CH1425" s="778"/>
      <c r="CI1425" s="778"/>
      <c r="CJ1425" s="778"/>
      <c r="CK1425" s="778"/>
      <c r="CL1425" s="778"/>
      <c r="CM1425" s="778"/>
      <c r="CN1425" s="778"/>
      <c r="CO1425" s="778"/>
      <c r="CP1425" s="778"/>
      <c r="CQ1425" s="778"/>
      <c r="CR1425" s="778"/>
      <c r="CS1425" s="778"/>
      <c r="CT1425" s="778"/>
      <c r="CU1425" s="778"/>
      <c r="CV1425" s="778"/>
      <c r="CW1425" s="778"/>
      <c r="CX1425" s="778"/>
      <c r="CY1425" s="778"/>
      <c r="CZ1425" s="778"/>
      <c r="DA1425" s="778"/>
      <c r="DB1425" s="778"/>
      <c r="DC1425" s="778"/>
      <c r="DD1425" s="778"/>
      <c r="DE1425" s="778"/>
      <c r="DF1425" s="778"/>
      <c r="DG1425" s="778"/>
      <c r="DH1425" s="778"/>
      <c r="DI1425" s="778"/>
      <c r="DJ1425" s="778"/>
      <c r="DK1425" s="778"/>
      <c r="DL1425" s="778"/>
      <c r="DM1425" s="778"/>
      <c r="DN1425" s="778"/>
      <c r="DO1425" s="778"/>
      <c r="DP1425" s="778"/>
      <c r="DQ1425" s="778"/>
      <c r="DR1425" s="778"/>
      <c r="DS1425" s="778"/>
      <c r="DT1425" s="778"/>
      <c r="DU1425" s="778"/>
      <c r="DV1425" s="778"/>
      <c r="DW1425" s="778"/>
      <c r="DX1425" s="778"/>
      <c r="DY1425" s="778"/>
      <c r="DZ1425" s="778"/>
      <c r="EA1425" s="778"/>
      <c r="EB1425" s="778"/>
      <c r="EC1425" s="778"/>
      <c r="ED1425" s="778"/>
      <c r="EE1425" s="778"/>
      <c r="EF1425" s="778"/>
      <c r="EG1425" s="778"/>
      <c r="EH1425" s="778"/>
      <c r="EI1425" s="778"/>
      <c r="EJ1425" s="778"/>
      <c r="EK1425" s="778"/>
      <c r="EL1425" s="778"/>
      <c r="EM1425" s="778"/>
      <c r="EN1425" s="778"/>
      <c r="EO1425" s="778"/>
      <c r="EP1425" s="778"/>
      <c r="EQ1425" s="778"/>
      <c r="ER1425" s="778"/>
      <c r="ES1425" s="778"/>
      <c r="ET1425" s="778"/>
      <c r="EU1425" s="778"/>
      <c r="EV1425" s="778"/>
      <c r="EW1425" s="778"/>
      <c r="EX1425" s="778"/>
      <c r="EY1425" s="778"/>
      <c r="EZ1425" s="778"/>
      <c r="FA1425" s="778"/>
      <c r="FB1425" s="778"/>
      <c r="FC1425" s="778"/>
      <c r="FD1425" s="778"/>
      <c r="FE1425" s="778"/>
      <c r="FF1425" s="778"/>
      <c r="FG1425" s="778"/>
      <c r="FH1425" s="778"/>
      <c r="FI1425" s="778"/>
      <c r="FJ1425" s="778"/>
      <c r="FK1425" s="778"/>
      <c r="FL1425" s="778"/>
      <c r="FM1425" s="778"/>
      <c r="FN1425" s="778"/>
      <c r="FO1425" s="778"/>
      <c r="FP1425" s="778"/>
      <c r="FQ1425" s="778"/>
      <c r="FR1425" s="778"/>
      <c r="FS1425" s="778"/>
      <c r="FT1425" s="778"/>
      <c r="FU1425" s="778"/>
      <c r="FV1425" s="778"/>
      <c r="FW1425" s="778"/>
      <c r="FX1425" s="778"/>
      <c r="FY1425" s="778"/>
      <c r="FZ1425" s="778"/>
      <c r="GA1425" s="778"/>
      <c r="GB1425" s="778"/>
      <c r="GC1425" s="778"/>
      <c r="GD1425" s="778"/>
      <c r="GE1425" s="778"/>
      <c r="GF1425" s="778"/>
      <c r="GG1425" s="778"/>
      <c r="GH1425" s="778"/>
      <c r="GI1425" s="778"/>
      <c r="GJ1425" s="778"/>
      <c r="GK1425" s="778"/>
      <c r="GL1425" s="778"/>
      <c r="GM1425" s="778"/>
      <c r="GN1425" s="778"/>
      <c r="GO1425" s="778"/>
      <c r="GP1425" s="778"/>
      <c r="GQ1425" s="778"/>
      <c r="GR1425" s="778"/>
      <c r="GS1425" s="778"/>
      <c r="GT1425" s="778"/>
      <c r="GU1425" s="778"/>
      <c r="GV1425" s="778"/>
      <c r="GW1425" s="778"/>
      <c r="GX1425" s="778"/>
      <c r="GY1425" s="778"/>
      <c r="GZ1425" s="778"/>
      <c r="HA1425" s="778"/>
      <c r="HB1425" s="778"/>
      <c r="HC1425" s="778"/>
      <c r="HD1425" s="778"/>
      <c r="HE1425" s="778"/>
      <c r="HF1425" s="778"/>
      <c r="HG1425" s="778"/>
      <c r="HH1425" s="778"/>
    </row>
    <row r="1426" spans="1:216" s="782" customFormat="1">
      <c r="A1426" s="779"/>
      <c r="B1426" s="780"/>
      <c r="C1426" s="780"/>
      <c r="D1426" s="780"/>
      <c r="E1426" s="780"/>
      <c r="F1426" s="780"/>
      <c r="G1426" s="780"/>
      <c r="H1426" s="780"/>
      <c r="I1426" s="780"/>
      <c r="J1426" s="780"/>
      <c r="K1426" s="780"/>
      <c r="L1426" s="780"/>
      <c r="M1426" s="780"/>
      <c r="N1426" s="780"/>
      <c r="O1426" s="780"/>
      <c r="P1426" s="780"/>
      <c r="Q1426" s="781"/>
      <c r="R1426" s="778"/>
      <c r="S1426" s="778"/>
      <c r="T1426" s="778"/>
      <c r="U1426" s="778"/>
      <c r="V1426" s="778"/>
      <c r="W1426" s="778"/>
      <c r="X1426" s="778"/>
      <c r="Y1426" s="778"/>
      <c r="Z1426" s="778"/>
      <c r="AA1426" s="778"/>
      <c r="AB1426" s="778"/>
      <c r="AC1426" s="778"/>
      <c r="AD1426" s="778"/>
      <c r="AE1426" s="778"/>
      <c r="AF1426" s="778"/>
      <c r="AG1426" s="778"/>
      <c r="AH1426" s="778"/>
      <c r="AI1426" s="778"/>
      <c r="AJ1426" s="778"/>
      <c r="AK1426" s="778"/>
      <c r="AL1426" s="778"/>
      <c r="AM1426" s="778"/>
      <c r="AN1426" s="778"/>
      <c r="AO1426" s="778"/>
      <c r="AP1426" s="778"/>
      <c r="AQ1426" s="778"/>
      <c r="AR1426" s="778"/>
      <c r="AS1426" s="778"/>
      <c r="AT1426" s="778"/>
      <c r="AU1426" s="778"/>
      <c r="AV1426" s="778"/>
      <c r="AW1426" s="778"/>
      <c r="AX1426" s="778"/>
      <c r="AY1426" s="778"/>
      <c r="AZ1426" s="778"/>
      <c r="BA1426" s="778"/>
      <c r="BB1426" s="778"/>
      <c r="BC1426" s="778"/>
      <c r="BD1426" s="778"/>
      <c r="BE1426" s="778"/>
      <c r="BF1426" s="778"/>
      <c r="BG1426" s="778"/>
      <c r="BH1426" s="778"/>
      <c r="BI1426" s="778"/>
      <c r="BJ1426" s="778"/>
      <c r="BK1426" s="778"/>
      <c r="BL1426" s="778"/>
      <c r="BM1426" s="778"/>
      <c r="BN1426" s="778"/>
      <c r="BO1426" s="778"/>
      <c r="BP1426" s="778"/>
      <c r="BQ1426" s="778"/>
      <c r="BR1426" s="778"/>
      <c r="BS1426" s="778"/>
      <c r="BT1426" s="778"/>
      <c r="BU1426" s="778"/>
      <c r="BV1426" s="778"/>
      <c r="BW1426" s="778"/>
      <c r="BX1426" s="778"/>
      <c r="BY1426" s="778"/>
      <c r="BZ1426" s="778"/>
      <c r="CA1426" s="778"/>
      <c r="CB1426" s="778"/>
      <c r="CC1426" s="778"/>
      <c r="CD1426" s="778"/>
      <c r="CE1426" s="778"/>
      <c r="CF1426" s="778"/>
      <c r="CG1426" s="778"/>
      <c r="CH1426" s="778"/>
      <c r="CI1426" s="778"/>
      <c r="CJ1426" s="778"/>
      <c r="CK1426" s="778"/>
      <c r="CL1426" s="778"/>
      <c r="CM1426" s="778"/>
      <c r="CN1426" s="778"/>
      <c r="CO1426" s="778"/>
      <c r="CP1426" s="778"/>
      <c r="CQ1426" s="778"/>
      <c r="CR1426" s="778"/>
      <c r="CS1426" s="778"/>
      <c r="CT1426" s="778"/>
      <c r="CU1426" s="778"/>
      <c r="CV1426" s="778"/>
      <c r="CW1426" s="778"/>
      <c r="CX1426" s="778"/>
      <c r="CY1426" s="778"/>
      <c r="CZ1426" s="778"/>
      <c r="DA1426" s="778"/>
      <c r="DB1426" s="778"/>
      <c r="DC1426" s="778"/>
      <c r="DD1426" s="778"/>
      <c r="DE1426" s="778"/>
      <c r="DF1426" s="778"/>
      <c r="DG1426" s="778"/>
      <c r="DH1426" s="778"/>
      <c r="DI1426" s="778"/>
      <c r="DJ1426" s="778"/>
      <c r="DK1426" s="778"/>
      <c r="DL1426" s="778"/>
      <c r="DM1426" s="778"/>
      <c r="DN1426" s="778"/>
      <c r="DO1426" s="778"/>
      <c r="DP1426" s="778"/>
      <c r="DQ1426" s="778"/>
      <c r="DR1426" s="778"/>
      <c r="DS1426" s="778"/>
      <c r="DT1426" s="778"/>
      <c r="DU1426" s="778"/>
      <c r="DV1426" s="778"/>
      <c r="DW1426" s="778"/>
      <c r="DX1426" s="778"/>
      <c r="DY1426" s="778"/>
      <c r="DZ1426" s="778"/>
      <c r="EA1426" s="778"/>
      <c r="EB1426" s="778"/>
      <c r="EC1426" s="778"/>
      <c r="ED1426" s="778"/>
      <c r="EE1426" s="778"/>
      <c r="EF1426" s="778"/>
      <c r="EG1426" s="778"/>
      <c r="EH1426" s="778"/>
      <c r="EI1426" s="778"/>
      <c r="EJ1426" s="778"/>
      <c r="EK1426" s="778"/>
      <c r="EL1426" s="778"/>
      <c r="EM1426" s="778"/>
      <c r="EN1426" s="778"/>
      <c r="EO1426" s="778"/>
      <c r="EP1426" s="778"/>
      <c r="EQ1426" s="778"/>
      <c r="ER1426" s="778"/>
      <c r="ES1426" s="778"/>
      <c r="ET1426" s="778"/>
      <c r="EU1426" s="778"/>
      <c r="EV1426" s="778"/>
      <c r="EW1426" s="778"/>
      <c r="EX1426" s="778"/>
      <c r="EY1426" s="778"/>
      <c r="EZ1426" s="778"/>
      <c r="FA1426" s="778"/>
      <c r="FB1426" s="778"/>
      <c r="FC1426" s="778"/>
      <c r="FD1426" s="778"/>
      <c r="FE1426" s="778"/>
      <c r="FF1426" s="778"/>
      <c r="FG1426" s="778"/>
      <c r="FH1426" s="778"/>
      <c r="FI1426" s="778"/>
      <c r="FJ1426" s="778"/>
      <c r="FK1426" s="778"/>
      <c r="FL1426" s="778"/>
      <c r="FM1426" s="778"/>
      <c r="FN1426" s="778"/>
      <c r="FO1426" s="778"/>
      <c r="FP1426" s="778"/>
      <c r="FQ1426" s="778"/>
      <c r="FR1426" s="778"/>
      <c r="FS1426" s="778"/>
      <c r="FT1426" s="778"/>
      <c r="FU1426" s="778"/>
      <c r="FV1426" s="778"/>
      <c r="FW1426" s="778"/>
      <c r="FX1426" s="778"/>
      <c r="FY1426" s="778"/>
      <c r="FZ1426" s="778"/>
      <c r="GA1426" s="778"/>
      <c r="GB1426" s="778"/>
      <c r="GC1426" s="778"/>
      <c r="GD1426" s="778"/>
      <c r="GE1426" s="778"/>
      <c r="GF1426" s="778"/>
      <c r="GG1426" s="778"/>
      <c r="GH1426" s="778"/>
      <c r="GI1426" s="778"/>
      <c r="GJ1426" s="778"/>
      <c r="GK1426" s="778"/>
      <c r="GL1426" s="778"/>
      <c r="GM1426" s="778"/>
      <c r="GN1426" s="778"/>
      <c r="GO1426" s="778"/>
      <c r="GP1426" s="778"/>
      <c r="GQ1426" s="778"/>
      <c r="GR1426" s="778"/>
      <c r="GS1426" s="778"/>
      <c r="GT1426" s="778"/>
      <c r="GU1426" s="778"/>
      <c r="GV1426" s="778"/>
      <c r="GW1426" s="778"/>
      <c r="GX1426" s="778"/>
      <c r="GY1426" s="778"/>
      <c r="GZ1426" s="778"/>
      <c r="HA1426" s="778"/>
      <c r="HB1426" s="778"/>
      <c r="HC1426" s="778"/>
      <c r="HD1426" s="778"/>
      <c r="HE1426" s="778"/>
      <c r="HF1426" s="778"/>
      <c r="HG1426" s="778"/>
      <c r="HH1426" s="778"/>
    </row>
    <row r="1427" spans="1:216" s="782" customFormat="1">
      <c r="A1427" s="779"/>
      <c r="B1427" s="780"/>
      <c r="C1427" s="780"/>
      <c r="D1427" s="780"/>
      <c r="E1427" s="780"/>
      <c r="F1427" s="780"/>
      <c r="G1427" s="780"/>
      <c r="H1427" s="780"/>
      <c r="I1427" s="780"/>
      <c r="J1427" s="780"/>
      <c r="K1427" s="780"/>
      <c r="L1427" s="780"/>
      <c r="M1427" s="780"/>
      <c r="N1427" s="780"/>
      <c r="O1427" s="780"/>
      <c r="P1427" s="780"/>
      <c r="Q1427" s="781"/>
      <c r="R1427" s="778"/>
      <c r="S1427" s="778"/>
      <c r="T1427" s="778"/>
      <c r="U1427" s="778"/>
      <c r="V1427" s="778"/>
      <c r="W1427" s="778"/>
      <c r="X1427" s="778"/>
      <c r="Y1427" s="778"/>
      <c r="Z1427" s="778"/>
      <c r="AA1427" s="778"/>
      <c r="AB1427" s="778"/>
      <c r="AC1427" s="778"/>
      <c r="AD1427" s="778"/>
      <c r="AE1427" s="778"/>
      <c r="AF1427" s="778"/>
      <c r="AG1427" s="778"/>
      <c r="AH1427" s="778"/>
      <c r="AI1427" s="778"/>
      <c r="AJ1427" s="778"/>
      <c r="AK1427" s="778"/>
      <c r="AL1427" s="778"/>
      <c r="AM1427" s="778"/>
      <c r="AN1427" s="778"/>
      <c r="AO1427" s="778"/>
      <c r="AP1427" s="778"/>
      <c r="AQ1427" s="778"/>
      <c r="AR1427" s="778"/>
      <c r="AS1427" s="778"/>
      <c r="AT1427" s="778"/>
      <c r="AU1427" s="778"/>
      <c r="AV1427" s="778"/>
      <c r="AW1427" s="778"/>
      <c r="AX1427" s="778"/>
      <c r="AY1427" s="778"/>
      <c r="AZ1427" s="778"/>
      <c r="BA1427" s="778"/>
      <c r="BB1427" s="778"/>
      <c r="BC1427" s="778"/>
      <c r="BD1427" s="778"/>
      <c r="BE1427" s="778"/>
      <c r="BF1427" s="778"/>
      <c r="BG1427" s="778"/>
      <c r="BH1427" s="778"/>
      <c r="BI1427" s="778"/>
      <c r="BJ1427" s="778"/>
      <c r="BK1427" s="778"/>
      <c r="BL1427" s="778"/>
      <c r="BM1427" s="778"/>
      <c r="BN1427" s="778"/>
      <c r="BO1427" s="778"/>
      <c r="BP1427" s="778"/>
      <c r="BQ1427" s="778"/>
      <c r="BR1427" s="778"/>
      <c r="BS1427" s="778"/>
      <c r="BT1427" s="778"/>
      <c r="BU1427" s="778"/>
      <c r="BV1427" s="778"/>
      <c r="BW1427" s="778"/>
      <c r="BX1427" s="778"/>
      <c r="BY1427" s="778"/>
      <c r="BZ1427" s="778"/>
      <c r="CA1427" s="778"/>
      <c r="CB1427" s="778"/>
      <c r="CC1427" s="778"/>
      <c r="CD1427" s="778"/>
      <c r="CE1427" s="778"/>
      <c r="CF1427" s="778"/>
      <c r="CG1427" s="778"/>
      <c r="CH1427" s="778"/>
      <c r="CI1427" s="778"/>
      <c r="CJ1427" s="778"/>
      <c r="CK1427" s="778"/>
      <c r="CL1427" s="778"/>
      <c r="CM1427" s="778"/>
      <c r="CN1427" s="778"/>
      <c r="CO1427" s="778"/>
      <c r="CP1427" s="778"/>
      <c r="CQ1427" s="778"/>
      <c r="CR1427" s="778"/>
      <c r="CS1427" s="778"/>
      <c r="CT1427" s="778"/>
      <c r="CU1427" s="778"/>
      <c r="CV1427" s="778"/>
      <c r="CW1427" s="778"/>
      <c r="CX1427" s="778"/>
      <c r="CY1427" s="778"/>
      <c r="CZ1427" s="778"/>
      <c r="DA1427" s="778"/>
      <c r="DB1427" s="778"/>
      <c r="DC1427" s="778"/>
      <c r="DD1427" s="778"/>
      <c r="DE1427" s="778"/>
      <c r="DF1427" s="778"/>
      <c r="DG1427" s="778"/>
      <c r="DH1427" s="778"/>
      <c r="DI1427" s="778"/>
      <c r="DJ1427" s="778"/>
      <c r="DK1427" s="778"/>
      <c r="DL1427" s="778"/>
      <c r="DM1427" s="778"/>
      <c r="DN1427" s="778"/>
      <c r="DO1427" s="778"/>
      <c r="DP1427" s="778"/>
      <c r="DQ1427" s="778"/>
      <c r="DR1427" s="778"/>
      <c r="DS1427" s="778"/>
      <c r="DT1427" s="778"/>
      <c r="DU1427" s="778"/>
      <c r="DV1427" s="778"/>
      <c r="DW1427" s="778"/>
      <c r="DX1427" s="778"/>
      <c r="DY1427" s="778"/>
      <c r="DZ1427" s="778"/>
      <c r="EA1427" s="778"/>
      <c r="EB1427" s="778"/>
      <c r="EC1427" s="778"/>
      <c r="ED1427" s="778"/>
      <c r="EE1427" s="778"/>
      <c r="EF1427" s="778"/>
      <c r="EG1427" s="778"/>
      <c r="EH1427" s="778"/>
      <c r="EI1427" s="778"/>
      <c r="EJ1427" s="778"/>
      <c r="EK1427" s="778"/>
      <c r="EL1427" s="778"/>
      <c r="EM1427" s="778"/>
      <c r="EN1427" s="778"/>
      <c r="EO1427" s="778"/>
      <c r="EP1427" s="778"/>
      <c r="EQ1427" s="778"/>
      <c r="ER1427" s="778"/>
      <c r="ES1427" s="778"/>
      <c r="ET1427" s="778"/>
      <c r="EU1427" s="778"/>
      <c r="EV1427" s="778"/>
      <c r="EW1427" s="778"/>
      <c r="EX1427" s="778"/>
      <c r="EY1427" s="778"/>
      <c r="EZ1427" s="778"/>
      <c r="FA1427" s="778"/>
      <c r="FB1427" s="778"/>
      <c r="FC1427" s="778"/>
      <c r="FD1427" s="778"/>
      <c r="FE1427" s="778"/>
      <c r="FF1427" s="778"/>
      <c r="FG1427" s="778"/>
      <c r="FH1427" s="778"/>
      <c r="FI1427" s="778"/>
      <c r="FJ1427" s="778"/>
      <c r="FK1427" s="778"/>
      <c r="FL1427" s="778"/>
      <c r="FM1427" s="778"/>
      <c r="FN1427" s="778"/>
      <c r="FO1427" s="778"/>
      <c r="FP1427" s="778"/>
      <c r="FQ1427" s="778"/>
      <c r="FR1427" s="778"/>
      <c r="FS1427" s="778"/>
      <c r="FT1427" s="778"/>
      <c r="FU1427" s="778"/>
      <c r="FV1427" s="778"/>
      <c r="FW1427" s="778"/>
      <c r="FX1427" s="778"/>
      <c r="FY1427" s="778"/>
      <c r="FZ1427" s="778"/>
      <c r="GA1427" s="778"/>
      <c r="GB1427" s="778"/>
      <c r="GC1427" s="778"/>
      <c r="GD1427" s="778"/>
      <c r="GE1427" s="778"/>
      <c r="GF1427" s="778"/>
      <c r="GG1427" s="778"/>
      <c r="GH1427" s="778"/>
      <c r="GI1427" s="778"/>
      <c r="GJ1427" s="778"/>
      <c r="GK1427" s="778"/>
      <c r="GL1427" s="778"/>
      <c r="GM1427" s="778"/>
      <c r="GN1427" s="778"/>
      <c r="GO1427" s="778"/>
      <c r="GP1427" s="778"/>
      <c r="GQ1427" s="778"/>
      <c r="GR1427" s="778"/>
      <c r="GS1427" s="778"/>
      <c r="GT1427" s="778"/>
      <c r="GU1427" s="778"/>
      <c r="GV1427" s="778"/>
      <c r="GW1427" s="778"/>
      <c r="GX1427" s="778"/>
      <c r="GY1427" s="778"/>
      <c r="GZ1427" s="778"/>
      <c r="HA1427" s="778"/>
      <c r="HB1427" s="778"/>
      <c r="HC1427" s="778"/>
      <c r="HD1427" s="778"/>
      <c r="HE1427" s="778"/>
      <c r="HF1427" s="778"/>
      <c r="HG1427" s="778"/>
      <c r="HH1427" s="778"/>
    </row>
    <row r="1428" spans="1:216" s="782" customFormat="1">
      <c r="A1428" s="779"/>
      <c r="B1428" s="780"/>
      <c r="C1428" s="780"/>
      <c r="D1428" s="780"/>
      <c r="E1428" s="780"/>
      <c r="F1428" s="780"/>
      <c r="G1428" s="780"/>
      <c r="H1428" s="780"/>
      <c r="I1428" s="780"/>
      <c r="J1428" s="780"/>
      <c r="K1428" s="780"/>
      <c r="L1428" s="780"/>
      <c r="M1428" s="780"/>
      <c r="N1428" s="780"/>
      <c r="O1428" s="780"/>
      <c r="P1428" s="780"/>
      <c r="Q1428" s="781"/>
      <c r="R1428" s="778"/>
      <c r="S1428" s="778"/>
      <c r="T1428" s="778"/>
      <c r="U1428" s="778"/>
      <c r="V1428" s="778"/>
      <c r="W1428" s="778"/>
      <c r="X1428" s="778"/>
      <c r="Y1428" s="778"/>
      <c r="Z1428" s="778"/>
      <c r="AA1428" s="778"/>
      <c r="AB1428" s="778"/>
      <c r="AC1428" s="778"/>
      <c r="AD1428" s="778"/>
      <c r="AE1428" s="778"/>
      <c r="AF1428" s="778"/>
      <c r="AG1428" s="778"/>
      <c r="AH1428" s="778"/>
      <c r="AI1428" s="778"/>
      <c r="AJ1428" s="778"/>
      <c r="AK1428" s="778"/>
      <c r="AL1428" s="778"/>
      <c r="AM1428" s="778"/>
      <c r="AN1428" s="778"/>
      <c r="AO1428" s="778"/>
      <c r="AP1428" s="778"/>
      <c r="AQ1428" s="778"/>
      <c r="AR1428" s="778"/>
      <c r="AS1428" s="778"/>
      <c r="AT1428" s="778"/>
      <c r="AU1428" s="778"/>
      <c r="AV1428" s="778"/>
      <c r="AW1428" s="778"/>
      <c r="AX1428" s="778"/>
      <c r="AY1428" s="778"/>
      <c r="AZ1428" s="778"/>
      <c r="BA1428" s="778"/>
      <c r="BB1428" s="778"/>
      <c r="BC1428" s="778"/>
      <c r="BD1428" s="778"/>
      <c r="BE1428" s="778"/>
      <c r="BF1428" s="778"/>
      <c r="BG1428" s="778"/>
      <c r="BH1428" s="778"/>
      <c r="BI1428" s="778"/>
      <c r="BJ1428" s="778"/>
      <c r="BK1428" s="778"/>
      <c r="BL1428" s="778"/>
      <c r="BM1428" s="778"/>
      <c r="BN1428" s="778"/>
      <c r="BO1428" s="778"/>
      <c r="BP1428" s="778"/>
      <c r="BQ1428" s="778"/>
      <c r="BR1428" s="778"/>
      <c r="BS1428" s="778"/>
      <c r="BT1428" s="778"/>
      <c r="BU1428" s="778"/>
      <c r="BV1428" s="778"/>
      <c r="BW1428" s="778"/>
      <c r="BX1428" s="778"/>
      <c r="BY1428" s="778"/>
      <c r="BZ1428" s="778"/>
      <c r="CA1428" s="778"/>
      <c r="CB1428" s="778"/>
      <c r="CC1428" s="778"/>
      <c r="CD1428" s="778"/>
      <c r="CE1428" s="778"/>
      <c r="CF1428" s="778"/>
      <c r="CG1428" s="778"/>
      <c r="CH1428" s="778"/>
      <c r="CI1428" s="778"/>
      <c r="CJ1428" s="778"/>
      <c r="CK1428" s="778"/>
      <c r="CL1428" s="778"/>
      <c r="CM1428" s="778"/>
      <c r="CN1428" s="778"/>
      <c r="CO1428" s="778"/>
      <c r="CP1428" s="778"/>
      <c r="CQ1428" s="778"/>
      <c r="CR1428" s="778"/>
      <c r="CS1428" s="778"/>
      <c r="CT1428" s="778"/>
      <c r="CU1428" s="778"/>
      <c r="CV1428" s="778"/>
      <c r="CW1428" s="778"/>
      <c r="CX1428" s="778"/>
      <c r="CY1428" s="778"/>
      <c r="CZ1428" s="778"/>
      <c r="DA1428" s="778"/>
      <c r="DB1428" s="778"/>
      <c r="DC1428" s="778"/>
      <c r="DD1428" s="778"/>
      <c r="DE1428" s="778"/>
      <c r="DF1428" s="778"/>
      <c r="DG1428" s="778"/>
      <c r="DH1428" s="778"/>
      <c r="DI1428" s="778"/>
      <c r="DJ1428" s="778"/>
      <c r="DK1428" s="778"/>
      <c r="DL1428" s="778"/>
      <c r="DM1428" s="778"/>
      <c r="DN1428" s="778"/>
      <c r="DO1428" s="778"/>
      <c r="DP1428" s="778"/>
      <c r="DQ1428" s="778"/>
      <c r="DR1428" s="778"/>
      <c r="DS1428" s="778"/>
      <c r="DT1428" s="778"/>
      <c r="DU1428" s="778"/>
      <c r="DV1428" s="778"/>
      <c r="DW1428" s="778"/>
      <c r="DX1428" s="778"/>
      <c r="DY1428" s="778"/>
      <c r="DZ1428" s="778"/>
      <c r="EA1428" s="778"/>
      <c r="EB1428" s="778"/>
      <c r="EC1428" s="778"/>
      <c r="ED1428" s="778"/>
      <c r="EE1428" s="778"/>
      <c r="EF1428" s="778"/>
      <c r="EG1428" s="778"/>
      <c r="EH1428" s="778"/>
      <c r="EI1428" s="778"/>
      <c r="EJ1428" s="778"/>
      <c r="EK1428" s="778"/>
      <c r="EL1428" s="778"/>
      <c r="EM1428" s="778"/>
      <c r="EN1428" s="778"/>
      <c r="EO1428" s="778"/>
      <c r="EP1428" s="778"/>
      <c r="EQ1428" s="778"/>
      <c r="ER1428" s="778"/>
      <c r="ES1428" s="778"/>
      <c r="ET1428" s="778"/>
      <c r="EU1428" s="778"/>
      <c r="EV1428" s="778"/>
      <c r="EW1428" s="778"/>
      <c r="EX1428" s="778"/>
      <c r="EY1428" s="778"/>
      <c r="EZ1428" s="778"/>
      <c r="FA1428" s="778"/>
      <c r="FB1428" s="778"/>
      <c r="FC1428" s="778"/>
      <c r="FD1428" s="778"/>
      <c r="FE1428" s="778"/>
      <c r="FF1428" s="778"/>
      <c r="FG1428" s="778"/>
      <c r="FH1428" s="778"/>
      <c r="FI1428" s="778"/>
      <c r="FJ1428" s="778"/>
      <c r="FK1428" s="778"/>
      <c r="FL1428" s="778"/>
      <c r="FM1428" s="778"/>
      <c r="FN1428" s="778"/>
      <c r="FO1428" s="778"/>
      <c r="FP1428" s="778"/>
      <c r="FQ1428" s="778"/>
      <c r="FR1428" s="778"/>
      <c r="FS1428" s="778"/>
      <c r="FT1428" s="778"/>
      <c r="FU1428" s="778"/>
      <c r="FV1428" s="778"/>
      <c r="FW1428" s="778"/>
      <c r="FX1428" s="778"/>
      <c r="FY1428" s="778"/>
      <c r="FZ1428" s="778"/>
      <c r="GA1428" s="778"/>
      <c r="GB1428" s="778"/>
      <c r="GC1428" s="778"/>
      <c r="GD1428" s="778"/>
      <c r="GE1428" s="778"/>
      <c r="GF1428" s="778"/>
      <c r="GG1428" s="778"/>
      <c r="GH1428" s="778"/>
      <c r="GI1428" s="778"/>
      <c r="GJ1428" s="778"/>
      <c r="GK1428" s="778"/>
      <c r="GL1428" s="778"/>
      <c r="GM1428" s="778"/>
      <c r="GN1428" s="778"/>
      <c r="GO1428" s="778"/>
      <c r="GP1428" s="778"/>
      <c r="GQ1428" s="778"/>
      <c r="GR1428" s="778"/>
      <c r="GS1428" s="778"/>
      <c r="GT1428" s="778"/>
      <c r="GU1428" s="778"/>
      <c r="GV1428" s="778"/>
      <c r="GW1428" s="778"/>
      <c r="GX1428" s="778"/>
      <c r="GY1428" s="778"/>
      <c r="GZ1428" s="778"/>
      <c r="HA1428" s="778"/>
      <c r="HB1428" s="778"/>
      <c r="HC1428" s="778"/>
      <c r="HD1428" s="778"/>
      <c r="HE1428" s="778"/>
      <c r="HF1428" s="778"/>
      <c r="HG1428" s="778"/>
      <c r="HH1428" s="778"/>
    </row>
    <row r="1429" spans="1:216" s="782" customFormat="1">
      <c r="A1429" s="779"/>
      <c r="B1429" s="780"/>
      <c r="C1429" s="780"/>
      <c r="D1429" s="780"/>
      <c r="E1429" s="780"/>
      <c r="F1429" s="780"/>
      <c r="G1429" s="780"/>
      <c r="H1429" s="780"/>
      <c r="I1429" s="780"/>
      <c r="J1429" s="780"/>
      <c r="K1429" s="780"/>
      <c r="L1429" s="780"/>
      <c r="M1429" s="780"/>
      <c r="N1429" s="780"/>
      <c r="O1429" s="780"/>
      <c r="P1429" s="780"/>
      <c r="Q1429" s="781"/>
      <c r="R1429" s="778"/>
      <c r="S1429" s="778"/>
      <c r="T1429" s="778"/>
      <c r="U1429" s="778"/>
      <c r="V1429" s="778"/>
      <c r="W1429" s="778"/>
      <c r="X1429" s="778"/>
      <c r="Y1429" s="778"/>
      <c r="Z1429" s="778"/>
      <c r="AA1429" s="778"/>
      <c r="AB1429" s="778"/>
      <c r="AC1429" s="778"/>
      <c r="AD1429" s="778"/>
      <c r="AE1429" s="778"/>
      <c r="AF1429" s="778"/>
      <c r="AG1429" s="778"/>
      <c r="AH1429" s="778"/>
      <c r="AI1429" s="778"/>
      <c r="AJ1429" s="778"/>
      <c r="AK1429" s="778"/>
      <c r="AL1429" s="778"/>
      <c r="AM1429" s="778"/>
      <c r="AN1429" s="778"/>
      <c r="AO1429" s="778"/>
      <c r="AP1429" s="778"/>
      <c r="AQ1429" s="778"/>
      <c r="AR1429" s="778"/>
      <c r="AS1429" s="778"/>
      <c r="AT1429" s="778"/>
      <c r="AU1429" s="778"/>
      <c r="AV1429" s="778"/>
      <c r="AW1429" s="778"/>
      <c r="AX1429" s="778"/>
      <c r="AY1429" s="778"/>
      <c r="AZ1429" s="778"/>
      <c r="BA1429" s="778"/>
      <c r="BB1429" s="778"/>
      <c r="BC1429" s="778"/>
      <c r="BD1429" s="778"/>
      <c r="BE1429" s="778"/>
      <c r="BF1429" s="778"/>
      <c r="BG1429" s="778"/>
      <c r="BH1429" s="778"/>
      <c r="BI1429" s="778"/>
      <c r="BJ1429" s="778"/>
      <c r="BK1429" s="778"/>
      <c r="BL1429" s="778"/>
      <c r="BM1429" s="778"/>
      <c r="BN1429" s="778"/>
      <c r="BO1429" s="778"/>
      <c r="BP1429" s="778"/>
      <c r="BQ1429" s="778"/>
      <c r="BR1429" s="778"/>
      <c r="BS1429" s="778"/>
      <c r="BT1429" s="778"/>
      <c r="BU1429" s="778"/>
      <c r="BV1429" s="778"/>
      <c r="BW1429" s="778"/>
      <c r="BX1429" s="778"/>
      <c r="BY1429" s="778"/>
      <c r="BZ1429" s="778"/>
      <c r="CA1429" s="778"/>
      <c r="CB1429" s="778"/>
      <c r="CC1429" s="778"/>
      <c r="CD1429" s="778"/>
      <c r="CE1429" s="778"/>
      <c r="CF1429" s="778"/>
      <c r="CG1429" s="778"/>
      <c r="CH1429" s="778"/>
      <c r="CI1429" s="778"/>
      <c r="CJ1429" s="778"/>
      <c r="CK1429" s="778"/>
      <c r="CL1429" s="778"/>
      <c r="CM1429" s="778"/>
      <c r="CN1429" s="778"/>
      <c r="CO1429" s="778"/>
      <c r="CP1429" s="778"/>
      <c r="CQ1429" s="778"/>
      <c r="CR1429" s="778"/>
      <c r="CS1429" s="778"/>
      <c r="CT1429" s="778"/>
      <c r="CU1429" s="778"/>
      <c r="CV1429" s="778"/>
      <c r="CW1429" s="778"/>
      <c r="CX1429" s="778"/>
      <c r="CY1429" s="778"/>
      <c r="CZ1429" s="778"/>
      <c r="DA1429" s="778"/>
      <c r="DB1429" s="778"/>
      <c r="DC1429" s="778"/>
      <c r="DD1429" s="778"/>
      <c r="DE1429" s="778"/>
      <c r="DF1429" s="778"/>
      <c r="DG1429" s="778"/>
      <c r="DH1429" s="778"/>
      <c r="DI1429" s="778"/>
      <c r="DJ1429" s="778"/>
      <c r="DK1429" s="778"/>
      <c r="DL1429" s="778"/>
      <c r="DM1429" s="778"/>
      <c r="DN1429" s="778"/>
      <c r="DO1429" s="778"/>
      <c r="DP1429" s="778"/>
      <c r="DQ1429" s="778"/>
      <c r="DR1429" s="778"/>
      <c r="DS1429" s="778"/>
      <c r="DT1429" s="778"/>
      <c r="DU1429" s="778"/>
      <c r="DV1429" s="778"/>
      <c r="DW1429" s="778"/>
      <c r="DX1429" s="778"/>
      <c r="DY1429" s="778"/>
      <c r="DZ1429" s="778"/>
      <c r="EA1429" s="778"/>
      <c r="EB1429" s="778"/>
      <c r="EC1429" s="778"/>
      <c r="ED1429" s="778"/>
      <c r="EE1429" s="778"/>
      <c r="EF1429" s="778"/>
      <c r="EG1429" s="778"/>
      <c r="EH1429" s="778"/>
      <c r="EI1429" s="778"/>
      <c r="EJ1429" s="778"/>
      <c r="EK1429" s="778"/>
      <c r="EL1429" s="778"/>
      <c r="EM1429" s="778"/>
      <c r="EN1429" s="778"/>
      <c r="EO1429" s="778"/>
      <c r="EP1429" s="778"/>
      <c r="EQ1429" s="778"/>
      <c r="ER1429" s="778"/>
      <c r="ES1429" s="778"/>
      <c r="ET1429" s="778"/>
      <c r="EU1429" s="778"/>
      <c r="EV1429" s="778"/>
      <c r="EW1429" s="778"/>
      <c r="EX1429" s="778"/>
      <c r="EY1429" s="778"/>
      <c r="EZ1429" s="778"/>
      <c r="FA1429" s="778"/>
      <c r="FB1429" s="778"/>
      <c r="FC1429" s="778"/>
      <c r="FD1429" s="778"/>
      <c r="FE1429" s="778"/>
      <c r="FF1429" s="778"/>
      <c r="FG1429" s="778"/>
      <c r="FH1429" s="778"/>
      <c r="FI1429" s="778"/>
      <c r="FJ1429" s="778"/>
      <c r="FK1429" s="778"/>
      <c r="FL1429" s="778"/>
      <c r="FM1429" s="778"/>
      <c r="FN1429" s="778"/>
      <c r="FO1429" s="778"/>
      <c r="FP1429" s="778"/>
      <c r="FQ1429" s="778"/>
      <c r="FR1429" s="778"/>
      <c r="FS1429" s="778"/>
      <c r="FT1429" s="778"/>
      <c r="FU1429" s="778"/>
      <c r="FV1429" s="778"/>
      <c r="FW1429" s="778"/>
      <c r="FX1429" s="778"/>
      <c r="FY1429" s="778"/>
      <c r="FZ1429" s="778"/>
      <c r="GA1429" s="778"/>
      <c r="GB1429" s="778"/>
      <c r="GC1429" s="778"/>
      <c r="GD1429" s="778"/>
      <c r="GE1429" s="778"/>
      <c r="GF1429" s="778"/>
      <c r="GG1429" s="778"/>
      <c r="GH1429" s="778"/>
      <c r="GI1429" s="778"/>
      <c r="GJ1429" s="778"/>
      <c r="GK1429" s="778"/>
      <c r="GL1429" s="778"/>
      <c r="GM1429" s="778"/>
      <c r="GN1429" s="778"/>
      <c r="GO1429" s="778"/>
      <c r="GP1429" s="778"/>
      <c r="GQ1429" s="778"/>
      <c r="GR1429" s="778"/>
      <c r="GS1429" s="778"/>
      <c r="GT1429" s="778"/>
      <c r="GU1429" s="778"/>
      <c r="GV1429" s="778"/>
      <c r="GW1429" s="778"/>
      <c r="GX1429" s="778"/>
      <c r="GY1429" s="778"/>
      <c r="GZ1429" s="778"/>
      <c r="HA1429" s="778"/>
      <c r="HB1429" s="778"/>
      <c r="HC1429" s="778"/>
      <c r="HD1429" s="778"/>
      <c r="HE1429" s="778"/>
      <c r="HF1429" s="778"/>
      <c r="HG1429" s="778"/>
      <c r="HH1429" s="778"/>
    </row>
    <row r="1430" spans="1:216" s="782" customFormat="1">
      <c r="A1430" s="779"/>
      <c r="B1430" s="780"/>
      <c r="C1430" s="780"/>
      <c r="D1430" s="780"/>
      <c r="E1430" s="780"/>
      <c r="F1430" s="780"/>
      <c r="G1430" s="780"/>
      <c r="H1430" s="780"/>
      <c r="I1430" s="780"/>
      <c r="J1430" s="780"/>
      <c r="K1430" s="780"/>
      <c r="L1430" s="780"/>
      <c r="M1430" s="780"/>
      <c r="N1430" s="780"/>
      <c r="O1430" s="780"/>
      <c r="P1430" s="780"/>
      <c r="Q1430" s="781"/>
      <c r="R1430" s="778"/>
      <c r="S1430" s="778"/>
      <c r="T1430" s="778"/>
      <c r="U1430" s="778"/>
      <c r="V1430" s="778"/>
      <c r="W1430" s="778"/>
      <c r="X1430" s="778"/>
      <c r="Y1430" s="778"/>
      <c r="Z1430" s="778"/>
      <c r="AA1430" s="778"/>
      <c r="AB1430" s="778"/>
      <c r="AC1430" s="778"/>
      <c r="AD1430" s="778"/>
      <c r="AE1430" s="778"/>
      <c r="AF1430" s="778"/>
      <c r="AG1430" s="778"/>
      <c r="AH1430" s="778"/>
      <c r="AI1430" s="778"/>
      <c r="AJ1430" s="778"/>
      <c r="AK1430" s="778"/>
      <c r="AL1430" s="778"/>
      <c r="AM1430" s="778"/>
      <c r="AN1430" s="778"/>
      <c r="AO1430" s="778"/>
      <c r="AP1430" s="778"/>
      <c r="AQ1430" s="778"/>
      <c r="AR1430" s="778"/>
      <c r="AS1430" s="778"/>
      <c r="AT1430" s="778"/>
      <c r="AU1430" s="778"/>
      <c r="AV1430" s="778"/>
      <c r="AW1430" s="778"/>
      <c r="AX1430" s="778"/>
      <c r="AY1430" s="778"/>
      <c r="AZ1430" s="778"/>
      <c r="BA1430" s="778"/>
      <c r="BB1430" s="778"/>
      <c r="BC1430" s="778"/>
      <c r="BD1430" s="778"/>
      <c r="BE1430" s="778"/>
      <c r="BF1430" s="778"/>
      <c r="BG1430" s="778"/>
      <c r="BH1430" s="778"/>
      <c r="BI1430" s="778"/>
      <c r="BJ1430" s="778"/>
      <c r="BK1430" s="778"/>
      <c r="BL1430" s="778"/>
      <c r="BM1430" s="778"/>
      <c r="BN1430" s="778"/>
      <c r="BO1430" s="778"/>
      <c r="BP1430" s="778"/>
      <c r="BQ1430" s="778"/>
      <c r="BR1430" s="778"/>
      <c r="BS1430" s="778"/>
      <c r="BT1430" s="778"/>
      <c r="BU1430" s="778"/>
      <c r="BV1430" s="778"/>
      <c r="BW1430" s="778"/>
      <c r="BX1430" s="778"/>
      <c r="BY1430" s="778"/>
      <c r="BZ1430" s="778"/>
      <c r="CA1430" s="778"/>
      <c r="CB1430" s="778"/>
      <c r="CC1430" s="778"/>
      <c r="CD1430" s="778"/>
      <c r="CE1430" s="778"/>
      <c r="CF1430" s="778"/>
      <c r="CG1430" s="778"/>
      <c r="CH1430" s="778"/>
      <c r="CI1430" s="778"/>
      <c r="CJ1430" s="778"/>
      <c r="CK1430" s="778"/>
      <c r="CL1430" s="778"/>
      <c r="CM1430" s="778"/>
      <c r="CN1430" s="778"/>
      <c r="CO1430" s="778"/>
      <c r="CP1430" s="778"/>
      <c r="CQ1430" s="778"/>
      <c r="CR1430" s="778"/>
      <c r="CS1430" s="778"/>
      <c r="CT1430" s="778"/>
      <c r="CU1430" s="778"/>
      <c r="CV1430" s="778"/>
      <c r="CW1430" s="778"/>
      <c r="CX1430" s="778"/>
      <c r="CY1430" s="778"/>
      <c r="CZ1430" s="778"/>
      <c r="DA1430" s="778"/>
      <c r="DB1430" s="778"/>
      <c r="DC1430" s="778"/>
      <c r="DD1430" s="778"/>
      <c r="DE1430" s="778"/>
      <c r="DF1430" s="778"/>
      <c r="DG1430" s="778"/>
      <c r="DH1430" s="778"/>
      <c r="DI1430" s="778"/>
      <c r="DJ1430" s="778"/>
      <c r="DK1430" s="778"/>
      <c r="DL1430" s="778"/>
      <c r="DM1430" s="778"/>
      <c r="DN1430" s="778"/>
      <c r="DO1430" s="778"/>
      <c r="DP1430" s="778"/>
      <c r="DQ1430" s="778"/>
      <c r="DR1430" s="778"/>
      <c r="DS1430" s="778"/>
      <c r="DT1430" s="778"/>
      <c r="DU1430" s="778"/>
      <c r="DV1430" s="778"/>
      <c r="DW1430" s="778"/>
      <c r="DX1430" s="778"/>
      <c r="DY1430" s="778"/>
      <c r="DZ1430" s="778"/>
      <c r="EA1430" s="778"/>
      <c r="EB1430" s="778"/>
      <c r="EC1430" s="778"/>
      <c r="ED1430" s="778"/>
      <c r="EE1430" s="778"/>
      <c r="EF1430" s="778"/>
      <c r="EG1430" s="778"/>
      <c r="EH1430" s="778"/>
      <c r="EI1430" s="778"/>
      <c r="EJ1430" s="778"/>
      <c r="EK1430" s="778"/>
      <c r="EL1430" s="778"/>
      <c r="EM1430" s="778"/>
      <c r="EN1430" s="778"/>
      <c r="EO1430" s="778"/>
      <c r="EP1430" s="778"/>
      <c r="EQ1430" s="778"/>
      <c r="ER1430" s="778"/>
      <c r="ES1430" s="778"/>
      <c r="ET1430" s="778"/>
      <c r="EU1430" s="778"/>
      <c r="EV1430" s="778"/>
      <c r="EW1430" s="778"/>
      <c r="EX1430" s="778"/>
      <c r="EY1430" s="778"/>
      <c r="EZ1430" s="778"/>
      <c r="FA1430" s="778"/>
      <c r="FB1430" s="778"/>
      <c r="FC1430" s="778"/>
      <c r="FD1430" s="778"/>
      <c r="FE1430" s="778"/>
      <c r="FF1430" s="778"/>
      <c r="FG1430" s="778"/>
      <c r="FH1430" s="778"/>
      <c r="FI1430" s="778"/>
      <c r="FJ1430" s="778"/>
      <c r="FK1430" s="778"/>
      <c r="FL1430" s="778"/>
      <c r="FM1430" s="778"/>
      <c r="FN1430" s="778"/>
      <c r="FO1430" s="778"/>
      <c r="FP1430" s="778"/>
      <c r="FQ1430" s="778"/>
      <c r="FR1430" s="778"/>
      <c r="FS1430" s="778"/>
      <c r="FT1430" s="778"/>
      <c r="FU1430" s="778"/>
      <c r="FV1430" s="778"/>
      <c r="FW1430" s="778"/>
      <c r="FX1430" s="778"/>
      <c r="FY1430" s="778"/>
      <c r="FZ1430" s="778"/>
      <c r="GA1430" s="778"/>
      <c r="GB1430" s="778"/>
      <c r="GC1430" s="778"/>
      <c r="GD1430" s="778"/>
      <c r="GE1430" s="778"/>
      <c r="GF1430" s="778"/>
      <c r="GG1430" s="778"/>
      <c r="GH1430" s="778"/>
      <c r="GI1430" s="778"/>
      <c r="GJ1430" s="778"/>
      <c r="GK1430" s="778"/>
      <c r="GL1430" s="778"/>
      <c r="GM1430" s="778"/>
      <c r="GN1430" s="778"/>
      <c r="GO1430" s="778"/>
      <c r="GP1430" s="778"/>
      <c r="GQ1430" s="778"/>
      <c r="GR1430" s="778"/>
      <c r="GS1430" s="778"/>
      <c r="GT1430" s="778"/>
      <c r="GU1430" s="778"/>
      <c r="GV1430" s="778"/>
      <c r="GW1430" s="778"/>
      <c r="GX1430" s="778"/>
      <c r="GY1430" s="778"/>
      <c r="GZ1430" s="778"/>
      <c r="HA1430" s="778"/>
      <c r="HB1430" s="778"/>
      <c r="HC1430" s="778"/>
      <c r="HD1430" s="778"/>
      <c r="HE1430" s="778"/>
      <c r="HF1430" s="778"/>
      <c r="HG1430" s="778"/>
      <c r="HH1430" s="778"/>
    </row>
    <row r="1431" spans="1:216" s="782" customFormat="1">
      <c r="A1431" s="779"/>
      <c r="B1431" s="780"/>
      <c r="C1431" s="780"/>
      <c r="D1431" s="780"/>
      <c r="E1431" s="780"/>
      <c r="F1431" s="780"/>
      <c r="G1431" s="780"/>
      <c r="H1431" s="780"/>
      <c r="I1431" s="780"/>
      <c r="J1431" s="780"/>
      <c r="K1431" s="780"/>
      <c r="L1431" s="780"/>
      <c r="M1431" s="780"/>
      <c r="N1431" s="780"/>
      <c r="O1431" s="780"/>
      <c r="P1431" s="780"/>
      <c r="Q1431" s="781"/>
      <c r="R1431" s="778"/>
      <c r="S1431" s="778"/>
      <c r="T1431" s="778"/>
      <c r="U1431" s="778"/>
      <c r="V1431" s="778"/>
      <c r="W1431" s="778"/>
      <c r="X1431" s="778"/>
      <c r="Y1431" s="778"/>
      <c r="Z1431" s="778"/>
      <c r="AA1431" s="778"/>
      <c r="AB1431" s="778"/>
      <c r="AC1431" s="778"/>
      <c r="AD1431" s="778"/>
      <c r="AE1431" s="778"/>
      <c r="AF1431" s="778"/>
      <c r="AG1431" s="778"/>
      <c r="AH1431" s="778"/>
      <c r="AI1431" s="778"/>
      <c r="AJ1431" s="778"/>
      <c r="AK1431" s="778"/>
      <c r="AL1431" s="778"/>
      <c r="AM1431" s="778"/>
      <c r="AN1431" s="778"/>
      <c r="AO1431" s="778"/>
      <c r="AP1431" s="778"/>
      <c r="AQ1431" s="778"/>
      <c r="AR1431" s="778"/>
      <c r="AS1431" s="778"/>
      <c r="AT1431" s="778"/>
      <c r="AU1431" s="778"/>
      <c r="AV1431" s="778"/>
      <c r="AW1431" s="778"/>
      <c r="AX1431" s="778"/>
      <c r="AY1431" s="778"/>
      <c r="AZ1431" s="778"/>
      <c r="BA1431" s="778"/>
      <c r="BB1431" s="778"/>
      <c r="BC1431" s="778"/>
      <c r="BD1431" s="778"/>
      <c r="BE1431" s="778"/>
      <c r="BF1431" s="778"/>
      <c r="BG1431" s="778"/>
      <c r="BH1431" s="778"/>
      <c r="BI1431" s="778"/>
      <c r="BJ1431" s="778"/>
      <c r="BK1431" s="778"/>
      <c r="BL1431" s="778"/>
      <c r="BM1431" s="778"/>
      <c r="BN1431" s="778"/>
      <c r="BO1431" s="778"/>
      <c r="BP1431" s="778"/>
      <c r="BQ1431" s="778"/>
      <c r="BR1431" s="778"/>
      <c r="BS1431" s="778"/>
      <c r="BT1431" s="778"/>
      <c r="BU1431" s="778"/>
      <c r="BV1431" s="778"/>
      <c r="BW1431" s="778"/>
      <c r="BX1431" s="778"/>
      <c r="BY1431" s="778"/>
      <c r="BZ1431" s="778"/>
      <c r="CA1431" s="778"/>
      <c r="CB1431" s="778"/>
      <c r="CC1431" s="778"/>
      <c r="CD1431" s="778"/>
      <c r="CE1431" s="778"/>
      <c r="CF1431" s="778"/>
      <c r="CG1431" s="778"/>
      <c r="CH1431" s="778"/>
      <c r="CI1431" s="778"/>
      <c r="CJ1431" s="778"/>
      <c r="CK1431" s="778"/>
      <c r="CL1431" s="778"/>
      <c r="CM1431" s="778"/>
      <c r="CN1431" s="778"/>
      <c r="CO1431" s="778"/>
      <c r="CP1431" s="778"/>
      <c r="CQ1431" s="778"/>
      <c r="CR1431" s="778"/>
      <c r="CS1431" s="778"/>
      <c r="CT1431" s="778"/>
      <c r="CU1431" s="778"/>
      <c r="CV1431" s="778"/>
      <c r="CW1431" s="778"/>
      <c r="CX1431" s="778"/>
      <c r="CY1431" s="778"/>
      <c r="CZ1431" s="778"/>
      <c r="DA1431" s="778"/>
      <c r="DB1431" s="778"/>
      <c r="DC1431" s="778"/>
      <c r="DD1431" s="778"/>
      <c r="DE1431" s="778"/>
      <c r="DF1431" s="778"/>
      <c r="DG1431" s="778"/>
      <c r="DH1431" s="778"/>
      <c r="DI1431" s="778"/>
      <c r="DJ1431" s="778"/>
      <c r="DK1431" s="778"/>
      <c r="DL1431" s="778"/>
      <c r="DM1431" s="778"/>
      <c r="DN1431" s="778"/>
      <c r="DO1431" s="778"/>
      <c r="DP1431" s="778"/>
      <c r="DQ1431" s="778"/>
      <c r="DR1431" s="778"/>
      <c r="DS1431" s="778"/>
      <c r="DT1431" s="778"/>
      <c r="DU1431" s="778"/>
      <c r="DV1431" s="778"/>
      <c r="DW1431" s="778"/>
      <c r="DX1431" s="778"/>
      <c r="DY1431" s="778"/>
      <c r="DZ1431" s="778"/>
      <c r="EA1431" s="778"/>
      <c r="EB1431" s="778"/>
      <c r="EC1431" s="778"/>
      <c r="ED1431" s="778"/>
      <c r="EE1431" s="778"/>
      <c r="EF1431" s="778"/>
      <c r="EG1431" s="778"/>
      <c r="EH1431" s="778"/>
      <c r="EI1431" s="778"/>
      <c r="EJ1431" s="778"/>
      <c r="EK1431" s="778"/>
      <c r="EL1431" s="778"/>
      <c r="EM1431" s="778"/>
      <c r="EN1431" s="778"/>
      <c r="EO1431" s="778"/>
      <c r="EP1431" s="778"/>
      <c r="EQ1431" s="778"/>
      <c r="ER1431" s="778"/>
      <c r="ES1431" s="778"/>
      <c r="ET1431" s="778"/>
      <c r="EU1431" s="778"/>
      <c r="EV1431" s="778"/>
      <c r="EW1431" s="778"/>
      <c r="EX1431" s="778"/>
      <c r="EY1431" s="778"/>
      <c r="EZ1431" s="778"/>
      <c r="FA1431" s="778"/>
      <c r="FB1431" s="778"/>
      <c r="FC1431" s="778"/>
      <c r="FD1431" s="778"/>
      <c r="FE1431" s="778"/>
      <c r="FF1431" s="778"/>
      <c r="FG1431" s="778"/>
      <c r="FH1431" s="778"/>
      <c r="FI1431" s="778"/>
      <c r="FJ1431" s="778"/>
      <c r="FK1431" s="778"/>
      <c r="FL1431" s="778"/>
      <c r="FM1431" s="778"/>
      <c r="FN1431" s="778"/>
      <c r="FO1431" s="778"/>
      <c r="FP1431" s="778"/>
      <c r="FQ1431" s="778"/>
      <c r="FR1431" s="778"/>
      <c r="FS1431" s="778"/>
      <c r="FT1431" s="778"/>
      <c r="FU1431" s="778"/>
      <c r="FV1431" s="778"/>
      <c r="FW1431" s="778"/>
      <c r="FX1431" s="778"/>
      <c r="FY1431" s="778"/>
      <c r="FZ1431" s="778"/>
      <c r="GA1431" s="778"/>
      <c r="GB1431" s="778"/>
      <c r="GC1431" s="778"/>
      <c r="GD1431" s="778"/>
      <c r="GE1431" s="778"/>
      <c r="GF1431" s="778"/>
      <c r="GG1431" s="778"/>
      <c r="GH1431" s="778"/>
      <c r="GI1431" s="778"/>
      <c r="GJ1431" s="778"/>
      <c r="GK1431" s="778"/>
      <c r="GL1431" s="778"/>
      <c r="GM1431" s="778"/>
      <c r="GN1431" s="778"/>
      <c r="GO1431" s="778"/>
      <c r="GP1431" s="778"/>
      <c r="GQ1431" s="778"/>
      <c r="GR1431" s="778"/>
      <c r="GS1431" s="778"/>
      <c r="GT1431" s="778"/>
      <c r="GU1431" s="778"/>
      <c r="GV1431" s="778"/>
      <c r="GW1431" s="778"/>
      <c r="GX1431" s="778"/>
      <c r="GY1431" s="778"/>
      <c r="GZ1431" s="778"/>
      <c r="HA1431" s="778"/>
      <c r="HB1431" s="778"/>
      <c r="HC1431" s="778"/>
      <c r="HD1431" s="778"/>
      <c r="HE1431" s="778"/>
      <c r="HF1431" s="778"/>
      <c r="HG1431" s="778"/>
      <c r="HH1431" s="778"/>
    </row>
    <row r="1432" spans="1:216" s="782" customFormat="1">
      <c r="A1432" s="779"/>
      <c r="B1432" s="780"/>
      <c r="C1432" s="780"/>
      <c r="D1432" s="780"/>
      <c r="E1432" s="780"/>
      <c r="F1432" s="780"/>
      <c r="G1432" s="780"/>
      <c r="H1432" s="780"/>
      <c r="I1432" s="780"/>
      <c r="J1432" s="780"/>
      <c r="K1432" s="780"/>
      <c r="L1432" s="780"/>
      <c r="M1432" s="780"/>
      <c r="N1432" s="780"/>
      <c r="O1432" s="780"/>
      <c r="P1432" s="780"/>
      <c r="Q1432" s="781"/>
      <c r="R1432" s="778"/>
      <c r="S1432" s="778"/>
      <c r="T1432" s="778"/>
      <c r="U1432" s="778"/>
      <c r="V1432" s="778"/>
      <c r="W1432" s="778"/>
      <c r="X1432" s="778"/>
      <c r="Y1432" s="778"/>
      <c r="Z1432" s="778"/>
      <c r="AA1432" s="778"/>
      <c r="AB1432" s="778"/>
      <c r="AC1432" s="778"/>
      <c r="AD1432" s="778"/>
      <c r="AE1432" s="778"/>
      <c r="AF1432" s="778"/>
      <c r="AG1432" s="778"/>
      <c r="AH1432" s="778"/>
      <c r="AI1432" s="778"/>
      <c r="AJ1432" s="778"/>
      <c r="AK1432" s="778"/>
      <c r="AL1432" s="778"/>
      <c r="AM1432" s="778"/>
      <c r="AN1432" s="778"/>
      <c r="AO1432" s="778"/>
      <c r="AP1432" s="778"/>
      <c r="AQ1432" s="778"/>
      <c r="AR1432" s="778"/>
      <c r="AS1432" s="778"/>
      <c r="AT1432" s="778"/>
      <c r="AU1432" s="778"/>
      <c r="AV1432" s="778"/>
      <c r="AW1432" s="778"/>
      <c r="AX1432" s="778"/>
      <c r="AY1432" s="778"/>
      <c r="AZ1432" s="778"/>
      <c r="BA1432" s="778"/>
      <c r="BB1432" s="778"/>
      <c r="BC1432" s="778"/>
      <c r="BD1432" s="778"/>
      <c r="BE1432" s="778"/>
      <c r="BF1432" s="778"/>
      <c r="BG1432" s="778"/>
      <c r="BH1432" s="778"/>
      <c r="BI1432" s="778"/>
      <c r="BJ1432" s="778"/>
      <c r="BK1432" s="778"/>
      <c r="BL1432" s="778"/>
      <c r="BM1432" s="778"/>
      <c r="BN1432" s="778"/>
      <c r="BO1432" s="778"/>
      <c r="BP1432" s="778"/>
      <c r="BQ1432" s="778"/>
      <c r="BR1432" s="778"/>
      <c r="BS1432" s="778"/>
      <c r="BT1432" s="778"/>
      <c r="BU1432" s="778"/>
      <c r="BV1432" s="778"/>
      <c r="BW1432" s="778"/>
      <c r="BX1432" s="778"/>
      <c r="BY1432" s="778"/>
      <c r="BZ1432" s="778"/>
      <c r="CA1432" s="778"/>
      <c r="CB1432" s="778"/>
      <c r="CC1432" s="778"/>
      <c r="CD1432" s="778"/>
      <c r="CE1432" s="778"/>
      <c r="CF1432" s="778"/>
      <c r="CG1432" s="778"/>
      <c r="CH1432" s="778"/>
      <c r="CI1432" s="778"/>
      <c r="CJ1432" s="778"/>
      <c r="CK1432" s="778"/>
      <c r="CL1432" s="778"/>
      <c r="CM1432" s="778"/>
      <c r="CN1432" s="778"/>
      <c r="CO1432" s="778"/>
      <c r="CP1432" s="778"/>
      <c r="CQ1432" s="778"/>
      <c r="CR1432" s="778"/>
      <c r="CS1432" s="778"/>
      <c r="CT1432" s="778"/>
      <c r="CU1432" s="778"/>
      <c r="CV1432" s="778"/>
      <c r="CW1432" s="778"/>
      <c r="CX1432" s="778"/>
      <c r="CY1432" s="778"/>
      <c r="CZ1432" s="778"/>
      <c r="DA1432" s="778"/>
      <c r="DB1432" s="778"/>
      <c r="DC1432" s="778"/>
      <c r="DD1432" s="778"/>
      <c r="DE1432" s="778"/>
      <c r="DF1432" s="778"/>
      <c r="DG1432" s="778"/>
      <c r="DH1432" s="778"/>
      <c r="DI1432" s="778"/>
      <c r="DJ1432" s="778"/>
      <c r="DK1432" s="778"/>
      <c r="DL1432" s="778"/>
      <c r="DM1432" s="778"/>
      <c r="DN1432" s="778"/>
      <c r="DO1432" s="778"/>
      <c r="DP1432" s="778"/>
      <c r="DQ1432" s="778"/>
      <c r="DR1432" s="778"/>
      <c r="DS1432" s="778"/>
      <c r="DT1432" s="778"/>
      <c r="DU1432" s="778"/>
      <c r="DV1432" s="778"/>
      <c r="DW1432" s="778"/>
      <c r="DX1432" s="778"/>
      <c r="DY1432" s="778"/>
      <c r="DZ1432" s="778"/>
      <c r="EA1432" s="778"/>
      <c r="EB1432" s="778"/>
      <c r="EC1432" s="778"/>
      <c r="ED1432" s="778"/>
      <c r="EE1432" s="778"/>
      <c r="EF1432" s="778"/>
      <c r="EG1432" s="778"/>
      <c r="EH1432" s="778"/>
      <c r="EI1432" s="778"/>
      <c r="EJ1432" s="778"/>
      <c r="EK1432" s="778"/>
      <c r="EL1432" s="778"/>
      <c r="EM1432" s="778"/>
      <c r="EN1432" s="778"/>
      <c r="EO1432" s="778"/>
      <c r="EP1432" s="778"/>
      <c r="EQ1432" s="778"/>
      <c r="ER1432" s="778"/>
      <c r="ES1432" s="778"/>
      <c r="ET1432" s="778"/>
      <c r="EU1432" s="778"/>
      <c r="EV1432" s="778"/>
      <c r="EW1432" s="778"/>
      <c r="EX1432" s="778"/>
      <c r="EY1432" s="778"/>
      <c r="EZ1432" s="778"/>
      <c r="FA1432" s="778"/>
      <c r="FB1432" s="778"/>
      <c r="FC1432" s="778"/>
      <c r="FD1432" s="778"/>
      <c r="FE1432" s="778"/>
      <c r="FF1432" s="778"/>
      <c r="FG1432" s="778"/>
      <c r="FH1432" s="778"/>
      <c r="FI1432" s="778"/>
      <c r="FJ1432" s="778"/>
      <c r="FK1432" s="778"/>
      <c r="FL1432" s="778"/>
      <c r="FM1432" s="778"/>
      <c r="FN1432" s="778"/>
      <c r="FO1432" s="778"/>
      <c r="FP1432" s="778"/>
      <c r="FQ1432" s="778"/>
      <c r="FR1432" s="778"/>
      <c r="FS1432" s="778"/>
      <c r="FT1432" s="778"/>
      <c r="FU1432" s="778"/>
      <c r="FV1432" s="778"/>
      <c r="FW1432" s="778"/>
      <c r="FX1432" s="778"/>
      <c r="FY1432" s="778"/>
      <c r="FZ1432" s="778"/>
      <c r="GA1432" s="778"/>
      <c r="GB1432" s="778"/>
      <c r="GC1432" s="778"/>
      <c r="GD1432" s="778"/>
      <c r="GE1432" s="778"/>
      <c r="GF1432" s="778"/>
      <c r="GG1432" s="778"/>
      <c r="GH1432" s="778"/>
      <c r="GI1432" s="778"/>
      <c r="GJ1432" s="778"/>
      <c r="GK1432" s="778"/>
      <c r="GL1432" s="778"/>
      <c r="GM1432" s="778"/>
      <c r="GN1432" s="778"/>
      <c r="GO1432" s="778"/>
      <c r="GP1432" s="778"/>
      <c r="GQ1432" s="778"/>
      <c r="GR1432" s="778"/>
      <c r="GS1432" s="778"/>
      <c r="GT1432" s="778"/>
      <c r="GU1432" s="778"/>
      <c r="GV1432" s="778"/>
      <c r="GW1432" s="778"/>
      <c r="GX1432" s="778"/>
      <c r="GY1432" s="778"/>
      <c r="GZ1432" s="778"/>
      <c r="HA1432" s="778"/>
      <c r="HB1432" s="778"/>
      <c r="HC1432" s="778"/>
      <c r="HD1432" s="778"/>
      <c r="HE1432" s="778"/>
      <c r="HF1432" s="778"/>
      <c r="HG1432" s="778"/>
      <c r="HH1432" s="778"/>
    </row>
    <row r="1433" spans="1:216" s="782" customFormat="1">
      <c r="A1433" s="779"/>
      <c r="B1433" s="780"/>
      <c r="C1433" s="780"/>
      <c r="D1433" s="780"/>
      <c r="E1433" s="780"/>
      <c r="F1433" s="780"/>
      <c r="G1433" s="780"/>
      <c r="H1433" s="780"/>
      <c r="I1433" s="780"/>
      <c r="J1433" s="780"/>
      <c r="K1433" s="780"/>
      <c r="L1433" s="780"/>
      <c r="M1433" s="780"/>
      <c r="N1433" s="780"/>
      <c r="O1433" s="780"/>
      <c r="P1433" s="780"/>
      <c r="Q1433" s="781"/>
      <c r="R1433" s="778"/>
      <c r="S1433" s="778"/>
      <c r="T1433" s="778"/>
      <c r="U1433" s="778"/>
      <c r="V1433" s="778"/>
      <c r="W1433" s="778"/>
      <c r="X1433" s="778"/>
      <c r="Y1433" s="778"/>
      <c r="Z1433" s="778"/>
      <c r="AA1433" s="778"/>
      <c r="AB1433" s="778"/>
      <c r="AC1433" s="778"/>
      <c r="AD1433" s="778"/>
      <c r="AE1433" s="778"/>
      <c r="AF1433" s="778"/>
      <c r="AG1433" s="778"/>
      <c r="AH1433" s="778"/>
      <c r="AI1433" s="778"/>
      <c r="AJ1433" s="778"/>
      <c r="AK1433" s="778"/>
      <c r="AL1433" s="778"/>
      <c r="AM1433" s="778"/>
      <c r="AN1433" s="778"/>
      <c r="AO1433" s="778"/>
      <c r="AP1433" s="778"/>
      <c r="AQ1433" s="778"/>
      <c r="AR1433" s="778"/>
      <c r="AS1433" s="778"/>
      <c r="AT1433" s="778"/>
      <c r="AU1433" s="778"/>
      <c r="AV1433" s="778"/>
      <c r="AW1433" s="778"/>
      <c r="AX1433" s="778"/>
      <c r="AY1433" s="778"/>
      <c r="AZ1433" s="778"/>
      <c r="BA1433" s="778"/>
      <c r="BB1433" s="778"/>
      <c r="BC1433" s="778"/>
      <c r="BD1433" s="778"/>
      <c r="BE1433" s="778"/>
      <c r="BF1433" s="778"/>
      <c r="BG1433" s="778"/>
      <c r="BH1433" s="778"/>
      <c r="BI1433" s="778"/>
      <c r="BJ1433" s="778"/>
      <c r="BK1433" s="778"/>
      <c r="BL1433" s="778"/>
      <c r="BM1433" s="778"/>
      <c r="BN1433" s="778"/>
      <c r="BO1433" s="778"/>
      <c r="BP1433" s="778"/>
      <c r="BQ1433" s="778"/>
      <c r="BR1433" s="778"/>
      <c r="BS1433" s="778"/>
      <c r="BT1433" s="778"/>
      <c r="BU1433" s="778"/>
      <c r="BV1433" s="778"/>
      <c r="BW1433" s="778"/>
      <c r="BX1433" s="778"/>
      <c r="BY1433" s="778"/>
      <c r="BZ1433" s="778"/>
      <c r="CA1433" s="778"/>
      <c r="CB1433" s="778"/>
      <c r="CC1433" s="778"/>
      <c r="CD1433" s="778"/>
      <c r="CE1433" s="778"/>
      <c r="CF1433" s="778"/>
      <c r="CG1433" s="778"/>
      <c r="CH1433" s="778"/>
      <c r="CI1433" s="778"/>
      <c r="CJ1433" s="778"/>
      <c r="CK1433" s="778"/>
      <c r="CL1433" s="778"/>
      <c r="CM1433" s="778"/>
      <c r="CN1433" s="778"/>
      <c r="CO1433" s="778"/>
      <c r="CP1433" s="778"/>
      <c r="CQ1433" s="778"/>
      <c r="CR1433" s="778"/>
      <c r="CS1433" s="778"/>
      <c r="CT1433" s="778"/>
      <c r="CU1433" s="778"/>
      <c r="CV1433" s="778"/>
      <c r="CW1433" s="778"/>
      <c r="CX1433" s="778"/>
      <c r="CY1433" s="778"/>
      <c r="CZ1433" s="778"/>
      <c r="DA1433" s="778"/>
      <c r="DB1433" s="778"/>
      <c r="DC1433" s="778"/>
      <c r="DD1433" s="778"/>
      <c r="DE1433" s="778"/>
      <c r="DF1433" s="778"/>
      <c r="DG1433" s="778"/>
      <c r="DH1433" s="778"/>
      <c r="DI1433" s="778"/>
      <c r="DJ1433" s="778"/>
      <c r="DK1433" s="778"/>
      <c r="DL1433" s="778"/>
      <c r="DM1433" s="778"/>
      <c r="DN1433" s="778"/>
      <c r="DO1433" s="778"/>
      <c r="DP1433" s="778"/>
      <c r="DQ1433" s="778"/>
      <c r="DR1433" s="778"/>
      <c r="DS1433" s="778"/>
      <c r="DT1433" s="778"/>
      <c r="DU1433" s="778"/>
      <c r="DV1433" s="778"/>
      <c r="DW1433" s="778"/>
      <c r="DX1433" s="778"/>
      <c r="DY1433" s="778"/>
      <c r="DZ1433" s="778"/>
      <c r="EA1433" s="778"/>
      <c r="EB1433" s="778"/>
      <c r="EC1433" s="778"/>
      <c r="ED1433" s="778"/>
      <c r="EE1433" s="778"/>
      <c r="EF1433" s="778"/>
      <c r="EG1433" s="778"/>
      <c r="EH1433" s="778"/>
      <c r="EI1433" s="778"/>
      <c r="EJ1433" s="778"/>
      <c r="EK1433" s="778"/>
      <c r="EL1433" s="778"/>
      <c r="EM1433" s="778"/>
      <c r="EN1433" s="778"/>
      <c r="EO1433" s="778"/>
      <c r="EP1433" s="778"/>
      <c r="EQ1433" s="778"/>
      <c r="ER1433" s="778"/>
      <c r="ES1433" s="778"/>
      <c r="ET1433" s="778"/>
      <c r="EU1433" s="778"/>
      <c r="EV1433" s="778"/>
      <c r="EW1433" s="778"/>
      <c r="EX1433" s="778"/>
      <c r="EY1433" s="778"/>
      <c r="EZ1433" s="778"/>
      <c r="FA1433" s="778"/>
      <c r="FB1433" s="778"/>
      <c r="FC1433" s="778"/>
      <c r="FD1433" s="778"/>
      <c r="FE1433" s="778"/>
      <c r="FF1433" s="778"/>
      <c r="FG1433" s="778"/>
      <c r="FH1433" s="778"/>
      <c r="FI1433" s="778"/>
      <c r="FJ1433" s="778"/>
      <c r="FK1433" s="778"/>
      <c r="FL1433" s="778"/>
      <c r="FM1433" s="778"/>
      <c r="FN1433" s="778"/>
      <c r="FO1433" s="778"/>
      <c r="FP1433" s="778"/>
      <c r="FQ1433" s="778"/>
      <c r="FR1433" s="778"/>
      <c r="FS1433" s="778"/>
      <c r="FT1433" s="778"/>
      <c r="FU1433" s="778"/>
      <c r="FV1433" s="778"/>
      <c r="FW1433" s="778"/>
      <c r="FX1433" s="778"/>
      <c r="FY1433" s="778"/>
      <c r="FZ1433" s="778"/>
      <c r="GA1433" s="778"/>
      <c r="GB1433" s="778"/>
      <c r="GC1433" s="778"/>
      <c r="GD1433" s="778"/>
      <c r="GE1433" s="778"/>
      <c r="GF1433" s="778"/>
      <c r="GG1433" s="778"/>
      <c r="GH1433" s="778"/>
      <c r="GI1433" s="778"/>
      <c r="GJ1433" s="778"/>
      <c r="GK1433" s="778"/>
      <c r="GL1433" s="778"/>
      <c r="GM1433" s="778"/>
      <c r="GN1433" s="778"/>
      <c r="GO1433" s="778"/>
      <c r="GP1433" s="778"/>
      <c r="GQ1433" s="778"/>
      <c r="GR1433" s="778"/>
      <c r="GS1433" s="778"/>
      <c r="GT1433" s="778"/>
      <c r="GU1433" s="778"/>
      <c r="GV1433" s="778"/>
      <c r="GW1433" s="778"/>
      <c r="GX1433" s="778"/>
      <c r="GY1433" s="778"/>
      <c r="GZ1433" s="778"/>
      <c r="HA1433" s="778"/>
      <c r="HB1433" s="778"/>
      <c r="HC1433" s="778"/>
      <c r="HD1433" s="778"/>
      <c r="HE1433" s="778"/>
      <c r="HF1433" s="778"/>
      <c r="HG1433" s="778"/>
      <c r="HH1433" s="778"/>
    </row>
    <row r="1434" spans="1:216" s="782" customFormat="1">
      <c r="A1434" s="779"/>
      <c r="B1434" s="780"/>
      <c r="C1434" s="780"/>
      <c r="D1434" s="780"/>
      <c r="E1434" s="780"/>
      <c r="F1434" s="780"/>
      <c r="G1434" s="780"/>
      <c r="H1434" s="780"/>
      <c r="I1434" s="780"/>
      <c r="J1434" s="780"/>
      <c r="K1434" s="780"/>
      <c r="L1434" s="780"/>
      <c r="M1434" s="780"/>
      <c r="N1434" s="780"/>
      <c r="O1434" s="780"/>
      <c r="P1434" s="780"/>
      <c r="Q1434" s="781"/>
      <c r="R1434" s="778"/>
      <c r="S1434" s="778"/>
      <c r="T1434" s="778"/>
      <c r="U1434" s="778"/>
      <c r="V1434" s="778"/>
      <c r="W1434" s="778"/>
      <c r="X1434" s="778"/>
      <c r="Y1434" s="778"/>
      <c r="Z1434" s="778"/>
      <c r="AA1434" s="778"/>
      <c r="AB1434" s="778"/>
      <c r="AC1434" s="778"/>
      <c r="AD1434" s="778"/>
      <c r="AE1434" s="778"/>
      <c r="AF1434" s="778"/>
      <c r="AG1434" s="778"/>
      <c r="AH1434" s="778"/>
      <c r="AI1434" s="778"/>
      <c r="AJ1434" s="778"/>
      <c r="AK1434" s="778"/>
      <c r="AL1434" s="778"/>
      <c r="AM1434" s="778"/>
      <c r="AN1434" s="778"/>
      <c r="AO1434" s="778"/>
      <c r="AP1434" s="778"/>
      <c r="AQ1434" s="778"/>
      <c r="AR1434" s="778"/>
      <c r="AS1434" s="778"/>
      <c r="AT1434" s="778"/>
      <c r="AU1434" s="778"/>
      <c r="AV1434" s="778"/>
      <c r="AW1434" s="778"/>
      <c r="AX1434" s="778"/>
      <c r="AY1434" s="778"/>
      <c r="AZ1434" s="778"/>
      <c r="BA1434" s="778"/>
      <c r="BB1434" s="778"/>
      <c r="BC1434" s="778"/>
      <c r="BD1434" s="778"/>
      <c r="BE1434" s="778"/>
      <c r="BF1434" s="778"/>
      <c r="BG1434" s="778"/>
      <c r="BH1434" s="778"/>
      <c r="BI1434" s="778"/>
      <c r="BJ1434" s="778"/>
      <c r="BK1434" s="778"/>
      <c r="BL1434" s="778"/>
      <c r="BM1434" s="778"/>
      <c r="BN1434" s="778"/>
      <c r="BO1434" s="778"/>
      <c r="BP1434" s="778"/>
      <c r="BQ1434" s="778"/>
      <c r="BR1434" s="778"/>
      <c r="BS1434" s="778"/>
      <c r="BT1434" s="778"/>
      <c r="BU1434" s="778"/>
      <c r="BV1434" s="778"/>
      <c r="BW1434" s="778"/>
      <c r="BX1434" s="778"/>
      <c r="BY1434" s="778"/>
      <c r="BZ1434" s="778"/>
      <c r="CA1434" s="778"/>
      <c r="CB1434" s="778"/>
      <c r="CC1434" s="778"/>
      <c r="CD1434" s="778"/>
      <c r="CE1434" s="778"/>
      <c r="CF1434" s="778"/>
      <c r="CG1434" s="778"/>
      <c r="CH1434" s="778"/>
      <c r="CI1434" s="778"/>
      <c r="CJ1434" s="778"/>
      <c r="CK1434" s="778"/>
      <c r="CL1434" s="778"/>
      <c r="CM1434" s="778"/>
      <c r="CN1434" s="778"/>
      <c r="CO1434" s="778"/>
      <c r="CP1434" s="778"/>
      <c r="CQ1434" s="778"/>
      <c r="CR1434" s="778"/>
      <c r="CS1434" s="778"/>
      <c r="CT1434" s="778"/>
      <c r="CU1434" s="778"/>
      <c r="CV1434" s="778"/>
      <c r="CW1434" s="778"/>
      <c r="CX1434" s="778"/>
      <c r="CY1434" s="778"/>
      <c r="CZ1434" s="778"/>
      <c r="DA1434" s="778"/>
      <c r="DB1434" s="778"/>
      <c r="DC1434" s="778"/>
      <c r="DD1434" s="778"/>
      <c r="DE1434" s="778"/>
      <c r="DF1434" s="778"/>
      <c r="DG1434" s="778"/>
      <c r="DH1434" s="778"/>
      <c r="DI1434" s="778"/>
      <c r="DJ1434" s="778"/>
      <c r="DK1434" s="778"/>
      <c r="DL1434" s="778"/>
      <c r="DM1434" s="778"/>
      <c r="DN1434" s="778"/>
      <c r="DO1434" s="778"/>
      <c r="DP1434" s="778"/>
      <c r="DQ1434" s="778"/>
      <c r="DR1434" s="778"/>
      <c r="DS1434" s="778"/>
      <c r="DT1434" s="778"/>
      <c r="DU1434" s="778"/>
      <c r="DV1434" s="778"/>
      <c r="DW1434" s="778"/>
      <c r="DX1434" s="778"/>
      <c r="DY1434" s="778"/>
      <c r="DZ1434" s="778"/>
      <c r="EA1434" s="778"/>
      <c r="EB1434" s="778"/>
      <c r="EC1434" s="778"/>
      <c r="ED1434" s="778"/>
      <c r="EE1434" s="778"/>
      <c r="EF1434" s="778"/>
      <c r="EG1434" s="778"/>
      <c r="EH1434" s="778"/>
      <c r="EI1434" s="778"/>
      <c r="EJ1434" s="778"/>
      <c r="EK1434" s="778"/>
      <c r="EL1434" s="778"/>
      <c r="EM1434" s="778"/>
      <c r="EN1434" s="778"/>
      <c r="EO1434" s="778"/>
      <c r="EP1434" s="778"/>
      <c r="EQ1434" s="778"/>
      <c r="ER1434" s="778"/>
      <c r="ES1434" s="778"/>
      <c r="ET1434" s="778"/>
      <c r="EU1434" s="778"/>
      <c r="EV1434" s="778"/>
      <c r="EW1434" s="778"/>
      <c r="EX1434" s="778"/>
      <c r="EY1434" s="778"/>
      <c r="EZ1434" s="778"/>
      <c r="FA1434" s="778"/>
      <c r="FB1434" s="778"/>
      <c r="FC1434" s="778"/>
      <c r="FD1434" s="778"/>
      <c r="FE1434" s="778"/>
      <c r="FF1434" s="778"/>
      <c r="FG1434" s="778"/>
      <c r="FH1434" s="778"/>
      <c r="FI1434" s="778"/>
      <c r="FJ1434" s="778"/>
      <c r="FK1434" s="778"/>
      <c r="FL1434" s="778"/>
      <c r="FM1434" s="778"/>
      <c r="FN1434" s="778"/>
      <c r="FO1434" s="778"/>
      <c r="FP1434" s="778"/>
      <c r="FQ1434" s="778"/>
      <c r="FR1434" s="778"/>
      <c r="FS1434" s="778"/>
      <c r="FT1434" s="778"/>
      <c r="FU1434" s="778"/>
      <c r="FV1434" s="778"/>
      <c r="FW1434" s="778"/>
      <c r="FX1434" s="778"/>
      <c r="FY1434" s="778"/>
      <c r="FZ1434" s="778"/>
      <c r="GA1434" s="778"/>
      <c r="GB1434" s="778"/>
      <c r="GC1434" s="778"/>
      <c r="GD1434" s="778"/>
      <c r="GE1434" s="778"/>
      <c r="GF1434" s="778"/>
      <c r="GG1434" s="778"/>
      <c r="GH1434" s="778"/>
      <c r="GI1434" s="778"/>
      <c r="GJ1434" s="778"/>
      <c r="GK1434" s="778"/>
      <c r="GL1434" s="778"/>
      <c r="GM1434" s="778"/>
      <c r="GN1434" s="778"/>
      <c r="GO1434" s="778"/>
      <c r="GP1434" s="778"/>
      <c r="GQ1434" s="778"/>
      <c r="GR1434" s="778"/>
      <c r="GS1434" s="778"/>
      <c r="GT1434" s="778"/>
      <c r="GU1434" s="778"/>
      <c r="GV1434" s="778"/>
      <c r="GW1434" s="778"/>
      <c r="GX1434" s="778"/>
      <c r="GY1434" s="778"/>
      <c r="GZ1434" s="778"/>
      <c r="HA1434" s="778"/>
      <c r="HB1434" s="778"/>
      <c r="HC1434" s="778"/>
      <c r="HD1434" s="778"/>
      <c r="HE1434" s="778"/>
      <c r="HF1434" s="778"/>
      <c r="HG1434" s="778"/>
      <c r="HH1434" s="778"/>
    </row>
    <row r="1435" spans="1:216" s="782" customFormat="1">
      <c r="A1435" s="779"/>
      <c r="B1435" s="780"/>
      <c r="C1435" s="780"/>
      <c r="D1435" s="780"/>
      <c r="E1435" s="780"/>
      <c r="F1435" s="780"/>
      <c r="G1435" s="780"/>
      <c r="H1435" s="780"/>
      <c r="I1435" s="780"/>
      <c r="J1435" s="780"/>
      <c r="K1435" s="780"/>
      <c r="L1435" s="780"/>
      <c r="M1435" s="780"/>
      <c r="N1435" s="780"/>
      <c r="O1435" s="780"/>
      <c r="P1435" s="780"/>
      <c r="Q1435" s="781"/>
      <c r="R1435" s="778"/>
      <c r="S1435" s="778"/>
      <c r="T1435" s="778"/>
      <c r="U1435" s="778"/>
      <c r="V1435" s="778"/>
      <c r="W1435" s="778"/>
      <c r="X1435" s="778"/>
      <c r="Y1435" s="778"/>
      <c r="Z1435" s="778"/>
      <c r="AA1435" s="778"/>
      <c r="AB1435" s="778"/>
      <c r="AC1435" s="778"/>
      <c r="AD1435" s="778"/>
      <c r="AE1435" s="778"/>
      <c r="AF1435" s="778"/>
      <c r="AG1435" s="778"/>
      <c r="AH1435" s="778"/>
      <c r="AI1435" s="778"/>
      <c r="AJ1435" s="778"/>
      <c r="AK1435" s="778"/>
      <c r="AL1435" s="778"/>
      <c r="AM1435" s="778"/>
      <c r="AN1435" s="778"/>
      <c r="AO1435" s="778"/>
      <c r="AP1435" s="778"/>
      <c r="AQ1435" s="778"/>
      <c r="AR1435" s="778"/>
      <c r="AS1435" s="778"/>
      <c r="AT1435" s="778"/>
      <c r="AU1435" s="778"/>
      <c r="AV1435" s="778"/>
      <c r="AW1435" s="778"/>
      <c r="AX1435" s="778"/>
      <c r="AY1435" s="778"/>
      <c r="AZ1435" s="778"/>
      <c r="BA1435" s="778"/>
      <c r="BB1435" s="778"/>
      <c r="BC1435" s="778"/>
      <c r="BD1435" s="778"/>
      <c r="BE1435" s="778"/>
      <c r="BF1435" s="778"/>
      <c r="BG1435" s="778"/>
      <c r="BH1435" s="778"/>
      <c r="BI1435" s="778"/>
      <c r="BJ1435" s="778"/>
      <c r="BK1435" s="778"/>
      <c r="BL1435" s="778"/>
      <c r="BM1435" s="778"/>
      <c r="BN1435" s="778"/>
      <c r="BO1435" s="778"/>
      <c r="BP1435" s="778"/>
      <c r="BQ1435" s="778"/>
      <c r="BR1435" s="778"/>
      <c r="BS1435" s="778"/>
      <c r="BT1435" s="778"/>
      <c r="BU1435" s="778"/>
      <c r="BV1435" s="778"/>
      <c r="BW1435" s="778"/>
      <c r="BX1435" s="778"/>
      <c r="BY1435" s="778"/>
      <c r="BZ1435" s="778"/>
      <c r="CA1435" s="778"/>
      <c r="CB1435" s="778"/>
      <c r="CC1435" s="778"/>
      <c r="CD1435" s="778"/>
      <c r="CE1435" s="778"/>
      <c r="CF1435" s="778"/>
      <c r="CG1435" s="778"/>
      <c r="CH1435" s="778"/>
      <c r="CI1435" s="778"/>
      <c r="CJ1435" s="778"/>
      <c r="CK1435" s="778"/>
      <c r="CL1435" s="778"/>
      <c r="CM1435" s="778"/>
      <c r="CN1435" s="778"/>
      <c r="CO1435" s="778"/>
      <c r="CP1435" s="778"/>
      <c r="CQ1435" s="778"/>
      <c r="CR1435" s="778"/>
      <c r="CS1435" s="778"/>
      <c r="CT1435" s="778"/>
      <c r="CU1435" s="778"/>
      <c r="CV1435" s="778"/>
      <c r="CW1435" s="778"/>
      <c r="CX1435" s="778"/>
      <c r="CY1435" s="778"/>
      <c r="CZ1435" s="778"/>
      <c r="DA1435" s="778"/>
      <c r="DB1435" s="778"/>
      <c r="DC1435" s="778"/>
      <c r="DD1435" s="778"/>
      <c r="DE1435" s="778"/>
      <c r="DF1435" s="778"/>
      <c r="DG1435" s="778"/>
      <c r="DH1435" s="778"/>
      <c r="DI1435" s="778"/>
      <c r="DJ1435" s="778"/>
      <c r="DK1435" s="778"/>
      <c r="DL1435" s="778"/>
      <c r="DM1435" s="778"/>
      <c r="DN1435" s="778"/>
      <c r="DO1435" s="778"/>
      <c r="DP1435" s="778"/>
      <c r="DQ1435" s="778"/>
      <c r="DR1435" s="778"/>
      <c r="DS1435" s="778"/>
      <c r="DT1435" s="778"/>
      <c r="DU1435" s="778"/>
      <c r="DV1435" s="778"/>
      <c r="DW1435" s="778"/>
      <c r="DX1435" s="778"/>
      <c r="DY1435" s="778"/>
      <c r="DZ1435" s="778"/>
      <c r="EA1435" s="778"/>
      <c r="EB1435" s="778"/>
      <c r="EC1435" s="778"/>
      <c r="ED1435" s="778"/>
      <c r="EE1435" s="778"/>
      <c r="EF1435" s="778"/>
      <c r="EG1435" s="778"/>
      <c r="EH1435" s="778"/>
      <c r="EI1435" s="778"/>
      <c r="EJ1435" s="778"/>
      <c r="EK1435" s="778"/>
      <c r="EL1435" s="778"/>
      <c r="EM1435" s="778"/>
      <c r="EN1435" s="778"/>
      <c r="EO1435" s="778"/>
      <c r="EP1435" s="778"/>
      <c r="EQ1435" s="778"/>
      <c r="ER1435" s="778"/>
      <c r="ES1435" s="778"/>
      <c r="ET1435" s="778"/>
      <c r="EU1435" s="778"/>
      <c r="EV1435" s="778"/>
      <c r="EW1435" s="778"/>
      <c r="EX1435" s="778"/>
      <c r="EY1435" s="778"/>
      <c r="EZ1435" s="778"/>
      <c r="FA1435" s="778"/>
      <c r="FB1435" s="778"/>
      <c r="FC1435" s="778"/>
      <c r="FD1435" s="778"/>
      <c r="FE1435" s="778"/>
      <c r="FF1435" s="778"/>
      <c r="FG1435" s="778"/>
      <c r="FH1435" s="778"/>
      <c r="FI1435" s="778"/>
      <c r="FJ1435" s="778"/>
      <c r="FK1435" s="778"/>
      <c r="FL1435" s="778"/>
      <c r="FM1435" s="778"/>
      <c r="FN1435" s="778"/>
      <c r="FO1435" s="778"/>
      <c r="FP1435" s="778"/>
      <c r="FQ1435" s="778"/>
      <c r="FR1435" s="778"/>
      <c r="FS1435" s="778"/>
      <c r="FT1435" s="778"/>
      <c r="FU1435" s="778"/>
      <c r="FV1435" s="778"/>
      <c r="FW1435" s="778"/>
      <c r="FX1435" s="778"/>
      <c r="FY1435" s="778"/>
      <c r="FZ1435" s="778"/>
      <c r="GA1435" s="778"/>
      <c r="GB1435" s="778"/>
      <c r="GC1435" s="778"/>
      <c r="GD1435" s="778"/>
      <c r="GE1435" s="778"/>
      <c r="GF1435" s="778"/>
      <c r="GG1435" s="778"/>
      <c r="GH1435" s="778"/>
      <c r="GI1435" s="778"/>
      <c r="GJ1435" s="778"/>
      <c r="GK1435" s="778"/>
      <c r="GL1435" s="778"/>
      <c r="GM1435" s="778"/>
      <c r="GN1435" s="778"/>
      <c r="GO1435" s="778"/>
      <c r="GP1435" s="778"/>
      <c r="GQ1435" s="778"/>
      <c r="GR1435" s="778"/>
      <c r="GS1435" s="778"/>
      <c r="GT1435" s="778"/>
      <c r="GU1435" s="778"/>
      <c r="GV1435" s="778"/>
      <c r="GW1435" s="778"/>
      <c r="GX1435" s="778"/>
      <c r="GY1435" s="778"/>
      <c r="GZ1435" s="778"/>
      <c r="HA1435" s="778"/>
      <c r="HB1435" s="778"/>
      <c r="HC1435" s="778"/>
      <c r="HD1435" s="778"/>
      <c r="HE1435" s="778"/>
      <c r="HF1435" s="778"/>
      <c r="HG1435" s="778"/>
      <c r="HH1435" s="778"/>
    </row>
    <row r="1436" spans="1:216" s="782" customFormat="1">
      <c r="A1436" s="779"/>
      <c r="B1436" s="780"/>
      <c r="C1436" s="780"/>
      <c r="D1436" s="780"/>
      <c r="E1436" s="780"/>
      <c r="F1436" s="780"/>
      <c r="G1436" s="780"/>
      <c r="H1436" s="780"/>
      <c r="I1436" s="780"/>
      <c r="J1436" s="780"/>
      <c r="K1436" s="780"/>
      <c r="L1436" s="780"/>
      <c r="M1436" s="780"/>
      <c r="N1436" s="780"/>
      <c r="O1436" s="780"/>
      <c r="P1436" s="780"/>
      <c r="Q1436" s="781"/>
      <c r="R1436" s="778"/>
      <c r="S1436" s="778"/>
      <c r="T1436" s="778"/>
      <c r="U1436" s="778"/>
      <c r="V1436" s="778"/>
      <c r="W1436" s="778"/>
      <c r="X1436" s="778"/>
      <c r="Y1436" s="778"/>
      <c r="Z1436" s="778"/>
      <c r="AA1436" s="778"/>
      <c r="AB1436" s="778"/>
      <c r="AC1436" s="778"/>
      <c r="AD1436" s="778"/>
      <c r="AE1436" s="778"/>
      <c r="AF1436" s="778"/>
      <c r="AG1436" s="778"/>
      <c r="AH1436" s="778"/>
      <c r="AI1436" s="778"/>
      <c r="AJ1436" s="778"/>
      <c r="AK1436" s="778"/>
      <c r="AL1436" s="778"/>
      <c r="AM1436" s="778"/>
      <c r="AN1436" s="778"/>
      <c r="AO1436" s="778"/>
      <c r="AP1436" s="778"/>
      <c r="AQ1436" s="778"/>
      <c r="AR1436" s="778"/>
      <c r="AS1436" s="778"/>
      <c r="AT1436" s="778"/>
      <c r="AU1436" s="778"/>
      <c r="AV1436" s="778"/>
      <c r="AW1436" s="778"/>
      <c r="AX1436" s="778"/>
      <c r="AY1436" s="778"/>
      <c r="AZ1436" s="778"/>
      <c r="BA1436" s="778"/>
      <c r="BB1436" s="778"/>
      <c r="BC1436" s="778"/>
      <c r="BD1436" s="778"/>
      <c r="BE1436" s="778"/>
      <c r="BF1436" s="778"/>
      <c r="BG1436" s="778"/>
      <c r="BH1436" s="778"/>
      <c r="BI1436" s="778"/>
      <c r="BJ1436" s="778"/>
      <c r="BK1436" s="778"/>
      <c r="BL1436" s="778"/>
      <c r="BM1436" s="778"/>
      <c r="BN1436" s="778"/>
      <c r="BO1436" s="778"/>
      <c r="BP1436" s="778"/>
      <c r="BQ1436" s="778"/>
      <c r="BR1436" s="778"/>
      <c r="BS1436" s="778"/>
      <c r="BT1436" s="778"/>
      <c r="BU1436" s="778"/>
      <c r="BV1436" s="778"/>
      <c r="BW1436" s="778"/>
      <c r="BX1436" s="778"/>
      <c r="BY1436" s="778"/>
      <c r="BZ1436" s="778"/>
      <c r="CA1436" s="778"/>
      <c r="CB1436" s="778"/>
      <c r="CC1436" s="778"/>
      <c r="CD1436" s="778"/>
      <c r="CE1436" s="778"/>
      <c r="CF1436" s="778"/>
      <c r="CG1436" s="778"/>
      <c r="CH1436" s="778"/>
      <c r="CI1436" s="778"/>
      <c r="CJ1436" s="778"/>
      <c r="CK1436" s="778"/>
      <c r="CL1436" s="778"/>
      <c r="CM1436" s="778"/>
      <c r="CN1436" s="778"/>
      <c r="CO1436" s="778"/>
      <c r="CP1436" s="778"/>
      <c r="CQ1436" s="778"/>
      <c r="CR1436" s="778"/>
      <c r="CS1436" s="778"/>
      <c r="CT1436" s="778"/>
      <c r="CU1436" s="778"/>
      <c r="CV1436" s="778"/>
      <c r="CW1436" s="778"/>
      <c r="CX1436" s="778"/>
      <c r="CY1436" s="778"/>
      <c r="CZ1436" s="778"/>
      <c r="DA1436" s="778"/>
      <c r="DB1436" s="778"/>
      <c r="DC1436" s="778"/>
      <c r="DD1436" s="778"/>
      <c r="DE1436" s="778"/>
      <c r="DF1436" s="778"/>
      <c r="DG1436" s="778"/>
      <c r="DH1436" s="778"/>
      <c r="DI1436" s="778"/>
      <c r="DJ1436" s="778"/>
      <c r="DK1436" s="778"/>
      <c r="DL1436" s="778"/>
      <c r="DM1436" s="778"/>
      <c r="DN1436" s="778"/>
      <c r="DO1436" s="778"/>
      <c r="DP1436" s="778"/>
      <c r="DQ1436" s="778"/>
      <c r="DR1436" s="778"/>
      <c r="DS1436" s="778"/>
      <c r="DT1436" s="778"/>
      <c r="DU1436" s="778"/>
      <c r="DV1436" s="778"/>
      <c r="DW1436" s="778"/>
      <c r="DX1436" s="778"/>
      <c r="DY1436" s="778"/>
      <c r="DZ1436" s="778"/>
      <c r="EA1436" s="778"/>
      <c r="EB1436" s="778"/>
      <c r="EC1436" s="778"/>
      <c r="ED1436" s="778"/>
      <c r="EE1436" s="778"/>
      <c r="EF1436" s="778"/>
      <c r="EG1436" s="778"/>
      <c r="EH1436" s="778"/>
      <c r="EI1436" s="778"/>
      <c r="EJ1436" s="778"/>
      <c r="EK1436" s="778"/>
      <c r="EL1436" s="778"/>
      <c r="EM1436" s="778"/>
      <c r="EN1436" s="778"/>
      <c r="EO1436" s="778"/>
      <c r="EP1436" s="778"/>
      <c r="EQ1436" s="778"/>
      <c r="ER1436" s="778"/>
      <c r="ES1436" s="778"/>
      <c r="ET1436" s="778"/>
      <c r="EU1436" s="778"/>
      <c r="EV1436" s="778"/>
      <c r="EW1436" s="778"/>
      <c r="EX1436" s="778"/>
      <c r="EY1436" s="778"/>
      <c r="EZ1436" s="778"/>
      <c r="FA1436" s="778"/>
      <c r="FB1436" s="778"/>
      <c r="FC1436" s="778"/>
      <c r="FD1436" s="778"/>
      <c r="FE1436" s="778"/>
      <c r="FF1436" s="778"/>
      <c r="FG1436" s="778"/>
      <c r="FH1436" s="778"/>
      <c r="FI1436" s="778"/>
      <c r="FJ1436" s="778"/>
      <c r="FK1436" s="778"/>
      <c r="FL1436" s="778"/>
      <c r="FM1436" s="778"/>
      <c r="FN1436" s="778"/>
      <c r="FO1436" s="778"/>
      <c r="FP1436" s="778"/>
      <c r="FQ1436" s="778"/>
      <c r="FR1436" s="778"/>
      <c r="FS1436" s="778"/>
      <c r="FT1436" s="778"/>
      <c r="FU1436" s="778"/>
      <c r="FV1436" s="778"/>
      <c r="FW1436" s="778"/>
      <c r="FX1436" s="778"/>
      <c r="FY1436" s="778"/>
      <c r="FZ1436" s="778"/>
      <c r="GA1436" s="778"/>
      <c r="GB1436" s="778"/>
      <c r="GC1436" s="778"/>
      <c r="GD1436" s="778"/>
      <c r="GE1436" s="778"/>
      <c r="GF1436" s="778"/>
      <c r="GG1436" s="778"/>
      <c r="GH1436" s="778"/>
      <c r="GI1436" s="778"/>
      <c r="GJ1436" s="778"/>
      <c r="GK1436" s="778"/>
      <c r="GL1436" s="778"/>
      <c r="GM1436" s="778"/>
      <c r="GN1436" s="778"/>
      <c r="GO1436" s="778"/>
      <c r="GP1436" s="778"/>
      <c r="GQ1436" s="778"/>
      <c r="GR1436" s="778"/>
      <c r="GS1436" s="778"/>
      <c r="GT1436" s="778"/>
      <c r="GU1436" s="778"/>
      <c r="GV1436" s="778"/>
      <c r="GW1436" s="778"/>
      <c r="GX1436" s="778"/>
      <c r="GY1436" s="778"/>
      <c r="GZ1436" s="778"/>
      <c r="HA1436" s="778"/>
      <c r="HB1436" s="778"/>
      <c r="HC1436" s="778"/>
      <c r="HD1436" s="778"/>
      <c r="HE1436" s="778"/>
      <c r="HF1436" s="778"/>
      <c r="HG1436" s="778"/>
      <c r="HH1436" s="778"/>
    </row>
    <row r="1437" spans="1:216" s="782" customFormat="1">
      <c r="A1437" s="779"/>
      <c r="B1437" s="780"/>
      <c r="C1437" s="780"/>
      <c r="D1437" s="780"/>
      <c r="E1437" s="780"/>
      <c r="F1437" s="780"/>
      <c r="G1437" s="780"/>
      <c r="H1437" s="780"/>
      <c r="I1437" s="780"/>
      <c r="J1437" s="780"/>
      <c r="K1437" s="780"/>
      <c r="L1437" s="780"/>
      <c r="M1437" s="780"/>
      <c r="N1437" s="780"/>
      <c r="O1437" s="780"/>
      <c r="P1437" s="780"/>
      <c r="Q1437" s="781"/>
      <c r="R1437" s="778"/>
      <c r="S1437" s="778"/>
      <c r="T1437" s="778"/>
      <c r="U1437" s="778"/>
      <c r="V1437" s="778"/>
      <c r="W1437" s="778"/>
      <c r="X1437" s="778"/>
      <c r="Y1437" s="778"/>
      <c r="Z1437" s="778"/>
      <c r="AA1437" s="778"/>
      <c r="AB1437" s="778"/>
      <c r="AC1437" s="778"/>
      <c r="AD1437" s="778"/>
      <c r="AE1437" s="778"/>
      <c r="AF1437" s="778"/>
      <c r="AG1437" s="778"/>
      <c r="AH1437" s="778"/>
      <c r="AI1437" s="778"/>
      <c r="AJ1437" s="778"/>
      <c r="AK1437" s="778"/>
      <c r="AL1437" s="778"/>
      <c r="AM1437" s="778"/>
      <c r="AN1437" s="778"/>
      <c r="AO1437" s="778"/>
      <c r="AP1437" s="778"/>
      <c r="AQ1437" s="778"/>
      <c r="AR1437" s="778"/>
      <c r="AS1437" s="778"/>
      <c r="AT1437" s="778"/>
      <c r="AU1437" s="778"/>
      <c r="AV1437" s="778"/>
      <c r="AW1437" s="778"/>
      <c r="AX1437" s="778"/>
      <c r="AY1437" s="778"/>
      <c r="AZ1437" s="778"/>
      <c r="BA1437" s="778"/>
      <c r="BB1437" s="778"/>
      <c r="BC1437" s="778"/>
      <c r="BD1437" s="778"/>
      <c r="BE1437" s="778"/>
      <c r="BF1437" s="778"/>
      <c r="BG1437" s="778"/>
      <c r="BH1437" s="778"/>
      <c r="BI1437" s="778"/>
      <c r="BJ1437" s="778"/>
      <c r="BK1437" s="778"/>
      <c r="BL1437" s="778"/>
      <c r="BM1437" s="778"/>
      <c r="BN1437" s="778"/>
      <c r="BO1437" s="778"/>
      <c r="BP1437" s="778"/>
      <c r="BQ1437" s="778"/>
      <c r="BR1437" s="778"/>
      <c r="BS1437" s="778"/>
      <c r="BT1437" s="778"/>
      <c r="BU1437" s="778"/>
      <c r="BV1437" s="778"/>
      <c r="BW1437" s="778"/>
      <c r="BX1437" s="778"/>
      <c r="BY1437" s="778"/>
      <c r="BZ1437" s="778"/>
      <c r="CA1437" s="778"/>
      <c r="CB1437" s="778"/>
      <c r="CC1437" s="778"/>
      <c r="CD1437" s="778"/>
      <c r="CE1437" s="778"/>
      <c r="CF1437" s="778"/>
      <c r="CG1437" s="778"/>
      <c r="CH1437" s="778"/>
      <c r="CI1437" s="778"/>
      <c r="CJ1437" s="778"/>
      <c r="CK1437" s="778"/>
      <c r="CL1437" s="778"/>
      <c r="CM1437" s="778"/>
      <c r="CN1437" s="778"/>
      <c r="CO1437" s="778"/>
      <c r="CP1437" s="778"/>
      <c r="CQ1437" s="778"/>
      <c r="CR1437" s="778"/>
      <c r="CS1437" s="778"/>
      <c r="CT1437" s="778"/>
      <c r="CU1437" s="778"/>
      <c r="CV1437" s="778"/>
      <c r="CW1437" s="778"/>
      <c r="CX1437" s="778"/>
      <c r="CY1437" s="778"/>
      <c r="CZ1437" s="778"/>
      <c r="DA1437" s="778"/>
      <c r="DB1437" s="778"/>
      <c r="DC1437" s="778"/>
      <c r="DD1437" s="778"/>
      <c r="DE1437" s="778"/>
      <c r="DF1437" s="778"/>
      <c r="DG1437" s="778"/>
      <c r="DH1437" s="778"/>
      <c r="DI1437" s="778"/>
      <c r="DJ1437" s="778"/>
      <c r="DK1437" s="778"/>
      <c r="DL1437" s="778"/>
      <c r="DM1437" s="778"/>
      <c r="DN1437" s="778"/>
      <c r="DO1437" s="778"/>
      <c r="DP1437" s="778"/>
      <c r="DQ1437" s="778"/>
      <c r="DR1437" s="778"/>
      <c r="DS1437" s="778"/>
      <c r="DT1437" s="778"/>
      <c r="DU1437" s="778"/>
      <c r="DV1437" s="778"/>
      <c r="DW1437" s="778"/>
      <c r="DX1437" s="778"/>
      <c r="DY1437" s="778"/>
      <c r="DZ1437" s="778"/>
      <c r="EA1437" s="778"/>
      <c r="EB1437" s="778"/>
      <c r="EC1437" s="778"/>
      <c r="ED1437" s="778"/>
      <c r="EE1437" s="778"/>
      <c r="EF1437" s="778"/>
      <c r="EG1437" s="778"/>
      <c r="EH1437" s="778"/>
      <c r="EI1437" s="778"/>
      <c r="EJ1437" s="778"/>
      <c r="EK1437" s="778"/>
      <c r="EL1437" s="778"/>
      <c r="EM1437" s="778"/>
      <c r="EN1437" s="778"/>
      <c r="EO1437" s="778"/>
      <c r="EP1437" s="778"/>
      <c r="EQ1437" s="778"/>
      <c r="ER1437" s="778"/>
      <c r="ES1437" s="778"/>
      <c r="ET1437" s="778"/>
      <c r="EU1437" s="778"/>
      <c r="EV1437" s="778"/>
      <c r="EW1437" s="778"/>
      <c r="EX1437" s="778"/>
      <c r="EY1437" s="778"/>
      <c r="EZ1437" s="778"/>
      <c r="FA1437" s="778"/>
      <c r="FB1437" s="778"/>
      <c r="FC1437" s="778"/>
      <c r="FD1437" s="778"/>
      <c r="FE1437" s="778"/>
      <c r="FF1437" s="778"/>
      <c r="FG1437" s="778"/>
      <c r="FH1437" s="778"/>
      <c r="FI1437" s="778"/>
      <c r="FJ1437" s="778"/>
      <c r="FK1437" s="778"/>
      <c r="FL1437" s="778"/>
      <c r="FM1437" s="778"/>
      <c r="FN1437" s="778"/>
      <c r="FO1437" s="778"/>
      <c r="FP1437" s="778"/>
      <c r="FQ1437" s="778"/>
      <c r="FR1437" s="778"/>
      <c r="FS1437" s="778"/>
      <c r="FT1437" s="778"/>
      <c r="FU1437" s="778"/>
      <c r="FV1437" s="778"/>
      <c r="FW1437" s="778"/>
      <c r="FX1437" s="778"/>
      <c r="FY1437" s="778"/>
      <c r="FZ1437" s="778"/>
      <c r="GA1437" s="778"/>
      <c r="GB1437" s="778"/>
      <c r="GC1437" s="778"/>
      <c r="GD1437" s="778"/>
      <c r="GE1437" s="778"/>
      <c r="GF1437" s="778"/>
      <c r="GG1437" s="778"/>
      <c r="GH1437" s="778"/>
      <c r="GI1437" s="778"/>
      <c r="GJ1437" s="778"/>
      <c r="GK1437" s="778"/>
      <c r="GL1437" s="778"/>
      <c r="GM1437" s="778"/>
      <c r="GN1437" s="778"/>
      <c r="GO1437" s="778"/>
      <c r="GP1437" s="778"/>
      <c r="GQ1437" s="778"/>
      <c r="GR1437" s="778"/>
      <c r="GS1437" s="778"/>
      <c r="GT1437" s="778"/>
      <c r="GU1437" s="778"/>
      <c r="GV1437" s="778"/>
      <c r="GW1437" s="778"/>
      <c r="GX1437" s="778"/>
      <c r="GY1437" s="778"/>
      <c r="GZ1437" s="778"/>
      <c r="HA1437" s="778"/>
      <c r="HB1437" s="778"/>
      <c r="HC1437" s="778"/>
      <c r="HD1437" s="778"/>
      <c r="HE1437" s="778"/>
      <c r="HF1437" s="778"/>
      <c r="HG1437" s="778"/>
      <c r="HH1437" s="778"/>
    </row>
    <row r="1438" spans="1:216" s="782" customFormat="1">
      <c r="A1438" s="779"/>
      <c r="B1438" s="780"/>
      <c r="C1438" s="780"/>
      <c r="D1438" s="780"/>
      <c r="E1438" s="780"/>
      <c r="F1438" s="780"/>
      <c r="G1438" s="780"/>
      <c r="H1438" s="780"/>
      <c r="I1438" s="780"/>
      <c r="J1438" s="780"/>
      <c r="K1438" s="780"/>
      <c r="L1438" s="780"/>
      <c r="M1438" s="780"/>
      <c r="N1438" s="780"/>
      <c r="O1438" s="780"/>
      <c r="P1438" s="780"/>
      <c r="Q1438" s="781"/>
      <c r="R1438" s="778"/>
      <c r="S1438" s="778"/>
      <c r="T1438" s="778"/>
      <c r="U1438" s="778"/>
      <c r="V1438" s="778"/>
      <c r="W1438" s="778"/>
      <c r="X1438" s="778"/>
      <c r="Y1438" s="778"/>
      <c r="Z1438" s="778"/>
      <c r="AA1438" s="778"/>
      <c r="AB1438" s="778"/>
      <c r="AC1438" s="778"/>
      <c r="AD1438" s="778"/>
      <c r="AE1438" s="778"/>
      <c r="AF1438" s="778"/>
      <c r="AG1438" s="778"/>
      <c r="AH1438" s="778"/>
      <c r="AI1438" s="778"/>
      <c r="AJ1438" s="778"/>
      <c r="AK1438" s="778"/>
      <c r="AL1438" s="778"/>
      <c r="AM1438" s="778"/>
      <c r="AN1438" s="778"/>
      <c r="AO1438" s="778"/>
      <c r="AP1438" s="778"/>
      <c r="AQ1438" s="778"/>
      <c r="AR1438" s="778"/>
      <c r="AS1438" s="778"/>
      <c r="AT1438" s="778"/>
      <c r="AU1438" s="778"/>
      <c r="AV1438" s="778"/>
      <c r="AW1438" s="778"/>
      <c r="AX1438" s="778"/>
      <c r="AY1438" s="778"/>
      <c r="AZ1438" s="778"/>
      <c r="BA1438" s="778"/>
      <c r="BB1438" s="778"/>
      <c r="BC1438" s="778"/>
      <c r="BD1438" s="778"/>
      <c r="BE1438" s="778"/>
      <c r="BF1438" s="778"/>
      <c r="BG1438" s="778"/>
      <c r="BH1438" s="778"/>
      <c r="BI1438" s="778"/>
      <c r="BJ1438" s="778"/>
      <c r="BK1438" s="778"/>
      <c r="BL1438" s="778"/>
      <c r="BM1438" s="778"/>
      <c r="BN1438" s="778"/>
      <c r="BO1438" s="778"/>
      <c r="BP1438" s="778"/>
      <c r="BQ1438" s="778"/>
      <c r="BR1438" s="778"/>
      <c r="BS1438" s="778"/>
      <c r="BT1438" s="778"/>
      <c r="BU1438" s="778"/>
      <c r="BV1438" s="778"/>
      <c r="BW1438" s="778"/>
      <c r="BX1438" s="778"/>
      <c r="BY1438" s="778"/>
      <c r="BZ1438" s="778"/>
      <c r="CA1438" s="778"/>
      <c r="CB1438" s="778"/>
      <c r="CC1438" s="778"/>
      <c r="CD1438" s="778"/>
      <c r="CE1438" s="778"/>
      <c r="CF1438" s="778"/>
      <c r="CG1438" s="778"/>
      <c r="CH1438" s="778"/>
      <c r="CI1438" s="778"/>
      <c r="CJ1438" s="778"/>
      <c r="CK1438" s="778"/>
      <c r="CL1438" s="778"/>
      <c r="CM1438" s="778"/>
      <c r="CN1438" s="778"/>
      <c r="CO1438" s="778"/>
      <c r="CP1438" s="778"/>
      <c r="CQ1438" s="778"/>
      <c r="CR1438" s="778"/>
      <c r="CS1438" s="778"/>
      <c r="CT1438" s="778"/>
      <c r="CU1438" s="778"/>
      <c r="CV1438" s="778"/>
      <c r="CW1438" s="778"/>
      <c r="CX1438" s="778"/>
      <c r="CY1438" s="778"/>
      <c r="CZ1438" s="778"/>
      <c r="DA1438" s="778"/>
      <c r="DB1438" s="778"/>
      <c r="DC1438" s="778"/>
      <c r="DD1438" s="778"/>
      <c r="DE1438" s="778"/>
      <c r="DF1438" s="778"/>
      <c r="DG1438" s="778"/>
      <c r="DH1438" s="778"/>
      <c r="DI1438" s="778"/>
      <c r="DJ1438" s="778"/>
      <c r="DK1438" s="778"/>
      <c r="DL1438" s="778"/>
      <c r="DM1438" s="778"/>
      <c r="DN1438" s="778"/>
      <c r="DO1438" s="778"/>
      <c r="DP1438" s="778"/>
      <c r="DQ1438" s="778"/>
      <c r="DR1438" s="778"/>
      <c r="DS1438" s="778"/>
      <c r="DT1438" s="778"/>
      <c r="DU1438" s="778"/>
      <c r="DV1438" s="778"/>
      <c r="DW1438" s="778"/>
      <c r="DX1438" s="778"/>
      <c r="DY1438" s="778"/>
      <c r="DZ1438" s="778"/>
      <c r="EA1438" s="778"/>
      <c r="EB1438" s="778"/>
      <c r="EC1438" s="778"/>
      <c r="ED1438" s="778"/>
      <c r="EE1438" s="778"/>
      <c r="EF1438" s="778"/>
      <c r="EG1438" s="778"/>
      <c r="EH1438" s="778"/>
      <c r="EI1438" s="778"/>
      <c r="EJ1438" s="778"/>
      <c r="EK1438" s="778"/>
      <c r="EL1438" s="778"/>
      <c r="EM1438" s="778"/>
      <c r="EN1438" s="778"/>
      <c r="EO1438" s="778"/>
      <c r="EP1438" s="778"/>
      <c r="EQ1438" s="778"/>
      <c r="ER1438" s="778"/>
      <c r="ES1438" s="778"/>
      <c r="ET1438" s="778"/>
      <c r="EU1438" s="778"/>
      <c r="EV1438" s="778"/>
      <c r="EW1438" s="778"/>
      <c r="EX1438" s="778"/>
      <c r="EY1438" s="778"/>
      <c r="EZ1438" s="778"/>
      <c r="FA1438" s="778"/>
      <c r="FB1438" s="778"/>
      <c r="FC1438" s="778"/>
      <c r="FD1438" s="778"/>
      <c r="FE1438" s="778"/>
      <c r="FF1438" s="778"/>
      <c r="FG1438" s="778"/>
      <c r="FH1438" s="778"/>
      <c r="FI1438" s="778"/>
      <c r="FJ1438" s="778"/>
      <c r="FK1438" s="778"/>
      <c r="FL1438" s="778"/>
      <c r="FM1438" s="778"/>
      <c r="FN1438" s="778"/>
      <c r="FO1438" s="778"/>
      <c r="FP1438" s="778"/>
      <c r="FQ1438" s="778"/>
      <c r="FR1438" s="778"/>
      <c r="FS1438" s="778"/>
      <c r="FT1438" s="778"/>
      <c r="FU1438" s="778"/>
      <c r="FV1438" s="778"/>
      <c r="FW1438" s="778"/>
      <c r="FX1438" s="778"/>
      <c r="FY1438" s="778"/>
      <c r="FZ1438" s="778"/>
      <c r="GA1438" s="778"/>
      <c r="GB1438" s="778"/>
      <c r="GC1438" s="778"/>
      <c r="GD1438" s="778"/>
      <c r="GE1438" s="778"/>
      <c r="GF1438" s="778"/>
      <c r="GG1438" s="778"/>
      <c r="GH1438" s="778"/>
      <c r="GI1438" s="778"/>
      <c r="GJ1438" s="778"/>
      <c r="GK1438" s="778"/>
      <c r="GL1438" s="778"/>
      <c r="GM1438" s="778"/>
      <c r="GN1438" s="778"/>
      <c r="GO1438" s="778"/>
      <c r="GP1438" s="778"/>
      <c r="GQ1438" s="778"/>
      <c r="GR1438" s="778"/>
      <c r="GS1438" s="778"/>
      <c r="GT1438" s="778"/>
      <c r="GU1438" s="778"/>
      <c r="GV1438" s="778"/>
      <c r="GW1438" s="778"/>
      <c r="GX1438" s="778"/>
      <c r="GY1438" s="778"/>
      <c r="GZ1438" s="778"/>
      <c r="HA1438" s="778"/>
      <c r="HB1438" s="778"/>
      <c r="HC1438" s="778"/>
      <c r="HD1438" s="778"/>
      <c r="HE1438" s="778"/>
      <c r="HF1438" s="778"/>
      <c r="HG1438" s="778"/>
      <c r="HH1438" s="778"/>
    </row>
    <row r="1439" spans="1:216" s="782" customFormat="1">
      <c r="A1439" s="779"/>
      <c r="B1439" s="780"/>
      <c r="C1439" s="780"/>
      <c r="D1439" s="780"/>
      <c r="E1439" s="780"/>
      <c r="F1439" s="780"/>
      <c r="G1439" s="780"/>
      <c r="H1439" s="780"/>
      <c r="I1439" s="780"/>
      <c r="J1439" s="780"/>
      <c r="K1439" s="780"/>
      <c r="L1439" s="780"/>
      <c r="M1439" s="780"/>
      <c r="N1439" s="780"/>
      <c r="O1439" s="780"/>
      <c r="P1439" s="780"/>
      <c r="Q1439" s="781"/>
      <c r="R1439" s="778"/>
      <c r="S1439" s="778"/>
      <c r="T1439" s="778"/>
      <c r="U1439" s="778"/>
      <c r="V1439" s="778"/>
      <c r="W1439" s="778"/>
      <c r="X1439" s="778"/>
      <c r="Y1439" s="778"/>
      <c r="Z1439" s="778"/>
      <c r="AA1439" s="778"/>
      <c r="AB1439" s="778"/>
      <c r="AC1439" s="778"/>
      <c r="AD1439" s="778"/>
      <c r="AE1439" s="778"/>
      <c r="AF1439" s="778"/>
      <c r="AG1439" s="778"/>
      <c r="AH1439" s="778"/>
      <c r="AI1439" s="778"/>
      <c r="AJ1439" s="778"/>
      <c r="AK1439" s="778"/>
      <c r="AL1439" s="778"/>
      <c r="AM1439" s="778"/>
      <c r="AN1439" s="778"/>
      <c r="AO1439" s="778"/>
      <c r="AP1439" s="778"/>
      <c r="AQ1439" s="778"/>
      <c r="AR1439" s="778"/>
      <c r="AS1439" s="778"/>
      <c r="AT1439" s="778"/>
      <c r="AU1439" s="778"/>
      <c r="AV1439" s="778"/>
      <c r="AW1439" s="778"/>
      <c r="AX1439" s="778"/>
      <c r="AY1439" s="778"/>
      <c r="AZ1439" s="778"/>
      <c r="BA1439" s="778"/>
      <c r="BB1439" s="778"/>
      <c r="BC1439" s="778"/>
      <c r="BD1439" s="778"/>
      <c r="BE1439" s="778"/>
      <c r="BF1439" s="778"/>
      <c r="BG1439" s="778"/>
      <c r="BH1439" s="778"/>
      <c r="BI1439" s="778"/>
      <c r="BJ1439" s="778"/>
      <c r="BK1439" s="778"/>
      <c r="BL1439" s="778"/>
      <c r="BM1439" s="778"/>
      <c r="BN1439" s="778"/>
      <c r="BO1439" s="778"/>
      <c r="BP1439" s="778"/>
      <c r="BQ1439" s="778"/>
      <c r="BR1439" s="778"/>
      <c r="BS1439" s="778"/>
      <c r="BT1439" s="778"/>
      <c r="BU1439" s="778"/>
      <c r="BV1439" s="778"/>
      <c r="BW1439" s="778"/>
      <c r="BX1439" s="778"/>
      <c r="BY1439" s="778"/>
      <c r="BZ1439" s="778"/>
      <c r="CA1439" s="778"/>
      <c r="CB1439" s="778"/>
      <c r="CC1439" s="778"/>
      <c r="CD1439" s="778"/>
      <c r="CE1439" s="778"/>
      <c r="CF1439" s="778"/>
      <c r="CG1439" s="778"/>
      <c r="CH1439" s="778"/>
      <c r="CI1439" s="778"/>
      <c r="CJ1439" s="778"/>
      <c r="CK1439" s="778"/>
      <c r="CL1439" s="778"/>
      <c r="CM1439" s="778"/>
      <c r="CN1439" s="778"/>
      <c r="CO1439" s="778"/>
      <c r="CP1439" s="778"/>
      <c r="CQ1439" s="778"/>
      <c r="CR1439" s="778"/>
      <c r="CS1439" s="778"/>
      <c r="CT1439" s="778"/>
      <c r="CU1439" s="778"/>
      <c r="CV1439" s="778"/>
      <c r="CW1439" s="778"/>
      <c r="CX1439" s="778"/>
      <c r="CY1439" s="778"/>
      <c r="CZ1439" s="778"/>
      <c r="DA1439" s="778"/>
      <c r="DB1439" s="778"/>
      <c r="DC1439" s="778"/>
      <c r="DD1439" s="778"/>
      <c r="DE1439" s="778"/>
      <c r="DF1439" s="778"/>
      <c r="DG1439" s="778"/>
      <c r="DH1439" s="778"/>
      <c r="DI1439" s="778"/>
      <c r="DJ1439" s="778"/>
      <c r="DK1439" s="778"/>
      <c r="DL1439" s="778"/>
      <c r="DM1439" s="778"/>
      <c r="DN1439" s="778"/>
      <c r="DO1439" s="778"/>
      <c r="DP1439" s="778"/>
      <c r="DQ1439" s="778"/>
      <c r="DR1439" s="778"/>
      <c r="DS1439" s="778"/>
      <c r="DT1439" s="778"/>
      <c r="DU1439" s="778"/>
      <c r="DV1439" s="778"/>
      <c r="DW1439" s="778"/>
      <c r="DX1439" s="778"/>
      <c r="DY1439" s="778"/>
      <c r="DZ1439" s="778"/>
      <c r="EA1439" s="778"/>
      <c r="EB1439" s="778"/>
      <c r="EC1439" s="778"/>
      <c r="ED1439" s="778"/>
      <c r="EE1439" s="778"/>
      <c r="EF1439" s="778"/>
      <c r="EG1439" s="778"/>
      <c r="EH1439" s="778"/>
      <c r="EI1439" s="778"/>
      <c r="EJ1439" s="778"/>
      <c r="EK1439" s="778"/>
      <c r="EL1439" s="778"/>
      <c r="EM1439" s="778"/>
      <c r="EN1439" s="778"/>
      <c r="EO1439" s="778"/>
      <c r="EP1439" s="778"/>
      <c r="EQ1439" s="778"/>
      <c r="ER1439" s="778"/>
      <c r="ES1439" s="778"/>
      <c r="ET1439" s="778"/>
      <c r="EU1439" s="778"/>
      <c r="EV1439" s="778"/>
      <c r="EW1439" s="778"/>
      <c r="EX1439" s="778"/>
      <c r="EY1439" s="778"/>
      <c r="EZ1439" s="778"/>
      <c r="FA1439" s="778"/>
      <c r="FB1439" s="778"/>
      <c r="FC1439" s="778"/>
      <c r="FD1439" s="778"/>
      <c r="FE1439" s="778"/>
      <c r="FF1439" s="778"/>
      <c r="FG1439" s="778"/>
      <c r="FH1439" s="778"/>
      <c r="FI1439" s="778"/>
      <c r="FJ1439" s="778"/>
      <c r="FK1439" s="778"/>
      <c r="FL1439" s="778"/>
      <c r="FM1439" s="778"/>
      <c r="FN1439" s="778"/>
      <c r="FO1439" s="778"/>
      <c r="FP1439" s="778"/>
      <c r="FQ1439" s="778"/>
      <c r="FR1439" s="778"/>
      <c r="FS1439" s="778"/>
      <c r="FT1439" s="778"/>
      <c r="FU1439" s="778"/>
      <c r="FV1439" s="778"/>
      <c r="FW1439" s="778"/>
      <c r="FX1439" s="778"/>
      <c r="FY1439" s="778"/>
      <c r="FZ1439" s="778"/>
      <c r="GA1439" s="778"/>
      <c r="GB1439" s="778"/>
      <c r="GC1439" s="778"/>
      <c r="GD1439" s="778"/>
      <c r="GE1439" s="778"/>
      <c r="GF1439" s="778"/>
      <c r="GG1439" s="778"/>
      <c r="GH1439" s="778"/>
      <c r="GI1439" s="778"/>
      <c r="GJ1439" s="778"/>
      <c r="GK1439" s="778"/>
      <c r="GL1439" s="778"/>
      <c r="GM1439" s="778"/>
      <c r="GN1439" s="778"/>
      <c r="GO1439" s="778"/>
      <c r="GP1439" s="778"/>
      <c r="GQ1439" s="778"/>
      <c r="GR1439" s="778"/>
      <c r="GS1439" s="778"/>
      <c r="GT1439" s="778"/>
      <c r="GU1439" s="778"/>
      <c r="GV1439" s="778"/>
      <c r="GW1439" s="778"/>
      <c r="GX1439" s="778"/>
      <c r="GY1439" s="778"/>
      <c r="GZ1439" s="778"/>
      <c r="HA1439" s="778"/>
      <c r="HB1439" s="778"/>
      <c r="HC1439" s="778"/>
      <c r="HD1439" s="778"/>
      <c r="HE1439" s="778"/>
      <c r="HF1439" s="778"/>
      <c r="HG1439" s="778"/>
      <c r="HH1439" s="778"/>
    </row>
    <row r="1440" spans="1:216" s="782" customFormat="1">
      <c r="A1440" s="779"/>
      <c r="B1440" s="780"/>
      <c r="C1440" s="780"/>
      <c r="D1440" s="780"/>
      <c r="E1440" s="780"/>
      <c r="F1440" s="780"/>
      <c r="G1440" s="780"/>
      <c r="H1440" s="780"/>
      <c r="I1440" s="780"/>
      <c r="J1440" s="780"/>
      <c r="K1440" s="780"/>
      <c r="L1440" s="780"/>
      <c r="M1440" s="780"/>
      <c r="N1440" s="780"/>
      <c r="O1440" s="780"/>
      <c r="P1440" s="780"/>
      <c r="Q1440" s="781"/>
      <c r="R1440" s="778"/>
      <c r="S1440" s="778"/>
      <c r="T1440" s="778"/>
      <c r="U1440" s="778"/>
      <c r="V1440" s="778"/>
      <c r="W1440" s="778"/>
      <c r="X1440" s="778"/>
      <c r="Y1440" s="778"/>
      <c r="Z1440" s="778"/>
      <c r="AA1440" s="778"/>
      <c r="AB1440" s="778"/>
      <c r="AC1440" s="778"/>
      <c r="AD1440" s="778"/>
      <c r="AE1440" s="778"/>
      <c r="AF1440" s="778"/>
      <c r="AG1440" s="778"/>
      <c r="AH1440" s="778"/>
      <c r="AI1440" s="778"/>
      <c r="AJ1440" s="778"/>
      <c r="AK1440" s="778"/>
      <c r="AL1440" s="778"/>
      <c r="AM1440" s="778"/>
      <c r="AN1440" s="778"/>
      <c r="AO1440" s="778"/>
      <c r="AP1440" s="778"/>
      <c r="AQ1440" s="778"/>
      <c r="AR1440" s="778"/>
      <c r="AS1440" s="778"/>
      <c r="AT1440" s="778"/>
      <c r="AU1440" s="778"/>
      <c r="AV1440" s="778"/>
      <c r="AW1440" s="778"/>
      <c r="AX1440" s="778"/>
      <c r="AY1440" s="778"/>
      <c r="AZ1440" s="778"/>
      <c r="BA1440" s="778"/>
      <c r="BB1440" s="778"/>
      <c r="BC1440" s="778"/>
      <c r="BD1440" s="778"/>
      <c r="BE1440" s="778"/>
      <c r="BF1440" s="778"/>
      <c r="BG1440" s="778"/>
      <c r="BH1440" s="778"/>
      <c r="BI1440" s="778"/>
      <c r="BJ1440" s="778"/>
      <c r="BK1440" s="778"/>
      <c r="BL1440" s="778"/>
      <c r="BM1440" s="778"/>
      <c r="BN1440" s="778"/>
      <c r="BO1440" s="778"/>
      <c r="BP1440" s="778"/>
      <c r="BQ1440" s="778"/>
      <c r="BR1440" s="778"/>
      <c r="BS1440" s="778"/>
      <c r="BT1440" s="778"/>
      <c r="BU1440" s="778"/>
      <c r="BV1440" s="778"/>
      <c r="BW1440" s="778"/>
      <c r="BX1440" s="778"/>
      <c r="BY1440" s="778"/>
      <c r="BZ1440" s="778"/>
      <c r="CA1440" s="778"/>
      <c r="CB1440" s="778"/>
      <c r="CC1440" s="778"/>
      <c r="CD1440" s="778"/>
      <c r="CE1440" s="778"/>
      <c r="CF1440" s="778"/>
      <c r="CG1440" s="778"/>
      <c r="CH1440" s="778"/>
      <c r="CI1440" s="778"/>
      <c r="CJ1440" s="778"/>
      <c r="CK1440" s="778"/>
      <c r="CL1440" s="778"/>
      <c r="CM1440" s="778"/>
      <c r="CN1440" s="778"/>
      <c r="CO1440" s="778"/>
      <c r="CP1440" s="778"/>
      <c r="CQ1440" s="778"/>
      <c r="CR1440" s="778"/>
      <c r="CS1440" s="778"/>
      <c r="CT1440" s="778"/>
      <c r="CU1440" s="778"/>
      <c r="CV1440" s="778"/>
      <c r="CW1440" s="778"/>
      <c r="CX1440" s="778"/>
      <c r="CY1440" s="778"/>
      <c r="CZ1440" s="778"/>
      <c r="DA1440" s="778"/>
      <c r="DB1440" s="778"/>
      <c r="DC1440" s="778"/>
      <c r="DD1440" s="778"/>
      <c r="DE1440" s="778"/>
      <c r="DF1440" s="778"/>
      <c r="DG1440" s="778"/>
      <c r="DH1440" s="778"/>
      <c r="DI1440" s="778"/>
      <c r="DJ1440" s="778"/>
      <c r="DK1440" s="778"/>
      <c r="DL1440" s="778"/>
      <c r="DM1440" s="778"/>
      <c r="DN1440" s="778"/>
      <c r="DO1440" s="778"/>
      <c r="DP1440" s="778"/>
      <c r="DQ1440" s="778"/>
      <c r="DR1440" s="778"/>
      <c r="DS1440" s="778"/>
      <c r="DT1440" s="778"/>
      <c r="DU1440" s="778"/>
      <c r="DV1440" s="778"/>
      <c r="DW1440" s="778"/>
      <c r="DX1440" s="778"/>
      <c r="DY1440" s="778"/>
      <c r="DZ1440" s="778"/>
      <c r="EA1440" s="778"/>
      <c r="EB1440" s="778"/>
      <c r="EC1440" s="778"/>
      <c r="ED1440" s="778"/>
      <c r="EE1440" s="778"/>
      <c r="EF1440" s="778"/>
      <c r="EG1440" s="778"/>
      <c r="EH1440" s="778"/>
      <c r="EI1440" s="778"/>
      <c r="EJ1440" s="778"/>
      <c r="EK1440" s="778"/>
      <c r="EL1440" s="778"/>
      <c r="EM1440" s="778"/>
      <c r="EN1440" s="778"/>
      <c r="EO1440" s="778"/>
      <c r="EP1440" s="778"/>
      <c r="EQ1440" s="778"/>
      <c r="ER1440" s="778"/>
      <c r="ES1440" s="778"/>
      <c r="ET1440" s="778"/>
      <c r="EU1440" s="778"/>
      <c r="EV1440" s="778"/>
      <c r="EW1440" s="778"/>
      <c r="EX1440" s="778"/>
      <c r="EY1440" s="778"/>
      <c r="EZ1440" s="778"/>
      <c r="FA1440" s="778"/>
      <c r="FB1440" s="778"/>
      <c r="FC1440" s="778"/>
      <c r="FD1440" s="778"/>
      <c r="FE1440" s="778"/>
      <c r="FF1440" s="778"/>
      <c r="FG1440" s="778"/>
      <c r="FH1440" s="778"/>
      <c r="FI1440" s="778"/>
      <c r="FJ1440" s="778"/>
      <c r="FK1440" s="778"/>
      <c r="FL1440" s="778"/>
      <c r="FM1440" s="778"/>
      <c r="FN1440" s="778"/>
      <c r="FO1440" s="778"/>
      <c r="FP1440" s="778"/>
      <c r="FQ1440" s="778"/>
      <c r="FR1440" s="778"/>
      <c r="FS1440" s="778"/>
      <c r="FT1440" s="778"/>
      <c r="FU1440" s="778"/>
      <c r="FV1440" s="778"/>
      <c r="FW1440" s="778"/>
      <c r="FX1440" s="778"/>
      <c r="FY1440" s="778"/>
      <c r="FZ1440" s="778"/>
      <c r="GA1440" s="778"/>
      <c r="GB1440" s="778"/>
      <c r="GC1440" s="778"/>
      <c r="GD1440" s="778"/>
      <c r="GE1440" s="778"/>
      <c r="GF1440" s="778"/>
      <c r="GG1440" s="778"/>
      <c r="GH1440" s="778"/>
      <c r="GI1440" s="778"/>
      <c r="GJ1440" s="778"/>
      <c r="GK1440" s="778"/>
      <c r="GL1440" s="778"/>
      <c r="GM1440" s="778"/>
      <c r="GN1440" s="778"/>
      <c r="GO1440" s="778"/>
      <c r="GP1440" s="778"/>
      <c r="GQ1440" s="778"/>
      <c r="GR1440" s="778"/>
      <c r="GS1440" s="778"/>
      <c r="GT1440" s="778"/>
      <c r="GU1440" s="778"/>
      <c r="GV1440" s="778"/>
      <c r="GW1440" s="778"/>
      <c r="GX1440" s="778"/>
      <c r="GY1440" s="778"/>
      <c r="GZ1440" s="778"/>
      <c r="HA1440" s="778"/>
      <c r="HB1440" s="778"/>
      <c r="HC1440" s="778"/>
      <c r="HD1440" s="778"/>
      <c r="HE1440" s="778"/>
      <c r="HF1440" s="778"/>
      <c r="HG1440" s="778"/>
      <c r="HH1440" s="778"/>
    </row>
    <row r="1441" spans="1:216" s="782" customFormat="1">
      <c r="A1441" s="779"/>
      <c r="B1441" s="780"/>
      <c r="C1441" s="780"/>
      <c r="D1441" s="780"/>
      <c r="E1441" s="780"/>
      <c r="F1441" s="780"/>
      <c r="G1441" s="780"/>
      <c r="H1441" s="780"/>
      <c r="I1441" s="780"/>
      <c r="J1441" s="780"/>
      <c r="K1441" s="780"/>
      <c r="L1441" s="780"/>
      <c r="M1441" s="780"/>
      <c r="N1441" s="780"/>
      <c r="O1441" s="780"/>
      <c r="P1441" s="780"/>
      <c r="Q1441" s="781"/>
      <c r="R1441" s="778"/>
      <c r="S1441" s="778"/>
      <c r="T1441" s="778"/>
      <c r="U1441" s="778"/>
      <c r="V1441" s="778"/>
      <c r="W1441" s="778"/>
      <c r="X1441" s="778"/>
      <c r="Y1441" s="778"/>
      <c r="Z1441" s="778"/>
      <c r="AA1441" s="778"/>
      <c r="AB1441" s="778"/>
      <c r="AC1441" s="778"/>
      <c r="AD1441" s="778"/>
      <c r="AE1441" s="778"/>
      <c r="AF1441" s="778"/>
      <c r="AG1441" s="778"/>
      <c r="AH1441" s="778"/>
      <c r="AI1441" s="778"/>
      <c r="AJ1441" s="778"/>
      <c r="AK1441" s="778"/>
      <c r="AL1441" s="778"/>
      <c r="AM1441" s="778"/>
      <c r="AN1441" s="778"/>
      <c r="AO1441" s="778"/>
      <c r="AP1441" s="778"/>
      <c r="AQ1441" s="778"/>
      <c r="AR1441" s="778"/>
      <c r="AS1441" s="778"/>
      <c r="AT1441" s="778"/>
      <c r="AU1441" s="778"/>
      <c r="AV1441" s="778"/>
      <c r="AW1441" s="778"/>
      <c r="AX1441" s="778"/>
      <c r="AY1441" s="778"/>
      <c r="AZ1441" s="778"/>
      <c r="BA1441" s="778"/>
      <c r="BB1441" s="778"/>
      <c r="BC1441" s="778"/>
      <c r="BD1441" s="778"/>
      <c r="BE1441" s="778"/>
      <c r="BF1441" s="778"/>
      <c r="BG1441" s="778"/>
      <c r="BH1441" s="778"/>
      <c r="BI1441" s="778"/>
      <c r="BJ1441" s="778"/>
      <c r="BK1441" s="778"/>
      <c r="BL1441" s="778"/>
      <c r="BM1441" s="778"/>
      <c r="BN1441" s="778"/>
      <c r="BO1441" s="778"/>
      <c r="BP1441" s="778"/>
      <c r="BQ1441" s="778"/>
      <c r="BR1441" s="778"/>
      <c r="BS1441" s="778"/>
      <c r="BT1441" s="778"/>
      <c r="BU1441" s="778"/>
      <c r="BV1441" s="778"/>
      <c r="BW1441" s="778"/>
      <c r="BX1441" s="778"/>
      <c r="BY1441" s="778"/>
      <c r="BZ1441" s="778"/>
      <c r="CA1441" s="778"/>
      <c r="CB1441" s="778"/>
      <c r="CC1441" s="778"/>
      <c r="CD1441" s="778"/>
      <c r="CE1441" s="778"/>
      <c r="CF1441" s="778"/>
      <c r="CG1441" s="778"/>
      <c r="CH1441" s="778"/>
      <c r="CI1441" s="778"/>
      <c r="CJ1441" s="778"/>
      <c r="CK1441" s="778"/>
      <c r="CL1441" s="778"/>
      <c r="CM1441" s="778"/>
      <c r="CN1441" s="778"/>
      <c r="CO1441" s="778"/>
      <c r="CP1441" s="778"/>
      <c r="CQ1441" s="778"/>
      <c r="CR1441" s="778"/>
      <c r="CS1441" s="778"/>
      <c r="CT1441" s="778"/>
      <c r="CU1441" s="778"/>
      <c r="CV1441" s="778"/>
      <c r="CW1441" s="778"/>
      <c r="CX1441" s="778"/>
      <c r="CY1441" s="778"/>
      <c r="CZ1441" s="778"/>
      <c r="DA1441" s="778"/>
      <c r="DB1441" s="778"/>
      <c r="DC1441" s="778"/>
      <c r="DD1441" s="778"/>
      <c r="DE1441" s="778"/>
      <c r="DF1441" s="778"/>
      <c r="DG1441" s="778"/>
      <c r="DH1441" s="778"/>
      <c r="DI1441" s="778"/>
      <c r="DJ1441" s="778"/>
      <c r="DK1441" s="778"/>
      <c r="DL1441" s="778"/>
      <c r="DM1441" s="778"/>
      <c r="DN1441" s="778"/>
      <c r="DO1441" s="778"/>
      <c r="DP1441" s="778"/>
      <c r="DQ1441" s="778"/>
      <c r="DR1441" s="778"/>
      <c r="DS1441" s="778"/>
      <c r="DT1441" s="778"/>
      <c r="DU1441" s="778"/>
      <c r="DV1441" s="778"/>
      <c r="DW1441" s="778"/>
      <c r="DX1441" s="778"/>
      <c r="DY1441" s="778"/>
      <c r="DZ1441" s="778"/>
      <c r="EA1441" s="778"/>
      <c r="EB1441" s="778"/>
      <c r="EC1441" s="778"/>
      <c r="ED1441" s="778"/>
      <c r="EE1441" s="778"/>
      <c r="EF1441" s="778"/>
      <c r="EG1441" s="778"/>
      <c r="EH1441" s="778"/>
      <c r="EI1441" s="778"/>
      <c r="EJ1441" s="778"/>
      <c r="EK1441" s="778"/>
      <c r="EL1441" s="778"/>
      <c r="EM1441" s="778"/>
      <c r="EN1441" s="778"/>
      <c r="EO1441" s="778"/>
      <c r="EP1441" s="778"/>
      <c r="EQ1441" s="778"/>
      <c r="ER1441" s="778"/>
      <c r="ES1441" s="778"/>
      <c r="ET1441" s="778"/>
      <c r="EU1441" s="778"/>
      <c r="EV1441" s="778"/>
      <c r="EW1441" s="778"/>
      <c r="EX1441" s="778"/>
      <c r="EY1441" s="778"/>
      <c r="EZ1441" s="778"/>
      <c r="FA1441" s="778"/>
      <c r="FB1441" s="778"/>
      <c r="FC1441" s="778"/>
      <c r="FD1441" s="778"/>
      <c r="FE1441" s="778"/>
      <c r="FF1441" s="778"/>
      <c r="FG1441" s="778"/>
      <c r="FH1441" s="778"/>
      <c r="FI1441" s="778"/>
      <c r="FJ1441" s="778"/>
      <c r="FK1441" s="778"/>
      <c r="FL1441" s="778"/>
      <c r="FM1441" s="778"/>
      <c r="FN1441" s="778"/>
      <c r="FO1441" s="778"/>
      <c r="FP1441" s="778"/>
      <c r="FQ1441" s="778"/>
      <c r="FR1441" s="778"/>
      <c r="FS1441" s="778"/>
      <c r="FT1441" s="778"/>
      <c r="FU1441" s="778"/>
      <c r="FV1441" s="778"/>
      <c r="FW1441" s="778"/>
      <c r="FX1441" s="778"/>
      <c r="FY1441" s="778"/>
      <c r="FZ1441" s="778"/>
      <c r="GA1441" s="778"/>
      <c r="GB1441" s="778"/>
      <c r="GC1441" s="778"/>
      <c r="GD1441" s="778"/>
      <c r="GE1441" s="778"/>
      <c r="GF1441" s="778"/>
      <c r="GG1441" s="778"/>
      <c r="GH1441" s="778"/>
      <c r="GI1441" s="778"/>
      <c r="GJ1441" s="778"/>
      <c r="GK1441" s="778"/>
      <c r="GL1441" s="778"/>
      <c r="GM1441" s="778"/>
      <c r="GN1441" s="778"/>
      <c r="GO1441" s="778"/>
      <c r="GP1441" s="778"/>
      <c r="GQ1441" s="778"/>
      <c r="GR1441" s="778"/>
      <c r="GS1441" s="778"/>
      <c r="GT1441" s="778"/>
      <c r="GU1441" s="778"/>
      <c r="GV1441" s="778"/>
      <c r="GW1441" s="778"/>
      <c r="GX1441" s="778"/>
      <c r="GY1441" s="778"/>
      <c r="GZ1441" s="778"/>
      <c r="HA1441" s="778"/>
      <c r="HB1441" s="778"/>
      <c r="HC1441" s="778"/>
      <c r="HD1441" s="778"/>
      <c r="HE1441" s="778"/>
      <c r="HF1441" s="778"/>
      <c r="HG1441" s="778"/>
      <c r="HH1441" s="778"/>
    </row>
    <row r="1442" spans="1:216" s="782" customFormat="1">
      <c r="A1442" s="779"/>
      <c r="B1442" s="780"/>
      <c r="C1442" s="780"/>
      <c r="D1442" s="780"/>
      <c r="E1442" s="780"/>
      <c r="F1442" s="780"/>
      <c r="G1442" s="780"/>
      <c r="H1442" s="780"/>
      <c r="I1442" s="780"/>
      <c r="J1442" s="780"/>
      <c r="K1442" s="780"/>
      <c r="L1442" s="780"/>
      <c r="M1442" s="780"/>
      <c r="N1442" s="780"/>
      <c r="O1442" s="780"/>
      <c r="P1442" s="780"/>
      <c r="Q1442" s="781"/>
      <c r="R1442" s="778"/>
      <c r="S1442" s="778"/>
      <c r="T1442" s="778"/>
      <c r="U1442" s="778"/>
      <c r="V1442" s="778"/>
      <c r="W1442" s="778"/>
      <c r="X1442" s="778"/>
      <c r="Y1442" s="778"/>
      <c r="Z1442" s="778"/>
      <c r="AA1442" s="778"/>
      <c r="AB1442" s="778"/>
      <c r="AC1442" s="778"/>
      <c r="AD1442" s="778"/>
      <c r="AE1442" s="778"/>
      <c r="AF1442" s="778"/>
      <c r="AG1442" s="778"/>
      <c r="AH1442" s="778"/>
      <c r="AI1442" s="778"/>
      <c r="AJ1442" s="778"/>
      <c r="AK1442" s="778"/>
      <c r="AL1442" s="778"/>
      <c r="AM1442" s="778"/>
      <c r="AN1442" s="778"/>
      <c r="AO1442" s="778"/>
      <c r="AP1442" s="778"/>
      <c r="AQ1442" s="778"/>
      <c r="AR1442" s="778"/>
      <c r="AS1442" s="778"/>
      <c r="AT1442" s="778"/>
      <c r="AU1442" s="778"/>
      <c r="AV1442" s="778"/>
      <c r="AW1442" s="778"/>
      <c r="AX1442" s="778"/>
      <c r="AY1442" s="778"/>
      <c r="AZ1442" s="778"/>
      <c r="BA1442" s="778"/>
      <c r="BB1442" s="778"/>
      <c r="BC1442" s="778"/>
      <c r="BD1442" s="778"/>
      <c r="BE1442" s="778"/>
      <c r="BF1442" s="778"/>
      <c r="BG1442" s="778"/>
      <c r="BH1442" s="778"/>
      <c r="BI1442" s="778"/>
      <c r="BJ1442" s="778"/>
      <c r="BK1442" s="778"/>
      <c r="BL1442" s="778"/>
      <c r="BM1442" s="778"/>
      <c r="BN1442" s="778"/>
      <c r="BO1442" s="778"/>
      <c r="BP1442" s="778"/>
      <c r="BQ1442" s="778"/>
      <c r="BR1442" s="778"/>
      <c r="BS1442" s="778"/>
      <c r="BT1442" s="778"/>
      <c r="BU1442" s="778"/>
      <c r="BV1442" s="778"/>
      <c r="BW1442" s="778"/>
      <c r="BX1442" s="778"/>
      <c r="BY1442" s="778"/>
      <c r="BZ1442" s="778"/>
      <c r="CA1442" s="778"/>
      <c r="CB1442" s="778"/>
      <c r="CC1442" s="778"/>
      <c r="CD1442" s="778"/>
      <c r="CE1442" s="778"/>
      <c r="CF1442" s="778"/>
      <c r="CG1442" s="778"/>
      <c r="CH1442" s="778"/>
      <c r="CI1442" s="778"/>
      <c r="CJ1442" s="778"/>
      <c r="CK1442" s="778"/>
      <c r="CL1442" s="778"/>
      <c r="CM1442" s="778"/>
      <c r="CN1442" s="778"/>
      <c r="CO1442" s="778"/>
      <c r="CP1442" s="778"/>
      <c r="CQ1442" s="778"/>
      <c r="CR1442" s="778"/>
      <c r="CS1442" s="778"/>
      <c r="CT1442" s="778"/>
      <c r="CU1442" s="778"/>
      <c r="CV1442" s="778"/>
      <c r="CW1442" s="778"/>
      <c r="CX1442" s="778"/>
      <c r="CY1442" s="778"/>
      <c r="CZ1442" s="778"/>
      <c r="DA1442" s="778"/>
      <c r="DB1442" s="778"/>
      <c r="DC1442" s="778"/>
      <c r="DD1442" s="778"/>
      <c r="DE1442" s="778"/>
      <c r="DF1442" s="778"/>
      <c r="DG1442" s="778"/>
      <c r="DH1442" s="778"/>
      <c r="DI1442" s="778"/>
      <c r="DJ1442" s="778"/>
      <c r="DK1442" s="778"/>
      <c r="DL1442" s="778"/>
      <c r="DM1442" s="778"/>
      <c r="DN1442" s="778"/>
      <c r="DO1442" s="778"/>
      <c r="DP1442" s="778"/>
      <c r="DQ1442" s="778"/>
      <c r="DR1442" s="778"/>
      <c r="DS1442" s="778"/>
      <c r="DT1442" s="778"/>
      <c r="DU1442" s="778"/>
      <c r="DV1442" s="778"/>
      <c r="DW1442" s="778"/>
      <c r="DX1442" s="778"/>
      <c r="DY1442" s="778"/>
      <c r="DZ1442" s="778"/>
      <c r="EA1442" s="778"/>
      <c r="EB1442" s="778"/>
      <c r="EC1442" s="778"/>
      <c r="ED1442" s="778"/>
      <c r="EE1442" s="778"/>
      <c r="EF1442" s="778"/>
      <c r="EG1442" s="778"/>
      <c r="EH1442" s="778"/>
      <c r="EI1442" s="778"/>
      <c r="EJ1442" s="778"/>
      <c r="EK1442" s="778"/>
      <c r="EL1442" s="778"/>
      <c r="EM1442" s="778"/>
      <c r="EN1442" s="778"/>
      <c r="EO1442" s="778"/>
      <c r="EP1442" s="778"/>
      <c r="EQ1442" s="778"/>
      <c r="ER1442" s="778"/>
      <c r="ES1442" s="778"/>
      <c r="ET1442" s="778"/>
      <c r="EU1442" s="778"/>
      <c r="EV1442" s="778"/>
      <c r="EW1442" s="778"/>
      <c r="EX1442" s="778"/>
      <c r="EY1442" s="778"/>
      <c r="EZ1442" s="778"/>
      <c r="FA1442" s="778"/>
      <c r="FB1442" s="778"/>
      <c r="FC1442" s="778"/>
      <c r="FD1442" s="778"/>
      <c r="FE1442" s="778"/>
      <c r="FF1442" s="778"/>
      <c r="FG1442" s="778"/>
      <c r="FH1442" s="778"/>
      <c r="FI1442" s="778"/>
      <c r="FJ1442" s="778"/>
      <c r="FK1442" s="778"/>
      <c r="FL1442" s="778"/>
      <c r="FM1442" s="778"/>
      <c r="FN1442" s="778"/>
      <c r="FO1442" s="778"/>
      <c r="FP1442" s="778"/>
      <c r="FQ1442" s="778"/>
      <c r="FR1442" s="778"/>
      <c r="FS1442" s="778"/>
      <c r="FT1442" s="778"/>
      <c r="FU1442" s="778"/>
      <c r="FV1442" s="778"/>
      <c r="FW1442" s="778"/>
      <c r="FX1442" s="778"/>
      <c r="FY1442" s="778"/>
      <c r="FZ1442" s="778"/>
      <c r="GA1442" s="778"/>
      <c r="GB1442" s="778"/>
      <c r="GC1442" s="778"/>
      <c r="GD1442" s="778"/>
      <c r="GE1442" s="778"/>
      <c r="GF1442" s="778"/>
      <c r="GG1442" s="778"/>
      <c r="GH1442" s="778"/>
      <c r="GI1442" s="778"/>
      <c r="GJ1442" s="778"/>
      <c r="GK1442" s="778"/>
      <c r="GL1442" s="778"/>
      <c r="GM1442" s="778"/>
      <c r="GN1442" s="778"/>
      <c r="GO1442" s="778"/>
      <c r="GP1442" s="778"/>
      <c r="GQ1442" s="778"/>
      <c r="GR1442" s="778"/>
      <c r="GS1442" s="778"/>
      <c r="GT1442" s="778"/>
      <c r="GU1442" s="778"/>
      <c r="GV1442" s="778"/>
      <c r="GW1442" s="778"/>
      <c r="GX1442" s="778"/>
      <c r="GY1442" s="778"/>
      <c r="GZ1442" s="778"/>
      <c r="HA1442" s="778"/>
      <c r="HB1442" s="778"/>
      <c r="HC1442" s="778"/>
      <c r="HD1442" s="778"/>
      <c r="HE1442" s="778"/>
      <c r="HF1442" s="778"/>
      <c r="HG1442" s="778"/>
      <c r="HH1442" s="778"/>
    </row>
    <row r="1443" spans="1:216" s="782" customFormat="1">
      <c r="A1443" s="779"/>
      <c r="B1443" s="780"/>
      <c r="C1443" s="780"/>
      <c r="D1443" s="780"/>
      <c r="E1443" s="780"/>
      <c r="F1443" s="780"/>
      <c r="G1443" s="780"/>
      <c r="H1443" s="780"/>
      <c r="I1443" s="780"/>
      <c r="J1443" s="780"/>
      <c r="K1443" s="780"/>
      <c r="L1443" s="780"/>
      <c r="M1443" s="780"/>
      <c r="N1443" s="780"/>
      <c r="O1443" s="780"/>
      <c r="P1443" s="780"/>
      <c r="Q1443" s="781"/>
      <c r="R1443" s="778"/>
      <c r="S1443" s="778"/>
      <c r="T1443" s="778"/>
      <c r="U1443" s="778"/>
      <c r="V1443" s="778"/>
      <c r="W1443" s="778"/>
      <c r="X1443" s="778"/>
      <c r="Y1443" s="778"/>
      <c r="Z1443" s="778"/>
      <c r="AA1443" s="778"/>
      <c r="AB1443" s="778"/>
      <c r="AC1443" s="778"/>
      <c r="AD1443" s="778"/>
      <c r="AE1443" s="778"/>
      <c r="AF1443" s="778"/>
      <c r="AG1443" s="778"/>
      <c r="AH1443" s="778"/>
      <c r="AI1443" s="778"/>
      <c r="AJ1443" s="778"/>
      <c r="AK1443" s="778"/>
      <c r="AL1443" s="778"/>
      <c r="AM1443" s="778"/>
      <c r="AN1443" s="778"/>
      <c r="AO1443" s="778"/>
      <c r="AP1443" s="778"/>
      <c r="AQ1443" s="778"/>
      <c r="AR1443" s="778"/>
      <c r="AS1443" s="778"/>
      <c r="AT1443" s="778"/>
      <c r="AU1443" s="778"/>
      <c r="AV1443" s="778"/>
      <c r="AW1443" s="778"/>
      <c r="AX1443" s="778"/>
      <c r="AY1443" s="778"/>
      <c r="AZ1443" s="778"/>
      <c r="BA1443" s="778"/>
      <c r="BB1443" s="778"/>
      <c r="BC1443" s="778"/>
      <c r="BD1443" s="778"/>
      <c r="BE1443" s="778"/>
      <c r="BF1443" s="778"/>
      <c r="BG1443" s="778"/>
      <c r="BH1443" s="778"/>
      <c r="BI1443" s="778"/>
      <c r="BJ1443" s="778"/>
      <c r="BK1443" s="778"/>
      <c r="BL1443" s="778"/>
      <c r="BM1443" s="778"/>
      <c r="BN1443" s="778"/>
      <c r="BO1443" s="778"/>
      <c r="BP1443" s="778"/>
      <c r="BQ1443" s="778"/>
      <c r="BR1443" s="778"/>
      <c r="BS1443" s="778"/>
      <c r="BT1443" s="778"/>
      <c r="BU1443" s="778"/>
      <c r="BV1443" s="778"/>
      <c r="BW1443" s="778"/>
      <c r="BX1443" s="778"/>
      <c r="BY1443" s="778"/>
      <c r="BZ1443" s="778"/>
      <c r="CA1443" s="778"/>
      <c r="CB1443" s="778"/>
      <c r="CC1443" s="778"/>
      <c r="CD1443" s="778"/>
      <c r="CE1443" s="778"/>
      <c r="CF1443" s="778"/>
      <c r="CG1443" s="778"/>
      <c r="CH1443" s="778"/>
      <c r="CI1443" s="778"/>
      <c r="CJ1443" s="778"/>
      <c r="CK1443" s="778"/>
      <c r="CL1443" s="778"/>
      <c r="CM1443" s="778"/>
      <c r="CN1443" s="778"/>
      <c r="CO1443" s="778"/>
      <c r="CP1443" s="778"/>
      <c r="CQ1443" s="778"/>
      <c r="CR1443" s="778"/>
      <c r="CS1443" s="778"/>
      <c r="CT1443" s="778"/>
      <c r="CU1443" s="778"/>
      <c r="CV1443" s="778"/>
      <c r="CW1443" s="778"/>
      <c r="CX1443" s="778"/>
      <c r="CY1443" s="778"/>
      <c r="CZ1443" s="778"/>
      <c r="DA1443" s="778"/>
      <c r="DB1443" s="778"/>
      <c r="DC1443" s="778"/>
      <c r="DD1443" s="778"/>
      <c r="DE1443" s="778"/>
      <c r="DF1443" s="778"/>
      <c r="DG1443" s="778"/>
      <c r="DH1443" s="778"/>
      <c r="DI1443" s="778"/>
      <c r="DJ1443" s="778"/>
      <c r="DK1443" s="778"/>
      <c r="DL1443" s="778"/>
      <c r="DM1443" s="778"/>
      <c r="DN1443" s="778"/>
      <c r="DO1443" s="778"/>
      <c r="DP1443" s="778"/>
      <c r="DQ1443" s="778"/>
      <c r="DR1443" s="778"/>
      <c r="DS1443" s="778"/>
      <c r="DT1443" s="778"/>
      <c r="DU1443" s="778"/>
      <c r="DV1443" s="778"/>
      <c r="DW1443" s="778"/>
      <c r="DX1443" s="778"/>
      <c r="DY1443" s="778"/>
      <c r="DZ1443" s="778"/>
      <c r="EA1443" s="778"/>
      <c r="EB1443" s="778"/>
      <c r="EC1443" s="778"/>
      <c r="ED1443" s="778"/>
      <c r="EE1443" s="778"/>
      <c r="EF1443" s="778"/>
      <c r="EG1443" s="778"/>
      <c r="EH1443" s="778"/>
      <c r="EI1443" s="778"/>
      <c r="EJ1443" s="778"/>
      <c r="EK1443" s="778"/>
      <c r="EL1443" s="778"/>
      <c r="EM1443" s="778"/>
      <c r="EN1443" s="778"/>
      <c r="EO1443" s="778"/>
      <c r="EP1443" s="778"/>
      <c r="EQ1443" s="778"/>
      <c r="ER1443" s="778"/>
      <c r="ES1443" s="778"/>
      <c r="ET1443" s="778"/>
      <c r="EU1443" s="778"/>
      <c r="EV1443" s="778"/>
      <c r="EW1443" s="778"/>
      <c r="EX1443" s="778"/>
      <c r="EY1443" s="778"/>
      <c r="EZ1443" s="778"/>
      <c r="FA1443" s="778"/>
      <c r="FB1443" s="778"/>
      <c r="FC1443" s="778"/>
      <c r="FD1443" s="778"/>
      <c r="FE1443" s="778"/>
      <c r="FF1443" s="778"/>
      <c r="FG1443" s="778"/>
      <c r="FH1443" s="778"/>
      <c r="FI1443" s="778"/>
      <c r="FJ1443" s="778"/>
      <c r="FK1443" s="778"/>
      <c r="FL1443" s="778"/>
      <c r="FM1443" s="778"/>
      <c r="FN1443" s="778"/>
      <c r="FO1443" s="778"/>
      <c r="FP1443" s="778"/>
      <c r="FQ1443" s="778"/>
      <c r="FR1443" s="778"/>
      <c r="FS1443" s="778"/>
      <c r="FT1443" s="778"/>
      <c r="FU1443" s="778"/>
      <c r="FV1443" s="778"/>
      <c r="FW1443" s="778"/>
      <c r="FX1443" s="778"/>
      <c r="FY1443" s="778"/>
      <c r="FZ1443" s="778"/>
      <c r="GA1443" s="778"/>
      <c r="GB1443" s="778"/>
      <c r="GC1443" s="778"/>
      <c r="GD1443" s="778"/>
      <c r="GE1443" s="778"/>
      <c r="GF1443" s="778"/>
      <c r="GG1443" s="778"/>
      <c r="GH1443" s="778"/>
      <c r="GI1443" s="778"/>
      <c r="GJ1443" s="778"/>
      <c r="GK1443" s="778"/>
      <c r="GL1443" s="778"/>
      <c r="GM1443" s="778"/>
      <c r="GN1443" s="778"/>
      <c r="GO1443" s="778"/>
      <c r="GP1443" s="778"/>
      <c r="GQ1443" s="778"/>
      <c r="GR1443" s="778"/>
      <c r="GS1443" s="778"/>
      <c r="GT1443" s="778"/>
      <c r="GU1443" s="778"/>
      <c r="GV1443" s="778"/>
      <c r="GW1443" s="778"/>
      <c r="GX1443" s="778"/>
      <c r="GY1443" s="778"/>
      <c r="GZ1443" s="778"/>
      <c r="HA1443" s="778"/>
      <c r="HB1443" s="778"/>
      <c r="HC1443" s="778"/>
      <c r="HD1443" s="778"/>
      <c r="HE1443" s="778"/>
      <c r="HF1443" s="778"/>
      <c r="HG1443" s="778"/>
      <c r="HH1443" s="778"/>
    </row>
    <row r="1444" spans="1:216" s="782" customFormat="1">
      <c r="A1444" s="779"/>
      <c r="B1444" s="780"/>
      <c r="C1444" s="780"/>
      <c r="D1444" s="780"/>
      <c r="E1444" s="780"/>
      <c r="F1444" s="780"/>
      <c r="G1444" s="780"/>
      <c r="H1444" s="780"/>
      <c r="I1444" s="780"/>
      <c r="J1444" s="780"/>
      <c r="K1444" s="780"/>
      <c r="L1444" s="780"/>
      <c r="M1444" s="780"/>
      <c r="N1444" s="780"/>
      <c r="O1444" s="780"/>
      <c r="P1444" s="780"/>
      <c r="Q1444" s="781"/>
      <c r="R1444" s="778"/>
      <c r="S1444" s="778"/>
      <c r="T1444" s="778"/>
      <c r="U1444" s="778"/>
      <c r="V1444" s="778"/>
      <c r="W1444" s="778"/>
      <c r="X1444" s="778"/>
      <c r="Y1444" s="778"/>
      <c r="Z1444" s="778"/>
      <c r="AA1444" s="778"/>
      <c r="AB1444" s="778"/>
      <c r="AC1444" s="778"/>
      <c r="AD1444" s="778"/>
      <c r="AE1444" s="778"/>
      <c r="AF1444" s="778"/>
      <c r="AG1444" s="778"/>
      <c r="AH1444" s="778"/>
      <c r="AI1444" s="778"/>
      <c r="AJ1444" s="778"/>
      <c r="AK1444" s="778"/>
      <c r="AL1444" s="778"/>
      <c r="AM1444" s="778"/>
      <c r="AN1444" s="778"/>
      <c r="AO1444" s="778"/>
      <c r="AP1444" s="778"/>
      <c r="AQ1444" s="778"/>
      <c r="AR1444" s="778"/>
      <c r="AS1444" s="778"/>
      <c r="AT1444" s="778"/>
      <c r="AU1444" s="778"/>
      <c r="AV1444" s="778"/>
      <c r="AW1444" s="778"/>
      <c r="AX1444" s="778"/>
      <c r="AY1444" s="778"/>
      <c r="AZ1444" s="778"/>
      <c r="BA1444" s="778"/>
      <c r="BB1444" s="778"/>
      <c r="BC1444" s="778"/>
      <c r="BD1444" s="778"/>
      <c r="BE1444" s="778"/>
      <c r="BF1444" s="778"/>
      <c r="BG1444" s="778"/>
      <c r="BH1444" s="778"/>
      <c r="BI1444" s="778"/>
      <c r="BJ1444" s="778"/>
      <c r="BK1444" s="778"/>
      <c r="BL1444" s="778"/>
      <c r="BM1444" s="778"/>
      <c r="BN1444" s="778"/>
      <c r="BO1444" s="778"/>
      <c r="BP1444" s="778"/>
      <c r="BQ1444" s="778"/>
      <c r="BR1444" s="778"/>
      <c r="BS1444" s="778"/>
      <c r="BT1444" s="778"/>
      <c r="BU1444" s="778"/>
      <c r="BV1444" s="778"/>
      <c r="BW1444" s="778"/>
      <c r="BX1444" s="778"/>
      <c r="BY1444" s="778"/>
      <c r="BZ1444" s="778"/>
      <c r="CA1444" s="778"/>
      <c r="CB1444" s="778"/>
      <c r="CC1444" s="778"/>
      <c r="CD1444" s="778"/>
      <c r="CE1444" s="778"/>
      <c r="CF1444" s="778"/>
      <c r="CG1444" s="778"/>
      <c r="CH1444" s="778"/>
      <c r="CI1444" s="778"/>
      <c r="CJ1444" s="778"/>
      <c r="CK1444" s="778"/>
      <c r="CL1444" s="778"/>
      <c r="CM1444" s="778"/>
      <c r="CN1444" s="778"/>
      <c r="CO1444" s="778"/>
      <c r="CP1444" s="778"/>
      <c r="CQ1444" s="778"/>
      <c r="CR1444" s="778"/>
      <c r="CS1444" s="778"/>
      <c r="CT1444" s="778"/>
      <c r="CU1444" s="778"/>
      <c r="CV1444" s="778"/>
      <c r="CW1444" s="778"/>
      <c r="CX1444" s="778"/>
      <c r="CY1444" s="778"/>
      <c r="CZ1444" s="778"/>
      <c r="DA1444" s="778"/>
      <c r="DB1444" s="778"/>
      <c r="DC1444" s="778"/>
      <c r="DD1444" s="778"/>
      <c r="DE1444" s="778"/>
      <c r="DF1444" s="778"/>
      <c r="DG1444" s="778"/>
      <c r="DH1444" s="778"/>
      <c r="DI1444" s="778"/>
      <c r="DJ1444" s="778"/>
      <c r="DK1444" s="778"/>
      <c r="DL1444" s="778"/>
      <c r="DM1444" s="778"/>
      <c r="DN1444" s="778"/>
      <c r="DO1444" s="778"/>
      <c r="DP1444" s="778"/>
      <c r="DQ1444" s="778"/>
      <c r="DR1444" s="778"/>
      <c r="DS1444" s="778"/>
      <c r="DT1444" s="778"/>
      <c r="DU1444" s="778"/>
      <c r="DV1444" s="778"/>
      <c r="DW1444" s="778"/>
      <c r="DX1444" s="778"/>
      <c r="DY1444" s="778"/>
      <c r="DZ1444" s="778"/>
      <c r="EA1444" s="778"/>
      <c r="EB1444" s="778"/>
      <c r="EC1444" s="778"/>
      <c r="ED1444" s="778"/>
      <c r="EE1444" s="778"/>
      <c r="EF1444" s="778"/>
      <c r="EG1444" s="778"/>
      <c r="EH1444" s="778"/>
      <c r="EI1444" s="778"/>
      <c r="EJ1444" s="778"/>
      <c r="EK1444" s="778"/>
      <c r="EL1444" s="778"/>
      <c r="EM1444" s="778"/>
      <c r="EN1444" s="778"/>
      <c r="EO1444" s="778"/>
      <c r="EP1444" s="778"/>
      <c r="EQ1444" s="778"/>
      <c r="ER1444" s="778"/>
      <c r="ES1444" s="778"/>
      <c r="ET1444" s="778"/>
      <c r="EU1444" s="778"/>
      <c r="EV1444" s="778"/>
      <c r="EW1444" s="778"/>
      <c r="EX1444" s="778"/>
      <c r="EY1444" s="778"/>
      <c r="EZ1444" s="778"/>
      <c r="FA1444" s="778"/>
      <c r="FB1444" s="778"/>
      <c r="FC1444" s="778"/>
      <c r="FD1444" s="778"/>
      <c r="FE1444" s="778"/>
      <c r="FF1444" s="778"/>
      <c r="FG1444" s="778"/>
      <c r="FH1444" s="778"/>
      <c r="FI1444" s="778"/>
      <c r="FJ1444" s="778"/>
      <c r="FK1444" s="778"/>
      <c r="FL1444" s="778"/>
      <c r="FM1444" s="778"/>
      <c r="FN1444" s="778"/>
      <c r="FO1444" s="778"/>
      <c r="FP1444" s="778"/>
      <c r="FQ1444" s="778"/>
      <c r="FR1444" s="778"/>
      <c r="FS1444" s="778"/>
      <c r="FT1444" s="778"/>
      <c r="FU1444" s="778"/>
      <c r="FV1444" s="778"/>
      <c r="FW1444" s="778"/>
      <c r="FX1444" s="778"/>
      <c r="FY1444" s="778"/>
      <c r="FZ1444" s="778"/>
      <c r="GA1444" s="778"/>
      <c r="GB1444" s="778"/>
      <c r="GC1444" s="778"/>
      <c r="GD1444" s="778"/>
      <c r="GE1444" s="778"/>
      <c r="GF1444" s="778"/>
      <c r="GG1444" s="778"/>
      <c r="GH1444" s="778"/>
      <c r="GI1444" s="778"/>
      <c r="GJ1444" s="778"/>
      <c r="GK1444" s="778"/>
      <c r="GL1444" s="778"/>
      <c r="GM1444" s="778"/>
      <c r="GN1444" s="778"/>
      <c r="GO1444" s="778"/>
      <c r="GP1444" s="778"/>
      <c r="GQ1444" s="778"/>
      <c r="GR1444" s="778"/>
      <c r="GS1444" s="778"/>
      <c r="GT1444" s="778"/>
      <c r="GU1444" s="778"/>
      <c r="GV1444" s="778"/>
      <c r="GW1444" s="778"/>
      <c r="GX1444" s="778"/>
      <c r="GY1444" s="778"/>
      <c r="GZ1444" s="778"/>
      <c r="HA1444" s="778"/>
      <c r="HB1444" s="778"/>
      <c r="HC1444" s="778"/>
      <c r="HD1444" s="778"/>
      <c r="HE1444" s="778"/>
      <c r="HF1444" s="778"/>
      <c r="HG1444" s="778"/>
      <c r="HH1444" s="778"/>
    </row>
    <row r="1445" spans="1:216" s="782" customFormat="1">
      <c r="A1445" s="779"/>
      <c r="B1445" s="780"/>
      <c r="C1445" s="780"/>
      <c r="D1445" s="780"/>
      <c r="E1445" s="780"/>
      <c r="F1445" s="780"/>
      <c r="G1445" s="780"/>
      <c r="H1445" s="780"/>
      <c r="I1445" s="780"/>
      <c r="J1445" s="780"/>
      <c r="K1445" s="780"/>
      <c r="L1445" s="780"/>
      <c r="M1445" s="780"/>
      <c r="N1445" s="780"/>
      <c r="O1445" s="780"/>
      <c r="P1445" s="780"/>
      <c r="Q1445" s="781"/>
      <c r="R1445" s="778"/>
      <c r="S1445" s="778"/>
      <c r="T1445" s="778"/>
      <c r="U1445" s="778"/>
      <c r="V1445" s="778"/>
      <c r="W1445" s="778"/>
      <c r="X1445" s="778"/>
      <c r="Y1445" s="778"/>
      <c r="Z1445" s="778"/>
      <c r="AA1445" s="778"/>
      <c r="AB1445" s="778"/>
      <c r="AC1445" s="778"/>
      <c r="AD1445" s="778"/>
      <c r="AE1445" s="778"/>
      <c r="AF1445" s="778"/>
      <c r="AG1445" s="778"/>
      <c r="AH1445" s="778"/>
      <c r="AI1445" s="778"/>
      <c r="AJ1445" s="778"/>
      <c r="AK1445" s="778"/>
      <c r="AL1445" s="778"/>
      <c r="AM1445" s="778"/>
      <c r="AN1445" s="778"/>
      <c r="AO1445" s="778"/>
      <c r="AP1445" s="778"/>
      <c r="AQ1445" s="778"/>
      <c r="AR1445" s="778"/>
      <c r="AS1445" s="778"/>
      <c r="AT1445" s="778"/>
      <c r="AU1445" s="778"/>
      <c r="AV1445" s="778"/>
      <c r="AW1445" s="778"/>
      <c r="AX1445" s="778"/>
      <c r="AY1445" s="778"/>
      <c r="AZ1445" s="778"/>
      <c r="BA1445" s="778"/>
      <c r="BB1445" s="778"/>
      <c r="BC1445" s="778"/>
      <c r="BD1445" s="778"/>
      <c r="BE1445" s="778"/>
      <c r="BF1445" s="778"/>
      <c r="BG1445" s="778"/>
      <c r="BH1445" s="778"/>
      <c r="BI1445" s="778"/>
      <c r="BJ1445" s="778"/>
      <c r="BK1445" s="778"/>
      <c r="BL1445" s="778"/>
      <c r="BM1445" s="778"/>
      <c r="BN1445" s="778"/>
      <c r="BO1445" s="778"/>
      <c r="BP1445" s="778"/>
      <c r="BQ1445" s="778"/>
      <c r="BR1445" s="778"/>
      <c r="BS1445" s="778"/>
      <c r="BT1445" s="778"/>
      <c r="BU1445" s="778"/>
      <c r="BV1445" s="778"/>
      <c r="BW1445" s="778"/>
      <c r="BX1445" s="778"/>
      <c r="BY1445" s="778"/>
      <c r="BZ1445" s="778"/>
      <c r="CA1445" s="778"/>
      <c r="CB1445" s="778"/>
      <c r="CC1445" s="778"/>
      <c r="CD1445" s="778"/>
      <c r="CE1445" s="778"/>
      <c r="CF1445" s="778"/>
      <c r="CG1445" s="778"/>
      <c r="CH1445" s="778"/>
      <c r="CI1445" s="778"/>
      <c r="CJ1445" s="778"/>
      <c r="CK1445" s="778"/>
      <c r="CL1445" s="778"/>
      <c r="CM1445" s="778"/>
      <c r="CN1445" s="778"/>
      <c r="CO1445" s="778"/>
      <c r="CP1445" s="778"/>
      <c r="CQ1445" s="778"/>
      <c r="CR1445" s="778"/>
      <c r="CS1445" s="778"/>
      <c r="CT1445" s="778"/>
      <c r="CU1445" s="778"/>
      <c r="CV1445" s="778"/>
      <c r="CW1445" s="778"/>
      <c r="CX1445" s="778"/>
      <c r="CY1445" s="778"/>
      <c r="CZ1445" s="778"/>
      <c r="DA1445" s="778"/>
      <c r="DB1445" s="778"/>
      <c r="DC1445" s="778"/>
      <c r="DD1445" s="778"/>
      <c r="DE1445" s="778"/>
      <c r="DF1445" s="778"/>
      <c r="DG1445" s="778"/>
      <c r="DH1445" s="778"/>
      <c r="DI1445" s="778"/>
      <c r="DJ1445" s="778"/>
      <c r="DK1445" s="778"/>
      <c r="DL1445" s="778"/>
      <c r="DM1445" s="778"/>
      <c r="DN1445" s="778"/>
      <c r="DO1445" s="778"/>
      <c r="DP1445" s="778"/>
      <c r="DQ1445" s="778"/>
      <c r="DR1445" s="778"/>
      <c r="DS1445" s="778"/>
      <c r="DT1445" s="778"/>
      <c r="DU1445" s="778"/>
      <c r="DV1445" s="778"/>
      <c r="DW1445" s="778"/>
      <c r="DX1445" s="778"/>
      <c r="DY1445" s="778"/>
      <c r="DZ1445" s="778"/>
      <c r="EA1445" s="778"/>
      <c r="EB1445" s="778"/>
      <c r="EC1445" s="778"/>
      <c r="ED1445" s="778"/>
      <c r="EE1445" s="778"/>
      <c r="EF1445" s="778"/>
      <c r="EG1445" s="778"/>
      <c r="EH1445" s="778"/>
      <c r="EI1445" s="778"/>
      <c r="EJ1445" s="778"/>
      <c r="EK1445" s="778"/>
      <c r="EL1445" s="778"/>
      <c r="EM1445" s="778"/>
      <c r="EN1445" s="778"/>
      <c r="EO1445" s="778"/>
      <c r="EP1445" s="778"/>
      <c r="EQ1445" s="778"/>
      <c r="ER1445" s="778"/>
      <c r="ES1445" s="778"/>
      <c r="ET1445" s="778"/>
      <c r="EU1445" s="778"/>
      <c r="EV1445" s="778"/>
      <c r="EW1445" s="778"/>
      <c r="EX1445" s="778"/>
      <c r="EY1445" s="778"/>
      <c r="EZ1445" s="778"/>
      <c r="FA1445" s="778"/>
      <c r="FB1445" s="778"/>
      <c r="FC1445" s="778"/>
      <c r="FD1445" s="778"/>
      <c r="FE1445" s="778"/>
      <c r="FF1445" s="778"/>
      <c r="FG1445" s="778"/>
      <c r="FH1445" s="778"/>
      <c r="FI1445" s="778"/>
      <c r="FJ1445" s="778"/>
      <c r="FK1445" s="778"/>
      <c r="FL1445" s="778"/>
      <c r="FM1445" s="778"/>
      <c r="FN1445" s="778"/>
      <c r="FO1445" s="778"/>
      <c r="FP1445" s="778"/>
      <c r="FQ1445" s="778"/>
      <c r="FR1445" s="778"/>
      <c r="FS1445" s="778"/>
      <c r="FT1445" s="778"/>
      <c r="FU1445" s="778"/>
      <c r="FV1445" s="778"/>
      <c r="FW1445" s="778"/>
      <c r="FX1445" s="778"/>
      <c r="FY1445" s="778"/>
      <c r="FZ1445" s="778"/>
      <c r="GA1445" s="778"/>
      <c r="GB1445" s="778"/>
      <c r="GC1445" s="778"/>
      <c r="GD1445" s="778"/>
      <c r="GE1445" s="778"/>
      <c r="GF1445" s="778"/>
      <c r="GG1445" s="778"/>
      <c r="GH1445" s="778"/>
      <c r="GI1445" s="778"/>
      <c r="GJ1445" s="778"/>
      <c r="GK1445" s="778"/>
      <c r="GL1445" s="778"/>
      <c r="GM1445" s="778"/>
      <c r="GN1445" s="778"/>
      <c r="GO1445" s="778"/>
      <c r="GP1445" s="778"/>
      <c r="GQ1445" s="778"/>
      <c r="GR1445" s="778"/>
      <c r="GS1445" s="778"/>
      <c r="GT1445" s="778"/>
      <c r="GU1445" s="778"/>
      <c r="GV1445" s="778"/>
      <c r="GW1445" s="778"/>
      <c r="GX1445" s="778"/>
      <c r="GY1445" s="778"/>
      <c r="GZ1445" s="778"/>
      <c r="HA1445" s="778"/>
      <c r="HB1445" s="778"/>
      <c r="HC1445" s="778"/>
      <c r="HD1445" s="778"/>
      <c r="HE1445" s="778"/>
      <c r="HF1445" s="778"/>
      <c r="HG1445" s="778"/>
      <c r="HH1445" s="778"/>
    </row>
    <row r="1446" spans="1:216" s="782" customFormat="1">
      <c r="A1446" s="779"/>
      <c r="B1446" s="780"/>
      <c r="C1446" s="780"/>
      <c r="D1446" s="780"/>
      <c r="E1446" s="780"/>
      <c r="F1446" s="780"/>
      <c r="G1446" s="780"/>
      <c r="H1446" s="780"/>
      <c r="I1446" s="780"/>
      <c r="J1446" s="780"/>
      <c r="K1446" s="780"/>
      <c r="L1446" s="780"/>
      <c r="M1446" s="780"/>
      <c r="N1446" s="780"/>
      <c r="O1446" s="780"/>
      <c r="P1446" s="780"/>
      <c r="Q1446" s="781"/>
      <c r="R1446" s="778"/>
      <c r="S1446" s="778"/>
      <c r="T1446" s="778"/>
      <c r="U1446" s="778"/>
      <c r="V1446" s="778"/>
      <c r="W1446" s="778"/>
      <c r="X1446" s="778"/>
      <c r="Y1446" s="778"/>
      <c r="Z1446" s="778"/>
      <c r="AA1446" s="778"/>
      <c r="AB1446" s="778"/>
      <c r="AC1446" s="778"/>
      <c r="AD1446" s="778"/>
      <c r="AE1446" s="778"/>
      <c r="AF1446" s="778"/>
      <c r="AG1446" s="778"/>
      <c r="AH1446" s="778"/>
      <c r="AI1446" s="778"/>
      <c r="AJ1446" s="778"/>
      <c r="AK1446" s="778"/>
      <c r="AL1446" s="778"/>
      <c r="AM1446" s="778"/>
      <c r="AN1446" s="778"/>
      <c r="AO1446" s="778"/>
      <c r="AP1446" s="778"/>
      <c r="AQ1446" s="778"/>
      <c r="AR1446" s="778"/>
      <c r="AS1446" s="778"/>
      <c r="AT1446" s="778"/>
      <c r="AU1446" s="778"/>
      <c r="AV1446" s="778"/>
      <c r="AW1446" s="778"/>
      <c r="AX1446" s="778"/>
      <c r="AY1446" s="778"/>
      <c r="AZ1446" s="778"/>
      <c r="BA1446" s="778"/>
      <c r="BB1446" s="778"/>
      <c r="BC1446" s="778"/>
      <c r="BD1446" s="778"/>
      <c r="BE1446" s="778"/>
      <c r="BF1446" s="778"/>
      <c r="BG1446" s="778"/>
      <c r="BH1446" s="778"/>
      <c r="BI1446" s="778"/>
      <c r="BJ1446" s="778"/>
      <c r="BK1446" s="778"/>
      <c r="BL1446" s="778"/>
      <c r="BM1446" s="778"/>
      <c r="BN1446" s="778"/>
      <c r="BO1446" s="778"/>
      <c r="BP1446" s="778"/>
      <c r="BQ1446" s="778"/>
      <c r="BR1446" s="778"/>
      <c r="BS1446" s="778"/>
      <c r="BT1446" s="778"/>
      <c r="BU1446" s="778"/>
      <c r="BV1446" s="778"/>
      <c r="BW1446" s="778"/>
      <c r="BX1446" s="778"/>
      <c r="BY1446" s="778"/>
      <c r="BZ1446" s="778"/>
      <c r="CA1446" s="778"/>
      <c r="CB1446" s="778"/>
      <c r="CC1446" s="778"/>
      <c r="CD1446" s="778"/>
      <c r="CE1446" s="778"/>
      <c r="CF1446" s="778"/>
      <c r="CG1446" s="778"/>
      <c r="CH1446" s="778"/>
      <c r="CI1446" s="778"/>
      <c r="CJ1446" s="778"/>
      <c r="CK1446" s="778"/>
      <c r="CL1446" s="778"/>
      <c r="CM1446" s="778"/>
      <c r="CN1446" s="778"/>
      <c r="CO1446" s="778"/>
      <c r="CP1446" s="778"/>
      <c r="CQ1446" s="778"/>
      <c r="CR1446" s="778"/>
      <c r="CS1446" s="778"/>
      <c r="CT1446" s="778"/>
      <c r="CU1446" s="778"/>
      <c r="CV1446" s="778"/>
      <c r="CW1446" s="778"/>
      <c r="CX1446" s="778"/>
      <c r="CY1446" s="778"/>
      <c r="CZ1446" s="778"/>
      <c r="DA1446" s="778"/>
      <c r="DB1446" s="778"/>
      <c r="DC1446" s="778"/>
      <c r="DD1446" s="778"/>
      <c r="DE1446" s="778"/>
      <c r="DF1446" s="778"/>
      <c r="DG1446" s="778"/>
      <c r="DH1446" s="778"/>
      <c r="DI1446" s="778"/>
      <c r="DJ1446" s="778"/>
      <c r="DK1446" s="778"/>
      <c r="DL1446" s="778"/>
      <c r="DM1446" s="778"/>
      <c r="DN1446" s="778"/>
      <c r="DO1446" s="778"/>
      <c r="DP1446" s="778"/>
      <c r="DQ1446" s="778"/>
      <c r="DR1446" s="778"/>
      <c r="DS1446" s="778"/>
      <c r="DT1446" s="778"/>
      <c r="DU1446" s="778"/>
      <c r="DV1446" s="778"/>
      <c r="DW1446" s="778"/>
      <c r="DX1446" s="778"/>
      <c r="DY1446" s="778"/>
      <c r="DZ1446" s="778"/>
      <c r="EA1446" s="778"/>
      <c r="EB1446" s="778"/>
      <c r="EC1446" s="778"/>
      <c r="ED1446" s="778"/>
      <c r="EE1446" s="778"/>
      <c r="EF1446" s="778"/>
      <c r="EG1446" s="778"/>
      <c r="EH1446" s="778"/>
      <c r="EI1446" s="778"/>
      <c r="EJ1446" s="778"/>
      <c r="EK1446" s="778"/>
      <c r="EL1446" s="778"/>
      <c r="EM1446" s="778"/>
      <c r="EN1446" s="778"/>
      <c r="EO1446" s="778"/>
      <c r="EP1446" s="778"/>
      <c r="EQ1446" s="778"/>
      <c r="ER1446" s="778"/>
      <c r="ES1446" s="778"/>
      <c r="ET1446" s="778"/>
      <c r="EU1446" s="778"/>
      <c r="EV1446" s="778"/>
      <c r="EW1446" s="778"/>
      <c r="EX1446" s="778"/>
      <c r="EY1446" s="778"/>
      <c r="EZ1446" s="778"/>
      <c r="FA1446" s="778"/>
      <c r="FB1446" s="778"/>
      <c r="FC1446" s="778"/>
      <c r="FD1446" s="778"/>
      <c r="FE1446" s="778"/>
      <c r="FF1446" s="778"/>
      <c r="FG1446" s="778"/>
      <c r="FH1446" s="778"/>
      <c r="FI1446" s="778"/>
      <c r="FJ1446" s="778"/>
      <c r="FK1446" s="778"/>
      <c r="FL1446" s="778"/>
      <c r="FM1446" s="778"/>
      <c r="FN1446" s="778"/>
      <c r="FO1446" s="778"/>
      <c r="FP1446" s="778"/>
      <c r="FQ1446" s="778"/>
      <c r="FR1446" s="778"/>
      <c r="FS1446" s="778"/>
      <c r="FT1446" s="778"/>
      <c r="FU1446" s="778"/>
      <c r="FV1446" s="778"/>
      <c r="FW1446" s="778"/>
      <c r="FX1446" s="778"/>
      <c r="FY1446" s="778"/>
      <c r="FZ1446" s="778"/>
      <c r="GA1446" s="778"/>
      <c r="GB1446" s="778"/>
      <c r="GC1446" s="778"/>
      <c r="GD1446" s="778"/>
      <c r="GE1446" s="778"/>
      <c r="GF1446" s="778"/>
      <c r="GG1446" s="778"/>
      <c r="GH1446" s="778"/>
      <c r="GI1446" s="778"/>
      <c r="GJ1446" s="778"/>
      <c r="GK1446" s="778"/>
      <c r="GL1446" s="778"/>
      <c r="GM1446" s="778"/>
      <c r="GN1446" s="778"/>
      <c r="GO1446" s="778"/>
      <c r="GP1446" s="778"/>
      <c r="GQ1446" s="778"/>
      <c r="GR1446" s="778"/>
      <c r="GS1446" s="778"/>
      <c r="GT1446" s="778"/>
      <c r="GU1446" s="778"/>
      <c r="GV1446" s="778"/>
      <c r="GW1446" s="778"/>
      <c r="GX1446" s="778"/>
      <c r="GY1446" s="778"/>
      <c r="GZ1446" s="778"/>
      <c r="HA1446" s="778"/>
      <c r="HB1446" s="778"/>
      <c r="HC1446" s="778"/>
      <c r="HD1446" s="778"/>
      <c r="HE1446" s="778"/>
      <c r="HF1446" s="778"/>
      <c r="HG1446" s="778"/>
      <c r="HH1446" s="778"/>
    </row>
    <row r="1447" spans="1:216" s="782" customFormat="1">
      <c r="A1447" s="779"/>
      <c r="B1447" s="780"/>
      <c r="C1447" s="780"/>
      <c r="D1447" s="780"/>
      <c r="E1447" s="780"/>
      <c r="F1447" s="780"/>
      <c r="G1447" s="780"/>
      <c r="H1447" s="780"/>
      <c r="I1447" s="780"/>
      <c r="J1447" s="780"/>
      <c r="K1447" s="780"/>
      <c r="L1447" s="780"/>
      <c r="M1447" s="780"/>
      <c r="N1447" s="780"/>
      <c r="O1447" s="780"/>
      <c r="P1447" s="780"/>
      <c r="Q1447" s="781"/>
      <c r="R1447" s="778"/>
      <c r="S1447" s="778"/>
      <c r="T1447" s="778"/>
      <c r="U1447" s="778"/>
      <c r="V1447" s="778"/>
      <c r="W1447" s="778"/>
      <c r="X1447" s="778"/>
      <c r="Y1447" s="778"/>
      <c r="Z1447" s="778"/>
      <c r="AA1447" s="778"/>
      <c r="AB1447" s="778"/>
      <c r="AC1447" s="778"/>
      <c r="AD1447" s="778"/>
      <c r="AE1447" s="778"/>
      <c r="AF1447" s="778"/>
      <c r="AG1447" s="778"/>
      <c r="AH1447" s="778"/>
      <c r="AI1447" s="778"/>
      <c r="AJ1447" s="778"/>
      <c r="AK1447" s="778"/>
      <c r="AL1447" s="778"/>
      <c r="AM1447" s="778"/>
      <c r="AN1447" s="778"/>
      <c r="AO1447" s="778"/>
      <c r="AP1447" s="778"/>
      <c r="AQ1447" s="778"/>
      <c r="AR1447" s="778"/>
      <c r="AS1447" s="778"/>
      <c r="AT1447" s="778"/>
      <c r="AU1447" s="778"/>
      <c r="AV1447" s="778"/>
      <c r="AW1447" s="778"/>
      <c r="AX1447" s="778"/>
      <c r="AY1447" s="778"/>
      <c r="AZ1447" s="778"/>
      <c r="BA1447" s="778"/>
      <c r="BB1447" s="778"/>
      <c r="BC1447" s="778"/>
      <c r="BD1447" s="778"/>
      <c r="BE1447" s="778"/>
      <c r="BF1447" s="778"/>
      <c r="BG1447" s="778"/>
      <c r="BH1447" s="778"/>
      <c r="BI1447" s="778"/>
      <c r="BJ1447" s="778"/>
      <c r="BK1447" s="778"/>
      <c r="BL1447" s="778"/>
      <c r="BM1447" s="778"/>
      <c r="BN1447" s="778"/>
      <c r="BO1447" s="778"/>
      <c r="BP1447" s="778"/>
      <c r="BQ1447" s="778"/>
      <c r="BR1447" s="778"/>
      <c r="BS1447" s="778"/>
      <c r="BT1447" s="778"/>
      <c r="BU1447" s="778"/>
      <c r="BV1447" s="778"/>
      <c r="BW1447" s="778"/>
      <c r="BX1447" s="778"/>
      <c r="BY1447" s="778"/>
      <c r="BZ1447" s="778"/>
      <c r="CA1447" s="778"/>
      <c r="CB1447" s="778"/>
      <c r="CC1447" s="778"/>
      <c r="CD1447" s="778"/>
      <c r="CE1447" s="778"/>
      <c r="CF1447" s="778"/>
      <c r="CG1447" s="778"/>
      <c r="CH1447" s="778"/>
      <c r="CI1447" s="778"/>
      <c r="CJ1447" s="778"/>
      <c r="CK1447" s="778"/>
      <c r="CL1447" s="778"/>
      <c r="CM1447" s="778"/>
      <c r="CN1447" s="778"/>
      <c r="CO1447" s="778"/>
      <c r="CP1447" s="778"/>
      <c r="CQ1447" s="778"/>
      <c r="CR1447" s="778"/>
      <c r="CS1447" s="778"/>
      <c r="CT1447" s="778"/>
      <c r="CU1447" s="778"/>
      <c r="CV1447" s="778"/>
      <c r="CW1447" s="778"/>
      <c r="CX1447" s="778"/>
      <c r="CY1447" s="778"/>
      <c r="CZ1447" s="778"/>
      <c r="DA1447" s="778"/>
      <c r="DB1447" s="778"/>
      <c r="DC1447" s="778"/>
      <c r="DD1447" s="778"/>
      <c r="DE1447" s="778"/>
      <c r="DF1447" s="778"/>
      <c r="DG1447" s="778"/>
      <c r="DH1447" s="778"/>
      <c r="DI1447" s="778"/>
      <c r="DJ1447" s="778"/>
      <c r="DK1447" s="778"/>
      <c r="DL1447" s="778"/>
      <c r="DM1447" s="778"/>
      <c r="DN1447" s="778"/>
      <c r="DO1447" s="778"/>
      <c r="DP1447" s="778"/>
      <c r="DQ1447" s="778"/>
      <c r="DR1447" s="778"/>
      <c r="DS1447" s="778"/>
      <c r="DT1447" s="778"/>
      <c r="DU1447" s="778"/>
      <c r="DV1447" s="778"/>
      <c r="DW1447" s="778"/>
      <c r="DX1447" s="778"/>
      <c r="DY1447" s="778"/>
      <c r="DZ1447" s="778"/>
      <c r="EA1447" s="778"/>
      <c r="EB1447" s="778"/>
      <c r="EC1447" s="778"/>
      <c r="ED1447" s="778"/>
      <c r="EE1447" s="778"/>
      <c r="EF1447" s="778"/>
      <c r="EG1447" s="778"/>
      <c r="EH1447" s="778"/>
      <c r="EI1447" s="778"/>
      <c r="EJ1447" s="778"/>
      <c r="EK1447" s="778"/>
      <c r="EL1447" s="778"/>
      <c r="EM1447" s="778"/>
      <c r="EN1447" s="778"/>
      <c r="EO1447" s="778"/>
      <c r="EP1447" s="778"/>
      <c r="EQ1447" s="778"/>
      <c r="ER1447" s="778"/>
      <c r="ES1447" s="778"/>
      <c r="ET1447" s="778"/>
      <c r="EU1447" s="778"/>
      <c r="EV1447" s="778"/>
      <c r="EW1447" s="778"/>
      <c r="EX1447" s="778"/>
      <c r="EY1447" s="778"/>
      <c r="EZ1447" s="778"/>
      <c r="FA1447" s="778"/>
      <c r="FB1447" s="778"/>
      <c r="FC1447" s="778"/>
      <c r="FD1447" s="778"/>
      <c r="FE1447" s="778"/>
      <c r="FF1447" s="778"/>
      <c r="FG1447" s="778"/>
      <c r="FH1447" s="778"/>
      <c r="FI1447" s="778"/>
      <c r="FJ1447" s="778"/>
      <c r="FK1447" s="778"/>
      <c r="FL1447" s="778"/>
      <c r="FM1447" s="778"/>
      <c r="FN1447" s="778"/>
      <c r="FO1447" s="778"/>
      <c r="FP1447" s="778"/>
      <c r="FQ1447" s="778"/>
      <c r="FR1447" s="778"/>
      <c r="FS1447" s="778"/>
      <c r="FT1447" s="778"/>
      <c r="FU1447" s="778"/>
      <c r="FV1447" s="778"/>
      <c r="FW1447" s="778"/>
      <c r="FX1447" s="778"/>
      <c r="FY1447" s="778"/>
      <c r="FZ1447" s="778"/>
      <c r="GA1447" s="778"/>
      <c r="GB1447" s="778"/>
      <c r="GC1447" s="778"/>
      <c r="GD1447" s="778"/>
      <c r="GE1447" s="778"/>
      <c r="GF1447" s="778"/>
      <c r="GG1447" s="778"/>
      <c r="GH1447" s="778"/>
      <c r="GI1447" s="778"/>
      <c r="GJ1447" s="778"/>
      <c r="GK1447" s="778"/>
      <c r="GL1447" s="778"/>
      <c r="GM1447" s="778"/>
      <c r="GN1447" s="778"/>
      <c r="GO1447" s="778"/>
      <c r="GP1447" s="778"/>
      <c r="GQ1447" s="778"/>
      <c r="GR1447" s="778"/>
      <c r="GS1447" s="778"/>
      <c r="GT1447" s="778"/>
      <c r="GU1447" s="778"/>
      <c r="GV1447" s="778"/>
      <c r="GW1447" s="778"/>
      <c r="GX1447" s="778"/>
      <c r="GY1447" s="778"/>
      <c r="GZ1447" s="778"/>
      <c r="HA1447" s="778"/>
      <c r="HB1447" s="778"/>
      <c r="HC1447" s="778"/>
      <c r="HD1447" s="778"/>
      <c r="HE1447" s="778"/>
      <c r="HF1447" s="778"/>
      <c r="HG1447" s="778"/>
      <c r="HH1447" s="778"/>
    </row>
    <row r="1448" spans="1:216" s="782" customFormat="1">
      <c r="A1448" s="779"/>
      <c r="B1448" s="780"/>
      <c r="C1448" s="780"/>
      <c r="D1448" s="780"/>
      <c r="E1448" s="780"/>
      <c r="F1448" s="780"/>
      <c r="G1448" s="780"/>
      <c r="H1448" s="780"/>
      <c r="I1448" s="780"/>
      <c r="J1448" s="780"/>
      <c r="K1448" s="780"/>
      <c r="L1448" s="780"/>
      <c r="M1448" s="780"/>
      <c r="N1448" s="780"/>
      <c r="O1448" s="780"/>
      <c r="P1448" s="780"/>
      <c r="Q1448" s="781"/>
      <c r="R1448" s="778"/>
      <c r="S1448" s="778"/>
      <c r="T1448" s="778"/>
      <c r="U1448" s="778"/>
      <c r="V1448" s="778"/>
      <c r="W1448" s="778"/>
      <c r="X1448" s="778"/>
      <c r="Y1448" s="778"/>
      <c r="Z1448" s="778"/>
      <c r="AA1448" s="778"/>
      <c r="AB1448" s="778"/>
      <c r="AC1448" s="778"/>
      <c r="AD1448" s="778"/>
      <c r="AE1448" s="778"/>
      <c r="AF1448" s="778"/>
      <c r="AG1448" s="778"/>
      <c r="AH1448" s="778"/>
      <c r="AI1448" s="778"/>
      <c r="AJ1448" s="778"/>
      <c r="AK1448" s="778"/>
      <c r="AL1448" s="778"/>
      <c r="AM1448" s="778"/>
      <c r="AN1448" s="778"/>
      <c r="AO1448" s="778"/>
      <c r="AP1448" s="778"/>
      <c r="AQ1448" s="778"/>
      <c r="AR1448" s="778"/>
      <c r="AS1448" s="778"/>
      <c r="AT1448" s="778"/>
      <c r="AU1448" s="778"/>
      <c r="AV1448" s="778"/>
      <c r="AW1448" s="778"/>
      <c r="AX1448" s="778"/>
      <c r="AY1448" s="778"/>
      <c r="AZ1448" s="778"/>
      <c r="BA1448" s="778"/>
      <c r="BB1448" s="778"/>
      <c r="BC1448" s="778"/>
      <c r="BD1448" s="778"/>
      <c r="BE1448" s="778"/>
      <c r="BF1448" s="778"/>
      <c r="BG1448" s="778"/>
      <c r="BH1448" s="778"/>
      <c r="BI1448" s="778"/>
      <c r="BJ1448" s="778"/>
      <c r="BK1448" s="778"/>
      <c r="BL1448" s="778"/>
      <c r="BM1448" s="778"/>
      <c r="BN1448" s="778"/>
      <c r="BO1448" s="778"/>
      <c r="BP1448" s="778"/>
      <c r="BQ1448" s="778"/>
      <c r="BR1448" s="778"/>
      <c r="BS1448" s="778"/>
      <c r="BT1448" s="778"/>
      <c r="BU1448" s="778"/>
      <c r="BV1448" s="778"/>
      <c r="BW1448" s="778"/>
      <c r="BX1448" s="778"/>
      <c r="BY1448" s="778"/>
      <c r="BZ1448" s="778"/>
      <c r="CA1448" s="778"/>
      <c r="CB1448" s="778"/>
      <c r="CC1448" s="778"/>
      <c r="CD1448" s="778"/>
      <c r="CE1448" s="778"/>
      <c r="CF1448" s="778"/>
      <c r="CG1448" s="778"/>
      <c r="CH1448" s="778"/>
      <c r="CI1448" s="778"/>
      <c r="CJ1448" s="778"/>
      <c r="CK1448" s="778"/>
      <c r="CL1448" s="778"/>
      <c r="CM1448" s="778"/>
      <c r="CN1448" s="778"/>
      <c r="CO1448" s="778"/>
      <c r="CP1448" s="778"/>
      <c r="CQ1448" s="778"/>
      <c r="CR1448" s="778"/>
      <c r="CS1448" s="778"/>
      <c r="CT1448" s="778"/>
      <c r="CU1448" s="778"/>
      <c r="CV1448" s="778"/>
      <c r="CW1448" s="778"/>
      <c r="CX1448" s="778"/>
      <c r="CY1448" s="778"/>
      <c r="CZ1448" s="778"/>
      <c r="DA1448" s="778"/>
      <c r="DB1448" s="778"/>
      <c r="DC1448" s="778"/>
      <c r="DD1448" s="778"/>
      <c r="DE1448" s="778"/>
      <c r="DF1448" s="778"/>
      <c r="DG1448" s="778"/>
      <c r="DH1448" s="778"/>
      <c r="DI1448" s="778"/>
      <c r="DJ1448" s="778"/>
      <c r="DK1448" s="778"/>
      <c r="DL1448" s="778"/>
      <c r="DM1448" s="778"/>
      <c r="DN1448" s="778"/>
      <c r="DO1448" s="778"/>
      <c r="DP1448" s="778"/>
      <c r="DQ1448" s="778"/>
      <c r="DR1448" s="778"/>
      <c r="DS1448" s="778"/>
      <c r="DT1448" s="778"/>
      <c r="DU1448" s="778"/>
      <c r="DV1448" s="778"/>
      <c r="DW1448" s="778"/>
      <c r="DX1448" s="778"/>
      <c r="DY1448" s="778"/>
      <c r="DZ1448" s="778"/>
      <c r="EA1448" s="778"/>
      <c r="EB1448" s="778"/>
      <c r="EC1448" s="778"/>
      <c r="ED1448" s="778"/>
      <c r="EE1448" s="778"/>
      <c r="EF1448" s="778"/>
      <c r="EG1448" s="778"/>
      <c r="EH1448" s="778"/>
      <c r="EI1448" s="778"/>
      <c r="EJ1448" s="778"/>
      <c r="EK1448" s="778"/>
      <c r="EL1448" s="778"/>
      <c r="EM1448" s="778"/>
      <c r="EN1448" s="778"/>
      <c r="EO1448" s="778"/>
      <c r="EP1448" s="778"/>
      <c r="EQ1448" s="778"/>
      <c r="ER1448" s="778"/>
      <c r="ES1448" s="778"/>
      <c r="ET1448" s="778"/>
      <c r="EU1448" s="778"/>
      <c r="EV1448" s="778"/>
      <c r="EW1448" s="778"/>
      <c r="EX1448" s="778"/>
      <c r="EY1448" s="778"/>
      <c r="EZ1448" s="778"/>
      <c r="FA1448" s="778"/>
      <c r="FB1448" s="778"/>
      <c r="FC1448" s="778"/>
      <c r="FD1448" s="778"/>
      <c r="FE1448" s="778"/>
      <c r="FF1448" s="778"/>
      <c r="FG1448" s="778"/>
      <c r="FH1448" s="778"/>
      <c r="FI1448" s="778"/>
      <c r="FJ1448" s="778"/>
      <c r="FK1448" s="778"/>
      <c r="FL1448" s="778"/>
      <c r="FM1448" s="778"/>
      <c r="FN1448" s="778"/>
      <c r="FO1448" s="778"/>
      <c r="FP1448" s="778"/>
      <c r="FQ1448" s="778"/>
      <c r="FR1448" s="778"/>
      <c r="FS1448" s="778"/>
      <c r="FT1448" s="778"/>
      <c r="FU1448" s="778"/>
      <c r="FV1448" s="778"/>
      <c r="FW1448" s="778"/>
      <c r="FX1448" s="778"/>
      <c r="FY1448" s="778"/>
      <c r="FZ1448" s="778"/>
      <c r="GA1448" s="778"/>
      <c r="GB1448" s="778"/>
      <c r="GC1448" s="778"/>
      <c r="GD1448" s="778"/>
      <c r="GE1448" s="778"/>
      <c r="GF1448" s="778"/>
      <c r="GG1448" s="778"/>
      <c r="GH1448" s="778"/>
      <c r="GI1448" s="778"/>
      <c r="GJ1448" s="778"/>
      <c r="GK1448" s="778"/>
      <c r="GL1448" s="778"/>
      <c r="GM1448" s="778"/>
      <c r="GN1448" s="778"/>
      <c r="GO1448" s="778"/>
      <c r="GP1448" s="778"/>
      <c r="GQ1448" s="778"/>
      <c r="GR1448" s="778"/>
      <c r="GS1448" s="778"/>
      <c r="GT1448" s="778"/>
      <c r="GU1448" s="778"/>
      <c r="GV1448" s="778"/>
      <c r="GW1448" s="778"/>
      <c r="GX1448" s="778"/>
      <c r="GY1448" s="778"/>
      <c r="GZ1448" s="778"/>
      <c r="HA1448" s="778"/>
      <c r="HB1448" s="778"/>
      <c r="HC1448" s="778"/>
      <c r="HD1448" s="778"/>
      <c r="HE1448" s="778"/>
      <c r="HF1448" s="778"/>
      <c r="HG1448" s="778"/>
      <c r="HH1448" s="778"/>
    </row>
    <row r="1449" spans="1:216" s="782" customFormat="1">
      <c r="A1449" s="779"/>
      <c r="B1449" s="780"/>
      <c r="C1449" s="780"/>
      <c r="D1449" s="780"/>
      <c r="E1449" s="780"/>
      <c r="F1449" s="780"/>
      <c r="G1449" s="780"/>
      <c r="H1449" s="780"/>
      <c r="I1449" s="780"/>
      <c r="J1449" s="780"/>
      <c r="K1449" s="780"/>
      <c r="L1449" s="780"/>
      <c r="M1449" s="780"/>
      <c r="N1449" s="780"/>
      <c r="O1449" s="780"/>
      <c r="P1449" s="780"/>
      <c r="Q1449" s="781"/>
      <c r="R1449" s="778"/>
      <c r="S1449" s="778"/>
      <c r="T1449" s="778"/>
      <c r="U1449" s="778"/>
      <c r="V1449" s="778"/>
      <c r="W1449" s="778"/>
      <c r="X1449" s="778"/>
      <c r="Y1449" s="778"/>
      <c r="Z1449" s="778"/>
      <c r="AA1449" s="778"/>
      <c r="AB1449" s="778"/>
      <c r="AC1449" s="778"/>
      <c r="AD1449" s="778"/>
      <c r="AE1449" s="778"/>
      <c r="AF1449" s="778"/>
      <c r="AG1449" s="778"/>
      <c r="AH1449" s="778"/>
      <c r="AI1449" s="778"/>
      <c r="AJ1449" s="778"/>
      <c r="AK1449" s="778"/>
      <c r="AL1449" s="778"/>
      <c r="AM1449" s="778"/>
      <c r="AN1449" s="778"/>
      <c r="AO1449" s="778"/>
      <c r="AP1449" s="778"/>
      <c r="AQ1449" s="778"/>
      <c r="AR1449" s="778"/>
      <c r="AS1449" s="778"/>
      <c r="AT1449" s="778"/>
      <c r="AU1449" s="778"/>
      <c r="AV1449" s="778"/>
      <c r="AW1449" s="778"/>
      <c r="AX1449" s="778"/>
      <c r="AY1449" s="778"/>
      <c r="AZ1449" s="778"/>
      <c r="BA1449" s="778"/>
      <c r="BB1449" s="778"/>
      <c r="BC1449" s="778"/>
      <c r="BD1449" s="778"/>
      <c r="BE1449" s="778"/>
      <c r="BF1449" s="778"/>
      <c r="BG1449" s="778"/>
      <c r="BH1449" s="778"/>
      <c r="BI1449" s="778"/>
      <c r="BJ1449" s="778"/>
      <c r="BK1449" s="778"/>
      <c r="BL1449" s="778"/>
      <c r="BM1449" s="778"/>
      <c r="BN1449" s="778"/>
      <c r="BO1449" s="778"/>
      <c r="BP1449" s="778"/>
      <c r="BQ1449" s="778"/>
      <c r="BR1449" s="778"/>
      <c r="BS1449" s="778"/>
      <c r="BT1449" s="778"/>
      <c r="BU1449" s="778"/>
      <c r="BV1449" s="778"/>
      <c r="BW1449" s="778"/>
      <c r="BX1449" s="778"/>
      <c r="BY1449" s="778"/>
      <c r="BZ1449" s="778"/>
      <c r="CA1449" s="778"/>
      <c r="CB1449" s="778"/>
      <c r="CC1449" s="778"/>
      <c r="CD1449" s="778"/>
      <c r="CE1449" s="778"/>
      <c r="CF1449" s="778"/>
      <c r="CG1449" s="778"/>
      <c r="CH1449" s="778"/>
      <c r="CI1449" s="778"/>
      <c r="CJ1449" s="778"/>
      <c r="CK1449" s="778"/>
      <c r="CL1449" s="778"/>
      <c r="CM1449" s="778"/>
      <c r="CN1449" s="778"/>
      <c r="CO1449" s="778"/>
      <c r="CP1449" s="778"/>
      <c r="CQ1449" s="778"/>
      <c r="CR1449" s="778"/>
      <c r="CS1449" s="778"/>
      <c r="CT1449" s="778"/>
      <c r="CU1449" s="778"/>
      <c r="CV1449" s="778"/>
      <c r="CW1449" s="778"/>
      <c r="CX1449" s="778"/>
      <c r="CY1449" s="778"/>
      <c r="CZ1449" s="778"/>
      <c r="DA1449" s="778"/>
      <c r="DB1449" s="778"/>
      <c r="DC1449" s="778"/>
      <c r="DD1449" s="778"/>
      <c r="DE1449" s="778"/>
      <c r="DF1449" s="778"/>
      <c r="DG1449" s="778"/>
      <c r="DH1449" s="778"/>
      <c r="DI1449" s="778"/>
      <c r="DJ1449" s="778"/>
      <c r="DK1449" s="778"/>
      <c r="DL1449" s="778"/>
      <c r="DM1449" s="778"/>
      <c r="DN1449" s="778"/>
      <c r="DO1449" s="778"/>
      <c r="DP1449" s="778"/>
      <c r="DQ1449" s="778"/>
      <c r="DR1449" s="778"/>
      <c r="DS1449" s="778"/>
      <c r="DT1449" s="778"/>
      <c r="DU1449" s="778"/>
      <c r="DV1449" s="778"/>
      <c r="DW1449" s="778"/>
      <c r="DX1449" s="778"/>
      <c r="DY1449" s="778"/>
      <c r="DZ1449" s="778"/>
      <c r="EA1449" s="778"/>
      <c r="EB1449" s="778"/>
      <c r="EC1449" s="778"/>
      <c r="ED1449" s="778"/>
      <c r="EE1449" s="778"/>
      <c r="EF1449" s="778"/>
      <c r="EG1449" s="778"/>
      <c r="EH1449" s="778"/>
      <c r="EI1449" s="778"/>
      <c r="EJ1449" s="778"/>
      <c r="EK1449" s="778"/>
      <c r="EL1449" s="778"/>
      <c r="EM1449" s="778"/>
      <c r="EN1449" s="778"/>
      <c r="EO1449" s="778"/>
      <c r="EP1449" s="778"/>
      <c r="EQ1449" s="778"/>
      <c r="ER1449" s="778"/>
      <c r="ES1449" s="778"/>
      <c r="ET1449" s="778"/>
      <c r="EU1449" s="778"/>
      <c r="EV1449" s="778"/>
      <c r="EW1449" s="778"/>
      <c r="EX1449" s="778"/>
      <c r="EY1449" s="778"/>
      <c r="EZ1449" s="778"/>
      <c r="FA1449" s="778"/>
      <c r="FB1449" s="778"/>
      <c r="FC1449" s="778"/>
      <c r="FD1449" s="778"/>
      <c r="FE1449" s="778"/>
      <c r="FF1449" s="778"/>
      <c r="FG1449" s="778"/>
      <c r="FH1449" s="778"/>
      <c r="FI1449" s="778"/>
      <c r="FJ1449" s="778"/>
      <c r="FK1449" s="778"/>
      <c r="FL1449" s="778"/>
      <c r="FM1449" s="778"/>
      <c r="FN1449" s="778"/>
      <c r="FO1449" s="778"/>
      <c r="FP1449" s="778"/>
      <c r="FQ1449" s="778"/>
      <c r="FR1449" s="778"/>
      <c r="FS1449" s="778"/>
      <c r="FT1449" s="778"/>
      <c r="FU1449" s="778"/>
      <c r="FV1449" s="778"/>
      <c r="FW1449" s="778"/>
      <c r="FX1449" s="778"/>
      <c r="FY1449" s="778"/>
      <c r="FZ1449" s="778"/>
      <c r="GA1449" s="778"/>
      <c r="GB1449" s="778"/>
      <c r="GC1449" s="778"/>
      <c r="GD1449" s="778"/>
      <c r="GE1449" s="778"/>
      <c r="GF1449" s="778"/>
      <c r="GG1449" s="778"/>
      <c r="GH1449" s="778"/>
      <c r="GI1449" s="778"/>
      <c r="GJ1449" s="778"/>
      <c r="GK1449" s="778"/>
      <c r="GL1449" s="778"/>
      <c r="GM1449" s="778"/>
      <c r="GN1449" s="778"/>
      <c r="GO1449" s="778"/>
      <c r="GP1449" s="778"/>
      <c r="GQ1449" s="778"/>
      <c r="GR1449" s="778"/>
      <c r="GS1449" s="778"/>
      <c r="GT1449" s="778"/>
      <c r="GU1449" s="778"/>
      <c r="GV1449" s="778"/>
      <c r="GW1449" s="778"/>
      <c r="GX1449" s="778"/>
      <c r="GY1449" s="778"/>
      <c r="GZ1449" s="778"/>
      <c r="HA1449" s="778"/>
      <c r="HB1449" s="778"/>
      <c r="HC1449" s="778"/>
      <c r="HD1449" s="778"/>
      <c r="HE1449" s="778"/>
      <c r="HF1449" s="778"/>
      <c r="HG1449" s="778"/>
      <c r="HH1449" s="778"/>
    </row>
    <row r="1450" spans="1:216" s="782" customFormat="1">
      <c r="A1450" s="779"/>
      <c r="B1450" s="780"/>
      <c r="C1450" s="780"/>
      <c r="D1450" s="780"/>
      <c r="E1450" s="780"/>
      <c r="F1450" s="780"/>
      <c r="G1450" s="780"/>
      <c r="H1450" s="780"/>
      <c r="I1450" s="780"/>
      <c r="J1450" s="780"/>
      <c r="K1450" s="780"/>
      <c r="L1450" s="780"/>
      <c r="M1450" s="780"/>
      <c r="N1450" s="780"/>
      <c r="O1450" s="780"/>
      <c r="P1450" s="780"/>
      <c r="Q1450" s="781"/>
      <c r="R1450" s="778"/>
      <c r="S1450" s="778"/>
      <c r="T1450" s="778"/>
      <c r="U1450" s="778"/>
      <c r="V1450" s="778"/>
      <c r="W1450" s="778"/>
      <c r="X1450" s="778"/>
      <c r="Y1450" s="778"/>
      <c r="Z1450" s="778"/>
      <c r="AA1450" s="778"/>
      <c r="AB1450" s="778"/>
      <c r="AC1450" s="778"/>
      <c r="AD1450" s="778"/>
      <c r="AE1450" s="778"/>
      <c r="AF1450" s="778"/>
      <c r="AG1450" s="778"/>
      <c r="AH1450" s="778"/>
      <c r="AI1450" s="778"/>
      <c r="AJ1450" s="778"/>
      <c r="AK1450" s="778"/>
      <c r="AL1450" s="778"/>
      <c r="AM1450" s="778"/>
      <c r="AN1450" s="778"/>
      <c r="AO1450" s="778"/>
      <c r="AP1450" s="778"/>
      <c r="AQ1450" s="778"/>
      <c r="AR1450" s="778"/>
      <c r="AS1450" s="778"/>
      <c r="AT1450" s="778"/>
      <c r="AU1450" s="778"/>
      <c r="AV1450" s="778"/>
      <c r="AW1450" s="778"/>
      <c r="AX1450" s="778"/>
      <c r="AY1450" s="778"/>
      <c r="AZ1450" s="778"/>
      <c r="BA1450" s="778"/>
      <c r="BB1450" s="778"/>
      <c r="BC1450" s="778"/>
      <c r="BD1450" s="778"/>
      <c r="BE1450" s="778"/>
      <c r="BF1450" s="778"/>
      <c r="BG1450" s="778"/>
      <c r="BH1450" s="778"/>
      <c r="BI1450" s="778"/>
      <c r="BJ1450" s="778"/>
      <c r="BK1450" s="778"/>
      <c r="BL1450" s="778"/>
      <c r="BM1450" s="778"/>
      <c r="BN1450" s="778"/>
      <c r="BO1450" s="778"/>
      <c r="BP1450" s="778"/>
      <c r="BQ1450" s="778"/>
      <c r="BR1450" s="778"/>
      <c r="BS1450" s="778"/>
      <c r="BT1450" s="778"/>
      <c r="BU1450" s="778"/>
      <c r="BV1450" s="778"/>
      <c r="BW1450" s="778"/>
      <c r="BX1450" s="778"/>
      <c r="BY1450" s="778"/>
      <c r="BZ1450" s="778"/>
      <c r="CA1450" s="778"/>
      <c r="CB1450" s="778"/>
      <c r="CC1450" s="778"/>
      <c r="CD1450" s="778"/>
      <c r="CE1450" s="778"/>
      <c r="CF1450" s="778"/>
      <c r="CG1450" s="778"/>
      <c r="CH1450" s="778"/>
      <c r="CI1450" s="778"/>
      <c r="CJ1450" s="778"/>
      <c r="CK1450" s="778"/>
      <c r="CL1450" s="778"/>
      <c r="CM1450" s="778"/>
      <c r="CN1450" s="778"/>
      <c r="CO1450" s="778"/>
      <c r="CP1450" s="778"/>
      <c r="CQ1450" s="778"/>
      <c r="CR1450" s="778"/>
      <c r="CS1450" s="778"/>
      <c r="CT1450" s="778"/>
      <c r="CU1450" s="778"/>
      <c r="CV1450" s="778"/>
      <c r="CW1450" s="778"/>
      <c r="CX1450" s="778"/>
      <c r="CY1450" s="778"/>
      <c r="CZ1450" s="778"/>
      <c r="DA1450" s="778"/>
      <c r="DB1450" s="778"/>
      <c r="DC1450" s="778"/>
      <c r="DD1450" s="778"/>
      <c r="DE1450" s="778"/>
      <c r="DF1450" s="778"/>
      <c r="DG1450" s="778"/>
      <c r="DH1450" s="778"/>
      <c r="DI1450" s="778"/>
      <c r="DJ1450" s="778"/>
      <c r="DK1450" s="778"/>
      <c r="DL1450" s="778"/>
      <c r="DM1450" s="778"/>
      <c r="DN1450" s="778"/>
      <c r="DO1450" s="778"/>
      <c r="DP1450" s="778"/>
      <c r="DQ1450" s="778"/>
      <c r="DR1450" s="778"/>
      <c r="DS1450" s="778"/>
      <c r="DT1450" s="778"/>
      <c r="DU1450" s="778"/>
      <c r="DV1450" s="778"/>
      <c r="DW1450" s="778"/>
      <c r="DX1450" s="778"/>
      <c r="DY1450" s="778"/>
      <c r="DZ1450" s="778"/>
      <c r="EA1450" s="778"/>
      <c r="EB1450" s="778"/>
      <c r="EC1450" s="778"/>
      <c r="ED1450" s="778"/>
      <c r="EE1450" s="778"/>
      <c r="EF1450" s="778"/>
      <c r="EG1450" s="778"/>
      <c r="EH1450" s="778"/>
      <c r="EI1450" s="778"/>
      <c r="EJ1450" s="778"/>
      <c r="EK1450" s="778"/>
      <c r="EL1450" s="778"/>
      <c r="EM1450" s="778"/>
      <c r="EN1450" s="778"/>
      <c r="EO1450" s="778"/>
      <c r="EP1450" s="778"/>
      <c r="EQ1450" s="778"/>
      <c r="ER1450" s="778"/>
      <c r="ES1450" s="778"/>
      <c r="ET1450" s="778"/>
      <c r="EU1450" s="778"/>
      <c r="EV1450" s="778"/>
      <c r="EW1450" s="778"/>
      <c r="EX1450" s="778"/>
      <c r="EY1450" s="778"/>
      <c r="EZ1450" s="778"/>
      <c r="FA1450" s="778"/>
      <c r="FB1450" s="778"/>
      <c r="FC1450" s="778"/>
      <c r="FD1450" s="778"/>
      <c r="FE1450" s="778"/>
      <c r="FF1450" s="778"/>
      <c r="FG1450" s="778"/>
      <c r="FH1450" s="778"/>
      <c r="FI1450" s="778"/>
      <c r="FJ1450" s="778"/>
      <c r="FK1450" s="778"/>
      <c r="FL1450" s="778"/>
      <c r="FM1450" s="778"/>
      <c r="FN1450" s="778"/>
      <c r="FO1450" s="778"/>
      <c r="FP1450" s="778"/>
      <c r="FQ1450" s="778"/>
      <c r="FR1450" s="778"/>
      <c r="FS1450" s="778"/>
      <c r="FT1450" s="778"/>
      <c r="FU1450" s="778"/>
      <c r="FV1450" s="778"/>
      <c r="FW1450" s="778"/>
      <c r="FX1450" s="778"/>
      <c r="FY1450" s="778"/>
      <c r="FZ1450" s="778"/>
      <c r="GA1450" s="778"/>
      <c r="GB1450" s="778"/>
      <c r="GC1450" s="778"/>
      <c r="GD1450" s="778"/>
      <c r="GE1450" s="778"/>
      <c r="GF1450" s="778"/>
      <c r="GG1450" s="778"/>
      <c r="GH1450" s="778"/>
      <c r="GI1450" s="778"/>
      <c r="GJ1450" s="778"/>
      <c r="GK1450" s="778"/>
      <c r="GL1450" s="778"/>
      <c r="GM1450" s="778"/>
      <c r="GN1450" s="778"/>
      <c r="GO1450" s="778"/>
      <c r="GP1450" s="778"/>
      <c r="GQ1450" s="778"/>
      <c r="GR1450" s="778"/>
      <c r="GS1450" s="778"/>
      <c r="GT1450" s="778"/>
      <c r="GU1450" s="778"/>
      <c r="GV1450" s="778"/>
      <c r="GW1450" s="778"/>
      <c r="GX1450" s="778"/>
      <c r="GY1450" s="778"/>
      <c r="GZ1450" s="778"/>
      <c r="HA1450" s="778"/>
      <c r="HB1450" s="778"/>
      <c r="HC1450" s="778"/>
      <c r="HD1450" s="778"/>
      <c r="HE1450" s="778"/>
      <c r="HF1450" s="778"/>
      <c r="HG1450" s="778"/>
      <c r="HH1450" s="778"/>
    </row>
    <row r="1451" spans="1:216" s="782" customFormat="1">
      <c r="A1451" s="779"/>
      <c r="B1451" s="780"/>
      <c r="C1451" s="780"/>
      <c r="D1451" s="780"/>
      <c r="E1451" s="780"/>
      <c r="F1451" s="780"/>
      <c r="G1451" s="780"/>
      <c r="H1451" s="780"/>
      <c r="I1451" s="780"/>
      <c r="J1451" s="780"/>
      <c r="K1451" s="780"/>
      <c r="L1451" s="780"/>
      <c r="M1451" s="780"/>
      <c r="N1451" s="780"/>
      <c r="O1451" s="780"/>
      <c r="P1451" s="780"/>
      <c r="Q1451" s="781"/>
      <c r="R1451" s="778"/>
      <c r="S1451" s="778"/>
      <c r="T1451" s="778"/>
      <c r="U1451" s="778"/>
      <c r="V1451" s="778"/>
      <c r="W1451" s="778"/>
      <c r="X1451" s="778"/>
      <c r="Y1451" s="778"/>
      <c r="Z1451" s="778"/>
      <c r="AA1451" s="778"/>
      <c r="AB1451" s="778"/>
      <c r="AC1451" s="778"/>
      <c r="AD1451" s="778"/>
      <c r="AE1451" s="778"/>
      <c r="AF1451" s="778"/>
      <c r="AG1451" s="778"/>
      <c r="AH1451" s="778"/>
      <c r="AI1451" s="778"/>
      <c r="AJ1451" s="778"/>
      <c r="AK1451" s="778"/>
      <c r="AL1451" s="778"/>
      <c r="AM1451" s="778"/>
      <c r="AN1451" s="778"/>
      <c r="AO1451" s="778"/>
      <c r="AP1451" s="778"/>
      <c r="AQ1451" s="778"/>
      <c r="AR1451" s="778"/>
      <c r="AS1451" s="778"/>
      <c r="AT1451" s="778"/>
      <c r="AU1451" s="778"/>
      <c r="AV1451" s="778"/>
      <c r="AW1451" s="778"/>
      <c r="AX1451" s="778"/>
      <c r="AY1451" s="778"/>
      <c r="AZ1451" s="778"/>
      <c r="BA1451" s="778"/>
      <c r="BB1451" s="778"/>
      <c r="BC1451" s="778"/>
      <c r="BD1451" s="778"/>
      <c r="BE1451" s="778"/>
      <c r="BF1451" s="778"/>
      <c r="BG1451" s="778"/>
      <c r="BH1451" s="778"/>
      <c r="BI1451" s="778"/>
      <c r="BJ1451" s="778"/>
      <c r="BK1451" s="778"/>
      <c r="BL1451" s="778"/>
      <c r="BM1451" s="778"/>
      <c r="BN1451" s="778"/>
      <c r="BO1451" s="778"/>
      <c r="BP1451" s="778"/>
      <c r="BQ1451" s="778"/>
      <c r="BR1451" s="778"/>
      <c r="BS1451" s="778"/>
      <c r="BT1451" s="778"/>
      <c r="BU1451" s="778"/>
      <c r="BV1451" s="778"/>
      <c r="BW1451" s="778"/>
      <c r="BX1451" s="778"/>
      <c r="BY1451" s="778"/>
      <c r="BZ1451" s="778"/>
      <c r="CA1451" s="778"/>
      <c r="CB1451" s="778"/>
      <c r="CC1451" s="778"/>
      <c r="CD1451" s="778"/>
      <c r="CE1451" s="778"/>
      <c r="CF1451" s="778"/>
      <c r="CG1451" s="778"/>
      <c r="CH1451" s="778"/>
      <c r="CI1451" s="778"/>
      <c r="CJ1451" s="778"/>
      <c r="CK1451" s="778"/>
      <c r="CL1451" s="778"/>
      <c r="CM1451" s="778"/>
      <c r="CN1451" s="778"/>
      <c r="CO1451" s="778"/>
      <c r="CP1451" s="778"/>
      <c r="CQ1451" s="778"/>
      <c r="CR1451" s="778"/>
      <c r="CS1451" s="778"/>
      <c r="CT1451" s="778"/>
      <c r="CU1451" s="778"/>
      <c r="CV1451" s="778"/>
      <c r="CW1451" s="778"/>
      <c r="CX1451" s="778"/>
      <c r="CY1451" s="778"/>
      <c r="CZ1451" s="778"/>
      <c r="DA1451" s="778"/>
      <c r="DB1451" s="778"/>
      <c r="DC1451" s="778"/>
      <c r="DD1451" s="778"/>
      <c r="DE1451" s="778"/>
      <c r="DF1451" s="778"/>
      <c r="DG1451" s="778"/>
      <c r="DH1451" s="778"/>
      <c r="DI1451" s="778"/>
      <c r="DJ1451" s="778"/>
      <c r="DK1451" s="778"/>
      <c r="DL1451" s="778"/>
      <c r="DM1451" s="778"/>
      <c r="DN1451" s="778"/>
      <c r="DO1451" s="778"/>
      <c r="DP1451" s="778"/>
      <c r="DQ1451" s="778"/>
      <c r="DR1451" s="778"/>
      <c r="DS1451" s="778"/>
      <c r="DT1451" s="778"/>
      <c r="DU1451" s="778"/>
      <c r="DV1451" s="778"/>
      <c r="DW1451" s="778"/>
      <c r="DX1451" s="778"/>
      <c r="DY1451" s="778"/>
      <c r="DZ1451" s="778"/>
      <c r="EA1451" s="778"/>
      <c r="EB1451" s="778"/>
      <c r="EC1451" s="778"/>
      <c r="ED1451" s="778"/>
      <c r="EE1451" s="778"/>
      <c r="EF1451" s="778"/>
      <c r="EG1451" s="778"/>
      <c r="EH1451" s="778"/>
      <c r="EI1451" s="778"/>
      <c r="EJ1451" s="778"/>
      <c r="EK1451" s="778"/>
      <c r="EL1451" s="778"/>
      <c r="EM1451" s="778"/>
      <c r="EN1451" s="778"/>
      <c r="EO1451" s="778"/>
      <c r="EP1451" s="778"/>
      <c r="EQ1451" s="778"/>
      <c r="ER1451" s="778"/>
      <c r="ES1451" s="778"/>
      <c r="ET1451" s="778"/>
      <c r="EU1451" s="778"/>
      <c r="EV1451" s="778"/>
      <c r="EW1451" s="778"/>
      <c r="EX1451" s="778"/>
      <c r="EY1451" s="778"/>
      <c r="EZ1451" s="778"/>
      <c r="FA1451" s="778"/>
      <c r="FB1451" s="778"/>
      <c r="FC1451" s="778"/>
      <c r="FD1451" s="778"/>
      <c r="FE1451" s="778"/>
      <c r="FF1451" s="778"/>
      <c r="FG1451" s="778"/>
      <c r="FH1451" s="778"/>
      <c r="FI1451" s="778"/>
      <c r="FJ1451" s="778"/>
      <c r="FK1451" s="778"/>
      <c r="FL1451" s="778"/>
      <c r="FM1451" s="778"/>
      <c r="FN1451" s="778"/>
      <c r="FO1451" s="778"/>
      <c r="FP1451" s="778"/>
      <c r="FQ1451" s="778"/>
      <c r="FR1451" s="778"/>
      <c r="FS1451" s="778"/>
      <c r="FT1451" s="778"/>
      <c r="FU1451" s="778"/>
      <c r="FV1451" s="778"/>
      <c r="FW1451" s="778"/>
      <c r="FX1451" s="778"/>
      <c r="FY1451" s="778"/>
      <c r="FZ1451" s="778"/>
      <c r="GA1451" s="778"/>
      <c r="GB1451" s="778"/>
      <c r="GC1451" s="778"/>
      <c r="GD1451" s="778"/>
      <c r="GE1451" s="778"/>
      <c r="GF1451" s="778"/>
      <c r="GG1451" s="778"/>
      <c r="GH1451" s="778"/>
      <c r="GI1451" s="778"/>
      <c r="GJ1451" s="778"/>
      <c r="GK1451" s="778"/>
      <c r="GL1451" s="778"/>
      <c r="GM1451" s="778"/>
      <c r="GN1451" s="778"/>
      <c r="GO1451" s="778"/>
      <c r="GP1451" s="778"/>
      <c r="GQ1451" s="778"/>
      <c r="GR1451" s="778"/>
      <c r="GS1451" s="778"/>
      <c r="GT1451" s="778"/>
      <c r="GU1451" s="778"/>
      <c r="GV1451" s="778"/>
      <c r="GW1451" s="778"/>
      <c r="GX1451" s="778"/>
      <c r="GY1451" s="778"/>
      <c r="GZ1451" s="778"/>
      <c r="HA1451" s="778"/>
      <c r="HB1451" s="778"/>
      <c r="HC1451" s="778"/>
      <c r="HD1451" s="778"/>
      <c r="HE1451" s="778"/>
      <c r="HF1451" s="778"/>
      <c r="HG1451" s="778"/>
      <c r="HH1451" s="778"/>
    </row>
    <row r="1452" spans="1:216" s="782" customFormat="1">
      <c r="A1452" s="779"/>
      <c r="B1452" s="780"/>
      <c r="C1452" s="780"/>
      <c r="D1452" s="780"/>
      <c r="E1452" s="780"/>
      <c r="F1452" s="780"/>
      <c r="G1452" s="780"/>
      <c r="H1452" s="780"/>
      <c r="I1452" s="780"/>
      <c r="J1452" s="780"/>
      <c r="K1452" s="780"/>
      <c r="L1452" s="780"/>
      <c r="M1452" s="780"/>
      <c r="N1452" s="780"/>
      <c r="O1452" s="780"/>
      <c r="P1452" s="780"/>
      <c r="Q1452" s="781"/>
      <c r="R1452" s="778"/>
      <c r="S1452" s="778"/>
      <c r="T1452" s="778"/>
      <c r="U1452" s="778"/>
      <c r="V1452" s="778"/>
      <c r="W1452" s="778"/>
      <c r="X1452" s="778"/>
      <c r="Y1452" s="778"/>
      <c r="Z1452" s="778"/>
      <c r="AA1452" s="778"/>
      <c r="AB1452" s="778"/>
      <c r="AC1452" s="778"/>
      <c r="AD1452" s="778"/>
      <c r="AE1452" s="778"/>
      <c r="AF1452" s="778"/>
      <c r="AG1452" s="778"/>
      <c r="AH1452" s="778"/>
      <c r="AI1452" s="778"/>
      <c r="AJ1452" s="778"/>
      <c r="AK1452" s="778"/>
      <c r="AL1452" s="778"/>
      <c r="AM1452" s="778"/>
      <c r="AN1452" s="778"/>
      <c r="AO1452" s="778"/>
      <c r="AP1452" s="778"/>
      <c r="AQ1452" s="778"/>
      <c r="AR1452" s="778"/>
      <c r="AS1452" s="778"/>
      <c r="AT1452" s="778"/>
      <c r="AU1452" s="778"/>
      <c r="AV1452" s="778"/>
      <c r="AW1452" s="778"/>
      <c r="AX1452" s="778"/>
      <c r="AY1452" s="778"/>
      <c r="AZ1452" s="778"/>
      <c r="BA1452" s="778"/>
      <c r="BB1452" s="778"/>
      <c r="BC1452" s="778"/>
      <c r="BD1452" s="778"/>
      <c r="BE1452" s="778"/>
      <c r="BF1452" s="778"/>
      <c r="BG1452" s="778"/>
      <c r="BH1452" s="778"/>
      <c r="BI1452" s="778"/>
      <c r="BJ1452" s="778"/>
      <c r="BK1452" s="778"/>
      <c r="BL1452" s="778"/>
      <c r="BM1452" s="778"/>
      <c r="BN1452" s="778"/>
      <c r="BO1452" s="778"/>
      <c r="BP1452" s="778"/>
      <c r="BQ1452" s="778"/>
      <c r="BR1452" s="778"/>
      <c r="BS1452" s="778"/>
      <c r="BT1452" s="778"/>
      <c r="BU1452" s="778"/>
      <c r="BV1452" s="778"/>
      <c r="BW1452" s="778"/>
      <c r="BX1452" s="778"/>
      <c r="BY1452" s="778"/>
      <c r="BZ1452" s="778"/>
      <c r="CA1452" s="778"/>
      <c r="CB1452" s="778"/>
      <c r="CC1452" s="778"/>
      <c r="CD1452" s="778"/>
      <c r="CE1452" s="778"/>
      <c r="CF1452" s="778"/>
      <c r="CG1452" s="778"/>
      <c r="CH1452" s="778"/>
      <c r="CI1452" s="778"/>
      <c r="CJ1452" s="778"/>
      <c r="CK1452" s="778"/>
      <c r="CL1452" s="778"/>
      <c r="CM1452" s="778"/>
      <c r="CN1452" s="778"/>
      <c r="CO1452" s="778"/>
      <c r="CP1452" s="778"/>
      <c r="CQ1452" s="778"/>
      <c r="CR1452" s="778"/>
      <c r="CS1452" s="778"/>
      <c r="CT1452" s="778"/>
      <c r="CU1452" s="778"/>
      <c r="CV1452" s="778"/>
      <c r="CW1452" s="778"/>
      <c r="CX1452" s="778"/>
      <c r="CY1452" s="778"/>
      <c r="CZ1452" s="778"/>
      <c r="DA1452" s="778"/>
      <c r="DB1452" s="778"/>
      <c r="DC1452" s="778"/>
      <c r="DD1452" s="778"/>
      <c r="DE1452" s="778"/>
      <c r="DF1452" s="778"/>
      <c r="DG1452" s="778"/>
      <c r="DH1452" s="778"/>
      <c r="DI1452" s="778"/>
      <c r="DJ1452" s="778"/>
      <c r="DK1452" s="778"/>
      <c r="DL1452" s="778"/>
      <c r="DM1452" s="778"/>
      <c r="DN1452" s="778"/>
      <c r="DO1452" s="778"/>
      <c r="DP1452" s="778"/>
      <c r="DQ1452" s="778"/>
      <c r="DR1452" s="778"/>
      <c r="DS1452" s="778"/>
      <c r="DT1452" s="778"/>
      <c r="DU1452" s="778"/>
      <c r="DV1452" s="778"/>
      <c r="DW1452" s="778"/>
      <c r="DX1452" s="778"/>
      <c r="DY1452" s="778"/>
      <c r="DZ1452" s="778"/>
      <c r="EA1452" s="778"/>
      <c r="EB1452" s="778"/>
      <c r="EC1452" s="778"/>
      <c r="ED1452" s="778"/>
      <c r="EE1452" s="778"/>
      <c r="EF1452" s="778"/>
      <c r="EG1452" s="778"/>
      <c r="EH1452" s="778"/>
      <c r="EI1452" s="778"/>
      <c r="EJ1452" s="778"/>
      <c r="EK1452" s="778"/>
      <c r="EL1452" s="778"/>
      <c r="EM1452" s="778"/>
      <c r="EN1452" s="778"/>
      <c r="EO1452" s="778"/>
      <c r="EP1452" s="778"/>
      <c r="EQ1452" s="778"/>
      <c r="ER1452" s="778"/>
      <c r="ES1452" s="778"/>
      <c r="ET1452" s="778"/>
      <c r="EU1452" s="778"/>
      <c r="EV1452" s="778"/>
      <c r="EW1452" s="778"/>
      <c r="EX1452" s="778"/>
      <c r="EY1452" s="778"/>
      <c r="EZ1452" s="778"/>
      <c r="FA1452" s="778"/>
      <c r="FB1452" s="778"/>
      <c r="FC1452" s="778"/>
      <c r="FD1452" s="778"/>
      <c r="FE1452" s="778"/>
      <c r="FF1452" s="778"/>
      <c r="FG1452" s="778"/>
      <c r="FH1452" s="778"/>
      <c r="FI1452" s="778"/>
      <c r="FJ1452" s="778"/>
      <c r="FK1452" s="778"/>
      <c r="FL1452" s="778"/>
      <c r="FM1452" s="778"/>
      <c r="FN1452" s="778"/>
      <c r="FO1452" s="778"/>
      <c r="FP1452" s="778"/>
      <c r="FQ1452" s="778"/>
      <c r="FR1452" s="778"/>
      <c r="FS1452" s="778"/>
      <c r="FT1452" s="778"/>
      <c r="FU1452" s="778"/>
      <c r="FV1452" s="778"/>
      <c r="FW1452" s="778"/>
      <c r="FX1452" s="778"/>
      <c r="FY1452" s="778"/>
      <c r="FZ1452" s="778"/>
      <c r="GA1452" s="778"/>
      <c r="GB1452" s="778"/>
      <c r="GC1452" s="778"/>
      <c r="GD1452" s="778"/>
      <c r="GE1452" s="778"/>
      <c r="GF1452" s="778"/>
      <c r="GG1452" s="778"/>
      <c r="GH1452" s="778"/>
      <c r="GI1452" s="778"/>
      <c r="GJ1452" s="778"/>
      <c r="GK1452" s="778"/>
      <c r="GL1452" s="778"/>
      <c r="GM1452" s="778"/>
      <c r="GN1452" s="778"/>
      <c r="GO1452" s="778"/>
      <c r="GP1452" s="778"/>
      <c r="GQ1452" s="778"/>
      <c r="GR1452" s="778"/>
      <c r="GS1452" s="778"/>
      <c r="GT1452" s="778"/>
      <c r="GU1452" s="778"/>
      <c r="GV1452" s="778"/>
      <c r="GW1452" s="778"/>
      <c r="GX1452" s="778"/>
      <c r="GY1452" s="778"/>
      <c r="GZ1452" s="778"/>
      <c r="HA1452" s="778"/>
      <c r="HB1452" s="778"/>
      <c r="HC1452" s="778"/>
      <c r="HD1452" s="778"/>
      <c r="HE1452" s="778"/>
      <c r="HF1452" s="778"/>
      <c r="HG1452" s="778"/>
      <c r="HH1452" s="778"/>
    </row>
    <row r="1453" spans="1:216" s="782" customFormat="1">
      <c r="A1453" s="779"/>
      <c r="B1453" s="780"/>
      <c r="C1453" s="780"/>
      <c r="D1453" s="780"/>
      <c r="E1453" s="780"/>
      <c r="F1453" s="780"/>
      <c r="G1453" s="780"/>
      <c r="H1453" s="780"/>
      <c r="I1453" s="780"/>
      <c r="J1453" s="780"/>
      <c r="K1453" s="780"/>
      <c r="L1453" s="780"/>
      <c r="M1453" s="780"/>
      <c r="N1453" s="780"/>
      <c r="O1453" s="780"/>
      <c r="P1453" s="780"/>
      <c r="Q1453" s="781"/>
      <c r="R1453" s="778"/>
      <c r="S1453" s="778"/>
      <c r="T1453" s="778"/>
      <c r="U1453" s="778"/>
      <c r="V1453" s="778"/>
      <c r="W1453" s="778"/>
      <c r="X1453" s="778"/>
      <c r="Y1453" s="778"/>
      <c r="Z1453" s="778"/>
      <c r="AA1453" s="778"/>
      <c r="AB1453" s="778"/>
      <c r="AC1453" s="778"/>
      <c r="AD1453" s="778"/>
      <c r="AE1453" s="778"/>
      <c r="AF1453" s="778"/>
      <c r="AG1453" s="778"/>
      <c r="AH1453" s="778"/>
      <c r="AI1453" s="778"/>
      <c r="AJ1453" s="778"/>
      <c r="AK1453" s="778"/>
      <c r="AL1453" s="778"/>
      <c r="AM1453" s="778"/>
      <c r="AN1453" s="778"/>
      <c r="AO1453" s="778"/>
      <c r="AP1453" s="778"/>
      <c r="AQ1453" s="778"/>
      <c r="AR1453" s="778"/>
      <c r="AS1453" s="778"/>
      <c r="AT1453" s="778"/>
      <c r="AU1453" s="778"/>
      <c r="AV1453" s="778"/>
      <c r="AW1453" s="778"/>
      <c r="AX1453" s="778"/>
      <c r="AY1453" s="778"/>
      <c r="AZ1453" s="778"/>
      <c r="BA1453" s="778"/>
      <c r="BB1453" s="778"/>
      <c r="BC1453" s="778"/>
      <c r="BD1453" s="778"/>
      <c r="BE1453" s="778"/>
      <c r="BF1453" s="778"/>
      <c r="BG1453" s="778"/>
      <c r="BH1453" s="778"/>
      <c r="BI1453" s="778"/>
      <c r="BJ1453" s="778"/>
      <c r="BK1453" s="778"/>
      <c r="BL1453" s="778"/>
      <c r="BM1453" s="778"/>
      <c r="BN1453" s="778"/>
      <c r="BO1453" s="778"/>
      <c r="BP1453" s="778"/>
      <c r="BQ1453" s="778"/>
      <c r="BR1453" s="778"/>
      <c r="BS1453" s="778"/>
      <c r="BT1453" s="778"/>
      <c r="BU1453" s="778"/>
      <c r="BV1453" s="778"/>
      <c r="BW1453" s="778"/>
      <c r="BX1453" s="778"/>
      <c r="BY1453" s="778"/>
      <c r="BZ1453" s="778"/>
      <c r="CA1453" s="778"/>
      <c r="CB1453" s="778"/>
      <c r="CC1453" s="778"/>
      <c r="CD1453" s="778"/>
      <c r="CE1453" s="778"/>
      <c r="CF1453" s="778"/>
      <c r="CG1453" s="778"/>
      <c r="CH1453" s="778"/>
      <c r="CI1453" s="778"/>
      <c r="CJ1453" s="778"/>
      <c r="CK1453" s="778"/>
      <c r="CL1453" s="778"/>
      <c r="CM1453" s="778"/>
      <c r="CN1453" s="778"/>
      <c r="CO1453" s="778"/>
      <c r="CP1453" s="778"/>
      <c r="CQ1453" s="778"/>
      <c r="CR1453" s="778"/>
      <c r="CS1453" s="778"/>
      <c r="CT1453" s="778"/>
      <c r="CU1453" s="778"/>
      <c r="CV1453" s="778"/>
      <c r="CW1453" s="778"/>
      <c r="CX1453" s="778"/>
      <c r="CY1453" s="778"/>
      <c r="CZ1453" s="778"/>
      <c r="DA1453" s="778"/>
      <c r="DB1453" s="778"/>
      <c r="DC1453" s="778"/>
      <c r="DD1453" s="778"/>
      <c r="DE1453" s="778"/>
      <c r="DF1453" s="778"/>
      <c r="DG1453" s="778"/>
      <c r="DH1453" s="778"/>
      <c r="DI1453" s="778"/>
      <c r="DJ1453" s="778"/>
      <c r="DK1453" s="778"/>
      <c r="DL1453" s="778"/>
      <c r="DM1453" s="778"/>
      <c r="DN1453" s="778"/>
      <c r="DO1453" s="778"/>
      <c r="DP1453" s="778"/>
      <c r="DQ1453" s="778"/>
      <c r="DR1453" s="778"/>
      <c r="DS1453" s="778"/>
      <c r="DT1453" s="778"/>
      <c r="DU1453" s="778"/>
      <c r="DV1453" s="778"/>
      <c r="DW1453" s="778"/>
      <c r="DX1453" s="778"/>
      <c r="DY1453" s="778"/>
      <c r="DZ1453" s="778"/>
      <c r="EA1453" s="778"/>
      <c r="EB1453" s="778"/>
      <c r="EC1453" s="778"/>
      <c r="ED1453" s="778"/>
      <c r="EE1453" s="778"/>
      <c r="EF1453" s="778"/>
      <c r="EG1453" s="778"/>
      <c r="EH1453" s="778"/>
      <c r="EI1453" s="778"/>
      <c r="EJ1453" s="778"/>
      <c r="EK1453" s="778"/>
      <c r="EL1453" s="778"/>
      <c r="EM1453" s="778"/>
      <c r="EN1453" s="778"/>
      <c r="EO1453" s="778"/>
      <c r="EP1453" s="778"/>
      <c r="EQ1453" s="778"/>
      <c r="ER1453" s="778"/>
      <c r="ES1453" s="778"/>
      <c r="ET1453" s="778"/>
      <c r="EU1453" s="778"/>
      <c r="EV1453" s="778"/>
      <c r="EW1453" s="778"/>
      <c r="EX1453" s="778"/>
      <c r="EY1453" s="778"/>
      <c r="EZ1453" s="778"/>
      <c r="FA1453" s="778"/>
      <c r="FB1453" s="778"/>
      <c r="FC1453" s="778"/>
      <c r="FD1453" s="778"/>
      <c r="FE1453" s="778"/>
      <c r="FF1453" s="778"/>
      <c r="FG1453" s="778"/>
      <c r="FH1453" s="778"/>
      <c r="FI1453" s="778"/>
      <c r="FJ1453" s="778"/>
      <c r="FK1453" s="778"/>
      <c r="FL1453" s="778"/>
      <c r="FM1453" s="778"/>
      <c r="FN1453" s="778"/>
      <c r="FO1453" s="778"/>
      <c r="FP1453" s="778"/>
      <c r="FQ1453" s="778"/>
      <c r="FR1453" s="778"/>
      <c r="FS1453" s="778"/>
      <c r="FT1453" s="778"/>
      <c r="FU1453" s="778"/>
      <c r="FV1453" s="778"/>
      <c r="FW1453" s="778"/>
      <c r="FX1453" s="778"/>
      <c r="FY1453" s="778"/>
      <c r="FZ1453" s="778"/>
      <c r="GA1453" s="778"/>
      <c r="GB1453" s="778"/>
      <c r="GC1453" s="778"/>
      <c r="GD1453" s="778"/>
      <c r="GE1453" s="778"/>
      <c r="GF1453" s="778"/>
      <c r="GG1453" s="778"/>
      <c r="GH1453" s="778"/>
      <c r="GI1453" s="778"/>
      <c r="GJ1453" s="778"/>
      <c r="GK1453" s="778"/>
      <c r="GL1453" s="778"/>
      <c r="GM1453" s="778"/>
      <c r="GN1453" s="778"/>
      <c r="GO1453" s="778"/>
      <c r="GP1453" s="778"/>
      <c r="GQ1453" s="778"/>
      <c r="GR1453" s="778"/>
      <c r="GS1453" s="778"/>
      <c r="GT1453" s="778"/>
      <c r="GU1453" s="778"/>
      <c r="GV1453" s="778"/>
      <c r="GW1453" s="778"/>
      <c r="GX1453" s="778"/>
      <c r="GY1453" s="778"/>
      <c r="GZ1453" s="778"/>
      <c r="HA1453" s="778"/>
      <c r="HB1453" s="778"/>
      <c r="HC1453" s="778"/>
      <c r="HD1453" s="778"/>
      <c r="HE1453" s="778"/>
      <c r="HF1453" s="778"/>
      <c r="HG1453" s="778"/>
      <c r="HH1453" s="778"/>
    </row>
    <row r="1454" spans="1:216" s="782" customFormat="1">
      <c r="A1454" s="779"/>
      <c r="B1454" s="780"/>
      <c r="C1454" s="780"/>
      <c r="D1454" s="780"/>
      <c r="E1454" s="780"/>
      <c r="F1454" s="780"/>
      <c r="G1454" s="780"/>
      <c r="H1454" s="780"/>
      <c r="I1454" s="780"/>
      <c r="J1454" s="780"/>
      <c r="K1454" s="780"/>
      <c r="L1454" s="780"/>
      <c r="M1454" s="780"/>
      <c r="N1454" s="780"/>
      <c r="O1454" s="780"/>
      <c r="P1454" s="780"/>
      <c r="Q1454" s="781"/>
      <c r="R1454" s="778"/>
      <c r="S1454" s="778"/>
      <c r="T1454" s="778"/>
      <c r="U1454" s="778"/>
      <c r="V1454" s="778"/>
      <c r="W1454" s="778"/>
      <c r="X1454" s="778"/>
      <c r="Y1454" s="778"/>
      <c r="Z1454" s="778"/>
      <c r="AA1454" s="778"/>
      <c r="AB1454" s="778"/>
      <c r="AC1454" s="778"/>
      <c r="AD1454" s="778"/>
      <c r="AE1454" s="778"/>
      <c r="AF1454" s="778"/>
      <c r="AG1454" s="778"/>
      <c r="AH1454" s="778"/>
      <c r="AI1454" s="778"/>
      <c r="AJ1454" s="778"/>
      <c r="AK1454" s="778"/>
      <c r="AL1454" s="778"/>
      <c r="AM1454" s="778"/>
      <c r="AN1454" s="778"/>
      <c r="AO1454" s="778"/>
      <c r="AP1454" s="778"/>
      <c r="AQ1454" s="778"/>
      <c r="AR1454" s="778"/>
      <c r="AS1454" s="778"/>
      <c r="AT1454" s="778"/>
      <c r="AU1454" s="778"/>
      <c r="AV1454" s="778"/>
      <c r="AW1454" s="778"/>
      <c r="AX1454" s="778"/>
      <c r="AY1454" s="778"/>
      <c r="AZ1454" s="778"/>
      <c r="BA1454" s="778"/>
      <c r="BB1454" s="778"/>
      <c r="BC1454" s="778"/>
      <c r="BD1454" s="778"/>
      <c r="BE1454" s="778"/>
      <c r="BF1454" s="778"/>
      <c r="BG1454" s="778"/>
      <c r="BH1454" s="778"/>
      <c r="BI1454" s="778"/>
      <c r="BJ1454" s="778"/>
      <c r="BK1454" s="778"/>
      <c r="BL1454" s="778"/>
      <c r="BM1454" s="778"/>
      <c r="BN1454" s="778"/>
      <c r="BO1454" s="778"/>
      <c r="BP1454" s="778"/>
      <c r="BQ1454" s="778"/>
      <c r="BR1454" s="778"/>
      <c r="BS1454" s="778"/>
      <c r="BT1454" s="778"/>
      <c r="BU1454" s="778"/>
      <c r="BV1454" s="778"/>
      <c r="BW1454" s="778"/>
      <c r="BX1454" s="778"/>
      <c r="BY1454" s="778"/>
      <c r="BZ1454" s="778"/>
      <c r="CA1454" s="778"/>
      <c r="CB1454" s="778"/>
      <c r="CC1454" s="778"/>
      <c r="CD1454" s="778"/>
      <c r="CE1454" s="778"/>
      <c r="CF1454" s="778"/>
      <c r="CG1454" s="778"/>
      <c r="CH1454" s="778"/>
      <c r="CI1454" s="778"/>
      <c r="CJ1454" s="778"/>
      <c r="CK1454" s="778"/>
      <c r="CL1454" s="778"/>
      <c r="CM1454" s="778"/>
      <c r="CN1454" s="778"/>
      <c r="CO1454" s="778"/>
      <c r="CP1454" s="778"/>
      <c r="CQ1454" s="778"/>
      <c r="CR1454" s="778"/>
      <c r="CS1454" s="778"/>
      <c r="CT1454" s="778"/>
      <c r="CU1454" s="778"/>
      <c r="CV1454" s="778"/>
      <c r="CW1454" s="778"/>
      <c r="CX1454" s="778"/>
      <c r="CY1454" s="778"/>
      <c r="CZ1454" s="778"/>
      <c r="DA1454" s="778"/>
      <c r="DB1454" s="778"/>
      <c r="DC1454" s="778"/>
      <c r="DD1454" s="778"/>
      <c r="DE1454" s="778"/>
      <c r="DF1454" s="778"/>
      <c r="DG1454" s="778"/>
      <c r="DH1454" s="778"/>
      <c r="DI1454" s="778"/>
      <c r="DJ1454" s="778"/>
      <c r="DK1454" s="778"/>
      <c r="DL1454" s="778"/>
      <c r="DM1454" s="778"/>
      <c r="DN1454" s="778"/>
      <c r="DO1454" s="778"/>
      <c r="DP1454" s="778"/>
      <c r="DQ1454" s="778"/>
      <c r="DR1454" s="778"/>
      <c r="DS1454" s="778"/>
      <c r="DT1454" s="778"/>
      <c r="DU1454" s="778"/>
      <c r="DV1454" s="778"/>
      <c r="DW1454" s="778"/>
      <c r="DX1454" s="778"/>
      <c r="DY1454" s="778"/>
      <c r="DZ1454" s="778"/>
      <c r="EA1454" s="778"/>
      <c r="EB1454" s="778"/>
      <c r="EC1454" s="778"/>
      <c r="ED1454" s="778"/>
      <c r="EE1454" s="778"/>
      <c r="EF1454" s="778"/>
      <c r="EG1454" s="778"/>
      <c r="EH1454" s="778"/>
      <c r="EI1454" s="778"/>
      <c r="EJ1454" s="778"/>
      <c r="EK1454" s="778"/>
      <c r="EL1454" s="778"/>
      <c r="EM1454" s="778"/>
      <c r="EN1454" s="778"/>
      <c r="EO1454" s="778"/>
      <c r="EP1454" s="778"/>
      <c r="EQ1454" s="778"/>
      <c r="ER1454" s="778"/>
      <c r="ES1454" s="778"/>
      <c r="ET1454" s="778"/>
      <c r="EU1454" s="778"/>
      <c r="EV1454" s="778"/>
      <c r="EW1454" s="778"/>
      <c r="EX1454" s="778"/>
      <c r="EY1454" s="778"/>
      <c r="EZ1454" s="778"/>
      <c r="FA1454" s="778"/>
      <c r="FB1454" s="778"/>
      <c r="FC1454" s="778"/>
      <c r="FD1454" s="778"/>
      <c r="FE1454" s="778"/>
      <c r="FF1454" s="778"/>
      <c r="FG1454" s="778"/>
      <c r="FH1454" s="778"/>
      <c r="FI1454" s="778"/>
      <c r="FJ1454" s="778"/>
      <c r="FK1454" s="778"/>
      <c r="FL1454" s="778"/>
      <c r="FM1454" s="778"/>
      <c r="FN1454" s="778"/>
      <c r="FO1454" s="778"/>
      <c r="FP1454" s="778"/>
      <c r="FQ1454" s="778"/>
      <c r="FR1454" s="778"/>
      <c r="FS1454" s="778"/>
      <c r="FT1454" s="778"/>
      <c r="FU1454" s="778"/>
      <c r="FV1454" s="778"/>
      <c r="FW1454" s="778"/>
      <c r="FX1454" s="778"/>
      <c r="FY1454" s="778"/>
      <c r="FZ1454" s="778"/>
      <c r="GA1454" s="778"/>
      <c r="GB1454" s="778"/>
      <c r="GC1454" s="778"/>
      <c r="GD1454" s="778"/>
      <c r="GE1454" s="778"/>
      <c r="GF1454" s="778"/>
      <c r="GG1454" s="778"/>
      <c r="GH1454" s="778"/>
      <c r="GI1454" s="778"/>
      <c r="GJ1454" s="778"/>
      <c r="GK1454" s="778"/>
      <c r="GL1454" s="778"/>
      <c r="GM1454" s="778"/>
      <c r="GN1454" s="778"/>
      <c r="GO1454" s="778"/>
      <c r="GP1454" s="778"/>
      <c r="GQ1454" s="778"/>
      <c r="GR1454" s="778"/>
      <c r="GS1454" s="778"/>
      <c r="GT1454" s="778"/>
      <c r="GU1454" s="778"/>
      <c r="GV1454" s="778"/>
      <c r="GW1454" s="778"/>
      <c r="GX1454" s="778"/>
      <c r="GY1454" s="778"/>
      <c r="GZ1454" s="778"/>
      <c r="HA1454" s="778"/>
      <c r="HB1454" s="778"/>
      <c r="HC1454" s="778"/>
      <c r="HD1454" s="778"/>
      <c r="HE1454" s="778"/>
      <c r="HF1454" s="778"/>
      <c r="HG1454" s="778"/>
      <c r="HH1454" s="778"/>
    </row>
    <row r="1455" spans="1:216" s="782" customFormat="1">
      <c r="A1455" s="779"/>
      <c r="B1455" s="780"/>
      <c r="C1455" s="780"/>
      <c r="D1455" s="780"/>
      <c r="E1455" s="780"/>
      <c r="F1455" s="780"/>
      <c r="G1455" s="780"/>
      <c r="H1455" s="780"/>
      <c r="I1455" s="780"/>
      <c r="J1455" s="780"/>
      <c r="K1455" s="780"/>
      <c r="L1455" s="780"/>
      <c r="M1455" s="780"/>
      <c r="N1455" s="780"/>
      <c r="O1455" s="780"/>
      <c r="P1455" s="780"/>
      <c r="Q1455" s="781"/>
      <c r="R1455" s="778"/>
      <c r="S1455" s="778"/>
      <c r="T1455" s="778"/>
      <c r="U1455" s="778"/>
      <c r="V1455" s="778"/>
      <c r="W1455" s="778"/>
      <c r="X1455" s="778"/>
      <c r="Y1455" s="778"/>
      <c r="Z1455" s="778"/>
      <c r="AA1455" s="778"/>
      <c r="AB1455" s="778"/>
      <c r="AC1455" s="778"/>
      <c r="AD1455" s="778"/>
      <c r="AE1455" s="778"/>
      <c r="AF1455" s="778"/>
      <c r="AG1455" s="778"/>
      <c r="AH1455" s="778"/>
      <c r="AI1455" s="778"/>
      <c r="AJ1455" s="778"/>
      <c r="AK1455" s="778"/>
      <c r="AL1455" s="778"/>
      <c r="AM1455" s="778"/>
      <c r="AN1455" s="778"/>
      <c r="AO1455" s="778"/>
      <c r="AP1455" s="778"/>
      <c r="AQ1455" s="778"/>
      <c r="AR1455" s="778"/>
      <c r="AS1455" s="778"/>
      <c r="AT1455" s="778"/>
      <c r="AU1455" s="778"/>
      <c r="AV1455" s="778"/>
      <c r="AW1455" s="778"/>
      <c r="AX1455" s="778"/>
      <c r="AY1455" s="778"/>
      <c r="AZ1455" s="778"/>
      <c r="BA1455" s="778"/>
      <c r="BB1455" s="778"/>
      <c r="BC1455" s="778"/>
      <c r="BD1455" s="778"/>
      <c r="BE1455" s="778"/>
      <c r="BF1455" s="778"/>
      <c r="BG1455" s="778"/>
      <c r="BH1455" s="778"/>
      <c r="BI1455" s="778"/>
      <c r="BJ1455" s="778"/>
      <c r="BK1455" s="778"/>
      <c r="BL1455" s="778"/>
      <c r="BM1455" s="778"/>
      <c r="BN1455" s="778"/>
      <c r="BO1455" s="778"/>
      <c r="BP1455" s="778"/>
      <c r="BQ1455" s="778"/>
      <c r="BR1455" s="778"/>
      <c r="BS1455" s="778"/>
      <c r="BT1455" s="778"/>
      <c r="BU1455" s="778"/>
      <c r="BV1455" s="778"/>
      <c r="BW1455" s="778"/>
      <c r="BX1455" s="778"/>
      <c r="BY1455" s="778"/>
      <c r="BZ1455" s="778"/>
      <c r="CA1455" s="778"/>
      <c r="CB1455" s="778"/>
      <c r="CC1455" s="778"/>
      <c r="CD1455" s="778"/>
      <c r="CE1455" s="778"/>
      <c r="CF1455" s="778"/>
      <c r="CG1455" s="778"/>
      <c r="CH1455" s="778"/>
      <c r="CI1455" s="778"/>
      <c r="CJ1455" s="778"/>
      <c r="CK1455" s="778"/>
      <c r="CL1455" s="778"/>
      <c r="CM1455" s="778"/>
      <c r="CN1455" s="778"/>
      <c r="CO1455" s="778"/>
      <c r="CP1455" s="778"/>
      <c r="CQ1455" s="778"/>
      <c r="CR1455" s="778"/>
      <c r="CS1455" s="778"/>
      <c r="CT1455" s="778"/>
      <c r="CU1455" s="778"/>
      <c r="CV1455" s="778"/>
      <c r="CW1455" s="778"/>
      <c r="CX1455" s="778"/>
      <c r="CY1455" s="778"/>
      <c r="CZ1455" s="778"/>
      <c r="DA1455" s="778"/>
      <c r="DB1455" s="778"/>
      <c r="DC1455" s="778"/>
      <c r="DD1455" s="778"/>
      <c r="DE1455" s="778"/>
      <c r="DF1455" s="778"/>
      <c r="DG1455" s="778"/>
      <c r="DH1455" s="778"/>
      <c r="DI1455" s="778"/>
      <c r="DJ1455" s="778"/>
      <c r="DK1455" s="778"/>
      <c r="DL1455" s="778"/>
      <c r="DM1455" s="778"/>
      <c r="DN1455" s="778"/>
      <c r="DO1455" s="778"/>
      <c r="DP1455" s="778"/>
      <c r="DQ1455" s="778"/>
      <c r="DR1455" s="778"/>
      <c r="DS1455" s="778"/>
      <c r="DT1455" s="778"/>
      <c r="DU1455" s="778"/>
      <c r="DV1455" s="778"/>
      <c r="DW1455" s="778"/>
      <c r="DX1455" s="778"/>
      <c r="DY1455" s="778"/>
      <c r="DZ1455" s="778"/>
      <c r="EA1455" s="778"/>
      <c r="EB1455" s="778"/>
      <c r="EC1455" s="778"/>
      <c r="ED1455" s="778"/>
      <c r="EE1455" s="778"/>
      <c r="EF1455" s="778"/>
      <c r="EG1455" s="778"/>
      <c r="EH1455" s="778"/>
      <c r="EI1455" s="778"/>
      <c r="EJ1455" s="778"/>
      <c r="EK1455" s="778"/>
      <c r="EL1455" s="778"/>
      <c r="EM1455" s="778"/>
      <c r="EN1455" s="778"/>
      <c r="EO1455" s="778"/>
      <c r="EP1455" s="778"/>
      <c r="EQ1455" s="778"/>
      <c r="ER1455" s="778"/>
      <c r="ES1455" s="778"/>
      <c r="ET1455" s="778"/>
      <c r="EU1455" s="778"/>
      <c r="EV1455" s="778"/>
      <c r="EW1455" s="778"/>
      <c r="EX1455" s="778"/>
      <c r="EY1455" s="778"/>
      <c r="EZ1455" s="778"/>
      <c r="FA1455" s="778"/>
      <c r="FB1455" s="778"/>
      <c r="FC1455" s="778"/>
      <c r="FD1455" s="778"/>
      <c r="FE1455" s="778"/>
      <c r="FF1455" s="778"/>
      <c r="FG1455" s="778"/>
      <c r="FH1455" s="778"/>
      <c r="FI1455" s="778"/>
      <c r="FJ1455" s="778"/>
      <c r="FK1455" s="778"/>
      <c r="FL1455" s="778"/>
      <c r="FM1455" s="778"/>
      <c r="FN1455" s="778"/>
      <c r="FO1455" s="778"/>
      <c r="FP1455" s="778"/>
      <c r="FQ1455" s="778"/>
      <c r="FR1455" s="778"/>
      <c r="FS1455" s="778"/>
      <c r="FT1455" s="778"/>
      <c r="FU1455" s="778"/>
      <c r="FV1455" s="778"/>
      <c r="FW1455" s="778"/>
      <c r="FX1455" s="778"/>
      <c r="FY1455" s="778"/>
      <c r="FZ1455" s="778"/>
      <c r="GA1455" s="778"/>
      <c r="GB1455" s="778"/>
      <c r="GC1455" s="778"/>
      <c r="GD1455" s="778"/>
      <c r="GE1455" s="778"/>
      <c r="GF1455" s="778"/>
      <c r="GG1455" s="778"/>
      <c r="GH1455" s="778"/>
      <c r="GI1455" s="778"/>
      <c r="GJ1455" s="778"/>
      <c r="GK1455" s="778"/>
      <c r="GL1455" s="778"/>
      <c r="GM1455" s="778"/>
      <c r="GN1455" s="778"/>
      <c r="GO1455" s="778"/>
      <c r="GP1455" s="778"/>
      <c r="GQ1455" s="778"/>
      <c r="GR1455" s="778"/>
      <c r="GS1455" s="778"/>
      <c r="GT1455" s="778"/>
      <c r="GU1455" s="778"/>
      <c r="GV1455" s="778"/>
      <c r="GW1455" s="778"/>
      <c r="GX1455" s="778"/>
      <c r="GY1455" s="778"/>
      <c r="GZ1455" s="778"/>
      <c r="HA1455" s="778"/>
      <c r="HB1455" s="778"/>
      <c r="HC1455" s="778"/>
      <c r="HD1455" s="778"/>
      <c r="HE1455" s="778"/>
      <c r="HF1455" s="778"/>
      <c r="HG1455" s="778"/>
      <c r="HH1455" s="778"/>
    </row>
    <row r="1456" spans="1:216" s="782" customFormat="1">
      <c r="A1456" s="779"/>
      <c r="B1456" s="780"/>
      <c r="C1456" s="780"/>
      <c r="D1456" s="780"/>
      <c r="E1456" s="780"/>
      <c r="F1456" s="780"/>
      <c r="G1456" s="780"/>
      <c r="H1456" s="780"/>
      <c r="I1456" s="780"/>
      <c r="J1456" s="780"/>
      <c r="K1456" s="780"/>
      <c r="L1456" s="780"/>
      <c r="M1456" s="780"/>
      <c r="N1456" s="780"/>
      <c r="O1456" s="780"/>
      <c r="P1456" s="780"/>
      <c r="Q1456" s="781"/>
      <c r="R1456" s="778"/>
      <c r="S1456" s="778"/>
      <c r="T1456" s="778"/>
      <c r="U1456" s="778"/>
      <c r="V1456" s="778"/>
      <c r="W1456" s="778"/>
      <c r="X1456" s="778"/>
      <c r="Y1456" s="778"/>
      <c r="Z1456" s="778"/>
      <c r="AA1456" s="778"/>
      <c r="AB1456" s="778"/>
      <c r="AC1456" s="778"/>
      <c r="AD1456" s="778"/>
      <c r="AE1456" s="778"/>
      <c r="AF1456" s="778"/>
      <c r="AG1456" s="778"/>
      <c r="AH1456" s="778"/>
      <c r="AI1456" s="778"/>
      <c r="AJ1456" s="778"/>
      <c r="AK1456" s="778"/>
      <c r="AL1456" s="778"/>
      <c r="AM1456" s="778"/>
      <c r="AN1456" s="778"/>
      <c r="AO1456" s="778"/>
      <c r="AP1456" s="778"/>
      <c r="AQ1456" s="778"/>
      <c r="AR1456" s="778"/>
      <c r="AS1456" s="778"/>
      <c r="AT1456" s="778"/>
      <c r="AU1456" s="778"/>
      <c r="AV1456" s="778"/>
      <c r="AW1456" s="778"/>
      <c r="AX1456" s="778"/>
      <c r="AY1456" s="778"/>
      <c r="AZ1456" s="778"/>
      <c r="BA1456" s="778"/>
      <c r="BB1456" s="778"/>
      <c r="BC1456" s="778"/>
      <c r="BD1456" s="778"/>
      <c r="BE1456" s="778"/>
      <c r="BF1456" s="778"/>
      <c r="BG1456" s="778"/>
      <c r="BH1456" s="778"/>
      <c r="BI1456" s="778"/>
      <c r="BJ1456" s="778"/>
      <c r="BK1456" s="778"/>
      <c r="BL1456" s="778"/>
      <c r="BM1456" s="778"/>
      <c r="BN1456" s="778"/>
      <c r="BO1456" s="778"/>
      <c r="BP1456" s="778"/>
      <c r="BQ1456" s="778"/>
      <c r="BR1456" s="778"/>
      <c r="BS1456" s="778"/>
      <c r="BT1456" s="778"/>
      <c r="BU1456" s="778"/>
      <c r="BV1456" s="778"/>
      <c r="BW1456" s="778"/>
      <c r="BX1456" s="778"/>
      <c r="BY1456" s="778"/>
      <c r="BZ1456" s="778"/>
      <c r="CA1456" s="778"/>
      <c r="CB1456" s="778"/>
      <c r="CC1456" s="778"/>
      <c r="CD1456" s="778"/>
      <c r="CE1456" s="778"/>
      <c r="CF1456" s="778"/>
      <c r="CG1456" s="778"/>
      <c r="CH1456" s="778"/>
      <c r="CI1456" s="778"/>
      <c r="CJ1456" s="778"/>
      <c r="CK1456" s="778"/>
      <c r="CL1456" s="778"/>
      <c r="CM1456" s="778"/>
      <c r="CN1456" s="778"/>
      <c r="CO1456" s="778"/>
      <c r="CP1456" s="778"/>
      <c r="CQ1456" s="778"/>
      <c r="CR1456" s="778"/>
      <c r="CS1456" s="778"/>
      <c r="CT1456" s="778"/>
      <c r="CU1456" s="778"/>
      <c r="CV1456" s="778"/>
      <c r="CW1456" s="778"/>
      <c r="CX1456" s="778"/>
      <c r="CY1456" s="778"/>
      <c r="CZ1456" s="778"/>
      <c r="DA1456" s="778"/>
      <c r="DB1456" s="778"/>
      <c r="DC1456" s="778"/>
      <c r="DD1456" s="778"/>
      <c r="DE1456" s="778"/>
      <c r="DF1456" s="778"/>
      <c r="DG1456" s="778"/>
      <c r="DH1456" s="778"/>
      <c r="DI1456" s="778"/>
      <c r="DJ1456" s="778"/>
      <c r="DK1456" s="778"/>
      <c r="DL1456" s="778"/>
      <c r="DM1456" s="778"/>
      <c r="DN1456" s="778"/>
      <c r="DO1456" s="778"/>
      <c r="DP1456" s="778"/>
      <c r="DQ1456" s="778"/>
      <c r="DR1456" s="778"/>
      <c r="DS1456" s="778"/>
      <c r="DT1456" s="778"/>
      <c r="DU1456" s="778"/>
      <c r="DV1456" s="778"/>
      <c r="DW1456" s="778"/>
      <c r="DX1456" s="778"/>
      <c r="DY1456" s="778"/>
      <c r="DZ1456" s="778"/>
      <c r="EA1456" s="778"/>
      <c r="EB1456" s="778"/>
      <c r="EC1456" s="778"/>
      <c r="ED1456" s="778"/>
      <c r="EE1456" s="778"/>
      <c r="EF1456" s="778"/>
      <c r="EG1456" s="778"/>
      <c r="EH1456" s="778"/>
      <c r="EI1456" s="778"/>
      <c r="EJ1456" s="778"/>
      <c r="EK1456" s="778"/>
      <c r="EL1456" s="778"/>
      <c r="EM1456" s="778"/>
      <c r="EN1456" s="778"/>
      <c r="EO1456" s="778"/>
      <c r="EP1456" s="778"/>
      <c r="EQ1456" s="778"/>
      <c r="ER1456" s="778"/>
      <c r="ES1456" s="778"/>
      <c r="ET1456" s="778"/>
      <c r="EU1456" s="778"/>
      <c r="EV1456" s="778"/>
      <c r="EW1456" s="778"/>
      <c r="EX1456" s="778"/>
      <c r="EY1456" s="778"/>
      <c r="EZ1456" s="778"/>
      <c r="FA1456" s="778"/>
      <c r="FB1456" s="778"/>
      <c r="FC1456" s="778"/>
      <c r="FD1456" s="778"/>
      <c r="FE1456" s="778"/>
      <c r="FF1456" s="778"/>
      <c r="FG1456" s="778"/>
      <c r="FH1456" s="778"/>
      <c r="FI1456" s="778"/>
      <c r="FJ1456" s="778"/>
      <c r="FK1456" s="778"/>
      <c r="FL1456" s="778"/>
      <c r="FM1456" s="778"/>
      <c r="FN1456" s="778"/>
      <c r="FO1456" s="778"/>
      <c r="FP1456" s="778"/>
      <c r="FQ1456" s="778"/>
      <c r="FR1456" s="778"/>
      <c r="FS1456" s="778"/>
      <c r="FT1456" s="778"/>
      <c r="FU1456" s="778"/>
      <c r="FV1456" s="778"/>
      <c r="FW1456" s="778"/>
      <c r="FX1456" s="778"/>
      <c r="FY1456" s="778"/>
      <c r="FZ1456" s="778"/>
      <c r="GA1456" s="778"/>
      <c r="GB1456" s="778"/>
      <c r="GC1456" s="778"/>
      <c r="GD1456" s="778"/>
      <c r="GE1456" s="778"/>
      <c r="GF1456" s="778"/>
      <c r="GG1456" s="778"/>
      <c r="GH1456" s="778"/>
      <c r="GI1456" s="778"/>
      <c r="GJ1456" s="778"/>
      <c r="GK1456" s="778"/>
      <c r="GL1456" s="778"/>
      <c r="GM1456" s="778"/>
      <c r="GN1456" s="778"/>
      <c r="GO1456" s="778"/>
      <c r="GP1456" s="778"/>
      <c r="GQ1456" s="778"/>
      <c r="GR1456" s="778"/>
      <c r="GS1456" s="778"/>
      <c r="GT1456" s="778"/>
      <c r="GU1456" s="778"/>
      <c r="GV1456" s="778"/>
      <c r="GW1456" s="778"/>
      <c r="GX1456" s="778"/>
      <c r="GY1456" s="778"/>
      <c r="GZ1456" s="778"/>
      <c r="HA1456" s="778"/>
      <c r="HB1456" s="778"/>
      <c r="HC1456" s="778"/>
      <c r="HD1456" s="778"/>
      <c r="HE1456" s="778"/>
      <c r="HF1456" s="778"/>
      <c r="HG1456" s="778"/>
      <c r="HH1456" s="778"/>
    </row>
    <row r="1457" spans="1:216" s="782" customFormat="1">
      <c r="A1457" s="779"/>
      <c r="B1457" s="780"/>
      <c r="C1457" s="780"/>
      <c r="D1457" s="780"/>
      <c r="E1457" s="780"/>
      <c r="F1457" s="780"/>
      <c r="G1457" s="780"/>
      <c r="H1457" s="780"/>
      <c r="I1457" s="780"/>
      <c r="J1457" s="780"/>
      <c r="K1457" s="780"/>
      <c r="L1457" s="780"/>
      <c r="M1457" s="780"/>
      <c r="N1457" s="780"/>
      <c r="O1457" s="780"/>
      <c r="P1457" s="780"/>
      <c r="Q1457" s="781"/>
      <c r="R1457" s="778"/>
      <c r="S1457" s="778"/>
      <c r="T1457" s="778"/>
      <c r="U1457" s="778"/>
      <c r="V1457" s="778"/>
      <c r="W1457" s="778"/>
      <c r="X1457" s="778"/>
      <c r="Y1457" s="778"/>
      <c r="Z1457" s="778"/>
      <c r="AA1457" s="778"/>
      <c r="AB1457" s="778"/>
      <c r="AC1457" s="778"/>
      <c r="AD1457" s="778"/>
      <c r="AE1457" s="778"/>
      <c r="AF1457" s="778"/>
      <c r="AG1457" s="778"/>
      <c r="AH1457" s="778"/>
      <c r="AI1457" s="778"/>
      <c r="AJ1457" s="778"/>
      <c r="AK1457" s="778"/>
      <c r="AL1457" s="778"/>
      <c r="AM1457" s="778"/>
      <c r="AN1457" s="778"/>
      <c r="AO1457" s="778"/>
      <c r="AP1457" s="778"/>
      <c r="AQ1457" s="778"/>
      <c r="AR1457" s="778"/>
      <c r="AS1457" s="778"/>
      <c r="AT1457" s="778"/>
      <c r="AU1457" s="778"/>
      <c r="AV1457" s="778"/>
      <c r="AW1457" s="778"/>
      <c r="AX1457" s="778"/>
      <c r="AY1457" s="778"/>
      <c r="AZ1457" s="778"/>
      <c r="BA1457" s="778"/>
      <c r="BB1457" s="778"/>
      <c r="BC1457" s="778"/>
      <c r="BD1457" s="778"/>
      <c r="BE1457" s="778"/>
      <c r="BF1457" s="778"/>
      <c r="BG1457" s="778"/>
      <c r="BH1457" s="778"/>
      <c r="BI1457" s="778"/>
      <c r="BJ1457" s="778"/>
      <c r="BK1457" s="778"/>
      <c r="BL1457" s="778"/>
      <c r="BM1457" s="778"/>
      <c r="BN1457" s="778"/>
      <c r="BO1457" s="778"/>
      <c r="BP1457" s="778"/>
      <c r="BQ1457" s="778"/>
      <c r="BR1457" s="778"/>
      <c r="BS1457" s="778"/>
      <c r="BT1457" s="778"/>
      <c r="BU1457" s="778"/>
      <c r="BV1457" s="778"/>
      <c r="BW1457" s="778"/>
      <c r="BX1457" s="778"/>
      <c r="BY1457" s="778"/>
      <c r="BZ1457" s="778"/>
      <c r="CA1457" s="778"/>
      <c r="CB1457" s="778"/>
      <c r="CC1457" s="778"/>
      <c r="CD1457" s="778"/>
      <c r="CE1457" s="778"/>
      <c r="CF1457" s="778"/>
      <c r="CG1457" s="778"/>
      <c r="CH1457" s="778"/>
      <c r="CI1457" s="778"/>
      <c r="CJ1457" s="778"/>
      <c r="CK1457" s="778"/>
      <c r="CL1457" s="778"/>
      <c r="CM1457" s="778"/>
      <c r="CN1457" s="778"/>
      <c r="CO1457" s="778"/>
      <c r="CP1457" s="778"/>
      <c r="CQ1457" s="778"/>
      <c r="CR1457" s="778"/>
      <c r="CS1457" s="778"/>
      <c r="CT1457" s="778"/>
      <c r="CU1457" s="778"/>
      <c r="CV1457" s="778"/>
      <c r="CW1457" s="778"/>
      <c r="CX1457" s="778"/>
      <c r="CY1457" s="778"/>
      <c r="CZ1457" s="778"/>
      <c r="DA1457" s="778"/>
      <c r="DB1457" s="778"/>
      <c r="DC1457" s="778"/>
      <c r="DD1457" s="778"/>
      <c r="DE1457" s="778"/>
      <c r="DF1457" s="778"/>
      <c r="DG1457" s="778"/>
      <c r="DH1457" s="778"/>
      <c r="DI1457" s="778"/>
      <c r="DJ1457" s="778"/>
      <c r="DK1457" s="778"/>
      <c r="DL1457" s="778"/>
      <c r="DM1457" s="778"/>
      <c r="DN1457" s="778"/>
      <c r="DO1457" s="778"/>
      <c r="DP1457" s="778"/>
      <c r="DQ1457" s="778"/>
      <c r="DR1457" s="778"/>
      <c r="DS1457" s="778"/>
      <c r="DT1457" s="778"/>
      <c r="DU1457" s="778"/>
      <c r="DV1457" s="778"/>
      <c r="DW1457" s="778"/>
      <c r="DX1457" s="778"/>
      <c r="DY1457" s="778"/>
      <c r="DZ1457" s="778"/>
      <c r="EA1457" s="778"/>
      <c r="EB1457" s="778"/>
      <c r="EC1457" s="778"/>
      <c r="ED1457" s="778"/>
      <c r="EE1457" s="778"/>
      <c r="EF1457" s="778"/>
      <c r="EG1457" s="778"/>
      <c r="EH1457" s="778"/>
      <c r="EI1457" s="778"/>
      <c r="EJ1457" s="778"/>
      <c r="EK1457" s="778"/>
      <c r="EL1457" s="778"/>
      <c r="EM1457" s="778"/>
      <c r="EN1457" s="778"/>
      <c r="EO1457" s="778"/>
      <c r="EP1457" s="778"/>
      <c r="EQ1457" s="778"/>
      <c r="ER1457" s="778"/>
      <c r="ES1457" s="778"/>
      <c r="ET1457" s="778"/>
      <c r="EU1457" s="778"/>
      <c r="EV1457" s="778"/>
      <c r="EW1457" s="778"/>
      <c r="EX1457" s="778"/>
      <c r="EY1457" s="778"/>
      <c r="EZ1457" s="778"/>
      <c r="FA1457" s="778"/>
      <c r="FB1457" s="778"/>
      <c r="FC1457" s="778"/>
      <c r="FD1457" s="778"/>
      <c r="FE1457" s="778"/>
      <c r="FF1457" s="778"/>
      <c r="FG1457" s="778"/>
      <c r="FH1457" s="778"/>
      <c r="FI1457" s="778"/>
      <c r="FJ1457" s="778"/>
      <c r="FK1457" s="778"/>
      <c r="FL1457" s="778"/>
      <c r="FM1457" s="778"/>
      <c r="FN1457" s="778"/>
      <c r="FO1457" s="778"/>
      <c r="FP1457" s="778"/>
      <c r="FQ1457" s="778"/>
      <c r="FR1457" s="778"/>
      <c r="FS1457" s="778"/>
      <c r="FT1457" s="778"/>
      <c r="FU1457" s="778"/>
      <c r="FV1457" s="778"/>
      <c r="FW1457" s="778"/>
      <c r="FX1457" s="778"/>
      <c r="FY1457" s="778"/>
      <c r="FZ1457" s="778"/>
      <c r="GA1457" s="778"/>
      <c r="GB1457" s="778"/>
      <c r="GC1457" s="778"/>
      <c r="GD1457" s="778"/>
      <c r="GE1457" s="778"/>
      <c r="GF1457" s="778"/>
      <c r="GG1457" s="778"/>
      <c r="GH1457" s="778"/>
      <c r="GI1457" s="778"/>
      <c r="GJ1457" s="778"/>
      <c r="GK1457" s="778"/>
      <c r="GL1457" s="778"/>
      <c r="GM1457" s="778"/>
      <c r="GN1457" s="778"/>
      <c r="GO1457" s="778"/>
      <c r="GP1457" s="778"/>
      <c r="GQ1457" s="778"/>
      <c r="GR1457" s="778"/>
      <c r="GS1457" s="778"/>
      <c r="GT1457" s="778"/>
      <c r="GU1457" s="778"/>
      <c r="GV1457" s="778"/>
      <c r="GW1457" s="778"/>
      <c r="GX1457" s="778"/>
      <c r="GY1457" s="778"/>
      <c r="GZ1457" s="778"/>
      <c r="HA1457" s="778"/>
      <c r="HB1457" s="778"/>
      <c r="HC1457" s="778"/>
      <c r="HD1457" s="778"/>
      <c r="HE1457" s="778"/>
      <c r="HF1457" s="778"/>
      <c r="HG1457" s="778"/>
      <c r="HH1457" s="778"/>
    </row>
    <row r="1458" spans="1:216" s="782" customFormat="1">
      <c r="A1458" s="779"/>
      <c r="B1458" s="780"/>
      <c r="C1458" s="780"/>
      <c r="D1458" s="780"/>
      <c r="E1458" s="780"/>
      <c r="F1458" s="780"/>
      <c r="G1458" s="780"/>
      <c r="H1458" s="780"/>
      <c r="I1458" s="780"/>
      <c r="J1458" s="780"/>
      <c r="K1458" s="780"/>
      <c r="L1458" s="780"/>
      <c r="M1458" s="780"/>
      <c r="N1458" s="780"/>
      <c r="O1458" s="780"/>
      <c r="P1458" s="780"/>
      <c r="Q1458" s="781"/>
      <c r="R1458" s="778"/>
      <c r="S1458" s="778"/>
      <c r="T1458" s="778"/>
      <c r="U1458" s="778"/>
      <c r="V1458" s="778"/>
      <c r="W1458" s="778"/>
      <c r="X1458" s="778"/>
      <c r="Y1458" s="778"/>
      <c r="Z1458" s="778"/>
      <c r="AA1458" s="778"/>
      <c r="AB1458" s="778"/>
      <c r="AC1458" s="778"/>
      <c r="AD1458" s="778"/>
      <c r="AE1458" s="778"/>
      <c r="AF1458" s="778"/>
      <c r="AG1458" s="778"/>
      <c r="AH1458" s="778"/>
      <c r="AI1458" s="778"/>
      <c r="AJ1458" s="778"/>
      <c r="AK1458" s="778"/>
      <c r="AL1458" s="778"/>
      <c r="AM1458" s="778"/>
      <c r="AN1458" s="778"/>
      <c r="AO1458" s="778"/>
      <c r="AP1458" s="778"/>
      <c r="AQ1458" s="778"/>
      <c r="AR1458" s="778"/>
      <c r="AS1458" s="778"/>
      <c r="AT1458" s="778"/>
      <c r="AU1458" s="778"/>
      <c r="AV1458" s="778"/>
      <c r="AW1458" s="778"/>
      <c r="AX1458" s="778"/>
      <c r="AY1458" s="778"/>
      <c r="AZ1458" s="778"/>
      <c r="BA1458" s="778"/>
      <c r="BB1458" s="778"/>
      <c r="BC1458" s="778"/>
      <c r="BD1458" s="778"/>
      <c r="BE1458" s="778"/>
      <c r="BF1458" s="778"/>
      <c r="BG1458" s="778"/>
      <c r="BH1458" s="778"/>
      <c r="BI1458" s="778"/>
      <c r="BJ1458" s="778"/>
      <c r="BK1458" s="778"/>
      <c r="BL1458" s="778"/>
      <c r="BM1458" s="778"/>
      <c r="BN1458" s="778"/>
      <c r="BO1458" s="778"/>
      <c r="BP1458" s="778"/>
      <c r="BQ1458" s="778"/>
      <c r="BR1458" s="778"/>
      <c r="BS1458" s="778"/>
      <c r="BT1458" s="778"/>
      <c r="BU1458" s="778"/>
      <c r="BV1458" s="778"/>
      <c r="BW1458" s="778"/>
      <c r="BX1458" s="778"/>
      <c r="BY1458" s="778"/>
      <c r="BZ1458" s="778"/>
      <c r="CA1458" s="778"/>
      <c r="CB1458" s="778"/>
      <c r="CC1458" s="778"/>
      <c r="CD1458" s="778"/>
      <c r="CE1458" s="778"/>
      <c r="CF1458" s="778"/>
      <c r="CG1458" s="778"/>
      <c r="CH1458" s="778"/>
      <c r="CI1458" s="778"/>
      <c r="CJ1458" s="778"/>
      <c r="CK1458" s="778"/>
      <c r="CL1458" s="778"/>
      <c r="CM1458" s="778"/>
      <c r="CN1458" s="778"/>
      <c r="CO1458" s="778"/>
      <c r="CP1458" s="778"/>
      <c r="CQ1458" s="778"/>
      <c r="CR1458" s="778"/>
      <c r="CS1458" s="778"/>
      <c r="CT1458" s="778"/>
      <c r="CU1458" s="778"/>
      <c r="CV1458" s="778"/>
      <c r="CW1458" s="778"/>
      <c r="CX1458" s="778"/>
      <c r="CY1458" s="778"/>
      <c r="CZ1458" s="778"/>
      <c r="DA1458" s="778"/>
      <c r="DB1458" s="778"/>
      <c r="DC1458" s="778"/>
      <c r="DD1458" s="778"/>
      <c r="DE1458" s="778"/>
      <c r="DF1458" s="778"/>
      <c r="DG1458" s="778"/>
      <c r="DH1458" s="778"/>
      <c r="DI1458" s="778"/>
      <c r="DJ1458" s="778"/>
      <c r="DK1458" s="778"/>
      <c r="DL1458" s="778"/>
      <c r="DM1458" s="778"/>
      <c r="DN1458" s="778"/>
      <c r="DO1458" s="778"/>
      <c r="DP1458" s="778"/>
      <c r="DQ1458" s="778"/>
      <c r="DR1458" s="778"/>
      <c r="DS1458" s="778"/>
      <c r="DT1458" s="778"/>
      <c r="DU1458" s="778"/>
      <c r="DV1458" s="778"/>
      <c r="DW1458" s="778"/>
      <c r="DX1458" s="778"/>
      <c r="DY1458" s="778"/>
      <c r="DZ1458" s="778"/>
      <c r="EA1458" s="778"/>
      <c r="EB1458" s="778"/>
      <c r="EC1458" s="778"/>
      <c r="ED1458" s="778"/>
      <c r="EE1458" s="778"/>
      <c r="EF1458" s="778"/>
      <c r="EG1458" s="778"/>
      <c r="EH1458" s="778"/>
      <c r="EI1458" s="778"/>
      <c r="EJ1458" s="778"/>
      <c r="EK1458" s="778"/>
      <c r="EL1458" s="778"/>
      <c r="EM1458" s="778"/>
      <c r="EN1458" s="778"/>
      <c r="EO1458" s="778"/>
      <c r="EP1458" s="778"/>
      <c r="EQ1458" s="778"/>
      <c r="ER1458" s="778"/>
      <c r="ES1458" s="778"/>
      <c r="ET1458" s="778"/>
      <c r="EU1458" s="778"/>
      <c r="EV1458" s="778"/>
      <c r="EW1458" s="778"/>
      <c r="EX1458" s="778"/>
      <c r="EY1458" s="778"/>
      <c r="EZ1458" s="778"/>
      <c r="FA1458" s="778"/>
      <c r="FB1458" s="778"/>
      <c r="FC1458" s="778"/>
      <c r="FD1458" s="778"/>
      <c r="FE1458" s="778"/>
      <c r="FF1458" s="778"/>
      <c r="FG1458" s="778"/>
      <c r="FH1458" s="778"/>
      <c r="FI1458" s="778"/>
      <c r="FJ1458" s="778"/>
      <c r="FK1458" s="778"/>
      <c r="FL1458" s="778"/>
      <c r="FM1458" s="778"/>
      <c r="FN1458" s="778"/>
      <c r="FO1458" s="778"/>
      <c r="FP1458" s="778"/>
      <c r="FQ1458" s="778"/>
      <c r="FR1458" s="778"/>
      <c r="FS1458" s="778"/>
      <c r="FT1458" s="778"/>
      <c r="FU1458" s="778"/>
      <c r="FV1458" s="778"/>
      <c r="FW1458" s="778"/>
      <c r="FX1458" s="778"/>
      <c r="FY1458" s="778"/>
      <c r="FZ1458" s="778"/>
      <c r="GA1458" s="778"/>
      <c r="GB1458" s="778"/>
      <c r="GC1458" s="778"/>
      <c r="GD1458" s="778"/>
      <c r="GE1458" s="778"/>
      <c r="GF1458" s="778"/>
      <c r="GG1458" s="778"/>
      <c r="GH1458" s="778"/>
      <c r="GI1458" s="778"/>
      <c r="GJ1458" s="778"/>
      <c r="GK1458" s="778"/>
      <c r="GL1458" s="778"/>
      <c r="GM1458" s="778"/>
      <c r="GN1458" s="778"/>
      <c r="GO1458" s="778"/>
      <c r="GP1458" s="778"/>
      <c r="GQ1458" s="778"/>
      <c r="GR1458" s="778"/>
      <c r="GS1458" s="778"/>
      <c r="GT1458" s="778"/>
      <c r="GU1458" s="778"/>
      <c r="GV1458" s="778"/>
      <c r="GW1458" s="778"/>
      <c r="GX1458" s="778"/>
      <c r="GY1458" s="778"/>
      <c r="GZ1458" s="778"/>
      <c r="HA1458" s="778"/>
      <c r="HB1458" s="778"/>
      <c r="HC1458" s="778"/>
      <c r="HD1458" s="778"/>
      <c r="HE1458" s="778"/>
      <c r="HF1458" s="778"/>
      <c r="HG1458" s="778"/>
      <c r="HH1458" s="778"/>
    </row>
    <row r="1459" spans="1:216" s="782" customFormat="1">
      <c r="A1459" s="779"/>
      <c r="B1459" s="780"/>
      <c r="C1459" s="780"/>
      <c r="D1459" s="780"/>
      <c r="E1459" s="780"/>
      <c r="F1459" s="780"/>
      <c r="G1459" s="780"/>
      <c r="H1459" s="780"/>
      <c r="I1459" s="780"/>
      <c r="J1459" s="780"/>
      <c r="K1459" s="780"/>
      <c r="L1459" s="780"/>
      <c r="M1459" s="780"/>
      <c r="N1459" s="780"/>
      <c r="O1459" s="780"/>
      <c r="P1459" s="780"/>
      <c r="Q1459" s="781"/>
      <c r="R1459" s="778"/>
      <c r="S1459" s="778"/>
      <c r="T1459" s="778"/>
      <c r="U1459" s="778"/>
      <c r="V1459" s="778"/>
      <c r="W1459" s="778"/>
      <c r="X1459" s="778"/>
      <c r="Y1459" s="778"/>
      <c r="Z1459" s="778"/>
      <c r="AA1459" s="778"/>
      <c r="AB1459" s="778"/>
      <c r="AC1459" s="778"/>
      <c r="AD1459" s="778"/>
      <c r="AE1459" s="778"/>
      <c r="AF1459" s="778"/>
      <c r="AG1459" s="778"/>
      <c r="AH1459" s="778"/>
      <c r="AI1459" s="778"/>
      <c r="AJ1459" s="778"/>
      <c r="AK1459" s="778"/>
      <c r="AL1459" s="778"/>
      <c r="AM1459" s="778"/>
      <c r="AN1459" s="778"/>
      <c r="AO1459" s="778"/>
      <c r="AP1459" s="778"/>
      <c r="AQ1459" s="778"/>
      <c r="AR1459" s="778"/>
      <c r="AS1459" s="778"/>
      <c r="AT1459" s="778"/>
      <c r="AU1459" s="778"/>
      <c r="AV1459" s="778"/>
      <c r="AW1459" s="778"/>
      <c r="AX1459" s="778"/>
      <c r="AY1459" s="778"/>
      <c r="AZ1459" s="778"/>
      <c r="BA1459" s="778"/>
      <c r="BB1459" s="778"/>
      <c r="BC1459" s="778"/>
      <c r="BD1459" s="778"/>
      <c r="BE1459" s="778"/>
      <c r="BF1459" s="778"/>
      <c r="BG1459" s="778"/>
      <c r="BH1459" s="778"/>
      <c r="BI1459" s="778"/>
      <c r="BJ1459" s="778"/>
      <c r="BK1459" s="778"/>
      <c r="BL1459" s="778"/>
      <c r="BM1459" s="778"/>
      <c r="BN1459" s="778"/>
      <c r="BO1459" s="778"/>
      <c r="BP1459" s="778"/>
      <c r="BQ1459" s="778"/>
      <c r="BR1459" s="778"/>
      <c r="BS1459" s="778"/>
      <c r="BT1459" s="778"/>
      <c r="BU1459" s="778"/>
      <c r="BV1459" s="778"/>
      <c r="BW1459" s="778"/>
      <c r="BX1459" s="778"/>
      <c r="BY1459" s="778"/>
      <c r="BZ1459" s="778"/>
      <c r="CA1459" s="778"/>
      <c r="CB1459" s="778"/>
      <c r="CC1459" s="778"/>
      <c r="CD1459" s="778"/>
      <c r="CE1459" s="778"/>
      <c r="CF1459" s="778"/>
      <c r="CG1459" s="778"/>
      <c r="CH1459" s="778"/>
      <c r="CI1459" s="778"/>
      <c r="CJ1459" s="778"/>
      <c r="CK1459" s="778"/>
      <c r="CL1459" s="778"/>
      <c r="CM1459" s="778"/>
      <c r="CN1459" s="778"/>
      <c r="CO1459" s="778"/>
      <c r="CP1459" s="778"/>
      <c r="CQ1459" s="778"/>
      <c r="CR1459" s="778"/>
      <c r="CS1459" s="778"/>
      <c r="CT1459" s="778"/>
      <c r="CU1459" s="778"/>
      <c r="CV1459" s="778"/>
      <c r="CW1459" s="778"/>
      <c r="CX1459" s="778"/>
      <c r="CY1459" s="778"/>
      <c r="CZ1459" s="778"/>
      <c r="DA1459" s="778"/>
      <c r="DB1459" s="778"/>
      <c r="DC1459" s="778"/>
      <c r="DD1459" s="778"/>
      <c r="DE1459" s="778"/>
      <c r="DF1459" s="778"/>
      <c r="DG1459" s="778"/>
      <c r="DH1459" s="778"/>
      <c r="DI1459" s="778"/>
      <c r="DJ1459" s="778"/>
      <c r="DK1459" s="778"/>
      <c r="DL1459" s="778"/>
      <c r="DM1459" s="778"/>
      <c r="DN1459" s="778"/>
      <c r="DO1459" s="778"/>
      <c r="DP1459" s="778"/>
      <c r="DQ1459" s="778"/>
      <c r="DR1459" s="778"/>
      <c r="DS1459" s="778"/>
      <c r="DT1459" s="778"/>
      <c r="DU1459" s="778"/>
      <c r="DV1459" s="778"/>
      <c r="DW1459" s="778"/>
      <c r="DX1459" s="778"/>
      <c r="DY1459" s="778"/>
      <c r="DZ1459" s="778"/>
      <c r="EA1459" s="778"/>
      <c r="EB1459" s="778"/>
      <c r="EC1459" s="778"/>
      <c r="ED1459" s="778"/>
      <c r="EE1459" s="778"/>
      <c r="EF1459" s="778"/>
      <c r="EG1459" s="778"/>
      <c r="EH1459" s="778"/>
      <c r="EI1459" s="778"/>
      <c r="EJ1459" s="778"/>
      <c r="EK1459" s="778"/>
      <c r="EL1459" s="778"/>
      <c r="EM1459" s="778"/>
      <c r="EN1459" s="778"/>
      <c r="EO1459" s="778"/>
      <c r="EP1459" s="778"/>
      <c r="EQ1459" s="778"/>
      <c r="ER1459" s="778"/>
      <c r="ES1459" s="778"/>
      <c r="ET1459" s="778"/>
      <c r="EU1459" s="778"/>
      <c r="EV1459" s="778"/>
      <c r="EW1459" s="778"/>
      <c r="EX1459" s="778"/>
      <c r="EY1459" s="778"/>
      <c r="EZ1459" s="778"/>
      <c r="FA1459" s="778"/>
      <c r="FB1459" s="778"/>
      <c r="FC1459" s="778"/>
      <c r="FD1459" s="778"/>
      <c r="FE1459" s="778"/>
      <c r="FF1459" s="778"/>
      <c r="FG1459" s="778"/>
      <c r="FH1459" s="778"/>
      <c r="FI1459" s="778"/>
      <c r="FJ1459" s="778"/>
      <c r="FK1459" s="778"/>
      <c r="FL1459" s="778"/>
      <c r="FM1459" s="778"/>
      <c r="FN1459" s="778"/>
      <c r="FO1459" s="778"/>
      <c r="FP1459" s="778"/>
      <c r="FQ1459" s="778"/>
      <c r="FR1459" s="778"/>
      <c r="FS1459" s="778"/>
      <c r="FT1459" s="778"/>
      <c r="FU1459" s="778"/>
      <c r="FV1459" s="778"/>
      <c r="FW1459" s="778"/>
      <c r="FX1459" s="778"/>
      <c r="FY1459" s="778"/>
      <c r="FZ1459" s="778"/>
      <c r="GA1459" s="778"/>
      <c r="GB1459" s="778"/>
      <c r="GC1459" s="778"/>
      <c r="GD1459" s="778"/>
      <c r="GE1459" s="778"/>
      <c r="GF1459" s="778"/>
      <c r="GG1459" s="778"/>
      <c r="GH1459" s="778"/>
      <c r="GI1459" s="778"/>
      <c r="GJ1459" s="778"/>
      <c r="GK1459" s="778"/>
      <c r="GL1459" s="778"/>
      <c r="GM1459" s="778"/>
      <c r="GN1459" s="778"/>
      <c r="GO1459" s="778"/>
      <c r="GP1459" s="778"/>
      <c r="GQ1459" s="778"/>
      <c r="GR1459" s="778"/>
      <c r="GS1459" s="778"/>
      <c r="GT1459" s="778"/>
      <c r="GU1459" s="778"/>
      <c r="GV1459" s="778"/>
      <c r="GW1459" s="778"/>
      <c r="GX1459" s="778"/>
      <c r="GY1459" s="778"/>
      <c r="GZ1459" s="778"/>
      <c r="HA1459" s="778"/>
      <c r="HB1459" s="778"/>
      <c r="HC1459" s="778"/>
      <c r="HD1459" s="778"/>
      <c r="HE1459" s="778"/>
      <c r="HF1459" s="778"/>
      <c r="HG1459" s="778"/>
      <c r="HH1459" s="778"/>
    </row>
    <row r="1460" spans="1:216" s="782" customFormat="1">
      <c r="A1460" s="779"/>
      <c r="B1460" s="780"/>
      <c r="C1460" s="780"/>
      <c r="D1460" s="780"/>
      <c r="E1460" s="780"/>
      <c r="F1460" s="780"/>
      <c r="G1460" s="780"/>
      <c r="H1460" s="780"/>
      <c r="I1460" s="780"/>
      <c r="J1460" s="780"/>
      <c r="K1460" s="780"/>
      <c r="L1460" s="780"/>
      <c r="M1460" s="780"/>
      <c r="N1460" s="780"/>
      <c r="O1460" s="780"/>
      <c r="P1460" s="780"/>
      <c r="Q1460" s="781"/>
      <c r="R1460" s="778"/>
      <c r="S1460" s="778"/>
      <c r="T1460" s="778"/>
      <c r="U1460" s="778"/>
      <c r="V1460" s="778"/>
      <c r="W1460" s="778"/>
      <c r="X1460" s="778"/>
      <c r="Y1460" s="778"/>
      <c r="Z1460" s="778"/>
      <c r="AA1460" s="778"/>
      <c r="AB1460" s="778"/>
      <c r="AC1460" s="778"/>
      <c r="AD1460" s="778"/>
      <c r="AE1460" s="778"/>
      <c r="AF1460" s="778"/>
      <c r="AG1460" s="778"/>
      <c r="AH1460" s="778"/>
      <c r="AI1460" s="778"/>
      <c r="AJ1460" s="778"/>
      <c r="AK1460" s="778"/>
      <c r="AL1460" s="778"/>
      <c r="AM1460" s="778"/>
      <c r="AN1460" s="778"/>
      <c r="AO1460" s="778"/>
      <c r="AP1460" s="778"/>
      <c r="AQ1460" s="778"/>
      <c r="AR1460" s="778"/>
      <c r="AS1460" s="778"/>
      <c r="AT1460" s="778"/>
      <c r="AU1460" s="778"/>
      <c r="AV1460" s="778"/>
      <c r="AW1460" s="778"/>
      <c r="AX1460" s="778"/>
      <c r="AY1460" s="778"/>
      <c r="AZ1460" s="778"/>
      <c r="BA1460" s="778"/>
      <c r="BB1460" s="778"/>
      <c r="BC1460" s="778"/>
      <c r="BD1460" s="778"/>
      <c r="BE1460" s="778"/>
      <c r="BF1460" s="778"/>
      <c r="BG1460" s="778"/>
      <c r="BH1460" s="778"/>
      <c r="BI1460" s="778"/>
      <c r="BJ1460" s="778"/>
      <c r="BK1460" s="778"/>
      <c r="BL1460" s="778"/>
      <c r="BM1460" s="778"/>
      <c r="BN1460" s="778"/>
      <c r="BO1460" s="778"/>
      <c r="BP1460" s="778"/>
      <c r="BQ1460" s="778"/>
      <c r="BR1460" s="778"/>
      <c r="BS1460" s="778"/>
      <c r="BT1460" s="778"/>
      <c r="BU1460" s="778"/>
      <c r="BV1460" s="778"/>
      <c r="BW1460" s="778"/>
      <c r="BX1460" s="778"/>
      <c r="BY1460" s="778"/>
      <c r="BZ1460" s="778"/>
      <c r="CA1460" s="778"/>
      <c r="CB1460" s="778"/>
      <c r="CC1460" s="778"/>
      <c r="CD1460" s="778"/>
      <c r="CE1460" s="778"/>
      <c r="CF1460" s="778"/>
      <c r="CG1460" s="778"/>
      <c r="CH1460" s="778"/>
      <c r="CI1460" s="778"/>
      <c r="CJ1460" s="778"/>
      <c r="CK1460" s="778"/>
      <c r="CL1460" s="778"/>
      <c r="CM1460" s="778"/>
      <c r="CN1460" s="778"/>
      <c r="CO1460" s="778"/>
      <c r="CP1460" s="778"/>
      <c r="CQ1460" s="778"/>
      <c r="CR1460" s="778"/>
      <c r="CS1460" s="778"/>
      <c r="CT1460" s="778"/>
      <c r="CU1460" s="778"/>
      <c r="CV1460" s="778"/>
      <c r="CW1460" s="778"/>
      <c r="CX1460" s="778"/>
      <c r="CY1460" s="778"/>
      <c r="CZ1460" s="778"/>
      <c r="DA1460" s="778"/>
      <c r="DB1460" s="778"/>
      <c r="DC1460" s="778"/>
      <c r="DD1460" s="778"/>
      <c r="DE1460" s="778"/>
      <c r="DF1460" s="778"/>
      <c r="DG1460" s="778"/>
      <c r="DH1460" s="778"/>
      <c r="DI1460" s="778"/>
      <c r="DJ1460" s="778"/>
      <c r="DK1460" s="778"/>
      <c r="DL1460" s="778"/>
      <c r="DM1460" s="778"/>
      <c r="DN1460" s="778"/>
      <c r="DO1460" s="778"/>
      <c r="DP1460" s="778"/>
      <c r="DQ1460" s="778"/>
      <c r="DR1460" s="778"/>
      <c r="DS1460" s="778"/>
      <c r="DT1460" s="778"/>
      <c r="DU1460" s="778"/>
      <c r="DV1460" s="778"/>
      <c r="DW1460" s="778"/>
      <c r="DX1460" s="778"/>
      <c r="DY1460" s="778"/>
      <c r="DZ1460" s="778"/>
      <c r="EA1460" s="778"/>
      <c r="EB1460" s="778"/>
      <c r="EC1460" s="778"/>
      <c r="ED1460" s="778"/>
      <c r="EE1460" s="778"/>
      <c r="EF1460" s="778"/>
      <c r="EG1460" s="778"/>
      <c r="EH1460" s="778"/>
      <c r="EI1460" s="778"/>
      <c r="EJ1460" s="778"/>
      <c r="EK1460" s="778"/>
      <c r="EL1460" s="778"/>
      <c r="EM1460" s="778"/>
      <c r="EN1460" s="778"/>
      <c r="EO1460" s="778"/>
      <c r="EP1460" s="778"/>
      <c r="EQ1460" s="778"/>
      <c r="ER1460" s="778"/>
      <c r="ES1460" s="778"/>
      <c r="ET1460" s="778"/>
      <c r="EU1460" s="778"/>
      <c r="EV1460" s="778"/>
      <c r="EW1460" s="778"/>
      <c r="EX1460" s="778"/>
      <c r="EY1460" s="778"/>
      <c r="EZ1460" s="778"/>
      <c r="FA1460" s="778"/>
      <c r="FB1460" s="778"/>
      <c r="FC1460" s="778"/>
      <c r="FD1460" s="778"/>
      <c r="FE1460" s="778"/>
      <c r="FF1460" s="778"/>
      <c r="FG1460" s="778"/>
      <c r="FH1460" s="778"/>
      <c r="FI1460" s="778"/>
      <c r="FJ1460" s="778"/>
      <c r="FK1460" s="778"/>
      <c r="FL1460" s="778"/>
      <c r="FM1460" s="778"/>
      <c r="FN1460" s="778"/>
      <c r="FO1460" s="778"/>
      <c r="FP1460" s="778"/>
      <c r="FQ1460" s="778"/>
      <c r="FR1460" s="778"/>
      <c r="FS1460" s="778"/>
      <c r="FT1460" s="778"/>
      <c r="FU1460" s="778"/>
      <c r="FV1460" s="778"/>
      <c r="FW1460" s="778"/>
      <c r="FX1460" s="778"/>
      <c r="FY1460" s="778"/>
      <c r="FZ1460" s="778"/>
      <c r="GA1460" s="778"/>
      <c r="GB1460" s="778"/>
      <c r="GC1460" s="778"/>
      <c r="GD1460" s="778"/>
      <c r="GE1460" s="778"/>
      <c r="GF1460" s="778"/>
      <c r="GG1460" s="778"/>
      <c r="GH1460" s="778"/>
      <c r="GI1460" s="778"/>
      <c r="GJ1460" s="778"/>
      <c r="GK1460" s="778"/>
      <c r="GL1460" s="778"/>
      <c r="GM1460" s="778"/>
      <c r="GN1460" s="778"/>
      <c r="GO1460" s="778"/>
      <c r="GP1460" s="778"/>
      <c r="GQ1460" s="778"/>
      <c r="GR1460" s="778"/>
      <c r="GS1460" s="778"/>
      <c r="GT1460" s="778"/>
      <c r="GU1460" s="778"/>
      <c r="GV1460" s="778"/>
      <c r="GW1460" s="778"/>
      <c r="GX1460" s="778"/>
      <c r="GY1460" s="778"/>
      <c r="GZ1460" s="778"/>
      <c r="HA1460" s="778"/>
      <c r="HB1460" s="778"/>
      <c r="HC1460" s="778"/>
      <c r="HD1460" s="778"/>
      <c r="HE1460" s="778"/>
      <c r="HF1460" s="778"/>
      <c r="HG1460" s="778"/>
      <c r="HH1460" s="778"/>
    </row>
    <row r="1461" spans="1:216" s="782" customFormat="1">
      <c r="A1461" s="779"/>
      <c r="B1461" s="780"/>
      <c r="C1461" s="780"/>
      <c r="D1461" s="780"/>
      <c r="E1461" s="780"/>
      <c r="F1461" s="780"/>
      <c r="G1461" s="780"/>
      <c r="H1461" s="780"/>
      <c r="I1461" s="780"/>
      <c r="J1461" s="780"/>
      <c r="K1461" s="780"/>
      <c r="L1461" s="780"/>
      <c r="M1461" s="780"/>
      <c r="N1461" s="780"/>
      <c r="O1461" s="780"/>
      <c r="P1461" s="780"/>
      <c r="Q1461" s="781"/>
      <c r="R1461" s="778"/>
      <c r="S1461" s="778"/>
      <c r="T1461" s="778"/>
      <c r="U1461" s="778"/>
      <c r="V1461" s="778"/>
      <c r="W1461" s="778"/>
      <c r="X1461" s="778"/>
      <c r="Y1461" s="778"/>
      <c r="Z1461" s="778"/>
      <c r="AA1461" s="778"/>
      <c r="AB1461" s="778"/>
      <c r="AC1461" s="778"/>
      <c r="AD1461" s="778"/>
      <c r="AE1461" s="778"/>
      <c r="AF1461" s="778"/>
      <c r="AG1461" s="778"/>
      <c r="AH1461" s="778"/>
      <c r="AI1461" s="778"/>
      <c r="AJ1461" s="778"/>
      <c r="AK1461" s="778"/>
      <c r="AL1461" s="778"/>
      <c r="AM1461" s="778"/>
      <c r="AN1461" s="778"/>
      <c r="AO1461" s="778"/>
      <c r="AP1461" s="778"/>
      <c r="AQ1461" s="778"/>
      <c r="AR1461" s="778"/>
      <c r="AS1461" s="778"/>
      <c r="AT1461" s="778"/>
      <c r="AU1461" s="778"/>
      <c r="AV1461" s="778"/>
      <c r="AW1461" s="778"/>
      <c r="AX1461" s="778"/>
      <c r="AY1461" s="778"/>
      <c r="AZ1461" s="778"/>
      <c r="BA1461" s="778"/>
      <c r="BB1461" s="778"/>
      <c r="BC1461" s="778"/>
      <c r="BD1461" s="778"/>
      <c r="BE1461" s="778"/>
      <c r="BF1461" s="778"/>
      <c r="BG1461" s="778"/>
      <c r="BH1461" s="778"/>
      <c r="BI1461" s="778"/>
      <c r="BJ1461" s="778"/>
      <c r="BK1461" s="778"/>
      <c r="BL1461" s="778"/>
      <c r="BM1461" s="778"/>
      <c r="BN1461" s="778"/>
      <c r="BO1461" s="778"/>
      <c r="BP1461" s="778"/>
      <c r="BQ1461" s="778"/>
      <c r="BR1461" s="778"/>
      <c r="BS1461" s="778"/>
      <c r="BT1461" s="778"/>
      <c r="BU1461" s="778"/>
      <c r="BV1461" s="778"/>
      <c r="BW1461" s="778"/>
      <c r="BX1461" s="778"/>
      <c r="BY1461" s="778"/>
      <c r="BZ1461" s="778"/>
      <c r="CA1461" s="778"/>
      <c r="CB1461" s="778"/>
      <c r="CC1461" s="778"/>
      <c r="CD1461" s="778"/>
      <c r="CE1461" s="778"/>
      <c r="CF1461" s="778"/>
      <c r="CG1461" s="778"/>
      <c r="CH1461" s="778"/>
      <c r="CI1461" s="778"/>
      <c r="CJ1461" s="778"/>
      <c r="CK1461" s="778"/>
      <c r="CL1461" s="778"/>
      <c r="CM1461" s="778"/>
      <c r="CN1461" s="778"/>
      <c r="CO1461" s="778"/>
      <c r="CP1461" s="778"/>
      <c r="CQ1461" s="778"/>
      <c r="CR1461" s="778"/>
      <c r="CS1461" s="778"/>
      <c r="CT1461" s="778"/>
      <c r="CU1461" s="778"/>
      <c r="CV1461" s="778"/>
      <c r="CW1461" s="778"/>
      <c r="CX1461" s="778"/>
      <c r="CY1461" s="778"/>
      <c r="CZ1461" s="778"/>
      <c r="DA1461" s="778"/>
      <c r="DB1461" s="778"/>
      <c r="DC1461" s="778"/>
      <c r="DD1461" s="778"/>
      <c r="DE1461" s="778"/>
      <c r="DF1461" s="778"/>
      <c r="DG1461" s="778"/>
      <c r="DH1461" s="778"/>
      <c r="DI1461" s="778"/>
      <c r="DJ1461" s="778"/>
      <c r="DK1461" s="778"/>
      <c r="DL1461" s="778"/>
      <c r="DM1461" s="778"/>
      <c r="DN1461" s="778"/>
      <c r="DO1461" s="778"/>
      <c r="DP1461" s="778"/>
      <c r="DQ1461" s="778"/>
      <c r="DR1461" s="778"/>
      <c r="DS1461" s="778"/>
      <c r="DT1461" s="778"/>
      <c r="DU1461" s="778"/>
      <c r="DV1461" s="778"/>
      <c r="DW1461" s="778"/>
      <c r="DX1461" s="778"/>
      <c r="DY1461" s="778"/>
      <c r="DZ1461" s="778"/>
      <c r="EA1461" s="778"/>
      <c r="EB1461" s="778"/>
      <c r="EC1461" s="778"/>
      <c r="ED1461" s="778"/>
      <c r="EE1461" s="778"/>
      <c r="EF1461" s="778"/>
      <c r="EG1461" s="778"/>
      <c r="EH1461" s="778"/>
      <c r="EI1461" s="778"/>
      <c r="EJ1461" s="778"/>
      <c r="EK1461" s="778"/>
      <c r="EL1461" s="778"/>
      <c r="EM1461" s="778"/>
      <c r="EN1461" s="778"/>
      <c r="EO1461" s="778"/>
      <c r="EP1461" s="778"/>
      <c r="EQ1461" s="778"/>
      <c r="ER1461" s="778"/>
      <c r="ES1461" s="778"/>
      <c r="ET1461" s="778"/>
      <c r="EU1461" s="778"/>
      <c r="EV1461" s="778"/>
      <c r="EW1461" s="778"/>
      <c r="EX1461" s="778"/>
      <c r="EY1461" s="778"/>
      <c r="EZ1461" s="778"/>
      <c r="FA1461" s="778"/>
      <c r="FB1461" s="778"/>
      <c r="FC1461" s="778"/>
      <c r="FD1461" s="778"/>
      <c r="FE1461" s="778"/>
      <c r="FF1461" s="778"/>
      <c r="FG1461" s="778"/>
      <c r="FH1461" s="778"/>
      <c r="FI1461" s="778"/>
      <c r="FJ1461" s="778"/>
      <c r="FK1461" s="778"/>
      <c r="FL1461" s="778"/>
      <c r="FM1461" s="778"/>
      <c r="FN1461" s="778"/>
      <c r="FO1461" s="778"/>
      <c r="FP1461" s="778"/>
      <c r="FQ1461" s="778"/>
      <c r="FR1461" s="778"/>
      <c r="FS1461" s="778"/>
      <c r="FT1461" s="778"/>
      <c r="FU1461" s="778"/>
      <c r="FV1461" s="778"/>
      <c r="FW1461" s="778"/>
      <c r="FX1461" s="778"/>
      <c r="FY1461" s="778"/>
      <c r="FZ1461" s="778"/>
      <c r="GA1461" s="778"/>
      <c r="GB1461" s="778"/>
      <c r="GC1461" s="778"/>
      <c r="GD1461" s="778"/>
      <c r="GE1461" s="778"/>
      <c r="GF1461" s="778"/>
      <c r="GG1461" s="778"/>
      <c r="GH1461" s="778"/>
      <c r="GI1461" s="778"/>
      <c r="GJ1461" s="778"/>
      <c r="GK1461" s="778"/>
      <c r="GL1461" s="778"/>
      <c r="GM1461" s="778"/>
      <c r="GN1461" s="778"/>
      <c r="GO1461" s="778"/>
      <c r="GP1461" s="778"/>
      <c r="GQ1461" s="778"/>
      <c r="GR1461" s="778"/>
      <c r="GS1461" s="778"/>
      <c r="GT1461" s="778"/>
      <c r="GU1461" s="778"/>
      <c r="GV1461" s="778"/>
      <c r="GW1461" s="778"/>
      <c r="GX1461" s="778"/>
      <c r="GY1461" s="778"/>
      <c r="GZ1461" s="778"/>
      <c r="HA1461" s="778"/>
      <c r="HB1461" s="778"/>
      <c r="HC1461" s="778"/>
      <c r="HD1461" s="778"/>
      <c r="HE1461" s="778"/>
      <c r="HF1461" s="778"/>
      <c r="HG1461" s="778"/>
      <c r="HH1461" s="778"/>
    </row>
    <row r="1462" spans="1:216" s="782" customFormat="1">
      <c r="A1462" s="779"/>
      <c r="B1462" s="780"/>
      <c r="C1462" s="780"/>
      <c r="D1462" s="780"/>
      <c r="E1462" s="780"/>
      <c r="F1462" s="780"/>
      <c r="G1462" s="780"/>
      <c r="H1462" s="780"/>
      <c r="I1462" s="780"/>
      <c r="J1462" s="780"/>
      <c r="K1462" s="780"/>
      <c r="L1462" s="780"/>
      <c r="M1462" s="780"/>
      <c r="N1462" s="780"/>
      <c r="O1462" s="780"/>
      <c r="P1462" s="780"/>
      <c r="Q1462" s="781"/>
      <c r="R1462" s="778"/>
      <c r="S1462" s="778"/>
      <c r="T1462" s="778"/>
      <c r="U1462" s="778"/>
      <c r="V1462" s="778"/>
      <c r="W1462" s="778"/>
      <c r="X1462" s="778"/>
      <c r="Y1462" s="778"/>
      <c r="Z1462" s="778"/>
      <c r="AA1462" s="778"/>
      <c r="AB1462" s="778"/>
      <c r="AC1462" s="778"/>
      <c r="AD1462" s="778"/>
      <c r="AE1462" s="778"/>
      <c r="AF1462" s="778"/>
      <c r="AG1462" s="778"/>
      <c r="AH1462" s="778"/>
      <c r="AI1462" s="778"/>
      <c r="AJ1462" s="778"/>
      <c r="AK1462" s="778"/>
      <c r="AL1462" s="778"/>
      <c r="AM1462" s="778"/>
      <c r="AN1462" s="778"/>
      <c r="AO1462" s="778"/>
      <c r="AP1462" s="778"/>
      <c r="AQ1462" s="778"/>
      <c r="AR1462" s="778"/>
      <c r="AS1462" s="778"/>
      <c r="AT1462" s="778"/>
      <c r="AU1462" s="778"/>
      <c r="AV1462" s="778"/>
      <c r="AW1462" s="778"/>
      <c r="AX1462" s="778"/>
      <c r="AY1462" s="778"/>
      <c r="AZ1462" s="778"/>
      <c r="BA1462" s="778"/>
      <c r="BB1462" s="778"/>
      <c r="BC1462" s="778"/>
      <c r="BD1462" s="778"/>
      <c r="BE1462" s="778"/>
      <c r="BF1462" s="778"/>
      <c r="BG1462" s="778"/>
      <c r="BH1462" s="778"/>
      <c r="BI1462" s="778"/>
      <c r="BJ1462" s="778"/>
      <c r="BK1462" s="778"/>
      <c r="BL1462" s="778"/>
      <c r="BM1462" s="778"/>
      <c r="BN1462" s="778"/>
      <c r="BO1462" s="778"/>
      <c r="BP1462" s="778"/>
      <c r="BQ1462" s="778"/>
      <c r="BR1462" s="778"/>
      <c r="BS1462" s="778"/>
      <c r="BT1462" s="778"/>
      <c r="BU1462" s="778"/>
      <c r="BV1462" s="778"/>
      <c r="BW1462" s="778"/>
      <c r="BX1462" s="778"/>
      <c r="BY1462" s="778"/>
      <c r="BZ1462" s="778"/>
      <c r="CA1462" s="778"/>
      <c r="CB1462" s="778"/>
      <c r="CC1462" s="778"/>
      <c r="CD1462" s="778"/>
      <c r="CE1462" s="778"/>
      <c r="CF1462" s="778"/>
      <c r="CG1462" s="778"/>
      <c r="CH1462" s="778"/>
      <c r="CI1462" s="778"/>
      <c r="CJ1462" s="778"/>
      <c r="CK1462" s="778"/>
      <c r="CL1462" s="778"/>
      <c r="CM1462" s="778"/>
      <c r="CN1462" s="778"/>
      <c r="CO1462" s="778"/>
      <c r="CP1462" s="778"/>
      <c r="CQ1462" s="778"/>
      <c r="CR1462" s="778"/>
      <c r="CS1462" s="778"/>
      <c r="CT1462" s="778"/>
      <c r="CU1462" s="778"/>
      <c r="CV1462" s="778"/>
      <c r="CW1462" s="778"/>
      <c r="CX1462" s="778"/>
      <c r="CY1462" s="778"/>
      <c r="CZ1462" s="778"/>
      <c r="DA1462" s="778"/>
      <c r="DB1462" s="778"/>
      <c r="DC1462" s="778"/>
      <c r="DD1462" s="778"/>
      <c r="DE1462" s="778"/>
      <c r="DF1462" s="778"/>
      <c r="DG1462" s="778"/>
      <c r="DH1462" s="778"/>
      <c r="DI1462" s="778"/>
      <c r="DJ1462" s="778"/>
      <c r="DK1462" s="778"/>
      <c r="DL1462" s="778"/>
      <c r="DM1462" s="778"/>
      <c r="DN1462" s="778"/>
      <c r="DO1462" s="778"/>
      <c r="DP1462" s="778"/>
      <c r="DQ1462" s="778"/>
      <c r="DR1462" s="778"/>
      <c r="DS1462" s="778"/>
      <c r="DT1462" s="778"/>
      <c r="DU1462" s="778"/>
      <c r="DV1462" s="778"/>
      <c r="DW1462" s="778"/>
      <c r="DX1462" s="778"/>
      <c r="DY1462" s="778"/>
      <c r="DZ1462" s="778"/>
      <c r="EA1462" s="778"/>
      <c r="EB1462" s="778"/>
      <c r="EC1462" s="778"/>
      <c r="ED1462" s="778"/>
      <c r="EE1462" s="778"/>
      <c r="EF1462" s="778"/>
      <c r="EG1462" s="778"/>
      <c r="EH1462" s="778"/>
      <c r="EI1462" s="778"/>
      <c r="EJ1462" s="778"/>
      <c r="EK1462" s="778"/>
      <c r="EL1462" s="778"/>
      <c r="EM1462" s="778"/>
      <c r="EN1462" s="778"/>
      <c r="EO1462" s="778"/>
      <c r="EP1462" s="778"/>
      <c r="EQ1462" s="778"/>
      <c r="ER1462" s="778"/>
      <c r="ES1462" s="778"/>
      <c r="ET1462" s="778"/>
      <c r="EU1462" s="778"/>
      <c r="EV1462" s="778"/>
      <c r="EW1462" s="778"/>
      <c r="EX1462" s="778"/>
      <c r="EY1462" s="778"/>
      <c r="EZ1462" s="778"/>
      <c r="FA1462" s="778"/>
      <c r="FB1462" s="778"/>
      <c r="FC1462" s="778"/>
      <c r="FD1462" s="778"/>
      <c r="FE1462" s="778"/>
      <c r="FF1462" s="778"/>
      <c r="FG1462" s="778"/>
      <c r="FH1462" s="778"/>
      <c r="FI1462" s="778"/>
      <c r="FJ1462" s="778"/>
      <c r="FK1462" s="778"/>
      <c r="FL1462" s="778"/>
      <c r="FM1462" s="778"/>
      <c r="FN1462" s="778"/>
      <c r="FO1462" s="778"/>
      <c r="FP1462" s="778"/>
      <c r="FQ1462" s="778"/>
      <c r="FR1462" s="778"/>
      <c r="FS1462" s="778"/>
      <c r="FT1462" s="778"/>
      <c r="FU1462" s="778"/>
      <c r="FV1462" s="778"/>
      <c r="FW1462" s="778"/>
      <c r="FX1462" s="778"/>
      <c r="FY1462" s="778"/>
      <c r="FZ1462" s="778"/>
      <c r="GA1462" s="778"/>
      <c r="GB1462" s="778"/>
      <c r="GC1462" s="778"/>
      <c r="GD1462" s="778"/>
      <c r="GE1462" s="778"/>
      <c r="GF1462" s="778"/>
      <c r="GG1462" s="778"/>
      <c r="GH1462" s="778"/>
      <c r="GI1462" s="778"/>
      <c r="GJ1462" s="778"/>
      <c r="GK1462" s="778"/>
      <c r="GL1462" s="778"/>
      <c r="GM1462" s="778"/>
      <c r="GN1462" s="778"/>
      <c r="GO1462" s="778"/>
      <c r="GP1462" s="778"/>
      <c r="GQ1462" s="778"/>
      <c r="GR1462" s="778"/>
      <c r="GS1462" s="778"/>
      <c r="GT1462" s="778"/>
      <c r="GU1462" s="778"/>
      <c r="GV1462" s="778"/>
      <c r="GW1462" s="778"/>
      <c r="GX1462" s="778"/>
      <c r="GY1462" s="778"/>
      <c r="GZ1462" s="778"/>
      <c r="HA1462" s="778"/>
      <c r="HB1462" s="778"/>
      <c r="HC1462" s="778"/>
      <c r="HD1462" s="778"/>
      <c r="HE1462" s="778"/>
      <c r="HF1462" s="778"/>
      <c r="HG1462" s="778"/>
      <c r="HH1462" s="778"/>
    </row>
    <row r="1463" spans="1:216" s="782" customFormat="1">
      <c r="A1463" s="779"/>
      <c r="B1463" s="780"/>
      <c r="C1463" s="780"/>
      <c r="D1463" s="780"/>
      <c r="E1463" s="780"/>
      <c r="F1463" s="780"/>
      <c r="G1463" s="780"/>
      <c r="H1463" s="780"/>
      <c r="I1463" s="780"/>
      <c r="J1463" s="780"/>
      <c r="K1463" s="780"/>
      <c r="L1463" s="780"/>
      <c r="M1463" s="780"/>
      <c r="N1463" s="780"/>
      <c r="O1463" s="780"/>
      <c r="P1463" s="780"/>
      <c r="Q1463" s="781"/>
      <c r="R1463" s="778"/>
      <c r="S1463" s="778"/>
      <c r="T1463" s="778"/>
      <c r="U1463" s="778"/>
      <c r="V1463" s="778"/>
      <c r="W1463" s="778"/>
      <c r="X1463" s="778"/>
      <c r="Y1463" s="778"/>
      <c r="Z1463" s="778"/>
      <c r="AA1463" s="778"/>
      <c r="AB1463" s="778"/>
      <c r="AC1463" s="778"/>
      <c r="AD1463" s="778"/>
      <c r="AE1463" s="778"/>
      <c r="AF1463" s="778"/>
      <c r="AG1463" s="778"/>
      <c r="AH1463" s="778"/>
      <c r="AI1463" s="778"/>
      <c r="AJ1463" s="778"/>
      <c r="AK1463" s="778"/>
      <c r="AL1463" s="778"/>
      <c r="AM1463" s="778"/>
      <c r="AN1463" s="778"/>
      <c r="AO1463" s="778"/>
      <c r="AP1463" s="778"/>
      <c r="AQ1463" s="778"/>
      <c r="AR1463" s="778"/>
      <c r="AS1463" s="778"/>
      <c r="AT1463" s="778"/>
      <c r="AU1463" s="778"/>
      <c r="AV1463" s="778"/>
      <c r="AW1463" s="778"/>
      <c r="AX1463" s="778"/>
      <c r="AY1463" s="778"/>
      <c r="AZ1463" s="778"/>
      <c r="BA1463" s="778"/>
      <c r="BB1463" s="778"/>
      <c r="BC1463" s="778"/>
      <c r="BD1463" s="778"/>
      <c r="BE1463" s="778"/>
      <c r="BF1463" s="778"/>
      <c r="BG1463" s="778"/>
      <c r="BH1463" s="778"/>
      <c r="BI1463" s="778"/>
      <c r="BJ1463" s="778"/>
      <c r="BK1463" s="778"/>
      <c r="BL1463" s="778"/>
      <c r="BM1463" s="778"/>
      <c r="BN1463" s="778"/>
      <c r="BO1463" s="778"/>
      <c r="BP1463" s="778"/>
      <c r="BQ1463" s="778"/>
      <c r="BR1463" s="778"/>
      <c r="BS1463" s="778"/>
      <c r="BT1463" s="778"/>
      <c r="BU1463" s="778"/>
      <c r="BV1463" s="778"/>
      <c r="BW1463" s="778"/>
      <c r="BX1463" s="778"/>
      <c r="BY1463" s="778"/>
      <c r="BZ1463" s="778"/>
      <c r="CA1463" s="778"/>
      <c r="CB1463" s="778"/>
      <c r="CC1463" s="778"/>
      <c r="CD1463" s="778"/>
      <c r="CE1463" s="778"/>
      <c r="CF1463" s="778"/>
      <c r="CG1463" s="778"/>
      <c r="CH1463" s="778"/>
      <c r="CI1463" s="778"/>
      <c r="CJ1463" s="778"/>
      <c r="CK1463" s="778"/>
      <c r="CL1463" s="778"/>
      <c r="CM1463" s="778"/>
      <c r="CN1463" s="778"/>
      <c r="CO1463" s="778"/>
      <c r="CP1463" s="778"/>
      <c r="CQ1463" s="778"/>
      <c r="CR1463" s="778"/>
      <c r="CS1463" s="778"/>
      <c r="CT1463" s="778"/>
      <c r="CU1463" s="778"/>
      <c r="CV1463" s="778"/>
      <c r="CW1463" s="778"/>
      <c r="CX1463" s="778"/>
      <c r="CY1463" s="778"/>
      <c r="CZ1463" s="778"/>
      <c r="DA1463" s="778"/>
      <c r="DB1463" s="778"/>
      <c r="DC1463" s="778"/>
      <c r="DD1463" s="778"/>
      <c r="DE1463" s="778"/>
      <c r="DF1463" s="778"/>
      <c r="DG1463" s="778"/>
      <c r="DH1463" s="778"/>
      <c r="DI1463" s="778"/>
      <c r="DJ1463" s="778"/>
      <c r="DK1463" s="778"/>
      <c r="DL1463" s="778"/>
      <c r="DM1463" s="778"/>
      <c r="DN1463" s="778"/>
      <c r="DO1463" s="778"/>
      <c r="DP1463" s="778"/>
      <c r="DQ1463" s="778"/>
      <c r="DR1463" s="778"/>
      <c r="DS1463" s="778"/>
      <c r="DT1463" s="778"/>
      <c r="DU1463" s="778"/>
      <c r="DV1463" s="778"/>
      <c r="DW1463" s="778"/>
      <c r="DX1463" s="778"/>
      <c r="DY1463" s="778"/>
      <c r="DZ1463" s="778"/>
      <c r="EA1463" s="778"/>
      <c r="EB1463" s="778"/>
      <c r="EC1463" s="778"/>
      <c r="ED1463" s="778"/>
      <c r="EE1463" s="778"/>
      <c r="EF1463" s="778"/>
      <c r="EG1463" s="778"/>
      <c r="EH1463" s="778"/>
      <c r="EI1463" s="778"/>
      <c r="EJ1463" s="778"/>
      <c r="EK1463" s="778"/>
      <c r="EL1463" s="778"/>
      <c r="EM1463" s="778"/>
      <c r="EN1463" s="778"/>
      <c r="EO1463" s="778"/>
      <c r="EP1463" s="778"/>
      <c r="EQ1463" s="778"/>
      <c r="ER1463" s="778"/>
      <c r="ES1463" s="778"/>
      <c r="ET1463" s="778"/>
      <c r="EU1463" s="778"/>
      <c r="EV1463" s="778"/>
      <c r="EW1463" s="778"/>
      <c r="EX1463" s="778"/>
      <c r="EY1463" s="778"/>
      <c r="EZ1463" s="778"/>
      <c r="FA1463" s="778"/>
      <c r="FB1463" s="778"/>
      <c r="FC1463" s="778"/>
      <c r="FD1463" s="778"/>
      <c r="FE1463" s="778"/>
      <c r="FF1463" s="778"/>
      <c r="FG1463" s="778"/>
      <c r="FH1463" s="778"/>
      <c r="FI1463" s="778"/>
      <c r="FJ1463" s="778"/>
      <c r="FK1463" s="778"/>
      <c r="FL1463" s="778"/>
      <c r="FM1463" s="778"/>
      <c r="FN1463" s="778"/>
      <c r="FO1463" s="778"/>
      <c r="FP1463" s="778"/>
      <c r="FQ1463" s="778"/>
      <c r="FR1463" s="778"/>
      <c r="FS1463" s="778"/>
      <c r="FT1463" s="778"/>
      <c r="FU1463" s="778"/>
      <c r="FV1463" s="778"/>
      <c r="FW1463" s="778"/>
      <c r="FX1463" s="778"/>
      <c r="FY1463" s="778"/>
      <c r="FZ1463" s="778"/>
      <c r="GA1463" s="778"/>
      <c r="GB1463" s="778"/>
      <c r="GC1463" s="778"/>
      <c r="GD1463" s="778"/>
      <c r="GE1463" s="778"/>
      <c r="GF1463" s="778"/>
      <c r="GG1463" s="778"/>
      <c r="GH1463" s="778"/>
      <c r="GI1463" s="778"/>
      <c r="GJ1463" s="778"/>
      <c r="GK1463" s="778"/>
      <c r="GL1463" s="778"/>
      <c r="GM1463" s="778"/>
      <c r="GN1463" s="778"/>
      <c r="GO1463" s="778"/>
      <c r="GP1463" s="778"/>
      <c r="GQ1463" s="778"/>
      <c r="GR1463" s="778"/>
      <c r="GS1463" s="778"/>
      <c r="GT1463" s="778"/>
      <c r="GU1463" s="778"/>
      <c r="GV1463" s="778"/>
      <c r="GW1463" s="778"/>
      <c r="GX1463" s="778"/>
      <c r="GY1463" s="778"/>
      <c r="GZ1463" s="778"/>
      <c r="HA1463" s="778"/>
      <c r="HB1463" s="778"/>
      <c r="HC1463" s="778"/>
      <c r="HD1463" s="778"/>
      <c r="HE1463" s="778"/>
      <c r="HF1463" s="778"/>
      <c r="HG1463" s="778"/>
      <c r="HH1463" s="778"/>
    </row>
    <row r="1464" spans="1:216" s="782" customFormat="1">
      <c r="A1464" s="779"/>
      <c r="B1464" s="780"/>
      <c r="C1464" s="780"/>
      <c r="D1464" s="780"/>
      <c r="E1464" s="780"/>
      <c r="F1464" s="780"/>
      <c r="G1464" s="780"/>
      <c r="H1464" s="780"/>
      <c r="I1464" s="780"/>
      <c r="J1464" s="780"/>
      <c r="K1464" s="780"/>
      <c r="L1464" s="780"/>
      <c r="M1464" s="780"/>
      <c r="N1464" s="780"/>
      <c r="O1464" s="780"/>
      <c r="P1464" s="780"/>
      <c r="Q1464" s="781"/>
      <c r="R1464" s="778"/>
      <c r="S1464" s="778"/>
      <c r="T1464" s="778"/>
      <c r="U1464" s="778"/>
      <c r="V1464" s="778"/>
      <c r="W1464" s="778"/>
      <c r="X1464" s="778"/>
      <c r="Y1464" s="778"/>
      <c r="Z1464" s="778"/>
      <c r="AA1464" s="778"/>
      <c r="AB1464" s="778"/>
      <c r="AC1464" s="778"/>
      <c r="AD1464" s="778"/>
      <c r="AE1464" s="778"/>
      <c r="AF1464" s="778"/>
      <c r="AG1464" s="778"/>
      <c r="AH1464" s="778"/>
      <c r="AI1464" s="778"/>
      <c r="AJ1464" s="778"/>
      <c r="AK1464" s="778"/>
      <c r="AL1464" s="778"/>
      <c r="AM1464" s="778"/>
      <c r="AN1464" s="778"/>
      <c r="AO1464" s="778"/>
      <c r="AP1464" s="778"/>
      <c r="AQ1464" s="778"/>
      <c r="AR1464" s="778"/>
      <c r="AS1464" s="778"/>
      <c r="AT1464" s="778"/>
      <c r="AU1464" s="778"/>
      <c r="AV1464" s="778"/>
      <c r="AW1464" s="778"/>
      <c r="AX1464" s="778"/>
      <c r="AY1464" s="778"/>
      <c r="AZ1464" s="778"/>
      <c r="BA1464" s="778"/>
      <c r="BB1464" s="778"/>
      <c r="BC1464" s="778"/>
      <c r="BD1464" s="778"/>
      <c r="BE1464" s="778"/>
      <c r="BF1464" s="778"/>
      <c r="BG1464" s="778"/>
      <c r="BH1464" s="778"/>
      <c r="BI1464" s="778"/>
      <c r="BJ1464" s="778"/>
      <c r="BK1464" s="778"/>
      <c r="BL1464" s="778"/>
      <c r="BM1464" s="778"/>
      <c r="BN1464" s="778"/>
      <c r="BO1464" s="778"/>
      <c r="BP1464" s="778"/>
      <c r="BQ1464" s="778"/>
      <c r="BR1464" s="778"/>
      <c r="BS1464" s="778"/>
      <c r="BT1464" s="778"/>
      <c r="BU1464" s="778"/>
      <c r="BV1464" s="778"/>
      <c r="BW1464" s="778"/>
      <c r="BX1464" s="778"/>
      <c r="BY1464" s="778"/>
      <c r="BZ1464" s="778"/>
      <c r="CA1464" s="778"/>
      <c r="CB1464" s="778"/>
      <c r="CC1464" s="778"/>
      <c r="CD1464" s="778"/>
      <c r="CE1464" s="778"/>
      <c r="CF1464" s="778"/>
      <c r="CG1464" s="778"/>
      <c r="CH1464" s="778"/>
      <c r="CI1464" s="778"/>
      <c r="CJ1464" s="778"/>
      <c r="CK1464" s="778"/>
      <c r="CL1464" s="778"/>
      <c r="CM1464" s="778"/>
      <c r="CN1464" s="778"/>
      <c r="CO1464" s="778"/>
      <c r="CP1464" s="778"/>
      <c r="CQ1464" s="778"/>
      <c r="CR1464" s="778"/>
      <c r="CS1464" s="778"/>
      <c r="CT1464" s="778"/>
      <c r="CU1464" s="778"/>
      <c r="CV1464" s="778"/>
      <c r="CW1464" s="778"/>
      <c r="CX1464" s="778"/>
      <c r="CY1464" s="778"/>
      <c r="CZ1464" s="778"/>
      <c r="DA1464" s="778"/>
      <c r="DB1464" s="778"/>
      <c r="DC1464" s="778"/>
      <c r="DD1464" s="778"/>
      <c r="DE1464" s="778"/>
      <c r="DF1464" s="778"/>
      <c r="DG1464" s="778"/>
      <c r="DH1464" s="778"/>
      <c r="DI1464" s="778"/>
      <c r="DJ1464" s="778"/>
      <c r="DK1464" s="778"/>
      <c r="DL1464" s="778"/>
      <c r="DM1464" s="778"/>
      <c r="DN1464" s="778"/>
      <c r="DO1464" s="778"/>
      <c r="DP1464" s="778"/>
      <c r="DQ1464" s="778"/>
      <c r="DR1464" s="778"/>
      <c r="DS1464" s="778"/>
      <c r="DT1464" s="778"/>
      <c r="DU1464" s="778"/>
      <c r="DV1464" s="778"/>
      <c r="DW1464" s="778"/>
      <c r="DX1464" s="778"/>
      <c r="DY1464" s="778"/>
      <c r="DZ1464" s="778"/>
      <c r="EA1464" s="778"/>
      <c r="EB1464" s="778"/>
      <c r="EC1464" s="778"/>
      <c r="ED1464" s="778"/>
      <c r="EE1464" s="778"/>
      <c r="EF1464" s="778"/>
      <c r="EG1464" s="778"/>
      <c r="EH1464" s="778"/>
      <c r="EI1464" s="778"/>
      <c r="EJ1464" s="778"/>
      <c r="EK1464" s="778"/>
      <c r="EL1464" s="778"/>
      <c r="EM1464" s="778"/>
      <c r="EN1464" s="778"/>
      <c r="EO1464" s="778"/>
      <c r="EP1464" s="778"/>
      <c r="EQ1464" s="778"/>
      <c r="ER1464" s="778"/>
      <c r="ES1464" s="778"/>
      <c r="ET1464" s="778"/>
      <c r="EU1464" s="778"/>
      <c r="EV1464" s="778"/>
      <c r="EW1464" s="778"/>
      <c r="EX1464" s="778"/>
      <c r="EY1464" s="778"/>
      <c r="EZ1464" s="778"/>
      <c r="FA1464" s="778"/>
      <c r="FB1464" s="778"/>
      <c r="FC1464" s="778"/>
      <c r="FD1464" s="778"/>
      <c r="FE1464" s="778"/>
      <c r="FF1464" s="778"/>
      <c r="FG1464" s="778"/>
      <c r="FH1464" s="778"/>
      <c r="FI1464" s="778"/>
      <c r="FJ1464" s="778"/>
      <c r="FK1464" s="778"/>
      <c r="FL1464" s="778"/>
      <c r="FM1464" s="778"/>
      <c r="FN1464" s="778"/>
      <c r="FO1464" s="778"/>
      <c r="FP1464" s="778"/>
      <c r="FQ1464" s="778"/>
      <c r="FR1464" s="778"/>
      <c r="FS1464" s="778"/>
      <c r="FT1464" s="778"/>
      <c r="FU1464" s="778"/>
      <c r="FV1464" s="778"/>
      <c r="FW1464" s="778"/>
      <c r="FX1464" s="778"/>
      <c r="FY1464" s="778"/>
      <c r="FZ1464" s="778"/>
      <c r="GA1464" s="778"/>
      <c r="GB1464" s="778"/>
      <c r="GC1464" s="778"/>
      <c r="GD1464" s="778"/>
      <c r="GE1464" s="778"/>
      <c r="GF1464" s="778"/>
      <c r="GG1464" s="778"/>
      <c r="GH1464" s="778"/>
      <c r="GI1464" s="778"/>
      <c r="GJ1464" s="778"/>
      <c r="GK1464" s="778"/>
      <c r="GL1464" s="778"/>
      <c r="GM1464" s="778"/>
      <c r="GN1464" s="778"/>
      <c r="GO1464" s="778"/>
      <c r="GP1464" s="778"/>
      <c r="GQ1464" s="778"/>
      <c r="GR1464" s="778"/>
      <c r="GS1464" s="778"/>
      <c r="GT1464" s="778"/>
      <c r="GU1464" s="778"/>
      <c r="GV1464" s="778"/>
      <c r="GW1464" s="778"/>
      <c r="GX1464" s="778"/>
      <c r="GY1464" s="778"/>
      <c r="GZ1464" s="778"/>
      <c r="HA1464" s="778"/>
      <c r="HB1464" s="778"/>
      <c r="HC1464" s="778"/>
      <c r="HD1464" s="778"/>
      <c r="HE1464" s="778"/>
      <c r="HF1464" s="778"/>
      <c r="HG1464" s="778"/>
      <c r="HH1464" s="778"/>
    </row>
    <row r="1465" spans="1:216" s="782" customFormat="1">
      <c r="A1465" s="779"/>
      <c r="B1465" s="780"/>
      <c r="C1465" s="780"/>
      <c r="D1465" s="780"/>
      <c r="E1465" s="780"/>
      <c r="F1465" s="780"/>
      <c r="G1465" s="780"/>
      <c r="H1465" s="780"/>
      <c r="I1465" s="780"/>
      <c r="J1465" s="780"/>
      <c r="K1465" s="780"/>
      <c r="L1465" s="780"/>
      <c r="M1465" s="780"/>
      <c r="N1465" s="780"/>
      <c r="O1465" s="780"/>
      <c r="P1465" s="780"/>
      <c r="Q1465" s="781"/>
      <c r="R1465" s="778"/>
      <c r="S1465" s="778"/>
      <c r="T1465" s="778"/>
      <c r="U1465" s="778"/>
      <c r="V1465" s="778"/>
      <c r="W1465" s="778"/>
      <c r="X1465" s="778"/>
      <c r="Y1465" s="778"/>
      <c r="Z1465" s="778"/>
      <c r="AA1465" s="778"/>
      <c r="AB1465" s="778"/>
      <c r="AC1465" s="778"/>
      <c r="AD1465" s="778"/>
      <c r="AE1465" s="778"/>
      <c r="AF1465" s="778"/>
      <c r="AG1465" s="778"/>
      <c r="AH1465" s="778"/>
      <c r="AI1465" s="778"/>
      <c r="AJ1465" s="778"/>
      <c r="AK1465" s="778"/>
      <c r="AL1465" s="778"/>
      <c r="AM1465" s="778"/>
      <c r="AN1465" s="778"/>
      <c r="AO1465" s="778"/>
      <c r="AP1465" s="778"/>
      <c r="AQ1465" s="778"/>
      <c r="AR1465" s="778"/>
      <c r="AS1465" s="778"/>
      <c r="AT1465" s="778"/>
      <c r="AU1465" s="778"/>
      <c r="AV1465" s="778"/>
      <c r="AW1465" s="778"/>
      <c r="AX1465" s="778"/>
      <c r="AY1465" s="778"/>
      <c r="AZ1465" s="778"/>
      <c r="BA1465" s="778"/>
      <c r="BB1465" s="778"/>
      <c r="BC1465" s="778"/>
      <c r="BD1465" s="778"/>
      <c r="BE1465" s="778"/>
      <c r="BF1465" s="778"/>
      <c r="BG1465" s="778"/>
      <c r="BH1465" s="778"/>
      <c r="BI1465" s="778"/>
      <c r="BJ1465" s="778"/>
      <c r="BK1465" s="778"/>
      <c r="BL1465" s="778"/>
      <c r="BM1465" s="778"/>
      <c r="BN1465" s="778"/>
      <c r="BO1465" s="778"/>
      <c r="BP1465" s="778"/>
      <c r="BQ1465" s="778"/>
      <c r="BR1465" s="778"/>
      <c r="BS1465" s="778"/>
      <c r="BT1465" s="778"/>
      <c r="BU1465" s="778"/>
      <c r="BV1465" s="778"/>
      <c r="BW1465" s="778"/>
      <c r="BX1465" s="778"/>
      <c r="BY1465" s="778"/>
      <c r="BZ1465" s="778"/>
      <c r="CA1465" s="778"/>
      <c r="CB1465" s="778"/>
      <c r="CC1465" s="778"/>
      <c r="CD1465" s="778"/>
      <c r="CE1465" s="778"/>
      <c r="CF1465" s="778"/>
      <c r="CG1465" s="778"/>
      <c r="CH1465" s="778"/>
      <c r="CI1465" s="778"/>
      <c r="CJ1465" s="778"/>
      <c r="CK1465" s="778"/>
      <c r="CL1465" s="778"/>
      <c r="CM1465" s="778"/>
      <c r="CN1465" s="778"/>
      <c r="CO1465" s="778"/>
      <c r="CP1465" s="778"/>
      <c r="CQ1465" s="778"/>
      <c r="CR1465" s="778"/>
      <c r="CS1465" s="778"/>
      <c r="CT1465" s="778"/>
      <c r="CU1465" s="778"/>
      <c r="CV1465" s="778"/>
      <c r="CW1465" s="778"/>
      <c r="CX1465" s="778"/>
      <c r="CY1465" s="778"/>
      <c r="CZ1465" s="778"/>
      <c r="DA1465" s="778"/>
      <c r="DB1465" s="778"/>
      <c r="DC1465" s="778"/>
      <c r="DD1465" s="778"/>
      <c r="DE1465" s="778"/>
      <c r="DF1465" s="778"/>
      <c r="DG1465" s="778"/>
      <c r="DH1465" s="778"/>
      <c r="DI1465" s="778"/>
      <c r="DJ1465" s="778"/>
      <c r="DK1465" s="778"/>
      <c r="DL1465" s="778"/>
      <c r="DM1465" s="778"/>
      <c r="DN1465" s="778"/>
      <c r="DO1465" s="778"/>
      <c r="DP1465" s="778"/>
      <c r="DQ1465" s="778"/>
      <c r="DR1465" s="778"/>
      <c r="DS1465" s="778"/>
      <c r="DT1465" s="778"/>
      <c r="DU1465" s="778"/>
      <c r="DV1465" s="778"/>
      <c r="DW1465" s="778"/>
      <c r="DX1465" s="778"/>
      <c r="DY1465" s="778"/>
      <c r="DZ1465" s="778"/>
      <c r="EA1465" s="778"/>
      <c r="EB1465" s="778"/>
      <c r="EC1465" s="778"/>
      <c r="ED1465" s="778"/>
      <c r="EE1465" s="778"/>
      <c r="EF1465" s="778"/>
      <c r="EG1465" s="778"/>
      <c r="EH1465" s="778"/>
      <c r="EI1465" s="778"/>
      <c r="EJ1465" s="778"/>
      <c r="EK1465" s="778"/>
      <c r="EL1465" s="778"/>
      <c r="EM1465" s="778"/>
      <c r="EN1465" s="778"/>
      <c r="EO1465" s="778"/>
      <c r="EP1465" s="778"/>
      <c r="EQ1465" s="778"/>
      <c r="ER1465" s="778"/>
      <c r="ES1465" s="778"/>
      <c r="ET1465" s="778"/>
      <c r="EU1465" s="778"/>
      <c r="EV1465" s="778"/>
      <c r="EW1465" s="778"/>
      <c r="EX1465" s="778"/>
      <c r="EY1465" s="778"/>
      <c r="EZ1465" s="778"/>
      <c r="FA1465" s="778"/>
      <c r="FB1465" s="778"/>
      <c r="FC1465" s="778"/>
      <c r="FD1465" s="778"/>
      <c r="FE1465" s="778"/>
      <c r="FF1465" s="778"/>
      <c r="FG1465" s="778"/>
      <c r="FH1465" s="778"/>
      <c r="FI1465" s="778"/>
      <c r="FJ1465" s="778"/>
      <c r="FK1465" s="778"/>
      <c r="FL1465" s="778"/>
      <c r="FM1465" s="778"/>
      <c r="FN1465" s="778"/>
      <c r="FO1465" s="778"/>
      <c r="FP1465" s="778"/>
      <c r="FQ1465" s="778"/>
      <c r="FR1465" s="778"/>
      <c r="FS1465" s="778"/>
      <c r="FT1465" s="778"/>
      <c r="FU1465" s="778"/>
      <c r="FV1465" s="778"/>
      <c r="FW1465" s="778"/>
      <c r="FX1465" s="778"/>
      <c r="FY1465" s="778"/>
      <c r="FZ1465" s="778"/>
      <c r="GA1465" s="778"/>
      <c r="GB1465" s="778"/>
      <c r="GC1465" s="778"/>
      <c r="GD1465" s="778"/>
      <c r="GE1465" s="778"/>
      <c r="GF1465" s="778"/>
      <c r="GG1465" s="778"/>
      <c r="GH1465" s="778"/>
      <c r="GI1465" s="778"/>
      <c r="GJ1465" s="778"/>
      <c r="GK1465" s="778"/>
      <c r="GL1465" s="778"/>
      <c r="GM1465" s="778"/>
      <c r="GN1465" s="778"/>
      <c r="GO1465" s="778"/>
      <c r="GP1465" s="778"/>
      <c r="GQ1465" s="778"/>
      <c r="GR1465" s="778"/>
      <c r="GS1465" s="778"/>
      <c r="GT1465" s="778"/>
      <c r="GU1465" s="778"/>
      <c r="GV1465" s="778"/>
      <c r="GW1465" s="778"/>
      <c r="GX1465" s="778"/>
      <c r="GY1465" s="778"/>
      <c r="GZ1465" s="778"/>
      <c r="HA1465" s="778"/>
      <c r="HB1465" s="778"/>
      <c r="HC1465" s="778"/>
      <c r="HD1465" s="778"/>
      <c r="HE1465" s="778"/>
      <c r="HF1465" s="778"/>
      <c r="HG1465" s="778"/>
      <c r="HH1465" s="778"/>
    </row>
    <row r="1466" spans="1:216" s="782" customFormat="1">
      <c r="A1466" s="779"/>
      <c r="B1466" s="780"/>
      <c r="C1466" s="780"/>
      <c r="D1466" s="780"/>
      <c r="E1466" s="780"/>
      <c r="F1466" s="780"/>
      <c r="G1466" s="780"/>
      <c r="H1466" s="780"/>
      <c r="I1466" s="780"/>
      <c r="J1466" s="780"/>
      <c r="K1466" s="780"/>
      <c r="L1466" s="780"/>
      <c r="M1466" s="780"/>
      <c r="N1466" s="780"/>
      <c r="O1466" s="780"/>
      <c r="P1466" s="780"/>
      <c r="Q1466" s="781"/>
      <c r="R1466" s="778"/>
      <c r="S1466" s="778"/>
      <c r="T1466" s="778"/>
      <c r="U1466" s="778"/>
      <c r="V1466" s="778"/>
      <c r="W1466" s="778"/>
      <c r="X1466" s="778"/>
      <c r="Y1466" s="778"/>
      <c r="Z1466" s="778"/>
      <c r="AA1466" s="778"/>
      <c r="AB1466" s="778"/>
      <c r="AC1466" s="778"/>
      <c r="AD1466" s="778"/>
      <c r="AE1466" s="778"/>
      <c r="AF1466" s="778"/>
      <c r="AG1466" s="778"/>
      <c r="AH1466" s="778"/>
      <c r="AI1466" s="778"/>
      <c r="AJ1466" s="778"/>
      <c r="AK1466" s="778"/>
      <c r="AL1466" s="778"/>
      <c r="AM1466" s="778"/>
      <c r="AN1466" s="778"/>
      <c r="AO1466" s="778"/>
      <c r="AP1466" s="778"/>
      <c r="AQ1466" s="778"/>
      <c r="AR1466" s="778"/>
      <c r="AS1466" s="778"/>
      <c r="AT1466" s="778"/>
      <c r="AU1466" s="778"/>
      <c r="AV1466" s="778"/>
      <c r="AW1466" s="778"/>
      <c r="AX1466" s="778"/>
      <c r="AY1466" s="778"/>
      <c r="AZ1466" s="778"/>
      <c r="BA1466" s="778"/>
      <c r="BB1466" s="778"/>
      <c r="BC1466" s="778"/>
      <c r="BD1466" s="778"/>
      <c r="BE1466" s="778"/>
      <c r="BF1466" s="778"/>
      <c r="BG1466" s="778"/>
      <c r="BH1466" s="778"/>
      <c r="BI1466" s="778"/>
      <c r="BJ1466" s="778"/>
      <c r="BK1466" s="778"/>
      <c r="BL1466" s="778"/>
      <c r="BM1466" s="778"/>
      <c r="BN1466" s="778"/>
      <c r="BO1466" s="778"/>
      <c r="BP1466" s="778"/>
      <c r="BQ1466" s="778"/>
      <c r="BR1466" s="778"/>
      <c r="BS1466" s="778"/>
      <c r="BT1466" s="778"/>
      <c r="BU1466" s="778"/>
      <c r="BV1466" s="778"/>
      <c r="BW1466" s="778"/>
      <c r="BX1466" s="778"/>
      <c r="BY1466" s="778"/>
      <c r="BZ1466" s="778"/>
      <c r="CA1466" s="778"/>
      <c r="CB1466" s="778"/>
      <c r="CC1466" s="778"/>
      <c r="CD1466" s="778"/>
      <c r="CE1466" s="778"/>
      <c r="CF1466" s="778"/>
      <c r="CG1466" s="778"/>
      <c r="CH1466" s="778"/>
      <c r="CI1466" s="778"/>
      <c r="CJ1466" s="778"/>
      <c r="CK1466" s="778"/>
      <c r="CL1466" s="778"/>
      <c r="CM1466" s="778"/>
      <c r="CN1466" s="778"/>
      <c r="CO1466" s="778"/>
      <c r="CP1466" s="778"/>
      <c r="CQ1466" s="778"/>
      <c r="CR1466" s="778"/>
      <c r="CS1466" s="778"/>
      <c r="CT1466" s="778"/>
      <c r="CU1466" s="778"/>
      <c r="CV1466" s="778"/>
      <c r="CW1466" s="778"/>
      <c r="CX1466" s="778"/>
      <c r="CY1466" s="778"/>
      <c r="CZ1466" s="778"/>
      <c r="DA1466" s="778"/>
      <c r="DB1466" s="778"/>
      <c r="DC1466" s="778"/>
      <c r="DD1466" s="778"/>
      <c r="DE1466" s="778"/>
      <c r="DF1466" s="778"/>
      <c r="DG1466" s="778"/>
      <c r="DH1466" s="778"/>
      <c r="DI1466" s="778"/>
      <c r="DJ1466" s="778"/>
      <c r="DK1466" s="778"/>
      <c r="DL1466" s="778"/>
      <c r="DM1466" s="778"/>
      <c r="DN1466" s="778"/>
      <c r="DO1466" s="778"/>
      <c r="DP1466" s="778"/>
      <c r="DQ1466" s="778"/>
      <c r="DR1466" s="778"/>
      <c r="DS1466" s="778"/>
      <c r="DT1466" s="778"/>
      <c r="DU1466" s="778"/>
      <c r="DV1466" s="778"/>
      <c r="DW1466" s="778"/>
      <c r="DX1466" s="778"/>
      <c r="DY1466" s="778"/>
      <c r="DZ1466" s="778"/>
      <c r="EA1466" s="778"/>
      <c r="EB1466" s="778"/>
      <c r="EC1466" s="778"/>
      <c r="ED1466" s="778"/>
      <c r="EE1466" s="778"/>
      <c r="EF1466" s="778"/>
      <c r="EG1466" s="778"/>
      <c r="EH1466" s="778"/>
      <c r="EI1466" s="778"/>
      <c r="EJ1466" s="778"/>
      <c r="EK1466" s="778"/>
      <c r="EL1466" s="778"/>
      <c r="EM1466" s="778"/>
      <c r="EN1466" s="778"/>
      <c r="EO1466" s="778"/>
      <c r="EP1466" s="778"/>
      <c r="EQ1466" s="778"/>
      <c r="ER1466" s="778"/>
      <c r="ES1466" s="778"/>
      <c r="ET1466" s="778"/>
      <c r="EU1466" s="778"/>
      <c r="EV1466" s="778"/>
      <c r="EW1466" s="778"/>
      <c r="EX1466" s="778"/>
      <c r="EY1466" s="778"/>
      <c r="EZ1466" s="778"/>
      <c r="FA1466" s="778"/>
      <c r="FB1466" s="778"/>
      <c r="FC1466" s="778"/>
      <c r="FD1466" s="778"/>
      <c r="FE1466" s="778"/>
      <c r="FF1466" s="778"/>
      <c r="FG1466" s="778"/>
      <c r="FH1466" s="778"/>
      <c r="FI1466" s="778"/>
      <c r="FJ1466" s="778"/>
      <c r="FK1466" s="778"/>
      <c r="FL1466" s="778"/>
      <c r="FM1466" s="778"/>
      <c r="FN1466" s="778"/>
      <c r="FO1466" s="778"/>
      <c r="FP1466" s="778"/>
      <c r="FQ1466" s="778"/>
      <c r="FR1466" s="778"/>
      <c r="FS1466" s="778"/>
      <c r="FT1466" s="778"/>
      <c r="FU1466" s="778"/>
      <c r="FV1466" s="778"/>
      <c r="FW1466" s="778"/>
      <c r="FX1466" s="778"/>
      <c r="FY1466" s="778"/>
      <c r="FZ1466" s="778"/>
      <c r="GA1466" s="778"/>
      <c r="GB1466" s="778"/>
      <c r="GC1466" s="778"/>
      <c r="GD1466" s="778"/>
      <c r="GE1466" s="778"/>
      <c r="GF1466" s="778"/>
      <c r="GG1466" s="778"/>
      <c r="GH1466" s="778"/>
      <c r="GI1466" s="778"/>
      <c r="GJ1466" s="778"/>
      <c r="GK1466" s="778"/>
      <c r="GL1466" s="778"/>
      <c r="GM1466" s="778"/>
      <c r="GN1466" s="778"/>
      <c r="GO1466" s="778"/>
      <c r="GP1466" s="778"/>
      <c r="GQ1466" s="778"/>
      <c r="GR1466" s="778"/>
      <c r="GS1466" s="778"/>
      <c r="GT1466" s="778"/>
      <c r="GU1466" s="778"/>
      <c r="GV1466" s="778"/>
      <c r="GW1466" s="778"/>
      <c r="GX1466" s="778"/>
      <c r="GY1466" s="778"/>
      <c r="GZ1466" s="778"/>
      <c r="HA1466" s="778"/>
      <c r="HB1466" s="778"/>
      <c r="HC1466" s="778"/>
      <c r="HD1466" s="778"/>
      <c r="HE1466" s="778"/>
      <c r="HF1466" s="778"/>
      <c r="HG1466" s="778"/>
      <c r="HH1466" s="778"/>
    </row>
    <row r="1467" spans="1:216" s="782" customFormat="1">
      <c r="A1467" s="779"/>
      <c r="B1467" s="780"/>
      <c r="C1467" s="780"/>
      <c r="D1467" s="780"/>
      <c r="E1467" s="780"/>
      <c r="F1467" s="780"/>
      <c r="G1467" s="780"/>
      <c r="H1467" s="780"/>
      <c r="I1467" s="780"/>
      <c r="J1467" s="780"/>
      <c r="K1467" s="780"/>
      <c r="L1467" s="780"/>
      <c r="M1467" s="780"/>
      <c r="N1467" s="780"/>
      <c r="O1467" s="780"/>
      <c r="P1467" s="780"/>
      <c r="Q1467" s="781"/>
      <c r="R1467" s="778"/>
      <c r="S1467" s="778"/>
      <c r="T1467" s="778"/>
      <c r="U1467" s="778"/>
      <c r="V1467" s="778"/>
      <c r="W1467" s="778"/>
      <c r="X1467" s="778"/>
      <c r="Y1467" s="778"/>
      <c r="Z1467" s="778"/>
      <c r="AA1467" s="778"/>
      <c r="AB1467" s="778"/>
      <c r="AC1467" s="778"/>
      <c r="AD1467" s="778"/>
      <c r="AE1467" s="778"/>
      <c r="AF1467" s="778"/>
      <c r="AG1467" s="778"/>
      <c r="AH1467" s="778"/>
      <c r="AI1467" s="778"/>
      <c r="AJ1467" s="778"/>
      <c r="AK1467" s="778"/>
      <c r="AL1467" s="778"/>
      <c r="AM1467" s="778"/>
      <c r="AN1467" s="778"/>
      <c r="AO1467" s="778"/>
      <c r="AP1467" s="778"/>
      <c r="AQ1467" s="778"/>
      <c r="AR1467" s="778"/>
      <c r="AS1467" s="778"/>
      <c r="AT1467" s="778"/>
      <c r="AU1467" s="778"/>
      <c r="AV1467" s="778"/>
      <c r="AW1467" s="778"/>
      <c r="AX1467" s="778"/>
      <c r="AY1467" s="778"/>
      <c r="AZ1467" s="778"/>
      <c r="BA1467" s="778"/>
      <c r="BB1467" s="778"/>
      <c r="BC1467" s="778"/>
      <c r="BD1467" s="778"/>
      <c r="BE1467" s="778"/>
      <c r="BF1467" s="778"/>
      <c r="BG1467" s="778"/>
      <c r="BH1467" s="778"/>
      <c r="BI1467" s="778"/>
      <c r="BJ1467" s="778"/>
      <c r="BK1467" s="778"/>
      <c r="BL1467" s="778"/>
      <c r="BM1467" s="778"/>
      <c r="BN1467" s="778"/>
      <c r="BO1467" s="778"/>
      <c r="BP1467" s="778"/>
      <c r="BQ1467" s="778"/>
      <c r="BR1467" s="778"/>
      <c r="BS1467" s="778"/>
      <c r="BT1467" s="778"/>
      <c r="BU1467" s="778"/>
      <c r="BV1467" s="778"/>
      <c r="BW1467" s="778"/>
      <c r="BX1467" s="778"/>
      <c r="BY1467" s="778"/>
      <c r="BZ1467" s="778"/>
      <c r="CA1467" s="778"/>
      <c r="CB1467" s="778"/>
      <c r="CC1467" s="778"/>
      <c r="CD1467" s="778"/>
      <c r="CE1467" s="778"/>
      <c r="CF1467" s="778"/>
      <c r="CG1467" s="778"/>
      <c r="CH1467" s="778"/>
      <c r="CI1467" s="778"/>
      <c r="CJ1467" s="778"/>
      <c r="CK1467" s="778"/>
      <c r="CL1467" s="778"/>
      <c r="CM1467" s="778"/>
      <c r="CN1467" s="778"/>
      <c r="CO1467" s="778"/>
      <c r="CP1467" s="778"/>
      <c r="CQ1467" s="778"/>
      <c r="CR1467" s="778"/>
      <c r="CS1467" s="778"/>
      <c r="CT1467" s="778"/>
      <c r="CU1467" s="778"/>
      <c r="CV1467" s="778"/>
      <c r="CW1467" s="778"/>
      <c r="CX1467" s="778"/>
      <c r="CY1467" s="778"/>
      <c r="CZ1467" s="778"/>
      <c r="DA1467" s="778"/>
      <c r="DB1467" s="778"/>
      <c r="DC1467" s="778"/>
      <c r="DD1467" s="778"/>
      <c r="DE1467" s="778"/>
      <c r="DF1467" s="778"/>
      <c r="DG1467" s="778"/>
      <c r="DH1467" s="778"/>
      <c r="DI1467" s="778"/>
      <c r="DJ1467" s="778"/>
      <c r="DK1467" s="778"/>
      <c r="DL1467" s="778"/>
      <c r="DM1467" s="778"/>
      <c r="DN1467" s="778"/>
      <c r="DO1467" s="778"/>
      <c r="DP1467" s="778"/>
      <c r="DQ1467" s="778"/>
      <c r="DR1467" s="778"/>
      <c r="DS1467" s="778"/>
      <c r="DT1467" s="778"/>
      <c r="DU1467" s="778"/>
      <c r="DV1467" s="778"/>
      <c r="DW1467" s="778"/>
      <c r="DX1467" s="778"/>
      <c r="DY1467" s="778"/>
      <c r="DZ1467" s="778"/>
      <c r="EA1467" s="778"/>
      <c r="EB1467" s="778"/>
      <c r="EC1467" s="778"/>
      <c r="ED1467" s="778"/>
      <c r="EE1467" s="778"/>
      <c r="EF1467" s="778"/>
      <c r="EG1467" s="778"/>
      <c r="EH1467" s="778"/>
      <c r="EI1467" s="778"/>
      <c r="EJ1467" s="778"/>
      <c r="EK1467" s="778"/>
      <c r="EL1467" s="778"/>
      <c r="EM1467" s="778"/>
      <c r="EN1467" s="778"/>
      <c r="EO1467" s="778"/>
      <c r="EP1467" s="778"/>
      <c r="EQ1467" s="778"/>
      <c r="ER1467" s="778"/>
      <c r="ES1467" s="778"/>
      <c r="ET1467" s="778"/>
      <c r="EU1467" s="778"/>
      <c r="EV1467" s="778"/>
      <c r="EW1467" s="778"/>
      <c r="EX1467" s="778"/>
      <c r="EY1467" s="778"/>
      <c r="EZ1467" s="778"/>
      <c r="FA1467" s="778"/>
      <c r="FB1467" s="778"/>
      <c r="FC1467" s="778"/>
      <c r="FD1467" s="778"/>
      <c r="FE1467" s="778"/>
      <c r="FF1467" s="778"/>
      <c r="FG1467" s="778"/>
      <c r="FH1467" s="778"/>
      <c r="FI1467" s="778"/>
      <c r="FJ1467" s="778"/>
      <c r="FK1467" s="778"/>
      <c r="FL1467" s="778"/>
      <c r="FM1467" s="778"/>
      <c r="FN1467" s="778"/>
      <c r="FO1467" s="778"/>
      <c r="FP1467" s="778"/>
      <c r="FQ1467" s="778"/>
      <c r="FR1467" s="778"/>
      <c r="FS1467" s="778"/>
      <c r="FT1467" s="778"/>
      <c r="FU1467" s="778"/>
      <c r="FV1467" s="778"/>
      <c r="FW1467" s="778"/>
      <c r="FX1467" s="778"/>
      <c r="FY1467" s="778"/>
      <c r="FZ1467" s="778"/>
      <c r="GA1467" s="778"/>
      <c r="GB1467" s="778"/>
      <c r="GC1467" s="778"/>
      <c r="GD1467" s="778"/>
      <c r="GE1467" s="778"/>
      <c r="GF1467" s="778"/>
      <c r="GG1467" s="778"/>
      <c r="GH1467" s="778"/>
      <c r="GI1467" s="778"/>
      <c r="GJ1467" s="778"/>
      <c r="GK1467" s="778"/>
      <c r="GL1467" s="778"/>
      <c r="GM1467" s="778"/>
      <c r="GN1467" s="778"/>
      <c r="GO1467" s="778"/>
      <c r="GP1467" s="778"/>
      <c r="GQ1467" s="778"/>
      <c r="GR1467" s="778"/>
      <c r="GS1467" s="778"/>
      <c r="GT1467" s="778"/>
      <c r="GU1467" s="778"/>
      <c r="GV1467" s="778"/>
      <c r="GW1467" s="778"/>
      <c r="GX1467" s="778"/>
      <c r="GY1467" s="778"/>
      <c r="GZ1467" s="778"/>
      <c r="HA1467" s="778"/>
      <c r="HB1467" s="778"/>
      <c r="HC1467" s="778"/>
      <c r="HD1467" s="778"/>
      <c r="HE1467" s="778"/>
      <c r="HF1467" s="778"/>
      <c r="HG1467" s="778"/>
      <c r="HH1467" s="778"/>
    </row>
    <row r="1468" spans="1:216" s="782" customFormat="1">
      <c r="A1468" s="779"/>
      <c r="B1468" s="780"/>
      <c r="C1468" s="780"/>
      <c r="D1468" s="780"/>
      <c r="E1468" s="780"/>
      <c r="F1468" s="780"/>
      <c r="G1468" s="780"/>
      <c r="H1468" s="780"/>
      <c r="I1468" s="780"/>
      <c r="J1468" s="780"/>
      <c r="K1468" s="780"/>
      <c r="L1468" s="780"/>
      <c r="M1468" s="780"/>
      <c r="N1468" s="780"/>
      <c r="O1468" s="780"/>
      <c r="P1468" s="780"/>
      <c r="Q1468" s="781"/>
      <c r="R1468" s="778"/>
      <c r="S1468" s="778"/>
      <c r="T1468" s="778"/>
      <c r="U1468" s="778"/>
      <c r="V1468" s="778"/>
      <c r="W1468" s="778"/>
      <c r="X1468" s="778"/>
      <c r="Y1468" s="778"/>
      <c r="Z1468" s="778"/>
      <c r="AA1468" s="778"/>
      <c r="AB1468" s="778"/>
      <c r="AC1468" s="778"/>
      <c r="AD1468" s="778"/>
      <c r="AE1468" s="778"/>
      <c r="AF1468" s="778"/>
      <c r="AG1468" s="778"/>
      <c r="AH1468" s="778"/>
      <c r="AI1468" s="778"/>
      <c r="AJ1468" s="778"/>
      <c r="AK1468" s="778"/>
      <c r="AL1468" s="778"/>
      <c r="AM1468" s="778"/>
      <c r="AN1468" s="778"/>
      <c r="AO1468" s="778"/>
      <c r="AP1468" s="778"/>
      <c r="AQ1468" s="778"/>
      <c r="AR1468" s="778"/>
      <c r="AS1468" s="778"/>
      <c r="AT1468" s="778"/>
      <c r="AU1468" s="778"/>
      <c r="AV1468" s="778"/>
      <c r="AW1468" s="778"/>
      <c r="AX1468" s="778"/>
      <c r="AY1468" s="778"/>
      <c r="AZ1468" s="778"/>
      <c r="BA1468" s="778"/>
      <c r="BB1468" s="778"/>
      <c r="BC1468" s="778"/>
      <c r="BD1468" s="778"/>
      <c r="BE1468" s="778"/>
      <c r="BF1468" s="778"/>
      <c r="BG1468" s="778"/>
      <c r="BH1468" s="778"/>
      <c r="BI1468" s="778"/>
      <c r="BJ1468" s="778"/>
      <c r="BK1468" s="778"/>
      <c r="BL1468" s="778"/>
      <c r="BM1468" s="778"/>
      <c r="BN1468" s="778"/>
      <c r="BO1468" s="778"/>
      <c r="BP1468" s="778"/>
      <c r="BQ1468" s="778"/>
      <c r="BR1468" s="778"/>
      <c r="BS1468" s="778"/>
      <c r="BT1468" s="778"/>
      <c r="BU1468" s="778"/>
      <c r="BV1468" s="778"/>
      <c r="BW1468" s="778"/>
      <c r="BX1468" s="778"/>
      <c r="BY1468" s="778"/>
      <c r="BZ1468" s="778"/>
      <c r="CA1468" s="778"/>
      <c r="CB1468" s="778"/>
      <c r="CC1468" s="778"/>
      <c r="CD1468" s="778"/>
      <c r="CE1468" s="778"/>
      <c r="CF1468" s="778"/>
      <c r="CG1468" s="778"/>
      <c r="CH1468" s="778"/>
      <c r="CI1468" s="778"/>
      <c r="CJ1468" s="778"/>
      <c r="CK1468" s="778"/>
      <c r="CL1468" s="778"/>
      <c r="CM1468" s="778"/>
      <c r="CN1468" s="778"/>
      <c r="CO1468" s="778"/>
      <c r="CP1468" s="778"/>
      <c r="CQ1468" s="778"/>
      <c r="CR1468" s="778"/>
      <c r="CS1468" s="778"/>
      <c r="CT1468" s="778"/>
      <c r="CU1468" s="778"/>
      <c r="CV1468" s="778"/>
      <c r="CW1468" s="778"/>
      <c r="CX1468" s="778"/>
      <c r="CY1468" s="778"/>
      <c r="CZ1468" s="778"/>
      <c r="DA1468" s="778"/>
      <c r="DB1468" s="778"/>
      <c r="DC1468" s="778"/>
      <c r="DD1468" s="778"/>
      <c r="DE1468" s="778"/>
      <c r="DF1468" s="778"/>
      <c r="DG1468" s="778"/>
      <c r="DH1468" s="778"/>
      <c r="DI1468" s="778"/>
      <c r="DJ1468" s="778"/>
      <c r="DK1468" s="778"/>
      <c r="DL1468" s="778"/>
      <c r="DM1468" s="778"/>
      <c r="DN1468" s="778"/>
      <c r="DO1468" s="778"/>
      <c r="DP1468" s="778"/>
      <c r="DQ1468" s="778"/>
      <c r="DR1468" s="778"/>
      <c r="DS1468" s="778"/>
      <c r="DT1468" s="778"/>
      <c r="DU1468" s="778"/>
      <c r="DV1468" s="778"/>
      <c r="DW1468" s="778"/>
      <c r="DX1468" s="778"/>
      <c r="DY1468" s="778"/>
      <c r="DZ1468" s="778"/>
      <c r="EA1468" s="778"/>
      <c r="EB1468" s="778"/>
      <c r="EC1468" s="778"/>
      <c r="ED1468" s="778"/>
      <c r="EE1468" s="778"/>
      <c r="EF1468" s="778"/>
      <c r="EG1468" s="778"/>
      <c r="EH1468" s="778"/>
      <c r="EI1468" s="778"/>
      <c r="EJ1468" s="778"/>
      <c r="EK1468" s="778"/>
      <c r="EL1468" s="778"/>
      <c r="EM1468" s="778"/>
      <c r="EN1468" s="778"/>
      <c r="EO1468" s="778"/>
      <c r="EP1468" s="778"/>
      <c r="EQ1468" s="778"/>
      <c r="ER1468" s="778"/>
      <c r="ES1468" s="778"/>
      <c r="ET1468" s="778"/>
      <c r="EU1468" s="778"/>
      <c r="EV1468" s="778"/>
      <c r="EW1468" s="778"/>
      <c r="EX1468" s="778"/>
      <c r="EY1468" s="778"/>
      <c r="EZ1468" s="778"/>
      <c r="FA1468" s="778"/>
      <c r="FB1468" s="778"/>
      <c r="FC1468" s="778"/>
      <c r="FD1468" s="778"/>
      <c r="FE1468" s="778"/>
      <c r="FF1468" s="778"/>
      <c r="FG1468" s="778"/>
      <c r="FH1468" s="778"/>
      <c r="FI1468" s="778"/>
      <c r="FJ1468" s="778"/>
      <c r="FK1468" s="778"/>
      <c r="FL1468" s="778"/>
      <c r="FM1468" s="778"/>
      <c r="FN1468" s="778"/>
      <c r="FO1468" s="778"/>
      <c r="FP1468" s="778"/>
      <c r="FQ1468" s="778"/>
      <c r="FR1468" s="778"/>
      <c r="FS1468" s="778"/>
      <c r="FT1468" s="778"/>
      <c r="FU1468" s="778"/>
      <c r="FV1468" s="778"/>
      <c r="FW1468" s="778"/>
      <c r="FX1468" s="778"/>
      <c r="FY1468" s="778"/>
      <c r="FZ1468" s="778"/>
      <c r="GA1468" s="778"/>
      <c r="GB1468" s="778"/>
      <c r="GC1468" s="778"/>
      <c r="GD1468" s="778"/>
      <c r="GE1468" s="778"/>
      <c r="GF1468" s="778"/>
      <c r="GG1468" s="778"/>
      <c r="GH1468" s="778"/>
      <c r="GI1468" s="778"/>
      <c r="GJ1468" s="778"/>
      <c r="GK1468" s="778"/>
      <c r="GL1468" s="778"/>
      <c r="GM1468" s="778"/>
      <c r="GN1468" s="778"/>
      <c r="GO1468" s="778"/>
      <c r="GP1468" s="778"/>
      <c r="GQ1468" s="778"/>
      <c r="GR1468" s="778"/>
      <c r="GS1468" s="778"/>
      <c r="GT1468" s="778"/>
      <c r="GU1468" s="778"/>
      <c r="GV1468" s="778"/>
      <c r="GW1468" s="778"/>
      <c r="GX1468" s="778"/>
      <c r="GY1468" s="778"/>
      <c r="GZ1468" s="778"/>
      <c r="HA1468" s="778"/>
      <c r="HB1468" s="778"/>
      <c r="HC1468" s="778"/>
      <c r="HD1468" s="778"/>
      <c r="HE1468" s="778"/>
      <c r="HF1468" s="778"/>
      <c r="HG1468" s="778"/>
      <c r="HH1468" s="778"/>
    </row>
    <row r="1469" spans="1:216" s="782" customFormat="1">
      <c r="A1469" s="779"/>
      <c r="B1469" s="780"/>
      <c r="C1469" s="780"/>
      <c r="D1469" s="780"/>
      <c r="E1469" s="780"/>
      <c r="F1469" s="780"/>
      <c r="G1469" s="780"/>
      <c r="H1469" s="780"/>
      <c r="I1469" s="780"/>
      <c r="J1469" s="780"/>
      <c r="K1469" s="780"/>
      <c r="L1469" s="780"/>
      <c r="M1469" s="780"/>
      <c r="N1469" s="780"/>
      <c r="O1469" s="780"/>
      <c r="P1469" s="780"/>
      <c r="Q1469" s="781"/>
      <c r="R1469" s="778"/>
      <c r="S1469" s="778"/>
      <c r="T1469" s="778"/>
      <c r="U1469" s="778"/>
      <c r="V1469" s="778"/>
      <c r="W1469" s="778"/>
      <c r="X1469" s="778"/>
      <c r="Y1469" s="778"/>
      <c r="Z1469" s="778"/>
      <c r="AA1469" s="778"/>
      <c r="AB1469" s="778"/>
      <c r="AC1469" s="778"/>
      <c r="AD1469" s="778"/>
      <c r="AE1469" s="778"/>
      <c r="AF1469" s="778"/>
      <c r="AG1469" s="778"/>
      <c r="AH1469" s="778"/>
      <c r="AI1469" s="778"/>
      <c r="AJ1469" s="778"/>
      <c r="AK1469" s="778"/>
      <c r="AL1469" s="778"/>
      <c r="AM1469" s="778"/>
      <c r="AN1469" s="778"/>
      <c r="AO1469" s="778"/>
      <c r="AP1469" s="778"/>
      <c r="AQ1469" s="778"/>
      <c r="AR1469" s="778"/>
      <c r="AS1469" s="778"/>
      <c r="AT1469" s="778"/>
      <c r="AU1469" s="778"/>
      <c r="AV1469" s="778"/>
      <c r="AW1469" s="778"/>
      <c r="AX1469" s="778"/>
      <c r="AY1469" s="778"/>
      <c r="AZ1469" s="778"/>
      <c r="BA1469" s="778"/>
      <c r="BB1469" s="778"/>
      <c r="BC1469" s="778"/>
      <c r="BD1469" s="778"/>
      <c r="BE1469" s="778"/>
      <c r="BF1469" s="778"/>
      <c r="BG1469" s="778"/>
      <c r="BH1469" s="778"/>
      <c r="BI1469" s="778"/>
      <c r="BJ1469" s="778"/>
      <c r="BK1469" s="778"/>
      <c r="BL1469" s="778"/>
      <c r="BM1469" s="778"/>
      <c r="BN1469" s="778"/>
      <c r="BO1469" s="778"/>
      <c r="BP1469" s="778"/>
      <c r="BQ1469" s="778"/>
      <c r="BR1469" s="778"/>
      <c r="BS1469" s="778"/>
      <c r="BT1469" s="778"/>
      <c r="BU1469" s="778"/>
      <c r="BV1469" s="778"/>
      <c r="BW1469" s="778"/>
      <c r="BX1469" s="778"/>
      <c r="BY1469" s="778"/>
      <c r="BZ1469" s="778"/>
      <c r="CA1469" s="778"/>
      <c r="CB1469" s="778"/>
      <c r="CC1469" s="778"/>
      <c r="CD1469" s="778"/>
      <c r="CE1469" s="778"/>
      <c r="CF1469" s="778"/>
      <c r="CG1469" s="778"/>
      <c r="CH1469" s="778"/>
      <c r="CI1469" s="778"/>
      <c r="CJ1469" s="778"/>
      <c r="CK1469" s="778"/>
      <c r="CL1469" s="778"/>
      <c r="CM1469" s="778"/>
      <c r="CN1469" s="778"/>
      <c r="CO1469" s="778"/>
      <c r="CP1469" s="778"/>
      <c r="CQ1469" s="778"/>
      <c r="CR1469" s="778"/>
      <c r="CS1469" s="778"/>
      <c r="CT1469" s="778"/>
      <c r="CU1469" s="778"/>
      <c r="CV1469" s="778"/>
      <c r="CW1469" s="778"/>
      <c r="CX1469" s="778"/>
      <c r="CY1469" s="778"/>
      <c r="CZ1469" s="778"/>
      <c r="DA1469" s="778"/>
      <c r="DB1469" s="778"/>
      <c r="DC1469" s="778"/>
      <c r="DD1469" s="778"/>
      <c r="DE1469" s="778"/>
      <c r="DF1469" s="778"/>
      <c r="DG1469" s="778"/>
      <c r="DH1469" s="778"/>
      <c r="DI1469" s="778"/>
      <c r="DJ1469" s="778"/>
      <c r="DK1469" s="778"/>
      <c r="DL1469" s="778"/>
      <c r="DM1469" s="778"/>
      <c r="DN1469" s="778"/>
      <c r="DO1469" s="778"/>
      <c r="DP1469" s="778"/>
      <c r="DQ1469" s="778"/>
      <c r="DR1469" s="778"/>
      <c r="DS1469" s="778"/>
      <c r="DT1469" s="778"/>
      <c r="DU1469" s="778"/>
      <c r="DV1469" s="778"/>
      <c r="DW1469" s="778"/>
      <c r="DX1469" s="778"/>
      <c r="DY1469" s="778"/>
      <c r="DZ1469" s="778"/>
      <c r="EA1469" s="778"/>
      <c r="EB1469" s="778"/>
      <c r="EC1469" s="778"/>
      <c r="ED1469" s="778"/>
      <c r="EE1469" s="778"/>
      <c r="EF1469" s="778"/>
      <c r="EG1469" s="778"/>
      <c r="EH1469" s="778"/>
      <c r="EI1469" s="778"/>
      <c r="EJ1469" s="778"/>
      <c r="EK1469" s="778"/>
      <c r="EL1469" s="778"/>
      <c r="EM1469" s="778"/>
      <c r="EN1469" s="778"/>
      <c r="EO1469" s="778"/>
      <c r="EP1469" s="778"/>
      <c r="EQ1469" s="778"/>
      <c r="ER1469" s="778"/>
      <c r="ES1469" s="778"/>
      <c r="ET1469" s="778"/>
      <c r="EU1469" s="778"/>
      <c r="EV1469" s="778"/>
      <c r="EW1469" s="778"/>
      <c r="EX1469" s="778"/>
      <c r="EY1469" s="778"/>
      <c r="EZ1469" s="778"/>
      <c r="FA1469" s="778"/>
      <c r="FB1469" s="778"/>
      <c r="FC1469" s="778"/>
      <c r="FD1469" s="778"/>
      <c r="FE1469" s="778"/>
      <c r="FF1469" s="778"/>
      <c r="FG1469" s="778"/>
      <c r="FH1469" s="778"/>
      <c r="FI1469" s="778"/>
      <c r="FJ1469" s="778"/>
      <c r="FK1469" s="778"/>
      <c r="FL1469" s="778"/>
      <c r="FM1469" s="778"/>
      <c r="FN1469" s="778"/>
      <c r="FO1469" s="778"/>
      <c r="FP1469" s="778"/>
      <c r="FQ1469" s="778"/>
      <c r="FR1469" s="778"/>
      <c r="FS1469" s="778"/>
      <c r="FT1469" s="778"/>
      <c r="FU1469" s="778"/>
      <c r="FV1469" s="778"/>
      <c r="FW1469" s="778"/>
      <c r="FX1469" s="778"/>
      <c r="FY1469" s="778"/>
      <c r="FZ1469" s="778"/>
      <c r="GA1469" s="778"/>
      <c r="GB1469" s="778"/>
      <c r="GC1469" s="778"/>
      <c r="GD1469" s="778"/>
      <c r="GE1469" s="778"/>
      <c r="GF1469" s="778"/>
      <c r="GG1469" s="778"/>
      <c r="GH1469" s="778"/>
      <c r="GI1469" s="778"/>
      <c r="GJ1469" s="778"/>
      <c r="GK1469" s="778"/>
      <c r="GL1469" s="778"/>
      <c r="GM1469" s="778"/>
      <c r="GN1469" s="778"/>
      <c r="GO1469" s="778"/>
      <c r="GP1469" s="778"/>
      <c r="GQ1469" s="778"/>
      <c r="GR1469" s="778"/>
      <c r="GS1469" s="778"/>
      <c r="GT1469" s="778"/>
      <c r="GU1469" s="778"/>
      <c r="GV1469" s="778"/>
      <c r="GW1469" s="778"/>
      <c r="GX1469" s="778"/>
      <c r="GY1469" s="778"/>
      <c r="GZ1469" s="778"/>
      <c r="HA1469" s="778"/>
      <c r="HB1469" s="778"/>
      <c r="HC1469" s="778"/>
      <c r="HD1469" s="778"/>
      <c r="HE1469" s="778"/>
      <c r="HF1469" s="778"/>
      <c r="HG1469" s="778"/>
      <c r="HH1469" s="778"/>
    </row>
    <row r="1470" spans="1:216" s="782" customFormat="1">
      <c r="A1470" s="779"/>
      <c r="B1470" s="780"/>
      <c r="C1470" s="780"/>
      <c r="D1470" s="780"/>
      <c r="E1470" s="780"/>
      <c r="F1470" s="780"/>
      <c r="G1470" s="780"/>
      <c r="H1470" s="780"/>
      <c r="I1470" s="780"/>
      <c r="J1470" s="780"/>
      <c r="K1470" s="780"/>
      <c r="L1470" s="780"/>
      <c r="M1470" s="780"/>
      <c r="N1470" s="780"/>
      <c r="O1470" s="780"/>
      <c r="P1470" s="780"/>
      <c r="Q1470" s="781"/>
      <c r="R1470" s="778"/>
      <c r="S1470" s="778"/>
      <c r="T1470" s="778"/>
      <c r="U1470" s="778"/>
      <c r="V1470" s="778"/>
      <c r="W1470" s="778"/>
      <c r="X1470" s="778"/>
      <c r="Y1470" s="778"/>
      <c r="Z1470" s="778"/>
      <c r="AA1470" s="778"/>
      <c r="AB1470" s="778"/>
      <c r="AC1470" s="778"/>
      <c r="AD1470" s="778"/>
      <c r="AE1470" s="778"/>
      <c r="AF1470" s="778"/>
      <c r="AG1470" s="778"/>
      <c r="AH1470" s="778"/>
      <c r="AI1470" s="778"/>
      <c r="AJ1470" s="778"/>
      <c r="AK1470" s="778"/>
      <c r="AL1470" s="778"/>
      <c r="AM1470" s="778"/>
      <c r="AN1470" s="778"/>
      <c r="AO1470" s="778"/>
      <c r="AP1470" s="778"/>
      <c r="AQ1470" s="778"/>
      <c r="AR1470" s="778"/>
      <c r="AS1470" s="778"/>
      <c r="AT1470" s="778"/>
      <c r="AU1470" s="778"/>
      <c r="AV1470" s="778"/>
      <c r="AW1470" s="778"/>
      <c r="AX1470" s="778"/>
      <c r="AY1470" s="778"/>
      <c r="AZ1470" s="778"/>
      <c r="BA1470" s="778"/>
      <c r="BB1470" s="778"/>
      <c r="BC1470" s="778"/>
      <c r="BD1470" s="778"/>
      <c r="BE1470" s="778"/>
      <c r="BF1470" s="778"/>
      <c r="BG1470" s="778"/>
      <c r="BH1470" s="778"/>
      <c r="BI1470" s="778"/>
      <c r="BJ1470" s="778"/>
      <c r="BK1470" s="778"/>
      <c r="BL1470" s="778"/>
      <c r="BM1470" s="778"/>
      <c r="BN1470" s="778"/>
      <c r="BO1470" s="778"/>
      <c r="BP1470" s="778"/>
      <c r="BQ1470" s="778"/>
      <c r="BR1470" s="778"/>
      <c r="BS1470" s="778"/>
      <c r="BT1470" s="778"/>
      <c r="BU1470" s="778"/>
      <c r="BV1470" s="778"/>
      <c r="BW1470" s="778"/>
      <c r="BX1470" s="778"/>
      <c r="BY1470" s="778"/>
      <c r="BZ1470" s="778"/>
      <c r="CA1470" s="778"/>
      <c r="CB1470" s="778"/>
      <c r="CC1470" s="778"/>
      <c r="CD1470" s="778"/>
      <c r="CE1470" s="778"/>
      <c r="CF1470" s="778"/>
      <c r="CG1470" s="778"/>
      <c r="CH1470" s="778"/>
      <c r="CI1470" s="778"/>
      <c r="CJ1470" s="778"/>
      <c r="CK1470" s="778"/>
      <c r="CL1470" s="778"/>
      <c r="CM1470" s="778"/>
      <c r="CN1470" s="778"/>
      <c r="CO1470" s="778"/>
      <c r="CP1470" s="778"/>
      <c r="CQ1470" s="778"/>
      <c r="CR1470" s="778"/>
      <c r="CS1470" s="778"/>
      <c r="CT1470" s="778"/>
      <c r="CU1470" s="778"/>
      <c r="CV1470" s="778"/>
      <c r="CW1470" s="778"/>
      <c r="CX1470" s="778"/>
      <c r="CY1470" s="778"/>
      <c r="CZ1470" s="778"/>
      <c r="DA1470" s="778"/>
      <c r="DB1470" s="778"/>
      <c r="DC1470" s="778"/>
      <c r="DD1470" s="778"/>
      <c r="DE1470" s="778"/>
      <c r="DF1470" s="778"/>
      <c r="DG1470" s="778"/>
      <c r="DH1470" s="778"/>
      <c r="DI1470" s="778"/>
      <c r="DJ1470" s="778"/>
      <c r="DK1470" s="778"/>
      <c r="DL1470" s="778"/>
      <c r="DM1470" s="778"/>
      <c r="DN1470" s="778"/>
      <c r="DO1470" s="778"/>
      <c r="DP1470" s="778"/>
      <c r="DQ1470" s="778"/>
      <c r="DR1470" s="778"/>
      <c r="DS1470" s="778"/>
      <c r="DT1470" s="778"/>
      <c r="DU1470" s="778"/>
      <c r="DV1470" s="778"/>
      <c r="DW1470" s="778"/>
      <c r="DX1470" s="778"/>
      <c r="DY1470" s="778"/>
      <c r="DZ1470" s="778"/>
      <c r="EA1470" s="778"/>
      <c r="EB1470" s="778"/>
      <c r="EC1470" s="778"/>
      <c r="ED1470" s="778"/>
      <c r="EE1470" s="778"/>
      <c r="EF1470" s="778"/>
      <c r="EG1470" s="778"/>
      <c r="EH1470" s="778"/>
      <c r="EI1470" s="778"/>
      <c r="EJ1470" s="778"/>
      <c r="EK1470" s="778"/>
      <c r="EL1470" s="778"/>
      <c r="EM1470" s="778"/>
      <c r="EN1470" s="778"/>
      <c r="EO1470" s="778"/>
      <c r="EP1470" s="778"/>
      <c r="EQ1470" s="778"/>
      <c r="ER1470" s="778"/>
      <c r="ES1470" s="778"/>
      <c r="ET1470" s="778"/>
      <c r="EU1470" s="778"/>
      <c r="EV1470" s="778"/>
      <c r="EW1470" s="778"/>
      <c r="EX1470" s="778"/>
      <c r="EY1470" s="778"/>
      <c r="EZ1470" s="778"/>
      <c r="FA1470" s="778"/>
      <c r="FB1470" s="778"/>
      <c r="FC1470" s="778"/>
      <c r="FD1470" s="778"/>
      <c r="FE1470" s="778"/>
      <c r="FF1470" s="778"/>
      <c r="FG1470" s="778"/>
      <c r="FH1470" s="778"/>
      <c r="FI1470" s="778"/>
      <c r="FJ1470" s="778"/>
      <c r="FK1470" s="778"/>
      <c r="FL1470" s="778"/>
      <c r="FM1470" s="778"/>
      <c r="FN1470" s="778"/>
      <c r="FO1470" s="778"/>
      <c r="FP1470" s="778"/>
      <c r="FQ1470" s="778"/>
      <c r="FR1470" s="778"/>
      <c r="FS1470" s="778"/>
      <c r="FT1470" s="778"/>
      <c r="FU1470" s="778"/>
      <c r="FV1470" s="778"/>
      <c r="FW1470" s="778"/>
      <c r="FX1470" s="778"/>
      <c r="FY1470" s="778"/>
      <c r="FZ1470" s="778"/>
      <c r="GA1470" s="778"/>
      <c r="GB1470" s="778"/>
      <c r="GC1470" s="778"/>
      <c r="GD1470" s="778"/>
      <c r="GE1470" s="778"/>
      <c r="GF1470" s="778"/>
      <c r="GG1470" s="778"/>
      <c r="GH1470" s="778"/>
      <c r="GI1470" s="778"/>
      <c r="GJ1470" s="778"/>
      <c r="GK1470" s="778"/>
      <c r="GL1470" s="778"/>
      <c r="GM1470" s="778"/>
      <c r="GN1470" s="778"/>
      <c r="GO1470" s="778"/>
      <c r="GP1470" s="778"/>
      <c r="GQ1470" s="778"/>
      <c r="GR1470" s="778"/>
      <c r="GS1470" s="778"/>
      <c r="GT1470" s="778"/>
      <c r="GU1470" s="778"/>
      <c r="GV1470" s="778"/>
      <c r="GW1470" s="778"/>
      <c r="GX1470" s="778"/>
      <c r="GY1470" s="778"/>
      <c r="GZ1470" s="778"/>
      <c r="HA1470" s="778"/>
      <c r="HB1470" s="778"/>
      <c r="HC1470" s="778"/>
      <c r="HD1470" s="778"/>
      <c r="HE1470" s="778"/>
      <c r="HF1470" s="778"/>
      <c r="HG1470" s="778"/>
      <c r="HH1470" s="778"/>
    </row>
    <row r="1471" spans="1:216" s="782" customFormat="1">
      <c r="A1471" s="779"/>
      <c r="B1471" s="780"/>
      <c r="C1471" s="780"/>
      <c r="D1471" s="780"/>
      <c r="E1471" s="780"/>
      <c r="F1471" s="780"/>
      <c r="G1471" s="780"/>
      <c r="H1471" s="780"/>
      <c r="I1471" s="780"/>
      <c r="J1471" s="780"/>
      <c r="K1471" s="780"/>
      <c r="L1471" s="780"/>
      <c r="M1471" s="780"/>
      <c r="N1471" s="780"/>
      <c r="O1471" s="780"/>
      <c r="P1471" s="780"/>
      <c r="Q1471" s="781"/>
      <c r="R1471" s="778"/>
      <c r="S1471" s="778"/>
      <c r="T1471" s="778"/>
      <c r="U1471" s="778"/>
      <c r="V1471" s="778"/>
      <c r="W1471" s="778"/>
      <c r="X1471" s="778"/>
      <c r="Y1471" s="778"/>
      <c r="Z1471" s="778"/>
      <c r="AA1471" s="778"/>
      <c r="AB1471" s="778"/>
      <c r="AC1471" s="778"/>
      <c r="AD1471" s="778"/>
      <c r="AE1471" s="778"/>
      <c r="AF1471" s="778"/>
      <c r="AG1471" s="778"/>
      <c r="AH1471" s="778"/>
      <c r="AI1471" s="778"/>
      <c r="AJ1471" s="778"/>
      <c r="AK1471" s="778"/>
      <c r="AL1471" s="778"/>
      <c r="AM1471" s="778"/>
      <c r="AN1471" s="778"/>
      <c r="AO1471" s="778"/>
      <c r="AP1471" s="778"/>
      <c r="AQ1471" s="778"/>
      <c r="AR1471" s="778"/>
      <c r="AS1471" s="778"/>
      <c r="AT1471" s="778"/>
      <c r="AU1471" s="778"/>
      <c r="AV1471" s="778"/>
      <c r="AW1471" s="778"/>
      <c r="AX1471" s="778"/>
      <c r="AY1471" s="778"/>
      <c r="AZ1471" s="778"/>
      <c r="BA1471" s="778"/>
      <c r="BB1471" s="778"/>
      <c r="BC1471" s="778"/>
      <c r="BD1471" s="778"/>
      <c r="BE1471" s="778"/>
      <c r="BF1471" s="778"/>
      <c r="BG1471" s="778"/>
      <c r="BH1471" s="778"/>
      <c r="BI1471" s="778"/>
      <c r="BJ1471" s="778"/>
      <c r="BK1471" s="778"/>
      <c r="BL1471" s="778"/>
      <c r="BM1471" s="778"/>
      <c r="BN1471" s="778"/>
      <c r="BO1471" s="778"/>
      <c r="BP1471" s="778"/>
      <c r="BQ1471" s="778"/>
      <c r="BR1471" s="778"/>
      <c r="BS1471" s="778"/>
      <c r="BT1471" s="778"/>
      <c r="BU1471" s="778"/>
      <c r="BV1471" s="778"/>
      <c r="BW1471" s="778"/>
      <c r="BX1471" s="778"/>
      <c r="BY1471" s="778"/>
      <c r="BZ1471" s="778"/>
      <c r="CA1471" s="778"/>
      <c r="CB1471" s="778"/>
      <c r="CC1471" s="778"/>
      <c r="CD1471" s="778"/>
      <c r="CE1471" s="778"/>
      <c r="CF1471" s="778"/>
      <c r="CG1471" s="778"/>
      <c r="CH1471" s="778"/>
      <c r="CI1471" s="778"/>
      <c r="CJ1471" s="778"/>
      <c r="CK1471" s="778"/>
      <c r="CL1471" s="778"/>
      <c r="CM1471" s="778"/>
      <c r="CN1471" s="778"/>
      <c r="CO1471" s="778"/>
      <c r="CP1471" s="778"/>
      <c r="CQ1471" s="778"/>
      <c r="CR1471" s="778"/>
      <c r="CS1471" s="778"/>
      <c r="CT1471" s="778"/>
      <c r="CU1471" s="778"/>
      <c r="CV1471" s="778"/>
      <c r="CW1471" s="778"/>
      <c r="CX1471" s="778"/>
      <c r="CY1471" s="778"/>
      <c r="CZ1471" s="778"/>
      <c r="DA1471" s="778"/>
      <c r="DB1471" s="778"/>
      <c r="DC1471" s="778"/>
      <c r="DD1471" s="778"/>
      <c r="DE1471" s="778"/>
      <c r="DF1471" s="778"/>
      <c r="DG1471" s="778"/>
      <c r="DH1471" s="778"/>
      <c r="DI1471" s="778"/>
      <c r="DJ1471" s="778"/>
      <c r="DK1471" s="778"/>
      <c r="DL1471" s="778"/>
      <c r="DM1471" s="778"/>
      <c r="DN1471" s="778"/>
      <c r="DO1471" s="778"/>
      <c r="DP1471" s="778"/>
      <c r="DQ1471" s="778"/>
      <c r="DR1471" s="778"/>
      <c r="DS1471" s="778"/>
      <c r="DT1471" s="778"/>
      <c r="DU1471" s="778"/>
      <c r="DV1471" s="778"/>
      <c r="DW1471" s="778"/>
      <c r="DX1471" s="778"/>
      <c r="DY1471" s="778"/>
      <c r="DZ1471" s="778"/>
      <c r="EA1471" s="778"/>
      <c r="EB1471" s="778"/>
      <c r="EC1471" s="778"/>
      <c r="ED1471" s="778"/>
      <c r="EE1471" s="778"/>
      <c r="EF1471" s="778"/>
      <c r="EG1471" s="778"/>
      <c r="EH1471" s="778"/>
      <c r="EI1471" s="778"/>
      <c r="EJ1471" s="778"/>
      <c r="EK1471" s="778"/>
      <c r="EL1471" s="778"/>
      <c r="EM1471" s="778"/>
      <c r="EN1471" s="778"/>
      <c r="EO1471" s="778"/>
      <c r="EP1471" s="778"/>
      <c r="EQ1471" s="778"/>
      <c r="ER1471" s="778"/>
      <c r="ES1471" s="778"/>
      <c r="ET1471" s="778"/>
      <c r="EU1471" s="778"/>
      <c r="EV1471" s="778"/>
      <c r="EW1471" s="778"/>
      <c r="EX1471" s="778"/>
      <c r="EY1471" s="778"/>
      <c r="EZ1471" s="778"/>
      <c r="FA1471" s="778"/>
      <c r="FB1471" s="778"/>
      <c r="FC1471" s="778"/>
      <c r="FD1471" s="778"/>
      <c r="FE1471" s="778"/>
      <c r="FF1471" s="778"/>
      <c r="FG1471" s="778"/>
      <c r="FH1471" s="778"/>
      <c r="FI1471" s="778"/>
      <c r="FJ1471" s="778"/>
      <c r="FK1471" s="778"/>
      <c r="FL1471" s="778"/>
      <c r="FM1471" s="778"/>
      <c r="FN1471" s="778"/>
      <c r="FO1471" s="778"/>
      <c r="FP1471" s="778"/>
      <c r="FQ1471" s="778"/>
      <c r="FR1471" s="778"/>
      <c r="FS1471" s="778"/>
      <c r="FT1471" s="778"/>
      <c r="FU1471" s="778"/>
      <c r="FV1471" s="778"/>
      <c r="FW1471" s="778"/>
      <c r="FX1471" s="778"/>
      <c r="FY1471" s="778"/>
      <c r="FZ1471" s="778"/>
      <c r="GA1471" s="778"/>
      <c r="GB1471" s="778"/>
      <c r="GC1471" s="778"/>
      <c r="GD1471" s="778"/>
      <c r="GE1471" s="778"/>
      <c r="GF1471" s="778"/>
      <c r="GG1471" s="778"/>
      <c r="GH1471" s="778"/>
      <c r="GI1471" s="778"/>
      <c r="GJ1471" s="778"/>
      <c r="GK1471" s="778"/>
      <c r="GL1471" s="778"/>
      <c r="GM1471" s="778"/>
      <c r="GN1471" s="778"/>
      <c r="GO1471" s="778"/>
      <c r="GP1471" s="778"/>
      <c r="GQ1471" s="778"/>
      <c r="GR1471" s="778"/>
      <c r="GS1471" s="778"/>
      <c r="GT1471" s="778"/>
      <c r="GU1471" s="778"/>
      <c r="GV1471" s="778"/>
      <c r="GW1471" s="778"/>
      <c r="GX1471" s="778"/>
      <c r="GY1471" s="778"/>
      <c r="GZ1471" s="778"/>
      <c r="HA1471" s="778"/>
      <c r="HB1471" s="778"/>
      <c r="HC1471" s="778"/>
      <c r="HD1471" s="778"/>
      <c r="HE1471" s="778"/>
      <c r="HF1471" s="778"/>
      <c r="HG1471" s="778"/>
      <c r="HH1471" s="778"/>
    </row>
    <row r="1472" spans="1:216" s="782" customFormat="1">
      <c r="A1472" s="779"/>
      <c r="B1472" s="780"/>
      <c r="C1472" s="780"/>
      <c r="D1472" s="780"/>
      <c r="E1472" s="780"/>
      <c r="F1472" s="780"/>
      <c r="G1472" s="780"/>
      <c r="H1472" s="780"/>
      <c r="I1472" s="780"/>
      <c r="J1472" s="780"/>
      <c r="K1472" s="780"/>
      <c r="L1472" s="780"/>
      <c r="M1472" s="780"/>
      <c r="N1472" s="780"/>
      <c r="O1472" s="780"/>
      <c r="P1472" s="780"/>
      <c r="Q1472" s="781"/>
      <c r="R1472" s="778"/>
      <c r="S1472" s="778"/>
      <c r="T1472" s="778"/>
      <c r="U1472" s="778"/>
      <c r="V1472" s="778"/>
      <c r="W1472" s="778"/>
      <c r="X1472" s="778"/>
      <c r="Y1472" s="778"/>
      <c r="Z1472" s="778"/>
      <c r="AA1472" s="778"/>
      <c r="AB1472" s="778"/>
      <c r="AC1472" s="778"/>
      <c r="AD1472" s="778"/>
      <c r="AE1472" s="778"/>
      <c r="AF1472" s="778"/>
      <c r="AG1472" s="778"/>
      <c r="AH1472" s="778"/>
      <c r="AI1472" s="778"/>
      <c r="AJ1472" s="778"/>
      <c r="AK1472" s="778"/>
      <c r="AL1472" s="778"/>
      <c r="AM1472" s="778"/>
      <c r="AN1472" s="778"/>
      <c r="AO1472" s="778"/>
      <c r="AP1472" s="778"/>
      <c r="AQ1472" s="778"/>
      <c r="AR1472" s="778"/>
      <c r="AS1472" s="778"/>
      <c r="AT1472" s="778"/>
      <c r="AU1472" s="778"/>
      <c r="AV1472" s="778"/>
      <c r="AW1472" s="778"/>
      <c r="AX1472" s="778"/>
      <c r="AY1472" s="778"/>
      <c r="AZ1472" s="778"/>
      <c r="BA1472" s="778"/>
      <c r="BB1472" s="778"/>
      <c r="BC1472" s="778"/>
      <c r="BD1472" s="778"/>
      <c r="BE1472" s="778"/>
      <c r="BF1472" s="778"/>
      <c r="BG1472" s="778"/>
      <c r="BH1472" s="778"/>
      <c r="BI1472" s="778"/>
      <c r="BJ1472" s="778"/>
      <c r="BK1472" s="778"/>
      <c r="BL1472" s="778"/>
      <c r="BM1472" s="778"/>
      <c r="BN1472" s="778"/>
      <c r="BO1472" s="778"/>
      <c r="BP1472" s="778"/>
      <c r="BQ1472" s="778"/>
      <c r="BR1472" s="778"/>
      <c r="BS1472" s="778"/>
      <c r="BT1472" s="778"/>
      <c r="BU1472" s="778"/>
      <c r="BV1472" s="778"/>
      <c r="BW1472" s="778"/>
      <c r="BX1472" s="778"/>
      <c r="BY1472" s="778"/>
      <c r="BZ1472" s="778"/>
      <c r="CA1472" s="778"/>
      <c r="CB1472" s="778"/>
      <c r="CC1472" s="778"/>
      <c r="CD1472" s="778"/>
      <c r="CE1472" s="778"/>
      <c r="CF1472" s="778"/>
      <c r="CG1472" s="778"/>
      <c r="CH1472" s="778"/>
      <c r="CI1472" s="778"/>
      <c r="CJ1472" s="778"/>
      <c r="CK1472" s="778"/>
      <c r="CL1472" s="778"/>
      <c r="CM1472" s="778"/>
      <c r="CN1472" s="778"/>
      <c r="CO1472" s="778"/>
      <c r="CP1472" s="778"/>
      <c r="CQ1472" s="778"/>
      <c r="CR1472" s="778"/>
      <c r="CS1472" s="778"/>
      <c r="CT1472" s="778"/>
      <c r="CU1472" s="778"/>
      <c r="CV1472" s="778"/>
      <c r="CW1472" s="778"/>
      <c r="CX1472" s="778"/>
      <c r="CY1472" s="778"/>
      <c r="CZ1472" s="778"/>
      <c r="DA1472" s="778"/>
      <c r="DB1472" s="778"/>
      <c r="DC1472" s="778"/>
      <c r="DD1472" s="778"/>
      <c r="DE1472" s="778"/>
      <c r="DF1472" s="778"/>
      <c r="DG1472" s="778"/>
      <c r="DH1472" s="778"/>
      <c r="DI1472" s="778"/>
      <c r="DJ1472" s="778"/>
      <c r="DK1472" s="778"/>
      <c r="DL1472" s="778"/>
      <c r="DM1472" s="778"/>
      <c r="DN1472" s="778"/>
      <c r="DO1472" s="778"/>
      <c r="DP1472" s="778"/>
      <c r="DQ1472" s="778"/>
      <c r="DR1472" s="778"/>
      <c r="DS1472" s="778"/>
      <c r="DT1472" s="778"/>
      <c r="DU1472" s="778"/>
      <c r="DV1472" s="778"/>
      <c r="DW1472" s="778"/>
      <c r="DX1472" s="778"/>
      <c r="DY1472" s="778"/>
      <c r="DZ1472" s="778"/>
      <c r="EA1472" s="778"/>
      <c r="EB1472" s="778"/>
      <c r="EC1472" s="778"/>
      <c r="ED1472" s="778"/>
      <c r="EE1472" s="778"/>
      <c r="EF1472" s="778"/>
      <c r="EG1472" s="778"/>
      <c r="EH1472" s="778"/>
      <c r="EI1472" s="778"/>
      <c r="EJ1472" s="778"/>
      <c r="EK1472" s="778"/>
      <c r="EL1472" s="778"/>
      <c r="EM1472" s="778"/>
      <c r="EN1472" s="778"/>
      <c r="EO1472" s="778"/>
      <c r="EP1472" s="778"/>
      <c r="EQ1472" s="778"/>
      <c r="ER1472" s="778"/>
      <c r="ES1472" s="778"/>
      <c r="ET1472" s="778"/>
      <c r="EU1472" s="778"/>
      <c r="EV1472" s="778"/>
      <c r="EW1472" s="778"/>
      <c r="EX1472" s="778"/>
      <c r="EY1472" s="778"/>
      <c r="EZ1472" s="778"/>
      <c r="FA1472" s="778"/>
      <c r="FB1472" s="778"/>
      <c r="FC1472" s="778"/>
      <c r="FD1472" s="778"/>
      <c r="FE1472" s="778"/>
      <c r="FF1472" s="778"/>
      <c r="FG1472" s="778"/>
      <c r="FH1472" s="778"/>
      <c r="FI1472" s="778"/>
      <c r="FJ1472" s="778"/>
      <c r="FK1472" s="778"/>
      <c r="FL1472" s="778"/>
      <c r="FM1472" s="778"/>
      <c r="FN1472" s="778"/>
      <c r="FO1472" s="778"/>
      <c r="FP1472" s="778"/>
      <c r="FQ1472" s="778"/>
      <c r="FR1472" s="778"/>
      <c r="FS1472" s="778"/>
      <c r="FT1472" s="778"/>
      <c r="FU1472" s="778"/>
      <c r="FV1472" s="778"/>
      <c r="FW1472" s="778"/>
      <c r="FX1472" s="778"/>
      <c r="FY1472" s="778"/>
      <c r="FZ1472" s="778"/>
      <c r="GA1472" s="778"/>
      <c r="GB1472" s="778"/>
      <c r="GC1472" s="778"/>
      <c r="GD1472" s="778"/>
      <c r="GE1472" s="778"/>
      <c r="GF1472" s="778"/>
      <c r="GG1472" s="778"/>
      <c r="GH1472" s="778"/>
      <c r="GI1472" s="778"/>
      <c r="GJ1472" s="778"/>
      <c r="GK1472" s="778"/>
      <c r="GL1472" s="778"/>
      <c r="GM1472" s="778"/>
      <c r="GN1472" s="778"/>
      <c r="GO1472" s="778"/>
      <c r="GP1472" s="778"/>
      <c r="GQ1472" s="778"/>
      <c r="GR1472" s="778"/>
      <c r="GS1472" s="778"/>
      <c r="GT1472" s="778"/>
      <c r="GU1472" s="778"/>
      <c r="GV1472" s="778"/>
      <c r="GW1472" s="778"/>
      <c r="GX1472" s="778"/>
      <c r="GY1472" s="778"/>
      <c r="GZ1472" s="778"/>
      <c r="HA1472" s="778"/>
      <c r="HB1472" s="778"/>
      <c r="HC1472" s="778"/>
      <c r="HD1472" s="778"/>
      <c r="HE1472" s="778"/>
      <c r="HF1472" s="778"/>
      <c r="HG1472" s="778"/>
      <c r="HH1472" s="778"/>
    </row>
    <row r="1473" spans="1:216" s="782" customFormat="1">
      <c r="A1473" s="779"/>
      <c r="B1473" s="780"/>
      <c r="C1473" s="780"/>
      <c r="D1473" s="780"/>
      <c r="E1473" s="780"/>
      <c r="F1473" s="780"/>
      <c r="G1473" s="780"/>
      <c r="H1473" s="780"/>
      <c r="I1473" s="780"/>
      <c r="J1473" s="780"/>
      <c r="K1473" s="780"/>
      <c r="L1473" s="780"/>
      <c r="M1473" s="780"/>
      <c r="N1473" s="780"/>
      <c r="O1473" s="780"/>
      <c r="P1473" s="780"/>
      <c r="Q1473" s="781"/>
      <c r="R1473" s="778"/>
      <c r="S1473" s="778"/>
      <c r="T1473" s="778"/>
      <c r="U1473" s="778"/>
      <c r="V1473" s="778"/>
      <c r="W1473" s="778"/>
      <c r="X1473" s="778"/>
      <c r="Y1473" s="778"/>
      <c r="Z1473" s="778"/>
      <c r="AA1473" s="778"/>
      <c r="AB1473" s="778"/>
      <c r="AC1473" s="778"/>
      <c r="AD1473" s="778"/>
      <c r="AE1473" s="778"/>
      <c r="AF1473" s="778"/>
      <c r="AG1473" s="778"/>
      <c r="AH1473" s="778"/>
      <c r="AI1473" s="778"/>
      <c r="AJ1473" s="778"/>
      <c r="AK1473" s="778"/>
      <c r="AL1473" s="778"/>
      <c r="AM1473" s="778"/>
      <c r="AN1473" s="778"/>
      <c r="AO1473" s="778"/>
      <c r="AP1473" s="778"/>
      <c r="AQ1473" s="778"/>
      <c r="AR1473" s="778"/>
      <c r="AS1473" s="778"/>
      <c r="AT1473" s="778"/>
      <c r="AU1473" s="778"/>
      <c r="AV1473" s="778"/>
      <c r="AW1473" s="778"/>
      <c r="AX1473" s="778"/>
      <c r="AY1473" s="778"/>
      <c r="AZ1473" s="778"/>
      <c r="BA1473" s="778"/>
      <c r="BB1473" s="778"/>
      <c r="BC1473" s="778"/>
      <c r="BD1473" s="778"/>
      <c r="BE1473" s="778"/>
      <c r="BF1473" s="778"/>
      <c r="BG1473" s="778"/>
      <c r="BH1473" s="778"/>
      <c r="BI1473" s="778"/>
      <c r="BJ1473" s="778"/>
      <c r="BK1473" s="778"/>
      <c r="BL1473" s="778"/>
      <c r="BM1473" s="778"/>
      <c r="BN1473" s="778"/>
      <c r="BO1473" s="778"/>
      <c r="BP1473" s="778"/>
      <c r="BQ1473" s="778"/>
      <c r="BR1473" s="778"/>
      <c r="BS1473" s="778"/>
      <c r="BT1473" s="778"/>
      <c r="BU1473" s="778"/>
      <c r="BV1473" s="778"/>
      <c r="BW1473" s="778"/>
      <c r="BX1473" s="778"/>
      <c r="BY1473" s="778"/>
      <c r="BZ1473" s="778"/>
      <c r="CA1473" s="778"/>
      <c r="CB1473" s="778"/>
      <c r="CC1473" s="778"/>
      <c r="CD1473" s="778"/>
      <c r="CE1473" s="778"/>
      <c r="CF1473" s="778"/>
      <c r="CG1473" s="778"/>
      <c r="CH1473" s="778"/>
      <c r="CI1473" s="778"/>
      <c r="CJ1473" s="778"/>
      <c r="CK1473" s="778"/>
      <c r="CL1473" s="778"/>
      <c r="CM1473" s="778"/>
      <c r="CN1473" s="778"/>
      <c r="CO1473" s="778"/>
      <c r="CP1473" s="778"/>
      <c r="CQ1473" s="778"/>
      <c r="CR1473" s="778"/>
      <c r="CS1473" s="778"/>
      <c r="CT1473" s="778"/>
      <c r="CU1473" s="778"/>
      <c r="CV1473" s="778"/>
      <c r="CW1473" s="778"/>
      <c r="CX1473" s="778"/>
      <c r="CY1473" s="778"/>
      <c r="CZ1473" s="778"/>
      <c r="DA1473" s="778"/>
      <c r="DB1473" s="778"/>
      <c r="DC1473" s="778"/>
      <c r="DD1473" s="778"/>
      <c r="DE1473" s="778"/>
      <c r="DF1473" s="778"/>
      <c r="DG1473" s="778"/>
      <c r="DH1473" s="778"/>
      <c r="DI1473" s="778"/>
      <c r="DJ1473" s="778"/>
      <c r="DK1473" s="778"/>
      <c r="DL1473" s="778"/>
      <c r="DM1473" s="778"/>
      <c r="DN1473" s="778"/>
      <c r="DO1473" s="778"/>
      <c r="DP1473" s="778"/>
      <c r="DQ1473" s="778"/>
      <c r="DR1473" s="778"/>
      <c r="DS1473" s="778"/>
      <c r="DT1473" s="778"/>
      <c r="DU1473" s="778"/>
      <c r="DV1473" s="778"/>
      <c r="DW1473" s="778"/>
      <c r="DX1473" s="778"/>
      <c r="DY1473" s="778"/>
      <c r="DZ1473" s="778"/>
      <c r="EA1473" s="778"/>
      <c r="EB1473" s="778"/>
      <c r="EC1473" s="778"/>
      <c r="ED1473" s="778"/>
      <c r="EE1473" s="778"/>
      <c r="EF1473" s="778"/>
      <c r="EG1473" s="778"/>
      <c r="EH1473" s="778"/>
      <c r="EI1473" s="778"/>
      <c r="EJ1473" s="778"/>
      <c r="EK1473" s="778"/>
      <c r="EL1473" s="778"/>
      <c r="EM1473" s="778"/>
      <c r="EN1473" s="778"/>
      <c r="EO1473" s="778"/>
      <c r="EP1473" s="778"/>
      <c r="EQ1473" s="778"/>
      <c r="ER1473" s="778"/>
      <c r="ES1473" s="778"/>
      <c r="ET1473" s="778"/>
      <c r="EU1473" s="778"/>
      <c r="EV1473" s="778"/>
      <c r="EW1473" s="778"/>
      <c r="EX1473" s="778"/>
      <c r="EY1473" s="778"/>
      <c r="EZ1473" s="778"/>
      <c r="FA1473" s="778"/>
      <c r="FB1473" s="778"/>
      <c r="FC1473" s="778"/>
      <c r="FD1473" s="778"/>
      <c r="FE1473" s="778"/>
      <c r="FF1473" s="778"/>
      <c r="FG1473" s="778"/>
      <c r="FH1473" s="778"/>
      <c r="FI1473" s="778"/>
      <c r="FJ1473" s="778"/>
      <c r="FK1473" s="778"/>
      <c r="FL1473" s="778"/>
      <c r="FM1473" s="778"/>
      <c r="FN1473" s="778"/>
      <c r="FO1473" s="778"/>
      <c r="FP1473" s="778"/>
      <c r="FQ1473" s="778"/>
      <c r="FR1473" s="778"/>
      <c r="FS1473" s="778"/>
      <c r="FT1473" s="778"/>
      <c r="FU1473" s="778"/>
      <c r="FV1473" s="778"/>
      <c r="FW1473" s="778"/>
      <c r="FX1473" s="778"/>
      <c r="FY1473" s="778"/>
      <c r="FZ1473" s="778"/>
      <c r="GA1473" s="778"/>
      <c r="GB1473" s="778"/>
      <c r="GC1473" s="778"/>
      <c r="GD1473" s="778"/>
      <c r="GE1473" s="778"/>
      <c r="GF1473" s="778"/>
      <c r="GG1473" s="778"/>
      <c r="GH1473" s="778"/>
      <c r="GI1473" s="778"/>
      <c r="GJ1473" s="778"/>
      <c r="GK1473" s="778"/>
      <c r="GL1473" s="778"/>
      <c r="GM1473" s="778"/>
      <c r="GN1473" s="778"/>
      <c r="GO1473" s="778"/>
      <c r="GP1473" s="778"/>
      <c r="GQ1473" s="778"/>
      <c r="GR1473" s="778"/>
      <c r="GS1473" s="778"/>
      <c r="GT1473" s="778"/>
      <c r="GU1473" s="778"/>
      <c r="GV1473" s="778"/>
      <c r="GW1473" s="778"/>
      <c r="GX1473" s="778"/>
      <c r="GY1473" s="778"/>
      <c r="GZ1473" s="778"/>
      <c r="HA1473" s="778"/>
      <c r="HB1473" s="778"/>
      <c r="HC1473" s="778"/>
      <c r="HD1473" s="778"/>
      <c r="HE1473" s="778"/>
      <c r="HF1473" s="778"/>
      <c r="HG1473" s="778"/>
      <c r="HH1473" s="778"/>
    </row>
    <row r="1474" spans="1:216" s="782" customFormat="1">
      <c r="A1474" s="779"/>
      <c r="B1474" s="780"/>
      <c r="C1474" s="780"/>
      <c r="D1474" s="780"/>
      <c r="E1474" s="780"/>
      <c r="F1474" s="780"/>
      <c r="G1474" s="780"/>
      <c r="H1474" s="780"/>
      <c r="I1474" s="780"/>
      <c r="J1474" s="780"/>
      <c r="K1474" s="780"/>
      <c r="L1474" s="780"/>
      <c r="M1474" s="780"/>
      <c r="N1474" s="780"/>
      <c r="O1474" s="780"/>
      <c r="P1474" s="780"/>
      <c r="Q1474" s="781"/>
      <c r="R1474" s="778"/>
      <c r="S1474" s="778"/>
      <c r="T1474" s="778"/>
      <c r="U1474" s="778"/>
      <c r="V1474" s="778"/>
      <c r="W1474" s="778"/>
      <c r="X1474" s="778"/>
      <c r="Y1474" s="778"/>
      <c r="Z1474" s="778"/>
      <c r="AA1474" s="778"/>
      <c r="AB1474" s="778"/>
      <c r="AC1474" s="778"/>
      <c r="AD1474" s="778"/>
      <c r="AE1474" s="778"/>
      <c r="AF1474" s="778"/>
      <c r="AG1474" s="778"/>
      <c r="AH1474" s="778"/>
      <c r="AI1474" s="778"/>
      <c r="AJ1474" s="778"/>
      <c r="AK1474" s="778"/>
      <c r="AL1474" s="778"/>
      <c r="AM1474" s="778"/>
      <c r="AN1474" s="778"/>
      <c r="AO1474" s="778"/>
      <c r="AP1474" s="778"/>
      <c r="AQ1474" s="778"/>
      <c r="AR1474" s="778"/>
      <c r="AS1474" s="778"/>
      <c r="AT1474" s="778"/>
      <c r="AU1474" s="778"/>
      <c r="AV1474" s="778"/>
      <c r="AW1474" s="778"/>
      <c r="AX1474" s="778"/>
      <c r="AY1474" s="778"/>
      <c r="AZ1474" s="778"/>
      <c r="BA1474" s="778"/>
      <c r="BB1474" s="778"/>
      <c r="BC1474" s="778"/>
      <c r="BD1474" s="778"/>
      <c r="BE1474" s="778"/>
      <c r="BF1474" s="778"/>
      <c r="BG1474" s="778"/>
      <c r="BH1474" s="778"/>
      <c r="BI1474" s="778"/>
      <c r="BJ1474" s="778"/>
      <c r="BK1474" s="778"/>
      <c r="BL1474" s="778"/>
      <c r="BM1474" s="778"/>
      <c r="BN1474" s="778"/>
      <c r="BO1474" s="778"/>
      <c r="BP1474" s="778"/>
      <c r="BQ1474" s="778"/>
      <c r="BR1474" s="778"/>
      <c r="BS1474" s="778"/>
      <c r="BT1474" s="778"/>
      <c r="BU1474" s="778"/>
      <c r="BV1474" s="778"/>
      <c r="BW1474" s="778"/>
      <c r="BX1474" s="778"/>
      <c r="BY1474" s="778"/>
      <c r="BZ1474" s="778"/>
      <c r="CA1474" s="778"/>
      <c r="CB1474" s="778"/>
      <c r="CC1474" s="778"/>
      <c r="CD1474" s="778"/>
      <c r="CE1474" s="778"/>
      <c r="CF1474" s="778"/>
      <c r="CG1474" s="778"/>
      <c r="CH1474" s="778"/>
      <c r="CI1474" s="778"/>
      <c r="CJ1474" s="778"/>
      <c r="CK1474" s="778"/>
      <c r="CL1474" s="778"/>
      <c r="CM1474" s="778"/>
      <c r="CN1474" s="778"/>
      <c r="CO1474" s="778"/>
      <c r="CP1474" s="778"/>
      <c r="CQ1474" s="778"/>
      <c r="CR1474" s="778"/>
      <c r="CS1474" s="778"/>
      <c r="CT1474" s="778"/>
      <c r="CU1474" s="778"/>
      <c r="CV1474" s="778"/>
      <c r="CW1474" s="778"/>
      <c r="CX1474" s="778"/>
      <c r="CY1474" s="778"/>
      <c r="CZ1474" s="778"/>
      <c r="DA1474" s="778"/>
      <c r="DB1474" s="778"/>
      <c r="DC1474" s="778"/>
      <c r="DD1474" s="778"/>
      <c r="DE1474" s="778"/>
      <c r="DF1474" s="778"/>
      <c r="DG1474" s="778"/>
      <c r="DH1474" s="778"/>
      <c r="DI1474" s="778"/>
      <c r="DJ1474" s="778"/>
      <c r="DK1474" s="778"/>
      <c r="DL1474" s="778"/>
      <c r="DM1474" s="778"/>
      <c r="DN1474" s="778"/>
      <c r="DO1474" s="778"/>
      <c r="DP1474" s="778"/>
      <c r="DQ1474" s="778"/>
      <c r="DR1474" s="778"/>
      <c r="DS1474" s="778"/>
      <c r="DT1474" s="778"/>
      <c r="DU1474" s="778"/>
      <c r="DV1474" s="778"/>
      <c r="DW1474" s="778"/>
      <c r="DX1474" s="778"/>
      <c r="DY1474" s="778"/>
      <c r="DZ1474" s="778"/>
      <c r="EA1474" s="778"/>
      <c r="EB1474" s="778"/>
      <c r="EC1474" s="778"/>
      <c r="ED1474" s="778"/>
      <c r="EE1474" s="778"/>
      <c r="EF1474" s="778"/>
      <c r="EG1474" s="778"/>
      <c r="EH1474" s="778"/>
      <c r="EI1474" s="778"/>
      <c r="EJ1474" s="778"/>
      <c r="EK1474" s="778"/>
      <c r="EL1474" s="778"/>
      <c r="EM1474" s="778"/>
      <c r="EN1474" s="778"/>
      <c r="EO1474" s="778"/>
      <c r="EP1474" s="778"/>
      <c r="EQ1474" s="778"/>
      <c r="ER1474" s="778"/>
      <c r="ES1474" s="778"/>
      <c r="ET1474" s="778"/>
      <c r="EU1474" s="778"/>
      <c r="EV1474" s="778"/>
      <c r="EW1474" s="778"/>
      <c r="EX1474" s="778"/>
      <c r="EY1474" s="778"/>
      <c r="EZ1474" s="778"/>
      <c r="FA1474" s="778"/>
      <c r="FB1474" s="778"/>
      <c r="FC1474" s="778"/>
      <c r="FD1474" s="778"/>
      <c r="FE1474" s="778"/>
      <c r="FF1474" s="778"/>
      <c r="FG1474" s="778"/>
      <c r="FH1474" s="778"/>
      <c r="FI1474" s="778"/>
      <c r="FJ1474" s="778"/>
      <c r="FK1474" s="778"/>
      <c r="FL1474" s="778"/>
      <c r="FM1474" s="778"/>
      <c r="FN1474" s="778"/>
      <c r="FO1474" s="778"/>
      <c r="FP1474" s="778"/>
      <c r="FQ1474" s="778"/>
      <c r="FR1474" s="778"/>
      <c r="FS1474" s="778"/>
      <c r="FT1474" s="778"/>
      <c r="FU1474" s="778"/>
      <c r="FV1474" s="778"/>
      <c r="FW1474" s="778"/>
      <c r="FX1474" s="778"/>
      <c r="FY1474" s="778"/>
      <c r="FZ1474" s="778"/>
      <c r="GA1474" s="778"/>
      <c r="GB1474" s="778"/>
      <c r="GC1474" s="778"/>
      <c r="GD1474" s="778"/>
      <c r="GE1474" s="778"/>
      <c r="GF1474" s="778"/>
      <c r="GG1474" s="778"/>
      <c r="GH1474" s="778"/>
      <c r="GI1474" s="778"/>
      <c r="GJ1474" s="778"/>
      <c r="GK1474" s="778"/>
      <c r="GL1474" s="778"/>
      <c r="GM1474" s="778"/>
      <c r="GN1474" s="778"/>
      <c r="GO1474" s="778"/>
      <c r="GP1474" s="778"/>
      <c r="GQ1474" s="778"/>
      <c r="GR1474" s="778"/>
      <c r="GS1474" s="778"/>
      <c r="GT1474" s="778"/>
      <c r="GU1474" s="778"/>
      <c r="GV1474" s="778"/>
      <c r="GW1474" s="778"/>
      <c r="GX1474" s="778"/>
      <c r="GY1474" s="778"/>
      <c r="GZ1474" s="778"/>
      <c r="HA1474" s="778"/>
      <c r="HB1474" s="778"/>
      <c r="HC1474" s="778"/>
      <c r="HD1474" s="778"/>
      <c r="HE1474" s="778"/>
      <c r="HF1474" s="778"/>
      <c r="HG1474" s="778"/>
      <c r="HH1474" s="778"/>
    </row>
    <row r="1475" spans="1:216" s="782" customFormat="1">
      <c r="A1475" s="779"/>
      <c r="B1475" s="780"/>
      <c r="C1475" s="780"/>
      <c r="D1475" s="780"/>
      <c r="E1475" s="780"/>
      <c r="F1475" s="780"/>
      <c r="G1475" s="780"/>
      <c r="H1475" s="780"/>
      <c r="I1475" s="780"/>
      <c r="J1475" s="780"/>
      <c r="K1475" s="780"/>
      <c r="L1475" s="780"/>
      <c r="M1475" s="780"/>
      <c r="N1475" s="780"/>
      <c r="O1475" s="780"/>
      <c r="P1475" s="780"/>
      <c r="Q1475" s="781"/>
      <c r="R1475" s="778"/>
      <c r="S1475" s="778"/>
      <c r="T1475" s="778"/>
      <c r="U1475" s="778"/>
      <c r="V1475" s="778"/>
      <c r="W1475" s="778"/>
      <c r="X1475" s="778"/>
      <c r="Y1475" s="778"/>
      <c r="Z1475" s="778"/>
      <c r="AA1475" s="778"/>
      <c r="AB1475" s="778"/>
      <c r="AC1475" s="778"/>
      <c r="AD1475" s="778"/>
      <c r="AE1475" s="778"/>
      <c r="AF1475" s="778"/>
      <c r="AG1475" s="778"/>
      <c r="AH1475" s="778"/>
      <c r="AI1475" s="778"/>
      <c r="AJ1475" s="778"/>
      <c r="AK1475" s="778"/>
      <c r="AL1475" s="778"/>
      <c r="AM1475" s="778"/>
      <c r="AN1475" s="778"/>
      <c r="AO1475" s="778"/>
      <c r="AP1475" s="778"/>
      <c r="AQ1475" s="778"/>
      <c r="AR1475" s="778"/>
      <c r="AS1475" s="778"/>
      <c r="AT1475" s="778"/>
      <c r="AU1475" s="778"/>
      <c r="AV1475" s="778"/>
      <c r="AW1475" s="778"/>
      <c r="AX1475" s="778"/>
      <c r="AY1475" s="778"/>
      <c r="AZ1475" s="778"/>
      <c r="BA1475" s="778"/>
      <c r="BB1475" s="778"/>
      <c r="BC1475" s="778"/>
      <c r="BD1475" s="778"/>
      <c r="BE1475" s="778"/>
      <c r="BF1475" s="778"/>
      <c r="BG1475" s="778"/>
      <c r="BH1475" s="778"/>
      <c r="BI1475" s="778"/>
      <c r="BJ1475" s="778"/>
      <c r="BK1475" s="778"/>
      <c r="BL1475" s="778"/>
      <c r="BM1475" s="778"/>
      <c r="BN1475" s="778"/>
      <c r="BO1475" s="778"/>
      <c r="BP1475" s="778"/>
      <c r="BQ1475" s="778"/>
      <c r="BR1475" s="778"/>
      <c r="BS1475" s="778"/>
      <c r="BT1475" s="778"/>
      <c r="BU1475" s="778"/>
      <c r="BV1475" s="778"/>
      <c r="BW1475" s="778"/>
      <c r="BX1475" s="778"/>
      <c r="BY1475" s="778"/>
      <c r="BZ1475" s="778"/>
      <c r="CA1475" s="778"/>
      <c r="CB1475" s="778"/>
      <c r="CC1475" s="778"/>
      <c r="CD1475" s="778"/>
      <c r="CE1475" s="778"/>
      <c r="CF1475" s="778"/>
      <c r="CG1475" s="778"/>
      <c r="CH1475" s="778"/>
      <c r="CI1475" s="778"/>
      <c r="CJ1475" s="778"/>
      <c r="CK1475" s="778"/>
      <c r="CL1475" s="778"/>
      <c r="CM1475" s="778"/>
      <c r="CN1475" s="778"/>
      <c r="CO1475" s="778"/>
      <c r="CP1475" s="778"/>
      <c r="CQ1475" s="778"/>
      <c r="CR1475" s="778"/>
      <c r="CS1475" s="778"/>
      <c r="CT1475" s="778"/>
      <c r="CU1475" s="778"/>
      <c r="CV1475" s="778"/>
      <c r="CW1475" s="778"/>
      <c r="CX1475" s="778"/>
      <c r="CY1475" s="778"/>
      <c r="CZ1475" s="778"/>
      <c r="DA1475" s="778"/>
      <c r="DB1475" s="778"/>
      <c r="DC1475" s="778"/>
      <c r="DD1475" s="778"/>
      <c r="DE1475" s="778"/>
      <c r="DF1475" s="778"/>
      <c r="DG1475" s="778"/>
      <c r="DH1475" s="778"/>
      <c r="DI1475" s="778"/>
      <c r="DJ1475" s="778"/>
      <c r="DK1475" s="778"/>
      <c r="DL1475" s="778"/>
      <c r="DM1475" s="778"/>
      <c r="DN1475" s="778"/>
      <c r="DO1475" s="778"/>
      <c r="DP1475" s="778"/>
      <c r="DQ1475" s="778"/>
      <c r="DR1475" s="778"/>
      <c r="DS1475" s="778"/>
      <c r="DT1475" s="778"/>
      <c r="DU1475" s="778"/>
      <c r="DV1475" s="778"/>
      <c r="DW1475" s="778"/>
      <c r="DX1475" s="778"/>
      <c r="DY1475" s="778"/>
      <c r="DZ1475" s="778"/>
      <c r="EA1475" s="778"/>
      <c r="EB1475" s="778"/>
      <c r="EC1475" s="778"/>
      <c r="ED1475" s="778"/>
      <c r="EE1475" s="778"/>
      <c r="EF1475" s="778"/>
      <c r="EG1475" s="778"/>
      <c r="EH1475" s="778"/>
      <c r="EI1475" s="778"/>
      <c r="EJ1475" s="778"/>
      <c r="EK1475" s="778"/>
      <c r="EL1475" s="778"/>
      <c r="EM1475" s="778"/>
      <c r="EN1475" s="778"/>
      <c r="EO1475" s="778"/>
      <c r="EP1475" s="778"/>
      <c r="EQ1475" s="778"/>
      <c r="ER1475" s="778"/>
      <c r="ES1475" s="778"/>
      <c r="ET1475" s="778"/>
      <c r="EU1475" s="778"/>
      <c r="EV1475" s="778"/>
      <c r="EW1475" s="778"/>
      <c r="EX1475" s="778"/>
      <c r="EY1475" s="778"/>
      <c r="EZ1475" s="778"/>
      <c r="FA1475" s="778"/>
      <c r="FB1475" s="778"/>
      <c r="FC1475" s="778"/>
      <c r="FD1475" s="778"/>
      <c r="FE1475" s="778"/>
      <c r="FF1475" s="778"/>
      <c r="FG1475" s="778"/>
      <c r="FH1475" s="778"/>
      <c r="FI1475" s="778"/>
      <c r="FJ1475" s="778"/>
      <c r="FK1475" s="778"/>
      <c r="FL1475" s="778"/>
      <c r="FM1475" s="778"/>
      <c r="FN1475" s="778"/>
      <c r="FO1475" s="778"/>
      <c r="FP1475" s="778"/>
      <c r="FQ1475" s="778"/>
      <c r="FR1475" s="778"/>
      <c r="FS1475" s="778"/>
      <c r="FT1475" s="778"/>
      <c r="FU1475" s="778"/>
      <c r="FV1475" s="778"/>
      <c r="FW1475" s="778"/>
      <c r="FX1475" s="778"/>
      <c r="FY1475" s="778"/>
      <c r="FZ1475" s="778"/>
      <c r="GA1475" s="778"/>
      <c r="GB1475" s="778"/>
      <c r="GC1475" s="778"/>
      <c r="GD1475" s="778"/>
      <c r="GE1475" s="778"/>
      <c r="GF1475" s="778"/>
      <c r="GG1475" s="778"/>
      <c r="GH1475" s="778"/>
      <c r="GI1475" s="778"/>
      <c r="GJ1475" s="778"/>
      <c r="GK1475" s="778"/>
      <c r="GL1475" s="778"/>
      <c r="GM1475" s="778"/>
      <c r="GN1475" s="778"/>
      <c r="GO1475" s="778"/>
      <c r="GP1475" s="778"/>
      <c r="GQ1475" s="778"/>
      <c r="GR1475" s="778"/>
      <c r="GS1475" s="778"/>
      <c r="GT1475" s="778"/>
      <c r="GU1475" s="778"/>
      <c r="GV1475" s="778"/>
      <c r="GW1475" s="778"/>
      <c r="GX1475" s="778"/>
      <c r="GY1475" s="778"/>
      <c r="GZ1475" s="778"/>
      <c r="HA1475" s="778"/>
      <c r="HB1475" s="778"/>
      <c r="HC1475" s="778"/>
      <c r="HD1475" s="778"/>
      <c r="HE1475" s="778"/>
      <c r="HF1475" s="778"/>
      <c r="HG1475" s="778"/>
      <c r="HH1475" s="778"/>
    </row>
    <row r="1476" spans="1:216" s="782" customFormat="1">
      <c r="A1476" s="779"/>
      <c r="B1476" s="780"/>
      <c r="C1476" s="780"/>
      <c r="D1476" s="780"/>
      <c r="E1476" s="780"/>
      <c r="F1476" s="780"/>
      <c r="G1476" s="780"/>
      <c r="H1476" s="780"/>
      <c r="I1476" s="780"/>
      <c r="J1476" s="780"/>
      <c r="K1476" s="780"/>
      <c r="L1476" s="780"/>
      <c r="M1476" s="780"/>
      <c r="N1476" s="780"/>
      <c r="O1476" s="780"/>
      <c r="P1476" s="780"/>
      <c r="Q1476" s="781"/>
      <c r="R1476" s="778"/>
      <c r="S1476" s="778"/>
      <c r="T1476" s="778"/>
      <c r="U1476" s="778"/>
      <c r="V1476" s="778"/>
      <c r="W1476" s="778"/>
      <c r="X1476" s="778"/>
      <c r="Y1476" s="778"/>
      <c r="Z1476" s="778"/>
      <c r="AA1476" s="778"/>
      <c r="AB1476" s="778"/>
      <c r="AC1476" s="778"/>
      <c r="AD1476" s="778"/>
      <c r="AE1476" s="778"/>
      <c r="AF1476" s="778"/>
      <c r="AG1476" s="778"/>
      <c r="AH1476" s="778"/>
      <c r="AI1476" s="778"/>
      <c r="AJ1476" s="778"/>
      <c r="AK1476" s="778"/>
      <c r="AL1476" s="778"/>
      <c r="AM1476" s="778"/>
      <c r="AN1476" s="778"/>
      <c r="AO1476" s="778"/>
      <c r="AP1476" s="778"/>
      <c r="AQ1476" s="778"/>
      <c r="AR1476" s="778"/>
      <c r="AS1476" s="778"/>
      <c r="AT1476" s="778"/>
      <c r="AU1476" s="778"/>
      <c r="AV1476" s="778"/>
      <c r="AW1476" s="778"/>
      <c r="AX1476" s="778"/>
      <c r="AY1476" s="778"/>
      <c r="AZ1476" s="778"/>
      <c r="BA1476" s="778"/>
      <c r="BB1476" s="778"/>
      <c r="BC1476" s="778"/>
      <c r="BD1476" s="778"/>
      <c r="BE1476" s="778"/>
      <c r="BF1476" s="778"/>
      <c r="BG1476" s="778"/>
      <c r="BH1476" s="778"/>
      <c r="BI1476" s="778"/>
      <c r="BJ1476" s="778"/>
      <c r="BK1476" s="778"/>
      <c r="BL1476" s="778"/>
      <c r="BM1476" s="778"/>
      <c r="BN1476" s="778"/>
      <c r="BO1476" s="778"/>
      <c r="BP1476" s="778"/>
      <c r="BQ1476" s="778"/>
      <c r="BR1476" s="778"/>
      <c r="BS1476" s="778"/>
      <c r="BT1476" s="778"/>
      <c r="BU1476" s="778"/>
      <c r="BV1476" s="778"/>
      <c r="BW1476" s="778"/>
      <c r="BX1476" s="778"/>
      <c r="BY1476" s="778"/>
      <c r="BZ1476" s="778"/>
      <c r="CA1476" s="778"/>
      <c r="CB1476" s="778"/>
      <c r="CC1476" s="778"/>
      <c r="CD1476" s="778"/>
      <c r="CE1476" s="778"/>
      <c r="CF1476" s="778"/>
      <c r="CG1476" s="778"/>
      <c r="CH1476" s="778"/>
      <c r="CI1476" s="778"/>
      <c r="CJ1476" s="778"/>
      <c r="CK1476" s="778"/>
      <c r="CL1476" s="778"/>
      <c r="CM1476" s="778"/>
      <c r="CN1476" s="778"/>
      <c r="CO1476" s="778"/>
      <c r="CP1476" s="778"/>
      <c r="CQ1476" s="778"/>
      <c r="CR1476" s="778"/>
      <c r="CS1476" s="778"/>
      <c r="CT1476" s="778"/>
      <c r="CU1476" s="778"/>
      <c r="CV1476" s="778"/>
      <c r="CW1476" s="778"/>
      <c r="CX1476" s="778"/>
      <c r="CY1476" s="778"/>
      <c r="CZ1476" s="778"/>
      <c r="DA1476" s="778"/>
      <c r="DB1476" s="778"/>
      <c r="DC1476" s="778"/>
      <c r="DD1476" s="778"/>
      <c r="DE1476" s="778"/>
      <c r="DF1476" s="778"/>
      <c r="DG1476" s="778"/>
      <c r="DH1476" s="778"/>
      <c r="DI1476" s="778"/>
      <c r="DJ1476" s="778"/>
      <c r="DK1476" s="778"/>
      <c r="DL1476" s="778"/>
      <c r="DM1476" s="778"/>
      <c r="DN1476" s="778"/>
      <c r="DO1476" s="778"/>
      <c r="DP1476" s="778"/>
      <c r="DQ1476" s="778"/>
      <c r="DR1476" s="778"/>
      <c r="DS1476" s="778"/>
      <c r="DT1476" s="778"/>
      <c r="DU1476" s="778"/>
      <c r="DV1476" s="778"/>
      <c r="DW1476" s="778"/>
      <c r="DX1476" s="778"/>
      <c r="DY1476" s="778"/>
      <c r="DZ1476" s="778"/>
      <c r="EA1476" s="778"/>
      <c r="EB1476" s="778"/>
      <c r="EC1476" s="778"/>
      <c r="ED1476" s="778"/>
      <c r="EE1476" s="778"/>
      <c r="EF1476" s="778"/>
      <c r="EG1476" s="778"/>
      <c r="EH1476" s="778"/>
      <c r="EI1476" s="778"/>
      <c r="EJ1476" s="778"/>
      <c r="EK1476" s="778"/>
      <c r="EL1476" s="778"/>
      <c r="EM1476" s="778"/>
      <c r="EN1476" s="778"/>
      <c r="EO1476" s="778"/>
      <c r="EP1476" s="778"/>
      <c r="EQ1476" s="778"/>
      <c r="ER1476" s="778"/>
      <c r="ES1476" s="778"/>
      <c r="ET1476" s="778"/>
      <c r="EU1476" s="778"/>
      <c r="EV1476" s="778"/>
      <c r="EW1476" s="778"/>
      <c r="EX1476" s="778"/>
      <c r="EY1476" s="778"/>
      <c r="EZ1476" s="778"/>
      <c r="FA1476" s="778"/>
      <c r="FB1476" s="778"/>
      <c r="FC1476" s="778"/>
      <c r="FD1476" s="778"/>
      <c r="FE1476" s="778"/>
      <c r="FF1476" s="778"/>
      <c r="FG1476" s="778"/>
      <c r="FH1476" s="778"/>
      <c r="FI1476" s="778"/>
      <c r="FJ1476" s="778"/>
      <c r="FK1476" s="778"/>
      <c r="FL1476" s="778"/>
      <c r="FM1476" s="778"/>
      <c r="FN1476" s="778"/>
      <c r="FO1476" s="778"/>
      <c r="FP1476" s="778"/>
      <c r="FQ1476" s="778"/>
      <c r="FR1476" s="778"/>
      <c r="FS1476" s="778"/>
      <c r="FT1476" s="778"/>
      <c r="FU1476" s="778"/>
      <c r="FV1476" s="778"/>
      <c r="FW1476" s="778"/>
      <c r="FX1476" s="778"/>
      <c r="FY1476" s="778"/>
      <c r="FZ1476" s="778"/>
      <c r="GA1476" s="778"/>
      <c r="GB1476" s="778"/>
      <c r="GC1476" s="778"/>
      <c r="GD1476" s="778"/>
      <c r="GE1476" s="778"/>
      <c r="GF1476" s="778"/>
      <c r="GG1476" s="778"/>
      <c r="GH1476" s="778"/>
      <c r="GI1476" s="778"/>
      <c r="GJ1476" s="778"/>
      <c r="GK1476" s="778"/>
      <c r="GL1476" s="778"/>
      <c r="GM1476" s="778"/>
      <c r="GN1476" s="778"/>
      <c r="GO1476" s="778"/>
      <c r="GP1476" s="778"/>
      <c r="GQ1476" s="778"/>
      <c r="GR1476" s="778"/>
      <c r="GS1476" s="778"/>
      <c r="GT1476" s="778"/>
      <c r="GU1476" s="778"/>
      <c r="GV1476" s="778"/>
      <c r="GW1476" s="778"/>
      <c r="GX1476" s="778"/>
      <c r="GY1476" s="778"/>
      <c r="GZ1476" s="778"/>
      <c r="HA1476" s="778"/>
      <c r="HB1476" s="778"/>
      <c r="HC1476" s="778"/>
      <c r="HD1476" s="778"/>
      <c r="HE1476" s="778"/>
      <c r="HF1476" s="778"/>
      <c r="HG1476" s="778"/>
      <c r="HH1476" s="778"/>
    </row>
    <row r="1477" spans="1:216" s="782" customFormat="1">
      <c r="A1477" s="779"/>
      <c r="B1477" s="780"/>
      <c r="C1477" s="780"/>
      <c r="D1477" s="780"/>
      <c r="E1477" s="780"/>
      <c r="F1477" s="780"/>
      <c r="G1477" s="780"/>
      <c r="H1477" s="780"/>
      <c r="I1477" s="780"/>
      <c r="J1477" s="780"/>
      <c r="K1477" s="780"/>
      <c r="L1477" s="780"/>
      <c r="M1477" s="780"/>
      <c r="N1477" s="780"/>
      <c r="O1477" s="780"/>
      <c r="P1477" s="780"/>
      <c r="Q1477" s="781"/>
      <c r="R1477" s="778"/>
      <c r="S1477" s="778"/>
      <c r="T1477" s="778"/>
      <c r="U1477" s="778"/>
      <c r="V1477" s="778"/>
      <c r="W1477" s="778"/>
      <c r="X1477" s="778"/>
      <c r="Y1477" s="778"/>
      <c r="Z1477" s="778"/>
      <c r="AA1477" s="778"/>
      <c r="AB1477" s="778"/>
      <c r="AC1477" s="778"/>
      <c r="AD1477" s="778"/>
      <c r="AE1477" s="778"/>
      <c r="AF1477" s="778"/>
      <c r="AG1477" s="778"/>
      <c r="AH1477" s="778"/>
      <c r="AI1477" s="778"/>
      <c r="AJ1477" s="778"/>
      <c r="AK1477" s="778"/>
      <c r="AL1477" s="778"/>
      <c r="AM1477" s="778"/>
      <c r="AN1477" s="778"/>
      <c r="AO1477" s="778"/>
      <c r="AP1477" s="778"/>
      <c r="AQ1477" s="778"/>
      <c r="AR1477" s="778"/>
      <c r="AS1477" s="778"/>
      <c r="AT1477" s="778"/>
      <c r="AU1477" s="778"/>
      <c r="AV1477" s="778"/>
      <c r="AW1477" s="778"/>
      <c r="AX1477" s="778"/>
      <c r="AY1477" s="778"/>
      <c r="AZ1477" s="778"/>
      <c r="BA1477" s="778"/>
      <c r="BB1477" s="778"/>
      <c r="BC1477" s="778"/>
      <c r="BD1477" s="778"/>
      <c r="BE1477" s="778"/>
      <c r="BF1477" s="778"/>
      <c r="BG1477" s="778"/>
      <c r="BH1477" s="778"/>
      <c r="BI1477" s="778"/>
      <c r="BJ1477" s="778"/>
      <c r="BK1477" s="778"/>
      <c r="BL1477" s="778"/>
      <c r="BM1477" s="778"/>
      <c r="BN1477" s="778"/>
      <c r="BO1477" s="778"/>
      <c r="BP1477" s="778"/>
      <c r="BQ1477" s="778"/>
      <c r="BR1477" s="778"/>
      <c r="BS1477" s="778"/>
      <c r="BT1477" s="778"/>
      <c r="BU1477" s="778"/>
      <c r="BV1477" s="778"/>
      <c r="BW1477" s="778"/>
      <c r="BX1477" s="778"/>
      <c r="BY1477" s="778"/>
      <c r="BZ1477" s="778"/>
      <c r="CA1477" s="778"/>
      <c r="CB1477" s="778"/>
      <c r="CC1477" s="778"/>
      <c r="CD1477" s="778"/>
      <c r="CE1477" s="778"/>
      <c r="CF1477" s="778"/>
      <c r="CG1477" s="778"/>
      <c r="CH1477" s="778"/>
      <c r="CI1477" s="778"/>
      <c r="CJ1477" s="778"/>
      <c r="CK1477" s="778"/>
      <c r="CL1477" s="778"/>
      <c r="CM1477" s="778"/>
      <c r="CN1477" s="778"/>
      <c r="CO1477" s="778"/>
      <c r="CP1477" s="778"/>
      <c r="CQ1477" s="778"/>
      <c r="CR1477" s="778"/>
      <c r="CS1477" s="778"/>
      <c r="CT1477" s="778"/>
      <c r="CU1477" s="778"/>
      <c r="CV1477" s="778"/>
      <c r="CW1477" s="778"/>
      <c r="CX1477" s="778"/>
      <c r="CY1477" s="778"/>
      <c r="CZ1477" s="778"/>
      <c r="DA1477" s="778"/>
      <c r="DB1477" s="778"/>
      <c r="DC1477" s="778"/>
      <c r="DD1477" s="778"/>
      <c r="DE1477" s="778"/>
      <c r="DF1477" s="778"/>
      <c r="DG1477" s="778"/>
      <c r="DH1477" s="778"/>
      <c r="DI1477" s="778"/>
      <c r="DJ1477" s="778"/>
      <c r="DK1477" s="778"/>
      <c r="DL1477" s="778"/>
      <c r="DM1477" s="778"/>
      <c r="DN1477" s="778"/>
      <c r="DO1477" s="778"/>
      <c r="DP1477" s="778"/>
      <c r="DQ1477" s="778"/>
      <c r="DR1477" s="778"/>
      <c r="DS1477" s="778"/>
      <c r="DT1477" s="778"/>
      <c r="DU1477" s="778"/>
      <c r="DV1477" s="778"/>
      <c r="DW1477" s="778"/>
      <c r="DX1477" s="778"/>
      <c r="DY1477" s="778"/>
      <c r="DZ1477" s="778"/>
      <c r="EA1477" s="778"/>
      <c r="EB1477" s="778"/>
      <c r="EC1477" s="778"/>
      <c r="ED1477" s="778"/>
      <c r="EE1477" s="778"/>
      <c r="EF1477" s="778"/>
      <c r="EG1477" s="778"/>
      <c r="EH1477" s="778"/>
      <c r="EI1477" s="778"/>
      <c r="EJ1477" s="778"/>
      <c r="EK1477" s="778"/>
      <c r="EL1477" s="778"/>
      <c r="EM1477" s="778"/>
      <c r="EN1477" s="778"/>
      <c r="EO1477" s="778"/>
      <c r="EP1477" s="778"/>
      <c r="EQ1477" s="778"/>
      <c r="ER1477" s="778"/>
      <c r="ES1477" s="778"/>
      <c r="ET1477" s="778"/>
      <c r="EU1477" s="778"/>
      <c r="EV1477" s="778"/>
      <c r="EW1477" s="778"/>
      <c r="EX1477" s="778"/>
      <c r="EY1477" s="778"/>
      <c r="EZ1477" s="778"/>
      <c r="FA1477" s="778"/>
      <c r="FB1477" s="778"/>
      <c r="FC1477" s="778"/>
      <c r="FD1477" s="778"/>
      <c r="FE1477" s="778"/>
      <c r="FF1477" s="778"/>
      <c r="FG1477" s="778"/>
      <c r="FH1477" s="778"/>
      <c r="FI1477" s="778"/>
      <c r="FJ1477" s="778"/>
      <c r="FK1477" s="778"/>
      <c r="FL1477" s="778"/>
      <c r="FM1477" s="778"/>
      <c r="FN1477" s="778"/>
      <c r="FO1477" s="778"/>
      <c r="FP1477" s="778"/>
      <c r="FQ1477" s="778"/>
      <c r="FR1477" s="778"/>
      <c r="FS1477" s="778"/>
      <c r="FT1477" s="778"/>
      <c r="FU1477" s="778"/>
      <c r="FV1477" s="778"/>
      <c r="FW1477" s="778"/>
      <c r="FX1477" s="778"/>
      <c r="FY1477" s="778"/>
      <c r="FZ1477" s="778"/>
      <c r="GA1477" s="778"/>
      <c r="GB1477" s="778"/>
      <c r="GC1477" s="778"/>
      <c r="GD1477" s="778"/>
      <c r="GE1477" s="778"/>
      <c r="GF1477" s="778"/>
      <c r="GG1477" s="778"/>
      <c r="GH1477" s="778"/>
      <c r="GI1477" s="778"/>
      <c r="GJ1477" s="778"/>
      <c r="GK1477" s="778"/>
      <c r="GL1477" s="778"/>
      <c r="GM1477" s="778"/>
      <c r="GN1477" s="778"/>
      <c r="GO1477" s="778"/>
      <c r="GP1477" s="778"/>
      <c r="GQ1477" s="778"/>
      <c r="GR1477" s="778"/>
      <c r="GS1477" s="778"/>
      <c r="GT1477" s="778"/>
      <c r="GU1477" s="778"/>
      <c r="GV1477" s="778"/>
      <c r="GW1477" s="778"/>
      <c r="GX1477" s="778"/>
      <c r="GY1477" s="778"/>
      <c r="GZ1477" s="778"/>
      <c r="HA1477" s="778"/>
      <c r="HB1477" s="778"/>
      <c r="HC1477" s="778"/>
      <c r="HD1477" s="778"/>
      <c r="HE1477" s="778"/>
      <c r="HF1477" s="778"/>
      <c r="HG1477" s="778"/>
      <c r="HH1477" s="778"/>
    </row>
    <row r="1478" spans="1:216" s="782" customFormat="1">
      <c r="A1478" s="779"/>
      <c r="B1478" s="780"/>
      <c r="C1478" s="780"/>
      <c r="D1478" s="780"/>
      <c r="E1478" s="780"/>
      <c r="F1478" s="780"/>
      <c r="G1478" s="780"/>
      <c r="H1478" s="780"/>
      <c r="I1478" s="780"/>
      <c r="J1478" s="780"/>
      <c r="K1478" s="780"/>
      <c r="L1478" s="780"/>
      <c r="M1478" s="780"/>
      <c r="N1478" s="780"/>
      <c r="O1478" s="780"/>
      <c r="P1478" s="780"/>
      <c r="Q1478" s="781"/>
      <c r="R1478" s="778"/>
      <c r="S1478" s="778"/>
      <c r="T1478" s="778"/>
      <c r="U1478" s="778"/>
      <c r="V1478" s="778"/>
      <c r="W1478" s="778"/>
      <c r="X1478" s="778"/>
      <c r="Y1478" s="778"/>
      <c r="Z1478" s="778"/>
      <c r="AA1478" s="778"/>
      <c r="AB1478" s="778"/>
      <c r="AC1478" s="778"/>
      <c r="AD1478" s="778"/>
      <c r="AE1478" s="778"/>
      <c r="AF1478" s="778"/>
      <c r="AG1478" s="778"/>
      <c r="AH1478" s="778"/>
      <c r="AI1478" s="778"/>
      <c r="AJ1478" s="778"/>
      <c r="AK1478" s="778"/>
      <c r="AL1478" s="778"/>
      <c r="AM1478" s="778"/>
      <c r="AN1478" s="778"/>
      <c r="AO1478" s="778"/>
      <c r="AP1478" s="778"/>
      <c r="AQ1478" s="778"/>
      <c r="AR1478" s="778"/>
      <c r="AS1478" s="778"/>
      <c r="AT1478" s="778"/>
      <c r="AU1478" s="778"/>
      <c r="AV1478" s="778"/>
      <c r="AW1478" s="778"/>
      <c r="AX1478" s="778"/>
      <c r="AY1478" s="778"/>
      <c r="AZ1478" s="778"/>
      <c r="BA1478" s="778"/>
      <c r="BB1478" s="778"/>
      <c r="BC1478" s="778"/>
      <c r="BD1478" s="778"/>
      <c r="BE1478" s="778"/>
      <c r="BF1478" s="778"/>
      <c r="BG1478" s="778"/>
      <c r="BH1478" s="778"/>
      <c r="BI1478" s="778"/>
      <c r="BJ1478" s="778"/>
      <c r="BK1478" s="778"/>
      <c r="BL1478" s="778"/>
      <c r="BM1478" s="778"/>
      <c r="BN1478" s="778"/>
      <c r="BO1478" s="778"/>
      <c r="BP1478" s="778"/>
      <c r="BQ1478" s="778"/>
      <c r="BR1478" s="778"/>
      <c r="BS1478" s="778"/>
      <c r="BT1478" s="778"/>
      <c r="BU1478" s="778"/>
      <c r="BV1478" s="778"/>
      <c r="BW1478" s="778"/>
      <c r="BX1478" s="778"/>
      <c r="BY1478" s="778"/>
      <c r="BZ1478" s="778"/>
      <c r="CA1478" s="778"/>
      <c r="CB1478" s="778"/>
      <c r="CC1478" s="778"/>
      <c r="CD1478" s="778"/>
      <c r="CE1478" s="778"/>
      <c r="CF1478" s="778"/>
      <c r="CG1478" s="778"/>
      <c r="CH1478" s="778"/>
      <c r="CI1478" s="778"/>
      <c r="CJ1478" s="778"/>
      <c r="CK1478" s="778"/>
      <c r="CL1478" s="778"/>
      <c r="CM1478" s="778"/>
      <c r="CN1478" s="778"/>
      <c r="CO1478" s="778"/>
      <c r="CP1478" s="778"/>
      <c r="CQ1478" s="778"/>
      <c r="CR1478" s="778"/>
      <c r="CS1478" s="778"/>
      <c r="CT1478" s="778"/>
      <c r="CU1478" s="778"/>
      <c r="CV1478" s="778"/>
      <c r="CW1478" s="778"/>
      <c r="CX1478" s="778"/>
      <c r="CY1478" s="778"/>
      <c r="CZ1478" s="778"/>
      <c r="DA1478" s="778"/>
      <c r="DB1478" s="778"/>
      <c r="DC1478" s="778"/>
      <c r="DD1478" s="778"/>
      <c r="DE1478" s="778"/>
      <c r="DF1478" s="778"/>
      <c r="DG1478" s="778"/>
      <c r="DH1478" s="778"/>
      <c r="DI1478" s="778"/>
      <c r="DJ1478" s="778"/>
      <c r="DK1478" s="778"/>
      <c r="DL1478" s="778"/>
      <c r="DM1478" s="778"/>
      <c r="DN1478" s="778"/>
      <c r="DO1478" s="778"/>
      <c r="DP1478" s="778"/>
      <c r="DQ1478" s="778"/>
      <c r="DR1478" s="778"/>
      <c r="DS1478" s="778"/>
      <c r="DT1478" s="778"/>
      <c r="DU1478" s="778"/>
      <c r="DV1478" s="778"/>
      <c r="DW1478" s="778"/>
      <c r="DX1478" s="778"/>
      <c r="DY1478" s="778"/>
      <c r="DZ1478" s="778"/>
      <c r="EA1478" s="778"/>
      <c r="EB1478" s="778"/>
      <c r="EC1478" s="778"/>
      <c r="ED1478" s="778"/>
      <c r="EE1478" s="778"/>
      <c r="EF1478" s="778"/>
      <c r="EG1478" s="778"/>
      <c r="EH1478" s="778"/>
      <c r="EI1478" s="778"/>
      <c r="EJ1478" s="778"/>
      <c r="EK1478" s="778"/>
      <c r="EL1478" s="778"/>
      <c r="EM1478" s="778"/>
      <c r="EN1478" s="778"/>
      <c r="EO1478" s="778"/>
      <c r="EP1478" s="778"/>
      <c r="EQ1478" s="778"/>
      <c r="ER1478" s="778"/>
      <c r="ES1478" s="778"/>
      <c r="ET1478" s="778"/>
      <c r="EU1478" s="778"/>
      <c r="EV1478" s="778"/>
      <c r="EW1478" s="778"/>
      <c r="EX1478" s="778"/>
      <c r="EY1478" s="778"/>
      <c r="EZ1478" s="778"/>
      <c r="FA1478" s="778"/>
      <c r="FB1478" s="778"/>
      <c r="FC1478" s="778"/>
      <c r="FD1478" s="778"/>
      <c r="FE1478" s="778"/>
      <c r="FF1478" s="778"/>
      <c r="FG1478" s="778"/>
      <c r="FH1478" s="778"/>
      <c r="FI1478" s="778"/>
      <c r="FJ1478" s="778"/>
      <c r="FK1478" s="778"/>
      <c r="FL1478" s="778"/>
      <c r="FM1478" s="778"/>
      <c r="FN1478" s="778"/>
      <c r="FO1478" s="778"/>
      <c r="FP1478" s="778"/>
      <c r="FQ1478" s="778"/>
      <c r="FR1478" s="778"/>
      <c r="FS1478" s="778"/>
      <c r="FT1478" s="778"/>
      <c r="FU1478" s="778"/>
      <c r="FV1478" s="778"/>
      <c r="FW1478" s="778"/>
      <c r="FX1478" s="778"/>
      <c r="FY1478" s="778"/>
      <c r="FZ1478" s="778"/>
      <c r="GA1478" s="778"/>
      <c r="GB1478" s="778"/>
      <c r="GC1478" s="778"/>
      <c r="GD1478" s="778"/>
      <c r="GE1478" s="778"/>
      <c r="GF1478" s="778"/>
      <c r="GG1478" s="778"/>
      <c r="GH1478" s="778"/>
      <c r="GI1478" s="778"/>
      <c r="GJ1478" s="778"/>
      <c r="GK1478" s="778"/>
      <c r="GL1478" s="778"/>
      <c r="GM1478" s="778"/>
      <c r="GN1478" s="778"/>
      <c r="GO1478" s="778"/>
      <c r="GP1478" s="778"/>
      <c r="GQ1478" s="778"/>
      <c r="GR1478" s="778"/>
      <c r="GS1478" s="778"/>
      <c r="GT1478" s="778"/>
      <c r="GU1478" s="778"/>
      <c r="GV1478" s="778"/>
      <c r="GW1478" s="778"/>
      <c r="GX1478" s="778"/>
      <c r="GY1478" s="778"/>
      <c r="GZ1478" s="778"/>
      <c r="HA1478" s="778"/>
      <c r="HB1478" s="778"/>
      <c r="HC1478" s="778"/>
      <c r="HD1478" s="778"/>
      <c r="HE1478" s="778"/>
      <c r="HF1478" s="778"/>
      <c r="HG1478" s="778"/>
      <c r="HH1478" s="778"/>
    </row>
    <row r="1479" spans="1:216" s="782" customFormat="1">
      <c r="A1479" s="779"/>
      <c r="B1479" s="780"/>
      <c r="C1479" s="780"/>
      <c r="D1479" s="780"/>
      <c r="E1479" s="780"/>
      <c r="F1479" s="780"/>
      <c r="G1479" s="780"/>
      <c r="H1479" s="780"/>
      <c r="I1479" s="780"/>
      <c r="J1479" s="780"/>
      <c r="K1479" s="780"/>
      <c r="L1479" s="780"/>
      <c r="M1479" s="780"/>
      <c r="N1479" s="780"/>
      <c r="O1479" s="780"/>
      <c r="P1479" s="780"/>
      <c r="Q1479" s="781"/>
      <c r="R1479" s="778"/>
      <c r="S1479" s="778"/>
      <c r="T1479" s="778"/>
      <c r="U1479" s="778"/>
      <c r="V1479" s="778"/>
      <c r="W1479" s="778"/>
      <c r="X1479" s="778"/>
      <c r="Y1479" s="778"/>
      <c r="Z1479" s="778"/>
      <c r="AA1479" s="778"/>
      <c r="AB1479" s="778"/>
      <c r="AC1479" s="778"/>
      <c r="AD1479" s="778"/>
      <c r="AE1479" s="778"/>
      <c r="AF1479" s="778"/>
      <c r="AG1479" s="778"/>
      <c r="AH1479" s="778"/>
      <c r="AI1479" s="778"/>
      <c r="AJ1479" s="778"/>
      <c r="AK1479" s="778"/>
      <c r="AL1479" s="778"/>
      <c r="AM1479" s="778"/>
      <c r="AN1479" s="778"/>
      <c r="AO1479" s="778"/>
      <c r="AP1479" s="778"/>
      <c r="AQ1479" s="778"/>
      <c r="AR1479" s="778"/>
      <c r="AS1479" s="778"/>
      <c r="AT1479" s="778"/>
      <c r="AU1479" s="778"/>
      <c r="AV1479" s="778"/>
      <c r="AW1479" s="778"/>
      <c r="AX1479" s="778"/>
      <c r="AY1479" s="778"/>
      <c r="AZ1479" s="778"/>
      <c r="BA1479" s="778"/>
      <c r="BB1479" s="778"/>
      <c r="BC1479" s="778"/>
      <c r="BD1479" s="778"/>
      <c r="BE1479" s="778"/>
      <c r="BF1479" s="778"/>
      <c r="BG1479" s="778"/>
      <c r="BH1479" s="778"/>
      <c r="BI1479" s="778"/>
      <c r="BJ1479" s="778"/>
      <c r="BK1479" s="778"/>
      <c r="BL1479" s="778"/>
      <c r="BM1479" s="778"/>
      <c r="BN1479" s="778"/>
      <c r="BO1479" s="778"/>
      <c r="BP1479" s="778"/>
      <c r="BQ1479" s="778"/>
      <c r="BR1479" s="778"/>
      <c r="BS1479" s="778"/>
      <c r="BT1479" s="778"/>
      <c r="BU1479" s="778"/>
      <c r="BV1479" s="778"/>
      <c r="BW1479" s="778"/>
      <c r="BX1479" s="778"/>
      <c r="BY1479" s="778"/>
      <c r="BZ1479" s="778"/>
      <c r="CA1479" s="778"/>
      <c r="CB1479" s="778"/>
      <c r="CC1479" s="778"/>
      <c r="CD1479" s="778"/>
      <c r="CE1479" s="778"/>
      <c r="CF1479" s="778"/>
      <c r="CG1479" s="778"/>
      <c r="CH1479" s="778"/>
      <c r="CI1479" s="778"/>
      <c r="CJ1479" s="778"/>
      <c r="CK1479" s="778"/>
      <c r="CL1479" s="778"/>
      <c r="CM1479" s="778"/>
      <c r="CN1479" s="778"/>
      <c r="CO1479" s="778"/>
      <c r="CP1479" s="778"/>
      <c r="CQ1479" s="778"/>
      <c r="CR1479" s="778"/>
      <c r="CS1479" s="778"/>
      <c r="CT1479" s="778"/>
      <c r="CU1479" s="778"/>
      <c r="CV1479" s="778"/>
      <c r="CW1479" s="778"/>
      <c r="CX1479" s="778"/>
      <c r="CY1479" s="778"/>
      <c r="CZ1479" s="778"/>
      <c r="DA1479" s="778"/>
      <c r="DB1479" s="778"/>
      <c r="DC1479" s="778"/>
      <c r="DD1479" s="778"/>
      <c r="DE1479" s="778"/>
      <c r="DF1479" s="778"/>
      <c r="DG1479" s="778"/>
      <c r="DH1479" s="778"/>
      <c r="DI1479" s="778"/>
      <c r="DJ1479" s="778"/>
      <c r="DK1479" s="778"/>
      <c r="DL1479" s="778"/>
      <c r="DM1479" s="778"/>
      <c r="DN1479" s="778"/>
      <c r="DO1479" s="778"/>
      <c r="DP1479" s="778"/>
      <c r="DQ1479" s="778"/>
      <c r="DR1479" s="778"/>
      <c r="DS1479" s="778"/>
      <c r="DT1479" s="778"/>
      <c r="DU1479" s="778"/>
      <c r="DV1479" s="778"/>
      <c r="DW1479" s="778"/>
      <c r="DX1479" s="778"/>
      <c r="DY1479" s="778"/>
      <c r="DZ1479" s="778"/>
      <c r="EA1479" s="778"/>
      <c r="EB1479" s="778"/>
      <c r="EC1479" s="778"/>
      <c r="ED1479" s="778"/>
      <c r="EE1479" s="778"/>
      <c r="EF1479" s="778"/>
      <c r="EG1479" s="778"/>
      <c r="EH1479" s="778"/>
      <c r="EI1479" s="778"/>
      <c r="EJ1479" s="778"/>
      <c r="EK1479" s="778"/>
      <c r="EL1479" s="778"/>
      <c r="EM1479" s="778"/>
      <c r="EN1479" s="778"/>
      <c r="EO1479" s="778"/>
      <c r="EP1479" s="778"/>
      <c r="EQ1479" s="778"/>
      <c r="ER1479" s="778"/>
      <c r="ES1479" s="778"/>
      <c r="ET1479" s="778"/>
      <c r="EU1479" s="778"/>
      <c r="EV1479" s="778"/>
      <c r="EW1479" s="778"/>
      <c r="EX1479" s="778"/>
      <c r="EY1479" s="778"/>
      <c r="EZ1479" s="778"/>
      <c r="FA1479" s="778"/>
      <c r="FB1479" s="778"/>
      <c r="FC1479" s="778"/>
      <c r="FD1479" s="778"/>
      <c r="FE1479" s="778"/>
      <c r="FF1479" s="778"/>
      <c r="FG1479" s="778"/>
      <c r="FH1479" s="778"/>
      <c r="FI1479" s="778"/>
      <c r="FJ1479" s="778"/>
      <c r="FK1479" s="778"/>
      <c r="FL1479" s="778"/>
      <c r="FM1479" s="778"/>
      <c r="FN1479" s="778"/>
      <c r="FO1479" s="778"/>
      <c r="FP1479" s="778"/>
      <c r="FQ1479" s="778"/>
      <c r="FR1479" s="778"/>
      <c r="FS1479" s="778"/>
      <c r="FT1479" s="778"/>
      <c r="FU1479" s="778"/>
      <c r="FV1479" s="778"/>
      <c r="FW1479" s="778"/>
      <c r="FX1479" s="778"/>
      <c r="FY1479" s="778"/>
      <c r="FZ1479" s="778"/>
      <c r="GA1479" s="778"/>
      <c r="GB1479" s="778"/>
      <c r="GC1479" s="778"/>
      <c r="GD1479" s="778"/>
      <c r="GE1479" s="778"/>
      <c r="GF1479" s="778"/>
      <c r="GG1479" s="778"/>
      <c r="GH1479" s="778"/>
      <c r="GI1479" s="778"/>
      <c r="GJ1479" s="778"/>
      <c r="GK1479" s="778"/>
      <c r="GL1479" s="778"/>
      <c r="GM1479" s="778"/>
      <c r="GN1479" s="778"/>
      <c r="GO1479" s="778"/>
      <c r="GP1479" s="778"/>
      <c r="GQ1479" s="778"/>
      <c r="GR1479" s="778"/>
      <c r="GS1479" s="778"/>
      <c r="GT1479" s="778"/>
      <c r="GU1479" s="778"/>
      <c r="GV1479" s="778"/>
      <c r="GW1479" s="778"/>
      <c r="GX1479" s="778"/>
      <c r="GY1479" s="778"/>
      <c r="GZ1479" s="778"/>
      <c r="HA1479" s="778"/>
      <c r="HB1479" s="778"/>
      <c r="HC1479" s="778"/>
      <c r="HD1479" s="778"/>
      <c r="HE1479" s="778"/>
      <c r="HF1479" s="778"/>
      <c r="HG1479" s="778"/>
      <c r="HH1479" s="778"/>
    </row>
    <row r="1480" spans="1:216" s="782" customFormat="1">
      <c r="A1480" s="779"/>
      <c r="B1480" s="780"/>
      <c r="C1480" s="780"/>
      <c r="D1480" s="780"/>
      <c r="E1480" s="780"/>
      <c r="F1480" s="780"/>
      <c r="G1480" s="780"/>
      <c r="H1480" s="780"/>
      <c r="I1480" s="780"/>
      <c r="J1480" s="780"/>
      <c r="K1480" s="780"/>
      <c r="L1480" s="780"/>
      <c r="M1480" s="780"/>
      <c r="N1480" s="780"/>
      <c r="O1480" s="780"/>
      <c r="P1480" s="780"/>
      <c r="Q1480" s="781"/>
      <c r="R1480" s="778"/>
      <c r="S1480" s="778"/>
      <c r="T1480" s="778"/>
      <c r="U1480" s="778"/>
      <c r="V1480" s="778"/>
      <c r="W1480" s="778"/>
      <c r="X1480" s="778"/>
      <c r="Y1480" s="778"/>
      <c r="Z1480" s="778"/>
      <c r="AA1480" s="778"/>
      <c r="AB1480" s="778"/>
      <c r="AC1480" s="778"/>
      <c r="AD1480" s="778"/>
      <c r="AE1480" s="778"/>
      <c r="AF1480" s="778"/>
      <c r="AG1480" s="778"/>
      <c r="AH1480" s="778"/>
      <c r="AI1480" s="778"/>
      <c r="AJ1480" s="778"/>
      <c r="AK1480" s="778"/>
      <c r="AL1480" s="778"/>
      <c r="AM1480" s="778"/>
      <c r="AN1480" s="778"/>
      <c r="AO1480" s="778"/>
      <c r="AP1480" s="778"/>
      <c r="AQ1480" s="778"/>
      <c r="AR1480" s="778"/>
      <c r="AS1480" s="778"/>
      <c r="AT1480" s="778"/>
      <c r="AU1480" s="778"/>
      <c r="AV1480" s="778"/>
      <c r="AW1480" s="778"/>
      <c r="AX1480" s="778"/>
      <c r="AY1480" s="778"/>
      <c r="AZ1480" s="778"/>
      <c r="BA1480" s="778"/>
      <c r="BB1480" s="778"/>
      <c r="BC1480" s="778"/>
      <c r="BD1480" s="778"/>
      <c r="BE1480" s="778"/>
      <c r="BF1480" s="778"/>
      <c r="BG1480" s="778"/>
      <c r="BH1480" s="778"/>
      <c r="BI1480" s="778"/>
      <c r="BJ1480" s="778"/>
      <c r="BK1480" s="778"/>
      <c r="BL1480" s="778"/>
      <c r="BM1480" s="778"/>
      <c r="BN1480" s="778"/>
      <c r="BO1480" s="778"/>
      <c r="BP1480" s="778"/>
      <c r="BQ1480" s="778"/>
      <c r="BR1480" s="778"/>
      <c r="BS1480" s="778"/>
      <c r="BT1480" s="778"/>
      <c r="BU1480" s="778"/>
      <c r="BV1480" s="778"/>
      <c r="BW1480" s="778"/>
      <c r="BX1480" s="778"/>
      <c r="BY1480" s="778"/>
      <c r="BZ1480" s="778"/>
      <c r="CA1480" s="778"/>
      <c r="CB1480" s="778"/>
      <c r="CC1480" s="778"/>
      <c r="CD1480" s="778"/>
      <c r="CE1480" s="778"/>
      <c r="CF1480" s="778"/>
      <c r="CG1480" s="778"/>
      <c r="CH1480" s="778"/>
      <c r="CI1480" s="778"/>
      <c r="CJ1480" s="778"/>
      <c r="CK1480" s="778"/>
      <c r="CL1480" s="778"/>
      <c r="CM1480" s="778"/>
      <c r="CN1480" s="778"/>
      <c r="CO1480" s="778"/>
      <c r="CP1480" s="778"/>
      <c r="CQ1480" s="778"/>
      <c r="CR1480" s="778"/>
      <c r="CS1480" s="778"/>
      <c r="CT1480" s="778"/>
      <c r="CU1480" s="778"/>
      <c r="CV1480" s="778"/>
      <c r="CW1480" s="778"/>
      <c r="CX1480" s="778"/>
      <c r="CY1480" s="778"/>
      <c r="CZ1480" s="778"/>
      <c r="DA1480" s="778"/>
      <c r="DB1480" s="778"/>
      <c r="DC1480" s="778"/>
      <c r="DD1480" s="778"/>
      <c r="DE1480" s="778"/>
      <c r="DF1480" s="778"/>
      <c r="DG1480" s="778"/>
      <c r="DH1480" s="778"/>
      <c r="DI1480" s="778"/>
      <c r="DJ1480" s="778"/>
      <c r="DK1480" s="778"/>
      <c r="DL1480" s="778"/>
      <c r="DM1480" s="778"/>
      <c r="DN1480" s="778"/>
      <c r="DO1480" s="778"/>
      <c r="DP1480" s="778"/>
      <c r="DQ1480" s="778"/>
      <c r="DR1480" s="778"/>
      <c r="DS1480" s="778"/>
      <c r="DT1480" s="778"/>
      <c r="DU1480" s="778"/>
      <c r="DV1480" s="778"/>
      <c r="DW1480" s="778"/>
      <c r="DX1480" s="778"/>
      <c r="DY1480" s="778"/>
      <c r="DZ1480" s="778"/>
      <c r="EA1480" s="778"/>
      <c r="EB1480" s="778"/>
      <c r="EC1480" s="778"/>
      <c r="ED1480" s="778"/>
      <c r="EE1480" s="778"/>
      <c r="EF1480" s="778"/>
      <c r="EG1480" s="778"/>
      <c r="EH1480" s="778"/>
      <c r="EI1480" s="778"/>
      <c r="EJ1480" s="778"/>
      <c r="EK1480" s="778"/>
      <c r="EL1480" s="778"/>
      <c r="EM1480" s="778"/>
      <c r="EN1480" s="778"/>
      <c r="EO1480" s="778"/>
      <c r="EP1480" s="778"/>
      <c r="EQ1480" s="778"/>
      <c r="ER1480" s="778"/>
      <c r="ES1480" s="778"/>
      <c r="ET1480" s="778"/>
      <c r="EU1480" s="778"/>
      <c r="EV1480" s="778"/>
      <c r="EW1480" s="778"/>
      <c r="EX1480" s="778"/>
      <c r="EY1480" s="778"/>
      <c r="EZ1480" s="778"/>
      <c r="FA1480" s="778"/>
      <c r="FB1480" s="778"/>
      <c r="FC1480" s="778"/>
      <c r="FD1480" s="778"/>
      <c r="FE1480" s="778"/>
      <c r="FF1480" s="778"/>
      <c r="FG1480" s="778"/>
      <c r="FH1480" s="778"/>
      <c r="FI1480" s="778"/>
      <c r="FJ1480" s="778"/>
      <c r="FK1480" s="778"/>
      <c r="FL1480" s="778"/>
      <c r="FM1480" s="778"/>
      <c r="FN1480" s="778"/>
      <c r="FO1480" s="778"/>
      <c r="FP1480" s="778"/>
      <c r="FQ1480" s="778"/>
      <c r="FR1480" s="778"/>
      <c r="FS1480" s="778"/>
      <c r="FT1480" s="778"/>
      <c r="FU1480" s="778"/>
      <c r="FV1480" s="778"/>
      <c r="FW1480" s="778"/>
      <c r="FX1480" s="778"/>
      <c r="FY1480" s="778"/>
      <c r="FZ1480" s="778"/>
      <c r="GA1480" s="778"/>
      <c r="GB1480" s="778"/>
      <c r="GC1480" s="778"/>
      <c r="GD1480" s="778"/>
      <c r="GE1480" s="778"/>
      <c r="GF1480" s="778"/>
      <c r="GG1480" s="778"/>
      <c r="GH1480" s="778"/>
      <c r="GI1480" s="778"/>
      <c r="GJ1480" s="778"/>
      <c r="GK1480" s="778"/>
      <c r="GL1480" s="778"/>
      <c r="GM1480" s="778"/>
      <c r="GN1480" s="778"/>
      <c r="GO1480" s="778"/>
      <c r="GP1480" s="778"/>
      <c r="GQ1480" s="778"/>
      <c r="GR1480" s="778"/>
      <c r="GS1480" s="778"/>
      <c r="GT1480" s="778"/>
      <c r="GU1480" s="778"/>
      <c r="GV1480" s="778"/>
      <c r="GW1480" s="778"/>
      <c r="GX1480" s="778"/>
      <c r="GY1480" s="778"/>
      <c r="GZ1480" s="778"/>
      <c r="HA1480" s="778"/>
      <c r="HB1480" s="778"/>
      <c r="HC1480" s="778"/>
      <c r="HD1480" s="778"/>
      <c r="HE1480" s="778"/>
      <c r="HF1480" s="778"/>
      <c r="HG1480" s="778"/>
      <c r="HH1480" s="778"/>
    </row>
    <row r="1481" spans="1:216" s="782" customFormat="1">
      <c r="A1481" s="779"/>
      <c r="B1481" s="780"/>
      <c r="C1481" s="780"/>
      <c r="D1481" s="780"/>
      <c r="E1481" s="780"/>
      <c r="F1481" s="780"/>
      <c r="G1481" s="780"/>
      <c r="H1481" s="780"/>
      <c r="I1481" s="780"/>
      <c r="J1481" s="780"/>
      <c r="K1481" s="780"/>
      <c r="L1481" s="780"/>
      <c r="M1481" s="780"/>
      <c r="N1481" s="780"/>
      <c r="O1481" s="780"/>
      <c r="P1481" s="780"/>
      <c r="Q1481" s="781"/>
      <c r="R1481" s="778"/>
      <c r="S1481" s="778"/>
      <c r="T1481" s="778"/>
      <c r="U1481" s="778"/>
      <c r="V1481" s="778"/>
      <c r="W1481" s="778"/>
      <c r="X1481" s="778"/>
      <c r="Y1481" s="778"/>
      <c r="Z1481" s="778"/>
      <c r="AA1481" s="778"/>
      <c r="AB1481" s="778"/>
      <c r="AC1481" s="778"/>
      <c r="AD1481" s="778"/>
      <c r="AE1481" s="778"/>
      <c r="AF1481" s="778"/>
      <c r="AG1481" s="778"/>
      <c r="AH1481" s="778"/>
      <c r="AI1481" s="778"/>
      <c r="AJ1481" s="778"/>
      <c r="AK1481" s="778"/>
      <c r="AL1481" s="778"/>
      <c r="AM1481" s="778"/>
      <c r="AN1481" s="778"/>
      <c r="AO1481" s="778"/>
      <c r="AP1481" s="778"/>
      <c r="AQ1481" s="778"/>
      <c r="AR1481" s="778"/>
      <c r="AS1481" s="778"/>
      <c r="AT1481" s="778"/>
      <c r="AU1481" s="778"/>
      <c r="AV1481" s="778"/>
      <c r="AW1481" s="778"/>
      <c r="AX1481" s="778"/>
      <c r="AY1481" s="778"/>
      <c r="AZ1481" s="778"/>
      <c r="BA1481" s="778"/>
      <c r="BB1481" s="778"/>
      <c r="BC1481" s="778"/>
      <c r="BD1481" s="778"/>
      <c r="BE1481" s="778"/>
      <c r="BF1481" s="778"/>
      <c r="BG1481" s="778"/>
      <c r="BH1481" s="778"/>
      <c r="BI1481" s="778"/>
      <c r="BJ1481" s="778"/>
      <c r="BK1481" s="778"/>
      <c r="BL1481" s="778"/>
      <c r="BM1481" s="778"/>
      <c r="BN1481" s="778"/>
      <c r="BO1481" s="778"/>
      <c r="BP1481" s="778"/>
      <c r="BQ1481" s="778"/>
      <c r="BR1481" s="778"/>
      <c r="BS1481" s="778"/>
      <c r="BT1481" s="778"/>
      <c r="BU1481" s="778"/>
      <c r="BV1481" s="778"/>
      <c r="BW1481" s="778"/>
      <c r="BX1481" s="778"/>
      <c r="BY1481" s="778"/>
      <c r="BZ1481" s="778"/>
      <c r="CA1481" s="778"/>
      <c r="CB1481" s="778"/>
      <c r="CC1481" s="778"/>
      <c r="CD1481" s="778"/>
      <c r="CE1481" s="778"/>
      <c r="CF1481" s="778"/>
      <c r="CG1481" s="778"/>
      <c r="CH1481" s="778"/>
      <c r="CI1481" s="778"/>
      <c r="CJ1481" s="778"/>
      <c r="CK1481" s="778"/>
      <c r="CL1481" s="778"/>
      <c r="CM1481" s="778"/>
      <c r="CN1481" s="778"/>
      <c r="CO1481" s="778"/>
      <c r="CP1481" s="778"/>
      <c r="CQ1481" s="778"/>
      <c r="CR1481" s="778"/>
      <c r="CS1481" s="778"/>
      <c r="CT1481" s="778"/>
      <c r="CU1481" s="778"/>
      <c r="CV1481" s="778"/>
      <c r="CW1481" s="778"/>
      <c r="CX1481" s="778"/>
      <c r="CY1481" s="778"/>
      <c r="CZ1481" s="778"/>
      <c r="DA1481" s="778"/>
      <c r="DB1481" s="778"/>
      <c r="DC1481" s="778"/>
      <c r="DD1481" s="778"/>
      <c r="DE1481" s="778"/>
      <c r="DF1481" s="778"/>
      <c r="DG1481" s="778"/>
      <c r="DH1481" s="778"/>
      <c r="DI1481" s="778"/>
      <c r="DJ1481" s="778"/>
      <c r="DK1481" s="778"/>
      <c r="DL1481" s="778"/>
      <c r="DM1481" s="778"/>
      <c r="DN1481" s="778"/>
      <c r="DO1481" s="778"/>
      <c r="DP1481" s="778"/>
      <c r="DQ1481" s="778"/>
      <c r="DR1481" s="778"/>
      <c r="DS1481" s="778"/>
      <c r="DT1481" s="778"/>
      <c r="DU1481" s="778"/>
      <c r="DV1481" s="778"/>
      <c r="DW1481" s="778"/>
      <c r="DX1481" s="778"/>
      <c r="DY1481" s="778"/>
      <c r="DZ1481" s="778"/>
      <c r="EA1481" s="778"/>
      <c r="EB1481" s="778"/>
      <c r="EC1481" s="778"/>
      <c r="ED1481" s="778"/>
      <c r="EE1481" s="778"/>
      <c r="EF1481" s="778"/>
      <c r="EG1481" s="778"/>
      <c r="EH1481" s="778"/>
      <c r="EI1481" s="778"/>
      <c r="EJ1481" s="778"/>
      <c r="EK1481" s="778"/>
      <c r="EL1481" s="778"/>
      <c r="EM1481" s="778"/>
      <c r="EN1481" s="778"/>
      <c r="EO1481" s="778"/>
      <c r="EP1481" s="778"/>
      <c r="EQ1481" s="778"/>
      <c r="ER1481" s="778"/>
      <c r="ES1481" s="778"/>
      <c r="ET1481" s="778"/>
      <c r="EU1481" s="778"/>
      <c r="EV1481" s="778"/>
      <c r="EW1481" s="778"/>
      <c r="EX1481" s="778"/>
      <c r="EY1481" s="778"/>
      <c r="EZ1481" s="778"/>
      <c r="FA1481" s="778"/>
      <c r="FB1481" s="778"/>
      <c r="FC1481" s="778"/>
      <c r="FD1481" s="778"/>
      <c r="FE1481" s="778"/>
      <c r="FF1481" s="778"/>
      <c r="FG1481" s="778"/>
      <c r="FH1481" s="778"/>
      <c r="FI1481" s="778"/>
      <c r="FJ1481" s="778"/>
      <c r="FK1481" s="778"/>
      <c r="FL1481" s="778"/>
      <c r="FM1481" s="778"/>
      <c r="FN1481" s="778"/>
      <c r="FO1481" s="778"/>
      <c r="FP1481" s="778"/>
      <c r="FQ1481" s="778"/>
      <c r="FR1481" s="778"/>
      <c r="FS1481" s="778"/>
      <c r="FT1481" s="778"/>
      <c r="FU1481" s="778"/>
      <c r="FV1481" s="778"/>
      <c r="FW1481" s="778"/>
      <c r="FX1481" s="778"/>
      <c r="FY1481" s="778"/>
      <c r="FZ1481" s="778"/>
      <c r="GA1481" s="778"/>
      <c r="GB1481" s="778"/>
      <c r="GC1481" s="778"/>
      <c r="GD1481" s="778"/>
      <c r="GE1481" s="778"/>
      <c r="GF1481" s="778"/>
      <c r="GG1481" s="778"/>
      <c r="GH1481" s="778"/>
      <c r="GI1481" s="778"/>
      <c r="GJ1481" s="778"/>
      <c r="GK1481" s="778"/>
      <c r="GL1481" s="778"/>
      <c r="GM1481" s="778"/>
      <c r="GN1481" s="778"/>
      <c r="GO1481" s="778"/>
      <c r="GP1481" s="778"/>
      <c r="GQ1481" s="778"/>
      <c r="GR1481" s="778"/>
      <c r="GS1481" s="778"/>
      <c r="GT1481" s="778"/>
      <c r="GU1481" s="778"/>
      <c r="GV1481" s="778"/>
      <c r="GW1481" s="778"/>
      <c r="GX1481" s="778"/>
      <c r="GY1481" s="778"/>
      <c r="GZ1481" s="778"/>
      <c r="HA1481" s="778"/>
      <c r="HB1481" s="778"/>
      <c r="HC1481" s="778"/>
      <c r="HD1481" s="778"/>
      <c r="HE1481" s="778"/>
      <c r="HF1481" s="778"/>
      <c r="HG1481" s="778"/>
      <c r="HH1481" s="778"/>
    </row>
    <row r="1482" spans="1:216" s="782" customFormat="1">
      <c r="A1482" s="779"/>
      <c r="B1482" s="780"/>
      <c r="C1482" s="780"/>
      <c r="D1482" s="780"/>
      <c r="E1482" s="780"/>
      <c r="F1482" s="780"/>
      <c r="G1482" s="780"/>
      <c r="H1482" s="780"/>
      <c r="I1482" s="780"/>
      <c r="J1482" s="780"/>
      <c r="K1482" s="780"/>
      <c r="L1482" s="780"/>
      <c r="M1482" s="780"/>
      <c r="N1482" s="780"/>
      <c r="O1482" s="780"/>
      <c r="P1482" s="780"/>
      <c r="Q1482" s="781"/>
      <c r="R1482" s="778"/>
      <c r="S1482" s="778"/>
      <c r="T1482" s="778"/>
      <c r="U1482" s="778"/>
      <c r="V1482" s="778"/>
      <c r="W1482" s="778"/>
      <c r="X1482" s="778"/>
      <c r="Y1482" s="778"/>
      <c r="Z1482" s="778"/>
      <c r="AA1482" s="778"/>
      <c r="AB1482" s="778"/>
      <c r="AC1482" s="778"/>
      <c r="AD1482" s="778"/>
      <c r="AE1482" s="778"/>
      <c r="AF1482" s="778"/>
      <c r="AG1482" s="778"/>
      <c r="AH1482" s="778"/>
      <c r="AI1482" s="778"/>
      <c r="AJ1482" s="778"/>
      <c r="AK1482" s="778"/>
      <c r="AL1482" s="778"/>
      <c r="AM1482" s="778"/>
      <c r="AN1482" s="778"/>
      <c r="AO1482" s="778"/>
      <c r="AP1482" s="778"/>
      <c r="AQ1482" s="778"/>
      <c r="AR1482" s="778"/>
      <c r="AS1482" s="778"/>
      <c r="AT1482" s="778"/>
      <c r="AU1482" s="778"/>
      <c r="AV1482" s="778"/>
      <c r="AW1482" s="778"/>
      <c r="AX1482" s="778"/>
      <c r="AY1482" s="778"/>
      <c r="AZ1482" s="778"/>
      <c r="BA1482" s="778"/>
      <c r="BB1482" s="778"/>
      <c r="BC1482" s="778"/>
      <c r="BD1482" s="778"/>
      <c r="BE1482" s="778"/>
      <c r="BF1482" s="778"/>
      <c r="BG1482" s="778"/>
      <c r="BH1482" s="778"/>
      <c r="BI1482" s="778"/>
      <c r="BJ1482" s="778"/>
      <c r="BK1482" s="778"/>
      <c r="BL1482" s="778"/>
      <c r="BM1482" s="778"/>
      <c r="BN1482" s="778"/>
      <c r="BO1482" s="778"/>
      <c r="BP1482" s="778"/>
      <c r="BQ1482" s="778"/>
      <c r="BR1482" s="778"/>
      <c r="BS1482" s="778"/>
      <c r="BT1482" s="778"/>
      <c r="BU1482" s="778"/>
      <c r="BV1482" s="778"/>
      <c r="BW1482" s="778"/>
      <c r="BX1482" s="778"/>
      <c r="BY1482" s="778"/>
      <c r="BZ1482" s="778"/>
      <c r="CA1482" s="778"/>
      <c r="CB1482" s="778"/>
      <c r="CC1482" s="778"/>
      <c r="CD1482" s="778"/>
      <c r="CE1482" s="778"/>
      <c r="CF1482" s="778"/>
      <c r="CG1482" s="778"/>
      <c r="CH1482" s="778"/>
      <c r="CI1482" s="778"/>
      <c r="CJ1482" s="778"/>
      <c r="CK1482" s="778"/>
      <c r="CL1482" s="778"/>
      <c r="CM1482" s="778"/>
      <c r="CN1482" s="778"/>
      <c r="CO1482" s="778"/>
      <c r="CP1482" s="778"/>
      <c r="CQ1482" s="778"/>
      <c r="CR1482" s="778"/>
      <c r="CS1482" s="778"/>
      <c r="CT1482" s="778"/>
      <c r="CU1482" s="778"/>
      <c r="CV1482" s="778"/>
      <c r="CW1482" s="778"/>
      <c r="CX1482" s="778"/>
      <c r="CY1482" s="778"/>
      <c r="CZ1482" s="778"/>
      <c r="DA1482" s="778"/>
      <c r="DB1482" s="778"/>
      <c r="DC1482" s="778"/>
      <c r="DD1482" s="778"/>
      <c r="DE1482" s="778"/>
      <c r="DF1482" s="778"/>
      <c r="DG1482" s="778"/>
      <c r="DH1482" s="778"/>
      <c r="DI1482" s="778"/>
      <c r="DJ1482" s="778"/>
      <c r="DK1482" s="778"/>
      <c r="DL1482" s="778"/>
      <c r="DM1482" s="778"/>
      <c r="DN1482" s="778"/>
      <c r="DO1482" s="778"/>
      <c r="DP1482" s="778"/>
      <c r="DQ1482" s="778"/>
      <c r="DR1482" s="778"/>
      <c r="DS1482" s="778"/>
      <c r="DT1482" s="778"/>
      <c r="DU1482" s="778"/>
      <c r="DV1482" s="778"/>
      <c r="DW1482" s="778"/>
      <c r="DX1482" s="778"/>
      <c r="DY1482" s="778"/>
      <c r="DZ1482" s="778"/>
      <c r="EA1482" s="778"/>
      <c r="EB1482" s="778"/>
      <c r="EC1482" s="778"/>
      <c r="ED1482" s="778"/>
      <c r="EE1482" s="778"/>
      <c r="EF1482" s="778"/>
      <c r="EG1482" s="778"/>
      <c r="EH1482" s="778"/>
      <c r="EI1482" s="778"/>
      <c r="EJ1482" s="778"/>
      <c r="EK1482" s="778"/>
      <c r="EL1482" s="778"/>
      <c r="EM1482" s="778"/>
      <c r="EN1482" s="778"/>
      <c r="EO1482" s="778"/>
      <c r="EP1482" s="778"/>
      <c r="EQ1482" s="778"/>
      <c r="ER1482" s="778"/>
      <c r="ES1482" s="778"/>
      <c r="ET1482" s="778"/>
      <c r="EU1482" s="778"/>
      <c r="EV1482" s="778"/>
      <c r="EW1482" s="778"/>
      <c r="EX1482" s="778"/>
      <c r="EY1482" s="778"/>
      <c r="EZ1482" s="778"/>
      <c r="FA1482" s="778"/>
      <c r="FB1482" s="778"/>
      <c r="FC1482" s="778"/>
      <c r="FD1482" s="778"/>
      <c r="FE1482" s="778"/>
      <c r="FF1482" s="778"/>
      <c r="FG1482" s="778"/>
      <c r="FH1482" s="778"/>
      <c r="FI1482" s="778"/>
      <c r="FJ1482" s="778"/>
      <c r="FK1482" s="778"/>
      <c r="FL1482" s="778"/>
      <c r="FM1482" s="778"/>
      <c r="FN1482" s="778"/>
      <c r="FO1482" s="778"/>
      <c r="FP1482" s="778"/>
      <c r="FQ1482" s="778"/>
      <c r="FR1482" s="778"/>
      <c r="FS1482" s="778"/>
      <c r="FT1482" s="778"/>
      <c r="FU1482" s="778"/>
      <c r="FV1482" s="778"/>
      <c r="FW1482" s="778"/>
      <c r="FX1482" s="778"/>
      <c r="FY1482" s="778"/>
      <c r="FZ1482" s="778"/>
      <c r="GA1482" s="778"/>
      <c r="GB1482" s="778"/>
      <c r="GC1482" s="778"/>
      <c r="GD1482" s="778"/>
      <c r="GE1482" s="778"/>
      <c r="GF1482" s="778"/>
      <c r="GG1482" s="778"/>
      <c r="GH1482" s="778"/>
      <c r="GI1482" s="778"/>
      <c r="GJ1482" s="778"/>
      <c r="GK1482" s="778"/>
      <c r="GL1482" s="778"/>
      <c r="GM1482" s="778"/>
      <c r="GN1482" s="778"/>
      <c r="GO1482" s="778"/>
      <c r="GP1482" s="778"/>
      <c r="GQ1482" s="778"/>
      <c r="GR1482" s="778"/>
      <c r="GS1482" s="778"/>
      <c r="GT1482" s="778"/>
      <c r="GU1482" s="778"/>
      <c r="GV1482" s="778"/>
      <c r="GW1482" s="778"/>
      <c r="GX1482" s="778"/>
      <c r="GY1482" s="778"/>
      <c r="GZ1482" s="778"/>
      <c r="HA1482" s="778"/>
      <c r="HB1482" s="778"/>
      <c r="HC1482" s="778"/>
      <c r="HD1482" s="778"/>
      <c r="HE1482" s="778"/>
      <c r="HF1482" s="778"/>
      <c r="HG1482" s="778"/>
      <c r="HH1482" s="778"/>
    </row>
    <row r="1483" spans="1:216" s="782" customFormat="1">
      <c r="A1483" s="779"/>
      <c r="B1483" s="780"/>
      <c r="C1483" s="780"/>
      <c r="D1483" s="780"/>
      <c r="E1483" s="780"/>
      <c r="F1483" s="780"/>
      <c r="G1483" s="780"/>
      <c r="H1483" s="780"/>
      <c r="I1483" s="780"/>
      <c r="J1483" s="780"/>
      <c r="K1483" s="780"/>
      <c r="L1483" s="780"/>
      <c r="M1483" s="780"/>
      <c r="N1483" s="780"/>
      <c r="O1483" s="780"/>
      <c r="P1483" s="780"/>
      <c r="Q1483" s="781"/>
      <c r="R1483" s="778"/>
      <c r="S1483" s="778"/>
      <c r="T1483" s="778"/>
      <c r="U1483" s="778"/>
      <c r="V1483" s="778"/>
      <c r="W1483" s="778"/>
      <c r="X1483" s="778"/>
      <c r="Y1483" s="778"/>
      <c r="Z1483" s="778"/>
      <c r="AA1483" s="778"/>
      <c r="AB1483" s="778"/>
      <c r="AC1483" s="778"/>
      <c r="AD1483" s="778"/>
      <c r="AE1483" s="778"/>
      <c r="AF1483" s="778"/>
      <c r="AG1483" s="778"/>
      <c r="AH1483" s="778"/>
      <c r="AI1483" s="778"/>
      <c r="AJ1483" s="778"/>
      <c r="AK1483" s="778"/>
      <c r="AL1483" s="778"/>
      <c r="AM1483" s="778"/>
      <c r="AN1483" s="778"/>
      <c r="AO1483" s="778"/>
      <c r="AP1483" s="778"/>
      <c r="AQ1483" s="778"/>
      <c r="AR1483" s="778"/>
      <c r="AS1483" s="778"/>
      <c r="AT1483" s="778"/>
      <c r="AU1483" s="778"/>
      <c r="AV1483" s="778"/>
      <c r="AW1483" s="778"/>
      <c r="AX1483" s="778"/>
      <c r="AY1483" s="778"/>
      <c r="AZ1483" s="778"/>
      <c r="BA1483" s="778"/>
      <c r="BB1483" s="778"/>
      <c r="BC1483" s="778"/>
      <c r="BD1483" s="778"/>
      <c r="BE1483" s="778"/>
      <c r="BF1483" s="778"/>
      <c r="BG1483" s="778"/>
      <c r="BH1483" s="778"/>
      <c r="BI1483" s="778"/>
      <c r="BJ1483" s="778"/>
      <c r="BK1483" s="778"/>
      <c r="BL1483" s="778"/>
      <c r="BM1483" s="778"/>
      <c r="BN1483" s="778"/>
      <c r="BO1483" s="778"/>
      <c r="BP1483" s="778"/>
      <c r="BQ1483" s="778"/>
      <c r="BR1483" s="778"/>
      <c r="BS1483" s="778"/>
      <c r="BT1483" s="778"/>
      <c r="BU1483" s="778"/>
      <c r="BV1483" s="778"/>
      <c r="BW1483" s="778"/>
      <c r="BX1483" s="778"/>
      <c r="BY1483" s="778"/>
      <c r="BZ1483" s="778"/>
      <c r="CA1483" s="778"/>
      <c r="CB1483" s="778"/>
      <c r="CC1483" s="778"/>
      <c r="CD1483" s="778"/>
      <c r="CE1483" s="778"/>
      <c r="CF1483" s="778"/>
      <c r="CG1483" s="778"/>
      <c r="CH1483" s="778"/>
      <c r="CI1483" s="778"/>
      <c r="CJ1483" s="778"/>
      <c r="CK1483" s="778"/>
      <c r="CL1483" s="778"/>
      <c r="CM1483" s="778"/>
      <c r="CN1483" s="778"/>
      <c r="CO1483" s="778"/>
      <c r="CP1483" s="778"/>
      <c r="CQ1483" s="778"/>
      <c r="CR1483" s="778"/>
      <c r="CS1483" s="778"/>
      <c r="CT1483" s="778"/>
      <c r="CU1483" s="778"/>
      <c r="CV1483" s="778"/>
      <c r="CW1483" s="778"/>
      <c r="CX1483" s="778"/>
      <c r="CY1483" s="778"/>
      <c r="CZ1483" s="778"/>
      <c r="DA1483" s="778"/>
      <c r="DB1483" s="778"/>
      <c r="DC1483" s="778"/>
      <c r="DD1483" s="778"/>
      <c r="DE1483" s="778"/>
      <c r="DF1483" s="778"/>
      <c r="DG1483" s="778"/>
      <c r="DH1483" s="778"/>
      <c r="DI1483" s="778"/>
      <c r="DJ1483" s="778"/>
      <c r="DK1483" s="778"/>
      <c r="DL1483" s="778"/>
      <c r="DM1483" s="778"/>
      <c r="DN1483" s="778"/>
      <c r="DO1483" s="778"/>
      <c r="DP1483" s="778"/>
      <c r="DQ1483" s="778"/>
      <c r="DR1483" s="778"/>
      <c r="DS1483" s="778"/>
      <c r="DT1483" s="778"/>
      <c r="DU1483" s="778"/>
      <c r="DV1483" s="778"/>
      <c r="DW1483" s="778"/>
      <c r="DX1483" s="778"/>
      <c r="DY1483" s="778"/>
      <c r="DZ1483" s="778"/>
      <c r="EA1483" s="778"/>
      <c r="EB1483" s="778"/>
      <c r="EC1483" s="778"/>
      <c r="ED1483" s="778"/>
      <c r="EE1483" s="778"/>
      <c r="EF1483" s="778"/>
      <c r="EG1483" s="778"/>
      <c r="EH1483" s="778"/>
      <c r="EI1483" s="778"/>
      <c r="EJ1483" s="778"/>
      <c r="EK1483" s="778"/>
      <c r="EL1483" s="778"/>
      <c r="EM1483" s="778"/>
      <c r="EN1483" s="778"/>
      <c r="EO1483" s="778"/>
      <c r="EP1483" s="778"/>
      <c r="EQ1483" s="778"/>
      <c r="ER1483" s="778"/>
      <c r="ES1483" s="778"/>
      <c r="ET1483" s="778"/>
      <c r="EU1483" s="778"/>
      <c r="EV1483" s="778"/>
      <c r="EW1483" s="778"/>
      <c r="EX1483" s="778"/>
      <c r="EY1483" s="778"/>
      <c r="EZ1483" s="778"/>
      <c r="FA1483" s="778"/>
      <c r="FB1483" s="778"/>
      <c r="FC1483" s="778"/>
      <c r="FD1483" s="778"/>
      <c r="FE1483" s="778"/>
      <c r="FF1483" s="778"/>
      <c r="FG1483" s="778"/>
      <c r="FH1483" s="778"/>
      <c r="FI1483" s="778"/>
      <c r="FJ1483" s="778"/>
      <c r="FK1483" s="778"/>
      <c r="FL1483" s="778"/>
      <c r="FM1483" s="778"/>
      <c r="FN1483" s="778"/>
      <c r="FO1483" s="778"/>
      <c r="FP1483" s="778"/>
      <c r="FQ1483" s="778"/>
      <c r="FR1483" s="778"/>
      <c r="FS1483" s="778"/>
      <c r="FT1483" s="778"/>
      <c r="FU1483" s="778"/>
      <c r="FV1483" s="778"/>
      <c r="FW1483" s="778"/>
      <c r="FX1483" s="778"/>
      <c r="FY1483" s="778"/>
      <c r="FZ1483" s="778"/>
      <c r="GA1483" s="778"/>
      <c r="GB1483" s="778"/>
      <c r="GC1483" s="778"/>
      <c r="GD1483" s="778"/>
      <c r="GE1483" s="778"/>
      <c r="GF1483" s="778"/>
      <c r="GG1483" s="778"/>
      <c r="GH1483" s="778"/>
      <c r="GI1483" s="778"/>
      <c r="GJ1483" s="778"/>
      <c r="GK1483" s="778"/>
      <c r="GL1483" s="778"/>
      <c r="GM1483" s="778"/>
      <c r="GN1483" s="778"/>
      <c r="GO1483" s="778"/>
      <c r="GP1483" s="778"/>
      <c r="GQ1483" s="778"/>
      <c r="GR1483" s="778"/>
      <c r="GS1483" s="778"/>
      <c r="GT1483" s="778"/>
      <c r="GU1483" s="778"/>
      <c r="GV1483" s="778"/>
      <c r="GW1483" s="778"/>
      <c r="GX1483" s="778"/>
      <c r="GY1483" s="778"/>
      <c r="GZ1483" s="778"/>
      <c r="HA1483" s="778"/>
      <c r="HB1483" s="778"/>
      <c r="HC1483" s="778"/>
      <c r="HD1483" s="778"/>
      <c r="HE1483" s="778"/>
      <c r="HF1483" s="778"/>
      <c r="HG1483" s="778"/>
      <c r="HH1483" s="778"/>
    </row>
    <row r="1484" spans="1:216" s="782" customFormat="1">
      <c r="A1484" s="779"/>
      <c r="B1484" s="780"/>
      <c r="C1484" s="780"/>
      <c r="D1484" s="780"/>
      <c r="E1484" s="780"/>
      <c r="F1484" s="780"/>
      <c r="G1484" s="780"/>
      <c r="H1484" s="780"/>
      <c r="I1484" s="780"/>
      <c r="J1484" s="780"/>
      <c r="K1484" s="780"/>
      <c r="L1484" s="780"/>
      <c r="M1484" s="780"/>
      <c r="N1484" s="780"/>
      <c r="O1484" s="780"/>
      <c r="P1484" s="780"/>
      <c r="Q1484" s="781"/>
      <c r="R1484" s="778"/>
      <c r="S1484" s="778"/>
      <c r="T1484" s="778"/>
      <c r="U1484" s="778"/>
      <c r="V1484" s="778"/>
      <c r="W1484" s="778"/>
      <c r="X1484" s="778"/>
      <c r="Y1484" s="778"/>
      <c r="Z1484" s="778"/>
      <c r="AA1484" s="778"/>
      <c r="AB1484" s="778"/>
      <c r="AC1484" s="778"/>
      <c r="AD1484" s="778"/>
      <c r="AE1484" s="778"/>
      <c r="AF1484" s="778"/>
      <c r="AG1484" s="778"/>
      <c r="AH1484" s="778"/>
      <c r="AI1484" s="778"/>
      <c r="AJ1484" s="778"/>
      <c r="AK1484" s="778"/>
      <c r="AL1484" s="778"/>
      <c r="AM1484" s="778"/>
      <c r="AN1484" s="778"/>
      <c r="AO1484" s="778"/>
      <c r="AP1484" s="778"/>
      <c r="AQ1484" s="778"/>
      <c r="AR1484" s="778"/>
      <c r="AS1484" s="778"/>
      <c r="AT1484" s="778"/>
      <c r="AU1484" s="778"/>
      <c r="AV1484" s="778"/>
      <c r="AW1484" s="778"/>
      <c r="AX1484" s="778"/>
      <c r="AY1484" s="778"/>
      <c r="AZ1484" s="778"/>
      <c r="BA1484" s="778"/>
      <c r="BB1484" s="778"/>
      <c r="BC1484" s="778"/>
      <c r="BD1484" s="778"/>
      <c r="BE1484" s="778"/>
      <c r="BF1484" s="778"/>
      <c r="BG1484" s="778"/>
      <c r="BH1484" s="778"/>
      <c r="BI1484" s="778"/>
      <c r="BJ1484" s="778"/>
      <c r="BK1484" s="778"/>
      <c r="BL1484" s="778"/>
      <c r="BM1484" s="778"/>
      <c r="BN1484" s="778"/>
      <c r="BO1484" s="778"/>
      <c r="BP1484" s="778"/>
      <c r="BQ1484" s="778"/>
      <c r="BR1484" s="778"/>
      <c r="BS1484" s="778"/>
      <c r="BT1484" s="778"/>
      <c r="BU1484" s="778"/>
      <c r="BV1484" s="778"/>
      <c r="BW1484" s="778"/>
      <c r="BX1484" s="778"/>
      <c r="BY1484" s="778"/>
      <c r="BZ1484" s="778"/>
      <c r="CA1484" s="778"/>
      <c r="CB1484" s="778"/>
      <c r="CC1484" s="778"/>
      <c r="CD1484" s="778"/>
      <c r="CE1484" s="778"/>
      <c r="CF1484" s="778"/>
      <c r="CG1484" s="778"/>
      <c r="CH1484" s="778"/>
      <c r="CI1484" s="778"/>
      <c r="CJ1484" s="778"/>
      <c r="CK1484" s="778"/>
      <c r="CL1484" s="778"/>
      <c r="CM1484" s="778"/>
      <c r="CN1484" s="778"/>
      <c r="CO1484" s="778"/>
      <c r="CP1484" s="778"/>
      <c r="CQ1484" s="778"/>
      <c r="CR1484" s="778"/>
      <c r="CS1484" s="778"/>
      <c r="CT1484" s="778"/>
      <c r="CU1484" s="778"/>
      <c r="CV1484" s="778"/>
      <c r="CW1484" s="778"/>
      <c r="CX1484" s="778"/>
      <c r="CY1484" s="778"/>
      <c r="CZ1484" s="778"/>
      <c r="DA1484" s="778"/>
      <c r="DB1484" s="778"/>
      <c r="DC1484" s="778"/>
      <c r="DD1484" s="778"/>
      <c r="DE1484" s="778"/>
      <c r="DF1484" s="778"/>
      <c r="DG1484" s="778"/>
      <c r="DH1484" s="778"/>
      <c r="DI1484" s="778"/>
      <c r="DJ1484" s="778"/>
      <c r="DK1484" s="778"/>
      <c r="DL1484" s="778"/>
      <c r="DM1484" s="778"/>
      <c r="DN1484" s="778"/>
      <c r="DO1484" s="778"/>
      <c r="DP1484" s="778"/>
      <c r="DQ1484" s="778"/>
      <c r="DR1484" s="778"/>
      <c r="DS1484" s="778"/>
      <c r="DT1484" s="778"/>
      <c r="DU1484" s="778"/>
      <c r="DV1484" s="778"/>
      <c r="DW1484" s="778"/>
      <c r="DX1484" s="778"/>
      <c r="DY1484" s="778"/>
      <c r="DZ1484" s="778"/>
      <c r="EA1484" s="778"/>
      <c r="EB1484" s="778"/>
      <c r="EC1484" s="778"/>
      <c r="ED1484" s="778"/>
      <c r="EE1484" s="778"/>
      <c r="EF1484" s="778"/>
      <c r="EG1484" s="778"/>
      <c r="EH1484" s="778"/>
      <c r="EI1484" s="778"/>
      <c r="EJ1484" s="778"/>
      <c r="EK1484" s="778"/>
      <c r="EL1484" s="778"/>
      <c r="EM1484" s="778"/>
      <c r="EN1484" s="778"/>
      <c r="EO1484" s="778"/>
      <c r="EP1484" s="778"/>
      <c r="EQ1484" s="778"/>
      <c r="ER1484" s="778"/>
      <c r="ES1484" s="778"/>
      <c r="ET1484" s="778"/>
      <c r="EU1484" s="778"/>
      <c r="EV1484" s="778"/>
      <c r="EW1484" s="778"/>
      <c r="EX1484" s="778"/>
      <c r="EY1484" s="778"/>
      <c r="EZ1484" s="778"/>
      <c r="FA1484" s="778"/>
      <c r="FB1484" s="778"/>
      <c r="FC1484" s="778"/>
      <c r="FD1484" s="778"/>
      <c r="FE1484" s="778"/>
      <c r="FF1484" s="778"/>
      <c r="FG1484" s="778"/>
      <c r="FH1484" s="778"/>
      <c r="FI1484" s="778"/>
      <c r="FJ1484" s="778"/>
      <c r="FK1484" s="778"/>
      <c r="FL1484" s="778"/>
      <c r="FM1484" s="778"/>
      <c r="FN1484" s="778"/>
      <c r="FO1484" s="778"/>
      <c r="FP1484" s="778"/>
      <c r="FQ1484" s="778"/>
      <c r="FR1484" s="778"/>
      <c r="FS1484" s="778"/>
      <c r="FT1484" s="778"/>
      <c r="FU1484" s="778"/>
      <c r="FV1484" s="778"/>
      <c r="FW1484" s="778"/>
      <c r="FX1484" s="778"/>
      <c r="FY1484" s="778"/>
      <c r="FZ1484" s="778"/>
      <c r="GA1484" s="778"/>
      <c r="GB1484" s="778"/>
      <c r="GC1484" s="778"/>
      <c r="GD1484" s="778"/>
      <c r="GE1484" s="778"/>
      <c r="GF1484" s="778"/>
      <c r="GG1484" s="778"/>
      <c r="GH1484" s="778"/>
      <c r="GI1484" s="778"/>
      <c r="GJ1484" s="778"/>
      <c r="GK1484" s="778"/>
      <c r="GL1484" s="778"/>
      <c r="GM1484" s="778"/>
      <c r="GN1484" s="778"/>
      <c r="GO1484" s="778"/>
      <c r="GP1484" s="778"/>
      <c r="GQ1484" s="778"/>
      <c r="GR1484" s="778"/>
      <c r="GS1484" s="778"/>
      <c r="GT1484" s="778"/>
      <c r="GU1484" s="778"/>
      <c r="GV1484" s="778"/>
      <c r="GW1484" s="778"/>
      <c r="GX1484" s="778"/>
      <c r="GY1484" s="778"/>
      <c r="GZ1484" s="778"/>
      <c r="HA1484" s="778"/>
      <c r="HB1484" s="778"/>
      <c r="HC1484" s="778"/>
      <c r="HD1484" s="778"/>
      <c r="HE1484" s="778"/>
      <c r="HF1484" s="778"/>
      <c r="HG1484" s="778"/>
      <c r="HH1484" s="778"/>
    </row>
    <row r="1485" spans="1:216" s="782" customFormat="1">
      <c r="A1485" s="779"/>
      <c r="B1485" s="780"/>
      <c r="C1485" s="780"/>
      <c r="D1485" s="780"/>
      <c r="E1485" s="780"/>
      <c r="F1485" s="780"/>
      <c r="G1485" s="780"/>
      <c r="H1485" s="780"/>
      <c r="I1485" s="780"/>
      <c r="J1485" s="780"/>
      <c r="K1485" s="780"/>
      <c r="L1485" s="780"/>
      <c r="M1485" s="780"/>
      <c r="N1485" s="780"/>
      <c r="O1485" s="780"/>
      <c r="P1485" s="780"/>
      <c r="Q1485" s="781"/>
      <c r="R1485" s="778"/>
      <c r="S1485" s="778"/>
      <c r="T1485" s="778"/>
      <c r="U1485" s="778"/>
      <c r="V1485" s="778"/>
      <c r="W1485" s="778"/>
      <c r="X1485" s="778"/>
      <c r="Y1485" s="778"/>
      <c r="Z1485" s="778"/>
      <c r="AA1485" s="778"/>
      <c r="AB1485" s="778"/>
      <c r="AC1485" s="778"/>
      <c r="AD1485" s="778"/>
      <c r="AE1485" s="778"/>
      <c r="AF1485" s="778"/>
      <c r="AG1485" s="778"/>
      <c r="AH1485" s="778"/>
      <c r="AI1485" s="778"/>
      <c r="AJ1485" s="778"/>
      <c r="AK1485" s="778"/>
      <c r="AL1485" s="778"/>
      <c r="AM1485" s="778"/>
      <c r="AN1485" s="778"/>
      <c r="AO1485" s="778"/>
      <c r="AP1485" s="778"/>
      <c r="AQ1485" s="778"/>
      <c r="AR1485" s="778"/>
      <c r="AS1485" s="778"/>
      <c r="AT1485" s="778"/>
      <c r="AU1485" s="778"/>
      <c r="AV1485" s="778"/>
      <c r="AW1485" s="778"/>
      <c r="AX1485" s="778"/>
      <c r="AY1485" s="778"/>
      <c r="AZ1485" s="778"/>
      <c r="BA1485" s="778"/>
      <c r="BB1485" s="778"/>
      <c r="BC1485" s="778"/>
      <c r="BD1485" s="778"/>
      <c r="BE1485" s="778"/>
      <c r="BF1485" s="778"/>
      <c r="BG1485" s="778"/>
      <c r="BH1485" s="778"/>
      <c r="BI1485" s="778"/>
      <c r="BJ1485" s="778"/>
      <c r="BK1485" s="778"/>
      <c r="BL1485" s="778"/>
      <c r="BM1485" s="778"/>
      <c r="BN1485" s="778"/>
      <c r="BO1485" s="778"/>
      <c r="BP1485" s="778"/>
      <c r="BQ1485" s="778"/>
      <c r="BR1485" s="778"/>
      <c r="BS1485" s="778"/>
      <c r="BT1485" s="778"/>
      <c r="BU1485" s="778"/>
      <c r="BV1485" s="778"/>
      <c r="BW1485" s="778"/>
      <c r="BX1485" s="778"/>
      <c r="BY1485" s="778"/>
      <c r="BZ1485" s="778"/>
      <c r="CA1485" s="778"/>
      <c r="CB1485" s="778"/>
      <c r="CC1485" s="778"/>
      <c r="CD1485" s="778"/>
      <c r="CE1485" s="778"/>
      <c r="CF1485" s="778"/>
      <c r="CG1485" s="778"/>
      <c r="CH1485" s="778"/>
      <c r="CI1485" s="778"/>
      <c r="CJ1485" s="778"/>
      <c r="CK1485" s="778"/>
      <c r="CL1485" s="778"/>
      <c r="CM1485" s="778"/>
      <c r="CN1485" s="778"/>
      <c r="CO1485" s="778"/>
      <c r="CP1485" s="778"/>
      <c r="CQ1485" s="778"/>
      <c r="CR1485" s="778"/>
      <c r="CS1485" s="778"/>
      <c r="CT1485" s="778"/>
      <c r="CU1485" s="778"/>
      <c r="CV1485" s="778"/>
      <c r="CW1485" s="778"/>
      <c r="CX1485" s="778"/>
      <c r="CY1485" s="778"/>
      <c r="CZ1485" s="778"/>
      <c r="DA1485" s="778"/>
      <c r="DB1485" s="778"/>
      <c r="DC1485" s="778"/>
      <c r="DD1485" s="778"/>
      <c r="DE1485" s="778"/>
      <c r="DF1485" s="778"/>
      <c r="DG1485" s="778"/>
      <c r="DH1485" s="778"/>
      <c r="DI1485" s="778"/>
      <c r="DJ1485" s="778"/>
      <c r="DK1485" s="778"/>
      <c r="DL1485" s="778"/>
      <c r="DM1485" s="778"/>
      <c r="DN1485" s="778"/>
      <c r="DO1485" s="778"/>
      <c r="DP1485" s="778"/>
      <c r="DQ1485" s="778"/>
      <c r="DR1485" s="778"/>
      <c r="DS1485" s="778"/>
      <c r="DT1485" s="778"/>
      <c r="DU1485" s="778"/>
      <c r="DV1485" s="778"/>
      <c r="DW1485" s="778"/>
      <c r="DX1485" s="778"/>
      <c r="DY1485" s="778"/>
      <c r="DZ1485" s="778"/>
      <c r="EA1485" s="778"/>
      <c r="EB1485" s="778"/>
      <c r="EC1485" s="778"/>
      <c r="ED1485" s="778"/>
      <c r="EE1485" s="778"/>
      <c r="EF1485" s="778"/>
      <c r="EG1485" s="778"/>
      <c r="EH1485" s="778"/>
      <c r="EI1485" s="778"/>
      <c r="EJ1485" s="778"/>
      <c r="EK1485" s="778"/>
      <c r="EL1485" s="778"/>
      <c r="EM1485" s="778"/>
      <c r="EN1485" s="778"/>
      <c r="EO1485" s="778"/>
      <c r="EP1485" s="778"/>
      <c r="EQ1485" s="778"/>
      <c r="ER1485" s="778"/>
      <c r="ES1485" s="778"/>
      <c r="ET1485" s="778"/>
      <c r="EU1485" s="778"/>
      <c r="EV1485" s="778"/>
      <c r="EW1485" s="778"/>
      <c r="EX1485" s="778"/>
      <c r="EY1485" s="778"/>
      <c r="EZ1485" s="778"/>
      <c r="FA1485" s="778"/>
      <c r="FB1485" s="778"/>
      <c r="FC1485" s="778"/>
      <c r="FD1485" s="778"/>
      <c r="FE1485" s="778"/>
      <c r="FF1485" s="778"/>
      <c r="FG1485" s="778"/>
      <c r="FH1485" s="778"/>
      <c r="FI1485" s="778"/>
      <c r="FJ1485" s="778"/>
      <c r="FK1485" s="778"/>
      <c r="FL1485" s="778"/>
      <c r="FM1485" s="778"/>
      <c r="FN1485" s="778"/>
      <c r="FO1485" s="778"/>
      <c r="FP1485" s="778"/>
      <c r="FQ1485" s="778"/>
      <c r="FR1485" s="778"/>
      <c r="FS1485" s="778"/>
      <c r="FT1485" s="778"/>
      <c r="FU1485" s="778"/>
      <c r="FV1485" s="778"/>
      <c r="FW1485" s="778"/>
      <c r="FX1485" s="778"/>
      <c r="FY1485" s="778"/>
      <c r="FZ1485" s="778"/>
      <c r="GA1485" s="778"/>
      <c r="GB1485" s="778"/>
      <c r="GC1485" s="778"/>
      <c r="GD1485" s="778"/>
      <c r="GE1485" s="778"/>
      <c r="GF1485" s="778"/>
      <c r="GG1485" s="778"/>
      <c r="GH1485" s="778"/>
      <c r="GI1485" s="778"/>
      <c r="GJ1485" s="778"/>
      <c r="GK1485" s="778"/>
      <c r="GL1485" s="778"/>
      <c r="GM1485" s="778"/>
      <c r="GN1485" s="778"/>
      <c r="GO1485" s="778"/>
      <c r="GP1485" s="778"/>
      <c r="GQ1485" s="778"/>
      <c r="GR1485" s="778"/>
      <c r="GS1485" s="778"/>
      <c r="GT1485" s="778"/>
      <c r="GU1485" s="778"/>
      <c r="GV1485" s="778"/>
      <c r="GW1485" s="778"/>
      <c r="GX1485" s="778"/>
      <c r="GY1485" s="778"/>
      <c r="GZ1485" s="778"/>
      <c r="HA1485" s="778"/>
      <c r="HB1485" s="778"/>
      <c r="HC1485" s="778"/>
      <c r="HD1485" s="778"/>
      <c r="HE1485" s="778"/>
      <c r="HF1485" s="778"/>
      <c r="HG1485" s="778"/>
      <c r="HH1485" s="778"/>
    </row>
    <row r="1486" spans="1:216" s="782" customFormat="1">
      <c r="A1486" s="779"/>
      <c r="B1486" s="780"/>
      <c r="C1486" s="780"/>
      <c r="D1486" s="780"/>
      <c r="E1486" s="780"/>
      <c r="F1486" s="780"/>
      <c r="G1486" s="780"/>
      <c r="H1486" s="780"/>
      <c r="I1486" s="780"/>
      <c r="J1486" s="780"/>
      <c r="K1486" s="780"/>
      <c r="L1486" s="780"/>
      <c r="M1486" s="780"/>
      <c r="N1486" s="780"/>
      <c r="O1486" s="780"/>
      <c r="P1486" s="780"/>
      <c r="Q1486" s="781"/>
      <c r="R1486" s="778"/>
      <c r="S1486" s="778"/>
      <c r="T1486" s="778"/>
      <c r="U1486" s="778"/>
      <c r="V1486" s="778"/>
      <c r="W1486" s="778"/>
      <c r="X1486" s="778"/>
      <c r="Y1486" s="778"/>
      <c r="Z1486" s="778"/>
      <c r="AA1486" s="778"/>
      <c r="AB1486" s="778"/>
      <c r="AC1486" s="778"/>
      <c r="AD1486" s="778"/>
      <c r="AE1486" s="778"/>
      <c r="AF1486" s="778"/>
      <c r="AG1486" s="778"/>
      <c r="AH1486" s="778"/>
      <c r="AI1486" s="778"/>
      <c r="AJ1486" s="778"/>
      <c r="AK1486" s="778"/>
      <c r="AL1486" s="778"/>
      <c r="AM1486" s="778"/>
      <c r="AN1486" s="778"/>
      <c r="AO1486" s="778"/>
      <c r="AP1486" s="778"/>
      <c r="AQ1486" s="778"/>
      <c r="AR1486" s="778"/>
      <c r="AS1486" s="778"/>
      <c r="AT1486" s="778"/>
      <c r="AU1486" s="778"/>
      <c r="AV1486" s="778"/>
      <c r="AW1486" s="778"/>
      <c r="AX1486" s="778"/>
      <c r="AY1486" s="778"/>
      <c r="AZ1486" s="778"/>
      <c r="BA1486" s="778"/>
      <c r="BB1486" s="778"/>
      <c r="BC1486" s="778"/>
      <c r="BD1486" s="778"/>
      <c r="BE1486" s="778"/>
      <c r="BF1486" s="778"/>
      <c r="BG1486" s="778"/>
      <c r="BH1486" s="778"/>
      <c r="BI1486" s="778"/>
      <c r="BJ1486" s="778"/>
      <c r="BK1486" s="778"/>
      <c r="BL1486" s="778"/>
      <c r="BM1486" s="778"/>
      <c r="BN1486" s="778"/>
      <c r="BO1486" s="778"/>
      <c r="BP1486" s="778"/>
      <c r="BQ1486" s="778"/>
      <c r="BR1486" s="778"/>
      <c r="BS1486" s="778"/>
      <c r="BT1486" s="778"/>
      <c r="BU1486" s="778"/>
      <c r="BV1486" s="778"/>
      <c r="BW1486" s="778"/>
      <c r="BX1486" s="778"/>
      <c r="BY1486" s="778"/>
      <c r="BZ1486" s="778"/>
      <c r="CA1486" s="778"/>
      <c r="CB1486" s="778"/>
      <c r="CC1486" s="778"/>
      <c r="CD1486" s="778"/>
      <c r="CE1486" s="778"/>
      <c r="CF1486" s="778"/>
      <c r="CG1486" s="778"/>
      <c r="CH1486" s="778"/>
      <c r="CI1486" s="778"/>
      <c r="CJ1486" s="778"/>
      <c r="CK1486" s="778"/>
      <c r="CL1486" s="778"/>
      <c r="CM1486" s="778"/>
      <c r="CN1486" s="778"/>
      <c r="CO1486" s="778"/>
      <c r="CP1486" s="778"/>
      <c r="CQ1486" s="778"/>
      <c r="CR1486" s="778"/>
      <c r="CS1486" s="778"/>
      <c r="CT1486" s="778"/>
      <c r="CU1486" s="778"/>
      <c r="CV1486" s="778"/>
      <c r="CW1486" s="778"/>
      <c r="CX1486" s="778"/>
      <c r="CY1486" s="778"/>
      <c r="CZ1486" s="778"/>
      <c r="DA1486" s="778"/>
      <c r="DB1486" s="778"/>
      <c r="DC1486" s="778"/>
      <c r="DD1486" s="778"/>
      <c r="DE1486" s="778"/>
      <c r="DF1486" s="778"/>
      <c r="DG1486" s="778"/>
      <c r="DH1486" s="778"/>
      <c r="DI1486" s="778"/>
      <c r="DJ1486" s="778"/>
      <c r="DK1486" s="778"/>
      <c r="DL1486" s="778"/>
      <c r="DM1486" s="778"/>
      <c r="DN1486" s="778"/>
      <c r="DO1486" s="778"/>
      <c r="DP1486" s="778"/>
      <c r="DQ1486" s="778"/>
      <c r="DR1486" s="778"/>
      <c r="DS1486" s="778"/>
      <c r="DT1486" s="778"/>
      <c r="DU1486" s="778"/>
      <c r="DV1486" s="778"/>
      <c r="DW1486" s="778"/>
      <c r="DX1486" s="778"/>
      <c r="DY1486" s="778"/>
      <c r="DZ1486" s="778"/>
      <c r="EA1486" s="778"/>
      <c r="EB1486" s="778"/>
      <c r="EC1486" s="778"/>
      <c r="ED1486" s="778"/>
      <c r="EE1486" s="778"/>
      <c r="EF1486" s="778"/>
      <c r="EG1486" s="778"/>
      <c r="EH1486" s="778"/>
      <c r="EI1486" s="778"/>
      <c r="EJ1486" s="778"/>
      <c r="EK1486" s="778"/>
      <c r="EL1486" s="778"/>
      <c r="EM1486" s="778"/>
      <c r="EN1486" s="778"/>
      <c r="EO1486" s="778"/>
      <c r="EP1486" s="778"/>
      <c r="EQ1486" s="778"/>
      <c r="ER1486" s="778"/>
      <c r="ES1486" s="778"/>
      <c r="ET1486" s="778"/>
      <c r="EU1486" s="778"/>
      <c r="EV1486" s="778"/>
      <c r="EW1486" s="778"/>
      <c r="EX1486" s="778"/>
      <c r="EY1486" s="778"/>
      <c r="EZ1486" s="778"/>
      <c r="FA1486" s="778"/>
      <c r="FB1486" s="778"/>
      <c r="FC1486" s="778"/>
      <c r="FD1486" s="778"/>
      <c r="FE1486" s="778"/>
      <c r="FF1486" s="778"/>
      <c r="FG1486" s="778"/>
      <c r="FH1486" s="778"/>
      <c r="FI1486" s="778"/>
      <c r="FJ1486" s="778"/>
      <c r="FK1486" s="778"/>
      <c r="FL1486" s="778"/>
      <c r="FM1486" s="778"/>
      <c r="FN1486" s="778"/>
      <c r="FO1486" s="778"/>
      <c r="FP1486" s="778"/>
      <c r="FQ1486" s="778"/>
      <c r="FR1486" s="778"/>
      <c r="FS1486" s="778"/>
      <c r="FT1486" s="778"/>
      <c r="FU1486" s="778"/>
      <c r="FV1486" s="778"/>
      <c r="FW1486" s="778"/>
      <c r="FX1486" s="778"/>
      <c r="FY1486" s="778"/>
      <c r="FZ1486" s="778"/>
      <c r="GA1486" s="778"/>
      <c r="GB1486" s="778"/>
      <c r="GC1486" s="778"/>
      <c r="GD1486" s="778"/>
      <c r="GE1486" s="778"/>
      <c r="GF1486" s="778"/>
      <c r="GG1486" s="778"/>
      <c r="GH1486" s="778"/>
      <c r="GI1486" s="778"/>
      <c r="GJ1486" s="778"/>
      <c r="GK1486" s="778"/>
      <c r="GL1486" s="778"/>
      <c r="GM1486" s="778"/>
      <c r="GN1486" s="778"/>
      <c r="GO1486" s="778"/>
      <c r="GP1486" s="778"/>
      <c r="GQ1486" s="778"/>
      <c r="GR1486" s="778"/>
      <c r="GS1486" s="778"/>
      <c r="GT1486" s="778"/>
      <c r="GU1486" s="778"/>
      <c r="GV1486" s="778"/>
      <c r="GW1486" s="778"/>
      <c r="GX1486" s="778"/>
      <c r="GY1486" s="778"/>
      <c r="GZ1486" s="778"/>
      <c r="HA1486" s="778"/>
      <c r="HB1486" s="778"/>
      <c r="HC1486" s="778"/>
      <c r="HD1486" s="778"/>
      <c r="HE1486" s="778"/>
      <c r="HF1486" s="778"/>
      <c r="HG1486" s="778"/>
      <c r="HH1486" s="778"/>
    </row>
    <row r="1487" spans="1:216" s="782" customFormat="1">
      <c r="A1487" s="779"/>
      <c r="B1487" s="780"/>
      <c r="C1487" s="780"/>
      <c r="D1487" s="780"/>
      <c r="E1487" s="780"/>
      <c r="F1487" s="780"/>
      <c r="G1487" s="780"/>
      <c r="H1487" s="780"/>
      <c r="I1487" s="780"/>
      <c r="J1487" s="780"/>
      <c r="K1487" s="780"/>
      <c r="L1487" s="780"/>
      <c r="M1487" s="780"/>
      <c r="N1487" s="780"/>
      <c r="O1487" s="780"/>
      <c r="P1487" s="780"/>
      <c r="Q1487" s="781"/>
      <c r="R1487" s="778"/>
      <c r="S1487" s="778"/>
      <c r="T1487" s="778"/>
      <c r="U1487" s="778"/>
      <c r="V1487" s="778"/>
      <c r="W1487" s="778"/>
      <c r="X1487" s="778"/>
      <c r="Y1487" s="778"/>
      <c r="Z1487" s="778"/>
      <c r="AA1487" s="778"/>
      <c r="AB1487" s="778"/>
      <c r="AC1487" s="778"/>
      <c r="AD1487" s="778"/>
      <c r="AE1487" s="778"/>
      <c r="AF1487" s="778"/>
      <c r="AG1487" s="778"/>
      <c r="AH1487" s="778"/>
      <c r="AI1487" s="778"/>
      <c r="AJ1487" s="778"/>
      <c r="AK1487" s="778"/>
      <c r="AL1487" s="778"/>
      <c r="AM1487" s="778"/>
      <c r="AN1487" s="778"/>
      <c r="AO1487" s="778"/>
      <c r="AP1487" s="778"/>
      <c r="AQ1487" s="778"/>
      <c r="AR1487" s="778"/>
      <c r="AS1487" s="778"/>
      <c r="AT1487" s="778"/>
      <c r="AU1487" s="778"/>
      <c r="AV1487" s="778"/>
      <c r="AW1487" s="778"/>
      <c r="AX1487" s="778"/>
      <c r="AY1487" s="778"/>
      <c r="AZ1487" s="778"/>
      <c r="BA1487" s="778"/>
      <c r="BB1487" s="778"/>
      <c r="BC1487" s="778"/>
      <c r="BD1487" s="778"/>
      <c r="BE1487" s="778"/>
      <c r="BF1487" s="778"/>
      <c r="BG1487" s="778"/>
      <c r="BH1487" s="778"/>
      <c r="BI1487" s="778"/>
      <c r="BJ1487" s="778"/>
      <c r="BK1487" s="778"/>
      <c r="BL1487" s="778"/>
      <c r="BM1487" s="778"/>
      <c r="BN1487" s="778"/>
      <c r="BO1487" s="778"/>
      <c r="BP1487" s="778"/>
      <c r="BQ1487" s="778"/>
      <c r="BR1487" s="778"/>
      <c r="BS1487" s="778"/>
      <c r="BT1487" s="778"/>
      <c r="BU1487" s="778"/>
      <c r="BV1487" s="778"/>
      <c r="BW1487" s="778"/>
      <c r="BX1487" s="778"/>
      <c r="BY1487" s="778"/>
      <c r="BZ1487" s="778"/>
      <c r="CA1487" s="778"/>
      <c r="CB1487" s="778"/>
      <c r="CC1487" s="778"/>
      <c r="CD1487" s="778"/>
      <c r="CE1487" s="778"/>
      <c r="CF1487" s="778"/>
      <c r="CG1487" s="778"/>
      <c r="CH1487" s="778"/>
      <c r="CI1487" s="778"/>
      <c r="CJ1487" s="778"/>
      <c r="CK1487" s="778"/>
      <c r="CL1487" s="778"/>
      <c r="CM1487" s="778"/>
      <c r="CN1487" s="778"/>
      <c r="CO1487" s="778"/>
      <c r="CP1487" s="778"/>
      <c r="CQ1487" s="778"/>
      <c r="CR1487" s="778"/>
      <c r="CS1487" s="778"/>
      <c r="CT1487" s="778"/>
      <c r="CU1487" s="778"/>
      <c r="CV1487" s="778"/>
      <c r="CW1487" s="778"/>
      <c r="CX1487" s="778"/>
      <c r="CY1487" s="778"/>
      <c r="CZ1487" s="778"/>
      <c r="DA1487" s="778"/>
      <c r="DB1487" s="778"/>
      <c r="DC1487" s="778"/>
      <c r="DD1487" s="778"/>
      <c r="DE1487" s="778"/>
      <c r="DF1487" s="778"/>
      <c r="DG1487" s="778"/>
      <c r="DH1487" s="778"/>
      <c r="DI1487" s="778"/>
      <c r="DJ1487" s="778"/>
      <c r="DK1487" s="778"/>
      <c r="DL1487" s="778"/>
      <c r="DM1487" s="778"/>
      <c r="DN1487" s="778"/>
      <c r="DO1487" s="778"/>
      <c r="DP1487" s="778"/>
      <c r="DQ1487" s="778"/>
      <c r="DR1487" s="778"/>
      <c r="DS1487" s="778"/>
      <c r="DT1487" s="778"/>
      <c r="DU1487" s="778"/>
      <c r="DV1487" s="778"/>
      <c r="DW1487" s="778"/>
      <c r="DX1487" s="778"/>
      <c r="DY1487" s="778"/>
      <c r="DZ1487" s="778"/>
      <c r="EA1487" s="778"/>
      <c r="EB1487" s="778"/>
      <c r="EC1487" s="778"/>
      <c r="ED1487" s="778"/>
      <c r="EE1487" s="778"/>
      <c r="EF1487" s="778"/>
      <c r="EG1487" s="778"/>
      <c r="EH1487" s="778"/>
      <c r="EI1487" s="778"/>
      <c r="EJ1487" s="778"/>
      <c r="EK1487" s="778"/>
      <c r="EL1487" s="778"/>
      <c r="EM1487" s="778"/>
      <c r="EN1487" s="778"/>
      <c r="EO1487" s="778"/>
      <c r="EP1487" s="778"/>
      <c r="EQ1487" s="778"/>
      <c r="ER1487" s="778"/>
      <c r="ES1487" s="778"/>
      <c r="ET1487" s="778"/>
      <c r="EU1487" s="778"/>
      <c r="EV1487" s="778"/>
      <c r="EW1487" s="778"/>
      <c r="EX1487" s="778"/>
      <c r="EY1487" s="778"/>
      <c r="EZ1487" s="778"/>
      <c r="FA1487" s="778"/>
      <c r="FB1487" s="778"/>
      <c r="FC1487" s="778"/>
      <c r="FD1487" s="778"/>
      <c r="FE1487" s="778"/>
      <c r="FF1487" s="778"/>
      <c r="FG1487" s="778"/>
      <c r="FH1487" s="778"/>
      <c r="FI1487" s="778"/>
      <c r="FJ1487" s="778"/>
      <c r="FK1487" s="778"/>
      <c r="FL1487" s="778"/>
      <c r="FM1487" s="778"/>
      <c r="FN1487" s="778"/>
      <c r="FO1487" s="778"/>
      <c r="FP1487" s="778"/>
      <c r="FQ1487" s="778"/>
      <c r="FR1487" s="778"/>
      <c r="FS1487" s="778"/>
      <c r="FT1487" s="778"/>
      <c r="FU1487" s="778"/>
      <c r="FV1487" s="778"/>
      <c r="FW1487" s="778"/>
      <c r="FX1487" s="778"/>
      <c r="FY1487" s="778"/>
      <c r="FZ1487" s="778"/>
      <c r="GA1487" s="778"/>
      <c r="GB1487" s="778"/>
      <c r="GC1487" s="778"/>
      <c r="GD1487" s="778"/>
      <c r="GE1487" s="778"/>
      <c r="GF1487" s="778"/>
      <c r="GG1487" s="778"/>
      <c r="GH1487" s="778"/>
      <c r="GI1487" s="778"/>
      <c r="GJ1487" s="778"/>
      <c r="GK1487" s="778"/>
      <c r="GL1487" s="778"/>
      <c r="GM1487" s="778"/>
      <c r="GN1487" s="778"/>
      <c r="GO1487" s="778"/>
      <c r="GP1487" s="778"/>
      <c r="GQ1487" s="778"/>
      <c r="GR1487" s="778"/>
      <c r="GS1487" s="778"/>
      <c r="GT1487" s="778"/>
      <c r="GU1487" s="778"/>
      <c r="GV1487" s="778"/>
      <c r="GW1487" s="778"/>
      <c r="GX1487" s="778"/>
      <c r="GY1487" s="778"/>
      <c r="GZ1487" s="778"/>
      <c r="HA1487" s="778"/>
      <c r="HB1487" s="778"/>
      <c r="HC1487" s="778"/>
      <c r="HD1487" s="778"/>
      <c r="HE1487" s="778"/>
      <c r="HF1487" s="778"/>
      <c r="HG1487" s="778"/>
      <c r="HH1487" s="778"/>
    </row>
    <row r="1488" spans="1:216" s="782" customFormat="1">
      <c r="A1488" s="779"/>
      <c r="B1488" s="780"/>
      <c r="C1488" s="780"/>
      <c r="D1488" s="780"/>
      <c r="E1488" s="780"/>
      <c r="F1488" s="780"/>
      <c r="G1488" s="780"/>
      <c r="H1488" s="780"/>
      <c r="I1488" s="780"/>
      <c r="J1488" s="780"/>
      <c r="K1488" s="780"/>
      <c r="L1488" s="780"/>
      <c r="M1488" s="780"/>
      <c r="N1488" s="780"/>
      <c r="O1488" s="780"/>
      <c r="P1488" s="780"/>
      <c r="Q1488" s="781"/>
      <c r="R1488" s="778"/>
      <c r="S1488" s="778"/>
      <c r="T1488" s="778"/>
      <c r="U1488" s="778"/>
      <c r="V1488" s="778"/>
      <c r="W1488" s="778"/>
      <c r="X1488" s="778"/>
      <c r="Y1488" s="778"/>
      <c r="Z1488" s="778"/>
      <c r="AA1488" s="778"/>
      <c r="AB1488" s="778"/>
      <c r="AC1488" s="778"/>
      <c r="AD1488" s="778"/>
      <c r="AE1488" s="778"/>
      <c r="AF1488" s="778"/>
      <c r="AG1488" s="778"/>
      <c r="AH1488" s="778"/>
      <c r="AI1488" s="778"/>
      <c r="AJ1488" s="778"/>
      <c r="AK1488" s="778"/>
      <c r="AL1488" s="778"/>
      <c r="AM1488" s="778"/>
      <c r="AN1488" s="778"/>
      <c r="AO1488" s="778"/>
      <c r="AP1488" s="778"/>
      <c r="AQ1488" s="778"/>
      <c r="AR1488" s="778"/>
      <c r="AS1488" s="778"/>
      <c r="AT1488" s="778"/>
      <c r="AU1488" s="778"/>
      <c r="AV1488" s="778"/>
      <c r="AW1488" s="778"/>
      <c r="AX1488" s="778"/>
      <c r="AY1488" s="778"/>
      <c r="AZ1488" s="778"/>
      <c r="BA1488" s="778"/>
      <c r="BB1488" s="778"/>
      <c r="BC1488" s="778"/>
      <c r="BD1488" s="778"/>
      <c r="BE1488" s="778"/>
      <c r="BF1488" s="778"/>
      <c r="BG1488" s="778"/>
      <c r="BH1488" s="778"/>
      <c r="BI1488" s="778"/>
      <c r="BJ1488" s="778"/>
      <c r="BK1488" s="778"/>
      <c r="BL1488" s="778"/>
      <c r="BM1488" s="778"/>
      <c r="BN1488" s="778"/>
      <c r="BO1488" s="778"/>
      <c r="BP1488" s="778"/>
      <c r="BQ1488" s="778"/>
      <c r="BR1488" s="778"/>
      <c r="BS1488" s="778"/>
      <c r="BT1488" s="778"/>
      <c r="BU1488" s="778"/>
      <c r="BV1488" s="778"/>
      <c r="BW1488" s="778"/>
      <c r="BX1488" s="778"/>
      <c r="BY1488" s="778"/>
      <c r="BZ1488" s="778"/>
      <c r="CA1488" s="778"/>
      <c r="CB1488" s="778"/>
      <c r="CC1488" s="778"/>
      <c r="CD1488" s="778"/>
      <c r="CE1488" s="778"/>
      <c r="CF1488" s="778"/>
      <c r="CG1488" s="778"/>
      <c r="CH1488" s="778"/>
      <c r="CI1488" s="778"/>
      <c r="CJ1488" s="778"/>
      <c r="CK1488" s="778"/>
      <c r="CL1488" s="778"/>
      <c r="CM1488" s="778"/>
      <c r="CN1488" s="778"/>
      <c r="CO1488" s="778"/>
      <c r="CP1488" s="778"/>
      <c r="CQ1488" s="778"/>
      <c r="CR1488" s="778"/>
      <c r="CS1488" s="778"/>
      <c r="CT1488" s="778"/>
      <c r="CU1488" s="778"/>
      <c r="CV1488" s="778"/>
      <c r="CW1488" s="778"/>
      <c r="CX1488" s="778"/>
      <c r="CY1488" s="778"/>
      <c r="CZ1488" s="778"/>
      <c r="DA1488" s="778"/>
      <c r="DB1488" s="778"/>
      <c r="DC1488" s="778"/>
      <c r="DD1488" s="778"/>
      <c r="DE1488" s="778"/>
      <c r="DF1488" s="778"/>
      <c r="DG1488" s="778"/>
      <c r="DH1488" s="778"/>
      <c r="DI1488" s="778"/>
      <c r="DJ1488" s="778"/>
      <c r="DK1488" s="778"/>
      <c r="DL1488" s="778"/>
      <c r="DM1488" s="778"/>
      <c r="DN1488" s="778"/>
      <c r="DO1488" s="778"/>
      <c r="DP1488" s="778"/>
      <c r="DQ1488" s="778"/>
      <c r="DR1488" s="778"/>
      <c r="DS1488" s="778"/>
      <c r="DT1488" s="778"/>
      <c r="DU1488" s="778"/>
      <c r="DV1488" s="778"/>
      <c r="DW1488" s="778"/>
      <c r="DX1488" s="778"/>
      <c r="DY1488" s="778"/>
      <c r="DZ1488" s="778"/>
      <c r="EA1488" s="778"/>
      <c r="EB1488" s="778"/>
      <c r="EC1488" s="778"/>
      <c r="ED1488" s="778"/>
      <c r="EE1488" s="778"/>
      <c r="EF1488" s="778"/>
      <c r="EG1488" s="778"/>
      <c r="EH1488" s="778"/>
      <c r="EI1488" s="778"/>
      <c r="EJ1488" s="778"/>
      <c r="EK1488" s="778"/>
      <c r="EL1488" s="778"/>
      <c r="EM1488" s="778"/>
      <c r="EN1488" s="778"/>
      <c r="EO1488" s="778"/>
      <c r="EP1488" s="778"/>
      <c r="EQ1488" s="778"/>
      <c r="ER1488" s="778"/>
      <c r="ES1488" s="778"/>
      <c r="ET1488" s="778"/>
      <c r="EU1488" s="778"/>
      <c r="EV1488" s="778"/>
      <c r="EW1488" s="778"/>
      <c r="EX1488" s="778"/>
      <c r="EY1488" s="778"/>
      <c r="EZ1488" s="778"/>
      <c r="FA1488" s="778"/>
      <c r="FB1488" s="778"/>
      <c r="FC1488" s="778"/>
      <c r="FD1488" s="778"/>
      <c r="FE1488" s="778"/>
      <c r="FF1488" s="778"/>
      <c r="FG1488" s="778"/>
      <c r="FH1488" s="778"/>
      <c r="FI1488" s="778"/>
      <c r="FJ1488" s="778"/>
      <c r="FK1488" s="778"/>
      <c r="FL1488" s="778"/>
      <c r="FM1488" s="778"/>
      <c r="FN1488" s="778"/>
      <c r="FO1488" s="778"/>
      <c r="FP1488" s="778"/>
      <c r="FQ1488" s="778"/>
      <c r="FR1488" s="778"/>
      <c r="FS1488" s="778"/>
      <c r="FT1488" s="778"/>
      <c r="FU1488" s="778"/>
      <c r="FV1488" s="778"/>
      <c r="FW1488" s="778"/>
      <c r="FX1488" s="778"/>
      <c r="FY1488" s="778"/>
      <c r="FZ1488" s="778"/>
      <c r="GA1488" s="778"/>
      <c r="GB1488" s="778"/>
      <c r="GC1488" s="778"/>
      <c r="GD1488" s="778"/>
      <c r="GE1488" s="778"/>
      <c r="GF1488" s="778"/>
      <c r="GG1488" s="778"/>
      <c r="GH1488" s="778"/>
      <c r="GI1488" s="778"/>
      <c r="GJ1488" s="778"/>
      <c r="GK1488" s="778"/>
      <c r="GL1488" s="778"/>
      <c r="GM1488" s="778"/>
      <c r="GN1488" s="778"/>
      <c r="GO1488" s="778"/>
      <c r="GP1488" s="778"/>
      <c r="GQ1488" s="778"/>
      <c r="GR1488" s="778"/>
      <c r="GS1488" s="778"/>
      <c r="GT1488" s="778"/>
      <c r="GU1488" s="778"/>
      <c r="GV1488" s="778"/>
      <c r="GW1488" s="778"/>
      <c r="GX1488" s="778"/>
      <c r="GY1488" s="778"/>
      <c r="GZ1488" s="778"/>
      <c r="HA1488" s="778"/>
      <c r="HB1488" s="778"/>
      <c r="HC1488" s="778"/>
      <c r="HD1488" s="778"/>
      <c r="HE1488" s="778"/>
      <c r="HF1488" s="778"/>
      <c r="HG1488" s="778"/>
      <c r="HH1488" s="778"/>
    </row>
    <row r="1489" spans="1:216" s="782" customFormat="1">
      <c r="A1489" s="779"/>
      <c r="B1489" s="780"/>
      <c r="C1489" s="780"/>
      <c r="D1489" s="780"/>
      <c r="E1489" s="780"/>
      <c r="F1489" s="780"/>
      <c r="G1489" s="780"/>
      <c r="H1489" s="780"/>
      <c r="I1489" s="780"/>
      <c r="J1489" s="780"/>
      <c r="K1489" s="780"/>
      <c r="L1489" s="780"/>
      <c r="M1489" s="780"/>
      <c r="N1489" s="780"/>
      <c r="O1489" s="780"/>
      <c r="P1489" s="780"/>
      <c r="Q1489" s="781"/>
      <c r="R1489" s="778"/>
      <c r="S1489" s="778"/>
      <c r="T1489" s="778"/>
      <c r="U1489" s="778"/>
      <c r="V1489" s="778"/>
      <c r="W1489" s="778"/>
      <c r="X1489" s="778"/>
      <c r="Y1489" s="778"/>
      <c r="Z1489" s="778"/>
      <c r="AA1489" s="778"/>
      <c r="AB1489" s="778"/>
      <c r="AC1489" s="778"/>
      <c r="AD1489" s="778"/>
      <c r="AE1489" s="778"/>
      <c r="AF1489" s="778"/>
      <c r="AG1489" s="778"/>
      <c r="AH1489" s="778"/>
      <c r="AI1489" s="778"/>
      <c r="AJ1489" s="778"/>
      <c r="AK1489" s="778"/>
      <c r="AL1489" s="778"/>
      <c r="AM1489" s="778"/>
      <c r="AN1489" s="778"/>
      <c r="AO1489" s="778"/>
      <c r="AP1489" s="778"/>
      <c r="AQ1489" s="778"/>
      <c r="AR1489" s="778"/>
      <c r="AS1489" s="778"/>
      <c r="AT1489" s="778"/>
      <c r="AU1489" s="778"/>
      <c r="AV1489" s="778"/>
      <c r="AW1489" s="778"/>
      <c r="AX1489" s="778"/>
      <c r="AY1489" s="778"/>
      <c r="AZ1489" s="778"/>
      <c r="BA1489" s="778"/>
      <c r="BB1489" s="778"/>
      <c r="BC1489" s="778"/>
      <c r="BD1489" s="778"/>
      <c r="BE1489" s="778"/>
      <c r="BF1489" s="778"/>
      <c r="BG1489" s="778"/>
      <c r="BH1489" s="778"/>
      <c r="BI1489" s="778"/>
      <c r="BJ1489" s="778"/>
      <c r="BK1489" s="778"/>
      <c r="BL1489" s="778"/>
      <c r="BM1489" s="778"/>
      <c r="BN1489" s="778"/>
      <c r="BO1489" s="778"/>
      <c r="BP1489" s="778"/>
      <c r="BQ1489" s="778"/>
      <c r="BR1489" s="778"/>
      <c r="BS1489" s="778"/>
      <c r="BT1489" s="778"/>
      <c r="BU1489" s="778"/>
      <c r="BV1489" s="778"/>
      <c r="BW1489" s="778"/>
      <c r="BX1489" s="778"/>
      <c r="BY1489" s="778"/>
      <c r="BZ1489" s="778"/>
      <c r="CA1489" s="778"/>
      <c r="CB1489" s="778"/>
      <c r="CC1489" s="778"/>
      <c r="CD1489" s="778"/>
      <c r="CE1489" s="778"/>
      <c r="CF1489" s="778"/>
      <c r="CG1489" s="778"/>
      <c r="CH1489" s="778"/>
      <c r="CI1489" s="778"/>
      <c r="CJ1489" s="778"/>
      <c r="CK1489" s="778"/>
      <c r="CL1489" s="778"/>
      <c r="CM1489" s="778"/>
      <c r="CN1489" s="778"/>
      <c r="CO1489" s="778"/>
      <c r="CP1489" s="778"/>
      <c r="CQ1489" s="778"/>
      <c r="CR1489" s="778"/>
      <c r="CS1489" s="778"/>
      <c r="CT1489" s="778"/>
      <c r="CU1489" s="778"/>
      <c r="CV1489" s="778"/>
      <c r="CW1489" s="778"/>
      <c r="CX1489" s="778"/>
      <c r="CY1489" s="778"/>
      <c r="CZ1489" s="778"/>
      <c r="DA1489" s="778"/>
      <c r="DB1489" s="778"/>
      <c r="DC1489" s="778"/>
      <c r="DD1489" s="778"/>
      <c r="DE1489" s="778"/>
      <c r="DF1489" s="778"/>
      <c r="DG1489" s="778"/>
      <c r="DH1489" s="778"/>
      <c r="DI1489" s="778"/>
      <c r="DJ1489" s="778"/>
      <c r="DK1489" s="778"/>
      <c r="DL1489" s="778"/>
      <c r="DM1489" s="778"/>
      <c r="DN1489" s="778"/>
      <c r="DO1489" s="778"/>
      <c r="DP1489" s="778"/>
      <c r="DQ1489" s="778"/>
      <c r="DR1489" s="778"/>
      <c r="DS1489" s="778"/>
      <c r="DT1489" s="778"/>
      <c r="DU1489" s="778"/>
      <c r="DV1489" s="778"/>
      <c r="DW1489" s="778"/>
      <c r="DX1489" s="778"/>
      <c r="DY1489" s="778"/>
      <c r="DZ1489" s="778"/>
      <c r="EA1489" s="778"/>
      <c r="EB1489" s="778"/>
      <c r="EC1489" s="778"/>
      <c r="ED1489" s="778"/>
      <c r="EE1489" s="778"/>
      <c r="EF1489" s="778"/>
      <c r="EG1489" s="778"/>
      <c r="EH1489" s="778"/>
      <c r="EI1489" s="778"/>
      <c r="EJ1489" s="778"/>
      <c r="EK1489" s="778"/>
      <c r="EL1489" s="778"/>
      <c r="EM1489" s="778"/>
      <c r="EN1489" s="778"/>
      <c r="EO1489" s="778"/>
      <c r="EP1489" s="778"/>
      <c r="EQ1489" s="778"/>
      <c r="ER1489" s="778"/>
      <c r="ES1489" s="778"/>
      <c r="ET1489" s="778"/>
      <c r="EU1489" s="778"/>
      <c r="EV1489" s="778"/>
      <c r="EW1489" s="778"/>
      <c r="EX1489" s="778"/>
      <c r="EY1489" s="778"/>
      <c r="EZ1489" s="778"/>
      <c r="FA1489" s="778"/>
      <c r="FB1489" s="778"/>
      <c r="FC1489" s="778"/>
      <c r="FD1489" s="778"/>
      <c r="FE1489" s="778"/>
      <c r="FF1489" s="778"/>
      <c r="FG1489" s="778"/>
      <c r="FH1489" s="778"/>
      <c r="FI1489" s="778"/>
      <c r="FJ1489" s="778"/>
      <c r="FK1489" s="778"/>
      <c r="FL1489" s="778"/>
      <c r="FM1489" s="778"/>
      <c r="FN1489" s="778"/>
      <c r="FO1489" s="778"/>
      <c r="FP1489" s="778"/>
      <c r="FQ1489" s="778"/>
      <c r="FR1489" s="778"/>
      <c r="FS1489" s="778"/>
      <c r="FT1489" s="778"/>
      <c r="FU1489" s="778"/>
      <c r="FV1489" s="778"/>
      <c r="FW1489" s="778"/>
      <c r="FX1489" s="778"/>
      <c r="FY1489" s="778"/>
      <c r="FZ1489" s="778"/>
      <c r="GA1489" s="778"/>
      <c r="GB1489" s="778"/>
      <c r="GC1489" s="778"/>
      <c r="GD1489" s="778"/>
      <c r="GE1489" s="778"/>
      <c r="GF1489" s="778"/>
      <c r="GG1489" s="778"/>
      <c r="GH1489" s="778"/>
      <c r="GI1489" s="778"/>
      <c r="GJ1489" s="778"/>
      <c r="GK1489" s="778"/>
      <c r="GL1489" s="778"/>
      <c r="GM1489" s="778"/>
      <c r="GN1489" s="778"/>
      <c r="GO1489" s="778"/>
      <c r="GP1489" s="778"/>
      <c r="GQ1489" s="778"/>
      <c r="GR1489" s="778"/>
      <c r="GS1489" s="778"/>
      <c r="GT1489" s="778"/>
      <c r="GU1489" s="778"/>
      <c r="GV1489" s="778"/>
      <c r="GW1489" s="778"/>
      <c r="GX1489" s="778"/>
      <c r="GY1489" s="778"/>
      <c r="GZ1489" s="778"/>
      <c r="HA1489" s="778"/>
      <c r="HB1489" s="778"/>
      <c r="HC1489" s="778"/>
      <c r="HD1489" s="778"/>
      <c r="HE1489" s="778"/>
      <c r="HF1489" s="778"/>
      <c r="HG1489" s="778"/>
      <c r="HH1489" s="778"/>
    </row>
    <row r="1490" spans="1:216" s="782" customFormat="1">
      <c r="A1490" s="779"/>
      <c r="B1490" s="780"/>
      <c r="C1490" s="780"/>
      <c r="D1490" s="780"/>
      <c r="E1490" s="780"/>
      <c r="F1490" s="780"/>
      <c r="G1490" s="780"/>
      <c r="H1490" s="780"/>
      <c r="I1490" s="780"/>
      <c r="J1490" s="780"/>
      <c r="K1490" s="780"/>
      <c r="L1490" s="780"/>
      <c r="M1490" s="780"/>
      <c r="N1490" s="780"/>
      <c r="O1490" s="780"/>
      <c r="P1490" s="780"/>
      <c r="Q1490" s="781"/>
      <c r="R1490" s="778"/>
      <c r="S1490" s="778"/>
      <c r="T1490" s="778"/>
      <c r="U1490" s="778"/>
      <c r="V1490" s="778"/>
      <c r="W1490" s="778"/>
      <c r="X1490" s="778"/>
      <c r="Y1490" s="778"/>
      <c r="Z1490" s="778"/>
      <c r="AA1490" s="778"/>
      <c r="AB1490" s="778"/>
      <c r="AC1490" s="778"/>
      <c r="AD1490" s="778"/>
      <c r="AE1490" s="778"/>
      <c r="AF1490" s="778"/>
      <c r="AG1490" s="778"/>
      <c r="AH1490" s="778"/>
      <c r="AI1490" s="778"/>
      <c r="AJ1490" s="778"/>
      <c r="AK1490" s="778"/>
      <c r="AL1490" s="778"/>
      <c r="AM1490" s="778"/>
      <c r="AN1490" s="778"/>
      <c r="AO1490" s="778"/>
      <c r="AP1490" s="778"/>
      <c r="AQ1490" s="778"/>
      <c r="AR1490" s="778"/>
      <c r="AS1490" s="778"/>
      <c r="AT1490" s="778"/>
      <c r="AU1490" s="778"/>
      <c r="AV1490" s="778"/>
      <c r="AW1490" s="778"/>
      <c r="AX1490" s="778"/>
      <c r="AY1490" s="778"/>
      <c r="AZ1490" s="778"/>
      <c r="BA1490" s="778"/>
      <c r="BB1490" s="778"/>
      <c r="BC1490" s="778"/>
      <c r="BD1490" s="778"/>
      <c r="BE1490" s="778"/>
      <c r="BF1490" s="778"/>
      <c r="BG1490" s="778"/>
      <c r="BH1490" s="778"/>
      <c r="BI1490" s="778"/>
      <c r="BJ1490" s="778"/>
      <c r="BK1490" s="778"/>
      <c r="BL1490" s="778"/>
      <c r="BM1490" s="778"/>
      <c r="BN1490" s="778"/>
      <c r="BO1490" s="778"/>
      <c r="BP1490" s="778"/>
      <c r="BQ1490" s="778"/>
      <c r="BR1490" s="778"/>
      <c r="BS1490" s="778"/>
      <c r="BT1490" s="778"/>
      <c r="BU1490" s="778"/>
      <c r="BV1490" s="778"/>
      <c r="BW1490" s="778"/>
      <c r="BX1490" s="778"/>
      <c r="BY1490" s="778"/>
      <c r="BZ1490" s="778"/>
      <c r="CA1490" s="778"/>
      <c r="CB1490" s="778"/>
      <c r="CC1490" s="778"/>
      <c r="CD1490" s="778"/>
      <c r="CE1490" s="778"/>
      <c r="CF1490" s="778"/>
      <c r="CG1490" s="778"/>
      <c r="CH1490" s="778"/>
      <c r="CI1490" s="778"/>
      <c r="CJ1490" s="778"/>
      <c r="CK1490" s="778"/>
      <c r="CL1490" s="778"/>
      <c r="CM1490" s="778"/>
      <c r="CN1490" s="778"/>
      <c r="CO1490" s="778"/>
      <c r="CP1490" s="778"/>
      <c r="CQ1490" s="778"/>
      <c r="CR1490" s="778"/>
      <c r="CS1490" s="778"/>
      <c r="CT1490" s="778"/>
      <c r="CU1490" s="778"/>
      <c r="CV1490" s="778"/>
      <c r="CW1490" s="778"/>
      <c r="CX1490" s="778"/>
      <c r="CY1490" s="778"/>
      <c r="CZ1490" s="778"/>
      <c r="DA1490" s="778"/>
      <c r="DB1490" s="778"/>
      <c r="DC1490" s="778"/>
      <c r="DD1490" s="778"/>
      <c r="DE1490" s="778"/>
      <c r="DF1490" s="778"/>
      <c r="DG1490" s="778"/>
      <c r="DH1490" s="778"/>
      <c r="DI1490" s="778"/>
      <c r="DJ1490" s="778"/>
      <c r="DK1490" s="778"/>
      <c r="DL1490" s="778"/>
      <c r="DM1490" s="778"/>
      <c r="DN1490" s="778"/>
      <c r="DO1490" s="778"/>
      <c r="DP1490" s="778"/>
      <c r="DQ1490" s="778"/>
      <c r="DR1490" s="778"/>
      <c r="DS1490" s="778"/>
      <c r="DT1490" s="778"/>
      <c r="DU1490" s="778"/>
      <c r="DV1490" s="778"/>
      <c r="DW1490" s="778"/>
      <c r="DX1490" s="778"/>
      <c r="DY1490" s="778"/>
      <c r="DZ1490" s="778"/>
      <c r="EA1490" s="778"/>
      <c r="EB1490" s="778"/>
      <c r="EC1490" s="778"/>
      <c r="ED1490" s="778"/>
      <c r="EE1490" s="778"/>
      <c r="EF1490" s="778"/>
      <c r="EG1490" s="778"/>
      <c r="EH1490" s="778"/>
      <c r="EI1490" s="778"/>
      <c r="EJ1490" s="778"/>
      <c r="EK1490" s="778"/>
      <c r="EL1490" s="778"/>
      <c r="EM1490" s="778"/>
      <c r="EN1490" s="778"/>
      <c r="EO1490" s="778"/>
      <c r="EP1490" s="778"/>
      <c r="EQ1490" s="778"/>
      <c r="ER1490" s="778"/>
      <c r="ES1490" s="778"/>
      <c r="ET1490" s="778"/>
      <c r="EU1490" s="778"/>
      <c r="EV1490" s="778"/>
      <c r="EW1490" s="778"/>
      <c r="EX1490" s="778"/>
      <c r="EY1490" s="778"/>
      <c r="EZ1490" s="778"/>
      <c r="FA1490" s="778"/>
      <c r="FB1490" s="778"/>
      <c r="FC1490" s="778"/>
      <c r="FD1490" s="778"/>
      <c r="FE1490" s="778"/>
      <c r="FF1490" s="778"/>
      <c r="FG1490" s="778"/>
      <c r="FH1490" s="778"/>
      <c r="FI1490" s="778"/>
      <c r="FJ1490" s="778"/>
      <c r="FK1490" s="778"/>
      <c r="FL1490" s="778"/>
      <c r="FM1490" s="778"/>
      <c r="FN1490" s="778"/>
      <c r="FO1490" s="778"/>
      <c r="FP1490" s="778"/>
      <c r="FQ1490" s="778"/>
      <c r="FR1490" s="778"/>
      <c r="FS1490" s="778"/>
      <c r="FT1490" s="778"/>
      <c r="FU1490" s="778"/>
      <c r="FV1490" s="778"/>
      <c r="FW1490" s="778"/>
      <c r="FX1490" s="778"/>
      <c r="FY1490" s="778"/>
      <c r="FZ1490" s="778"/>
      <c r="GA1490" s="778"/>
      <c r="GB1490" s="778"/>
      <c r="GC1490" s="778"/>
      <c r="GD1490" s="778"/>
      <c r="GE1490" s="778"/>
      <c r="GF1490" s="778"/>
      <c r="GG1490" s="778"/>
      <c r="GH1490" s="778"/>
      <c r="GI1490" s="778"/>
      <c r="GJ1490" s="778"/>
      <c r="GK1490" s="778"/>
      <c r="GL1490" s="778"/>
      <c r="GM1490" s="778"/>
      <c r="GN1490" s="778"/>
      <c r="GO1490" s="778"/>
      <c r="GP1490" s="778"/>
      <c r="GQ1490" s="778"/>
      <c r="GR1490" s="778"/>
      <c r="GS1490" s="778"/>
      <c r="GT1490" s="778"/>
      <c r="GU1490" s="778"/>
      <c r="GV1490" s="778"/>
      <c r="GW1490" s="778"/>
      <c r="GX1490" s="778"/>
      <c r="GY1490" s="778"/>
      <c r="GZ1490" s="778"/>
      <c r="HA1490" s="778"/>
      <c r="HB1490" s="778"/>
      <c r="HC1490" s="778"/>
      <c r="HD1490" s="778"/>
      <c r="HE1490" s="778"/>
      <c r="HF1490" s="778"/>
      <c r="HG1490" s="778"/>
      <c r="HH1490" s="778"/>
    </row>
    <row r="1491" spans="1:216" s="782" customFormat="1">
      <c r="A1491" s="779"/>
      <c r="B1491" s="780"/>
      <c r="C1491" s="780"/>
      <c r="D1491" s="780"/>
      <c r="E1491" s="780"/>
      <c r="F1491" s="780"/>
      <c r="G1491" s="780"/>
      <c r="H1491" s="780"/>
      <c r="I1491" s="780"/>
      <c r="J1491" s="780"/>
      <c r="K1491" s="780"/>
      <c r="L1491" s="780"/>
      <c r="M1491" s="780"/>
      <c r="N1491" s="780"/>
      <c r="O1491" s="780"/>
      <c r="P1491" s="780"/>
      <c r="Q1491" s="781"/>
      <c r="R1491" s="778"/>
      <c r="S1491" s="778"/>
      <c r="T1491" s="778"/>
      <c r="U1491" s="778"/>
      <c r="V1491" s="778"/>
      <c r="W1491" s="778"/>
      <c r="X1491" s="778"/>
      <c r="Y1491" s="778"/>
      <c r="Z1491" s="778"/>
      <c r="AA1491" s="778"/>
      <c r="AB1491" s="778"/>
      <c r="AC1491" s="778"/>
      <c r="AD1491" s="778"/>
      <c r="AE1491" s="778"/>
      <c r="AF1491" s="778"/>
      <c r="AG1491" s="778"/>
      <c r="AH1491" s="778"/>
      <c r="AI1491" s="778"/>
      <c r="AJ1491" s="778"/>
      <c r="AK1491" s="778"/>
      <c r="AL1491" s="778"/>
      <c r="AM1491" s="778"/>
      <c r="AN1491" s="778"/>
      <c r="AO1491" s="778"/>
      <c r="AP1491" s="778"/>
      <c r="AQ1491" s="778"/>
      <c r="AR1491" s="778"/>
      <c r="AS1491" s="778"/>
      <c r="AT1491" s="778"/>
      <c r="AU1491" s="778"/>
      <c r="AV1491" s="778"/>
      <c r="AW1491" s="778"/>
      <c r="AX1491" s="778"/>
      <c r="AY1491" s="778"/>
      <c r="AZ1491" s="778"/>
      <c r="BA1491" s="778"/>
      <c r="BB1491" s="778"/>
      <c r="BC1491" s="778"/>
      <c r="BD1491" s="778"/>
      <c r="BE1491" s="778"/>
      <c r="BF1491" s="778"/>
      <c r="BG1491" s="778"/>
      <c r="BH1491" s="778"/>
      <c r="BI1491" s="778"/>
      <c r="BJ1491" s="778"/>
      <c r="BK1491" s="778"/>
      <c r="BL1491" s="778"/>
      <c r="BM1491" s="778"/>
      <c r="BN1491" s="778"/>
      <c r="BO1491" s="778"/>
      <c r="BP1491" s="778"/>
      <c r="BQ1491" s="778"/>
      <c r="BR1491" s="778"/>
      <c r="BS1491" s="778"/>
      <c r="BT1491" s="778"/>
      <c r="BU1491" s="778"/>
      <c r="BV1491" s="778"/>
      <c r="BW1491" s="778"/>
      <c r="BX1491" s="778"/>
      <c r="BY1491" s="778"/>
      <c r="BZ1491" s="778"/>
      <c r="CA1491" s="778"/>
      <c r="CB1491" s="778"/>
      <c r="CC1491" s="778"/>
      <c r="CD1491" s="778"/>
      <c r="CE1491" s="778"/>
      <c r="CF1491" s="778"/>
      <c r="CG1491" s="778"/>
      <c r="CH1491" s="778"/>
      <c r="CI1491" s="778"/>
      <c r="CJ1491" s="778"/>
      <c r="CK1491" s="778"/>
      <c r="CL1491" s="778"/>
      <c r="CM1491" s="778"/>
      <c r="CN1491" s="778"/>
      <c r="CO1491" s="778"/>
      <c r="CP1491" s="778"/>
      <c r="CQ1491" s="778"/>
      <c r="CR1491" s="778"/>
      <c r="CS1491" s="778"/>
      <c r="CT1491" s="778"/>
      <c r="CU1491" s="778"/>
      <c r="CV1491" s="778"/>
      <c r="CW1491" s="778"/>
      <c r="CX1491" s="778"/>
      <c r="CY1491" s="778"/>
      <c r="CZ1491" s="778"/>
      <c r="DA1491" s="778"/>
      <c r="DB1491" s="778"/>
      <c r="DC1491" s="778"/>
      <c r="DD1491" s="778"/>
      <c r="DE1491" s="778"/>
      <c r="DF1491" s="778"/>
      <c r="DG1491" s="778"/>
      <c r="DH1491" s="778"/>
      <c r="DI1491" s="778"/>
      <c r="DJ1491" s="778"/>
      <c r="DK1491" s="778"/>
      <c r="DL1491" s="778"/>
      <c r="DM1491" s="778"/>
      <c r="DN1491" s="778"/>
      <c r="DO1491" s="778"/>
      <c r="DP1491" s="778"/>
      <c r="DQ1491" s="778"/>
      <c r="DR1491" s="778"/>
      <c r="DS1491" s="778"/>
      <c r="DT1491" s="778"/>
      <c r="DU1491" s="778"/>
      <c r="DV1491" s="778"/>
      <c r="DW1491" s="778"/>
      <c r="DX1491" s="778"/>
      <c r="DY1491" s="778"/>
      <c r="DZ1491" s="778"/>
      <c r="EA1491" s="778"/>
      <c r="EB1491" s="778"/>
      <c r="EC1491" s="778"/>
      <c r="ED1491" s="778"/>
      <c r="EE1491" s="778"/>
      <c r="EF1491" s="778"/>
      <c r="EG1491" s="778"/>
      <c r="EH1491" s="778"/>
      <c r="EI1491" s="778"/>
      <c r="EJ1491" s="778"/>
      <c r="EK1491" s="778"/>
      <c r="EL1491" s="778"/>
      <c r="EM1491" s="778"/>
      <c r="EN1491" s="778"/>
      <c r="EO1491" s="778"/>
      <c r="EP1491" s="778"/>
      <c r="EQ1491" s="778"/>
      <c r="ER1491" s="778"/>
      <c r="ES1491" s="778"/>
      <c r="ET1491" s="778"/>
      <c r="EU1491" s="778"/>
      <c r="EV1491" s="778"/>
      <c r="EW1491" s="778"/>
      <c r="EX1491" s="778"/>
      <c r="EY1491" s="778"/>
      <c r="EZ1491" s="778"/>
      <c r="FA1491" s="778"/>
      <c r="FB1491" s="778"/>
      <c r="FC1491" s="778"/>
      <c r="FD1491" s="778"/>
      <c r="FE1491" s="778"/>
      <c r="FF1491" s="778"/>
      <c r="FG1491" s="778"/>
      <c r="FH1491" s="778"/>
      <c r="FI1491" s="778"/>
      <c r="FJ1491" s="778"/>
      <c r="FK1491" s="778"/>
      <c r="FL1491" s="778"/>
      <c r="FM1491" s="778"/>
      <c r="FN1491" s="778"/>
      <c r="FO1491" s="778"/>
      <c r="FP1491" s="778"/>
      <c r="FQ1491" s="778"/>
      <c r="FR1491" s="778"/>
      <c r="FS1491" s="778"/>
      <c r="FT1491" s="778"/>
      <c r="FU1491" s="778"/>
      <c r="FV1491" s="778"/>
      <c r="FW1491" s="778"/>
      <c r="FX1491" s="778"/>
      <c r="FY1491" s="778"/>
      <c r="FZ1491" s="778"/>
      <c r="GA1491" s="778"/>
      <c r="GB1491" s="778"/>
      <c r="GC1491" s="778"/>
      <c r="GD1491" s="778"/>
      <c r="GE1491" s="778"/>
      <c r="GF1491" s="778"/>
      <c r="GG1491" s="778"/>
      <c r="GH1491" s="778"/>
      <c r="GI1491" s="778"/>
      <c r="GJ1491" s="778"/>
      <c r="GK1491" s="778"/>
      <c r="GL1491" s="778"/>
      <c r="GM1491" s="778"/>
      <c r="GN1491" s="778"/>
      <c r="GO1491" s="778"/>
      <c r="GP1491" s="778"/>
      <c r="GQ1491" s="778"/>
      <c r="GR1491" s="778"/>
      <c r="GS1491" s="778"/>
      <c r="GT1491" s="778"/>
      <c r="GU1491" s="778"/>
      <c r="GV1491" s="778"/>
      <c r="GW1491" s="778"/>
      <c r="GX1491" s="778"/>
      <c r="GY1491" s="778"/>
      <c r="GZ1491" s="778"/>
      <c r="HA1491" s="778"/>
      <c r="HB1491" s="778"/>
      <c r="HC1491" s="778"/>
      <c r="HD1491" s="778"/>
      <c r="HE1491" s="778"/>
      <c r="HF1491" s="778"/>
      <c r="HG1491" s="778"/>
      <c r="HH1491" s="778"/>
    </row>
    <row r="1492" spans="1:216" s="782" customFormat="1">
      <c r="A1492" s="779"/>
      <c r="B1492" s="780"/>
      <c r="C1492" s="780"/>
      <c r="D1492" s="780"/>
      <c r="E1492" s="780"/>
      <c r="F1492" s="780"/>
      <c r="G1492" s="780"/>
      <c r="H1492" s="780"/>
      <c r="I1492" s="780"/>
      <c r="J1492" s="780"/>
      <c r="K1492" s="780"/>
      <c r="L1492" s="780"/>
      <c r="M1492" s="780"/>
      <c r="N1492" s="780"/>
      <c r="O1492" s="780"/>
      <c r="P1492" s="780"/>
      <c r="Q1492" s="781"/>
      <c r="R1492" s="778"/>
      <c r="S1492" s="778"/>
      <c r="T1492" s="778"/>
      <c r="U1492" s="778"/>
      <c r="V1492" s="778"/>
      <c r="W1492" s="778"/>
      <c r="X1492" s="778"/>
      <c r="Y1492" s="778"/>
      <c r="Z1492" s="778"/>
      <c r="AA1492" s="778"/>
      <c r="AB1492" s="778"/>
      <c r="AC1492" s="778"/>
      <c r="AD1492" s="778"/>
      <c r="AE1492" s="778"/>
      <c r="AF1492" s="778"/>
      <c r="AG1492" s="778"/>
      <c r="AH1492" s="778"/>
      <c r="AI1492" s="778"/>
      <c r="AJ1492" s="778"/>
      <c r="AK1492" s="778"/>
      <c r="AL1492" s="778"/>
      <c r="AM1492" s="778"/>
      <c r="AN1492" s="778"/>
      <c r="AO1492" s="778"/>
      <c r="AP1492" s="778"/>
      <c r="AQ1492" s="778"/>
      <c r="AR1492" s="778"/>
      <c r="AS1492" s="778"/>
      <c r="AT1492" s="778"/>
      <c r="AU1492" s="778"/>
      <c r="AV1492" s="778"/>
      <c r="AW1492" s="778"/>
      <c r="AX1492" s="778"/>
      <c r="AY1492" s="778"/>
      <c r="AZ1492" s="778"/>
      <c r="BA1492" s="778"/>
      <c r="BB1492" s="778"/>
      <c r="BC1492" s="778"/>
      <c r="BD1492" s="778"/>
      <c r="BE1492" s="778"/>
      <c r="BF1492" s="778"/>
      <c r="BG1492" s="778"/>
      <c r="BH1492" s="778"/>
      <c r="BI1492" s="778"/>
      <c r="BJ1492" s="778"/>
      <c r="BK1492" s="778"/>
      <c r="BL1492" s="778"/>
      <c r="BM1492" s="778"/>
      <c r="BN1492" s="778"/>
      <c r="BO1492" s="778"/>
      <c r="BP1492" s="778"/>
      <c r="BQ1492" s="778"/>
      <c r="BR1492" s="778"/>
      <c r="BS1492" s="778"/>
      <c r="BT1492" s="778"/>
      <c r="BU1492" s="778"/>
      <c r="BV1492" s="778"/>
      <c r="BW1492" s="778"/>
      <c r="BX1492" s="778"/>
      <c r="BY1492" s="778"/>
      <c r="BZ1492" s="778"/>
      <c r="CA1492" s="778"/>
      <c r="CB1492" s="778"/>
      <c r="CC1492" s="778"/>
      <c r="CD1492" s="778"/>
      <c r="CE1492" s="778"/>
      <c r="CF1492" s="778"/>
      <c r="CG1492" s="778"/>
      <c r="CH1492" s="778"/>
      <c r="CI1492" s="778"/>
      <c r="CJ1492" s="778"/>
      <c r="CK1492" s="778"/>
      <c r="CL1492" s="778"/>
      <c r="CM1492" s="778"/>
      <c r="CN1492" s="778"/>
      <c r="CO1492" s="778"/>
      <c r="CP1492" s="778"/>
      <c r="CQ1492" s="778"/>
      <c r="CR1492" s="778"/>
      <c r="CS1492" s="778"/>
      <c r="CT1492" s="778"/>
      <c r="CU1492" s="778"/>
      <c r="CV1492" s="778"/>
      <c r="CW1492" s="778"/>
      <c r="CX1492" s="778"/>
      <c r="CY1492" s="778"/>
      <c r="CZ1492" s="778"/>
      <c r="DA1492" s="778"/>
      <c r="DB1492" s="778"/>
      <c r="DC1492" s="778"/>
      <c r="DD1492" s="778"/>
      <c r="DE1492" s="778"/>
      <c r="DF1492" s="778"/>
      <c r="DG1492" s="778"/>
      <c r="DH1492" s="778"/>
      <c r="DI1492" s="778"/>
      <c r="DJ1492" s="778"/>
      <c r="DK1492" s="778"/>
      <c r="DL1492" s="778"/>
      <c r="DM1492" s="778"/>
      <c r="DN1492" s="778"/>
      <c r="DO1492" s="778"/>
      <c r="DP1492" s="778"/>
      <c r="DQ1492" s="778"/>
      <c r="DR1492" s="778"/>
      <c r="DS1492" s="778"/>
      <c r="DT1492" s="778"/>
      <c r="DU1492" s="778"/>
      <c r="DV1492" s="778"/>
      <c r="DW1492" s="778"/>
      <c r="DX1492" s="778"/>
      <c r="DY1492" s="778"/>
      <c r="DZ1492" s="778"/>
      <c r="EA1492" s="778"/>
      <c r="EB1492" s="778"/>
      <c r="EC1492" s="778"/>
      <c r="ED1492" s="778"/>
      <c r="EE1492" s="778"/>
      <c r="EF1492" s="778"/>
      <c r="EG1492" s="778"/>
      <c r="EH1492" s="778"/>
      <c r="EI1492" s="778"/>
      <c r="EJ1492" s="778"/>
      <c r="EK1492" s="778"/>
      <c r="EL1492" s="778"/>
      <c r="EM1492" s="778"/>
      <c r="EN1492" s="778"/>
      <c r="EO1492" s="778"/>
      <c r="EP1492" s="778"/>
      <c r="EQ1492" s="778"/>
      <c r="ER1492" s="778"/>
      <c r="ES1492" s="778"/>
      <c r="ET1492" s="778"/>
      <c r="EU1492" s="778"/>
      <c r="EV1492" s="778"/>
      <c r="EW1492" s="778"/>
      <c r="EX1492" s="778"/>
      <c r="EY1492" s="778"/>
      <c r="EZ1492" s="778"/>
      <c r="FA1492" s="778"/>
      <c r="FB1492" s="778"/>
      <c r="FC1492" s="778"/>
      <c r="FD1492" s="778"/>
      <c r="FE1492" s="778"/>
      <c r="FF1492" s="778"/>
      <c r="FG1492" s="778"/>
      <c r="FH1492" s="778"/>
      <c r="FI1492" s="778"/>
      <c r="FJ1492" s="778"/>
      <c r="FK1492" s="778"/>
      <c r="FL1492" s="778"/>
      <c r="FM1492" s="778"/>
      <c r="FN1492" s="778"/>
      <c r="FO1492" s="778"/>
      <c r="FP1492" s="778"/>
      <c r="FQ1492" s="778"/>
      <c r="FR1492" s="778"/>
      <c r="FS1492" s="778"/>
      <c r="FT1492" s="778"/>
      <c r="FU1492" s="778"/>
      <c r="FV1492" s="778"/>
      <c r="FW1492" s="778"/>
      <c r="FX1492" s="778"/>
      <c r="FY1492" s="778"/>
      <c r="FZ1492" s="778"/>
      <c r="GA1492" s="778"/>
      <c r="GB1492" s="778"/>
      <c r="GC1492" s="778"/>
      <c r="GD1492" s="778"/>
      <c r="GE1492" s="778"/>
      <c r="GF1492" s="778"/>
      <c r="GG1492" s="778"/>
      <c r="GH1492" s="778"/>
      <c r="GI1492" s="778"/>
      <c r="GJ1492" s="778"/>
      <c r="GK1492" s="778"/>
      <c r="GL1492" s="778"/>
      <c r="GM1492" s="778"/>
      <c r="GN1492" s="778"/>
      <c r="GO1492" s="778"/>
      <c r="GP1492" s="778"/>
      <c r="GQ1492" s="778"/>
      <c r="GR1492" s="778"/>
      <c r="GS1492" s="778"/>
      <c r="GT1492" s="778"/>
      <c r="GU1492" s="778"/>
      <c r="GV1492" s="778"/>
      <c r="GW1492" s="778"/>
      <c r="GX1492" s="778"/>
      <c r="GY1492" s="778"/>
      <c r="GZ1492" s="778"/>
      <c r="HA1492" s="778"/>
      <c r="HB1492" s="778"/>
      <c r="HC1492" s="778"/>
      <c r="HD1492" s="778"/>
      <c r="HE1492" s="778"/>
      <c r="HF1492" s="778"/>
      <c r="HG1492" s="778"/>
      <c r="HH1492" s="778"/>
    </row>
    <row r="1493" spans="1:216" s="782" customFormat="1">
      <c r="A1493" s="779"/>
      <c r="B1493" s="780"/>
      <c r="C1493" s="780"/>
      <c r="D1493" s="780"/>
      <c r="E1493" s="780"/>
      <c r="F1493" s="780"/>
      <c r="G1493" s="780"/>
      <c r="H1493" s="780"/>
      <c r="I1493" s="780"/>
      <c r="J1493" s="780"/>
      <c r="K1493" s="780"/>
      <c r="L1493" s="780"/>
      <c r="M1493" s="780"/>
      <c r="N1493" s="780"/>
      <c r="O1493" s="780"/>
      <c r="P1493" s="780"/>
      <c r="Q1493" s="781"/>
      <c r="R1493" s="778"/>
      <c r="S1493" s="778"/>
      <c r="T1493" s="778"/>
      <c r="U1493" s="778"/>
      <c r="V1493" s="778"/>
      <c r="W1493" s="778"/>
      <c r="X1493" s="778"/>
      <c r="Y1493" s="778"/>
      <c r="Z1493" s="778"/>
      <c r="AA1493" s="778"/>
      <c r="AB1493" s="778"/>
      <c r="AC1493" s="778"/>
      <c r="AD1493" s="778"/>
      <c r="AE1493" s="778"/>
      <c r="AF1493" s="778"/>
      <c r="AG1493" s="778"/>
      <c r="AH1493" s="778"/>
      <c r="AI1493" s="778"/>
      <c r="AJ1493" s="778"/>
      <c r="AK1493" s="778"/>
      <c r="AL1493" s="778"/>
      <c r="AM1493" s="778"/>
      <c r="AN1493" s="778"/>
      <c r="AO1493" s="778"/>
      <c r="AP1493" s="778"/>
      <c r="AQ1493" s="778"/>
      <c r="AR1493" s="778"/>
      <c r="AS1493" s="778"/>
      <c r="AT1493" s="778"/>
      <c r="AU1493" s="778"/>
      <c r="AV1493" s="778"/>
      <c r="AW1493" s="778"/>
      <c r="AX1493" s="778"/>
      <c r="AY1493" s="778"/>
      <c r="AZ1493" s="778"/>
      <c r="BA1493" s="778"/>
      <c r="BB1493" s="778"/>
      <c r="BC1493" s="778"/>
      <c r="BD1493" s="778"/>
      <c r="BE1493" s="778"/>
      <c r="BF1493" s="778"/>
      <c r="BG1493" s="778"/>
      <c r="BH1493" s="778"/>
      <c r="BI1493" s="778"/>
      <c r="BJ1493" s="778"/>
      <c r="BK1493" s="778"/>
      <c r="BL1493" s="778"/>
      <c r="BM1493" s="778"/>
      <c r="BN1493" s="778"/>
      <c r="BO1493" s="778"/>
      <c r="BP1493" s="778"/>
      <c r="BQ1493" s="778"/>
      <c r="BR1493" s="778"/>
      <c r="BS1493" s="778"/>
      <c r="BT1493" s="778"/>
      <c r="BU1493" s="778"/>
      <c r="BV1493" s="778"/>
      <c r="BW1493" s="778"/>
      <c r="BX1493" s="778"/>
      <c r="BY1493" s="778"/>
      <c r="BZ1493" s="778"/>
      <c r="CA1493" s="778"/>
      <c r="CB1493" s="778"/>
      <c r="CC1493" s="778"/>
      <c r="CD1493" s="778"/>
      <c r="CE1493" s="778"/>
      <c r="CF1493" s="778"/>
      <c r="CG1493" s="778"/>
      <c r="CH1493" s="778"/>
      <c r="CI1493" s="778"/>
      <c r="CJ1493" s="778"/>
      <c r="CK1493" s="778"/>
      <c r="CL1493" s="778"/>
      <c r="CM1493" s="778"/>
      <c r="CN1493" s="778"/>
      <c r="CO1493" s="778"/>
      <c r="CP1493" s="778"/>
      <c r="CQ1493" s="778"/>
      <c r="CR1493" s="778"/>
      <c r="CS1493" s="778"/>
      <c r="CT1493" s="778"/>
      <c r="CU1493" s="778"/>
      <c r="CV1493" s="778"/>
      <c r="CW1493" s="778"/>
      <c r="CX1493" s="778"/>
      <c r="CY1493" s="778"/>
      <c r="CZ1493" s="778"/>
      <c r="DA1493" s="778"/>
      <c r="DB1493" s="778"/>
      <c r="DC1493" s="778"/>
      <c r="DD1493" s="778"/>
      <c r="DE1493" s="778"/>
      <c r="DF1493" s="778"/>
      <c r="DG1493" s="778"/>
      <c r="DH1493" s="778"/>
      <c r="DI1493" s="778"/>
      <c r="DJ1493" s="778"/>
      <c r="DK1493" s="778"/>
      <c r="DL1493" s="778"/>
      <c r="DM1493" s="778"/>
      <c r="DN1493" s="778"/>
      <c r="DO1493" s="778"/>
      <c r="DP1493" s="778"/>
      <c r="DQ1493" s="778"/>
      <c r="DR1493" s="778"/>
      <c r="DS1493" s="778"/>
      <c r="DT1493" s="778"/>
      <c r="DU1493" s="778"/>
      <c r="DV1493" s="778"/>
      <c r="DW1493" s="778"/>
      <c r="DX1493" s="778"/>
      <c r="DY1493" s="778"/>
      <c r="DZ1493" s="778"/>
      <c r="EA1493" s="778"/>
      <c r="EB1493" s="778"/>
      <c r="EC1493" s="778"/>
      <c r="ED1493" s="778"/>
      <c r="EE1493" s="778"/>
      <c r="EF1493" s="778"/>
      <c r="EG1493" s="778"/>
      <c r="EH1493" s="778"/>
      <c r="EI1493" s="778"/>
      <c r="EJ1493" s="778"/>
      <c r="EK1493" s="778"/>
      <c r="EL1493" s="778"/>
      <c r="EM1493" s="778"/>
      <c r="EN1493" s="778"/>
      <c r="EO1493" s="778"/>
      <c r="EP1493" s="778"/>
      <c r="EQ1493" s="778"/>
      <c r="ER1493" s="778"/>
      <c r="ES1493" s="778"/>
      <c r="ET1493" s="778"/>
      <c r="EU1493" s="778"/>
      <c r="EV1493" s="778"/>
      <c r="EW1493" s="778"/>
      <c r="EX1493" s="778"/>
      <c r="EY1493" s="778"/>
      <c r="EZ1493" s="778"/>
      <c r="FA1493" s="778"/>
      <c r="FB1493" s="778"/>
      <c r="FC1493" s="778"/>
      <c r="FD1493" s="778"/>
      <c r="FE1493" s="778"/>
      <c r="FF1493" s="778"/>
      <c r="FG1493" s="778"/>
      <c r="FH1493" s="778"/>
      <c r="FI1493" s="778"/>
      <c r="FJ1493" s="778"/>
      <c r="FK1493" s="778"/>
      <c r="FL1493" s="778"/>
      <c r="FM1493" s="778"/>
      <c r="FN1493" s="778"/>
      <c r="FO1493" s="778"/>
      <c r="FP1493" s="778"/>
      <c r="FQ1493" s="778"/>
      <c r="FR1493" s="778"/>
      <c r="FS1493" s="778"/>
      <c r="FT1493" s="778"/>
      <c r="FU1493" s="778"/>
      <c r="FV1493" s="778"/>
      <c r="FW1493" s="778"/>
      <c r="FX1493" s="778"/>
      <c r="FY1493" s="778"/>
      <c r="FZ1493" s="778"/>
      <c r="GA1493" s="778"/>
      <c r="GB1493" s="778"/>
      <c r="GC1493" s="778"/>
      <c r="GD1493" s="778"/>
      <c r="GE1493" s="778"/>
      <c r="GF1493" s="778"/>
      <c r="GG1493" s="778"/>
      <c r="GH1493" s="778"/>
      <c r="GI1493" s="778"/>
      <c r="GJ1493" s="778"/>
      <c r="GK1493" s="778"/>
      <c r="GL1493" s="778"/>
      <c r="GM1493" s="778"/>
      <c r="GN1493" s="778"/>
      <c r="GO1493" s="778"/>
      <c r="GP1493" s="778"/>
      <c r="GQ1493" s="778"/>
      <c r="GR1493" s="778"/>
      <c r="GS1493" s="778"/>
      <c r="GT1493" s="778"/>
      <c r="GU1493" s="778"/>
      <c r="GV1493" s="778"/>
      <c r="GW1493" s="778"/>
      <c r="GX1493" s="778"/>
      <c r="GY1493" s="778"/>
      <c r="GZ1493" s="778"/>
      <c r="HA1493" s="778"/>
      <c r="HB1493" s="778"/>
      <c r="HC1493" s="778"/>
      <c r="HD1493" s="778"/>
      <c r="HE1493" s="778"/>
      <c r="HF1493" s="778"/>
      <c r="HG1493" s="778"/>
      <c r="HH1493" s="778"/>
    </row>
    <row r="1494" spans="1:216" s="782" customFormat="1">
      <c r="A1494" s="779"/>
      <c r="B1494" s="780"/>
      <c r="C1494" s="780"/>
      <c r="D1494" s="780"/>
      <c r="E1494" s="780"/>
      <c r="F1494" s="780"/>
      <c r="G1494" s="780"/>
      <c r="H1494" s="780"/>
      <c r="I1494" s="780"/>
      <c r="J1494" s="780"/>
      <c r="K1494" s="780"/>
      <c r="L1494" s="780"/>
      <c r="M1494" s="780"/>
      <c r="N1494" s="780"/>
      <c r="O1494" s="780"/>
      <c r="P1494" s="780"/>
      <c r="Q1494" s="781"/>
      <c r="R1494" s="778"/>
      <c r="S1494" s="778"/>
      <c r="T1494" s="778"/>
      <c r="U1494" s="778"/>
      <c r="V1494" s="778"/>
      <c r="W1494" s="778"/>
      <c r="X1494" s="778"/>
      <c r="Y1494" s="778"/>
      <c r="Z1494" s="778"/>
      <c r="AA1494" s="778"/>
      <c r="AB1494" s="778"/>
      <c r="AC1494" s="778"/>
      <c r="AD1494" s="778"/>
      <c r="AE1494" s="778"/>
      <c r="AF1494" s="778"/>
      <c r="AG1494" s="778"/>
      <c r="AH1494" s="778"/>
      <c r="AI1494" s="778"/>
      <c r="AJ1494" s="778"/>
      <c r="AK1494" s="778"/>
      <c r="AL1494" s="778"/>
      <c r="AM1494" s="778"/>
      <c r="AN1494" s="778"/>
      <c r="AO1494" s="778"/>
      <c r="AP1494" s="778"/>
      <c r="AQ1494" s="778"/>
      <c r="AR1494" s="778"/>
      <c r="AS1494" s="778"/>
      <c r="AT1494" s="778"/>
      <c r="AU1494" s="778"/>
      <c r="AV1494" s="778"/>
      <c r="AW1494" s="778"/>
      <c r="AX1494" s="778"/>
      <c r="AY1494" s="778"/>
      <c r="AZ1494" s="778"/>
      <c r="BA1494" s="778"/>
      <c r="BB1494" s="778"/>
      <c r="BC1494" s="778"/>
      <c r="BD1494" s="778"/>
      <c r="BE1494" s="778"/>
      <c r="BF1494" s="778"/>
      <c r="BG1494" s="778"/>
      <c r="BH1494" s="778"/>
      <c r="BI1494" s="778"/>
      <c r="BJ1494" s="778"/>
      <c r="BK1494" s="778"/>
      <c r="BL1494" s="778"/>
      <c r="BM1494" s="778"/>
      <c r="BN1494" s="778"/>
      <c r="BO1494" s="778"/>
      <c r="BP1494" s="778"/>
      <c r="BQ1494" s="778"/>
      <c r="BR1494" s="778"/>
      <c r="BS1494" s="778"/>
      <c r="BT1494" s="778"/>
      <c r="BU1494" s="778"/>
      <c r="BV1494" s="778"/>
      <c r="BW1494" s="778"/>
      <c r="BX1494" s="778"/>
      <c r="BY1494" s="778"/>
      <c r="BZ1494" s="778"/>
      <c r="CA1494" s="778"/>
      <c r="CB1494" s="778"/>
      <c r="CC1494" s="778"/>
      <c r="CD1494" s="778"/>
      <c r="CE1494" s="778"/>
      <c r="CF1494" s="778"/>
      <c r="CG1494" s="778"/>
      <c r="CH1494" s="778"/>
      <c r="CI1494" s="778"/>
      <c r="CJ1494" s="778"/>
      <c r="CK1494" s="778"/>
      <c r="CL1494" s="778"/>
      <c r="CM1494" s="778"/>
      <c r="CN1494" s="778"/>
      <c r="CO1494" s="778"/>
      <c r="CP1494" s="778"/>
      <c r="CQ1494" s="778"/>
      <c r="CR1494" s="778"/>
      <c r="CS1494" s="778"/>
      <c r="CT1494" s="778"/>
      <c r="CU1494" s="778"/>
      <c r="CV1494" s="778"/>
      <c r="CW1494" s="778"/>
      <c r="CX1494" s="778"/>
      <c r="CY1494" s="778"/>
      <c r="CZ1494" s="778"/>
      <c r="DA1494" s="778"/>
      <c r="DB1494" s="778"/>
      <c r="DC1494" s="778"/>
      <c r="DD1494" s="778"/>
      <c r="DE1494" s="778"/>
      <c r="DF1494" s="778"/>
      <c r="DG1494" s="778"/>
      <c r="DH1494" s="778"/>
      <c r="DI1494" s="778"/>
      <c r="DJ1494" s="778"/>
      <c r="DK1494" s="778"/>
      <c r="DL1494" s="778"/>
      <c r="DM1494" s="778"/>
      <c r="DN1494" s="778"/>
      <c r="DO1494" s="778"/>
      <c r="DP1494" s="778"/>
      <c r="DQ1494" s="778"/>
      <c r="DR1494" s="778"/>
      <c r="DS1494" s="778"/>
      <c r="DT1494" s="778"/>
      <c r="DU1494" s="778"/>
      <c r="DV1494" s="778"/>
      <c r="DW1494" s="778"/>
      <c r="DX1494" s="778"/>
      <c r="DY1494" s="778"/>
      <c r="DZ1494" s="778"/>
      <c r="EA1494" s="778"/>
      <c r="EB1494" s="778"/>
      <c r="EC1494" s="778"/>
      <c r="ED1494" s="778"/>
      <c r="EE1494" s="778"/>
      <c r="EF1494" s="778"/>
      <c r="EG1494" s="778"/>
      <c r="EH1494" s="778"/>
      <c r="EI1494" s="778"/>
      <c r="EJ1494" s="778"/>
      <c r="EK1494" s="778"/>
      <c r="EL1494" s="778"/>
      <c r="EM1494" s="778"/>
      <c r="EN1494" s="778"/>
      <c r="EO1494" s="778"/>
      <c r="EP1494" s="778"/>
      <c r="EQ1494" s="778"/>
      <c r="ER1494" s="778"/>
      <c r="ES1494" s="778"/>
      <c r="ET1494" s="778"/>
      <c r="EU1494" s="778"/>
      <c r="EV1494" s="778"/>
      <c r="EW1494" s="778"/>
      <c r="EX1494" s="778"/>
      <c r="EY1494" s="778"/>
      <c r="EZ1494" s="778"/>
      <c r="FA1494" s="778"/>
      <c r="FB1494" s="778"/>
      <c r="FC1494" s="778"/>
      <c r="FD1494" s="778"/>
      <c r="FE1494" s="778"/>
      <c r="FF1494" s="778"/>
      <c r="FG1494" s="778"/>
      <c r="FH1494" s="778"/>
      <c r="FI1494" s="778"/>
      <c r="FJ1494" s="778"/>
      <c r="FK1494" s="778"/>
      <c r="FL1494" s="778"/>
      <c r="FM1494" s="778"/>
      <c r="FN1494" s="778"/>
      <c r="FO1494" s="778"/>
      <c r="FP1494" s="778"/>
      <c r="FQ1494" s="778"/>
      <c r="FR1494" s="778"/>
      <c r="FS1494" s="778"/>
      <c r="FT1494" s="778"/>
      <c r="FU1494" s="778"/>
      <c r="FV1494" s="778"/>
      <c r="FW1494" s="778"/>
      <c r="FX1494" s="778"/>
      <c r="FY1494" s="778"/>
      <c r="FZ1494" s="778"/>
      <c r="GA1494" s="778"/>
      <c r="GB1494" s="778"/>
      <c r="GC1494" s="778"/>
      <c r="GD1494" s="778"/>
      <c r="GE1494" s="778"/>
      <c r="GF1494" s="778"/>
      <c r="GG1494" s="778"/>
      <c r="GH1494" s="778"/>
      <c r="GI1494" s="778"/>
      <c r="GJ1494" s="778"/>
      <c r="GK1494" s="778"/>
      <c r="GL1494" s="778"/>
      <c r="GM1494" s="778"/>
      <c r="GN1494" s="778"/>
      <c r="GO1494" s="778"/>
      <c r="GP1494" s="778"/>
      <c r="GQ1494" s="778"/>
      <c r="GR1494" s="778"/>
      <c r="GS1494" s="778"/>
      <c r="GT1494" s="778"/>
      <c r="GU1494" s="778"/>
      <c r="GV1494" s="778"/>
      <c r="GW1494" s="778"/>
      <c r="GX1494" s="778"/>
      <c r="GY1494" s="778"/>
      <c r="GZ1494" s="778"/>
      <c r="HA1494" s="778"/>
      <c r="HB1494" s="778"/>
      <c r="HC1494" s="778"/>
      <c r="HD1494" s="778"/>
      <c r="HE1494" s="778"/>
      <c r="HF1494" s="778"/>
      <c r="HG1494" s="778"/>
      <c r="HH1494" s="778"/>
    </row>
    <row r="1495" spans="1:216" s="782" customFormat="1">
      <c r="A1495" s="779"/>
      <c r="B1495" s="780"/>
      <c r="C1495" s="780"/>
      <c r="D1495" s="780"/>
      <c r="E1495" s="780"/>
      <c r="F1495" s="780"/>
      <c r="G1495" s="780"/>
      <c r="H1495" s="780"/>
      <c r="I1495" s="780"/>
      <c r="J1495" s="780"/>
      <c r="K1495" s="780"/>
      <c r="L1495" s="780"/>
      <c r="M1495" s="780"/>
      <c r="N1495" s="780"/>
      <c r="O1495" s="780"/>
      <c r="P1495" s="780"/>
      <c r="Q1495" s="781"/>
      <c r="R1495" s="778"/>
      <c r="S1495" s="778"/>
      <c r="T1495" s="778"/>
      <c r="U1495" s="778"/>
      <c r="V1495" s="778"/>
      <c r="W1495" s="778"/>
      <c r="X1495" s="778"/>
      <c r="Y1495" s="778"/>
      <c r="Z1495" s="778"/>
      <c r="AA1495" s="778"/>
      <c r="AB1495" s="778"/>
      <c r="AC1495" s="778"/>
      <c r="AD1495" s="778"/>
      <c r="AE1495" s="778"/>
      <c r="AF1495" s="778"/>
      <c r="AG1495" s="778"/>
      <c r="AH1495" s="778"/>
      <c r="AI1495" s="778"/>
      <c r="AJ1495" s="778"/>
      <c r="AK1495" s="778"/>
      <c r="AL1495" s="778"/>
      <c r="AM1495" s="778"/>
      <c r="AN1495" s="778"/>
      <c r="AO1495" s="778"/>
      <c r="AP1495" s="778"/>
      <c r="AQ1495" s="778"/>
      <c r="AR1495" s="778"/>
      <c r="AS1495" s="778"/>
      <c r="AT1495" s="778"/>
      <c r="AU1495" s="778"/>
      <c r="AV1495" s="778"/>
      <c r="AW1495" s="778"/>
      <c r="AX1495" s="778"/>
      <c r="AY1495" s="778"/>
      <c r="AZ1495" s="778"/>
      <c r="BA1495" s="778"/>
      <c r="BB1495" s="778"/>
      <c r="BC1495" s="778"/>
      <c r="BD1495" s="778"/>
      <c r="BE1495" s="778"/>
      <c r="BF1495" s="778"/>
      <c r="BG1495" s="778"/>
      <c r="BH1495" s="778"/>
      <c r="BI1495" s="778"/>
      <c r="BJ1495" s="778"/>
      <c r="BK1495" s="778"/>
      <c r="BL1495" s="778"/>
      <c r="BM1495" s="778"/>
      <c r="BN1495" s="778"/>
      <c r="BO1495" s="778"/>
      <c r="BP1495" s="778"/>
      <c r="BQ1495" s="778"/>
      <c r="BR1495" s="778"/>
      <c r="BS1495" s="778"/>
      <c r="BT1495" s="778"/>
      <c r="BU1495" s="778"/>
      <c r="BV1495" s="778"/>
      <c r="BW1495" s="778"/>
      <c r="BX1495" s="778"/>
      <c r="BY1495" s="778"/>
      <c r="BZ1495" s="778"/>
      <c r="CA1495" s="778"/>
      <c r="CB1495" s="778"/>
      <c r="CC1495" s="778"/>
      <c r="CD1495" s="778"/>
      <c r="CE1495" s="778"/>
      <c r="CF1495" s="778"/>
      <c r="CG1495" s="778"/>
      <c r="CH1495" s="778"/>
      <c r="CI1495" s="778"/>
      <c r="CJ1495" s="778"/>
      <c r="CK1495" s="778"/>
      <c r="CL1495" s="778"/>
      <c r="CM1495" s="778"/>
      <c r="CN1495" s="778"/>
      <c r="CO1495" s="778"/>
      <c r="CP1495" s="778"/>
      <c r="CQ1495" s="778"/>
      <c r="CR1495" s="778"/>
      <c r="CS1495" s="778"/>
      <c r="CT1495" s="778"/>
      <c r="CU1495" s="778"/>
      <c r="CV1495" s="778"/>
      <c r="CW1495" s="778"/>
      <c r="CX1495" s="778"/>
      <c r="CY1495" s="778"/>
      <c r="CZ1495" s="778"/>
      <c r="DA1495" s="778"/>
      <c r="DB1495" s="778"/>
      <c r="DC1495" s="778"/>
      <c r="DD1495" s="778"/>
      <c r="DE1495" s="778"/>
      <c r="DF1495" s="778"/>
      <c r="DG1495" s="778"/>
      <c r="DH1495" s="778"/>
      <c r="DI1495" s="778"/>
      <c r="DJ1495" s="778"/>
      <c r="DK1495" s="778"/>
      <c r="DL1495" s="778"/>
      <c r="DM1495" s="778"/>
      <c r="DN1495" s="778"/>
      <c r="DO1495" s="778"/>
      <c r="DP1495" s="778"/>
      <c r="DQ1495" s="778"/>
      <c r="DR1495" s="778"/>
      <c r="DS1495" s="778"/>
      <c r="DT1495" s="778"/>
      <c r="DU1495" s="778"/>
      <c r="DV1495" s="778"/>
      <c r="DW1495" s="778"/>
      <c r="DX1495" s="778"/>
      <c r="DY1495" s="778"/>
      <c r="DZ1495" s="778"/>
      <c r="EA1495" s="778"/>
      <c r="EB1495" s="778"/>
      <c r="EC1495" s="778"/>
      <c r="ED1495" s="778"/>
      <c r="EE1495" s="778"/>
      <c r="EF1495" s="778"/>
      <c r="EG1495" s="778"/>
      <c r="EH1495" s="778"/>
      <c r="EI1495" s="778"/>
      <c r="EJ1495" s="778"/>
      <c r="EK1495" s="778"/>
      <c r="EL1495" s="778"/>
      <c r="EM1495" s="778"/>
      <c r="EN1495" s="778"/>
      <c r="EO1495" s="778"/>
      <c r="EP1495" s="778"/>
      <c r="EQ1495" s="778"/>
      <c r="ER1495" s="778"/>
      <c r="ES1495" s="778"/>
      <c r="ET1495" s="778"/>
      <c r="EU1495" s="778"/>
      <c r="EV1495" s="778"/>
      <c r="EW1495" s="778"/>
      <c r="EX1495" s="778"/>
      <c r="EY1495" s="778"/>
      <c r="EZ1495" s="778"/>
      <c r="FA1495" s="778"/>
      <c r="FB1495" s="778"/>
      <c r="FC1495" s="778"/>
      <c r="FD1495" s="778"/>
      <c r="FE1495" s="778"/>
      <c r="FF1495" s="778"/>
      <c r="FG1495" s="778"/>
      <c r="FH1495" s="778"/>
      <c r="FI1495" s="778"/>
      <c r="FJ1495" s="778"/>
      <c r="FK1495" s="778"/>
      <c r="FL1495" s="778"/>
      <c r="FM1495" s="778"/>
      <c r="FN1495" s="778"/>
      <c r="FO1495" s="778"/>
      <c r="FP1495" s="778"/>
      <c r="FQ1495" s="778"/>
      <c r="FR1495" s="778"/>
      <c r="FS1495" s="778"/>
      <c r="FT1495" s="778"/>
      <c r="FU1495" s="778"/>
      <c r="FV1495" s="778"/>
      <c r="FW1495" s="778"/>
      <c r="FX1495" s="778"/>
      <c r="FY1495" s="778"/>
      <c r="FZ1495" s="778"/>
      <c r="GA1495" s="778"/>
      <c r="GB1495" s="778"/>
      <c r="GC1495" s="778"/>
      <c r="GD1495" s="778"/>
      <c r="GE1495" s="778"/>
      <c r="GF1495" s="778"/>
      <c r="GG1495" s="778"/>
      <c r="GH1495" s="778"/>
      <c r="GI1495" s="778"/>
      <c r="GJ1495" s="778"/>
      <c r="GK1495" s="778"/>
      <c r="GL1495" s="778"/>
      <c r="GM1495" s="778"/>
      <c r="GN1495" s="778"/>
      <c r="GO1495" s="778"/>
      <c r="GP1495" s="778"/>
      <c r="GQ1495" s="778"/>
      <c r="GR1495" s="778"/>
      <c r="GS1495" s="778"/>
      <c r="GT1495" s="778"/>
      <c r="GU1495" s="778"/>
      <c r="GV1495" s="778"/>
      <c r="GW1495" s="778"/>
      <c r="GX1495" s="778"/>
      <c r="GY1495" s="778"/>
      <c r="GZ1495" s="778"/>
      <c r="HA1495" s="778"/>
      <c r="HB1495" s="778"/>
      <c r="HC1495" s="778"/>
      <c r="HD1495" s="778"/>
      <c r="HE1495" s="778"/>
      <c r="HF1495" s="778"/>
      <c r="HG1495" s="778"/>
      <c r="HH1495" s="778"/>
    </row>
    <row r="1496" spans="1:216" s="782" customFormat="1">
      <c r="A1496" s="779"/>
      <c r="B1496" s="780"/>
      <c r="C1496" s="780"/>
      <c r="D1496" s="780"/>
      <c r="E1496" s="780"/>
      <c r="F1496" s="780"/>
      <c r="G1496" s="780"/>
      <c r="H1496" s="780"/>
      <c r="I1496" s="780"/>
      <c r="J1496" s="780"/>
      <c r="K1496" s="780"/>
      <c r="L1496" s="780"/>
      <c r="M1496" s="780"/>
      <c r="N1496" s="780"/>
      <c r="O1496" s="780"/>
      <c r="P1496" s="780"/>
      <c r="Q1496" s="781"/>
      <c r="R1496" s="778"/>
      <c r="S1496" s="778"/>
      <c r="T1496" s="778"/>
      <c r="U1496" s="778"/>
      <c r="V1496" s="778"/>
      <c r="W1496" s="778"/>
      <c r="X1496" s="778"/>
      <c r="Y1496" s="778"/>
      <c r="Z1496" s="778"/>
      <c r="AA1496" s="778"/>
      <c r="AB1496" s="778"/>
      <c r="AC1496" s="778"/>
      <c r="AD1496" s="778"/>
      <c r="AE1496" s="778"/>
      <c r="AF1496" s="778"/>
      <c r="AG1496" s="778"/>
      <c r="AH1496" s="778"/>
      <c r="AI1496" s="778"/>
      <c r="AJ1496" s="778"/>
      <c r="AK1496" s="778"/>
      <c r="AL1496" s="778"/>
      <c r="AM1496" s="778"/>
      <c r="AN1496" s="778"/>
      <c r="AO1496" s="778"/>
      <c r="AP1496" s="778"/>
      <c r="AQ1496" s="778"/>
      <c r="AR1496" s="778"/>
      <c r="AS1496" s="778"/>
      <c r="AT1496" s="778"/>
      <c r="AU1496" s="778"/>
      <c r="AV1496" s="778"/>
      <c r="AW1496" s="778"/>
      <c r="AX1496" s="778"/>
      <c r="AY1496" s="778"/>
      <c r="AZ1496" s="778"/>
      <c r="BA1496" s="778"/>
      <c r="BB1496" s="778"/>
      <c r="BC1496" s="778"/>
      <c r="BD1496" s="778"/>
      <c r="BE1496" s="778"/>
      <c r="BF1496" s="778"/>
      <c r="BG1496" s="778"/>
      <c r="BH1496" s="778"/>
      <c r="BI1496" s="778"/>
      <c r="BJ1496" s="778"/>
      <c r="BK1496" s="778"/>
      <c r="BL1496" s="778"/>
      <c r="BM1496" s="778"/>
      <c r="BN1496" s="778"/>
      <c r="BO1496" s="778"/>
      <c r="BP1496" s="778"/>
      <c r="BQ1496" s="778"/>
      <c r="BR1496" s="778"/>
      <c r="BS1496" s="778"/>
      <c r="BT1496" s="778"/>
      <c r="BU1496" s="778"/>
      <c r="BV1496" s="778"/>
      <c r="BW1496" s="778"/>
      <c r="BX1496" s="778"/>
      <c r="BY1496" s="778"/>
      <c r="BZ1496" s="778"/>
      <c r="CA1496" s="778"/>
      <c r="CB1496" s="778"/>
      <c r="CC1496" s="778"/>
      <c r="CD1496" s="778"/>
      <c r="CE1496" s="778"/>
      <c r="CF1496" s="778"/>
      <c r="CG1496" s="778"/>
      <c r="CH1496" s="778"/>
      <c r="CI1496" s="778"/>
      <c r="CJ1496" s="778"/>
      <c r="CK1496" s="778"/>
      <c r="CL1496" s="778"/>
      <c r="CM1496" s="778"/>
      <c r="CN1496" s="778"/>
      <c r="CO1496" s="778"/>
      <c r="CP1496" s="778"/>
      <c r="CQ1496" s="778"/>
      <c r="CR1496" s="778"/>
      <c r="CS1496" s="778"/>
      <c r="CT1496" s="778"/>
      <c r="CU1496" s="778"/>
      <c r="CV1496" s="778"/>
      <c r="CW1496" s="778"/>
      <c r="CX1496" s="778"/>
      <c r="CY1496" s="778"/>
      <c r="CZ1496" s="778"/>
      <c r="DA1496" s="778"/>
      <c r="DB1496" s="778"/>
      <c r="DC1496" s="778"/>
      <c r="DD1496" s="778"/>
      <c r="DE1496" s="778"/>
      <c r="DF1496" s="778"/>
      <c r="DG1496" s="778"/>
      <c r="DH1496" s="778"/>
      <c r="DI1496" s="778"/>
      <c r="DJ1496" s="778"/>
      <c r="DK1496" s="778"/>
      <c r="DL1496" s="778"/>
      <c r="DM1496" s="778"/>
      <c r="DN1496" s="778"/>
      <c r="DO1496" s="778"/>
      <c r="DP1496" s="778"/>
      <c r="DQ1496" s="778"/>
      <c r="DR1496" s="778"/>
      <c r="DS1496" s="778"/>
      <c r="DT1496" s="778"/>
      <c r="DU1496" s="778"/>
      <c r="DV1496" s="778"/>
      <c r="DW1496" s="778"/>
      <c r="DX1496" s="778"/>
      <c r="DY1496" s="778"/>
      <c r="DZ1496" s="778"/>
      <c r="EA1496" s="778"/>
      <c r="EB1496" s="778"/>
      <c r="EC1496" s="778"/>
      <c r="ED1496" s="778"/>
      <c r="EE1496" s="778"/>
      <c r="EF1496" s="778"/>
      <c r="EG1496" s="778"/>
      <c r="EH1496" s="778"/>
      <c r="EI1496" s="778"/>
      <c r="EJ1496" s="778"/>
      <c r="EK1496" s="778"/>
      <c r="EL1496" s="778"/>
      <c r="EM1496" s="778"/>
      <c r="EN1496" s="778"/>
      <c r="EO1496" s="778"/>
      <c r="EP1496" s="778"/>
      <c r="EQ1496" s="778"/>
      <c r="ER1496" s="778"/>
      <c r="ES1496" s="778"/>
      <c r="ET1496" s="778"/>
      <c r="EU1496" s="778"/>
      <c r="EV1496" s="778"/>
      <c r="EW1496" s="778"/>
      <c r="EX1496" s="778"/>
      <c r="EY1496" s="778"/>
      <c r="EZ1496" s="778"/>
      <c r="FA1496" s="778"/>
      <c r="FB1496" s="778"/>
      <c r="FC1496" s="778"/>
      <c r="FD1496" s="778"/>
      <c r="FE1496" s="778"/>
      <c r="FF1496" s="778"/>
      <c r="FG1496" s="778"/>
      <c r="FH1496" s="778"/>
      <c r="FI1496" s="778"/>
      <c r="FJ1496" s="778"/>
      <c r="FK1496" s="778"/>
      <c r="FL1496" s="778"/>
      <c r="FM1496" s="778"/>
      <c r="FN1496" s="778"/>
      <c r="FO1496" s="778"/>
      <c r="FP1496" s="778"/>
      <c r="FQ1496" s="778"/>
      <c r="FR1496" s="778"/>
      <c r="FS1496" s="778"/>
      <c r="FT1496" s="778"/>
      <c r="FU1496" s="778"/>
      <c r="FV1496" s="778"/>
      <c r="FW1496" s="778"/>
      <c r="FX1496" s="778"/>
      <c r="FY1496" s="778"/>
      <c r="FZ1496" s="778"/>
      <c r="GA1496" s="778"/>
      <c r="GB1496" s="778"/>
      <c r="GC1496" s="778"/>
      <c r="GD1496" s="778"/>
      <c r="GE1496" s="778"/>
      <c r="GF1496" s="778"/>
      <c r="GG1496" s="778"/>
      <c r="GH1496" s="778"/>
      <c r="GI1496" s="778"/>
      <c r="GJ1496" s="778"/>
      <c r="GK1496" s="778"/>
      <c r="GL1496" s="778"/>
      <c r="GM1496" s="778"/>
      <c r="GN1496" s="778"/>
      <c r="GO1496" s="778"/>
      <c r="GP1496" s="778"/>
      <c r="GQ1496" s="778"/>
      <c r="GR1496" s="778"/>
      <c r="GS1496" s="778"/>
      <c r="GT1496" s="778"/>
      <c r="GU1496" s="778"/>
      <c r="GV1496" s="778"/>
      <c r="GW1496" s="778"/>
      <c r="GX1496" s="778"/>
      <c r="GY1496" s="778"/>
      <c r="GZ1496" s="778"/>
      <c r="HA1496" s="778"/>
      <c r="HB1496" s="778"/>
      <c r="HC1496" s="778"/>
      <c r="HD1496" s="778"/>
      <c r="HE1496" s="778"/>
      <c r="HF1496" s="778"/>
      <c r="HG1496" s="778"/>
      <c r="HH1496" s="778"/>
    </row>
    <row r="1497" spans="1:216" s="782" customFormat="1">
      <c r="A1497" s="779"/>
      <c r="B1497" s="780"/>
      <c r="C1497" s="780"/>
      <c r="D1497" s="780"/>
      <c r="E1497" s="780"/>
      <c r="F1497" s="780"/>
      <c r="G1497" s="780"/>
      <c r="H1497" s="780"/>
      <c r="I1497" s="780"/>
      <c r="J1497" s="780"/>
      <c r="K1497" s="780"/>
      <c r="L1497" s="780"/>
      <c r="M1497" s="780"/>
      <c r="N1497" s="780"/>
      <c r="O1497" s="780"/>
      <c r="P1497" s="780"/>
      <c r="Q1497" s="781"/>
      <c r="R1497" s="778"/>
      <c r="S1497" s="778"/>
      <c r="T1497" s="778"/>
      <c r="U1497" s="778"/>
      <c r="V1497" s="778"/>
      <c r="W1497" s="778"/>
      <c r="X1497" s="778"/>
      <c r="Y1497" s="778"/>
      <c r="Z1497" s="778"/>
      <c r="AA1497" s="778"/>
      <c r="AB1497" s="778"/>
      <c r="AC1497" s="778"/>
      <c r="AD1497" s="778"/>
      <c r="AE1497" s="778"/>
      <c r="AF1497" s="778"/>
      <c r="AG1497" s="778"/>
      <c r="AH1497" s="778"/>
      <c r="AI1497" s="778"/>
      <c r="AJ1497" s="778"/>
      <c r="AK1497" s="778"/>
      <c r="AL1497" s="778"/>
      <c r="AM1497" s="778"/>
      <c r="AN1497" s="778"/>
      <c r="AO1497" s="778"/>
      <c r="AP1497" s="778"/>
      <c r="AQ1497" s="778"/>
      <c r="AR1497" s="778"/>
      <c r="AS1497" s="778"/>
      <c r="AT1497" s="778"/>
      <c r="AU1497" s="778"/>
      <c r="AV1497" s="778"/>
      <c r="AW1497" s="778"/>
      <c r="AX1497" s="778"/>
      <c r="AY1497" s="778"/>
      <c r="AZ1497" s="778"/>
      <c r="BA1497" s="778"/>
      <c r="BB1497" s="778"/>
      <c r="BC1497" s="778"/>
      <c r="BD1497" s="778"/>
      <c r="BE1497" s="778"/>
      <c r="BF1497" s="778"/>
      <c r="BG1497" s="778"/>
      <c r="BH1497" s="778"/>
      <c r="BI1497" s="778"/>
      <c r="BJ1497" s="778"/>
      <c r="BK1497" s="778"/>
      <c r="BL1497" s="778"/>
      <c r="BM1497" s="778"/>
      <c r="BN1497" s="778"/>
      <c r="BO1497" s="778"/>
      <c r="BP1497" s="778"/>
      <c r="BQ1497" s="778"/>
      <c r="BR1497" s="778"/>
      <c r="BS1497" s="778"/>
      <c r="BT1497" s="778"/>
      <c r="BU1497" s="778"/>
      <c r="BV1497" s="778"/>
      <c r="BW1497" s="778"/>
      <c r="BX1497" s="778"/>
      <c r="BY1497" s="778"/>
      <c r="BZ1497" s="778"/>
      <c r="CA1497" s="778"/>
      <c r="CB1497" s="778"/>
      <c r="CC1497" s="778"/>
      <c r="CD1497" s="778"/>
      <c r="CE1497" s="778"/>
      <c r="CF1497" s="778"/>
      <c r="CG1497" s="778"/>
      <c r="CH1497" s="778"/>
      <c r="CI1497" s="778"/>
      <c r="CJ1497" s="778"/>
      <c r="CK1497" s="778"/>
      <c r="CL1497" s="778"/>
      <c r="CM1497" s="778"/>
      <c r="CN1497" s="778"/>
      <c r="CO1497" s="778"/>
      <c r="CP1497" s="778"/>
      <c r="CQ1497" s="778"/>
      <c r="CR1497" s="778"/>
      <c r="CS1497" s="778"/>
      <c r="CT1497" s="778"/>
      <c r="CU1497" s="778"/>
      <c r="CV1497" s="778"/>
      <c r="CW1497" s="778"/>
      <c r="CX1497" s="778"/>
      <c r="CY1497" s="778"/>
      <c r="CZ1497" s="778"/>
      <c r="DA1497" s="778"/>
      <c r="DB1497" s="778"/>
      <c r="DC1497" s="778"/>
      <c r="DD1497" s="778"/>
      <c r="DE1497" s="778"/>
      <c r="DF1497" s="778"/>
      <c r="DG1497" s="778"/>
      <c r="DH1497" s="778"/>
      <c r="DI1497" s="778"/>
      <c r="DJ1497" s="778"/>
      <c r="DK1497" s="778"/>
      <c r="DL1497" s="778"/>
      <c r="DM1497" s="778"/>
      <c r="DN1497" s="778"/>
      <c r="DO1497" s="778"/>
      <c r="DP1497" s="778"/>
      <c r="DQ1497" s="778"/>
      <c r="DR1497" s="778"/>
      <c r="DS1497" s="778"/>
      <c r="DT1497" s="778"/>
      <c r="DU1497" s="778"/>
      <c r="DV1497" s="778"/>
      <c r="DW1497" s="778"/>
      <c r="DX1497" s="778"/>
      <c r="DY1497" s="778"/>
      <c r="DZ1497" s="778"/>
      <c r="EA1497" s="778"/>
      <c r="EB1497" s="778"/>
      <c r="EC1497" s="778"/>
      <c r="ED1497" s="778"/>
      <c r="EE1497" s="778"/>
      <c r="EF1497" s="778"/>
      <c r="EG1497" s="778"/>
      <c r="EH1497" s="778"/>
      <c r="EI1497" s="778"/>
      <c r="EJ1497" s="778"/>
      <c r="EK1497" s="778"/>
      <c r="EL1497" s="778"/>
      <c r="EM1497" s="778"/>
      <c r="EN1497" s="778"/>
      <c r="EO1497" s="778"/>
      <c r="EP1497" s="778"/>
      <c r="EQ1497" s="778"/>
      <c r="ER1497" s="778"/>
      <c r="ES1497" s="778"/>
      <c r="ET1497" s="778"/>
      <c r="EU1497" s="778"/>
      <c r="EV1497" s="778"/>
      <c r="EW1497" s="778"/>
      <c r="EX1497" s="778"/>
      <c r="EY1497" s="778"/>
      <c r="EZ1497" s="778"/>
      <c r="FA1497" s="778"/>
      <c r="FB1497" s="778"/>
      <c r="FC1497" s="778"/>
      <c r="FD1497" s="778"/>
      <c r="FE1497" s="778"/>
      <c r="FF1497" s="778"/>
      <c r="FG1497" s="778"/>
      <c r="FH1497" s="778"/>
      <c r="FI1497" s="778"/>
      <c r="FJ1497" s="778"/>
      <c r="FK1497" s="778"/>
      <c r="FL1497" s="778"/>
      <c r="FM1497" s="778"/>
      <c r="FN1497" s="778"/>
      <c r="FO1497" s="778"/>
      <c r="FP1497" s="778"/>
      <c r="FQ1497" s="778"/>
      <c r="FR1497" s="778"/>
      <c r="FS1497" s="778"/>
      <c r="FT1497" s="778"/>
      <c r="FU1497" s="778"/>
      <c r="FV1497" s="778"/>
      <c r="FW1497" s="778"/>
      <c r="FX1497" s="778"/>
      <c r="FY1497" s="778"/>
      <c r="FZ1497" s="778"/>
      <c r="GA1497" s="778"/>
      <c r="GB1497" s="778"/>
      <c r="GC1497" s="778"/>
      <c r="GD1497" s="778"/>
      <c r="GE1497" s="778"/>
      <c r="GF1497" s="778"/>
      <c r="GG1497" s="778"/>
      <c r="GH1497" s="778"/>
      <c r="GI1497" s="778"/>
      <c r="GJ1497" s="778"/>
      <c r="GK1497" s="778"/>
      <c r="GL1497" s="778"/>
      <c r="GM1497" s="778"/>
      <c r="GN1497" s="778"/>
      <c r="GO1497" s="778"/>
      <c r="GP1497" s="778"/>
      <c r="GQ1497" s="778"/>
      <c r="GR1497" s="778"/>
      <c r="GS1497" s="778"/>
      <c r="GT1497" s="778"/>
      <c r="GU1497" s="778"/>
      <c r="GV1497" s="778"/>
      <c r="GW1497" s="778"/>
      <c r="GX1497" s="778"/>
      <c r="GY1497" s="778"/>
      <c r="GZ1497" s="778"/>
      <c r="HA1497" s="778"/>
      <c r="HB1497" s="778"/>
      <c r="HC1497" s="778"/>
      <c r="HD1497" s="778"/>
      <c r="HE1497" s="778"/>
      <c r="HF1497" s="778"/>
      <c r="HG1497" s="778"/>
      <c r="HH1497" s="778"/>
    </row>
    <row r="1498" spans="1:216" s="782" customFormat="1">
      <c r="A1498" s="779"/>
      <c r="B1498" s="780"/>
      <c r="C1498" s="780"/>
      <c r="D1498" s="780"/>
      <c r="E1498" s="780"/>
      <c r="F1498" s="780"/>
      <c r="G1498" s="780"/>
      <c r="H1498" s="780"/>
      <c r="I1498" s="780"/>
      <c r="J1498" s="780"/>
      <c r="K1498" s="780"/>
      <c r="L1498" s="780"/>
      <c r="M1498" s="780"/>
      <c r="N1498" s="780"/>
      <c r="O1498" s="780"/>
      <c r="P1498" s="780"/>
      <c r="Q1498" s="781"/>
      <c r="R1498" s="778"/>
      <c r="S1498" s="778"/>
      <c r="T1498" s="778"/>
      <c r="U1498" s="778"/>
      <c r="V1498" s="778"/>
      <c r="W1498" s="778"/>
      <c r="X1498" s="778"/>
      <c r="Y1498" s="778"/>
      <c r="Z1498" s="778"/>
      <c r="AA1498" s="778"/>
      <c r="AB1498" s="778"/>
      <c r="AC1498" s="778"/>
      <c r="AD1498" s="778"/>
      <c r="AE1498" s="778"/>
      <c r="AF1498" s="778"/>
      <c r="AG1498" s="778"/>
      <c r="AH1498" s="778"/>
      <c r="AI1498" s="778"/>
      <c r="AJ1498" s="778"/>
      <c r="AK1498" s="778"/>
      <c r="AL1498" s="778"/>
      <c r="AM1498" s="778"/>
      <c r="AN1498" s="778"/>
      <c r="AO1498" s="778"/>
      <c r="AP1498" s="778"/>
      <c r="AQ1498" s="778"/>
      <c r="AR1498" s="778"/>
      <c r="AS1498" s="778"/>
      <c r="AT1498" s="778"/>
      <c r="AU1498" s="778"/>
      <c r="AV1498" s="778"/>
      <c r="AW1498" s="778"/>
      <c r="AX1498" s="778"/>
      <c r="AY1498" s="778"/>
      <c r="AZ1498" s="778"/>
      <c r="BA1498" s="778"/>
      <c r="BB1498" s="778"/>
      <c r="BC1498" s="778"/>
      <c r="BD1498" s="778"/>
      <c r="BE1498" s="778"/>
      <c r="BF1498" s="778"/>
      <c r="BG1498" s="778"/>
      <c r="BH1498" s="778"/>
      <c r="BI1498" s="778"/>
      <c r="BJ1498" s="778"/>
      <c r="BK1498" s="778"/>
      <c r="BL1498" s="778"/>
      <c r="BM1498" s="778"/>
      <c r="BN1498" s="778"/>
      <c r="BO1498" s="778"/>
      <c r="BP1498" s="778"/>
      <c r="BQ1498" s="778"/>
      <c r="BR1498" s="778"/>
      <c r="BS1498" s="778"/>
      <c r="BT1498" s="778"/>
      <c r="BU1498" s="778"/>
      <c r="BV1498" s="778"/>
      <c r="BW1498" s="778"/>
      <c r="BX1498" s="778"/>
      <c r="BY1498" s="778"/>
      <c r="BZ1498" s="778"/>
      <c r="CA1498" s="778"/>
      <c r="CB1498" s="778"/>
      <c r="CC1498" s="778"/>
      <c r="CD1498" s="778"/>
      <c r="CE1498" s="778"/>
      <c r="CF1498" s="778"/>
      <c r="CG1498" s="778"/>
      <c r="CH1498" s="778"/>
      <c r="CI1498" s="778"/>
      <c r="CJ1498" s="778"/>
      <c r="CK1498" s="778"/>
      <c r="CL1498" s="778"/>
      <c r="CM1498" s="778"/>
      <c r="CN1498" s="778"/>
      <c r="CO1498" s="778"/>
      <c r="CP1498" s="778"/>
      <c r="CQ1498" s="778"/>
      <c r="CR1498" s="778"/>
      <c r="CS1498" s="778"/>
      <c r="CT1498" s="778"/>
      <c r="CU1498" s="778"/>
      <c r="CV1498" s="778"/>
      <c r="CW1498" s="778"/>
      <c r="CX1498" s="778"/>
      <c r="CY1498" s="778"/>
      <c r="CZ1498" s="778"/>
      <c r="DA1498" s="778"/>
      <c r="DB1498" s="778"/>
      <c r="DC1498" s="778"/>
      <c r="DD1498" s="778"/>
      <c r="DE1498" s="778"/>
      <c r="DF1498" s="778"/>
      <c r="DG1498" s="778"/>
      <c r="DH1498" s="778"/>
      <c r="DI1498" s="778"/>
      <c r="DJ1498" s="778"/>
      <c r="DK1498" s="778"/>
      <c r="DL1498" s="778"/>
      <c r="DM1498" s="778"/>
      <c r="DN1498" s="778"/>
      <c r="DO1498" s="778"/>
      <c r="DP1498" s="778"/>
      <c r="DQ1498" s="778"/>
      <c r="DR1498" s="778"/>
      <c r="DS1498" s="778"/>
      <c r="DT1498" s="778"/>
      <c r="DU1498" s="778"/>
      <c r="DV1498" s="778"/>
      <c r="DW1498" s="778"/>
      <c r="DX1498" s="778"/>
      <c r="DY1498" s="778"/>
      <c r="DZ1498" s="778"/>
      <c r="EA1498" s="778"/>
      <c r="EB1498" s="778"/>
      <c r="EC1498" s="778"/>
      <c r="ED1498" s="778"/>
      <c r="EE1498" s="778"/>
      <c r="EF1498" s="778"/>
      <c r="EG1498" s="778"/>
      <c r="EH1498" s="778"/>
      <c r="EI1498" s="778"/>
      <c r="EJ1498" s="778"/>
      <c r="EK1498" s="778"/>
      <c r="EL1498" s="778"/>
      <c r="EM1498" s="778"/>
      <c r="EN1498" s="778"/>
      <c r="EO1498" s="778"/>
      <c r="EP1498" s="778"/>
      <c r="EQ1498" s="778"/>
      <c r="ER1498" s="778"/>
      <c r="ES1498" s="778"/>
      <c r="ET1498" s="778"/>
      <c r="EU1498" s="778"/>
      <c r="EV1498" s="778"/>
      <c r="EW1498" s="778"/>
      <c r="EX1498" s="778"/>
      <c r="EY1498" s="778"/>
      <c r="EZ1498" s="778"/>
      <c r="FA1498" s="778"/>
      <c r="FB1498" s="778"/>
      <c r="FC1498" s="778"/>
      <c r="FD1498" s="778"/>
      <c r="FE1498" s="778"/>
      <c r="FF1498" s="778"/>
      <c r="FG1498" s="778"/>
      <c r="FH1498" s="778"/>
      <c r="FI1498" s="778"/>
      <c r="FJ1498" s="778"/>
      <c r="FK1498" s="778"/>
      <c r="FL1498" s="778"/>
      <c r="FM1498" s="778"/>
      <c r="FN1498" s="778"/>
      <c r="FO1498" s="778"/>
      <c r="FP1498" s="778"/>
      <c r="FQ1498" s="778"/>
      <c r="FR1498" s="778"/>
      <c r="FS1498" s="778"/>
      <c r="FT1498" s="778"/>
      <c r="FU1498" s="778"/>
      <c r="FV1498" s="778"/>
      <c r="FW1498" s="778"/>
      <c r="FX1498" s="778"/>
      <c r="FY1498" s="778"/>
      <c r="FZ1498" s="778"/>
      <c r="GA1498" s="778"/>
      <c r="GB1498" s="778"/>
      <c r="GC1498" s="778"/>
      <c r="GD1498" s="778"/>
      <c r="GE1498" s="778"/>
      <c r="GF1498" s="778"/>
      <c r="GG1498" s="778"/>
      <c r="GH1498" s="778"/>
      <c r="GI1498" s="778"/>
      <c r="GJ1498" s="778"/>
      <c r="GK1498" s="778"/>
      <c r="GL1498" s="778"/>
      <c r="GM1498" s="778"/>
      <c r="GN1498" s="778"/>
      <c r="GO1498" s="778"/>
      <c r="GP1498" s="778"/>
      <c r="GQ1498" s="778"/>
      <c r="GR1498" s="778"/>
      <c r="GS1498" s="778"/>
      <c r="GT1498" s="778"/>
      <c r="GU1498" s="778"/>
      <c r="GV1498" s="778"/>
      <c r="GW1498" s="778"/>
      <c r="GX1498" s="778"/>
      <c r="GY1498" s="778"/>
      <c r="GZ1498" s="778"/>
      <c r="HA1498" s="778"/>
      <c r="HB1498" s="778"/>
      <c r="HC1498" s="778"/>
      <c r="HD1498" s="778"/>
      <c r="HE1498" s="778"/>
      <c r="HF1498" s="778"/>
      <c r="HG1498" s="778"/>
      <c r="HH1498" s="778"/>
    </row>
    <row r="1499" spans="1:216" s="782" customFormat="1">
      <c r="A1499" s="779"/>
      <c r="B1499" s="780"/>
      <c r="C1499" s="780"/>
      <c r="D1499" s="780"/>
      <c r="E1499" s="780"/>
      <c r="F1499" s="780"/>
      <c r="G1499" s="780"/>
      <c r="H1499" s="780"/>
      <c r="I1499" s="780"/>
      <c r="J1499" s="780"/>
      <c r="K1499" s="780"/>
      <c r="L1499" s="780"/>
      <c r="M1499" s="780"/>
      <c r="N1499" s="780"/>
      <c r="O1499" s="780"/>
      <c r="P1499" s="780"/>
      <c r="Q1499" s="781"/>
      <c r="R1499" s="778"/>
      <c r="S1499" s="778"/>
      <c r="T1499" s="778"/>
      <c r="U1499" s="778"/>
      <c r="V1499" s="778"/>
      <c r="W1499" s="778"/>
      <c r="X1499" s="778"/>
      <c r="Y1499" s="778"/>
      <c r="Z1499" s="778"/>
      <c r="AA1499" s="778"/>
      <c r="AB1499" s="778"/>
      <c r="AC1499" s="778"/>
      <c r="AD1499" s="778"/>
      <c r="AE1499" s="778"/>
      <c r="AF1499" s="778"/>
      <c r="AG1499" s="778"/>
      <c r="AH1499" s="778"/>
      <c r="AI1499" s="778"/>
      <c r="AJ1499" s="778"/>
      <c r="AK1499" s="778"/>
      <c r="AL1499" s="778"/>
      <c r="AM1499" s="778"/>
      <c r="AN1499" s="778"/>
      <c r="AO1499" s="778"/>
      <c r="AP1499" s="778"/>
      <c r="AQ1499" s="778"/>
      <c r="AR1499" s="778"/>
      <c r="AS1499" s="778"/>
      <c r="AT1499" s="778"/>
      <c r="AU1499" s="778"/>
      <c r="AV1499" s="778"/>
      <c r="AW1499" s="778"/>
      <c r="AX1499" s="778"/>
      <c r="AY1499" s="778"/>
      <c r="AZ1499" s="778"/>
      <c r="BA1499" s="778"/>
      <c r="BB1499" s="778"/>
      <c r="BC1499" s="778"/>
      <c r="BD1499" s="778"/>
      <c r="BE1499" s="778"/>
      <c r="BF1499" s="778"/>
      <c r="BG1499" s="778"/>
      <c r="BH1499" s="778"/>
      <c r="BI1499" s="778"/>
      <c r="BJ1499" s="778"/>
      <c r="BK1499" s="778"/>
      <c r="BL1499" s="778"/>
      <c r="BM1499" s="778"/>
      <c r="BN1499" s="778"/>
      <c r="BO1499" s="778"/>
      <c r="BP1499" s="778"/>
      <c r="BQ1499" s="778"/>
      <c r="BR1499" s="778"/>
      <c r="BS1499" s="778"/>
      <c r="BT1499" s="778"/>
      <c r="BU1499" s="778"/>
      <c r="BV1499" s="778"/>
      <c r="BW1499" s="778"/>
      <c r="BX1499" s="778"/>
      <c r="BY1499" s="778"/>
      <c r="BZ1499" s="778"/>
      <c r="CA1499" s="778"/>
      <c r="CB1499" s="778"/>
      <c r="CC1499" s="778"/>
      <c r="CD1499" s="778"/>
      <c r="CE1499" s="778"/>
      <c r="CF1499" s="778"/>
      <c r="CG1499" s="778"/>
      <c r="CH1499" s="778"/>
      <c r="CI1499" s="778"/>
      <c r="CJ1499" s="778"/>
      <c r="CK1499" s="778"/>
      <c r="CL1499" s="778"/>
      <c r="CM1499" s="778"/>
      <c r="CN1499" s="778"/>
      <c r="CO1499" s="778"/>
      <c r="CP1499" s="778"/>
      <c r="CQ1499" s="778"/>
      <c r="CR1499" s="778"/>
      <c r="CS1499" s="778"/>
      <c r="CT1499" s="778"/>
      <c r="CU1499" s="778"/>
      <c r="CV1499" s="778"/>
      <c r="CW1499" s="778"/>
      <c r="CX1499" s="778"/>
      <c r="CY1499" s="778"/>
      <c r="CZ1499" s="778"/>
      <c r="DA1499" s="778"/>
      <c r="DB1499" s="778"/>
      <c r="DC1499" s="778"/>
      <c r="DD1499" s="778"/>
      <c r="DE1499" s="778"/>
      <c r="DF1499" s="778"/>
      <c r="DG1499" s="778"/>
      <c r="DH1499" s="778"/>
      <c r="DI1499" s="778"/>
      <c r="DJ1499" s="778"/>
      <c r="DK1499" s="778"/>
      <c r="DL1499" s="778"/>
      <c r="DM1499" s="778"/>
      <c r="DN1499" s="778"/>
      <c r="DO1499" s="778"/>
      <c r="DP1499" s="778"/>
      <c r="DQ1499" s="778"/>
      <c r="DR1499" s="778"/>
      <c r="DS1499" s="778"/>
      <c r="DT1499" s="778"/>
      <c r="DU1499" s="778"/>
      <c r="DV1499" s="778"/>
      <c r="DW1499" s="778"/>
      <c r="DX1499" s="778"/>
      <c r="DY1499" s="778"/>
      <c r="DZ1499" s="778"/>
      <c r="EA1499" s="778"/>
      <c r="EB1499" s="778"/>
      <c r="EC1499" s="778"/>
      <c r="ED1499" s="778"/>
      <c r="EE1499" s="778"/>
      <c r="EF1499" s="778"/>
      <c r="EG1499" s="778"/>
      <c r="EH1499" s="778"/>
      <c r="EI1499" s="778"/>
      <c r="EJ1499" s="778"/>
      <c r="EK1499" s="778"/>
      <c r="EL1499" s="778"/>
      <c r="EM1499" s="778"/>
      <c r="EN1499" s="778"/>
      <c r="EO1499" s="778"/>
      <c r="EP1499" s="778"/>
      <c r="EQ1499" s="778"/>
      <c r="ER1499" s="778"/>
      <c r="ES1499" s="778"/>
      <c r="ET1499" s="778"/>
      <c r="EU1499" s="778"/>
      <c r="EV1499" s="778"/>
      <c r="EW1499" s="778"/>
      <c r="EX1499" s="778"/>
      <c r="EY1499" s="778"/>
      <c r="EZ1499" s="778"/>
      <c r="FA1499" s="778"/>
      <c r="FB1499" s="778"/>
      <c r="FC1499" s="778"/>
      <c r="FD1499" s="778"/>
      <c r="FE1499" s="778"/>
      <c r="FF1499" s="778"/>
      <c r="FG1499" s="778"/>
      <c r="FH1499" s="778"/>
      <c r="FI1499" s="778"/>
      <c r="FJ1499" s="778"/>
      <c r="FK1499" s="778"/>
      <c r="FL1499" s="778"/>
      <c r="FM1499" s="778"/>
      <c r="FN1499" s="778"/>
      <c r="FO1499" s="778"/>
      <c r="FP1499" s="778"/>
      <c r="FQ1499" s="778"/>
      <c r="FR1499" s="778"/>
      <c r="FS1499" s="778"/>
      <c r="FT1499" s="778"/>
      <c r="FU1499" s="778"/>
      <c r="FV1499" s="778"/>
      <c r="FW1499" s="778"/>
      <c r="FX1499" s="778"/>
      <c r="FY1499" s="778"/>
      <c r="FZ1499" s="778"/>
      <c r="GA1499" s="778"/>
      <c r="GB1499" s="778"/>
      <c r="GC1499" s="778"/>
      <c r="GD1499" s="778"/>
      <c r="GE1499" s="778"/>
      <c r="GF1499" s="778"/>
      <c r="GG1499" s="778"/>
      <c r="GH1499" s="778"/>
      <c r="GI1499" s="778"/>
      <c r="GJ1499" s="778"/>
      <c r="GK1499" s="778"/>
      <c r="GL1499" s="778"/>
      <c r="GM1499" s="778"/>
      <c r="GN1499" s="778"/>
      <c r="GO1499" s="778"/>
      <c r="GP1499" s="778"/>
      <c r="GQ1499" s="778"/>
      <c r="GR1499" s="778"/>
      <c r="GS1499" s="778"/>
      <c r="GT1499" s="778"/>
      <c r="GU1499" s="778"/>
      <c r="GV1499" s="778"/>
      <c r="GW1499" s="778"/>
      <c r="GX1499" s="778"/>
      <c r="GY1499" s="778"/>
      <c r="GZ1499" s="778"/>
      <c r="HA1499" s="778"/>
      <c r="HB1499" s="778"/>
      <c r="HC1499" s="778"/>
      <c r="HD1499" s="778"/>
      <c r="HE1499" s="778"/>
      <c r="HF1499" s="778"/>
      <c r="HG1499" s="778"/>
      <c r="HH1499" s="778"/>
    </row>
    <row r="1500" spans="1:216" s="782" customFormat="1">
      <c r="A1500" s="779"/>
      <c r="B1500" s="780"/>
      <c r="C1500" s="780"/>
      <c r="D1500" s="780"/>
      <c r="E1500" s="780"/>
      <c r="F1500" s="780"/>
      <c r="G1500" s="780"/>
      <c r="H1500" s="780"/>
      <c r="I1500" s="780"/>
      <c r="J1500" s="780"/>
      <c r="K1500" s="780"/>
      <c r="L1500" s="780"/>
      <c r="M1500" s="780"/>
      <c r="N1500" s="780"/>
      <c r="O1500" s="780"/>
      <c r="P1500" s="780"/>
      <c r="Q1500" s="781"/>
      <c r="R1500" s="778"/>
      <c r="S1500" s="778"/>
      <c r="T1500" s="778"/>
      <c r="U1500" s="778"/>
      <c r="V1500" s="778"/>
      <c r="W1500" s="778"/>
      <c r="X1500" s="778"/>
      <c r="Y1500" s="778"/>
      <c r="Z1500" s="778"/>
      <c r="AA1500" s="778"/>
      <c r="AB1500" s="778"/>
      <c r="AC1500" s="778"/>
      <c r="AD1500" s="778"/>
      <c r="AE1500" s="778"/>
      <c r="AF1500" s="778"/>
      <c r="AG1500" s="778"/>
      <c r="AH1500" s="778"/>
      <c r="AI1500" s="778"/>
      <c r="AJ1500" s="778"/>
      <c r="AK1500" s="778"/>
      <c r="AL1500" s="778"/>
      <c r="AM1500" s="778"/>
      <c r="AN1500" s="778"/>
      <c r="AO1500" s="778"/>
      <c r="AP1500" s="778"/>
      <c r="AQ1500" s="778"/>
      <c r="AR1500" s="778"/>
      <c r="AS1500" s="778"/>
      <c r="AT1500" s="778"/>
      <c r="AU1500" s="778"/>
      <c r="AV1500" s="778"/>
      <c r="AW1500" s="778"/>
      <c r="AX1500" s="778"/>
      <c r="AY1500" s="778"/>
      <c r="AZ1500" s="778"/>
      <c r="BA1500" s="778"/>
      <c r="BB1500" s="778"/>
      <c r="BC1500" s="778"/>
      <c r="BD1500" s="778"/>
      <c r="BE1500" s="778"/>
      <c r="BF1500" s="778"/>
      <c r="BG1500" s="778"/>
      <c r="BH1500" s="778"/>
      <c r="BI1500" s="778"/>
      <c r="BJ1500" s="778"/>
      <c r="BK1500" s="778"/>
      <c r="BL1500" s="778"/>
      <c r="BM1500" s="778"/>
      <c r="BN1500" s="778"/>
      <c r="BO1500" s="778"/>
      <c r="BP1500" s="778"/>
      <c r="BQ1500" s="778"/>
      <c r="BR1500" s="778"/>
      <c r="BS1500" s="778"/>
      <c r="BT1500" s="778"/>
      <c r="BU1500" s="778"/>
      <c r="BV1500" s="778"/>
      <c r="BW1500" s="778"/>
      <c r="BX1500" s="778"/>
      <c r="BY1500" s="778"/>
      <c r="BZ1500" s="778"/>
      <c r="CA1500" s="778"/>
      <c r="CB1500" s="778"/>
      <c r="CC1500" s="778"/>
      <c r="CD1500" s="778"/>
      <c r="CE1500" s="778"/>
      <c r="CF1500" s="778"/>
      <c r="CG1500" s="778"/>
      <c r="CH1500" s="778"/>
      <c r="CI1500" s="778"/>
      <c r="CJ1500" s="778"/>
      <c r="CK1500" s="778"/>
      <c r="CL1500" s="778"/>
      <c r="CM1500" s="778"/>
      <c r="CN1500" s="778"/>
      <c r="CO1500" s="778"/>
      <c r="CP1500" s="778"/>
      <c r="CQ1500" s="778"/>
      <c r="CR1500" s="778"/>
      <c r="CS1500" s="778"/>
      <c r="CT1500" s="778"/>
      <c r="CU1500" s="778"/>
      <c r="CV1500" s="778"/>
      <c r="CW1500" s="778"/>
      <c r="CX1500" s="778"/>
      <c r="CY1500" s="778"/>
      <c r="CZ1500" s="778"/>
      <c r="DA1500" s="778"/>
      <c r="DB1500" s="778"/>
      <c r="DC1500" s="778"/>
      <c r="DD1500" s="778"/>
      <c r="DE1500" s="778"/>
      <c r="DF1500" s="778"/>
      <c r="DG1500" s="778"/>
      <c r="DH1500" s="778"/>
      <c r="DI1500" s="778"/>
      <c r="DJ1500" s="778"/>
      <c r="DK1500" s="778"/>
      <c r="DL1500" s="778"/>
      <c r="DM1500" s="778"/>
      <c r="DN1500" s="778"/>
      <c r="DO1500" s="778"/>
      <c r="DP1500" s="778"/>
      <c r="DQ1500" s="778"/>
      <c r="DR1500" s="778"/>
      <c r="DS1500" s="778"/>
      <c r="DT1500" s="778"/>
      <c r="DU1500" s="778"/>
      <c r="DV1500" s="778"/>
      <c r="DW1500" s="778"/>
      <c r="DX1500" s="778"/>
      <c r="DY1500" s="778"/>
      <c r="DZ1500" s="778"/>
      <c r="EA1500" s="778"/>
      <c r="EB1500" s="778"/>
      <c r="EC1500" s="778"/>
      <c r="ED1500" s="778"/>
      <c r="EE1500" s="778"/>
      <c r="EF1500" s="778"/>
      <c r="EG1500" s="778"/>
      <c r="EH1500" s="778"/>
      <c r="EI1500" s="778"/>
      <c r="EJ1500" s="778"/>
      <c r="EK1500" s="778"/>
      <c r="EL1500" s="778"/>
      <c r="EM1500" s="778"/>
      <c r="EN1500" s="778"/>
      <c r="EO1500" s="778"/>
      <c r="EP1500" s="778"/>
      <c r="EQ1500" s="778"/>
      <c r="ER1500" s="778"/>
      <c r="ES1500" s="778"/>
      <c r="ET1500" s="778"/>
      <c r="EU1500" s="778"/>
      <c r="EV1500" s="778"/>
      <c r="EW1500" s="778"/>
      <c r="EX1500" s="778"/>
      <c r="EY1500" s="778"/>
      <c r="EZ1500" s="778"/>
      <c r="FA1500" s="778"/>
      <c r="FB1500" s="778"/>
      <c r="FC1500" s="778"/>
      <c r="FD1500" s="778"/>
      <c r="FE1500" s="778"/>
      <c r="FF1500" s="778"/>
      <c r="FG1500" s="778"/>
      <c r="FH1500" s="778"/>
      <c r="FI1500" s="778"/>
      <c r="FJ1500" s="778"/>
      <c r="FK1500" s="778"/>
      <c r="FL1500" s="778"/>
      <c r="FM1500" s="778"/>
      <c r="FN1500" s="778"/>
      <c r="FO1500" s="778"/>
      <c r="FP1500" s="778"/>
      <c r="FQ1500" s="778"/>
      <c r="FR1500" s="778"/>
      <c r="FS1500" s="778"/>
      <c r="FT1500" s="778"/>
      <c r="FU1500" s="778"/>
      <c r="FV1500" s="778"/>
      <c r="FW1500" s="778"/>
      <c r="FX1500" s="778"/>
      <c r="FY1500" s="778"/>
      <c r="FZ1500" s="778"/>
      <c r="GA1500" s="778"/>
      <c r="GB1500" s="778"/>
      <c r="GC1500" s="778"/>
      <c r="GD1500" s="778"/>
      <c r="GE1500" s="778"/>
      <c r="GF1500" s="778"/>
      <c r="GG1500" s="778"/>
      <c r="GH1500" s="778"/>
      <c r="GI1500" s="778"/>
      <c r="GJ1500" s="778"/>
      <c r="GK1500" s="778"/>
      <c r="GL1500" s="778"/>
      <c r="GM1500" s="778"/>
      <c r="GN1500" s="778"/>
      <c r="GO1500" s="778"/>
      <c r="GP1500" s="778"/>
      <c r="GQ1500" s="778"/>
      <c r="GR1500" s="778"/>
      <c r="GS1500" s="778"/>
      <c r="GT1500" s="778"/>
      <c r="GU1500" s="778"/>
      <c r="GV1500" s="778"/>
      <c r="GW1500" s="778"/>
      <c r="GX1500" s="778"/>
      <c r="GY1500" s="778"/>
      <c r="GZ1500" s="778"/>
      <c r="HA1500" s="778"/>
      <c r="HB1500" s="778"/>
      <c r="HC1500" s="778"/>
      <c r="HD1500" s="778"/>
      <c r="HE1500" s="778"/>
      <c r="HF1500" s="778"/>
      <c r="HG1500" s="778"/>
      <c r="HH1500" s="778"/>
    </row>
    <row r="1501" spans="1:216" s="782" customFormat="1">
      <c r="A1501" s="779"/>
      <c r="B1501" s="780"/>
      <c r="C1501" s="780"/>
      <c r="D1501" s="780"/>
      <c r="E1501" s="780"/>
      <c r="F1501" s="780"/>
      <c r="G1501" s="780"/>
      <c r="H1501" s="780"/>
      <c r="I1501" s="780"/>
      <c r="J1501" s="780"/>
      <c r="K1501" s="780"/>
      <c r="L1501" s="780"/>
      <c r="M1501" s="780"/>
      <c r="N1501" s="780"/>
      <c r="O1501" s="780"/>
      <c r="P1501" s="780"/>
      <c r="Q1501" s="781"/>
      <c r="R1501" s="778"/>
      <c r="S1501" s="778"/>
      <c r="T1501" s="778"/>
      <c r="U1501" s="778"/>
      <c r="V1501" s="778"/>
      <c r="W1501" s="778"/>
      <c r="X1501" s="778"/>
      <c r="Y1501" s="778"/>
      <c r="Z1501" s="778"/>
      <c r="AA1501" s="778"/>
      <c r="AB1501" s="778"/>
      <c r="AC1501" s="778"/>
      <c r="AD1501" s="778"/>
      <c r="AE1501" s="778"/>
      <c r="AF1501" s="778"/>
      <c r="AG1501" s="778"/>
      <c r="AH1501" s="778"/>
      <c r="AI1501" s="778"/>
      <c r="AJ1501" s="778"/>
      <c r="AK1501" s="778"/>
      <c r="AL1501" s="778"/>
      <c r="AM1501" s="778"/>
      <c r="AN1501" s="778"/>
      <c r="AO1501" s="778"/>
      <c r="AP1501" s="778"/>
      <c r="AQ1501" s="778"/>
      <c r="AR1501" s="778"/>
      <c r="AS1501" s="778"/>
      <c r="AT1501" s="778"/>
      <c r="AU1501" s="778"/>
      <c r="AV1501" s="778"/>
      <c r="AW1501" s="778"/>
      <c r="AX1501" s="778"/>
      <c r="AY1501" s="778"/>
      <c r="AZ1501" s="778"/>
      <c r="BA1501" s="778"/>
      <c r="BB1501" s="778"/>
      <c r="BC1501" s="778"/>
      <c r="BD1501" s="778"/>
      <c r="BE1501" s="778"/>
      <c r="BF1501" s="778"/>
      <c r="BG1501" s="778"/>
      <c r="BH1501" s="778"/>
      <c r="BI1501" s="778"/>
      <c r="BJ1501" s="778"/>
      <c r="BK1501" s="778"/>
      <c r="BL1501" s="778"/>
      <c r="BM1501" s="778"/>
      <c r="BN1501" s="778"/>
      <c r="BO1501" s="778"/>
      <c r="BP1501" s="778"/>
      <c r="BQ1501" s="778"/>
      <c r="BR1501" s="778"/>
      <c r="BS1501" s="778"/>
      <c r="BT1501" s="778"/>
      <c r="BU1501" s="778"/>
      <c r="BV1501" s="778"/>
      <c r="BW1501" s="778"/>
      <c r="BX1501" s="778"/>
      <c r="BY1501" s="778"/>
      <c r="BZ1501" s="778"/>
      <c r="CA1501" s="778"/>
      <c r="CB1501" s="778"/>
      <c r="CC1501" s="778"/>
      <c r="CD1501" s="778"/>
      <c r="CE1501" s="778"/>
      <c r="CF1501" s="778"/>
      <c r="CG1501" s="778"/>
      <c r="CH1501" s="778"/>
      <c r="CI1501" s="778"/>
      <c r="CJ1501" s="778"/>
      <c r="CK1501" s="778"/>
      <c r="CL1501" s="778"/>
      <c r="CM1501" s="778"/>
      <c r="CN1501" s="778"/>
      <c r="CO1501" s="778"/>
      <c r="CP1501" s="778"/>
      <c r="CQ1501" s="778"/>
      <c r="CR1501" s="778"/>
      <c r="CS1501" s="778"/>
      <c r="CT1501" s="778"/>
      <c r="CU1501" s="778"/>
      <c r="CV1501" s="778"/>
      <c r="CW1501" s="778"/>
      <c r="CX1501" s="778"/>
      <c r="CY1501" s="778"/>
      <c r="CZ1501" s="778"/>
      <c r="DA1501" s="778"/>
      <c r="DB1501" s="778"/>
      <c r="DC1501" s="778"/>
      <c r="DD1501" s="778"/>
      <c r="DE1501" s="778"/>
      <c r="DF1501" s="778"/>
      <c r="DG1501" s="778"/>
      <c r="DH1501" s="778"/>
      <c r="DI1501" s="778"/>
      <c r="DJ1501" s="778"/>
      <c r="DK1501" s="778"/>
      <c r="DL1501" s="778"/>
      <c r="DM1501" s="778"/>
      <c r="DN1501" s="778"/>
      <c r="DO1501" s="778"/>
      <c r="DP1501" s="778"/>
      <c r="DQ1501" s="778"/>
      <c r="DR1501" s="778"/>
      <c r="DS1501" s="778"/>
      <c r="DT1501" s="778"/>
      <c r="DU1501" s="778"/>
      <c r="DV1501" s="778"/>
      <c r="DW1501" s="778"/>
      <c r="DX1501" s="778"/>
      <c r="DY1501" s="778"/>
      <c r="DZ1501" s="778"/>
      <c r="EA1501" s="778"/>
      <c r="EB1501" s="778"/>
      <c r="EC1501" s="778"/>
      <c r="ED1501" s="778"/>
      <c r="EE1501" s="778"/>
      <c r="EF1501" s="778"/>
      <c r="EG1501" s="778"/>
      <c r="EH1501" s="778"/>
      <c r="EI1501" s="778"/>
      <c r="EJ1501" s="778"/>
      <c r="EK1501" s="778"/>
      <c r="EL1501" s="778"/>
      <c r="EM1501" s="778"/>
      <c r="EN1501" s="778"/>
      <c r="EO1501" s="778"/>
      <c r="EP1501" s="778"/>
      <c r="EQ1501" s="778"/>
      <c r="ER1501" s="778"/>
      <c r="ES1501" s="778"/>
      <c r="ET1501" s="778"/>
      <c r="EU1501" s="778"/>
      <c r="EV1501" s="778"/>
      <c r="EW1501" s="778"/>
      <c r="EX1501" s="778"/>
      <c r="EY1501" s="778"/>
      <c r="EZ1501" s="778"/>
      <c r="FA1501" s="778"/>
      <c r="FB1501" s="778"/>
      <c r="FC1501" s="778"/>
      <c r="FD1501" s="778"/>
      <c r="FE1501" s="778"/>
      <c r="FF1501" s="778"/>
      <c r="FG1501" s="778"/>
      <c r="FH1501" s="778"/>
      <c r="FI1501" s="778"/>
      <c r="FJ1501" s="778"/>
      <c r="FK1501" s="778"/>
      <c r="FL1501" s="778"/>
      <c r="FM1501" s="778"/>
      <c r="FN1501" s="778"/>
      <c r="FO1501" s="778"/>
      <c r="FP1501" s="778"/>
      <c r="FQ1501" s="778"/>
      <c r="FR1501" s="778"/>
      <c r="FS1501" s="778"/>
      <c r="FT1501" s="778"/>
      <c r="FU1501" s="778"/>
      <c r="FV1501" s="778"/>
      <c r="FW1501" s="778"/>
      <c r="FX1501" s="778"/>
      <c r="FY1501" s="778"/>
      <c r="FZ1501" s="778"/>
      <c r="GA1501" s="778"/>
      <c r="GB1501" s="778"/>
      <c r="GC1501" s="778"/>
      <c r="GD1501" s="778"/>
      <c r="GE1501" s="778"/>
      <c r="GF1501" s="778"/>
      <c r="GG1501" s="778"/>
      <c r="GH1501" s="778"/>
      <c r="GI1501" s="778"/>
      <c r="GJ1501" s="778"/>
      <c r="GK1501" s="778"/>
      <c r="GL1501" s="778"/>
      <c r="GM1501" s="778"/>
      <c r="GN1501" s="778"/>
      <c r="GO1501" s="778"/>
      <c r="GP1501" s="778"/>
      <c r="GQ1501" s="778"/>
      <c r="GR1501" s="778"/>
      <c r="GS1501" s="778"/>
      <c r="GT1501" s="778"/>
      <c r="GU1501" s="778"/>
      <c r="GV1501" s="778"/>
      <c r="GW1501" s="778"/>
      <c r="GX1501" s="778"/>
      <c r="GY1501" s="778"/>
      <c r="GZ1501" s="778"/>
      <c r="HA1501" s="778"/>
      <c r="HB1501" s="778"/>
      <c r="HC1501" s="778"/>
      <c r="HD1501" s="778"/>
      <c r="HE1501" s="778"/>
      <c r="HF1501" s="778"/>
      <c r="HG1501" s="778"/>
      <c r="HH1501" s="778"/>
    </row>
    <row r="1502" spans="1:216" s="782" customFormat="1">
      <c r="A1502" s="779"/>
      <c r="B1502" s="780"/>
      <c r="C1502" s="780"/>
      <c r="D1502" s="780"/>
      <c r="E1502" s="780"/>
      <c r="F1502" s="780"/>
      <c r="G1502" s="780"/>
      <c r="H1502" s="780"/>
      <c r="I1502" s="780"/>
      <c r="J1502" s="780"/>
      <c r="K1502" s="780"/>
      <c r="L1502" s="780"/>
      <c r="M1502" s="780"/>
      <c r="N1502" s="780"/>
      <c r="O1502" s="780"/>
      <c r="P1502" s="780"/>
      <c r="Q1502" s="781"/>
      <c r="R1502" s="778"/>
      <c r="S1502" s="778"/>
      <c r="T1502" s="778"/>
      <c r="U1502" s="778"/>
      <c r="V1502" s="778"/>
      <c r="W1502" s="778"/>
      <c r="X1502" s="778"/>
      <c r="Y1502" s="778"/>
      <c r="Z1502" s="778"/>
      <c r="AA1502" s="778"/>
      <c r="AB1502" s="778"/>
      <c r="AC1502" s="778"/>
      <c r="AD1502" s="778"/>
      <c r="AE1502" s="778"/>
      <c r="AF1502" s="778"/>
      <c r="AG1502" s="778"/>
      <c r="AH1502" s="778"/>
      <c r="AI1502" s="778"/>
      <c r="AJ1502" s="778"/>
      <c r="AK1502" s="778"/>
      <c r="AL1502" s="778"/>
      <c r="AM1502" s="778"/>
      <c r="AN1502" s="778"/>
      <c r="AO1502" s="778"/>
      <c r="AP1502" s="778"/>
      <c r="AQ1502" s="778"/>
      <c r="AR1502" s="778"/>
      <c r="AS1502" s="778"/>
      <c r="AT1502" s="778"/>
      <c r="AU1502" s="778"/>
      <c r="AV1502" s="778"/>
      <c r="AW1502" s="778"/>
      <c r="AX1502" s="778"/>
      <c r="AY1502" s="778"/>
      <c r="AZ1502" s="778"/>
      <c r="BA1502" s="778"/>
      <c r="BB1502" s="778"/>
      <c r="BC1502" s="778"/>
      <c r="BD1502" s="778"/>
      <c r="BE1502" s="778"/>
      <c r="BF1502" s="778"/>
      <c r="BG1502" s="778"/>
      <c r="BH1502" s="778"/>
      <c r="BI1502" s="778"/>
      <c r="BJ1502" s="778"/>
      <c r="BK1502" s="778"/>
      <c r="BL1502" s="778"/>
      <c r="BM1502" s="778"/>
      <c r="BN1502" s="778"/>
      <c r="BO1502" s="778"/>
      <c r="BP1502" s="778"/>
      <c r="BQ1502" s="778"/>
      <c r="BR1502" s="778"/>
      <c r="BS1502" s="778"/>
      <c r="BT1502" s="778"/>
      <c r="BU1502" s="778"/>
      <c r="BV1502" s="778"/>
      <c r="BW1502" s="778"/>
      <c r="BX1502" s="778"/>
      <c r="BY1502" s="778"/>
      <c r="BZ1502" s="778"/>
      <c r="CA1502" s="778"/>
      <c r="CB1502" s="778"/>
      <c r="CC1502" s="778"/>
      <c r="CD1502" s="778"/>
      <c r="CE1502" s="778"/>
      <c r="CF1502" s="778"/>
      <c r="CG1502" s="778"/>
      <c r="CH1502" s="778"/>
      <c r="CI1502" s="778"/>
      <c r="CJ1502" s="778"/>
      <c r="CK1502" s="778"/>
      <c r="CL1502" s="778"/>
      <c r="CM1502" s="778"/>
      <c r="CN1502" s="778"/>
      <c r="CO1502" s="778"/>
      <c r="CP1502" s="778"/>
      <c r="CQ1502" s="778"/>
      <c r="CR1502" s="778"/>
      <c r="CS1502" s="778"/>
      <c r="CT1502" s="778"/>
      <c r="CU1502" s="778"/>
      <c r="CV1502" s="778"/>
      <c r="CW1502" s="778"/>
      <c r="CX1502" s="778"/>
      <c r="CY1502" s="778"/>
      <c r="CZ1502" s="778"/>
      <c r="DA1502" s="778"/>
      <c r="DB1502" s="778"/>
      <c r="DC1502" s="778"/>
      <c r="DD1502" s="778"/>
      <c r="DE1502" s="778"/>
      <c r="DF1502" s="778"/>
      <c r="DG1502" s="778"/>
      <c r="DH1502" s="778"/>
      <c r="DI1502" s="778"/>
      <c r="DJ1502" s="778"/>
      <c r="DK1502" s="778"/>
      <c r="DL1502" s="778"/>
      <c r="DM1502" s="778"/>
      <c r="DN1502" s="778"/>
      <c r="DO1502" s="778"/>
      <c r="DP1502" s="778"/>
      <c r="DQ1502" s="778"/>
      <c r="DR1502" s="778"/>
      <c r="DS1502" s="778"/>
      <c r="DT1502" s="778"/>
      <c r="DU1502" s="778"/>
      <c r="DV1502" s="778"/>
      <c r="DW1502" s="778"/>
      <c r="DX1502" s="778"/>
      <c r="DY1502" s="778"/>
      <c r="DZ1502" s="778"/>
      <c r="EA1502" s="778"/>
      <c r="EB1502" s="778"/>
      <c r="EC1502" s="778"/>
      <c r="ED1502" s="778"/>
      <c r="EE1502" s="778"/>
      <c r="EF1502" s="778"/>
      <c r="EG1502" s="778"/>
      <c r="EH1502" s="778"/>
      <c r="EI1502" s="778"/>
      <c r="EJ1502" s="778"/>
      <c r="EK1502" s="778"/>
      <c r="EL1502" s="778"/>
      <c r="EM1502" s="778"/>
      <c r="EN1502" s="778"/>
      <c r="EO1502" s="778"/>
      <c r="EP1502" s="778"/>
      <c r="EQ1502" s="778"/>
      <c r="ER1502" s="778"/>
      <c r="ES1502" s="778"/>
      <c r="ET1502" s="778"/>
      <c r="EU1502" s="778"/>
      <c r="EV1502" s="778"/>
      <c r="EW1502" s="778"/>
      <c r="EX1502" s="778"/>
      <c r="EY1502" s="778"/>
      <c r="EZ1502" s="778"/>
      <c r="FA1502" s="778"/>
      <c r="FB1502" s="778"/>
      <c r="FC1502" s="778"/>
      <c r="FD1502" s="778"/>
      <c r="FE1502" s="778"/>
      <c r="FF1502" s="778"/>
      <c r="FG1502" s="778"/>
      <c r="FH1502" s="778"/>
      <c r="FI1502" s="778"/>
      <c r="FJ1502" s="778"/>
      <c r="FK1502" s="778"/>
      <c r="FL1502" s="778"/>
      <c r="FM1502" s="778"/>
      <c r="FN1502" s="778"/>
      <c r="FO1502" s="778"/>
      <c r="FP1502" s="778"/>
      <c r="FQ1502" s="778"/>
      <c r="FR1502" s="778"/>
      <c r="FS1502" s="778"/>
      <c r="FT1502" s="778"/>
      <c r="FU1502" s="778"/>
      <c r="FV1502" s="778"/>
      <c r="FW1502" s="778"/>
      <c r="FX1502" s="778"/>
      <c r="FY1502" s="778"/>
      <c r="FZ1502" s="778"/>
      <c r="GA1502" s="778"/>
      <c r="GB1502" s="778"/>
      <c r="GC1502" s="778"/>
      <c r="GD1502" s="778"/>
      <c r="GE1502" s="778"/>
      <c r="GF1502" s="778"/>
      <c r="GG1502" s="778"/>
      <c r="GH1502" s="778"/>
      <c r="GI1502" s="778"/>
      <c r="GJ1502" s="778"/>
      <c r="GK1502" s="778"/>
      <c r="GL1502" s="778"/>
      <c r="GM1502" s="778"/>
      <c r="GN1502" s="778"/>
      <c r="GO1502" s="778"/>
      <c r="GP1502" s="778"/>
      <c r="GQ1502" s="778"/>
      <c r="GR1502" s="778"/>
      <c r="GS1502" s="778"/>
      <c r="GT1502" s="778"/>
      <c r="GU1502" s="778"/>
      <c r="GV1502" s="778"/>
      <c r="GW1502" s="778"/>
      <c r="GX1502" s="778"/>
      <c r="GY1502" s="778"/>
      <c r="GZ1502" s="778"/>
      <c r="HA1502" s="778"/>
      <c r="HB1502" s="778"/>
      <c r="HC1502" s="778"/>
      <c r="HD1502" s="778"/>
      <c r="HE1502" s="778"/>
      <c r="HF1502" s="778"/>
      <c r="HG1502" s="778"/>
      <c r="HH1502" s="778"/>
    </row>
    <row r="1503" spans="1:216" s="782" customFormat="1">
      <c r="A1503" s="779"/>
      <c r="B1503" s="780"/>
      <c r="C1503" s="780"/>
      <c r="D1503" s="780"/>
      <c r="E1503" s="780"/>
      <c r="F1503" s="780"/>
      <c r="G1503" s="780"/>
      <c r="H1503" s="780"/>
      <c r="I1503" s="780"/>
      <c r="J1503" s="780"/>
      <c r="K1503" s="780"/>
      <c r="L1503" s="780"/>
      <c r="M1503" s="780"/>
      <c r="N1503" s="780"/>
      <c r="O1503" s="780"/>
      <c r="P1503" s="780"/>
      <c r="Q1503" s="781"/>
      <c r="R1503" s="778"/>
      <c r="S1503" s="778"/>
      <c r="T1503" s="778"/>
      <c r="U1503" s="778"/>
      <c r="V1503" s="778"/>
      <c r="W1503" s="778"/>
      <c r="X1503" s="778"/>
      <c r="Y1503" s="778"/>
      <c r="Z1503" s="778"/>
      <c r="AA1503" s="778"/>
      <c r="AB1503" s="778"/>
      <c r="AC1503" s="778"/>
      <c r="AD1503" s="778"/>
      <c r="AE1503" s="778"/>
      <c r="AF1503" s="778"/>
      <c r="AG1503" s="778"/>
      <c r="AH1503" s="778"/>
      <c r="AI1503" s="778"/>
      <c r="AJ1503" s="778"/>
      <c r="AK1503" s="778"/>
      <c r="AL1503" s="778"/>
      <c r="AM1503" s="778"/>
      <c r="AN1503" s="778"/>
      <c r="AO1503" s="778"/>
      <c r="AP1503" s="778"/>
      <c r="AQ1503" s="778"/>
      <c r="AR1503" s="778"/>
      <c r="AS1503" s="778"/>
      <c r="AT1503" s="778"/>
      <c r="AU1503" s="778"/>
      <c r="AV1503" s="778"/>
      <c r="AW1503" s="778"/>
      <c r="AX1503" s="778"/>
      <c r="AY1503" s="778"/>
      <c r="AZ1503" s="778"/>
      <c r="BA1503" s="778"/>
      <c r="BB1503" s="778"/>
      <c r="BC1503" s="778"/>
      <c r="BD1503" s="778"/>
      <c r="BE1503" s="778"/>
      <c r="BF1503" s="778"/>
      <c r="BG1503" s="778"/>
      <c r="BH1503" s="778"/>
      <c r="BI1503" s="778"/>
      <c r="BJ1503" s="778"/>
      <c r="BK1503" s="778"/>
      <c r="BL1503" s="778"/>
      <c r="BM1503" s="778"/>
      <c r="BN1503" s="778"/>
      <c r="BO1503" s="778"/>
      <c r="BP1503" s="778"/>
      <c r="BQ1503" s="778"/>
      <c r="BR1503" s="778"/>
      <c r="BS1503" s="778"/>
      <c r="BT1503" s="778"/>
      <c r="BU1503" s="778"/>
      <c r="BV1503" s="778"/>
      <c r="BW1503" s="778"/>
      <c r="BX1503" s="778"/>
      <c r="BY1503" s="778"/>
      <c r="BZ1503" s="778"/>
      <c r="CA1503" s="778"/>
      <c r="CB1503" s="778"/>
      <c r="CC1503" s="778"/>
      <c r="CD1503" s="778"/>
      <c r="CE1503" s="778"/>
      <c r="CF1503" s="778"/>
      <c r="CG1503" s="778"/>
      <c r="CH1503" s="778"/>
      <c r="CI1503" s="778"/>
      <c r="CJ1503" s="778"/>
      <c r="CK1503" s="778"/>
      <c r="CL1503" s="778"/>
      <c r="CM1503" s="778"/>
      <c r="CN1503" s="778"/>
      <c r="CO1503" s="778"/>
      <c r="CP1503" s="778"/>
      <c r="CQ1503" s="778"/>
      <c r="CR1503" s="778"/>
      <c r="CS1503" s="778"/>
      <c r="CT1503" s="778"/>
      <c r="CU1503" s="778"/>
      <c r="CV1503" s="778"/>
      <c r="CW1503" s="778"/>
      <c r="CX1503" s="778"/>
      <c r="CY1503" s="778"/>
      <c r="CZ1503" s="778"/>
      <c r="DA1503" s="778"/>
      <c r="DB1503" s="778"/>
      <c r="DC1503" s="778"/>
      <c r="DD1503" s="778"/>
      <c r="DE1503" s="778"/>
      <c r="DF1503" s="778"/>
      <c r="DG1503" s="778"/>
      <c r="DH1503" s="778"/>
      <c r="DI1503" s="778"/>
      <c r="DJ1503" s="778"/>
      <c r="DK1503" s="778"/>
      <c r="DL1503" s="778"/>
      <c r="DM1503" s="778"/>
      <c r="DN1503" s="778"/>
      <c r="DO1503" s="778"/>
      <c r="DP1503" s="778"/>
      <c r="DQ1503" s="778"/>
      <c r="DR1503" s="778"/>
      <c r="DS1503" s="778"/>
      <c r="DT1503" s="778"/>
      <c r="DU1503" s="778"/>
      <c r="DV1503" s="778"/>
      <c r="DW1503" s="778"/>
      <c r="DX1503" s="778"/>
      <c r="DY1503" s="778"/>
      <c r="DZ1503" s="778"/>
      <c r="EA1503" s="778"/>
      <c r="EB1503" s="778"/>
      <c r="EC1503" s="778"/>
      <c r="ED1503" s="778"/>
      <c r="EE1503" s="778"/>
      <c r="EF1503" s="778"/>
      <c r="EG1503" s="778"/>
      <c r="EH1503" s="778"/>
      <c r="EI1503" s="778"/>
      <c r="EJ1503" s="778"/>
      <c r="EK1503" s="778"/>
      <c r="EL1503" s="778"/>
      <c r="EM1503" s="778"/>
      <c r="EN1503" s="778"/>
      <c r="EO1503" s="778"/>
      <c r="EP1503" s="778"/>
      <c r="EQ1503" s="778"/>
      <c r="ER1503" s="778"/>
      <c r="ES1503" s="778"/>
      <c r="ET1503" s="778"/>
      <c r="EU1503" s="778"/>
      <c r="EV1503" s="778"/>
      <c r="EW1503" s="778"/>
      <c r="EX1503" s="778"/>
      <c r="EY1503" s="778"/>
      <c r="EZ1503" s="778"/>
      <c r="FA1503" s="778"/>
      <c r="FB1503" s="778"/>
      <c r="FC1503" s="778"/>
      <c r="FD1503" s="778"/>
      <c r="FE1503" s="778"/>
      <c r="FF1503" s="778"/>
      <c r="FG1503" s="778"/>
      <c r="FH1503" s="778"/>
      <c r="FI1503" s="778"/>
      <c r="FJ1503" s="778"/>
      <c r="FK1503" s="778"/>
      <c r="FL1503" s="778"/>
      <c r="FM1503" s="778"/>
      <c r="FN1503" s="778"/>
      <c r="FO1503" s="778"/>
      <c r="FP1503" s="778"/>
      <c r="FQ1503" s="778"/>
      <c r="FR1503" s="778"/>
      <c r="FS1503" s="778"/>
      <c r="FT1503" s="778"/>
      <c r="FU1503" s="778"/>
      <c r="FV1503" s="778"/>
      <c r="FW1503" s="778"/>
      <c r="FX1503" s="778"/>
      <c r="FY1503" s="778"/>
      <c r="FZ1503" s="778"/>
      <c r="GA1503" s="778"/>
      <c r="GB1503" s="778"/>
      <c r="GC1503" s="778"/>
      <c r="GD1503" s="778"/>
      <c r="GE1503" s="778"/>
      <c r="GF1503" s="778"/>
      <c r="GG1503" s="778"/>
      <c r="GH1503" s="778"/>
      <c r="GI1503" s="778"/>
      <c r="GJ1503" s="778"/>
      <c r="GK1503" s="778"/>
      <c r="GL1503" s="778"/>
      <c r="GM1503" s="778"/>
      <c r="GN1503" s="778"/>
      <c r="GO1503" s="778"/>
      <c r="GP1503" s="778"/>
      <c r="GQ1503" s="778"/>
      <c r="GR1503" s="778"/>
      <c r="GS1503" s="778"/>
      <c r="GT1503" s="778"/>
      <c r="GU1503" s="778"/>
      <c r="GV1503" s="778"/>
      <c r="GW1503" s="778"/>
      <c r="GX1503" s="778"/>
      <c r="GY1503" s="778"/>
      <c r="GZ1503" s="778"/>
      <c r="HA1503" s="778"/>
      <c r="HB1503" s="778"/>
      <c r="HC1503" s="778"/>
      <c r="HD1503" s="778"/>
      <c r="HE1503" s="778"/>
      <c r="HF1503" s="778"/>
      <c r="HG1503" s="778"/>
      <c r="HH1503" s="778"/>
    </row>
    <row r="1504" spans="1:216" s="782" customFormat="1">
      <c r="A1504" s="779"/>
      <c r="B1504" s="780"/>
      <c r="C1504" s="780"/>
      <c r="D1504" s="780"/>
      <c r="E1504" s="780"/>
      <c r="F1504" s="780"/>
      <c r="G1504" s="780"/>
      <c r="H1504" s="780"/>
      <c r="I1504" s="780"/>
      <c r="J1504" s="780"/>
      <c r="K1504" s="780"/>
      <c r="L1504" s="780"/>
      <c r="M1504" s="780"/>
      <c r="N1504" s="780"/>
      <c r="O1504" s="780"/>
      <c r="P1504" s="780"/>
      <c r="Q1504" s="781"/>
      <c r="R1504" s="778"/>
      <c r="S1504" s="778"/>
      <c r="T1504" s="778"/>
      <c r="U1504" s="778"/>
      <c r="V1504" s="778"/>
      <c r="W1504" s="778"/>
      <c r="X1504" s="778"/>
      <c r="Y1504" s="778"/>
      <c r="Z1504" s="778"/>
      <c r="AA1504" s="778"/>
      <c r="AB1504" s="778"/>
      <c r="AC1504" s="778"/>
      <c r="AD1504" s="778"/>
      <c r="AE1504" s="778"/>
      <c r="AF1504" s="778"/>
      <c r="AG1504" s="778"/>
      <c r="AH1504" s="778"/>
      <c r="AI1504" s="778"/>
      <c r="AJ1504" s="778"/>
      <c r="AK1504" s="778"/>
      <c r="AL1504" s="778"/>
      <c r="AM1504" s="778"/>
      <c r="AN1504" s="778"/>
      <c r="AO1504" s="778"/>
      <c r="AP1504" s="778"/>
      <c r="AQ1504" s="778"/>
      <c r="AR1504" s="778"/>
      <c r="AS1504" s="778"/>
      <c r="AT1504" s="778"/>
      <c r="AU1504" s="778"/>
      <c r="AV1504" s="778"/>
      <c r="AW1504" s="778"/>
      <c r="AX1504" s="778"/>
      <c r="AY1504" s="778"/>
      <c r="AZ1504" s="778"/>
      <c r="BA1504" s="778"/>
      <c r="BB1504" s="778"/>
      <c r="BC1504" s="778"/>
      <c r="BD1504" s="778"/>
      <c r="BE1504" s="778"/>
      <c r="BF1504" s="778"/>
      <c r="BG1504" s="778"/>
      <c r="BH1504" s="778"/>
      <c r="BI1504" s="778"/>
      <c r="BJ1504" s="778"/>
      <c r="BK1504" s="778"/>
      <c r="BL1504" s="778"/>
      <c r="BM1504" s="778"/>
      <c r="BN1504" s="778"/>
      <c r="BO1504" s="778"/>
      <c r="BP1504" s="778"/>
      <c r="BQ1504" s="778"/>
      <c r="BR1504" s="778"/>
      <c r="BS1504" s="778"/>
      <c r="BT1504" s="778"/>
      <c r="BU1504" s="778"/>
      <c r="BV1504" s="778"/>
      <c r="BW1504" s="778"/>
      <c r="BX1504" s="778"/>
      <c r="BY1504" s="778"/>
      <c r="BZ1504" s="778"/>
      <c r="CA1504" s="778"/>
      <c r="CB1504" s="778"/>
      <c r="CC1504" s="778"/>
      <c r="CD1504" s="778"/>
      <c r="CE1504" s="778"/>
      <c r="CF1504" s="778"/>
      <c r="CG1504" s="778"/>
      <c r="CH1504" s="778"/>
      <c r="CI1504" s="778"/>
      <c r="CJ1504" s="778"/>
      <c r="CK1504" s="778"/>
      <c r="CL1504" s="778"/>
      <c r="CM1504" s="778"/>
      <c r="CN1504" s="778"/>
      <c r="CO1504" s="778"/>
      <c r="CP1504" s="778"/>
      <c r="CQ1504" s="778"/>
      <c r="CR1504" s="778"/>
      <c r="CS1504" s="778"/>
      <c r="CT1504" s="778"/>
      <c r="CU1504" s="778"/>
      <c r="CV1504" s="778"/>
      <c r="CW1504" s="778"/>
      <c r="CX1504" s="778"/>
      <c r="CY1504" s="778"/>
      <c r="CZ1504" s="778"/>
      <c r="DA1504" s="778"/>
      <c r="DB1504" s="778"/>
      <c r="DC1504" s="778"/>
      <c r="DD1504" s="778"/>
      <c r="DE1504" s="778"/>
      <c r="DF1504" s="778"/>
      <c r="DG1504" s="778"/>
      <c r="DH1504" s="778"/>
      <c r="DI1504" s="778"/>
      <c r="DJ1504" s="778"/>
      <c r="DK1504" s="778"/>
      <c r="DL1504" s="778"/>
      <c r="DM1504" s="778"/>
      <c r="DN1504" s="778"/>
      <c r="DO1504" s="778"/>
      <c r="DP1504" s="778"/>
      <c r="DQ1504" s="778"/>
      <c r="DR1504" s="778"/>
      <c r="DS1504" s="778"/>
      <c r="DT1504" s="778"/>
      <c r="DU1504" s="778"/>
      <c r="DV1504" s="778"/>
      <c r="DW1504" s="778"/>
      <c r="DX1504" s="778"/>
      <c r="DY1504" s="778"/>
      <c r="DZ1504" s="778"/>
      <c r="EA1504" s="778"/>
      <c r="EB1504" s="778"/>
      <c r="EC1504" s="778"/>
      <c r="ED1504" s="778"/>
      <c r="EE1504" s="778"/>
      <c r="EF1504" s="778"/>
      <c r="EG1504" s="778"/>
      <c r="EH1504" s="778"/>
      <c r="EI1504" s="778"/>
      <c r="EJ1504" s="778"/>
      <c r="EK1504" s="778"/>
      <c r="EL1504" s="778"/>
      <c r="EM1504" s="778"/>
      <c r="EN1504" s="778"/>
      <c r="EO1504" s="778"/>
      <c r="EP1504" s="778"/>
      <c r="EQ1504" s="778"/>
      <c r="ER1504" s="778"/>
      <c r="ES1504" s="778"/>
      <c r="ET1504" s="778"/>
      <c r="EU1504" s="778"/>
      <c r="EV1504" s="778"/>
      <c r="EW1504" s="778"/>
      <c r="EX1504" s="778"/>
      <c r="EY1504" s="778"/>
      <c r="EZ1504" s="778"/>
      <c r="FA1504" s="778"/>
      <c r="FB1504" s="778"/>
      <c r="FC1504" s="778"/>
      <c r="FD1504" s="778"/>
      <c r="FE1504" s="778"/>
      <c r="FF1504" s="778"/>
      <c r="FG1504" s="778"/>
      <c r="FH1504" s="778"/>
      <c r="FI1504" s="778"/>
      <c r="FJ1504" s="778"/>
      <c r="FK1504" s="778"/>
      <c r="FL1504" s="778"/>
      <c r="FM1504" s="778"/>
      <c r="FN1504" s="778"/>
      <c r="FO1504" s="778"/>
      <c r="FP1504" s="778"/>
      <c r="FQ1504" s="778"/>
      <c r="FR1504" s="778"/>
      <c r="FS1504" s="778"/>
      <c r="FT1504" s="778"/>
      <c r="FU1504" s="778"/>
      <c r="FV1504" s="778"/>
      <c r="FW1504" s="778"/>
      <c r="FX1504" s="778"/>
      <c r="FY1504" s="778"/>
      <c r="FZ1504" s="778"/>
      <c r="GA1504" s="778"/>
      <c r="GB1504" s="778"/>
      <c r="GC1504" s="778"/>
      <c r="GD1504" s="778"/>
      <c r="GE1504" s="778"/>
      <c r="GF1504" s="778"/>
      <c r="GG1504" s="778"/>
      <c r="GH1504" s="778"/>
      <c r="GI1504" s="778"/>
      <c r="GJ1504" s="778"/>
      <c r="GK1504" s="778"/>
      <c r="GL1504" s="778"/>
      <c r="GM1504" s="778"/>
      <c r="GN1504" s="778"/>
      <c r="GO1504" s="778"/>
      <c r="GP1504" s="778"/>
      <c r="GQ1504" s="778"/>
      <c r="GR1504" s="778"/>
      <c r="GS1504" s="778"/>
      <c r="GT1504" s="778"/>
      <c r="GU1504" s="778"/>
      <c r="GV1504" s="778"/>
      <c r="GW1504" s="778"/>
      <c r="GX1504" s="778"/>
      <c r="GY1504" s="778"/>
      <c r="GZ1504" s="778"/>
      <c r="HA1504" s="778"/>
      <c r="HB1504" s="778"/>
      <c r="HC1504" s="778"/>
      <c r="HD1504" s="778"/>
      <c r="HE1504" s="778"/>
      <c r="HF1504" s="778"/>
      <c r="HG1504" s="778"/>
      <c r="HH1504" s="778"/>
    </row>
    <row r="1505" spans="1:216" s="782" customFormat="1">
      <c r="A1505" s="779"/>
      <c r="B1505" s="780"/>
      <c r="C1505" s="780"/>
      <c r="D1505" s="780"/>
      <c r="E1505" s="780"/>
      <c r="F1505" s="780"/>
      <c r="G1505" s="780"/>
      <c r="H1505" s="780"/>
      <c r="I1505" s="780"/>
      <c r="J1505" s="780"/>
      <c r="K1505" s="780"/>
      <c r="L1505" s="780"/>
      <c r="M1505" s="780"/>
      <c r="N1505" s="780"/>
      <c r="O1505" s="780"/>
      <c r="P1505" s="780"/>
      <c r="Q1505" s="781"/>
      <c r="R1505" s="778"/>
      <c r="S1505" s="778"/>
      <c r="T1505" s="778"/>
      <c r="U1505" s="778"/>
      <c r="V1505" s="778"/>
      <c r="W1505" s="778"/>
      <c r="X1505" s="778"/>
      <c r="Y1505" s="778"/>
      <c r="Z1505" s="778"/>
      <c r="AA1505" s="778"/>
      <c r="AB1505" s="778"/>
      <c r="AC1505" s="778"/>
      <c r="AD1505" s="778"/>
      <c r="AE1505" s="778"/>
      <c r="AF1505" s="778"/>
      <c r="AG1505" s="778"/>
      <c r="AH1505" s="778"/>
      <c r="AI1505" s="778"/>
      <c r="AJ1505" s="778"/>
      <c r="AK1505" s="778"/>
      <c r="AL1505" s="778"/>
      <c r="AM1505" s="778"/>
      <c r="AN1505" s="778"/>
      <c r="AO1505" s="778"/>
      <c r="AP1505" s="778"/>
      <c r="AQ1505" s="778"/>
      <c r="AR1505" s="778"/>
      <c r="AS1505" s="778"/>
      <c r="AT1505" s="778"/>
      <c r="AU1505" s="778"/>
      <c r="AV1505" s="778"/>
      <c r="AW1505" s="778"/>
      <c r="AX1505" s="778"/>
      <c r="AY1505" s="778"/>
      <c r="AZ1505" s="778"/>
      <c r="BA1505" s="778"/>
      <c r="BB1505" s="778"/>
      <c r="BC1505" s="778"/>
      <c r="BD1505" s="778"/>
      <c r="BE1505" s="778"/>
      <c r="BF1505" s="778"/>
      <c r="BG1505" s="778"/>
      <c r="BH1505" s="778"/>
      <c r="BI1505" s="778"/>
      <c r="BJ1505" s="778"/>
      <c r="BK1505" s="778"/>
      <c r="BL1505" s="778"/>
      <c r="BM1505" s="778"/>
      <c r="BN1505" s="778"/>
      <c r="BO1505" s="778"/>
      <c r="BP1505" s="778"/>
      <c r="BQ1505" s="778"/>
      <c r="BR1505" s="778"/>
      <c r="BS1505" s="778"/>
      <c r="BT1505" s="778"/>
      <c r="BU1505" s="778"/>
      <c r="BV1505" s="778"/>
      <c r="BW1505" s="778"/>
      <c r="BX1505" s="778"/>
      <c r="BY1505" s="778"/>
      <c r="BZ1505" s="778"/>
      <c r="CA1505" s="778"/>
      <c r="CB1505" s="778"/>
      <c r="CC1505" s="778"/>
      <c r="CD1505" s="778"/>
      <c r="CE1505" s="778"/>
      <c r="CF1505" s="778"/>
      <c r="CG1505" s="778"/>
      <c r="CH1505" s="778"/>
      <c r="CI1505" s="778"/>
      <c r="CJ1505" s="778"/>
      <c r="CK1505" s="778"/>
      <c r="CL1505" s="778"/>
      <c r="CM1505" s="778"/>
      <c r="CN1505" s="778"/>
      <c r="CO1505" s="778"/>
      <c r="CP1505" s="778"/>
      <c r="CQ1505" s="778"/>
      <c r="CR1505" s="778"/>
      <c r="CS1505" s="778"/>
      <c r="CT1505" s="778"/>
      <c r="CU1505" s="778"/>
      <c r="CV1505" s="778"/>
      <c r="CW1505" s="778"/>
      <c r="CX1505" s="778"/>
      <c r="CY1505" s="778"/>
      <c r="CZ1505" s="778"/>
      <c r="DA1505" s="778"/>
      <c r="DB1505" s="778"/>
      <c r="DC1505" s="778"/>
      <c r="DD1505" s="778"/>
      <c r="DE1505" s="778"/>
      <c r="DF1505" s="778"/>
      <c r="DG1505" s="778"/>
      <c r="DH1505" s="778"/>
      <c r="DI1505" s="778"/>
      <c r="DJ1505" s="778"/>
      <c r="DK1505" s="778"/>
      <c r="DL1505" s="778"/>
      <c r="DM1505" s="778"/>
      <c r="DN1505" s="778"/>
      <c r="DO1505" s="778"/>
      <c r="DP1505" s="778"/>
      <c r="DQ1505" s="778"/>
      <c r="DR1505" s="778"/>
      <c r="DS1505" s="778"/>
      <c r="DT1505" s="778"/>
      <c r="DU1505" s="778"/>
      <c r="DV1505" s="778"/>
      <c r="DW1505" s="778"/>
      <c r="DX1505" s="778"/>
      <c r="DY1505" s="778"/>
      <c r="DZ1505" s="778"/>
      <c r="EA1505" s="778"/>
      <c r="EB1505" s="778"/>
      <c r="EC1505" s="778"/>
      <c r="ED1505" s="778"/>
      <c r="EE1505" s="778"/>
      <c r="EF1505" s="778"/>
      <c r="EG1505" s="778"/>
      <c r="EH1505" s="778"/>
      <c r="EI1505" s="778"/>
      <c r="EJ1505" s="778"/>
      <c r="EK1505" s="778"/>
      <c r="EL1505" s="778"/>
      <c r="EM1505" s="778"/>
      <c r="EN1505" s="778"/>
      <c r="EO1505" s="778"/>
      <c r="EP1505" s="778"/>
      <c r="EQ1505" s="778"/>
      <c r="ER1505" s="778"/>
      <c r="ES1505" s="778"/>
      <c r="ET1505" s="778"/>
      <c r="EU1505" s="778"/>
      <c r="EV1505" s="778"/>
      <c r="EW1505" s="778"/>
      <c r="EX1505" s="778"/>
      <c r="EY1505" s="778"/>
      <c r="EZ1505" s="778"/>
      <c r="FA1505" s="778"/>
      <c r="FB1505" s="778"/>
      <c r="FC1505" s="778"/>
      <c r="FD1505" s="778"/>
      <c r="FE1505" s="778"/>
      <c r="FF1505" s="778"/>
      <c r="FG1505" s="778"/>
      <c r="FH1505" s="778"/>
      <c r="FI1505" s="778"/>
      <c r="FJ1505" s="778"/>
      <c r="FK1505" s="778"/>
      <c r="FL1505" s="778"/>
      <c r="FM1505" s="778"/>
      <c r="FN1505" s="778"/>
      <c r="FO1505" s="778"/>
      <c r="FP1505" s="778"/>
      <c r="FQ1505" s="778"/>
      <c r="FR1505" s="778"/>
      <c r="FS1505" s="778"/>
      <c r="FT1505" s="778"/>
      <c r="FU1505" s="778"/>
      <c r="FV1505" s="778"/>
      <c r="FW1505" s="778"/>
      <c r="FX1505" s="778"/>
      <c r="FY1505" s="778"/>
      <c r="FZ1505" s="778"/>
      <c r="GA1505" s="778"/>
      <c r="GB1505" s="778"/>
      <c r="GC1505" s="778"/>
      <c r="GD1505" s="778"/>
      <c r="GE1505" s="778"/>
      <c r="GF1505" s="778"/>
      <c r="GG1505" s="778"/>
      <c r="GH1505" s="778"/>
      <c r="GI1505" s="778"/>
      <c r="GJ1505" s="778"/>
      <c r="GK1505" s="778"/>
      <c r="GL1505" s="778"/>
      <c r="GM1505" s="778"/>
      <c r="GN1505" s="778"/>
      <c r="GO1505" s="778"/>
      <c r="GP1505" s="778"/>
      <c r="GQ1505" s="778"/>
      <c r="GR1505" s="778"/>
      <c r="GS1505" s="778"/>
      <c r="GT1505" s="778"/>
      <c r="GU1505" s="778"/>
      <c r="GV1505" s="778"/>
      <c r="GW1505" s="778"/>
      <c r="GX1505" s="778"/>
      <c r="GY1505" s="778"/>
      <c r="GZ1505" s="778"/>
      <c r="HA1505" s="778"/>
      <c r="HB1505" s="778"/>
      <c r="HC1505" s="778"/>
      <c r="HD1505" s="778"/>
      <c r="HE1505" s="778"/>
      <c r="HF1505" s="778"/>
      <c r="HG1505" s="778"/>
      <c r="HH1505" s="778"/>
    </row>
    <row r="1506" spans="1:216" s="782" customFormat="1">
      <c r="A1506" s="779"/>
      <c r="B1506" s="780"/>
      <c r="C1506" s="780"/>
      <c r="D1506" s="780"/>
      <c r="E1506" s="780"/>
      <c r="F1506" s="780"/>
      <c r="G1506" s="780"/>
      <c r="H1506" s="780"/>
      <c r="I1506" s="780"/>
      <c r="J1506" s="780"/>
      <c r="K1506" s="780"/>
      <c r="L1506" s="780"/>
      <c r="M1506" s="780"/>
      <c r="N1506" s="780"/>
      <c r="O1506" s="780"/>
      <c r="P1506" s="780"/>
      <c r="Q1506" s="781"/>
      <c r="R1506" s="778"/>
      <c r="S1506" s="778"/>
      <c r="T1506" s="778"/>
      <c r="U1506" s="778"/>
      <c r="V1506" s="778"/>
      <c r="W1506" s="778"/>
      <c r="X1506" s="778"/>
      <c r="Y1506" s="778"/>
      <c r="Z1506" s="778"/>
      <c r="AA1506" s="778"/>
      <c r="AB1506" s="778"/>
      <c r="AC1506" s="778"/>
      <c r="AD1506" s="778"/>
      <c r="AE1506" s="778"/>
      <c r="AF1506" s="778"/>
      <c r="AG1506" s="778"/>
      <c r="AH1506" s="778"/>
      <c r="AI1506" s="778"/>
      <c r="AJ1506" s="778"/>
      <c r="AK1506" s="778"/>
      <c r="AL1506" s="778"/>
      <c r="AM1506" s="778"/>
      <c r="AN1506" s="778"/>
      <c r="AO1506" s="778"/>
      <c r="AP1506" s="778"/>
      <c r="AQ1506" s="778"/>
      <c r="AR1506" s="778"/>
      <c r="AS1506" s="778"/>
      <c r="AT1506" s="778"/>
      <c r="AU1506" s="778"/>
      <c r="AV1506" s="778"/>
      <c r="AW1506" s="778"/>
      <c r="AX1506" s="778"/>
      <c r="AY1506" s="778"/>
      <c r="AZ1506" s="778"/>
      <c r="BA1506" s="778"/>
      <c r="BB1506" s="778"/>
      <c r="BC1506" s="778"/>
      <c r="BD1506" s="778"/>
      <c r="BE1506" s="778"/>
      <c r="BF1506" s="778"/>
      <c r="BG1506" s="778"/>
      <c r="BH1506" s="778"/>
      <c r="BI1506" s="778"/>
      <c r="BJ1506" s="778"/>
      <c r="BK1506" s="778"/>
      <c r="BL1506" s="778"/>
      <c r="BM1506" s="778"/>
      <c r="BN1506" s="778"/>
      <c r="BO1506" s="778"/>
      <c r="BP1506" s="778"/>
      <c r="BQ1506" s="778"/>
      <c r="BR1506" s="778"/>
      <c r="BS1506" s="778"/>
      <c r="BT1506" s="778"/>
      <c r="BU1506" s="778"/>
      <c r="BV1506" s="778"/>
      <c r="BW1506" s="778"/>
      <c r="BX1506" s="778"/>
      <c r="BY1506" s="778"/>
      <c r="BZ1506" s="778"/>
      <c r="CA1506" s="778"/>
      <c r="CB1506" s="778"/>
      <c r="CC1506" s="778"/>
      <c r="CD1506" s="778"/>
      <c r="CE1506" s="778"/>
      <c r="CF1506" s="778"/>
      <c r="CG1506" s="778"/>
      <c r="CH1506" s="778"/>
      <c r="CI1506" s="778"/>
      <c r="CJ1506" s="778"/>
      <c r="CK1506" s="778"/>
      <c r="CL1506" s="778"/>
      <c r="CM1506" s="778"/>
      <c r="CN1506" s="778"/>
      <c r="CO1506" s="778"/>
      <c r="CP1506" s="778"/>
      <c r="CQ1506" s="778"/>
      <c r="CR1506" s="778"/>
      <c r="CS1506" s="778"/>
      <c r="CT1506" s="778"/>
      <c r="CU1506" s="778"/>
      <c r="CV1506" s="778"/>
      <c r="CW1506" s="778"/>
      <c r="CX1506" s="778"/>
      <c r="CY1506" s="778"/>
      <c r="CZ1506" s="778"/>
      <c r="DA1506" s="778"/>
      <c r="DB1506" s="778"/>
      <c r="DC1506" s="778"/>
      <c r="DD1506" s="778"/>
      <c r="DE1506" s="778"/>
      <c r="DF1506" s="778"/>
      <c r="DG1506" s="778"/>
      <c r="DH1506" s="778"/>
      <c r="DI1506" s="778"/>
      <c r="DJ1506" s="778"/>
      <c r="DK1506" s="778"/>
      <c r="DL1506" s="778"/>
      <c r="DM1506" s="778"/>
      <c r="DN1506" s="778"/>
      <c r="DO1506" s="778"/>
      <c r="DP1506" s="778"/>
      <c r="DQ1506" s="778"/>
      <c r="DR1506" s="778"/>
      <c r="DS1506" s="778"/>
      <c r="DT1506" s="778"/>
      <c r="DU1506" s="778"/>
      <c r="DV1506" s="778"/>
      <c r="DW1506" s="778"/>
      <c r="DX1506" s="778"/>
      <c r="DY1506" s="778"/>
      <c r="DZ1506" s="778"/>
      <c r="EA1506" s="778"/>
      <c r="EB1506" s="778"/>
      <c r="EC1506" s="778"/>
      <c r="ED1506" s="778"/>
      <c r="EE1506" s="778"/>
      <c r="EF1506" s="778"/>
      <c r="EG1506" s="778"/>
      <c r="EH1506" s="778"/>
      <c r="EI1506" s="778"/>
      <c r="EJ1506" s="778"/>
      <c r="EK1506" s="778"/>
      <c r="EL1506" s="778"/>
      <c r="EM1506" s="778"/>
      <c r="EN1506" s="778"/>
      <c r="EO1506" s="778"/>
      <c r="EP1506" s="778"/>
      <c r="EQ1506" s="778"/>
      <c r="ER1506" s="778"/>
      <c r="ES1506" s="778"/>
      <c r="ET1506" s="778"/>
      <c r="EU1506" s="778"/>
      <c r="EV1506" s="778"/>
      <c r="EW1506" s="778"/>
      <c r="EX1506" s="778"/>
      <c r="EY1506" s="778"/>
      <c r="EZ1506" s="778"/>
      <c r="FA1506" s="778"/>
      <c r="FB1506" s="778"/>
      <c r="FC1506" s="778"/>
      <c r="FD1506" s="778"/>
      <c r="FE1506" s="778"/>
      <c r="FF1506" s="778"/>
      <c r="FG1506" s="778"/>
      <c r="FH1506" s="778"/>
      <c r="FI1506" s="778"/>
      <c r="FJ1506" s="778"/>
      <c r="FK1506" s="778"/>
      <c r="FL1506" s="778"/>
      <c r="FM1506" s="778"/>
      <c r="FN1506" s="778"/>
      <c r="FO1506" s="778"/>
      <c r="FP1506" s="778"/>
      <c r="FQ1506" s="778"/>
      <c r="FR1506" s="778"/>
      <c r="FS1506" s="778"/>
      <c r="FT1506" s="778"/>
      <c r="FU1506" s="778"/>
      <c r="FV1506" s="778"/>
      <c r="FW1506" s="778"/>
      <c r="FX1506" s="778"/>
      <c r="FY1506" s="778"/>
      <c r="FZ1506" s="778"/>
      <c r="GA1506" s="778"/>
      <c r="GB1506" s="778"/>
      <c r="GC1506" s="778"/>
      <c r="GD1506" s="778"/>
      <c r="GE1506" s="778"/>
      <c r="GF1506" s="778"/>
      <c r="GG1506" s="778"/>
      <c r="GH1506" s="778"/>
      <c r="GI1506" s="778"/>
      <c r="GJ1506" s="778"/>
      <c r="GK1506" s="778"/>
      <c r="GL1506" s="778"/>
      <c r="GM1506" s="778"/>
      <c r="GN1506" s="778"/>
      <c r="GO1506" s="778"/>
      <c r="GP1506" s="778"/>
      <c r="GQ1506" s="778"/>
      <c r="GR1506" s="778"/>
      <c r="GS1506" s="778"/>
      <c r="GT1506" s="778"/>
      <c r="GU1506" s="778"/>
      <c r="GV1506" s="778"/>
      <c r="GW1506" s="778"/>
      <c r="GX1506" s="778"/>
      <c r="GY1506" s="778"/>
      <c r="GZ1506" s="778"/>
      <c r="HA1506" s="778"/>
      <c r="HB1506" s="778"/>
      <c r="HC1506" s="778"/>
      <c r="HD1506" s="778"/>
      <c r="HE1506" s="778"/>
      <c r="HF1506" s="778"/>
      <c r="HG1506" s="778"/>
      <c r="HH1506" s="778"/>
    </row>
    <row r="1507" spans="1:216" s="782" customFormat="1">
      <c r="A1507" s="779"/>
      <c r="B1507" s="780"/>
      <c r="C1507" s="780"/>
      <c r="D1507" s="780"/>
      <c r="E1507" s="780"/>
      <c r="F1507" s="780"/>
      <c r="G1507" s="780"/>
      <c r="H1507" s="780"/>
      <c r="I1507" s="780"/>
      <c r="J1507" s="780"/>
      <c r="K1507" s="780"/>
      <c r="L1507" s="780"/>
      <c r="M1507" s="780"/>
      <c r="N1507" s="780"/>
      <c r="O1507" s="780"/>
      <c r="P1507" s="780"/>
      <c r="Q1507" s="781"/>
      <c r="R1507" s="778"/>
      <c r="S1507" s="778"/>
      <c r="T1507" s="778"/>
      <c r="U1507" s="778"/>
      <c r="V1507" s="778"/>
      <c r="W1507" s="778"/>
      <c r="X1507" s="778"/>
      <c r="Y1507" s="778"/>
      <c r="Z1507" s="778"/>
      <c r="AA1507" s="778"/>
      <c r="AB1507" s="778"/>
      <c r="AC1507" s="778"/>
      <c r="AD1507" s="778"/>
      <c r="AE1507" s="778"/>
      <c r="AF1507" s="778"/>
      <c r="AG1507" s="778"/>
      <c r="AH1507" s="778"/>
      <c r="AI1507" s="778"/>
      <c r="AJ1507" s="778"/>
      <c r="AK1507" s="778"/>
      <c r="AL1507" s="778"/>
      <c r="AM1507" s="778"/>
      <c r="AN1507" s="778"/>
      <c r="AO1507" s="778"/>
      <c r="AP1507" s="778"/>
      <c r="AQ1507" s="778"/>
      <c r="AR1507" s="778"/>
      <c r="AS1507" s="778"/>
      <c r="AT1507" s="778"/>
      <c r="AU1507" s="778"/>
      <c r="AV1507" s="778"/>
      <c r="AW1507" s="778"/>
      <c r="AX1507" s="778"/>
      <c r="AY1507" s="778"/>
      <c r="AZ1507" s="778"/>
      <c r="BA1507" s="778"/>
      <c r="BB1507" s="778"/>
      <c r="BC1507" s="778"/>
      <c r="BD1507" s="778"/>
      <c r="BE1507" s="778"/>
      <c r="BF1507" s="778"/>
      <c r="BG1507" s="778"/>
      <c r="BH1507" s="778"/>
      <c r="BI1507" s="778"/>
      <c r="BJ1507" s="778"/>
      <c r="BK1507" s="778"/>
      <c r="BL1507" s="778"/>
      <c r="BM1507" s="778"/>
      <c r="BN1507" s="778"/>
      <c r="BO1507" s="778"/>
      <c r="BP1507" s="778"/>
      <c r="BQ1507" s="778"/>
      <c r="BR1507" s="778"/>
      <c r="BS1507" s="778"/>
      <c r="BT1507" s="778"/>
      <c r="BU1507" s="778"/>
      <c r="BV1507" s="778"/>
      <c r="BW1507" s="778"/>
      <c r="BX1507" s="778"/>
      <c r="BY1507" s="778"/>
      <c r="BZ1507" s="778"/>
      <c r="CA1507" s="778"/>
      <c r="CB1507" s="778"/>
      <c r="CC1507" s="778"/>
      <c r="CD1507" s="778"/>
      <c r="CE1507" s="778"/>
      <c r="CF1507" s="778"/>
      <c r="CG1507" s="778"/>
      <c r="CH1507" s="778"/>
      <c r="CI1507" s="778"/>
      <c r="CJ1507" s="778"/>
      <c r="CK1507" s="778"/>
      <c r="CL1507" s="778"/>
      <c r="CM1507" s="778"/>
      <c r="CN1507" s="778"/>
      <c r="CO1507" s="778"/>
      <c r="CP1507" s="778"/>
      <c r="CQ1507" s="778"/>
      <c r="CR1507" s="778"/>
      <c r="CS1507" s="778"/>
      <c r="CT1507" s="778"/>
      <c r="CU1507" s="778"/>
      <c r="CV1507" s="778"/>
      <c r="CW1507" s="778"/>
      <c r="CX1507" s="778"/>
      <c r="CY1507" s="778"/>
      <c r="CZ1507" s="778"/>
      <c r="DA1507" s="778"/>
      <c r="DB1507" s="778"/>
      <c r="DC1507" s="778"/>
      <c r="DD1507" s="778"/>
      <c r="DE1507" s="778"/>
      <c r="DF1507" s="778"/>
      <c r="DG1507" s="778"/>
      <c r="DH1507" s="778"/>
      <c r="DI1507" s="778"/>
      <c r="DJ1507" s="778"/>
      <c r="DK1507" s="778"/>
      <c r="DL1507" s="778"/>
      <c r="DM1507" s="778"/>
      <c r="DN1507" s="778"/>
      <c r="DO1507" s="778"/>
      <c r="DP1507" s="778"/>
      <c r="DQ1507" s="778"/>
      <c r="DR1507" s="778"/>
      <c r="DS1507" s="778"/>
      <c r="DT1507" s="778"/>
      <c r="DU1507" s="778"/>
      <c r="DV1507" s="778"/>
      <c r="DW1507" s="778"/>
      <c r="DX1507" s="778"/>
      <c r="DY1507" s="778"/>
      <c r="DZ1507" s="778"/>
      <c r="EA1507" s="778"/>
      <c r="EB1507" s="778"/>
      <c r="EC1507" s="778"/>
      <c r="ED1507" s="778"/>
      <c r="EE1507" s="778"/>
      <c r="EF1507" s="778"/>
      <c r="EG1507" s="778"/>
      <c r="EH1507" s="778"/>
      <c r="EI1507" s="778"/>
      <c r="EJ1507" s="778"/>
      <c r="EK1507" s="778"/>
      <c r="EL1507" s="778"/>
      <c r="EM1507" s="778"/>
      <c r="EN1507" s="778"/>
      <c r="EO1507" s="778"/>
      <c r="EP1507" s="778"/>
      <c r="EQ1507" s="778"/>
      <c r="ER1507" s="778"/>
      <c r="ES1507" s="778"/>
      <c r="ET1507" s="778"/>
      <c r="EU1507" s="778"/>
      <c r="EV1507" s="778"/>
      <c r="EW1507" s="778"/>
      <c r="EX1507" s="778"/>
      <c r="EY1507" s="778"/>
      <c r="EZ1507" s="778"/>
      <c r="FA1507" s="778"/>
      <c r="FB1507" s="778"/>
      <c r="FC1507" s="778"/>
      <c r="FD1507" s="778"/>
      <c r="FE1507" s="778"/>
      <c r="FF1507" s="778"/>
      <c r="FG1507" s="778"/>
      <c r="FH1507" s="778"/>
      <c r="FI1507" s="778"/>
      <c r="FJ1507" s="778"/>
      <c r="FK1507" s="778"/>
      <c r="FL1507" s="778"/>
      <c r="FM1507" s="778"/>
      <c r="FN1507" s="778"/>
      <c r="FO1507" s="778"/>
      <c r="FP1507" s="778"/>
      <c r="FQ1507" s="778"/>
      <c r="FR1507" s="778"/>
      <c r="FS1507" s="778"/>
      <c r="FT1507" s="778"/>
      <c r="FU1507" s="778"/>
      <c r="FV1507" s="778"/>
      <c r="FW1507" s="778"/>
      <c r="FX1507" s="778"/>
      <c r="FY1507" s="778"/>
      <c r="FZ1507" s="778"/>
      <c r="GA1507" s="778"/>
      <c r="GB1507" s="778"/>
      <c r="GC1507" s="778"/>
      <c r="GD1507" s="778"/>
      <c r="GE1507" s="778"/>
      <c r="GF1507" s="778"/>
      <c r="GG1507" s="778"/>
      <c r="GH1507" s="778"/>
      <c r="GI1507" s="778"/>
      <c r="GJ1507" s="778"/>
      <c r="GK1507" s="778"/>
      <c r="GL1507" s="778"/>
      <c r="GM1507" s="778"/>
      <c r="GN1507" s="778"/>
      <c r="GO1507" s="778"/>
      <c r="GP1507" s="778"/>
      <c r="GQ1507" s="778"/>
      <c r="GR1507" s="778"/>
      <c r="GS1507" s="778"/>
      <c r="GT1507" s="778"/>
      <c r="GU1507" s="778"/>
      <c r="GV1507" s="778"/>
      <c r="GW1507" s="778"/>
      <c r="GX1507" s="778"/>
      <c r="GY1507" s="778"/>
      <c r="GZ1507" s="778"/>
      <c r="HA1507" s="778"/>
      <c r="HB1507" s="778"/>
      <c r="HC1507" s="778"/>
      <c r="HD1507" s="778"/>
      <c r="HE1507" s="778"/>
      <c r="HF1507" s="778"/>
      <c r="HG1507" s="778"/>
      <c r="HH1507" s="778"/>
    </row>
    <row r="1508" spans="1:216" s="782" customFormat="1">
      <c r="A1508" s="779"/>
      <c r="B1508" s="780"/>
      <c r="C1508" s="780"/>
      <c r="D1508" s="780"/>
      <c r="E1508" s="780"/>
      <c r="F1508" s="780"/>
      <c r="G1508" s="780"/>
      <c r="H1508" s="780"/>
      <c r="I1508" s="780"/>
      <c r="J1508" s="780"/>
      <c r="K1508" s="780"/>
      <c r="L1508" s="780"/>
      <c r="M1508" s="780"/>
      <c r="N1508" s="780"/>
      <c r="O1508" s="780"/>
      <c r="P1508" s="780"/>
      <c r="Q1508" s="781"/>
      <c r="R1508" s="778"/>
      <c r="S1508" s="778"/>
      <c r="T1508" s="778"/>
      <c r="U1508" s="778"/>
      <c r="V1508" s="778"/>
      <c r="W1508" s="778"/>
      <c r="X1508" s="778"/>
      <c r="Y1508" s="778"/>
      <c r="Z1508" s="778"/>
      <c r="AA1508" s="778"/>
      <c r="AB1508" s="778"/>
      <c r="AC1508" s="778"/>
      <c r="AD1508" s="778"/>
      <c r="AE1508" s="778"/>
      <c r="AF1508" s="778"/>
      <c r="AG1508" s="778"/>
      <c r="AH1508" s="778"/>
      <c r="AI1508" s="778"/>
      <c r="AJ1508" s="778"/>
      <c r="AK1508" s="778"/>
      <c r="AL1508" s="778"/>
      <c r="AM1508" s="778"/>
      <c r="AN1508" s="778"/>
      <c r="AO1508" s="778"/>
      <c r="AP1508" s="778"/>
      <c r="AQ1508" s="778"/>
      <c r="AR1508" s="778"/>
      <c r="AS1508" s="778"/>
      <c r="AT1508" s="778"/>
      <c r="AU1508" s="778"/>
      <c r="AV1508" s="778"/>
      <c r="AW1508" s="778"/>
      <c r="AX1508" s="778"/>
      <c r="AY1508" s="778"/>
      <c r="AZ1508" s="778"/>
      <c r="BA1508" s="778"/>
      <c r="BB1508" s="778"/>
      <c r="BC1508" s="778"/>
      <c r="BD1508" s="778"/>
      <c r="BE1508" s="778"/>
      <c r="BF1508" s="778"/>
      <c r="BG1508" s="778"/>
      <c r="BH1508" s="778"/>
      <c r="BI1508" s="778"/>
      <c r="BJ1508" s="778"/>
      <c r="BK1508" s="778"/>
      <c r="BL1508" s="778"/>
      <c r="BM1508" s="778"/>
      <c r="BN1508" s="778"/>
      <c r="BO1508" s="778"/>
      <c r="BP1508" s="778"/>
      <c r="BQ1508" s="778"/>
      <c r="BR1508" s="778"/>
      <c r="BS1508" s="778"/>
      <c r="BT1508" s="778"/>
      <c r="BU1508" s="778"/>
      <c r="BV1508" s="778"/>
      <c r="BW1508" s="778"/>
      <c r="BX1508" s="778"/>
      <c r="BY1508" s="778"/>
      <c r="BZ1508" s="778"/>
      <c r="CA1508" s="778"/>
      <c r="CB1508" s="778"/>
      <c r="CC1508" s="778"/>
      <c r="CD1508" s="778"/>
      <c r="CE1508" s="778"/>
      <c r="CF1508" s="778"/>
      <c r="CG1508" s="778"/>
      <c r="CH1508" s="778"/>
      <c r="CI1508" s="778"/>
      <c r="CJ1508" s="778"/>
      <c r="CK1508" s="778"/>
      <c r="CL1508" s="778"/>
      <c r="CM1508" s="778"/>
      <c r="CN1508" s="778"/>
      <c r="CO1508" s="778"/>
      <c r="CP1508" s="778"/>
      <c r="CQ1508" s="778"/>
      <c r="CR1508" s="778"/>
      <c r="CS1508" s="778"/>
      <c r="CT1508" s="778"/>
      <c r="CU1508" s="778"/>
      <c r="CV1508" s="778"/>
      <c r="CW1508" s="778"/>
      <c r="CX1508" s="778"/>
      <c r="CY1508" s="778"/>
      <c r="CZ1508" s="778"/>
      <c r="DA1508" s="778"/>
      <c r="DB1508" s="778"/>
      <c r="DC1508" s="778"/>
      <c r="DD1508" s="778"/>
      <c r="DE1508" s="778"/>
      <c r="DF1508" s="778"/>
      <c r="DG1508" s="778"/>
      <c r="DH1508" s="778"/>
      <c r="DI1508" s="778"/>
      <c r="DJ1508" s="778"/>
      <c r="DK1508" s="778"/>
      <c r="DL1508" s="778"/>
      <c r="DM1508" s="778"/>
      <c r="DN1508" s="778"/>
      <c r="DO1508" s="778"/>
      <c r="DP1508" s="778"/>
      <c r="DQ1508" s="778"/>
      <c r="DR1508" s="778"/>
      <c r="DS1508" s="778"/>
      <c r="DT1508" s="778"/>
      <c r="DU1508" s="778"/>
      <c r="DV1508" s="778"/>
      <c r="DW1508" s="778"/>
      <c r="DX1508" s="778"/>
      <c r="DY1508" s="778"/>
      <c r="DZ1508" s="778"/>
      <c r="EA1508" s="778"/>
      <c r="EB1508" s="778"/>
      <c r="EC1508" s="778"/>
      <c r="ED1508" s="778"/>
      <c r="EE1508" s="778"/>
      <c r="EF1508" s="778"/>
      <c r="EG1508" s="778"/>
      <c r="EH1508" s="778"/>
      <c r="EI1508" s="778"/>
      <c r="EJ1508" s="778"/>
      <c r="EK1508" s="778"/>
      <c r="EL1508" s="778"/>
      <c r="EM1508" s="778"/>
      <c r="EN1508" s="778"/>
      <c r="EO1508" s="778"/>
      <c r="EP1508" s="778"/>
      <c r="EQ1508" s="778"/>
      <c r="ER1508" s="778"/>
      <c r="ES1508" s="778"/>
      <c r="ET1508" s="778"/>
      <c r="EU1508" s="778"/>
      <c r="EV1508" s="778"/>
      <c r="EW1508" s="778"/>
      <c r="EX1508" s="778"/>
      <c r="EY1508" s="778"/>
      <c r="EZ1508" s="778"/>
      <c r="FA1508" s="778"/>
      <c r="FB1508" s="778"/>
      <c r="FC1508" s="778"/>
      <c r="FD1508" s="778"/>
      <c r="FE1508" s="778"/>
      <c r="FF1508" s="778"/>
      <c r="FG1508" s="778"/>
      <c r="FH1508" s="778"/>
      <c r="FI1508" s="778"/>
      <c r="FJ1508" s="778"/>
      <c r="FK1508" s="778"/>
      <c r="FL1508" s="778"/>
      <c r="FM1508" s="778"/>
      <c r="FN1508" s="778"/>
      <c r="FO1508" s="778"/>
      <c r="FP1508" s="778"/>
      <c r="FQ1508" s="778"/>
      <c r="FR1508" s="778"/>
      <c r="FS1508" s="778"/>
      <c r="FT1508" s="778"/>
      <c r="FU1508" s="778"/>
      <c r="FV1508" s="778"/>
      <c r="FW1508" s="778"/>
      <c r="FX1508" s="778"/>
      <c r="FY1508" s="778"/>
      <c r="FZ1508" s="778"/>
      <c r="GA1508" s="778"/>
      <c r="GB1508" s="778"/>
      <c r="GC1508" s="778"/>
      <c r="GD1508" s="778"/>
      <c r="GE1508" s="778"/>
      <c r="GF1508" s="778"/>
      <c r="GG1508" s="778"/>
      <c r="GH1508" s="778"/>
      <c r="GI1508" s="778"/>
      <c r="GJ1508" s="778"/>
      <c r="GK1508" s="778"/>
      <c r="GL1508" s="778"/>
      <c r="GM1508" s="778"/>
      <c r="GN1508" s="778"/>
      <c r="GO1508" s="778"/>
      <c r="GP1508" s="778"/>
      <c r="GQ1508" s="778"/>
      <c r="GR1508" s="778"/>
      <c r="GS1508" s="778"/>
      <c r="GT1508" s="778"/>
      <c r="GU1508" s="778"/>
      <c r="GV1508" s="778"/>
      <c r="GW1508" s="778"/>
      <c r="GX1508" s="778"/>
      <c r="GY1508" s="778"/>
      <c r="GZ1508" s="778"/>
      <c r="HA1508" s="778"/>
      <c r="HB1508" s="778"/>
      <c r="HC1508" s="778"/>
      <c r="HD1508" s="778"/>
      <c r="HE1508" s="778"/>
      <c r="HF1508" s="778"/>
      <c r="HG1508" s="778"/>
      <c r="HH1508" s="778"/>
    </row>
    <row r="1509" spans="1:216" s="782" customFormat="1">
      <c r="A1509" s="779"/>
      <c r="B1509" s="780"/>
      <c r="C1509" s="780"/>
      <c r="D1509" s="780"/>
      <c r="E1509" s="780"/>
      <c r="F1509" s="780"/>
      <c r="G1509" s="780"/>
      <c r="H1509" s="780"/>
      <c r="I1509" s="780"/>
      <c r="J1509" s="780"/>
      <c r="K1509" s="780"/>
      <c r="L1509" s="780"/>
      <c r="M1509" s="780"/>
      <c r="N1509" s="780"/>
      <c r="O1509" s="780"/>
      <c r="P1509" s="780"/>
      <c r="Q1509" s="781"/>
      <c r="R1509" s="778"/>
      <c r="S1509" s="778"/>
      <c r="T1509" s="778"/>
      <c r="U1509" s="778"/>
      <c r="V1509" s="778"/>
      <c r="W1509" s="778"/>
      <c r="X1509" s="778"/>
      <c r="Y1509" s="778"/>
      <c r="Z1509" s="778"/>
      <c r="AA1509" s="778"/>
      <c r="AB1509" s="778"/>
      <c r="AC1509" s="778"/>
      <c r="AD1509" s="778"/>
      <c r="AE1509" s="778"/>
      <c r="AF1509" s="778"/>
      <c r="AG1509" s="778"/>
      <c r="AH1509" s="778"/>
      <c r="AI1509" s="778"/>
      <c r="AJ1509" s="778"/>
      <c r="AK1509" s="778"/>
      <c r="AL1509" s="778"/>
      <c r="AM1509" s="778"/>
      <c r="AN1509" s="778"/>
      <c r="AO1509" s="778"/>
      <c r="AP1509" s="778"/>
      <c r="AQ1509" s="778"/>
      <c r="AR1509" s="778"/>
      <c r="AS1509" s="778"/>
      <c r="AT1509" s="778"/>
      <c r="AU1509" s="778"/>
      <c r="AV1509" s="778"/>
      <c r="AW1509" s="778"/>
      <c r="AX1509" s="778"/>
      <c r="AY1509" s="778"/>
      <c r="AZ1509" s="778"/>
      <c r="BA1509" s="778"/>
      <c r="BB1509" s="778"/>
      <c r="BC1509" s="778"/>
      <c r="BD1509" s="778"/>
      <c r="BE1509" s="778"/>
      <c r="BF1509" s="778"/>
      <c r="BG1509" s="778"/>
      <c r="BH1509" s="778"/>
      <c r="BI1509" s="778"/>
      <c r="BJ1509" s="778"/>
      <c r="BK1509" s="778"/>
      <c r="BL1509" s="778"/>
      <c r="BM1509" s="778"/>
      <c r="BN1509" s="778"/>
      <c r="BO1509" s="778"/>
      <c r="BP1509" s="778"/>
      <c r="BQ1509" s="778"/>
      <c r="BR1509" s="778"/>
      <c r="BS1509" s="778"/>
      <c r="BT1509" s="778"/>
      <c r="BU1509" s="778"/>
      <c r="BV1509" s="778"/>
      <c r="BW1509" s="778"/>
      <c r="BX1509" s="778"/>
      <c r="BY1509" s="778"/>
      <c r="BZ1509" s="778"/>
      <c r="CA1509" s="778"/>
      <c r="CB1509" s="778"/>
      <c r="CC1509" s="778"/>
      <c r="CD1509" s="778"/>
      <c r="CE1509" s="778"/>
      <c r="CF1509" s="778"/>
      <c r="CG1509" s="778"/>
      <c r="CH1509" s="778"/>
      <c r="CI1509" s="778"/>
      <c r="CJ1509" s="778"/>
      <c r="CK1509" s="778"/>
      <c r="CL1509" s="778"/>
      <c r="CM1509" s="778"/>
      <c r="CN1509" s="778"/>
      <c r="CO1509" s="778"/>
      <c r="CP1509" s="778"/>
      <c r="CQ1509" s="778"/>
      <c r="CR1509" s="778"/>
      <c r="CS1509" s="778"/>
      <c r="CT1509" s="778"/>
      <c r="CU1509" s="778"/>
      <c r="CV1509" s="778"/>
      <c r="CW1509" s="778"/>
      <c r="CX1509" s="778"/>
      <c r="CY1509" s="778"/>
      <c r="CZ1509" s="778"/>
      <c r="DA1509" s="778"/>
      <c r="DB1509" s="778"/>
      <c r="DC1509" s="778"/>
      <c r="DD1509" s="778"/>
      <c r="DE1509" s="778"/>
      <c r="DF1509" s="778"/>
      <c r="DG1509" s="778"/>
      <c r="DH1509" s="778"/>
      <c r="DI1509" s="778"/>
      <c r="DJ1509" s="778"/>
      <c r="DK1509" s="778"/>
      <c r="DL1509" s="778"/>
      <c r="DM1509" s="778"/>
      <c r="DN1509" s="778"/>
      <c r="DO1509" s="778"/>
      <c r="DP1509" s="778"/>
      <c r="DQ1509" s="778"/>
      <c r="DR1509" s="778"/>
      <c r="DS1509" s="778"/>
      <c r="DT1509" s="778"/>
      <c r="DU1509" s="778"/>
      <c r="DV1509" s="778"/>
      <c r="DW1509" s="778"/>
      <c r="DX1509" s="778"/>
      <c r="DY1509" s="778"/>
      <c r="DZ1509" s="778"/>
      <c r="EA1509" s="778"/>
      <c r="EB1509" s="778"/>
      <c r="EC1509" s="778"/>
      <c r="ED1509" s="778"/>
      <c r="EE1509" s="778"/>
      <c r="EF1509" s="778"/>
      <c r="EG1509" s="778"/>
      <c r="EH1509" s="778"/>
      <c r="EI1509" s="778"/>
      <c r="EJ1509" s="778"/>
      <c r="EK1509" s="778"/>
      <c r="EL1509" s="778"/>
      <c r="EM1509" s="778"/>
      <c r="EN1509" s="778"/>
      <c r="EO1509" s="778"/>
      <c r="EP1509" s="778"/>
      <c r="EQ1509" s="778"/>
      <c r="ER1509" s="778"/>
      <c r="ES1509" s="778"/>
      <c r="ET1509" s="778"/>
      <c r="EU1509" s="778"/>
      <c r="EV1509" s="778"/>
      <c r="EW1509" s="778"/>
      <c r="EX1509" s="778"/>
      <c r="EY1509" s="778"/>
      <c r="EZ1509" s="778"/>
      <c r="FA1509" s="778"/>
      <c r="FB1509" s="778"/>
      <c r="FC1509" s="778"/>
      <c r="FD1509" s="778"/>
      <c r="FE1509" s="778"/>
      <c r="FF1509" s="778"/>
      <c r="FG1509" s="778"/>
      <c r="FH1509" s="778"/>
      <c r="FI1509" s="778"/>
      <c r="FJ1509" s="778"/>
      <c r="FK1509" s="778"/>
      <c r="FL1509" s="778"/>
      <c r="FM1509" s="778"/>
      <c r="FN1509" s="778"/>
      <c r="FO1509" s="778"/>
      <c r="FP1509" s="778"/>
      <c r="FQ1509" s="778"/>
      <c r="FR1509" s="778"/>
      <c r="FS1509" s="778"/>
      <c r="FT1509" s="778"/>
      <c r="FU1509" s="778"/>
      <c r="FV1509" s="778"/>
      <c r="FW1509" s="778"/>
      <c r="FX1509" s="778"/>
      <c r="FY1509" s="778"/>
      <c r="FZ1509" s="778"/>
      <c r="GA1509" s="778"/>
      <c r="GB1509" s="778"/>
      <c r="GC1509" s="778"/>
      <c r="GD1509" s="778"/>
      <c r="GE1509" s="778"/>
      <c r="GF1509" s="778"/>
      <c r="GG1509" s="778"/>
      <c r="GH1509" s="778"/>
      <c r="GI1509" s="778"/>
      <c r="GJ1509" s="778"/>
      <c r="GK1509" s="778"/>
      <c r="GL1509" s="778"/>
      <c r="GM1509" s="778"/>
      <c r="GN1509" s="778"/>
      <c r="GO1509" s="778"/>
      <c r="GP1509" s="778"/>
      <c r="GQ1509" s="778"/>
      <c r="GR1509" s="778"/>
      <c r="GS1509" s="778"/>
      <c r="GT1509" s="778"/>
      <c r="GU1509" s="778"/>
      <c r="GV1509" s="778"/>
      <c r="GW1509" s="778"/>
      <c r="GX1509" s="778"/>
      <c r="GY1509" s="778"/>
      <c r="GZ1509" s="778"/>
      <c r="HA1509" s="778"/>
      <c r="HB1509" s="778"/>
      <c r="HC1509" s="778"/>
      <c r="HD1509" s="778"/>
      <c r="HE1509" s="778"/>
      <c r="HF1509" s="778"/>
      <c r="HG1509" s="778"/>
      <c r="HH1509" s="778"/>
    </row>
    <row r="1510" spans="1:216" s="782" customFormat="1">
      <c r="A1510" s="779"/>
      <c r="B1510" s="780"/>
      <c r="C1510" s="780"/>
      <c r="D1510" s="780"/>
      <c r="E1510" s="780"/>
      <c r="F1510" s="780"/>
      <c r="G1510" s="780"/>
      <c r="H1510" s="780"/>
      <c r="I1510" s="780"/>
      <c r="J1510" s="780"/>
      <c r="K1510" s="780"/>
      <c r="L1510" s="780"/>
      <c r="M1510" s="780"/>
      <c r="N1510" s="780"/>
      <c r="O1510" s="780"/>
      <c r="P1510" s="780"/>
      <c r="Q1510" s="781"/>
      <c r="R1510" s="778"/>
      <c r="S1510" s="778"/>
      <c r="T1510" s="778"/>
      <c r="U1510" s="778"/>
      <c r="V1510" s="778"/>
      <c r="W1510" s="778"/>
      <c r="X1510" s="778"/>
      <c r="Y1510" s="778"/>
      <c r="Z1510" s="778"/>
      <c r="AA1510" s="778"/>
      <c r="AB1510" s="778"/>
      <c r="AC1510" s="778"/>
      <c r="AD1510" s="778"/>
      <c r="AE1510" s="778"/>
      <c r="AF1510" s="778"/>
      <c r="AG1510" s="778"/>
      <c r="AH1510" s="778"/>
      <c r="AI1510" s="778"/>
      <c r="AJ1510" s="778"/>
      <c r="AK1510" s="778"/>
      <c r="AL1510" s="778"/>
      <c r="AM1510" s="778"/>
      <c r="AN1510" s="778"/>
      <c r="AO1510" s="778"/>
      <c r="AP1510" s="778"/>
      <c r="AQ1510" s="778"/>
      <c r="AR1510" s="778"/>
      <c r="AS1510" s="778"/>
      <c r="AT1510" s="778"/>
      <c r="AU1510" s="778"/>
      <c r="AV1510" s="778"/>
      <c r="AW1510" s="778"/>
      <c r="AX1510" s="778"/>
      <c r="AY1510" s="778"/>
      <c r="AZ1510" s="778"/>
      <c r="BA1510" s="778"/>
      <c r="BB1510" s="778"/>
      <c r="BC1510" s="778"/>
      <c r="BD1510" s="778"/>
      <c r="BE1510" s="778"/>
      <c r="BF1510" s="778"/>
      <c r="BG1510" s="778"/>
      <c r="BH1510" s="778"/>
      <c r="BI1510" s="778"/>
      <c r="BJ1510" s="778"/>
      <c r="BK1510" s="778"/>
      <c r="BL1510" s="778"/>
      <c r="BM1510" s="778"/>
      <c r="BN1510" s="778"/>
      <c r="BO1510" s="778"/>
      <c r="BP1510" s="778"/>
      <c r="BQ1510" s="778"/>
      <c r="BR1510" s="778"/>
      <c r="BS1510" s="778"/>
      <c r="BT1510" s="778"/>
      <c r="BU1510" s="778"/>
      <c r="BV1510" s="778"/>
      <c r="BW1510" s="778"/>
      <c r="BX1510" s="778"/>
      <c r="BY1510" s="778"/>
      <c r="BZ1510" s="778"/>
      <c r="CA1510" s="778"/>
      <c r="CB1510" s="778"/>
      <c r="CC1510" s="778"/>
      <c r="CD1510" s="778"/>
      <c r="CE1510" s="778"/>
      <c r="CF1510" s="778"/>
      <c r="CG1510" s="778"/>
      <c r="CH1510" s="778"/>
      <c r="CI1510" s="778"/>
      <c r="CJ1510" s="778"/>
      <c r="CK1510" s="778"/>
      <c r="CL1510" s="778"/>
      <c r="CM1510" s="778"/>
      <c r="CN1510" s="778"/>
      <c r="CO1510" s="778"/>
      <c r="CP1510" s="778"/>
      <c r="CQ1510" s="778"/>
      <c r="CR1510" s="778"/>
      <c r="CS1510" s="778"/>
      <c r="CT1510" s="778"/>
      <c r="CU1510" s="778"/>
      <c r="CV1510" s="778"/>
      <c r="CW1510" s="778"/>
      <c r="CX1510" s="778"/>
      <c r="CY1510" s="778"/>
      <c r="CZ1510" s="778"/>
      <c r="DA1510" s="778"/>
      <c r="DB1510" s="778"/>
      <c r="DC1510" s="778"/>
      <c r="DD1510" s="778"/>
      <c r="DE1510" s="778"/>
      <c r="DF1510" s="778"/>
      <c r="DG1510" s="778"/>
      <c r="DH1510" s="778"/>
      <c r="DI1510" s="778"/>
      <c r="DJ1510" s="778"/>
      <c r="DK1510" s="778"/>
      <c r="DL1510" s="778"/>
      <c r="DM1510" s="778"/>
      <c r="DN1510" s="778"/>
      <c r="DO1510" s="778"/>
      <c r="DP1510" s="778"/>
      <c r="DQ1510" s="778"/>
      <c r="DR1510" s="778"/>
      <c r="DS1510" s="778"/>
      <c r="DT1510" s="778"/>
      <c r="DU1510" s="778"/>
      <c r="DV1510" s="778"/>
      <c r="DW1510" s="778"/>
      <c r="DX1510" s="778"/>
      <c r="DY1510" s="778"/>
      <c r="DZ1510" s="778"/>
      <c r="EA1510" s="778"/>
      <c r="EB1510" s="778"/>
      <c r="EC1510" s="778"/>
      <c r="ED1510" s="778"/>
      <c r="EE1510" s="778"/>
      <c r="EF1510" s="778"/>
      <c r="EG1510" s="778"/>
      <c r="EH1510" s="778"/>
      <c r="EI1510" s="778"/>
      <c r="EJ1510" s="778"/>
      <c r="EK1510" s="778"/>
      <c r="EL1510" s="778"/>
      <c r="EM1510" s="778"/>
      <c r="EN1510" s="778"/>
      <c r="EO1510" s="778"/>
      <c r="EP1510" s="778"/>
      <c r="EQ1510" s="778"/>
      <c r="ER1510" s="778"/>
      <c r="ES1510" s="778"/>
      <c r="ET1510" s="778"/>
      <c r="EU1510" s="778"/>
      <c r="EV1510" s="778"/>
      <c r="EW1510" s="778"/>
      <c r="EX1510" s="778"/>
      <c r="EY1510" s="778"/>
      <c r="EZ1510" s="778"/>
      <c r="FA1510" s="778"/>
      <c r="FB1510" s="778"/>
      <c r="FC1510" s="778"/>
      <c r="FD1510" s="778"/>
      <c r="FE1510" s="778"/>
      <c r="FF1510" s="778"/>
      <c r="FG1510" s="778"/>
      <c r="FH1510" s="778"/>
      <c r="FI1510" s="778"/>
      <c r="FJ1510" s="778"/>
      <c r="FK1510" s="778"/>
      <c r="FL1510" s="778"/>
      <c r="FM1510" s="778"/>
      <c r="FN1510" s="778"/>
      <c r="FO1510" s="778"/>
      <c r="FP1510" s="778"/>
      <c r="FQ1510" s="778"/>
      <c r="FR1510" s="778"/>
      <c r="FS1510" s="778"/>
      <c r="FT1510" s="778"/>
      <c r="FU1510" s="778"/>
      <c r="FV1510" s="778"/>
      <c r="FW1510" s="778"/>
      <c r="FX1510" s="778"/>
      <c r="FY1510" s="778"/>
      <c r="FZ1510" s="778"/>
      <c r="GA1510" s="778"/>
      <c r="GB1510" s="778"/>
      <c r="GC1510" s="778"/>
      <c r="GD1510" s="778"/>
      <c r="GE1510" s="778"/>
      <c r="GF1510" s="778"/>
      <c r="GG1510" s="778"/>
      <c r="GH1510" s="778"/>
      <c r="GI1510" s="778"/>
      <c r="GJ1510" s="778"/>
      <c r="GK1510" s="778"/>
      <c r="GL1510" s="778"/>
      <c r="GM1510" s="778"/>
      <c r="GN1510" s="778"/>
      <c r="GO1510" s="778"/>
      <c r="GP1510" s="778"/>
      <c r="GQ1510" s="778"/>
      <c r="GR1510" s="778"/>
      <c r="GS1510" s="778"/>
      <c r="GT1510" s="778"/>
      <c r="GU1510" s="778"/>
      <c r="GV1510" s="778"/>
      <c r="GW1510" s="778"/>
      <c r="GX1510" s="778"/>
      <c r="GY1510" s="778"/>
      <c r="GZ1510" s="778"/>
      <c r="HA1510" s="778"/>
      <c r="HB1510" s="778"/>
      <c r="HC1510" s="778"/>
      <c r="HD1510" s="778"/>
      <c r="HE1510" s="778"/>
      <c r="HF1510" s="778"/>
      <c r="HG1510" s="778"/>
      <c r="HH1510" s="778"/>
    </row>
    <row r="1511" spans="1:216" s="782" customFormat="1">
      <c r="A1511" s="779"/>
      <c r="B1511" s="780"/>
      <c r="C1511" s="780"/>
      <c r="D1511" s="780"/>
      <c r="E1511" s="780"/>
      <c r="F1511" s="780"/>
      <c r="G1511" s="780"/>
      <c r="H1511" s="780"/>
      <c r="I1511" s="780"/>
      <c r="J1511" s="780"/>
      <c r="K1511" s="780"/>
      <c r="L1511" s="780"/>
      <c r="M1511" s="780"/>
      <c r="N1511" s="780"/>
      <c r="O1511" s="780"/>
      <c r="P1511" s="780"/>
      <c r="Q1511" s="781"/>
      <c r="R1511" s="778"/>
      <c r="S1511" s="778"/>
      <c r="T1511" s="778"/>
      <c r="U1511" s="778"/>
      <c r="V1511" s="778"/>
      <c r="W1511" s="778"/>
      <c r="X1511" s="778"/>
      <c r="Y1511" s="778"/>
      <c r="Z1511" s="778"/>
      <c r="AA1511" s="778"/>
      <c r="AB1511" s="778"/>
      <c r="AC1511" s="778"/>
      <c r="AD1511" s="778"/>
      <c r="AE1511" s="778"/>
      <c r="AF1511" s="778"/>
      <c r="AG1511" s="778"/>
      <c r="AH1511" s="778"/>
      <c r="AI1511" s="778"/>
      <c r="AJ1511" s="778"/>
      <c r="AK1511" s="778"/>
      <c r="AL1511" s="778"/>
      <c r="AM1511" s="778"/>
      <c r="AN1511" s="778"/>
      <c r="AO1511" s="778"/>
      <c r="AP1511" s="778"/>
      <c r="AQ1511" s="778"/>
      <c r="AR1511" s="778"/>
      <c r="AS1511" s="778"/>
      <c r="AT1511" s="778"/>
      <c r="AU1511" s="778"/>
      <c r="AV1511" s="778"/>
      <c r="AW1511" s="778"/>
      <c r="AX1511" s="778"/>
      <c r="AY1511" s="778"/>
      <c r="AZ1511" s="778"/>
      <c r="BA1511" s="778"/>
      <c r="BB1511" s="778"/>
      <c r="BC1511" s="778"/>
      <c r="BD1511" s="778"/>
      <c r="BE1511" s="778"/>
      <c r="BF1511" s="778"/>
      <c r="BG1511" s="778"/>
      <c r="BH1511" s="778"/>
      <c r="BI1511" s="778"/>
      <c r="BJ1511" s="778"/>
      <c r="BK1511" s="778"/>
      <c r="BL1511" s="778"/>
      <c r="BM1511" s="778"/>
      <c r="BN1511" s="778"/>
      <c r="BO1511" s="778"/>
      <c r="BP1511" s="778"/>
      <c r="BQ1511" s="778"/>
      <c r="BR1511" s="778"/>
      <c r="BS1511" s="778"/>
      <c r="BT1511" s="778"/>
      <c r="BU1511" s="778"/>
      <c r="BV1511" s="778"/>
      <c r="BW1511" s="778"/>
      <c r="BX1511" s="778"/>
      <c r="BY1511" s="778"/>
      <c r="BZ1511" s="778"/>
      <c r="CA1511" s="778"/>
      <c r="CB1511" s="778"/>
      <c r="CC1511" s="778"/>
      <c r="CD1511" s="778"/>
      <c r="CE1511" s="778"/>
      <c r="CF1511" s="778"/>
      <c r="CG1511" s="778"/>
      <c r="CH1511" s="778"/>
      <c r="CI1511" s="778"/>
      <c r="CJ1511" s="778"/>
      <c r="CK1511" s="778"/>
      <c r="CL1511" s="778"/>
      <c r="CM1511" s="778"/>
      <c r="CN1511" s="778"/>
      <c r="CO1511" s="778"/>
      <c r="CP1511" s="778"/>
      <c r="CQ1511" s="778"/>
      <c r="CR1511" s="778"/>
      <c r="CS1511" s="778"/>
      <c r="CT1511" s="778"/>
      <c r="CU1511" s="778"/>
      <c r="CV1511" s="778"/>
      <c r="CW1511" s="778"/>
      <c r="CX1511" s="778"/>
      <c r="CY1511" s="778"/>
      <c r="CZ1511" s="778"/>
      <c r="DA1511" s="778"/>
      <c r="DB1511" s="778"/>
      <c r="DC1511" s="778"/>
      <c r="DD1511" s="778"/>
      <c r="DE1511" s="778"/>
      <c r="DF1511" s="778"/>
      <c r="DG1511" s="778"/>
      <c r="DH1511" s="778"/>
      <c r="DI1511" s="778"/>
      <c r="DJ1511" s="778"/>
      <c r="DK1511" s="778"/>
      <c r="DL1511" s="778"/>
      <c r="DM1511" s="778"/>
      <c r="DN1511" s="778"/>
      <c r="DO1511" s="778"/>
      <c r="DP1511" s="778"/>
      <c r="DQ1511" s="778"/>
      <c r="DR1511" s="778"/>
      <c r="DS1511" s="778"/>
      <c r="DT1511" s="778"/>
      <c r="DU1511" s="778"/>
      <c r="DV1511" s="778"/>
      <c r="DW1511" s="778"/>
      <c r="DX1511" s="778"/>
      <c r="DY1511" s="778"/>
      <c r="DZ1511" s="778"/>
      <c r="EA1511" s="778"/>
      <c r="EB1511" s="778"/>
      <c r="EC1511" s="778"/>
      <c r="ED1511" s="778"/>
      <c r="EE1511" s="778"/>
      <c r="EF1511" s="778"/>
      <c r="EG1511" s="778"/>
      <c r="EH1511" s="778"/>
      <c r="EI1511" s="778"/>
      <c r="EJ1511" s="778"/>
      <c r="EK1511" s="778"/>
      <c r="EL1511" s="778"/>
      <c r="EM1511" s="778"/>
      <c r="EN1511" s="778"/>
      <c r="EO1511" s="778"/>
      <c r="EP1511" s="778"/>
      <c r="EQ1511" s="778"/>
      <c r="ER1511" s="778"/>
      <c r="ES1511" s="778"/>
      <c r="ET1511" s="778"/>
      <c r="EU1511" s="778"/>
      <c r="EV1511" s="778"/>
      <c r="EW1511" s="778"/>
      <c r="EX1511" s="778"/>
      <c r="EY1511" s="778"/>
      <c r="EZ1511" s="778"/>
      <c r="FA1511" s="778"/>
      <c r="FB1511" s="778"/>
      <c r="FC1511" s="778"/>
      <c r="FD1511" s="778"/>
      <c r="FE1511" s="778"/>
      <c r="FF1511" s="778"/>
      <c r="FG1511" s="778"/>
      <c r="FH1511" s="778"/>
      <c r="FI1511" s="778"/>
      <c r="FJ1511" s="778"/>
      <c r="FK1511" s="778"/>
      <c r="FL1511" s="778"/>
      <c r="FM1511" s="778"/>
      <c r="FN1511" s="778"/>
      <c r="FO1511" s="778"/>
      <c r="FP1511" s="778"/>
      <c r="FQ1511" s="778"/>
      <c r="FR1511" s="778"/>
      <c r="FS1511" s="778"/>
      <c r="FT1511" s="778"/>
      <c r="FU1511" s="778"/>
      <c r="FV1511" s="778"/>
      <c r="FW1511" s="778"/>
      <c r="FX1511" s="778"/>
      <c r="FY1511" s="778"/>
      <c r="FZ1511" s="778"/>
      <c r="GA1511" s="778"/>
      <c r="GB1511" s="778"/>
      <c r="GC1511" s="778"/>
      <c r="GD1511" s="778"/>
      <c r="GE1511" s="778"/>
      <c r="GF1511" s="778"/>
      <c r="GG1511" s="778"/>
      <c r="GH1511" s="778"/>
      <c r="GI1511" s="778"/>
      <c r="GJ1511" s="778"/>
      <c r="GK1511" s="778"/>
      <c r="GL1511" s="778"/>
      <c r="GM1511" s="778"/>
      <c r="GN1511" s="778"/>
      <c r="GO1511" s="778"/>
      <c r="GP1511" s="778"/>
      <c r="GQ1511" s="778"/>
      <c r="GR1511" s="778"/>
      <c r="GS1511" s="778"/>
      <c r="GT1511" s="778"/>
      <c r="GU1511" s="778"/>
      <c r="GV1511" s="778"/>
      <c r="GW1511" s="778"/>
      <c r="GX1511" s="778"/>
      <c r="GY1511" s="778"/>
      <c r="GZ1511" s="778"/>
      <c r="HA1511" s="778"/>
      <c r="HB1511" s="778"/>
      <c r="HC1511" s="778"/>
      <c r="HD1511" s="778"/>
      <c r="HE1511" s="778"/>
      <c r="HF1511" s="778"/>
      <c r="HG1511" s="778"/>
      <c r="HH1511" s="778"/>
    </row>
    <row r="1512" spans="1:216" s="782" customFormat="1">
      <c r="A1512" s="779"/>
      <c r="B1512" s="780"/>
      <c r="C1512" s="780"/>
      <c r="D1512" s="780"/>
      <c r="E1512" s="780"/>
      <c r="F1512" s="780"/>
      <c r="G1512" s="780"/>
      <c r="H1512" s="780"/>
      <c r="I1512" s="780"/>
      <c r="J1512" s="780"/>
      <c r="K1512" s="780"/>
      <c r="L1512" s="780"/>
      <c r="M1512" s="780"/>
      <c r="N1512" s="780"/>
      <c r="O1512" s="780"/>
      <c r="P1512" s="780"/>
      <c r="Q1512" s="781"/>
      <c r="R1512" s="778"/>
      <c r="S1512" s="778"/>
      <c r="T1512" s="778"/>
      <c r="U1512" s="778"/>
      <c r="V1512" s="778"/>
      <c r="W1512" s="778"/>
      <c r="X1512" s="778"/>
      <c r="Y1512" s="778"/>
      <c r="Z1512" s="778"/>
      <c r="AA1512" s="778"/>
      <c r="AB1512" s="778"/>
      <c r="AC1512" s="778"/>
      <c r="AD1512" s="778"/>
      <c r="AE1512" s="778"/>
      <c r="AF1512" s="778"/>
      <c r="AG1512" s="778"/>
      <c r="AH1512" s="778"/>
      <c r="AI1512" s="778"/>
      <c r="AJ1512" s="778"/>
      <c r="AK1512" s="778"/>
      <c r="AL1512" s="778"/>
      <c r="AM1512" s="778"/>
      <c r="AN1512" s="778"/>
      <c r="AO1512" s="778"/>
      <c r="AP1512" s="778"/>
      <c r="AQ1512" s="778"/>
      <c r="AR1512" s="778"/>
      <c r="AS1512" s="778"/>
      <c r="AT1512" s="778"/>
      <c r="AU1512" s="778"/>
      <c r="AV1512" s="778"/>
      <c r="AW1512" s="778"/>
      <c r="AX1512" s="778"/>
      <c r="AY1512" s="778"/>
      <c r="AZ1512" s="778"/>
      <c r="BA1512" s="778"/>
      <c r="BB1512" s="778"/>
      <c r="BC1512" s="778"/>
      <c r="BD1512" s="778"/>
      <c r="BE1512" s="778"/>
      <c r="BF1512" s="778"/>
      <c r="BG1512" s="778"/>
      <c r="BH1512" s="778"/>
      <c r="BI1512" s="778"/>
      <c r="BJ1512" s="778"/>
      <c r="BK1512" s="778"/>
      <c r="BL1512" s="778"/>
      <c r="BM1512" s="778"/>
      <c r="BN1512" s="778"/>
      <c r="BO1512" s="778"/>
      <c r="BP1512" s="778"/>
      <c r="BQ1512" s="778"/>
      <c r="BR1512" s="778"/>
      <c r="BS1512" s="778"/>
      <c r="BT1512" s="778"/>
      <c r="BU1512" s="778"/>
      <c r="BV1512" s="778"/>
      <c r="BW1512" s="778"/>
      <c r="BX1512" s="778"/>
      <c r="BY1512" s="778"/>
      <c r="BZ1512" s="778"/>
      <c r="CA1512" s="778"/>
      <c r="CB1512" s="778"/>
      <c r="CC1512" s="778"/>
      <c r="CD1512" s="778"/>
      <c r="CE1512" s="778"/>
      <c r="CF1512" s="778"/>
      <c r="CG1512" s="778"/>
      <c r="CH1512" s="778"/>
      <c r="CI1512" s="778"/>
      <c r="CJ1512" s="778"/>
      <c r="CK1512" s="778"/>
      <c r="CL1512" s="778"/>
      <c r="CM1512" s="778"/>
      <c r="CN1512" s="778"/>
      <c r="CO1512" s="778"/>
      <c r="CP1512" s="778"/>
      <c r="CQ1512" s="778"/>
      <c r="CR1512" s="778"/>
      <c r="CS1512" s="778"/>
      <c r="CT1512" s="778"/>
      <c r="CU1512" s="778"/>
      <c r="CV1512" s="778"/>
      <c r="CW1512" s="778"/>
      <c r="CX1512" s="778"/>
      <c r="CY1512" s="778"/>
      <c r="CZ1512" s="778"/>
      <c r="DA1512" s="778"/>
      <c r="DB1512" s="778"/>
      <c r="DC1512" s="778"/>
      <c r="DD1512" s="778"/>
      <c r="DE1512" s="778"/>
      <c r="DF1512" s="778"/>
      <c r="DG1512" s="778"/>
      <c r="DH1512" s="778"/>
      <c r="DI1512" s="778"/>
      <c r="DJ1512" s="778"/>
      <c r="DK1512" s="778"/>
      <c r="DL1512" s="778"/>
      <c r="DM1512" s="778"/>
      <c r="DN1512" s="778"/>
      <c r="DO1512" s="778"/>
      <c r="DP1512" s="778"/>
      <c r="DQ1512" s="778"/>
      <c r="DR1512" s="778"/>
      <c r="DS1512" s="778"/>
      <c r="DT1512" s="778"/>
      <c r="DU1512" s="778"/>
      <c r="DV1512" s="778"/>
      <c r="DW1512" s="778"/>
      <c r="DX1512" s="778"/>
      <c r="DY1512" s="778"/>
      <c r="DZ1512" s="778"/>
      <c r="EA1512" s="778"/>
      <c r="EB1512" s="778"/>
      <c r="EC1512" s="778"/>
      <c r="ED1512" s="778"/>
      <c r="EE1512" s="778"/>
      <c r="EF1512" s="778"/>
      <c r="EG1512" s="778"/>
      <c r="EH1512" s="778"/>
      <c r="EI1512" s="778"/>
      <c r="EJ1512" s="778"/>
      <c r="EK1512" s="778"/>
      <c r="EL1512" s="778"/>
      <c r="EM1512" s="778"/>
      <c r="EN1512" s="778"/>
      <c r="EO1512" s="778"/>
      <c r="EP1512" s="778"/>
      <c r="EQ1512" s="778"/>
      <c r="ER1512" s="778"/>
      <c r="ES1512" s="778"/>
      <c r="ET1512" s="778"/>
      <c r="EU1512" s="778"/>
      <c r="EV1512" s="778"/>
      <c r="EW1512" s="778"/>
      <c r="EX1512" s="778"/>
      <c r="EY1512" s="778"/>
      <c r="EZ1512" s="778"/>
      <c r="FA1512" s="778"/>
      <c r="FB1512" s="778"/>
      <c r="FC1512" s="778"/>
      <c r="FD1512" s="778"/>
      <c r="FE1512" s="778"/>
      <c r="FF1512" s="778"/>
      <c r="FG1512" s="778"/>
      <c r="FH1512" s="778"/>
      <c r="FI1512" s="778"/>
      <c r="FJ1512" s="778"/>
      <c r="FK1512" s="778"/>
      <c r="FL1512" s="778"/>
      <c r="FM1512" s="778"/>
      <c r="FN1512" s="778"/>
      <c r="FO1512" s="778"/>
      <c r="FP1512" s="778"/>
      <c r="FQ1512" s="778"/>
      <c r="FR1512" s="778"/>
      <c r="FS1512" s="778"/>
      <c r="FT1512" s="778"/>
      <c r="FU1512" s="778"/>
      <c r="FV1512" s="778"/>
      <c r="FW1512" s="778"/>
      <c r="FX1512" s="778"/>
      <c r="FY1512" s="778"/>
      <c r="FZ1512" s="778"/>
      <c r="GA1512" s="778"/>
      <c r="GB1512" s="778"/>
      <c r="GC1512" s="778"/>
      <c r="GD1512" s="778"/>
      <c r="GE1512" s="778"/>
      <c r="GF1512" s="778"/>
      <c r="GG1512" s="778"/>
      <c r="GH1512" s="778"/>
      <c r="GI1512" s="778"/>
      <c r="GJ1512" s="778"/>
      <c r="GK1512" s="778"/>
      <c r="GL1512" s="778"/>
      <c r="GM1512" s="778"/>
      <c r="GN1512" s="778"/>
      <c r="GO1512" s="778"/>
      <c r="GP1512" s="778"/>
      <c r="GQ1512" s="778"/>
      <c r="GR1512" s="778"/>
      <c r="GS1512" s="778"/>
      <c r="GT1512" s="778"/>
      <c r="GU1512" s="778"/>
      <c r="GV1512" s="778"/>
      <c r="GW1512" s="778"/>
      <c r="GX1512" s="778"/>
      <c r="GY1512" s="778"/>
      <c r="GZ1512" s="778"/>
      <c r="HA1512" s="778"/>
      <c r="HB1512" s="778"/>
      <c r="HC1512" s="778"/>
      <c r="HD1512" s="778"/>
      <c r="HE1512" s="778"/>
      <c r="HF1512" s="778"/>
      <c r="HG1512" s="778"/>
      <c r="HH1512" s="778"/>
    </row>
    <row r="1513" spans="1:216" s="782" customFormat="1">
      <c r="A1513" s="779"/>
      <c r="B1513" s="780"/>
      <c r="C1513" s="780"/>
      <c r="D1513" s="780"/>
      <c r="E1513" s="780"/>
      <c r="F1513" s="780"/>
      <c r="G1513" s="780"/>
      <c r="H1513" s="780"/>
      <c r="I1513" s="780"/>
      <c r="J1513" s="780"/>
      <c r="K1513" s="780"/>
      <c r="L1513" s="780"/>
      <c r="M1513" s="780"/>
      <c r="N1513" s="780"/>
      <c r="O1513" s="780"/>
      <c r="P1513" s="780"/>
      <c r="Q1513" s="781"/>
      <c r="R1513" s="778"/>
      <c r="S1513" s="778"/>
      <c r="T1513" s="778"/>
      <c r="U1513" s="778"/>
      <c r="V1513" s="778"/>
      <c r="W1513" s="778"/>
      <c r="X1513" s="778"/>
      <c r="Y1513" s="778"/>
      <c r="Z1513" s="778"/>
      <c r="AA1513" s="778"/>
      <c r="AB1513" s="778"/>
      <c r="AC1513" s="778"/>
      <c r="AD1513" s="778"/>
      <c r="AE1513" s="778"/>
      <c r="AF1513" s="778"/>
      <c r="AG1513" s="778"/>
      <c r="AH1513" s="778"/>
      <c r="AI1513" s="778"/>
      <c r="AJ1513" s="778"/>
      <c r="AK1513" s="778"/>
      <c r="AL1513" s="778"/>
      <c r="AM1513" s="778"/>
      <c r="AN1513" s="778"/>
      <c r="AO1513" s="778"/>
      <c r="AP1513" s="778"/>
      <c r="AQ1513" s="778"/>
      <c r="AR1513" s="778"/>
      <c r="AS1513" s="778"/>
      <c r="AT1513" s="778"/>
      <c r="AU1513" s="778"/>
      <c r="AV1513" s="778"/>
      <c r="AW1513" s="778"/>
      <c r="AX1513" s="778"/>
      <c r="AY1513" s="778"/>
      <c r="AZ1513" s="778"/>
      <c r="BA1513" s="778"/>
      <c r="BB1513" s="778"/>
      <c r="BC1513" s="778"/>
      <c r="BD1513" s="778"/>
      <c r="BE1513" s="778"/>
      <c r="BF1513" s="778"/>
      <c r="BG1513" s="778"/>
      <c r="BH1513" s="778"/>
      <c r="BI1513" s="778"/>
      <c r="BJ1513" s="778"/>
      <c r="BK1513" s="778"/>
      <c r="BL1513" s="778"/>
      <c r="BM1513" s="778"/>
      <c r="BN1513" s="778"/>
      <c r="BO1513" s="778"/>
      <c r="BP1513" s="778"/>
      <c r="BQ1513" s="778"/>
      <c r="BR1513" s="778"/>
      <c r="BS1513" s="778"/>
      <c r="BT1513" s="778"/>
      <c r="BU1513" s="778"/>
      <c r="BV1513" s="778"/>
      <c r="BW1513" s="778"/>
      <c r="BX1513" s="778"/>
      <c r="BY1513" s="778"/>
      <c r="BZ1513" s="778"/>
      <c r="CA1513" s="778"/>
      <c r="CB1513" s="778"/>
      <c r="CC1513" s="778"/>
      <c r="CD1513" s="778"/>
      <c r="CE1513" s="778"/>
      <c r="CF1513" s="778"/>
      <c r="CG1513" s="778"/>
      <c r="CH1513" s="778"/>
      <c r="CI1513" s="778"/>
      <c r="CJ1513" s="778"/>
      <c r="CK1513" s="778"/>
      <c r="CL1513" s="778"/>
      <c r="CM1513" s="778"/>
      <c r="CN1513" s="778"/>
      <c r="CO1513" s="778"/>
      <c r="CP1513" s="778"/>
      <c r="CQ1513" s="778"/>
      <c r="CR1513" s="778"/>
      <c r="CS1513" s="778"/>
      <c r="CT1513" s="778"/>
      <c r="CU1513" s="778"/>
      <c r="CV1513" s="778"/>
      <c r="CW1513" s="778"/>
      <c r="CX1513" s="778"/>
      <c r="CY1513" s="778"/>
      <c r="CZ1513" s="778"/>
      <c r="DA1513" s="778"/>
      <c r="DB1513" s="778"/>
      <c r="DC1513" s="778"/>
      <c r="DD1513" s="778"/>
      <c r="DE1513" s="778"/>
      <c r="DF1513" s="778"/>
      <c r="DG1513" s="778"/>
      <c r="DH1513" s="778"/>
      <c r="DI1513" s="778"/>
      <c r="DJ1513" s="778"/>
      <c r="DK1513" s="778"/>
      <c r="DL1513" s="778"/>
      <c r="DM1513" s="778"/>
      <c r="DN1513" s="778"/>
      <c r="DO1513" s="778"/>
      <c r="DP1513" s="778"/>
      <c r="DQ1513" s="778"/>
      <c r="DR1513" s="778"/>
      <c r="DS1513" s="778"/>
      <c r="DT1513" s="778"/>
      <c r="DU1513" s="778"/>
      <c r="DV1513" s="778"/>
      <c r="DW1513" s="778"/>
      <c r="DX1513" s="778"/>
      <c r="DY1513" s="778"/>
      <c r="DZ1513" s="778"/>
      <c r="EA1513" s="778"/>
      <c r="EB1513" s="778"/>
      <c r="EC1513" s="778"/>
      <c r="ED1513" s="778"/>
      <c r="EE1513" s="778"/>
      <c r="EF1513" s="778"/>
      <c r="EG1513" s="778"/>
      <c r="EH1513" s="778"/>
      <c r="EI1513" s="778"/>
      <c r="EJ1513" s="778"/>
      <c r="EK1513" s="778"/>
      <c r="EL1513" s="778"/>
      <c r="EM1513" s="778"/>
      <c r="EN1513" s="778"/>
      <c r="EO1513" s="778"/>
      <c r="EP1513" s="778"/>
      <c r="EQ1513" s="778"/>
      <c r="ER1513" s="778"/>
      <c r="ES1513" s="778"/>
      <c r="ET1513" s="778"/>
      <c r="EU1513" s="778"/>
      <c r="EV1513" s="778"/>
      <c r="EW1513" s="778"/>
      <c r="EX1513" s="778"/>
      <c r="EY1513" s="778"/>
      <c r="EZ1513" s="778"/>
      <c r="FA1513" s="778"/>
      <c r="FB1513" s="778"/>
      <c r="FC1513" s="778"/>
      <c r="FD1513" s="778"/>
      <c r="FE1513" s="778"/>
      <c r="FF1513" s="778"/>
      <c r="FG1513" s="778"/>
      <c r="FH1513" s="778"/>
      <c r="FI1513" s="778"/>
      <c r="FJ1513" s="778"/>
      <c r="FK1513" s="778"/>
      <c r="FL1513" s="778"/>
      <c r="FM1513" s="778"/>
      <c r="FN1513" s="778"/>
      <c r="FO1513" s="778"/>
      <c r="FP1513" s="778"/>
      <c r="FQ1513" s="778"/>
      <c r="FR1513" s="778"/>
      <c r="FS1513" s="778"/>
      <c r="FT1513" s="778"/>
      <c r="FU1513" s="778"/>
      <c r="FV1513" s="778"/>
      <c r="FW1513" s="778"/>
      <c r="FX1513" s="778"/>
      <c r="FY1513" s="778"/>
      <c r="FZ1513" s="778"/>
      <c r="GA1513" s="778"/>
      <c r="GB1513" s="778"/>
      <c r="GC1513" s="778"/>
      <c r="GD1513" s="778"/>
      <c r="GE1513" s="778"/>
      <c r="GF1513" s="778"/>
      <c r="GG1513" s="778"/>
      <c r="GH1513" s="778"/>
      <c r="GI1513" s="778"/>
      <c r="GJ1513" s="778"/>
      <c r="GK1513" s="778"/>
      <c r="GL1513" s="778"/>
      <c r="GM1513" s="778"/>
      <c r="GN1513" s="778"/>
      <c r="GO1513" s="778"/>
      <c r="GP1513" s="778"/>
      <c r="GQ1513" s="778"/>
      <c r="GR1513" s="778"/>
      <c r="GS1513" s="778"/>
      <c r="GT1513" s="778"/>
      <c r="GU1513" s="778"/>
      <c r="GV1513" s="778"/>
      <c r="GW1513" s="778"/>
      <c r="GX1513" s="778"/>
      <c r="GY1513" s="778"/>
      <c r="GZ1513" s="778"/>
      <c r="HA1513" s="778"/>
      <c r="HB1513" s="778"/>
      <c r="HC1513" s="778"/>
      <c r="HD1513" s="778"/>
      <c r="HE1513" s="778"/>
      <c r="HF1513" s="778"/>
      <c r="HG1513" s="778"/>
      <c r="HH1513" s="778"/>
    </row>
    <row r="1514" spans="1:216" s="782" customFormat="1">
      <c r="A1514" s="779"/>
      <c r="B1514" s="780"/>
      <c r="C1514" s="780"/>
      <c r="D1514" s="780"/>
      <c r="E1514" s="780"/>
      <c r="F1514" s="780"/>
      <c r="G1514" s="780"/>
      <c r="H1514" s="780"/>
      <c r="I1514" s="780"/>
      <c r="J1514" s="780"/>
      <c r="K1514" s="780"/>
      <c r="L1514" s="780"/>
      <c r="M1514" s="780"/>
      <c r="N1514" s="780"/>
      <c r="O1514" s="780"/>
      <c r="P1514" s="780"/>
      <c r="Q1514" s="781"/>
      <c r="R1514" s="778"/>
      <c r="S1514" s="778"/>
      <c r="T1514" s="778"/>
      <c r="U1514" s="778"/>
      <c r="V1514" s="778"/>
      <c r="W1514" s="778"/>
      <c r="X1514" s="778"/>
      <c r="Y1514" s="778"/>
      <c r="Z1514" s="778"/>
      <c r="AA1514" s="778"/>
      <c r="AB1514" s="778"/>
      <c r="AC1514" s="778"/>
      <c r="AD1514" s="778"/>
      <c r="AE1514" s="778"/>
      <c r="AF1514" s="778"/>
      <c r="AG1514" s="778"/>
      <c r="AH1514" s="778"/>
      <c r="AI1514" s="778"/>
      <c r="AJ1514" s="778"/>
      <c r="AK1514" s="778"/>
      <c r="AL1514" s="778"/>
      <c r="AM1514" s="778"/>
      <c r="AN1514" s="778"/>
      <c r="AO1514" s="778"/>
      <c r="AP1514" s="778"/>
      <c r="AQ1514" s="778"/>
      <c r="AR1514" s="778"/>
      <c r="AS1514" s="778"/>
      <c r="AT1514" s="778"/>
      <c r="AU1514" s="778"/>
      <c r="AV1514" s="778"/>
      <c r="AW1514" s="778"/>
      <c r="AX1514" s="778"/>
      <c r="AY1514" s="778"/>
      <c r="AZ1514" s="778"/>
      <c r="BA1514" s="778"/>
      <c r="BB1514" s="778"/>
      <c r="BC1514" s="778"/>
      <c r="BD1514" s="778"/>
      <c r="BE1514" s="778"/>
      <c r="BF1514" s="778"/>
      <c r="BG1514" s="778"/>
      <c r="BH1514" s="778"/>
      <c r="BI1514" s="778"/>
      <c r="BJ1514" s="778"/>
      <c r="BK1514" s="778"/>
      <c r="BL1514" s="778"/>
      <c r="BM1514" s="778"/>
      <c r="BN1514" s="778"/>
      <c r="BO1514" s="778"/>
      <c r="BP1514" s="778"/>
      <c r="BQ1514" s="778"/>
      <c r="BR1514" s="778"/>
      <c r="BS1514" s="778"/>
      <c r="BT1514" s="778"/>
      <c r="BU1514" s="778"/>
      <c r="BV1514" s="778"/>
      <c r="BW1514" s="778"/>
      <c r="BX1514" s="778"/>
      <c r="BY1514" s="778"/>
      <c r="BZ1514" s="778"/>
      <c r="CA1514" s="778"/>
      <c r="CB1514" s="778"/>
      <c r="CC1514" s="778"/>
      <c r="CD1514" s="778"/>
      <c r="CE1514" s="778"/>
      <c r="CF1514" s="778"/>
      <c r="CG1514" s="778"/>
      <c r="CH1514" s="778"/>
      <c r="CI1514" s="778"/>
      <c r="CJ1514" s="778"/>
      <c r="CK1514" s="778"/>
      <c r="CL1514" s="778"/>
      <c r="CM1514" s="778"/>
      <c r="CN1514" s="778"/>
      <c r="CO1514" s="778"/>
      <c r="CP1514" s="778"/>
      <c r="CQ1514" s="778"/>
      <c r="CR1514" s="778"/>
      <c r="CS1514" s="778"/>
      <c r="CT1514" s="778"/>
      <c r="CU1514" s="778"/>
      <c r="CV1514" s="778"/>
      <c r="CW1514" s="778"/>
      <c r="CX1514" s="778"/>
      <c r="CY1514" s="778"/>
      <c r="CZ1514" s="778"/>
      <c r="DA1514" s="778"/>
      <c r="DB1514" s="778"/>
      <c r="DC1514" s="778"/>
      <c r="DD1514" s="778"/>
      <c r="DE1514" s="778"/>
      <c r="DF1514" s="778"/>
      <c r="DG1514" s="778"/>
      <c r="DH1514" s="778"/>
      <c r="DI1514" s="778"/>
      <c r="DJ1514" s="778"/>
      <c r="DK1514" s="778"/>
      <c r="DL1514" s="778"/>
      <c r="DM1514" s="778"/>
      <c r="DN1514" s="778"/>
      <c r="DO1514" s="778"/>
      <c r="DP1514" s="778"/>
      <c r="DQ1514" s="778"/>
      <c r="DR1514" s="778"/>
      <c r="DS1514" s="778"/>
      <c r="DT1514" s="778"/>
      <c r="DU1514" s="778"/>
      <c r="DV1514" s="778"/>
      <c r="DW1514" s="778"/>
      <c r="DX1514" s="778"/>
      <c r="DY1514" s="778"/>
      <c r="DZ1514" s="778"/>
      <c r="EA1514" s="778"/>
      <c r="EB1514" s="778"/>
      <c r="EC1514" s="778"/>
      <c r="ED1514" s="778"/>
      <c r="EE1514" s="778"/>
      <c r="EF1514" s="778"/>
      <c r="EG1514" s="778"/>
      <c r="EH1514" s="778"/>
      <c r="EI1514" s="778"/>
      <c r="EJ1514" s="778"/>
      <c r="EK1514" s="778"/>
      <c r="EL1514" s="778"/>
      <c r="EM1514" s="778"/>
      <c r="EN1514" s="778"/>
      <c r="EO1514" s="778"/>
      <c r="EP1514" s="778"/>
      <c r="EQ1514" s="778"/>
      <c r="ER1514" s="778"/>
      <c r="ES1514" s="778"/>
      <c r="ET1514" s="778"/>
      <c r="EU1514" s="778"/>
      <c r="EV1514" s="778"/>
      <c r="EW1514" s="778"/>
      <c r="EX1514" s="778"/>
      <c r="EY1514" s="778"/>
      <c r="EZ1514" s="778"/>
      <c r="FA1514" s="778"/>
      <c r="FB1514" s="778"/>
      <c r="FC1514" s="778"/>
      <c r="FD1514" s="778"/>
      <c r="FE1514" s="778"/>
      <c r="FF1514" s="778"/>
      <c r="FG1514" s="778"/>
      <c r="FH1514" s="778"/>
      <c r="FI1514" s="778"/>
      <c r="FJ1514" s="778"/>
      <c r="FK1514" s="778"/>
      <c r="FL1514" s="778"/>
      <c r="FM1514" s="778"/>
      <c r="FN1514" s="778"/>
      <c r="FO1514" s="778"/>
      <c r="FP1514" s="778"/>
      <c r="FQ1514" s="778"/>
      <c r="FR1514" s="778"/>
      <c r="FS1514" s="778"/>
      <c r="FT1514" s="778"/>
      <c r="FU1514" s="778"/>
      <c r="FV1514" s="778"/>
      <c r="FW1514" s="778"/>
      <c r="FX1514" s="778"/>
      <c r="FY1514" s="778"/>
      <c r="FZ1514" s="778"/>
      <c r="GA1514" s="778"/>
      <c r="GB1514" s="778"/>
      <c r="GC1514" s="778"/>
      <c r="GD1514" s="778"/>
      <c r="GE1514" s="778"/>
      <c r="GF1514" s="778"/>
      <c r="GG1514" s="778"/>
      <c r="GH1514" s="778"/>
      <c r="GI1514" s="778"/>
      <c r="GJ1514" s="778"/>
      <c r="GK1514" s="778"/>
      <c r="GL1514" s="778"/>
      <c r="GM1514" s="778"/>
      <c r="GN1514" s="778"/>
      <c r="GO1514" s="778"/>
      <c r="GP1514" s="778"/>
      <c r="GQ1514" s="778"/>
      <c r="GR1514" s="778"/>
      <c r="GS1514" s="778"/>
      <c r="GT1514" s="778"/>
      <c r="GU1514" s="778"/>
      <c r="GV1514" s="778"/>
      <c r="GW1514" s="778"/>
      <c r="GX1514" s="778"/>
      <c r="GY1514" s="778"/>
      <c r="GZ1514" s="778"/>
      <c r="HA1514" s="778"/>
      <c r="HB1514" s="778"/>
      <c r="HC1514" s="778"/>
      <c r="HD1514" s="778"/>
      <c r="HE1514" s="778"/>
      <c r="HF1514" s="778"/>
      <c r="HG1514" s="778"/>
      <c r="HH1514" s="778"/>
    </row>
    <row r="1515" spans="1:216" s="782" customFormat="1">
      <c r="A1515" s="779"/>
      <c r="B1515" s="780"/>
      <c r="C1515" s="780"/>
      <c r="D1515" s="780"/>
      <c r="E1515" s="780"/>
      <c r="F1515" s="780"/>
      <c r="G1515" s="780"/>
      <c r="H1515" s="780"/>
      <c r="I1515" s="780"/>
      <c r="J1515" s="780"/>
      <c r="K1515" s="780"/>
      <c r="L1515" s="780"/>
      <c r="M1515" s="780"/>
      <c r="N1515" s="780"/>
      <c r="O1515" s="780"/>
      <c r="P1515" s="780"/>
      <c r="Q1515" s="781"/>
      <c r="R1515" s="778"/>
      <c r="S1515" s="778"/>
      <c r="T1515" s="778"/>
      <c r="U1515" s="778"/>
      <c r="V1515" s="778"/>
      <c r="W1515" s="778"/>
      <c r="X1515" s="778"/>
      <c r="Y1515" s="778"/>
      <c r="Z1515" s="778"/>
      <c r="AA1515" s="778"/>
      <c r="AB1515" s="778"/>
      <c r="AC1515" s="778"/>
      <c r="AD1515" s="778"/>
      <c r="AE1515" s="778"/>
      <c r="AF1515" s="778"/>
      <c r="AG1515" s="778"/>
      <c r="AH1515" s="778"/>
      <c r="AI1515" s="778"/>
      <c r="AJ1515" s="778"/>
      <c r="AK1515" s="778"/>
      <c r="AL1515" s="778"/>
      <c r="AM1515" s="778"/>
      <c r="AN1515" s="778"/>
      <c r="AO1515" s="778"/>
      <c r="AP1515" s="778"/>
      <c r="AQ1515" s="778"/>
      <c r="AR1515" s="778"/>
      <c r="AS1515" s="778"/>
      <c r="AT1515" s="778"/>
      <c r="AU1515" s="778"/>
      <c r="AV1515" s="778"/>
      <c r="AW1515" s="778"/>
      <c r="AX1515" s="778"/>
      <c r="AY1515" s="778"/>
      <c r="AZ1515" s="778"/>
      <c r="BA1515" s="778"/>
      <c r="BB1515" s="778"/>
      <c r="BC1515" s="778"/>
      <c r="BD1515" s="778"/>
      <c r="BE1515" s="778"/>
      <c r="BF1515" s="778"/>
      <c r="BG1515" s="778"/>
      <c r="BH1515" s="778"/>
      <c r="BI1515" s="778"/>
      <c r="BJ1515" s="778"/>
      <c r="BK1515" s="778"/>
      <c r="BL1515" s="778"/>
      <c r="BM1515" s="778"/>
      <c r="BN1515" s="778"/>
      <c r="BO1515" s="778"/>
      <c r="BP1515" s="778"/>
      <c r="BQ1515" s="778"/>
      <c r="BR1515" s="778"/>
      <c r="BS1515" s="778"/>
      <c r="BT1515" s="778"/>
      <c r="BU1515" s="778"/>
      <c r="BV1515" s="778"/>
      <c r="BW1515" s="778"/>
      <c r="BX1515" s="778"/>
      <c r="BY1515" s="778"/>
      <c r="BZ1515" s="778"/>
      <c r="CA1515" s="778"/>
      <c r="CB1515" s="778"/>
      <c r="CC1515" s="778"/>
      <c r="CD1515" s="778"/>
      <c r="CE1515" s="778"/>
      <c r="CF1515" s="778"/>
      <c r="CG1515" s="778"/>
      <c r="CH1515" s="778"/>
      <c r="CI1515" s="778"/>
      <c r="CJ1515" s="778"/>
      <c r="CK1515" s="778"/>
      <c r="CL1515" s="778"/>
      <c r="CM1515" s="778"/>
      <c r="CN1515" s="778"/>
      <c r="CO1515" s="778"/>
      <c r="CP1515" s="778"/>
      <c r="CQ1515" s="778"/>
      <c r="CR1515" s="778"/>
      <c r="CS1515" s="778"/>
      <c r="CT1515" s="778"/>
      <c r="CU1515" s="778"/>
      <c r="CV1515" s="778"/>
      <c r="CW1515" s="778"/>
      <c r="CX1515" s="778"/>
      <c r="CY1515" s="778"/>
      <c r="CZ1515" s="778"/>
      <c r="DA1515" s="778"/>
      <c r="DB1515" s="778"/>
      <c r="DC1515" s="778"/>
      <c r="DD1515" s="778"/>
      <c r="DE1515" s="778"/>
      <c r="DF1515" s="778"/>
      <c r="DG1515" s="778"/>
      <c r="DH1515" s="778"/>
      <c r="DI1515" s="778"/>
      <c r="DJ1515" s="778"/>
      <c r="DK1515" s="778"/>
      <c r="DL1515" s="778"/>
      <c r="DM1515" s="778"/>
      <c r="DN1515" s="778"/>
      <c r="DO1515" s="778"/>
      <c r="DP1515" s="778"/>
      <c r="DQ1515" s="778"/>
      <c r="DR1515" s="778"/>
      <c r="DS1515" s="778"/>
      <c r="DT1515" s="778"/>
      <c r="DU1515" s="778"/>
      <c r="DV1515" s="778"/>
      <c r="DW1515" s="778"/>
      <c r="DX1515" s="778"/>
      <c r="DY1515" s="778"/>
      <c r="DZ1515" s="778"/>
      <c r="EA1515" s="778"/>
      <c r="EB1515" s="778"/>
      <c r="EC1515" s="778"/>
      <c r="ED1515" s="778"/>
      <c r="EE1515" s="778"/>
      <c r="EF1515" s="778"/>
      <c r="EG1515" s="778"/>
      <c r="EH1515" s="778"/>
      <c r="EI1515" s="778"/>
      <c r="EJ1515" s="778"/>
      <c r="EK1515" s="778"/>
      <c r="EL1515" s="778"/>
      <c r="EM1515" s="778"/>
      <c r="EN1515" s="778"/>
      <c r="EO1515" s="778"/>
      <c r="EP1515" s="778"/>
      <c r="EQ1515" s="778"/>
      <c r="ER1515" s="778"/>
      <c r="ES1515" s="778"/>
      <c r="ET1515" s="778"/>
      <c r="EU1515" s="778"/>
      <c r="EV1515" s="778"/>
      <c r="EW1515" s="778"/>
      <c r="EX1515" s="778"/>
      <c r="EY1515" s="778"/>
      <c r="EZ1515" s="778"/>
      <c r="FA1515" s="778"/>
      <c r="FB1515" s="778"/>
      <c r="FC1515" s="778"/>
      <c r="FD1515" s="778"/>
      <c r="FE1515" s="778"/>
      <c r="FF1515" s="778"/>
      <c r="FG1515" s="778"/>
      <c r="FH1515" s="778"/>
      <c r="FI1515" s="778"/>
      <c r="FJ1515" s="778"/>
      <c r="FK1515" s="778"/>
      <c r="FL1515" s="778"/>
      <c r="FM1515" s="778"/>
      <c r="FN1515" s="778"/>
      <c r="FO1515" s="778"/>
      <c r="FP1515" s="778"/>
      <c r="FQ1515" s="778"/>
      <c r="FR1515" s="778"/>
      <c r="FS1515" s="778"/>
      <c r="FT1515" s="778"/>
      <c r="FU1515" s="778"/>
      <c r="FV1515" s="778"/>
      <c r="FW1515" s="778"/>
      <c r="FX1515" s="778"/>
      <c r="FY1515" s="778"/>
      <c r="FZ1515" s="778"/>
      <c r="GA1515" s="778"/>
      <c r="GB1515" s="778"/>
      <c r="GC1515" s="778"/>
      <c r="GD1515" s="778"/>
      <c r="GE1515" s="778"/>
      <c r="GF1515" s="778"/>
      <c r="GG1515" s="778"/>
      <c r="GH1515" s="778"/>
      <c r="GI1515" s="778"/>
      <c r="GJ1515" s="778"/>
      <c r="GK1515" s="778"/>
      <c r="GL1515" s="778"/>
      <c r="GM1515" s="778"/>
      <c r="GN1515" s="778"/>
      <c r="GO1515" s="778"/>
      <c r="GP1515" s="778"/>
      <c r="GQ1515" s="778"/>
      <c r="GR1515" s="778"/>
      <c r="GS1515" s="778"/>
      <c r="GT1515" s="778"/>
      <c r="GU1515" s="778"/>
      <c r="GV1515" s="778"/>
      <c r="GW1515" s="778"/>
      <c r="GX1515" s="778"/>
      <c r="GY1515" s="778"/>
      <c r="GZ1515" s="778"/>
      <c r="HA1515" s="778"/>
      <c r="HB1515" s="778"/>
      <c r="HC1515" s="778"/>
      <c r="HD1515" s="778"/>
      <c r="HE1515" s="778"/>
      <c r="HF1515" s="778"/>
      <c r="HG1515" s="778"/>
      <c r="HH1515" s="778"/>
    </row>
    <row r="1516" spans="1:216" s="782" customFormat="1">
      <c r="A1516" s="779"/>
      <c r="B1516" s="780"/>
      <c r="C1516" s="780"/>
      <c r="D1516" s="780"/>
      <c r="E1516" s="780"/>
      <c r="F1516" s="780"/>
      <c r="G1516" s="780"/>
      <c r="H1516" s="780"/>
      <c r="I1516" s="780"/>
      <c r="J1516" s="780"/>
      <c r="K1516" s="780"/>
      <c r="L1516" s="780"/>
      <c r="M1516" s="780"/>
      <c r="N1516" s="780"/>
      <c r="O1516" s="780"/>
      <c r="P1516" s="780"/>
      <c r="Q1516" s="781"/>
      <c r="R1516" s="778"/>
      <c r="S1516" s="778"/>
      <c r="T1516" s="778"/>
      <c r="U1516" s="778"/>
      <c r="V1516" s="778"/>
      <c r="W1516" s="778"/>
      <c r="X1516" s="778"/>
      <c r="Y1516" s="778"/>
      <c r="Z1516" s="778"/>
      <c r="AA1516" s="778"/>
      <c r="AB1516" s="778"/>
      <c r="AC1516" s="778"/>
      <c r="AD1516" s="778"/>
      <c r="AE1516" s="778"/>
      <c r="AF1516" s="778"/>
      <c r="AG1516" s="778"/>
      <c r="AH1516" s="778"/>
      <c r="AI1516" s="778"/>
      <c r="AJ1516" s="778"/>
      <c r="AK1516" s="778"/>
      <c r="AL1516" s="778"/>
      <c r="AM1516" s="778"/>
      <c r="AN1516" s="778"/>
      <c r="AO1516" s="778"/>
      <c r="AP1516" s="778"/>
      <c r="AQ1516" s="778"/>
      <c r="AR1516" s="778"/>
      <c r="AS1516" s="778"/>
      <c r="AT1516" s="778"/>
      <c r="AU1516" s="778"/>
      <c r="AV1516" s="778"/>
      <c r="AW1516" s="778"/>
      <c r="AX1516" s="778"/>
      <c r="AY1516" s="778"/>
      <c r="AZ1516" s="778"/>
      <c r="BA1516" s="778"/>
      <c r="BB1516" s="778"/>
      <c r="BC1516" s="778"/>
      <c r="BD1516" s="778"/>
      <c r="BE1516" s="778"/>
      <c r="BF1516" s="778"/>
      <c r="BG1516" s="778"/>
      <c r="BH1516" s="778"/>
      <c r="BI1516" s="778"/>
      <c r="BJ1516" s="778"/>
      <c r="BK1516" s="778"/>
      <c r="BL1516" s="778"/>
      <c r="BM1516" s="778"/>
      <c r="BN1516" s="778"/>
      <c r="BO1516" s="778"/>
      <c r="BP1516" s="778"/>
      <c r="BQ1516" s="778"/>
      <c r="BR1516" s="778"/>
      <c r="BS1516" s="778"/>
      <c r="BT1516" s="778"/>
      <c r="BU1516" s="778"/>
      <c r="BV1516" s="778"/>
      <c r="BW1516" s="778"/>
      <c r="BX1516" s="778"/>
      <c r="BY1516" s="778"/>
      <c r="BZ1516" s="778"/>
      <c r="CA1516" s="778"/>
      <c r="CB1516" s="778"/>
      <c r="CC1516" s="778"/>
      <c r="CD1516" s="778"/>
      <c r="CE1516" s="778"/>
      <c r="CF1516" s="778"/>
      <c r="CG1516" s="778"/>
      <c r="CH1516" s="778"/>
      <c r="CI1516" s="778"/>
      <c r="CJ1516" s="778"/>
      <c r="CK1516" s="778"/>
      <c r="CL1516" s="778"/>
      <c r="CM1516" s="778"/>
      <c r="CN1516" s="778"/>
      <c r="CO1516" s="778"/>
      <c r="CP1516" s="778"/>
      <c r="CQ1516" s="778"/>
      <c r="CR1516" s="778"/>
      <c r="CS1516" s="778"/>
      <c r="CT1516" s="778"/>
      <c r="CU1516" s="778"/>
      <c r="CV1516" s="778"/>
      <c r="CW1516" s="778"/>
      <c r="CX1516" s="778"/>
      <c r="CY1516" s="778"/>
      <c r="CZ1516" s="778"/>
      <c r="DA1516" s="778"/>
      <c r="DB1516" s="778"/>
      <c r="DC1516" s="778"/>
      <c r="DD1516" s="778"/>
      <c r="DE1516" s="778"/>
      <c r="DF1516" s="778"/>
      <c r="DG1516" s="778"/>
      <c r="DH1516" s="778"/>
      <c r="DI1516" s="778"/>
      <c r="DJ1516" s="778"/>
      <c r="DK1516" s="778"/>
      <c r="DL1516" s="778"/>
      <c r="DM1516" s="778"/>
      <c r="DN1516" s="778"/>
      <c r="DO1516" s="778"/>
      <c r="DP1516" s="778"/>
      <c r="DQ1516" s="778"/>
      <c r="DR1516" s="778"/>
      <c r="DS1516" s="778"/>
      <c r="DT1516" s="778"/>
      <c r="DU1516" s="778"/>
      <c r="DV1516" s="778"/>
      <c r="DW1516" s="778"/>
      <c r="DX1516" s="778"/>
      <c r="DY1516" s="778"/>
      <c r="DZ1516" s="778"/>
      <c r="EA1516" s="778"/>
      <c r="EB1516" s="778"/>
      <c r="EC1516" s="778"/>
      <c r="ED1516" s="778"/>
      <c r="EE1516" s="778"/>
      <c r="EF1516" s="778"/>
      <c r="EG1516" s="778"/>
      <c r="EH1516" s="778"/>
      <c r="EI1516" s="778"/>
      <c r="EJ1516" s="778"/>
      <c r="EK1516" s="778"/>
      <c r="EL1516" s="778"/>
      <c r="EM1516" s="778"/>
      <c r="EN1516" s="778"/>
      <c r="EO1516" s="778"/>
      <c r="EP1516" s="778"/>
      <c r="EQ1516" s="778"/>
      <c r="ER1516" s="778"/>
      <c r="ES1516" s="778"/>
      <c r="ET1516" s="778"/>
      <c r="EU1516" s="778"/>
      <c r="EV1516" s="778"/>
      <c r="EW1516" s="778"/>
      <c r="EX1516" s="778"/>
      <c r="EY1516" s="778"/>
      <c r="EZ1516" s="778"/>
      <c r="FA1516" s="778"/>
      <c r="FB1516" s="778"/>
      <c r="FC1516" s="778"/>
      <c r="FD1516" s="778"/>
      <c r="FE1516" s="778"/>
      <c r="FF1516" s="778"/>
      <c r="FG1516" s="778"/>
      <c r="FH1516" s="778"/>
      <c r="FI1516" s="778"/>
      <c r="FJ1516" s="778"/>
      <c r="FK1516" s="778"/>
      <c r="FL1516" s="778"/>
      <c r="FM1516" s="778"/>
      <c r="FN1516" s="778"/>
      <c r="FO1516" s="778"/>
      <c r="FP1516" s="778"/>
      <c r="FQ1516" s="778"/>
      <c r="FR1516" s="778"/>
      <c r="FS1516" s="778"/>
      <c r="FT1516" s="778"/>
      <c r="FU1516" s="778"/>
      <c r="FV1516" s="778"/>
      <c r="FW1516" s="778"/>
      <c r="FX1516" s="778"/>
      <c r="FY1516" s="778"/>
      <c r="FZ1516" s="778"/>
      <c r="GA1516" s="778"/>
      <c r="GB1516" s="778"/>
      <c r="GC1516" s="778"/>
      <c r="GD1516" s="778"/>
      <c r="GE1516" s="778"/>
      <c r="GF1516" s="778"/>
      <c r="GG1516" s="778"/>
      <c r="GH1516" s="778"/>
      <c r="GI1516" s="778"/>
      <c r="GJ1516" s="778"/>
      <c r="GK1516" s="778"/>
      <c r="GL1516" s="778"/>
      <c r="GM1516" s="778"/>
      <c r="GN1516" s="778"/>
      <c r="GO1516" s="778"/>
      <c r="GP1516" s="778"/>
      <c r="GQ1516" s="778"/>
      <c r="GR1516" s="778"/>
      <c r="GS1516" s="778"/>
      <c r="GT1516" s="778"/>
      <c r="GU1516" s="778"/>
      <c r="GV1516" s="778"/>
      <c r="GW1516" s="778"/>
      <c r="GX1516" s="778"/>
      <c r="GY1516" s="778"/>
      <c r="GZ1516" s="778"/>
      <c r="HA1516" s="778"/>
      <c r="HB1516" s="778"/>
      <c r="HC1516" s="778"/>
      <c r="HD1516" s="778"/>
      <c r="HE1516" s="778"/>
      <c r="HF1516" s="778"/>
      <c r="HG1516" s="778"/>
      <c r="HH1516" s="778"/>
    </row>
    <row r="1517" spans="1:216" s="782" customFormat="1">
      <c r="A1517" s="779"/>
      <c r="B1517" s="780"/>
      <c r="C1517" s="780"/>
      <c r="D1517" s="780"/>
      <c r="E1517" s="780"/>
      <c r="F1517" s="780"/>
      <c r="G1517" s="780"/>
      <c r="H1517" s="780"/>
      <c r="I1517" s="780"/>
      <c r="J1517" s="780"/>
      <c r="K1517" s="780"/>
      <c r="L1517" s="780"/>
      <c r="M1517" s="780"/>
      <c r="N1517" s="780"/>
      <c r="O1517" s="780"/>
      <c r="P1517" s="780"/>
      <c r="Q1517" s="781"/>
      <c r="R1517" s="778"/>
      <c r="S1517" s="778"/>
      <c r="T1517" s="778"/>
      <c r="U1517" s="778"/>
      <c r="V1517" s="778"/>
      <c r="W1517" s="778"/>
      <c r="X1517" s="778"/>
      <c r="Y1517" s="778"/>
      <c r="Z1517" s="778"/>
      <c r="AA1517" s="778"/>
      <c r="AB1517" s="778"/>
      <c r="AC1517" s="778"/>
      <c r="AD1517" s="778"/>
      <c r="AE1517" s="778"/>
      <c r="AF1517" s="778"/>
      <c r="AG1517" s="778"/>
      <c r="AH1517" s="778"/>
      <c r="AI1517" s="778"/>
      <c r="AJ1517" s="778"/>
      <c r="AK1517" s="778"/>
      <c r="AL1517" s="778"/>
      <c r="AM1517" s="778"/>
      <c r="AN1517" s="778"/>
      <c r="AO1517" s="778"/>
      <c r="AP1517" s="778"/>
      <c r="AQ1517" s="778"/>
      <c r="AR1517" s="778"/>
      <c r="AS1517" s="778"/>
      <c r="AT1517" s="778"/>
      <c r="AU1517" s="778"/>
      <c r="AV1517" s="778"/>
      <c r="AW1517" s="778"/>
      <c r="AX1517" s="778"/>
      <c r="AY1517" s="778"/>
      <c r="AZ1517" s="778"/>
      <c r="BA1517" s="778"/>
      <c r="BB1517" s="778"/>
      <c r="BC1517" s="778"/>
      <c r="BD1517" s="778"/>
      <c r="BE1517" s="778"/>
      <c r="BF1517" s="778"/>
      <c r="BG1517" s="778"/>
      <c r="BH1517" s="778"/>
      <c r="BI1517" s="778"/>
      <c r="BJ1517" s="778"/>
      <c r="BK1517" s="778"/>
      <c r="BL1517" s="778"/>
      <c r="BM1517" s="778"/>
      <c r="BN1517" s="778"/>
      <c r="BO1517" s="778"/>
      <c r="BP1517" s="778"/>
      <c r="BQ1517" s="778"/>
      <c r="BR1517" s="778"/>
      <c r="BS1517" s="778"/>
      <c r="BT1517" s="778"/>
      <c r="BU1517" s="778"/>
      <c r="BV1517" s="778"/>
      <c r="BW1517" s="778"/>
      <c r="BX1517" s="778"/>
      <c r="BY1517" s="778"/>
      <c r="BZ1517" s="778"/>
      <c r="CA1517" s="778"/>
      <c r="CB1517" s="778"/>
      <c r="CC1517" s="778"/>
      <c r="CD1517" s="778"/>
      <c r="CE1517" s="778"/>
      <c r="CF1517" s="778"/>
      <c r="CG1517" s="778"/>
      <c r="CH1517" s="778"/>
      <c r="CI1517" s="778"/>
      <c r="CJ1517" s="778"/>
      <c r="CK1517" s="778"/>
      <c r="CL1517" s="778"/>
      <c r="CM1517" s="778"/>
      <c r="CN1517" s="778"/>
      <c r="CO1517" s="778"/>
      <c r="CP1517" s="778"/>
      <c r="CQ1517" s="778"/>
      <c r="CR1517" s="778"/>
      <c r="CS1517" s="778"/>
      <c r="CT1517" s="778"/>
      <c r="CU1517" s="778"/>
      <c r="CV1517" s="778"/>
      <c r="CW1517" s="778"/>
      <c r="CX1517" s="778"/>
      <c r="CY1517" s="778"/>
      <c r="CZ1517" s="778"/>
      <c r="DA1517" s="778"/>
      <c r="DB1517" s="778"/>
      <c r="DC1517" s="778"/>
      <c r="DD1517" s="778"/>
      <c r="DE1517" s="778"/>
      <c r="DF1517" s="778"/>
      <c r="DG1517" s="778"/>
      <c r="DH1517" s="778"/>
      <c r="DI1517" s="778"/>
      <c r="DJ1517" s="778"/>
      <c r="DK1517" s="778"/>
      <c r="DL1517" s="778"/>
      <c r="DM1517" s="778"/>
      <c r="DN1517" s="778"/>
      <c r="DO1517" s="778"/>
      <c r="DP1517" s="778"/>
      <c r="DQ1517" s="778"/>
      <c r="DR1517" s="778"/>
      <c r="DS1517" s="778"/>
      <c r="DT1517" s="778"/>
      <c r="DU1517" s="778"/>
      <c r="DV1517" s="778"/>
      <c r="DW1517" s="778"/>
      <c r="DX1517" s="778"/>
      <c r="DY1517" s="778"/>
      <c r="DZ1517" s="778"/>
      <c r="EA1517" s="778"/>
      <c r="EB1517" s="778"/>
      <c r="EC1517" s="778"/>
      <c r="ED1517" s="778"/>
      <c r="EE1517" s="778"/>
      <c r="EF1517" s="778"/>
      <c r="EG1517" s="778"/>
      <c r="EH1517" s="778"/>
      <c r="EI1517" s="778"/>
      <c r="EJ1517" s="778"/>
      <c r="EK1517" s="778"/>
      <c r="EL1517" s="778"/>
      <c r="EM1517" s="778"/>
      <c r="EN1517" s="778"/>
      <c r="EO1517" s="778"/>
      <c r="EP1517" s="778"/>
      <c r="EQ1517" s="778"/>
      <c r="ER1517" s="778"/>
      <c r="ES1517" s="778"/>
      <c r="ET1517" s="778"/>
      <c r="EU1517" s="778"/>
      <c r="EV1517" s="778"/>
      <c r="EW1517" s="778"/>
      <c r="EX1517" s="778"/>
      <c r="EY1517" s="778"/>
      <c r="EZ1517" s="778"/>
      <c r="FA1517" s="778"/>
      <c r="FB1517" s="778"/>
      <c r="FC1517" s="778"/>
      <c r="FD1517" s="778"/>
      <c r="FE1517" s="778"/>
      <c r="FF1517" s="778"/>
      <c r="FG1517" s="778"/>
      <c r="FH1517" s="778"/>
      <c r="FI1517" s="778"/>
      <c r="FJ1517" s="778"/>
      <c r="FK1517" s="778"/>
      <c r="FL1517" s="778"/>
      <c r="FM1517" s="778"/>
      <c r="FN1517" s="778"/>
      <c r="FO1517" s="778"/>
      <c r="FP1517" s="778"/>
      <c r="FQ1517" s="778"/>
      <c r="FR1517" s="778"/>
      <c r="FS1517" s="778"/>
      <c r="FT1517" s="778"/>
      <c r="FU1517" s="778"/>
      <c r="FV1517" s="778"/>
      <c r="FW1517" s="778"/>
      <c r="FX1517" s="778"/>
      <c r="FY1517" s="778"/>
      <c r="FZ1517" s="778"/>
      <c r="GA1517" s="778"/>
      <c r="GB1517" s="778"/>
      <c r="GC1517" s="778"/>
      <c r="GD1517" s="778"/>
      <c r="GE1517" s="778"/>
      <c r="GF1517" s="778"/>
      <c r="GG1517" s="778"/>
      <c r="GH1517" s="778"/>
      <c r="GI1517" s="778"/>
      <c r="GJ1517" s="778"/>
      <c r="GK1517" s="778"/>
      <c r="GL1517" s="778"/>
      <c r="GM1517" s="778"/>
      <c r="GN1517" s="778"/>
      <c r="GO1517" s="778"/>
      <c r="GP1517" s="778"/>
      <c r="GQ1517" s="778"/>
      <c r="GR1517" s="778"/>
      <c r="GS1517" s="778"/>
      <c r="GT1517" s="778"/>
      <c r="GU1517" s="778"/>
      <c r="GV1517" s="778"/>
      <c r="GW1517" s="778"/>
      <c r="GX1517" s="778"/>
      <c r="GY1517" s="778"/>
      <c r="GZ1517" s="778"/>
      <c r="HA1517" s="778"/>
      <c r="HB1517" s="778"/>
      <c r="HC1517" s="778"/>
      <c r="HD1517" s="778"/>
      <c r="HE1517" s="778"/>
      <c r="HF1517" s="778"/>
      <c r="HG1517" s="778"/>
      <c r="HH1517" s="778"/>
    </row>
    <row r="1518" spans="1:216" s="782" customFormat="1">
      <c r="A1518" s="779"/>
      <c r="B1518" s="780"/>
      <c r="C1518" s="780"/>
      <c r="D1518" s="780"/>
      <c r="E1518" s="780"/>
      <c r="F1518" s="780"/>
      <c r="G1518" s="780"/>
      <c r="H1518" s="780"/>
      <c r="I1518" s="780"/>
      <c r="J1518" s="780"/>
      <c r="K1518" s="780"/>
      <c r="L1518" s="780"/>
      <c r="M1518" s="780"/>
      <c r="N1518" s="780"/>
      <c r="O1518" s="780"/>
      <c r="P1518" s="780"/>
      <c r="Q1518" s="781"/>
      <c r="R1518" s="778"/>
      <c r="S1518" s="778"/>
      <c r="T1518" s="778"/>
      <c r="U1518" s="778"/>
      <c r="V1518" s="778"/>
      <c r="W1518" s="778"/>
      <c r="X1518" s="778"/>
      <c r="Y1518" s="778"/>
      <c r="Z1518" s="778"/>
      <c r="AA1518" s="778"/>
      <c r="AB1518" s="778"/>
      <c r="AC1518" s="778"/>
      <c r="AD1518" s="778"/>
      <c r="AE1518" s="778"/>
      <c r="AF1518" s="778"/>
      <c r="AG1518" s="778"/>
      <c r="AH1518" s="778"/>
      <c r="AI1518" s="778"/>
      <c r="AJ1518" s="778"/>
      <c r="AK1518" s="778"/>
      <c r="AL1518" s="778"/>
      <c r="AM1518" s="778"/>
      <c r="AN1518" s="778"/>
      <c r="AO1518" s="778"/>
      <c r="AP1518" s="778"/>
      <c r="AQ1518" s="778"/>
      <c r="AR1518" s="778"/>
      <c r="AS1518" s="778"/>
      <c r="AT1518" s="778"/>
      <c r="AU1518" s="778"/>
      <c r="AV1518" s="778"/>
      <c r="AW1518" s="778"/>
      <c r="AX1518" s="778"/>
      <c r="AY1518" s="778"/>
      <c r="AZ1518" s="778"/>
      <c r="BA1518" s="778"/>
      <c r="BB1518" s="778"/>
      <c r="BC1518" s="778"/>
      <c r="BD1518" s="778"/>
      <c r="BE1518" s="778"/>
      <c r="BF1518" s="778"/>
      <c r="BG1518" s="778"/>
      <c r="BH1518" s="778"/>
      <c r="BI1518" s="778"/>
      <c r="BJ1518" s="778"/>
      <c r="BK1518" s="778"/>
      <c r="BL1518" s="778"/>
      <c r="BM1518" s="778"/>
      <c r="BN1518" s="778"/>
      <c r="BO1518" s="778"/>
      <c r="BP1518" s="778"/>
      <c r="BQ1518" s="778"/>
      <c r="BR1518" s="778"/>
      <c r="BS1518" s="778"/>
      <c r="BT1518" s="778"/>
      <c r="BU1518" s="778"/>
      <c r="BV1518" s="778"/>
      <c r="BW1518" s="778"/>
      <c r="BX1518" s="778"/>
      <c r="BY1518" s="778"/>
      <c r="BZ1518" s="778"/>
      <c r="CA1518" s="778"/>
      <c r="CB1518" s="778"/>
      <c r="CC1518" s="778"/>
      <c r="CD1518" s="778"/>
      <c r="CE1518" s="778"/>
      <c r="CF1518" s="778"/>
      <c r="CG1518" s="778"/>
      <c r="CH1518" s="778"/>
      <c r="CI1518" s="778"/>
      <c r="CJ1518" s="778"/>
      <c r="CK1518" s="778"/>
      <c r="CL1518" s="778"/>
      <c r="CM1518" s="778"/>
      <c r="CN1518" s="778"/>
      <c r="CO1518" s="778"/>
      <c r="CP1518" s="778"/>
      <c r="CQ1518" s="778"/>
      <c r="CR1518" s="778"/>
      <c r="CS1518" s="778"/>
      <c r="CT1518" s="778"/>
      <c r="CU1518" s="778"/>
      <c r="CV1518" s="778"/>
      <c r="CW1518" s="778"/>
      <c r="CX1518" s="778"/>
      <c r="CY1518" s="778"/>
      <c r="CZ1518" s="778"/>
      <c r="DA1518" s="778"/>
      <c r="DB1518" s="778"/>
      <c r="DC1518" s="778"/>
      <c r="DD1518" s="778"/>
      <c r="DE1518" s="778"/>
      <c r="DF1518" s="778"/>
      <c r="DG1518" s="778"/>
      <c r="DH1518" s="778"/>
      <c r="DI1518" s="778"/>
      <c r="DJ1518" s="778"/>
      <c r="DK1518" s="778"/>
      <c r="DL1518" s="778"/>
      <c r="DM1518" s="778"/>
      <c r="DN1518" s="778"/>
      <c r="DO1518" s="778"/>
      <c r="DP1518" s="778"/>
      <c r="DQ1518" s="778"/>
      <c r="DR1518" s="778"/>
      <c r="DS1518" s="778"/>
      <c r="DT1518" s="778"/>
      <c r="DU1518" s="778"/>
      <c r="DV1518" s="778"/>
      <c r="DW1518" s="778"/>
      <c r="DX1518" s="778"/>
      <c r="DY1518" s="778"/>
      <c r="DZ1518" s="778"/>
      <c r="EA1518" s="778"/>
      <c r="EB1518" s="778"/>
      <c r="EC1518" s="778"/>
      <c r="ED1518" s="778"/>
      <c r="EE1518" s="778"/>
      <c r="EF1518" s="778"/>
      <c r="EG1518" s="778"/>
      <c r="EH1518" s="778"/>
      <c r="EI1518" s="778"/>
      <c r="EJ1518" s="778"/>
      <c r="EK1518" s="778"/>
      <c r="EL1518" s="778"/>
      <c r="EM1518" s="778"/>
      <c r="EN1518" s="778"/>
      <c r="EO1518" s="778"/>
      <c r="EP1518" s="778"/>
      <c r="EQ1518" s="778"/>
      <c r="ER1518" s="778"/>
      <c r="ES1518" s="778"/>
      <c r="ET1518" s="778"/>
      <c r="EU1518" s="778"/>
      <c r="EV1518" s="778"/>
      <c r="EW1518" s="778"/>
      <c r="EX1518" s="778"/>
      <c r="EY1518" s="778"/>
      <c r="EZ1518" s="778"/>
      <c r="FA1518" s="778"/>
      <c r="FB1518" s="778"/>
      <c r="FC1518" s="778"/>
      <c r="FD1518" s="778"/>
      <c r="FE1518" s="778"/>
      <c r="FF1518" s="778"/>
      <c r="FG1518" s="778"/>
      <c r="FH1518" s="778"/>
      <c r="FI1518" s="778"/>
      <c r="FJ1518" s="778"/>
      <c r="FK1518" s="778"/>
      <c r="FL1518" s="778"/>
      <c r="FM1518" s="778"/>
      <c r="FN1518" s="778"/>
      <c r="FO1518" s="778"/>
      <c r="FP1518" s="778"/>
      <c r="FQ1518" s="778"/>
      <c r="FR1518" s="778"/>
      <c r="FS1518" s="778"/>
      <c r="FT1518" s="778"/>
      <c r="FU1518" s="778"/>
      <c r="FV1518" s="778"/>
      <c r="FW1518" s="778"/>
      <c r="FX1518" s="778"/>
      <c r="FY1518" s="778"/>
      <c r="FZ1518" s="778"/>
      <c r="GA1518" s="778"/>
      <c r="GB1518" s="778"/>
      <c r="GC1518" s="778"/>
      <c r="GD1518" s="778"/>
      <c r="GE1518" s="778"/>
      <c r="GF1518" s="778"/>
      <c r="GG1518" s="778"/>
      <c r="GH1518" s="778"/>
      <c r="GI1518" s="778"/>
      <c r="GJ1518" s="778"/>
      <c r="GK1518" s="778"/>
      <c r="GL1518" s="778"/>
      <c r="GM1518" s="778"/>
      <c r="GN1518" s="778"/>
      <c r="GO1518" s="778"/>
      <c r="GP1518" s="778"/>
      <c r="GQ1518" s="778"/>
      <c r="GR1518" s="778"/>
      <c r="GS1518" s="778"/>
      <c r="GT1518" s="778"/>
      <c r="GU1518" s="778"/>
      <c r="GV1518" s="778"/>
      <c r="GW1518" s="778"/>
      <c r="GX1518" s="778"/>
      <c r="GY1518" s="778"/>
      <c r="GZ1518" s="778"/>
      <c r="HA1518" s="778"/>
      <c r="HB1518" s="778"/>
      <c r="HC1518" s="778"/>
      <c r="HD1518" s="778"/>
      <c r="HE1518" s="778"/>
      <c r="HF1518" s="778"/>
      <c r="HG1518" s="778"/>
      <c r="HH1518" s="778"/>
    </row>
    <row r="1519" spans="1:216" s="782" customFormat="1">
      <c r="A1519" s="779"/>
      <c r="B1519" s="780"/>
      <c r="C1519" s="780"/>
      <c r="D1519" s="780"/>
      <c r="E1519" s="780"/>
      <c r="F1519" s="780"/>
      <c r="G1519" s="780"/>
      <c r="H1519" s="780"/>
      <c r="I1519" s="780"/>
      <c r="J1519" s="780"/>
      <c r="K1519" s="780"/>
      <c r="L1519" s="780"/>
      <c r="M1519" s="780"/>
      <c r="N1519" s="780"/>
      <c r="O1519" s="780"/>
      <c r="P1519" s="780"/>
      <c r="Q1519" s="781"/>
      <c r="R1519" s="778"/>
      <c r="S1519" s="778"/>
      <c r="T1519" s="778"/>
      <c r="U1519" s="778"/>
      <c r="V1519" s="778"/>
      <c r="W1519" s="778"/>
      <c r="X1519" s="778"/>
      <c r="Y1519" s="778"/>
      <c r="Z1519" s="778"/>
      <c r="AA1519" s="778"/>
      <c r="AB1519" s="778"/>
      <c r="AC1519" s="778"/>
      <c r="AD1519" s="778"/>
      <c r="AE1519" s="778"/>
      <c r="AF1519" s="778"/>
      <c r="AG1519" s="778"/>
      <c r="AH1519" s="778"/>
      <c r="AI1519" s="778"/>
      <c r="AJ1519" s="778"/>
      <c r="AK1519" s="778"/>
      <c r="AL1519" s="778"/>
      <c r="AM1519" s="778"/>
      <c r="AN1519" s="778"/>
      <c r="AO1519" s="778"/>
      <c r="AP1519" s="778"/>
      <c r="AQ1519" s="778"/>
      <c r="AR1519" s="778"/>
      <c r="AS1519" s="778"/>
      <c r="AT1519" s="778"/>
      <c r="AU1519" s="778"/>
      <c r="AV1519" s="778"/>
      <c r="AW1519" s="778"/>
      <c r="AX1519" s="778"/>
      <c r="AY1519" s="778"/>
      <c r="AZ1519" s="778"/>
      <c r="BA1519" s="778"/>
      <c r="BB1519" s="778"/>
      <c r="BC1519" s="778"/>
      <c r="BD1519" s="778"/>
      <c r="BE1519" s="778"/>
      <c r="BF1519" s="778"/>
      <c r="BG1519" s="778"/>
      <c r="BH1519" s="778"/>
      <c r="BI1519" s="778"/>
      <c r="BJ1519" s="778"/>
      <c r="BK1519" s="778"/>
      <c r="BL1519" s="778"/>
      <c r="BM1519" s="778"/>
      <c r="BN1519" s="778"/>
      <c r="BO1519" s="778"/>
      <c r="BP1519" s="778"/>
      <c r="BQ1519" s="778"/>
      <c r="BR1519" s="778"/>
      <c r="BS1519" s="778"/>
      <c r="BT1519" s="778"/>
      <c r="BU1519" s="778"/>
      <c r="BV1519" s="778"/>
      <c r="BW1519" s="778"/>
      <c r="BX1519" s="778"/>
      <c r="BY1519" s="778"/>
      <c r="BZ1519" s="778"/>
      <c r="CA1519" s="778"/>
      <c r="CB1519" s="778"/>
      <c r="CC1519" s="778"/>
      <c r="CD1519" s="778"/>
      <c r="CE1519" s="778"/>
      <c r="CF1519" s="778"/>
      <c r="CG1519" s="778"/>
      <c r="CH1519" s="778"/>
      <c r="CI1519" s="778"/>
      <c r="CJ1519" s="778"/>
      <c r="CK1519" s="778"/>
      <c r="CL1519" s="778"/>
      <c r="CM1519" s="778"/>
      <c r="CN1519" s="778"/>
      <c r="CO1519" s="778"/>
      <c r="CP1519" s="778"/>
      <c r="CQ1519" s="778"/>
      <c r="CR1519" s="778"/>
      <c r="CS1519" s="778"/>
      <c r="CT1519" s="778"/>
      <c r="CU1519" s="778"/>
      <c r="CV1519" s="778"/>
      <c r="CW1519" s="778"/>
      <c r="CX1519" s="778"/>
      <c r="CY1519" s="778"/>
      <c r="CZ1519" s="778"/>
      <c r="DA1519" s="778"/>
      <c r="DB1519" s="778"/>
      <c r="DC1519" s="778"/>
      <c r="DD1519" s="778"/>
      <c r="DE1519" s="778"/>
      <c r="DF1519" s="778"/>
      <c r="DG1519" s="778"/>
      <c r="DH1519" s="778"/>
      <c r="DI1519" s="778"/>
      <c r="DJ1519" s="778"/>
      <c r="DK1519" s="778"/>
      <c r="DL1519" s="778"/>
      <c r="DM1519" s="778"/>
      <c r="DN1519" s="778"/>
      <c r="DO1519" s="778"/>
      <c r="DP1519" s="778"/>
      <c r="DQ1519" s="778"/>
      <c r="DR1519" s="778"/>
      <c r="DS1519" s="778"/>
      <c r="DT1519" s="778"/>
      <c r="DU1519" s="778"/>
      <c r="DV1519" s="778"/>
      <c r="DW1519" s="778"/>
      <c r="DX1519" s="778"/>
      <c r="DY1519" s="778"/>
      <c r="DZ1519" s="778"/>
      <c r="EA1519" s="778"/>
      <c r="EB1519" s="778"/>
      <c r="EC1519" s="778"/>
      <c r="ED1519" s="778"/>
      <c r="EE1519" s="778"/>
      <c r="EF1519" s="778"/>
      <c r="EG1519" s="778"/>
      <c r="EH1519" s="778"/>
      <c r="EI1519" s="778"/>
      <c r="EJ1519" s="778"/>
      <c r="EK1519" s="778"/>
      <c r="EL1519" s="778"/>
      <c r="EM1519" s="778"/>
      <c r="EN1519" s="778"/>
      <c r="EO1519" s="778"/>
      <c r="EP1519" s="778"/>
      <c r="EQ1519" s="778"/>
      <c r="ER1519" s="778"/>
      <c r="ES1519" s="778"/>
      <c r="ET1519" s="778"/>
      <c r="EU1519" s="778"/>
      <c r="EV1519" s="778"/>
      <c r="EW1519" s="778"/>
      <c r="EX1519" s="778"/>
      <c r="EY1519" s="778"/>
      <c r="EZ1519" s="778"/>
      <c r="FA1519" s="778"/>
      <c r="FB1519" s="778"/>
      <c r="FC1519" s="778"/>
      <c r="FD1519" s="778"/>
      <c r="FE1519" s="778"/>
      <c r="FF1519" s="778"/>
      <c r="FG1519" s="778"/>
      <c r="FH1519" s="778"/>
      <c r="FI1519" s="778"/>
      <c r="FJ1519" s="778"/>
      <c r="FK1519" s="778"/>
      <c r="FL1519" s="778"/>
      <c r="FM1519" s="778"/>
      <c r="FN1519" s="778"/>
      <c r="FO1519" s="778"/>
      <c r="FP1519" s="778"/>
      <c r="FQ1519" s="778"/>
      <c r="FR1519" s="778"/>
      <c r="FS1519" s="778"/>
      <c r="FT1519" s="778"/>
      <c r="FU1519" s="778"/>
      <c r="FV1519" s="778"/>
      <c r="FW1519" s="778"/>
      <c r="FX1519" s="778"/>
      <c r="FY1519" s="778"/>
      <c r="FZ1519" s="778"/>
      <c r="GA1519" s="778"/>
      <c r="GB1519" s="778"/>
      <c r="GC1519" s="778"/>
      <c r="GD1519" s="778"/>
      <c r="GE1519" s="778"/>
      <c r="GF1519" s="778"/>
      <c r="GG1519" s="778"/>
      <c r="GH1519" s="778"/>
      <c r="GI1519" s="778"/>
      <c r="GJ1519" s="778"/>
      <c r="GK1519" s="778"/>
      <c r="GL1519" s="778"/>
      <c r="GM1519" s="778"/>
      <c r="GN1519" s="778"/>
      <c r="GO1519" s="778"/>
      <c r="GP1519" s="778"/>
      <c r="GQ1519" s="778"/>
      <c r="GR1519" s="778"/>
      <c r="GS1519" s="778"/>
      <c r="GT1519" s="778"/>
      <c r="GU1519" s="778"/>
      <c r="GV1519" s="778"/>
      <c r="GW1519" s="778"/>
      <c r="GX1519" s="778"/>
      <c r="GY1519" s="778"/>
      <c r="GZ1519" s="778"/>
      <c r="HA1519" s="778"/>
      <c r="HB1519" s="778"/>
      <c r="HC1519" s="778"/>
      <c r="HD1519" s="778"/>
      <c r="HE1519" s="778"/>
      <c r="HF1519" s="778"/>
      <c r="HG1519" s="778"/>
      <c r="HH1519" s="778"/>
    </row>
    <row r="1520" spans="1:216" s="782" customFormat="1">
      <c r="A1520" s="779"/>
      <c r="B1520" s="780"/>
      <c r="C1520" s="780"/>
      <c r="D1520" s="780"/>
      <c r="E1520" s="780"/>
      <c r="F1520" s="780"/>
      <c r="G1520" s="780"/>
      <c r="H1520" s="780"/>
      <c r="I1520" s="780"/>
      <c r="J1520" s="780"/>
      <c r="K1520" s="780"/>
      <c r="L1520" s="780"/>
      <c r="M1520" s="780"/>
      <c r="N1520" s="780"/>
      <c r="O1520" s="780"/>
      <c r="P1520" s="780"/>
      <c r="Q1520" s="781"/>
      <c r="R1520" s="778"/>
      <c r="S1520" s="778"/>
      <c r="T1520" s="778"/>
      <c r="U1520" s="778"/>
      <c r="V1520" s="778"/>
      <c r="W1520" s="778"/>
      <c r="X1520" s="778"/>
      <c r="Y1520" s="778"/>
      <c r="Z1520" s="778"/>
      <c r="AA1520" s="778"/>
      <c r="AB1520" s="778"/>
      <c r="AC1520" s="778"/>
      <c r="AD1520" s="778"/>
      <c r="AE1520" s="778"/>
      <c r="AF1520" s="778"/>
      <c r="AG1520" s="778"/>
      <c r="AH1520" s="778"/>
      <c r="AI1520" s="778"/>
      <c r="AJ1520" s="778"/>
      <c r="AK1520" s="778"/>
      <c r="AL1520" s="778"/>
      <c r="AM1520" s="778"/>
      <c r="AN1520" s="778"/>
      <c r="AO1520" s="778"/>
      <c r="AP1520" s="778"/>
      <c r="AQ1520" s="778"/>
      <c r="AR1520" s="778"/>
      <c r="AS1520" s="778"/>
      <c r="AT1520" s="778"/>
      <c r="AU1520" s="778"/>
      <c r="AV1520" s="778"/>
      <c r="AW1520" s="778"/>
      <c r="AX1520" s="778"/>
      <c r="AY1520" s="778"/>
      <c r="AZ1520" s="778"/>
      <c r="BA1520" s="778"/>
      <c r="BB1520" s="778"/>
      <c r="BC1520" s="778"/>
      <c r="BD1520" s="778"/>
      <c r="BE1520" s="778"/>
      <c r="BF1520" s="778"/>
      <c r="BG1520" s="778"/>
      <c r="BH1520" s="778"/>
      <c r="BI1520" s="778"/>
      <c r="BJ1520" s="778"/>
      <c r="BK1520" s="778"/>
      <c r="BL1520" s="778"/>
      <c r="BM1520" s="778"/>
      <c r="BN1520" s="778"/>
      <c r="BO1520" s="778"/>
      <c r="BP1520" s="778"/>
      <c r="BQ1520" s="778"/>
      <c r="BR1520" s="778"/>
      <c r="BS1520" s="778"/>
      <c r="BT1520" s="778"/>
      <c r="BU1520" s="778"/>
      <c r="BV1520" s="778"/>
      <c r="BW1520" s="778"/>
      <c r="BX1520" s="778"/>
      <c r="BY1520" s="778"/>
      <c r="BZ1520" s="778"/>
      <c r="CA1520" s="778"/>
      <c r="CB1520" s="778"/>
      <c r="CC1520" s="778"/>
      <c r="CD1520" s="778"/>
      <c r="CE1520" s="778"/>
      <c r="CF1520" s="778"/>
      <c r="CG1520" s="778"/>
      <c r="CH1520" s="778"/>
      <c r="CI1520" s="778"/>
      <c r="CJ1520" s="778"/>
      <c r="CK1520" s="778"/>
      <c r="CL1520" s="778"/>
      <c r="CM1520" s="778"/>
      <c r="CN1520" s="778"/>
      <c r="CO1520" s="778"/>
      <c r="CP1520" s="778"/>
      <c r="CQ1520" s="778"/>
      <c r="CR1520" s="778"/>
      <c r="CS1520" s="778"/>
      <c r="CT1520" s="778"/>
      <c r="CU1520" s="778"/>
      <c r="CV1520" s="778"/>
      <c r="CW1520" s="778"/>
      <c r="CX1520" s="778"/>
      <c r="CY1520" s="778"/>
      <c r="CZ1520" s="778"/>
      <c r="DA1520" s="778"/>
      <c r="DB1520" s="778"/>
      <c r="DC1520" s="778"/>
      <c r="DD1520" s="778"/>
      <c r="DE1520" s="778"/>
      <c r="DF1520" s="778"/>
      <c r="DG1520" s="778"/>
      <c r="DH1520" s="778"/>
      <c r="DI1520" s="778"/>
      <c r="DJ1520" s="778"/>
      <c r="DK1520" s="778"/>
      <c r="DL1520" s="778"/>
      <c r="DM1520" s="778"/>
      <c r="DN1520" s="778"/>
      <c r="DO1520" s="778"/>
      <c r="DP1520" s="778"/>
      <c r="DQ1520" s="778"/>
      <c r="DR1520" s="778"/>
      <c r="DS1520" s="778"/>
      <c r="DT1520" s="778"/>
      <c r="DU1520" s="778"/>
      <c r="DV1520" s="778"/>
      <c r="DW1520" s="778"/>
      <c r="DX1520" s="778"/>
      <c r="DY1520" s="778"/>
      <c r="DZ1520" s="778"/>
      <c r="EA1520" s="778"/>
      <c r="EB1520" s="778"/>
      <c r="EC1520" s="778"/>
      <c r="ED1520" s="778"/>
      <c r="EE1520" s="778"/>
      <c r="EF1520" s="778"/>
      <c r="EG1520" s="778"/>
      <c r="EH1520" s="778"/>
      <c r="EI1520" s="778"/>
      <c r="EJ1520" s="778"/>
      <c r="EK1520" s="778"/>
      <c r="EL1520" s="778"/>
      <c r="EM1520" s="778"/>
      <c r="EN1520" s="778"/>
      <c r="EO1520" s="778"/>
      <c r="EP1520" s="778"/>
      <c r="EQ1520" s="778"/>
      <c r="ER1520" s="778"/>
      <c r="ES1520" s="778"/>
      <c r="ET1520" s="778"/>
      <c r="EU1520" s="778"/>
      <c r="EV1520" s="778"/>
      <c r="EW1520" s="778"/>
      <c r="EX1520" s="778"/>
      <c r="EY1520" s="778"/>
      <c r="EZ1520" s="778"/>
      <c r="FA1520" s="778"/>
      <c r="FB1520" s="778"/>
      <c r="FC1520" s="778"/>
      <c r="FD1520" s="778"/>
      <c r="FE1520" s="778"/>
      <c r="FF1520" s="778"/>
      <c r="FG1520" s="778"/>
      <c r="FH1520" s="778"/>
      <c r="FI1520" s="778"/>
      <c r="FJ1520" s="778"/>
      <c r="FK1520" s="778"/>
      <c r="FL1520" s="778"/>
      <c r="FM1520" s="778"/>
      <c r="FN1520" s="778"/>
      <c r="FO1520" s="778"/>
      <c r="FP1520" s="778"/>
      <c r="FQ1520" s="778"/>
      <c r="FR1520" s="778"/>
      <c r="FS1520" s="778"/>
      <c r="FT1520" s="778"/>
      <c r="FU1520" s="778"/>
      <c r="FV1520" s="778"/>
      <c r="FW1520" s="778"/>
      <c r="FX1520" s="778"/>
      <c r="FY1520" s="778"/>
      <c r="FZ1520" s="778"/>
      <c r="GA1520" s="778"/>
      <c r="GB1520" s="778"/>
      <c r="GC1520" s="778"/>
      <c r="GD1520" s="778"/>
      <c r="GE1520" s="778"/>
      <c r="GF1520" s="778"/>
      <c r="GG1520" s="778"/>
      <c r="GH1520" s="778"/>
      <c r="GI1520" s="778"/>
      <c r="GJ1520" s="778"/>
      <c r="GK1520" s="778"/>
      <c r="GL1520" s="778"/>
      <c r="GM1520" s="778"/>
      <c r="GN1520" s="778"/>
      <c r="GO1520" s="778"/>
      <c r="GP1520" s="778"/>
      <c r="GQ1520" s="778"/>
      <c r="GR1520" s="778"/>
      <c r="GS1520" s="778"/>
      <c r="GT1520" s="778"/>
      <c r="GU1520" s="778"/>
      <c r="GV1520" s="778"/>
      <c r="GW1520" s="778"/>
      <c r="GX1520" s="778"/>
      <c r="GY1520" s="778"/>
      <c r="GZ1520" s="778"/>
      <c r="HA1520" s="778"/>
      <c r="HB1520" s="778"/>
      <c r="HC1520" s="778"/>
      <c r="HD1520" s="778"/>
      <c r="HE1520" s="778"/>
      <c r="HF1520" s="778"/>
      <c r="HG1520" s="778"/>
      <c r="HH1520" s="778"/>
    </row>
    <row r="1521" spans="1:216" s="782" customFormat="1">
      <c r="A1521" s="779"/>
      <c r="B1521" s="780"/>
      <c r="C1521" s="780"/>
      <c r="D1521" s="780"/>
      <c r="E1521" s="780"/>
      <c r="F1521" s="780"/>
      <c r="G1521" s="780"/>
      <c r="H1521" s="780"/>
      <c r="I1521" s="780"/>
      <c r="J1521" s="780"/>
      <c r="K1521" s="780"/>
      <c r="L1521" s="780"/>
      <c r="M1521" s="780"/>
      <c r="N1521" s="780"/>
      <c r="O1521" s="780"/>
      <c r="P1521" s="780"/>
      <c r="Q1521" s="781"/>
      <c r="R1521" s="778"/>
      <c r="S1521" s="778"/>
      <c r="T1521" s="778"/>
      <c r="U1521" s="778"/>
      <c r="V1521" s="778"/>
      <c r="W1521" s="778"/>
      <c r="X1521" s="778"/>
      <c r="Y1521" s="778"/>
      <c r="Z1521" s="778"/>
      <c r="AA1521" s="778"/>
      <c r="AB1521" s="778"/>
      <c r="AC1521" s="778"/>
      <c r="AD1521" s="778"/>
      <c r="AE1521" s="778"/>
      <c r="AF1521" s="778"/>
      <c r="AG1521" s="778"/>
      <c r="AH1521" s="778"/>
      <c r="AI1521" s="778"/>
      <c r="AJ1521" s="778"/>
      <c r="AK1521" s="778"/>
      <c r="AL1521" s="778"/>
      <c r="AM1521" s="778"/>
      <c r="AN1521" s="778"/>
      <c r="AO1521" s="778"/>
      <c r="AP1521" s="778"/>
      <c r="AQ1521" s="778"/>
      <c r="AR1521" s="778"/>
      <c r="AS1521" s="778"/>
      <c r="AT1521" s="778"/>
      <c r="AU1521" s="778"/>
      <c r="AV1521" s="778"/>
      <c r="AW1521" s="778"/>
      <c r="AX1521" s="778"/>
      <c r="AY1521" s="778"/>
      <c r="AZ1521" s="778"/>
      <c r="BA1521" s="778"/>
      <c r="BB1521" s="778"/>
      <c r="BC1521" s="778"/>
      <c r="BD1521" s="778"/>
      <c r="BE1521" s="778"/>
      <c r="BF1521" s="778"/>
      <c r="BG1521" s="778"/>
      <c r="BH1521" s="778"/>
      <c r="BI1521" s="778"/>
      <c r="BJ1521" s="778"/>
      <c r="BK1521" s="778"/>
      <c r="BL1521" s="778"/>
      <c r="BM1521" s="778"/>
      <c r="BN1521" s="778"/>
      <c r="BO1521" s="778"/>
      <c r="BP1521" s="778"/>
      <c r="BQ1521" s="778"/>
      <c r="BR1521" s="778"/>
      <c r="BS1521" s="778"/>
      <c r="BT1521" s="778"/>
      <c r="BU1521" s="778"/>
      <c r="BV1521" s="778"/>
      <c r="BW1521" s="778"/>
      <c r="BX1521" s="778"/>
      <c r="BY1521" s="778"/>
      <c r="BZ1521" s="778"/>
      <c r="CA1521" s="778"/>
      <c r="CB1521" s="778"/>
      <c r="CC1521" s="778"/>
      <c r="CD1521" s="778"/>
      <c r="CE1521" s="778"/>
      <c r="CF1521" s="778"/>
      <c r="CG1521" s="778"/>
      <c r="CH1521" s="778"/>
      <c r="CI1521" s="778"/>
      <c r="CJ1521" s="778"/>
      <c r="CK1521" s="778"/>
      <c r="CL1521" s="778"/>
      <c r="CM1521" s="778"/>
      <c r="CN1521" s="778"/>
      <c r="CO1521" s="778"/>
      <c r="CP1521" s="778"/>
      <c r="CQ1521" s="778"/>
      <c r="CR1521" s="778"/>
      <c r="CS1521" s="778"/>
      <c r="CT1521" s="778"/>
      <c r="CU1521" s="778"/>
      <c r="CV1521" s="778"/>
      <c r="CW1521" s="778"/>
      <c r="CX1521" s="778"/>
      <c r="CY1521" s="778"/>
      <c r="CZ1521" s="778"/>
      <c r="DA1521" s="778"/>
      <c r="DB1521" s="778"/>
      <c r="DC1521" s="778"/>
      <c r="DD1521" s="778"/>
      <c r="DE1521" s="778"/>
      <c r="DF1521" s="778"/>
      <c r="DG1521" s="778"/>
      <c r="DH1521" s="778"/>
      <c r="DI1521" s="778"/>
      <c r="DJ1521" s="778"/>
      <c r="DK1521" s="778"/>
      <c r="DL1521" s="778"/>
      <c r="DM1521" s="778"/>
      <c r="DN1521" s="778"/>
      <c r="DO1521" s="778"/>
      <c r="DP1521" s="778"/>
      <c r="DQ1521" s="778"/>
      <c r="DR1521" s="778"/>
      <c r="DS1521" s="778"/>
      <c r="DT1521" s="778"/>
      <c r="DU1521" s="778"/>
      <c r="DV1521" s="778"/>
      <c r="DW1521" s="778"/>
      <c r="DX1521" s="778"/>
      <c r="DY1521" s="778"/>
      <c r="DZ1521" s="778"/>
      <c r="EA1521" s="778"/>
      <c r="EB1521" s="778"/>
      <c r="EC1521" s="778"/>
      <c r="ED1521" s="778"/>
      <c r="EE1521" s="778"/>
      <c r="EF1521" s="778"/>
      <c r="EG1521" s="778"/>
      <c r="EH1521" s="778"/>
      <c r="EI1521" s="778"/>
      <c r="EJ1521" s="778"/>
      <c r="EK1521" s="778"/>
      <c r="EL1521" s="778"/>
      <c r="EM1521" s="778"/>
      <c r="EN1521" s="778"/>
      <c r="EO1521" s="778"/>
      <c r="EP1521" s="778"/>
      <c r="EQ1521" s="778"/>
      <c r="ER1521" s="778"/>
      <c r="ES1521" s="778"/>
      <c r="ET1521" s="778"/>
      <c r="EU1521" s="778"/>
      <c r="EV1521" s="778"/>
      <c r="EW1521" s="778"/>
      <c r="EX1521" s="778"/>
      <c r="EY1521" s="778"/>
      <c r="EZ1521" s="778"/>
      <c r="FA1521" s="778"/>
      <c r="FB1521" s="778"/>
      <c r="FC1521" s="778"/>
      <c r="FD1521" s="778"/>
      <c r="FE1521" s="778"/>
      <c r="FF1521" s="778"/>
      <c r="FG1521" s="778"/>
      <c r="FH1521" s="778"/>
      <c r="FI1521" s="778"/>
      <c r="FJ1521" s="778"/>
      <c r="FK1521" s="778"/>
      <c r="FL1521" s="778"/>
      <c r="FM1521" s="778"/>
      <c r="FN1521" s="778"/>
      <c r="FO1521" s="778"/>
      <c r="FP1521" s="778"/>
      <c r="FQ1521" s="778"/>
      <c r="FR1521" s="778"/>
      <c r="FS1521" s="778"/>
      <c r="FT1521" s="778"/>
      <c r="FU1521" s="778"/>
      <c r="FV1521" s="778"/>
      <c r="FW1521" s="778"/>
      <c r="FX1521" s="778"/>
      <c r="FY1521" s="778"/>
      <c r="FZ1521" s="778"/>
      <c r="GA1521" s="778"/>
      <c r="GB1521" s="778"/>
      <c r="GC1521" s="778"/>
      <c r="GD1521" s="778"/>
      <c r="GE1521" s="778"/>
      <c r="GF1521" s="778"/>
      <c r="GG1521" s="778"/>
      <c r="GH1521" s="778"/>
      <c r="GI1521" s="778"/>
      <c r="GJ1521" s="778"/>
      <c r="GK1521" s="778"/>
      <c r="GL1521" s="778"/>
      <c r="GM1521" s="778"/>
      <c r="GN1521" s="778"/>
      <c r="GO1521" s="778"/>
      <c r="GP1521" s="778"/>
      <c r="GQ1521" s="778"/>
      <c r="GR1521" s="778"/>
      <c r="GS1521" s="778"/>
      <c r="GT1521" s="778"/>
      <c r="GU1521" s="778"/>
      <c r="GV1521" s="778"/>
      <c r="GW1521" s="778"/>
      <c r="GX1521" s="778"/>
      <c r="GY1521" s="778"/>
      <c r="GZ1521" s="778"/>
      <c r="HA1521" s="778"/>
      <c r="HB1521" s="778"/>
      <c r="HC1521" s="778"/>
      <c r="HD1521" s="778"/>
      <c r="HE1521" s="778"/>
      <c r="HF1521" s="778"/>
      <c r="HG1521" s="778"/>
      <c r="HH1521" s="778"/>
    </row>
    <row r="1522" spans="1:216" s="782" customFormat="1">
      <c r="A1522" s="779"/>
      <c r="B1522" s="780"/>
      <c r="C1522" s="780"/>
      <c r="D1522" s="780"/>
      <c r="E1522" s="780"/>
      <c r="F1522" s="780"/>
      <c r="G1522" s="780"/>
      <c r="H1522" s="780"/>
      <c r="I1522" s="780"/>
      <c r="J1522" s="780"/>
      <c r="K1522" s="780"/>
      <c r="L1522" s="780"/>
      <c r="M1522" s="780"/>
      <c r="N1522" s="780"/>
      <c r="O1522" s="780"/>
      <c r="P1522" s="780"/>
      <c r="Q1522" s="781"/>
      <c r="R1522" s="778"/>
      <c r="S1522" s="778"/>
      <c r="T1522" s="778"/>
      <c r="U1522" s="778"/>
      <c r="V1522" s="778"/>
      <c r="W1522" s="778"/>
      <c r="X1522" s="778"/>
      <c r="Y1522" s="778"/>
      <c r="Z1522" s="778"/>
      <c r="AA1522" s="778"/>
      <c r="AB1522" s="778"/>
      <c r="AC1522" s="778"/>
      <c r="AD1522" s="778"/>
      <c r="AE1522" s="778"/>
      <c r="AF1522" s="778"/>
      <c r="AG1522" s="778"/>
      <c r="AH1522" s="778"/>
      <c r="AI1522" s="778"/>
      <c r="AJ1522" s="778"/>
      <c r="AK1522" s="778"/>
      <c r="AL1522" s="778"/>
      <c r="AM1522" s="778"/>
      <c r="AN1522" s="778"/>
      <c r="AO1522" s="778"/>
      <c r="AP1522" s="778"/>
      <c r="AQ1522" s="778"/>
      <c r="AR1522" s="778"/>
      <c r="AS1522" s="778"/>
      <c r="AT1522" s="778"/>
      <c r="AU1522" s="778"/>
      <c r="AV1522" s="778"/>
      <c r="AW1522" s="778"/>
      <c r="AX1522" s="778"/>
      <c r="AY1522" s="778"/>
      <c r="AZ1522" s="778"/>
      <c r="BA1522" s="778"/>
      <c r="BB1522" s="778"/>
      <c r="BC1522" s="778"/>
      <c r="BD1522" s="778"/>
      <c r="BE1522" s="778"/>
      <c r="BF1522" s="778"/>
      <c r="BG1522" s="778"/>
      <c r="BH1522" s="778"/>
      <c r="BI1522" s="778"/>
      <c r="BJ1522" s="778"/>
      <c r="BK1522" s="778"/>
      <c r="BL1522" s="778"/>
      <c r="BM1522" s="778"/>
      <c r="BN1522" s="778"/>
      <c r="BO1522" s="778"/>
      <c r="BP1522" s="778"/>
      <c r="BQ1522" s="778"/>
      <c r="BR1522" s="778"/>
      <c r="BS1522" s="778"/>
      <c r="BT1522" s="778"/>
      <c r="BU1522" s="778"/>
      <c r="BV1522" s="778"/>
      <c r="BW1522" s="778"/>
      <c r="BX1522" s="778"/>
      <c r="BY1522" s="778"/>
      <c r="BZ1522" s="778"/>
      <c r="CA1522" s="778"/>
      <c r="CB1522" s="778"/>
      <c r="CC1522" s="778"/>
      <c r="CD1522" s="778"/>
      <c r="CE1522" s="778"/>
      <c r="CF1522" s="778"/>
      <c r="CG1522" s="778"/>
      <c r="CH1522" s="778"/>
      <c r="CI1522" s="778"/>
      <c r="CJ1522" s="778"/>
      <c r="CK1522" s="778"/>
      <c r="CL1522" s="778"/>
      <c r="CM1522" s="778"/>
      <c r="CN1522" s="778"/>
      <c r="CO1522" s="778"/>
      <c r="CP1522" s="778"/>
      <c r="CQ1522" s="778"/>
      <c r="CR1522" s="778"/>
      <c r="CS1522" s="778"/>
      <c r="CT1522" s="778"/>
      <c r="CU1522" s="778"/>
      <c r="CV1522" s="778"/>
      <c r="CW1522" s="778"/>
      <c r="CX1522" s="778"/>
      <c r="CY1522" s="778"/>
      <c r="CZ1522" s="778"/>
      <c r="DA1522" s="778"/>
      <c r="DB1522" s="778"/>
      <c r="DC1522" s="778"/>
      <c r="DD1522" s="778"/>
      <c r="DE1522" s="778"/>
      <c r="DF1522" s="778"/>
      <c r="DG1522" s="778"/>
      <c r="DH1522" s="778"/>
      <c r="DI1522" s="778"/>
      <c r="DJ1522" s="778"/>
      <c r="DK1522" s="778"/>
      <c r="DL1522" s="778"/>
      <c r="DM1522" s="778"/>
      <c r="DN1522" s="778"/>
      <c r="DO1522" s="778"/>
      <c r="DP1522" s="778"/>
      <c r="DQ1522" s="778"/>
      <c r="DR1522" s="778"/>
      <c r="DS1522" s="778"/>
      <c r="DT1522" s="778"/>
      <c r="DU1522" s="778"/>
      <c r="DV1522" s="778"/>
      <c r="DW1522" s="778"/>
      <c r="DX1522" s="778"/>
      <c r="DY1522" s="778"/>
      <c r="DZ1522" s="778"/>
      <c r="EA1522" s="778"/>
      <c r="EB1522" s="778"/>
      <c r="EC1522" s="778"/>
      <c r="ED1522" s="778"/>
      <c r="EE1522" s="778"/>
      <c r="EF1522" s="778"/>
      <c r="EG1522" s="778"/>
      <c r="EH1522" s="778"/>
      <c r="EI1522" s="778"/>
      <c r="EJ1522" s="778"/>
      <c r="EK1522" s="778"/>
      <c r="EL1522" s="778"/>
      <c r="EM1522" s="778"/>
      <c r="EN1522" s="778"/>
      <c r="EO1522" s="778"/>
      <c r="EP1522" s="778"/>
      <c r="EQ1522" s="778"/>
      <c r="ER1522" s="778"/>
      <c r="ES1522" s="778"/>
      <c r="ET1522" s="778"/>
      <c r="EU1522" s="778"/>
      <c r="EV1522" s="778"/>
      <c r="EW1522" s="778"/>
      <c r="EX1522" s="778"/>
      <c r="EY1522" s="778"/>
      <c r="EZ1522" s="778"/>
      <c r="FA1522" s="778"/>
      <c r="FB1522" s="778"/>
      <c r="FC1522" s="778"/>
      <c r="FD1522" s="778"/>
      <c r="FE1522" s="778"/>
      <c r="FF1522" s="778"/>
      <c r="FG1522" s="778"/>
      <c r="FH1522" s="778"/>
      <c r="FI1522" s="778"/>
      <c r="FJ1522" s="778"/>
      <c r="FK1522" s="778"/>
      <c r="FL1522" s="778"/>
      <c r="FM1522" s="778"/>
      <c r="FN1522" s="778"/>
      <c r="FO1522" s="778"/>
      <c r="FP1522" s="778"/>
      <c r="FQ1522" s="778"/>
      <c r="FR1522" s="778"/>
      <c r="FS1522" s="778"/>
      <c r="FT1522" s="778"/>
      <c r="FU1522" s="778"/>
      <c r="FV1522" s="778"/>
      <c r="FW1522" s="778"/>
      <c r="FX1522" s="778"/>
      <c r="FY1522" s="778"/>
      <c r="FZ1522" s="778"/>
      <c r="GA1522" s="778"/>
      <c r="GB1522" s="778"/>
      <c r="GC1522" s="778"/>
      <c r="GD1522" s="778"/>
      <c r="GE1522" s="778"/>
      <c r="GF1522" s="778"/>
      <c r="GG1522" s="778"/>
      <c r="GH1522" s="778"/>
      <c r="GI1522" s="778"/>
      <c r="GJ1522" s="778"/>
      <c r="GK1522" s="778"/>
      <c r="GL1522" s="778"/>
      <c r="GM1522" s="778"/>
      <c r="GN1522" s="778"/>
      <c r="GO1522" s="778"/>
      <c r="GP1522" s="778"/>
      <c r="GQ1522" s="778"/>
      <c r="GR1522" s="778"/>
      <c r="GS1522" s="778"/>
      <c r="GT1522" s="778"/>
      <c r="GU1522" s="778"/>
      <c r="GV1522" s="778"/>
      <c r="GW1522" s="778"/>
      <c r="GX1522" s="778"/>
      <c r="GY1522" s="778"/>
      <c r="GZ1522" s="778"/>
      <c r="HA1522" s="778"/>
      <c r="HB1522" s="778"/>
      <c r="HC1522" s="778"/>
      <c r="HD1522" s="778"/>
      <c r="HE1522" s="778"/>
      <c r="HF1522" s="778"/>
      <c r="HG1522" s="778"/>
      <c r="HH1522" s="778"/>
    </row>
    <row r="1523" spans="1:216" s="782" customFormat="1">
      <c r="A1523" s="779"/>
      <c r="B1523" s="780"/>
      <c r="C1523" s="780"/>
      <c r="D1523" s="780"/>
      <c r="E1523" s="780"/>
      <c r="F1523" s="780"/>
      <c r="G1523" s="780"/>
      <c r="H1523" s="780"/>
      <c r="I1523" s="780"/>
      <c r="J1523" s="780"/>
      <c r="K1523" s="780"/>
      <c r="L1523" s="780"/>
      <c r="M1523" s="780"/>
      <c r="N1523" s="780"/>
      <c r="O1523" s="780"/>
      <c r="P1523" s="780"/>
      <c r="Q1523" s="781"/>
      <c r="R1523" s="778"/>
      <c r="S1523" s="778"/>
      <c r="T1523" s="778"/>
      <c r="U1523" s="778"/>
      <c r="V1523" s="778"/>
      <c r="W1523" s="778"/>
      <c r="X1523" s="778"/>
      <c r="Y1523" s="778"/>
      <c r="Z1523" s="778"/>
      <c r="AA1523" s="778"/>
      <c r="AB1523" s="778"/>
      <c r="AC1523" s="778"/>
      <c r="AD1523" s="778"/>
      <c r="AE1523" s="778"/>
      <c r="AF1523" s="778"/>
      <c r="AG1523" s="778"/>
      <c r="AH1523" s="778"/>
      <c r="AI1523" s="778"/>
      <c r="AJ1523" s="778"/>
      <c r="AK1523" s="778"/>
      <c r="AL1523" s="778"/>
      <c r="AM1523" s="778"/>
      <c r="AN1523" s="778"/>
      <c r="AO1523" s="778"/>
      <c r="AP1523" s="778"/>
      <c r="AQ1523" s="778"/>
      <c r="AR1523" s="778"/>
      <c r="AS1523" s="778"/>
      <c r="AT1523" s="778"/>
      <c r="AU1523" s="778"/>
      <c r="AV1523" s="778"/>
      <c r="AW1523" s="778"/>
      <c r="AX1523" s="778"/>
      <c r="AY1523" s="778"/>
      <c r="AZ1523" s="778"/>
      <c r="BA1523" s="778"/>
      <c r="BB1523" s="778"/>
      <c r="BC1523" s="778"/>
      <c r="BD1523" s="778"/>
      <c r="BE1523" s="778"/>
      <c r="BF1523" s="778"/>
      <c r="BG1523" s="778"/>
      <c r="BH1523" s="778"/>
      <c r="BI1523" s="778"/>
      <c r="BJ1523" s="778"/>
      <c r="BK1523" s="778"/>
      <c r="BL1523" s="778"/>
      <c r="BM1523" s="778"/>
      <c r="BN1523" s="778"/>
      <c r="BO1523" s="778"/>
      <c r="BP1523" s="778"/>
      <c r="BQ1523" s="778"/>
      <c r="BR1523" s="778"/>
      <c r="BS1523" s="778"/>
      <c r="BT1523" s="778"/>
      <c r="BU1523" s="778"/>
      <c r="BV1523" s="778"/>
      <c r="BW1523" s="778"/>
      <c r="BX1523" s="778"/>
      <c r="BY1523" s="778"/>
      <c r="BZ1523" s="778"/>
      <c r="CA1523" s="778"/>
      <c r="CB1523" s="778"/>
      <c r="CC1523" s="778"/>
      <c r="CD1523" s="778"/>
      <c r="CE1523" s="778"/>
      <c r="CF1523" s="778"/>
      <c r="CG1523" s="778"/>
      <c r="CH1523" s="778"/>
      <c r="CI1523" s="778"/>
      <c r="CJ1523" s="778"/>
      <c r="CK1523" s="778"/>
      <c r="CL1523" s="778"/>
      <c r="CM1523" s="778"/>
      <c r="CN1523" s="778"/>
      <c r="CO1523" s="778"/>
      <c r="CP1523" s="778"/>
      <c r="CQ1523" s="778"/>
      <c r="CR1523" s="778"/>
      <c r="CS1523" s="778"/>
      <c r="CT1523" s="778"/>
      <c r="CU1523" s="778"/>
      <c r="CV1523" s="778"/>
      <c r="CW1523" s="778"/>
      <c r="CX1523" s="778"/>
      <c r="CY1523" s="778"/>
      <c r="CZ1523" s="778"/>
      <c r="DA1523" s="778"/>
      <c r="DB1523" s="778"/>
      <c r="DC1523" s="778"/>
      <c r="DD1523" s="778"/>
      <c r="DE1523" s="778"/>
      <c r="DF1523" s="778"/>
      <c r="DG1523" s="778"/>
      <c r="DH1523" s="778"/>
      <c r="DI1523" s="778"/>
      <c r="DJ1523" s="778"/>
      <c r="DK1523" s="778"/>
      <c r="DL1523" s="778"/>
      <c r="DM1523" s="778"/>
      <c r="DN1523" s="778"/>
      <c r="DO1523" s="778"/>
      <c r="DP1523" s="778"/>
      <c r="DQ1523" s="778"/>
      <c r="DR1523" s="778"/>
      <c r="DS1523" s="778"/>
      <c r="DT1523" s="778"/>
      <c r="DU1523" s="778"/>
      <c r="DV1523" s="778"/>
      <c r="DW1523" s="778"/>
      <c r="DX1523" s="778"/>
      <c r="DY1523" s="778"/>
      <c r="DZ1523" s="778"/>
      <c r="EA1523" s="778"/>
      <c r="EB1523" s="778"/>
      <c r="EC1523" s="778"/>
      <c r="ED1523" s="778"/>
      <c r="EE1523" s="778"/>
      <c r="EF1523" s="778"/>
      <c r="EG1523" s="778"/>
      <c r="EH1523" s="778"/>
      <c r="EI1523" s="778"/>
      <c r="EJ1523" s="778"/>
      <c r="EK1523" s="778"/>
      <c r="EL1523" s="778"/>
      <c r="EM1523" s="778"/>
      <c r="EN1523" s="778"/>
      <c r="EO1523" s="778"/>
      <c r="EP1523" s="778"/>
      <c r="EQ1523" s="778"/>
      <c r="ER1523" s="778"/>
      <c r="ES1523" s="778"/>
      <c r="ET1523" s="778"/>
      <c r="EU1523" s="778"/>
      <c r="EV1523" s="778"/>
      <c r="EW1523" s="778"/>
      <c r="EX1523" s="778"/>
      <c r="EY1523" s="778"/>
      <c r="EZ1523" s="778"/>
      <c r="FA1523" s="778"/>
      <c r="FB1523" s="778"/>
      <c r="FC1523" s="778"/>
      <c r="FD1523" s="778"/>
      <c r="FE1523" s="778"/>
      <c r="FF1523" s="778"/>
      <c r="FG1523" s="778"/>
      <c r="FH1523" s="778"/>
      <c r="FI1523" s="778"/>
      <c r="FJ1523" s="778"/>
      <c r="FK1523" s="778"/>
      <c r="FL1523" s="778"/>
      <c r="FM1523" s="778"/>
      <c r="FN1523" s="778"/>
      <c r="FO1523" s="778"/>
      <c r="FP1523" s="778"/>
      <c r="FQ1523" s="778"/>
      <c r="FR1523" s="778"/>
      <c r="FS1523" s="778"/>
      <c r="FT1523" s="778"/>
      <c r="FU1523" s="778"/>
      <c r="FV1523" s="778"/>
      <c r="FW1523" s="778"/>
      <c r="FX1523" s="778"/>
      <c r="FY1523" s="778"/>
      <c r="FZ1523" s="778"/>
      <c r="GA1523" s="778"/>
      <c r="GB1523" s="778"/>
      <c r="GC1523" s="778"/>
      <c r="GD1523" s="778"/>
      <c r="GE1523" s="778"/>
      <c r="GF1523" s="778"/>
      <c r="GG1523" s="778"/>
      <c r="GH1523" s="778"/>
      <c r="GI1523" s="778"/>
      <c r="GJ1523" s="778"/>
      <c r="GK1523" s="778"/>
      <c r="GL1523" s="778"/>
      <c r="GM1523" s="778"/>
      <c r="GN1523" s="778"/>
      <c r="GO1523" s="778"/>
      <c r="GP1523" s="778"/>
      <c r="GQ1523" s="778"/>
      <c r="GR1523" s="778"/>
      <c r="GS1523" s="778"/>
      <c r="GT1523" s="778"/>
      <c r="GU1523" s="778"/>
      <c r="GV1523" s="778"/>
      <c r="GW1523" s="778"/>
      <c r="GX1523" s="778"/>
      <c r="GY1523" s="778"/>
      <c r="GZ1523" s="778"/>
      <c r="HA1523" s="778"/>
      <c r="HB1523" s="778"/>
      <c r="HC1523" s="778"/>
      <c r="HD1523" s="778"/>
      <c r="HE1523" s="778"/>
      <c r="HF1523" s="778"/>
      <c r="HG1523" s="778"/>
      <c r="HH1523" s="778"/>
    </row>
    <row r="1524" spans="1:216" s="782" customFormat="1">
      <c r="A1524" s="779"/>
      <c r="B1524" s="780"/>
      <c r="C1524" s="780"/>
      <c r="D1524" s="780"/>
      <c r="E1524" s="780"/>
      <c r="F1524" s="780"/>
      <c r="G1524" s="780"/>
      <c r="H1524" s="780"/>
      <c r="I1524" s="780"/>
      <c r="J1524" s="780"/>
      <c r="K1524" s="780"/>
      <c r="L1524" s="780"/>
      <c r="M1524" s="780"/>
      <c r="N1524" s="780"/>
      <c r="O1524" s="780"/>
      <c r="P1524" s="780"/>
      <c r="Q1524" s="781"/>
      <c r="R1524" s="778"/>
      <c r="S1524" s="778"/>
      <c r="T1524" s="778"/>
      <c r="U1524" s="778"/>
      <c r="V1524" s="778"/>
      <c r="W1524" s="778"/>
      <c r="X1524" s="778"/>
      <c r="Y1524" s="778"/>
      <c r="Z1524" s="778"/>
      <c r="AA1524" s="778"/>
      <c r="AB1524" s="778"/>
      <c r="AC1524" s="778"/>
      <c r="AD1524" s="778"/>
      <c r="AE1524" s="778"/>
      <c r="AF1524" s="778"/>
      <c r="AG1524" s="778"/>
      <c r="AH1524" s="778"/>
      <c r="AI1524" s="778"/>
      <c r="AJ1524" s="778"/>
      <c r="AK1524" s="778"/>
      <c r="AL1524" s="778"/>
      <c r="AM1524" s="778"/>
      <c r="AN1524" s="778"/>
      <c r="AO1524" s="778"/>
      <c r="AP1524" s="778"/>
      <c r="AQ1524" s="778"/>
      <c r="AR1524" s="778"/>
      <c r="AS1524" s="778"/>
      <c r="AT1524" s="778"/>
      <c r="AU1524" s="778"/>
      <c r="AV1524" s="778"/>
      <c r="AW1524" s="778"/>
      <c r="AX1524" s="778"/>
      <c r="AY1524" s="778"/>
      <c r="AZ1524" s="778"/>
      <c r="BA1524" s="778"/>
      <c r="BB1524" s="778"/>
      <c r="BC1524" s="778"/>
      <c r="BD1524" s="778"/>
      <c r="BE1524" s="778"/>
      <c r="BF1524" s="778"/>
      <c r="BG1524" s="778"/>
      <c r="BH1524" s="778"/>
      <c r="BI1524" s="778"/>
      <c r="BJ1524" s="778"/>
      <c r="BK1524" s="778"/>
      <c r="BL1524" s="778"/>
      <c r="BM1524" s="778"/>
      <c r="BN1524" s="778"/>
      <c r="BO1524" s="778"/>
      <c r="BP1524" s="778"/>
      <c r="BQ1524" s="778"/>
      <c r="BR1524" s="778"/>
      <c r="BS1524" s="778"/>
      <c r="BT1524" s="778"/>
      <c r="BU1524" s="778"/>
      <c r="BV1524" s="778"/>
      <c r="BW1524" s="778"/>
      <c r="BX1524" s="778"/>
      <c r="BY1524" s="778"/>
      <c r="BZ1524" s="778"/>
      <c r="CA1524" s="778"/>
      <c r="CB1524" s="778"/>
      <c r="CC1524" s="778"/>
      <c r="CD1524" s="778"/>
      <c r="CE1524" s="778"/>
      <c r="CF1524" s="778"/>
      <c r="CG1524" s="778"/>
      <c r="CH1524" s="778"/>
      <c r="CI1524" s="778"/>
      <c r="CJ1524" s="778"/>
      <c r="CK1524" s="778"/>
      <c r="CL1524" s="778"/>
      <c r="CM1524" s="778"/>
      <c r="CN1524" s="778"/>
      <c r="CO1524" s="778"/>
      <c r="CP1524" s="778"/>
      <c r="CQ1524" s="778"/>
      <c r="CR1524" s="778"/>
      <c r="CS1524" s="778"/>
      <c r="CT1524" s="778"/>
      <c r="CU1524" s="778"/>
      <c r="CV1524" s="778"/>
      <c r="CW1524" s="778"/>
      <c r="CX1524" s="778"/>
      <c r="CY1524" s="778"/>
      <c r="CZ1524" s="778"/>
      <c r="DA1524" s="778"/>
      <c r="DB1524" s="778"/>
      <c r="DC1524" s="778"/>
      <c r="DD1524" s="778"/>
      <c r="DE1524" s="778"/>
      <c r="DF1524" s="778"/>
      <c r="DG1524" s="778"/>
      <c r="DH1524" s="778"/>
      <c r="DI1524" s="778"/>
      <c r="DJ1524" s="778"/>
      <c r="DK1524" s="778"/>
      <c r="DL1524" s="778"/>
      <c r="DM1524" s="778"/>
      <c r="DN1524" s="778"/>
      <c r="DO1524" s="778"/>
      <c r="DP1524" s="778"/>
      <c r="DQ1524" s="778"/>
      <c r="DR1524" s="778"/>
      <c r="DS1524" s="778"/>
      <c r="DT1524" s="778"/>
      <c r="DU1524" s="778"/>
      <c r="DV1524" s="778"/>
      <c r="DW1524" s="778"/>
      <c r="DX1524" s="778"/>
      <c r="DY1524" s="778"/>
      <c r="DZ1524" s="778"/>
      <c r="EA1524" s="778"/>
      <c r="EB1524" s="778"/>
      <c r="EC1524" s="778"/>
      <c r="ED1524" s="778"/>
      <c r="EE1524" s="778"/>
      <c r="EF1524" s="778"/>
      <c r="EG1524" s="778"/>
      <c r="EH1524" s="778"/>
      <c r="EI1524" s="778"/>
      <c r="EJ1524" s="778"/>
      <c r="EK1524" s="778"/>
      <c r="EL1524" s="778"/>
      <c r="EM1524" s="778"/>
      <c r="EN1524" s="778"/>
      <c r="EO1524" s="778"/>
      <c r="EP1524" s="778"/>
      <c r="EQ1524" s="778"/>
      <c r="ER1524" s="778"/>
      <c r="ES1524" s="778"/>
      <c r="ET1524" s="778"/>
      <c r="EU1524" s="778"/>
      <c r="EV1524" s="778"/>
      <c r="EW1524" s="778"/>
      <c r="EX1524" s="778"/>
      <c r="EY1524" s="778"/>
      <c r="EZ1524" s="778"/>
      <c r="FA1524" s="778"/>
      <c r="FB1524" s="778"/>
      <c r="FC1524" s="778"/>
      <c r="FD1524" s="778"/>
      <c r="FE1524" s="778"/>
      <c r="FF1524" s="778"/>
      <c r="FG1524" s="778"/>
      <c r="FH1524" s="778"/>
      <c r="FI1524" s="778"/>
      <c r="FJ1524" s="778"/>
      <c r="FK1524" s="778"/>
      <c r="FL1524" s="778"/>
      <c r="FM1524" s="778"/>
      <c r="FN1524" s="778"/>
      <c r="FO1524" s="778"/>
      <c r="FP1524" s="778"/>
      <c r="FQ1524" s="778"/>
      <c r="FR1524" s="778"/>
      <c r="FS1524" s="778"/>
      <c r="FT1524" s="778"/>
      <c r="FU1524" s="778"/>
      <c r="FV1524" s="778"/>
      <c r="FW1524" s="778"/>
      <c r="FX1524" s="778"/>
      <c r="FY1524" s="778"/>
      <c r="FZ1524" s="778"/>
      <c r="GA1524" s="778"/>
      <c r="GB1524" s="778"/>
      <c r="GC1524" s="778"/>
      <c r="GD1524" s="778"/>
      <c r="GE1524" s="778"/>
      <c r="GF1524" s="778"/>
      <c r="GG1524" s="778"/>
      <c r="GH1524" s="778"/>
      <c r="GI1524" s="778"/>
      <c r="GJ1524" s="778"/>
      <c r="GK1524" s="778"/>
      <c r="GL1524" s="778"/>
      <c r="GM1524" s="778"/>
      <c r="GN1524" s="778"/>
      <c r="GO1524" s="778"/>
      <c r="GP1524" s="778"/>
      <c r="GQ1524" s="778"/>
      <c r="GR1524" s="778"/>
      <c r="GS1524" s="778"/>
      <c r="GT1524" s="778"/>
      <c r="GU1524" s="778"/>
      <c r="GV1524" s="778"/>
      <c r="GW1524" s="778"/>
      <c r="GX1524" s="778"/>
      <c r="GY1524" s="778"/>
      <c r="GZ1524" s="778"/>
      <c r="HA1524" s="778"/>
      <c r="HB1524" s="778"/>
      <c r="HC1524" s="778"/>
      <c r="HD1524" s="778"/>
      <c r="HE1524" s="778"/>
      <c r="HF1524" s="778"/>
      <c r="HG1524" s="778"/>
      <c r="HH1524" s="778"/>
    </row>
    <row r="1525" spans="1:216" s="782" customFormat="1">
      <c r="A1525" s="779"/>
      <c r="B1525" s="780"/>
      <c r="C1525" s="780"/>
      <c r="D1525" s="780"/>
      <c r="E1525" s="780"/>
      <c r="F1525" s="780"/>
      <c r="G1525" s="780"/>
      <c r="H1525" s="780"/>
      <c r="I1525" s="780"/>
      <c r="J1525" s="780"/>
      <c r="K1525" s="780"/>
      <c r="L1525" s="780"/>
      <c r="M1525" s="780"/>
      <c r="N1525" s="780"/>
      <c r="O1525" s="780"/>
      <c r="P1525" s="780"/>
      <c r="Q1525" s="781"/>
      <c r="R1525" s="778"/>
      <c r="S1525" s="778"/>
      <c r="T1525" s="778"/>
      <c r="U1525" s="778"/>
      <c r="V1525" s="778"/>
      <c r="W1525" s="778"/>
      <c r="X1525" s="778"/>
      <c r="Y1525" s="778"/>
      <c r="Z1525" s="778"/>
      <c r="AA1525" s="778"/>
      <c r="AB1525" s="778"/>
      <c r="AC1525" s="778"/>
      <c r="AD1525" s="778"/>
      <c r="AE1525" s="778"/>
      <c r="AF1525" s="778"/>
      <c r="AG1525" s="778"/>
      <c r="AH1525" s="778"/>
      <c r="AI1525" s="778"/>
      <c r="AJ1525" s="778"/>
      <c r="AK1525" s="778"/>
      <c r="AL1525" s="778"/>
      <c r="AM1525" s="778"/>
      <c r="AN1525" s="778"/>
      <c r="AO1525" s="778"/>
      <c r="AP1525" s="778"/>
      <c r="AQ1525" s="778"/>
      <c r="AR1525" s="778"/>
      <c r="AS1525" s="778"/>
      <c r="AT1525" s="778"/>
      <c r="AU1525" s="778"/>
      <c r="AV1525" s="778"/>
      <c r="AW1525" s="778"/>
      <c r="AX1525" s="778"/>
      <c r="AY1525" s="778"/>
      <c r="AZ1525" s="778"/>
      <c r="BA1525" s="778"/>
      <c r="BB1525" s="778"/>
      <c r="BC1525" s="778"/>
      <c r="BD1525" s="778"/>
      <c r="BE1525" s="778"/>
      <c r="BF1525" s="778"/>
      <c r="BG1525" s="778"/>
      <c r="BH1525" s="778"/>
      <c r="BI1525" s="778"/>
      <c r="BJ1525" s="778"/>
      <c r="BK1525" s="778"/>
      <c r="BL1525" s="778"/>
      <c r="BM1525" s="778"/>
      <c r="BN1525" s="778"/>
      <c r="BO1525" s="778"/>
      <c r="BP1525" s="778"/>
      <c r="BQ1525" s="778"/>
      <c r="BR1525" s="778"/>
      <c r="BS1525" s="778"/>
      <c r="BT1525" s="778"/>
      <c r="BU1525" s="778"/>
      <c r="BV1525" s="778"/>
      <c r="BW1525" s="778"/>
      <c r="BX1525" s="778"/>
      <c r="BY1525" s="778"/>
      <c r="BZ1525" s="778"/>
      <c r="CA1525" s="778"/>
      <c r="CB1525" s="778"/>
      <c r="CC1525" s="778"/>
      <c r="CD1525" s="778"/>
      <c r="CE1525" s="778"/>
      <c r="CF1525" s="778"/>
      <c r="CG1525" s="778"/>
      <c r="CH1525" s="778"/>
      <c r="CI1525" s="778"/>
      <c r="CJ1525" s="778"/>
      <c r="CK1525" s="778"/>
      <c r="CL1525" s="778"/>
      <c r="CM1525" s="778"/>
      <c r="CN1525" s="778"/>
      <c r="CO1525" s="778"/>
      <c r="CP1525" s="778"/>
      <c r="CQ1525" s="778"/>
      <c r="CR1525" s="778"/>
      <c r="CS1525" s="778"/>
      <c r="CT1525" s="778"/>
      <c r="CU1525" s="778"/>
      <c r="CV1525" s="778"/>
      <c r="CW1525" s="778"/>
      <c r="CX1525" s="778"/>
      <c r="CY1525" s="778"/>
      <c r="CZ1525" s="778"/>
      <c r="DA1525" s="778"/>
      <c r="DB1525" s="778"/>
      <c r="DC1525" s="778"/>
      <c r="DD1525" s="778"/>
      <c r="DE1525" s="778"/>
      <c r="DF1525" s="778"/>
      <c r="DG1525" s="778"/>
      <c r="DH1525" s="778"/>
      <c r="DI1525" s="778"/>
      <c r="DJ1525" s="778"/>
      <c r="DK1525" s="778"/>
      <c r="DL1525" s="778"/>
      <c r="DM1525" s="778"/>
      <c r="DN1525" s="778"/>
      <c r="DO1525" s="778"/>
      <c r="DP1525" s="778"/>
      <c r="DQ1525" s="778"/>
      <c r="DR1525" s="778"/>
      <c r="DS1525" s="778"/>
      <c r="DT1525" s="778"/>
      <c r="DU1525" s="778"/>
      <c r="DV1525" s="778"/>
      <c r="DW1525" s="778"/>
      <c r="DX1525" s="778"/>
      <c r="DY1525" s="778"/>
      <c r="DZ1525" s="778"/>
      <c r="EA1525" s="778"/>
      <c r="EB1525" s="778"/>
      <c r="EC1525" s="778"/>
      <c r="ED1525" s="778"/>
      <c r="EE1525" s="778"/>
      <c r="EF1525" s="778"/>
      <c r="EG1525" s="778"/>
      <c r="EH1525" s="778"/>
      <c r="EI1525" s="778"/>
      <c r="EJ1525" s="778"/>
      <c r="EK1525" s="778"/>
      <c r="EL1525" s="778"/>
      <c r="EM1525" s="778"/>
      <c r="EN1525" s="778"/>
      <c r="EO1525" s="778"/>
      <c r="EP1525" s="778"/>
      <c r="EQ1525" s="778"/>
      <c r="ER1525" s="778"/>
      <c r="ES1525" s="778"/>
      <c r="ET1525" s="778"/>
      <c r="EU1525" s="778"/>
      <c r="EV1525" s="778"/>
      <c r="EW1525" s="778"/>
      <c r="EX1525" s="778"/>
      <c r="EY1525" s="778"/>
      <c r="EZ1525" s="778"/>
      <c r="FA1525" s="778"/>
      <c r="FB1525" s="778"/>
      <c r="FC1525" s="778"/>
      <c r="FD1525" s="778"/>
      <c r="FE1525" s="778"/>
      <c r="FF1525" s="778"/>
      <c r="FG1525" s="778"/>
      <c r="FH1525" s="778"/>
      <c r="FI1525" s="778"/>
      <c r="FJ1525" s="778"/>
      <c r="FK1525" s="778"/>
      <c r="FL1525" s="778"/>
      <c r="FM1525" s="778"/>
      <c r="FN1525" s="778"/>
      <c r="FO1525" s="778"/>
      <c r="FP1525" s="778"/>
      <c r="FQ1525" s="778"/>
      <c r="FR1525" s="778"/>
      <c r="FS1525" s="778"/>
      <c r="FT1525" s="778"/>
      <c r="FU1525" s="778"/>
      <c r="FV1525" s="778"/>
      <c r="FW1525" s="778"/>
      <c r="FX1525" s="778"/>
      <c r="FY1525" s="778"/>
      <c r="FZ1525" s="778"/>
      <c r="GA1525" s="778"/>
      <c r="GB1525" s="778"/>
      <c r="GC1525" s="778"/>
      <c r="GD1525" s="778"/>
      <c r="GE1525" s="778"/>
      <c r="GF1525" s="778"/>
      <c r="GG1525" s="778"/>
      <c r="GH1525" s="778"/>
      <c r="GI1525" s="778"/>
      <c r="GJ1525" s="778"/>
      <c r="GK1525" s="778"/>
      <c r="GL1525" s="778"/>
      <c r="GM1525" s="778"/>
      <c r="GN1525" s="778"/>
      <c r="GO1525" s="778"/>
      <c r="GP1525" s="778"/>
      <c r="GQ1525" s="778"/>
      <c r="GR1525" s="778"/>
      <c r="GS1525" s="778"/>
      <c r="GT1525" s="778"/>
      <c r="GU1525" s="778"/>
      <c r="GV1525" s="778"/>
      <c r="GW1525" s="778"/>
      <c r="GX1525" s="778"/>
      <c r="GY1525" s="778"/>
      <c r="GZ1525" s="778"/>
      <c r="HA1525" s="778"/>
      <c r="HB1525" s="778"/>
      <c r="HC1525" s="778"/>
      <c r="HD1525" s="778"/>
      <c r="HE1525" s="778"/>
      <c r="HF1525" s="778"/>
      <c r="HG1525" s="778"/>
      <c r="HH1525" s="778"/>
    </row>
    <row r="1526" spans="1:216" s="782" customFormat="1">
      <c r="A1526" s="779"/>
      <c r="B1526" s="780"/>
      <c r="C1526" s="780"/>
      <c r="D1526" s="780"/>
      <c r="E1526" s="780"/>
      <c r="F1526" s="780"/>
      <c r="G1526" s="780"/>
      <c r="H1526" s="780"/>
      <c r="I1526" s="780"/>
      <c r="J1526" s="780"/>
      <c r="K1526" s="780"/>
      <c r="L1526" s="780"/>
      <c r="M1526" s="780"/>
      <c r="N1526" s="780"/>
      <c r="O1526" s="780"/>
      <c r="P1526" s="780"/>
      <c r="Q1526" s="781"/>
      <c r="R1526" s="778"/>
      <c r="S1526" s="778"/>
      <c r="T1526" s="778"/>
      <c r="U1526" s="778"/>
      <c r="V1526" s="778"/>
      <c r="W1526" s="778"/>
      <c r="X1526" s="778"/>
      <c r="Y1526" s="778"/>
      <c r="Z1526" s="778"/>
      <c r="AA1526" s="778"/>
      <c r="AB1526" s="778"/>
      <c r="AC1526" s="778"/>
      <c r="AD1526" s="778"/>
      <c r="AE1526" s="778"/>
      <c r="AF1526" s="778"/>
      <c r="AG1526" s="778"/>
      <c r="AH1526" s="778"/>
      <c r="AI1526" s="778"/>
      <c r="AJ1526" s="778"/>
      <c r="AK1526" s="778"/>
      <c r="AL1526" s="778"/>
      <c r="AM1526" s="778"/>
      <c r="AN1526" s="778"/>
      <c r="AO1526" s="778"/>
      <c r="AP1526" s="778"/>
      <c r="AQ1526" s="778"/>
      <c r="AR1526" s="778"/>
      <c r="AS1526" s="778"/>
      <c r="AT1526" s="778"/>
      <c r="AU1526" s="778"/>
      <c r="AV1526" s="778"/>
      <c r="AW1526" s="778"/>
      <c r="AX1526" s="778"/>
      <c r="AY1526" s="778"/>
      <c r="AZ1526" s="778"/>
      <c r="BA1526" s="778"/>
      <c r="BB1526" s="778"/>
      <c r="BC1526" s="778"/>
      <c r="BD1526" s="778"/>
      <c r="BE1526" s="778"/>
      <c r="BF1526" s="778"/>
      <c r="BG1526" s="778"/>
      <c r="BH1526" s="778"/>
      <c r="BI1526" s="778"/>
      <c r="BJ1526" s="778"/>
      <c r="BK1526" s="778"/>
      <c r="BL1526" s="778"/>
      <c r="BM1526" s="778"/>
      <c r="BN1526" s="778"/>
      <c r="BO1526" s="778"/>
      <c r="BP1526" s="778"/>
      <c r="BQ1526" s="778"/>
      <c r="BR1526" s="778"/>
      <c r="BS1526" s="778"/>
      <c r="BT1526" s="778"/>
      <c r="BU1526" s="778"/>
      <c r="BV1526" s="778"/>
      <c r="BW1526" s="778"/>
      <c r="BX1526" s="778"/>
      <c r="BY1526" s="778"/>
      <c r="BZ1526" s="778"/>
      <c r="CA1526" s="778"/>
      <c r="CB1526" s="778"/>
      <c r="CC1526" s="778"/>
      <c r="CD1526" s="778"/>
      <c r="CE1526" s="778"/>
      <c r="CF1526" s="778"/>
      <c r="CG1526" s="778"/>
      <c r="CH1526" s="778"/>
      <c r="CI1526" s="778"/>
      <c r="CJ1526" s="778"/>
      <c r="CK1526" s="778"/>
      <c r="CL1526" s="778"/>
      <c r="CM1526" s="778"/>
      <c r="CN1526" s="778"/>
      <c r="CO1526" s="778"/>
      <c r="CP1526" s="778"/>
      <c r="CQ1526" s="778"/>
      <c r="CR1526" s="778"/>
      <c r="CS1526" s="778"/>
      <c r="CT1526" s="778"/>
      <c r="CU1526" s="778"/>
      <c r="CV1526" s="778"/>
      <c r="CW1526" s="778"/>
      <c r="CX1526" s="778"/>
      <c r="CY1526" s="778"/>
      <c r="CZ1526" s="778"/>
      <c r="DA1526" s="778"/>
      <c r="DB1526" s="778"/>
      <c r="DC1526" s="778"/>
      <c r="DD1526" s="778"/>
      <c r="DE1526" s="778"/>
      <c r="DF1526" s="778"/>
      <c r="DG1526" s="778"/>
      <c r="DH1526" s="778"/>
      <c r="DI1526" s="778"/>
      <c r="DJ1526" s="778"/>
      <c r="DK1526" s="778"/>
      <c r="DL1526" s="778"/>
      <c r="DM1526" s="778"/>
      <c r="DN1526" s="778"/>
      <c r="DO1526" s="778"/>
      <c r="DP1526" s="778"/>
      <c r="DQ1526" s="778"/>
      <c r="DR1526" s="778"/>
      <c r="DS1526" s="778"/>
      <c r="DT1526" s="778"/>
      <c r="DU1526" s="778"/>
      <c r="DV1526" s="778"/>
      <c r="DW1526" s="778"/>
      <c r="DX1526" s="778"/>
      <c r="DY1526" s="778"/>
      <c r="DZ1526" s="778"/>
      <c r="EA1526" s="778"/>
      <c r="EB1526" s="778"/>
      <c r="EC1526" s="778"/>
      <c r="ED1526" s="778"/>
      <c r="EE1526" s="778"/>
      <c r="EF1526" s="778"/>
      <c r="EG1526" s="778"/>
      <c r="EH1526" s="778"/>
      <c r="EI1526" s="778"/>
      <c r="EJ1526" s="778"/>
      <c r="EK1526" s="778"/>
      <c r="EL1526" s="778"/>
      <c r="EM1526" s="778"/>
      <c r="EN1526" s="778"/>
      <c r="EO1526" s="778"/>
      <c r="EP1526" s="778"/>
      <c r="EQ1526" s="778"/>
      <c r="ER1526" s="778"/>
      <c r="ES1526" s="778"/>
      <c r="ET1526" s="778"/>
      <c r="EU1526" s="778"/>
      <c r="EV1526" s="778"/>
      <c r="EW1526" s="778"/>
      <c r="EX1526" s="778"/>
      <c r="EY1526" s="778"/>
      <c r="EZ1526" s="778"/>
      <c r="FA1526" s="778"/>
      <c r="FB1526" s="778"/>
      <c r="FC1526" s="778"/>
      <c r="FD1526" s="778"/>
      <c r="FE1526" s="778"/>
      <c r="FF1526" s="778"/>
      <c r="FG1526" s="778"/>
      <c r="FH1526" s="778"/>
      <c r="FI1526" s="778"/>
      <c r="FJ1526" s="778"/>
      <c r="FK1526" s="778"/>
      <c r="FL1526" s="778"/>
      <c r="FM1526" s="778"/>
      <c r="FN1526" s="778"/>
      <c r="FO1526" s="778"/>
      <c r="FP1526" s="778"/>
      <c r="FQ1526" s="778"/>
      <c r="FR1526" s="778"/>
      <c r="FS1526" s="778"/>
      <c r="FT1526" s="778"/>
      <c r="FU1526" s="778"/>
      <c r="FV1526" s="778"/>
      <c r="FW1526" s="778"/>
      <c r="FX1526" s="778"/>
      <c r="FY1526" s="778"/>
      <c r="FZ1526" s="778"/>
      <c r="GA1526" s="778"/>
      <c r="GB1526" s="778"/>
      <c r="GC1526" s="778"/>
      <c r="GD1526" s="778"/>
      <c r="GE1526" s="778"/>
      <c r="GF1526" s="778"/>
      <c r="GG1526" s="778"/>
      <c r="GH1526" s="778"/>
      <c r="GI1526" s="778"/>
      <c r="GJ1526" s="778"/>
      <c r="GK1526" s="778"/>
      <c r="GL1526" s="778"/>
      <c r="GM1526" s="778"/>
      <c r="GN1526" s="778"/>
      <c r="GO1526" s="778"/>
      <c r="GP1526" s="778"/>
      <c r="GQ1526" s="778"/>
      <c r="GR1526" s="778"/>
      <c r="GS1526" s="778"/>
      <c r="GT1526" s="778"/>
      <c r="GU1526" s="778"/>
      <c r="GV1526" s="778"/>
      <c r="GW1526" s="778"/>
      <c r="GX1526" s="778"/>
      <c r="GY1526" s="778"/>
      <c r="GZ1526" s="778"/>
      <c r="HA1526" s="778"/>
      <c r="HB1526" s="778"/>
      <c r="HC1526" s="778"/>
      <c r="HD1526" s="778"/>
      <c r="HE1526" s="778"/>
      <c r="HF1526" s="778"/>
      <c r="HG1526" s="778"/>
      <c r="HH1526" s="778"/>
    </row>
    <row r="1527" spans="1:216" s="782" customFormat="1">
      <c r="A1527" s="779"/>
      <c r="B1527" s="780"/>
      <c r="C1527" s="780"/>
      <c r="D1527" s="780"/>
      <c r="E1527" s="780"/>
      <c r="F1527" s="780"/>
      <c r="G1527" s="780"/>
      <c r="H1527" s="780"/>
      <c r="I1527" s="780"/>
      <c r="J1527" s="780"/>
      <c r="K1527" s="780"/>
      <c r="L1527" s="780"/>
      <c r="M1527" s="780"/>
      <c r="N1527" s="780"/>
      <c r="O1527" s="780"/>
      <c r="P1527" s="780"/>
      <c r="Q1527" s="781"/>
      <c r="R1527" s="778"/>
      <c r="S1527" s="778"/>
      <c r="T1527" s="778"/>
      <c r="U1527" s="778"/>
      <c r="V1527" s="778"/>
      <c r="W1527" s="778"/>
      <c r="X1527" s="778"/>
      <c r="Y1527" s="778"/>
      <c r="Z1527" s="778"/>
      <c r="AA1527" s="778"/>
      <c r="AB1527" s="778"/>
      <c r="AC1527" s="778"/>
      <c r="AD1527" s="778"/>
      <c r="AE1527" s="778"/>
      <c r="AF1527" s="778"/>
      <c r="AG1527" s="778"/>
      <c r="AH1527" s="778"/>
      <c r="AI1527" s="778"/>
      <c r="AJ1527" s="778"/>
      <c r="AK1527" s="778"/>
      <c r="AL1527" s="778"/>
      <c r="AM1527" s="778"/>
      <c r="AN1527" s="778"/>
      <c r="AO1527" s="778"/>
      <c r="AP1527" s="778"/>
      <c r="AQ1527" s="778"/>
      <c r="AR1527" s="778"/>
      <c r="AS1527" s="778"/>
      <c r="AT1527" s="778"/>
      <c r="AU1527" s="778"/>
      <c r="AV1527" s="778"/>
      <c r="AW1527" s="778"/>
      <c r="AX1527" s="778"/>
      <c r="AY1527" s="778"/>
      <c r="AZ1527" s="778"/>
      <c r="BA1527" s="778"/>
      <c r="BB1527" s="778"/>
      <c r="BC1527" s="778"/>
      <c r="BD1527" s="778"/>
      <c r="BE1527" s="778"/>
      <c r="BF1527" s="778"/>
      <c r="BG1527" s="778"/>
      <c r="BH1527" s="778"/>
      <c r="BI1527" s="778"/>
      <c r="BJ1527" s="778"/>
      <c r="BK1527" s="778"/>
      <c r="BL1527" s="778"/>
      <c r="BM1527" s="778"/>
      <c r="BN1527" s="778"/>
      <c r="BO1527" s="778"/>
      <c r="BP1527" s="778"/>
      <c r="BQ1527" s="778"/>
      <c r="BR1527" s="778"/>
      <c r="BS1527" s="778"/>
      <c r="BT1527" s="778"/>
      <c r="BU1527" s="778"/>
      <c r="BV1527" s="778"/>
      <c r="BW1527" s="778"/>
      <c r="BX1527" s="778"/>
      <c r="BY1527" s="778"/>
      <c r="BZ1527" s="778"/>
      <c r="CA1527" s="778"/>
      <c r="CB1527" s="778"/>
      <c r="CC1527" s="778"/>
      <c r="CD1527" s="778"/>
      <c r="CE1527" s="778"/>
      <c r="CF1527" s="778"/>
      <c r="CG1527" s="778"/>
      <c r="CH1527" s="778"/>
      <c r="CI1527" s="778"/>
      <c r="CJ1527" s="778"/>
      <c r="CK1527" s="778"/>
      <c r="CL1527" s="778"/>
      <c r="CM1527" s="778"/>
      <c r="CN1527" s="778"/>
      <c r="CO1527" s="778"/>
      <c r="CP1527" s="778"/>
      <c r="CQ1527" s="778"/>
      <c r="CR1527" s="778"/>
      <c r="CS1527" s="778"/>
      <c r="CT1527" s="778"/>
      <c r="CU1527" s="778"/>
      <c r="CV1527" s="778"/>
      <c r="CW1527" s="778"/>
      <c r="CX1527" s="778"/>
      <c r="CY1527" s="778"/>
      <c r="CZ1527" s="778"/>
      <c r="DA1527" s="778"/>
      <c r="DB1527" s="778"/>
      <c r="DC1527" s="778"/>
      <c r="DD1527" s="778"/>
      <c r="DE1527" s="778"/>
      <c r="DF1527" s="778"/>
      <c r="DG1527" s="778"/>
      <c r="DH1527" s="778"/>
      <c r="DI1527" s="778"/>
      <c r="DJ1527" s="778"/>
      <c r="DK1527" s="778"/>
      <c r="DL1527" s="778"/>
      <c r="DM1527" s="778"/>
      <c r="DN1527" s="778"/>
      <c r="DO1527" s="778"/>
      <c r="DP1527" s="778"/>
      <c r="DQ1527" s="778"/>
      <c r="DR1527" s="778"/>
      <c r="DS1527" s="778"/>
      <c r="DT1527" s="778"/>
      <c r="DU1527" s="778"/>
      <c r="DV1527" s="778"/>
      <c r="DW1527" s="778"/>
      <c r="DX1527" s="778"/>
      <c r="DY1527" s="778"/>
      <c r="DZ1527" s="778"/>
      <c r="EA1527" s="778"/>
      <c r="EB1527" s="778"/>
      <c r="EC1527" s="778"/>
      <c r="ED1527" s="778"/>
      <c r="EE1527" s="778"/>
      <c r="EF1527" s="778"/>
      <c r="EG1527" s="778"/>
      <c r="EH1527" s="778"/>
      <c r="EI1527" s="778"/>
      <c r="EJ1527" s="778"/>
      <c r="EK1527" s="778"/>
      <c r="EL1527" s="778"/>
      <c r="EM1527" s="778"/>
      <c r="EN1527" s="778"/>
      <c r="EO1527" s="778"/>
      <c r="EP1527" s="778"/>
      <c r="EQ1527" s="778"/>
      <c r="ER1527" s="778"/>
      <c r="ES1527" s="778"/>
      <c r="ET1527" s="778"/>
      <c r="EU1527" s="778"/>
      <c r="EV1527" s="778"/>
      <c r="EW1527" s="778"/>
      <c r="EX1527" s="778"/>
      <c r="EY1527" s="778"/>
      <c r="EZ1527" s="778"/>
      <c r="FA1527" s="778"/>
      <c r="FB1527" s="778"/>
      <c r="FC1527" s="778"/>
      <c r="FD1527" s="778"/>
      <c r="FE1527" s="778"/>
      <c r="FF1527" s="778"/>
      <c r="FG1527" s="778"/>
      <c r="FH1527" s="778"/>
      <c r="FI1527" s="778"/>
      <c r="FJ1527" s="778"/>
      <c r="FK1527" s="778"/>
      <c r="FL1527" s="778"/>
      <c r="FM1527" s="778"/>
      <c r="FN1527" s="778"/>
      <c r="FO1527" s="778"/>
      <c r="FP1527" s="778"/>
      <c r="FQ1527" s="778"/>
      <c r="FR1527" s="778"/>
      <c r="FS1527" s="778"/>
      <c r="FT1527" s="778"/>
      <c r="FU1527" s="778"/>
      <c r="FV1527" s="778"/>
      <c r="FW1527" s="778"/>
      <c r="FX1527" s="778"/>
      <c r="FY1527" s="778"/>
      <c r="FZ1527" s="778"/>
      <c r="GA1527" s="778"/>
      <c r="GB1527" s="778"/>
      <c r="GC1527" s="778"/>
      <c r="GD1527" s="778"/>
      <c r="GE1527" s="778"/>
      <c r="GF1527" s="778"/>
      <c r="GG1527" s="778"/>
      <c r="GH1527" s="778"/>
      <c r="GI1527" s="778"/>
      <c r="GJ1527" s="778"/>
      <c r="GK1527" s="778"/>
      <c r="GL1527" s="778"/>
      <c r="GM1527" s="778"/>
      <c r="GN1527" s="778"/>
      <c r="GO1527" s="778"/>
      <c r="GP1527" s="778"/>
      <c r="GQ1527" s="778"/>
      <c r="GR1527" s="778"/>
      <c r="GS1527" s="778"/>
      <c r="GT1527" s="778"/>
      <c r="GU1527" s="778"/>
      <c r="GV1527" s="778"/>
      <c r="GW1527" s="778"/>
      <c r="GX1527" s="778"/>
      <c r="GY1527" s="778"/>
      <c r="GZ1527" s="778"/>
      <c r="HA1527" s="778"/>
      <c r="HB1527" s="778"/>
      <c r="HC1527" s="778"/>
      <c r="HD1527" s="778"/>
      <c r="HE1527" s="778"/>
      <c r="HF1527" s="778"/>
      <c r="HG1527" s="778"/>
      <c r="HH1527" s="778"/>
    </row>
    <row r="1528" spans="1:216" s="782" customFormat="1">
      <c r="A1528" s="779"/>
      <c r="B1528" s="780"/>
      <c r="C1528" s="780"/>
      <c r="D1528" s="780"/>
      <c r="E1528" s="780"/>
      <c r="F1528" s="780"/>
      <c r="G1528" s="780"/>
      <c r="H1528" s="780"/>
      <c r="I1528" s="780"/>
      <c r="J1528" s="780"/>
      <c r="K1528" s="780"/>
      <c r="L1528" s="780"/>
      <c r="M1528" s="780"/>
      <c r="N1528" s="780"/>
      <c r="O1528" s="780"/>
      <c r="P1528" s="780"/>
      <c r="Q1528" s="781"/>
      <c r="R1528" s="778"/>
      <c r="S1528" s="778"/>
      <c r="T1528" s="778"/>
      <c r="U1528" s="778"/>
      <c r="V1528" s="778"/>
      <c r="W1528" s="778"/>
      <c r="X1528" s="778"/>
      <c r="Y1528" s="778"/>
      <c r="Z1528" s="778"/>
      <c r="AA1528" s="778"/>
      <c r="AB1528" s="778"/>
      <c r="AC1528" s="778"/>
      <c r="AD1528" s="778"/>
      <c r="AE1528" s="778"/>
      <c r="AF1528" s="778"/>
      <c r="AG1528" s="778"/>
      <c r="AH1528" s="778"/>
      <c r="AI1528" s="778"/>
      <c r="AJ1528" s="778"/>
      <c r="AK1528" s="778"/>
      <c r="AL1528" s="778"/>
      <c r="AM1528" s="778"/>
      <c r="AN1528" s="778"/>
      <c r="AO1528" s="778"/>
      <c r="AP1528" s="778"/>
      <c r="AQ1528" s="778"/>
      <c r="AR1528" s="778"/>
      <c r="AS1528" s="778"/>
      <c r="AT1528" s="778"/>
      <c r="AU1528" s="778"/>
      <c r="AV1528" s="778"/>
      <c r="AW1528" s="778"/>
      <c r="AX1528" s="778"/>
      <c r="AY1528" s="778"/>
      <c r="AZ1528" s="778"/>
      <c r="BA1528" s="778"/>
      <c r="BB1528" s="778"/>
      <c r="BC1528" s="778"/>
      <c r="BD1528" s="778"/>
      <c r="BE1528" s="778"/>
      <c r="BF1528" s="778"/>
      <c r="BG1528" s="778"/>
      <c r="BH1528" s="778"/>
      <c r="BI1528" s="778"/>
      <c r="BJ1528" s="778"/>
      <c r="BK1528" s="778"/>
      <c r="BL1528" s="778"/>
      <c r="BM1528" s="778"/>
      <c r="BN1528" s="778"/>
      <c r="BO1528" s="778"/>
      <c r="BP1528" s="778"/>
      <c r="BQ1528" s="778"/>
      <c r="BR1528" s="778"/>
      <c r="BS1528" s="778"/>
      <c r="BT1528" s="778"/>
      <c r="BU1528" s="778"/>
      <c r="BV1528" s="778"/>
      <c r="BW1528" s="778"/>
      <c r="BX1528" s="778"/>
      <c r="BY1528" s="778"/>
      <c r="BZ1528" s="778"/>
      <c r="CA1528" s="778"/>
      <c r="CB1528" s="778"/>
      <c r="CC1528" s="778"/>
      <c r="CD1528" s="778"/>
      <c r="CE1528" s="778"/>
      <c r="CF1528" s="778"/>
      <c r="CG1528" s="778"/>
      <c r="CH1528" s="778"/>
      <c r="CI1528" s="778"/>
      <c r="CJ1528" s="778"/>
      <c r="CK1528" s="778"/>
      <c r="CL1528" s="778"/>
      <c r="CM1528" s="778"/>
      <c r="CN1528" s="778"/>
      <c r="CO1528" s="778"/>
      <c r="CP1528" s="778"/>
      <c r="CQ1528" s="778"/>
      <c r="CR1528" s="778"/>
      <c r="CS1528" s="778"/>
      <c r="CT1528" s="778"/>
      <c r="CU1528" s="778"/>
      <c r="CV1528" s="778"/>
      <c r="CW1528" s="778"/>
      <c r="CX1528" s="778"/>
      <c r="CY1528" s="778"/>
      <c r="CZ1528" s="778"/>
      <c r="DA1528" s="778"/>
      <c r="DB1528" s="778"/>
      <c r="DC1528" s="778"/>
      <c r="DD1528" s="778"/>
      <c r="DE1528" s="778"/>
      <c r="DF1528" s="778"/>
      <c r="DG1528" s="778"/>
      <c r="DH1528" s="778"/>
      <c r="DI1528" s="778"/>
      <c r="DJ1528" s="778"/>
      <c r="DK1528" s="778"/>
      <c r="DL1528" s="778"/>
      <c r="DM1528" s="778"/>
      <c r="DN1528" s="778"/>
      <c r="DO1528" s="778"/>
      <c r="DP1528" s="778"/>
      <c r="DQ1528" s="778"/>
      <c r="DR1528" s="778"/>
      <c r="DS1528" s="778"/>
      <c r="DT1528" s="778"/>
      <c r="DU1528" s="778"/>
      <c r="DV1528" s="778"/>
      <c r="DW1528" s="778"/>
      <c r="DX1528" s="778"/>
      <c r="DY1528" s="778"/>
      <c r="DZ1528" s="778"/>
      <c r="EA1528" s="778"/>
      <c r="EB1528" s="778"/>
      <c r="EC1528" s="778"/>
      <c r="ED1528" s="778"/>
      <c r="EE1528" s="778"/>
      <c r="EF1528" s="778"/>
      <c r="EG1528" s="778"/>
      <c r="EH1528" s="778"/>
      <c r="EI1528" s="778"/>
      <c r="EJ1528" s="778"/>
      <c r="EK1528" s="778"/>
      <c r="EL1528" s="778"/>
      <c r="EM1528" s="778"/>
      <c r="EN1528" s="778"/>
      <c r="EO1528" s="778"/>
      <c r="EP1528" s="778"/>
      <c r="EQ1528" s="778"/>
      <c r="ER1528" s="778"/>
      <c r="ES1528" s="778"/>
      <c r="ET1528" s="778"/>
      <c r="EU1528" s="778"/>
      <c r="EV1528" s="778"/>
      <c r="EW1528" s="778"/>
      <c r="EX1528" s="778"/>
      <c r="EY1528" s="778"/>
      <c r="EZ1528" s="778"/>
      <c r="FA1528" s="778"/>
      <c r="FB1528" s="778"/>
      <c r="FC1528" s="778"/>
      <c r="FD1528" s="778"/>
      <c r="FE1528" s="778"/>
      <c r="FF1528" s="778"/>
      <c r="FG1528" s="778"/>
      <c r="FH1528" s="778"/>
      <c r="FI1528" s="778"/>
      <c r="FJ1528" s="778"/>
      <c r="FK1528" s="778"/>
      <c r="FL1528" s="778"/>
      <c r="FM1528" s="778"/>
      <c r="FN1528" s="778"/>
      <c r="FO1528" s="778"/>
      <c r="FP1528" s="778"/>
      <c r="FQ1528" s="778"/>
      <c r="FR1528" s="778"/>
      <c r="FS1528" s="778"/>
      <c r="FT1528" s="778"/>
      <c r="FU1528" s="778"/>
      <c r="FV1528" s="778"/>
      <c r="FW1528" s="778"/>
      <c r="FX1528" s="778"/>
      <c r="FY1528" s="778"/>
      <c r="FZ1528" s="778"/>
      <c r="GA1528" s="778"/>
      <c r="GB1528" s="778"/>
      <c r="GC1528" s="778"/>
      <c r="GD1528" s="778"/>
      <c r="GE1528" s="778"/>
      <c r="GF1528" s="778"/>
      <c r="GG1528" s="778"/>
      <c r="GH1528" s="778"/>
      <c r="GI1528" s="778"/>
      <c r="GJ1528" s="778"/>
      <c r="GK1528" s="778"/>
      <c r="GL1528" s="778"/>
      <c r="GM1528" s="778"/>
      <c r="GN1528" s="778"/>
      <c r="GO1528" s="778"/>
      <c r="GP1528" s="778"/>
      <c r="GQ1528" s="778"/>
      <c r="GR1528" s="778"/>
      <c r="GS1528" s="778"/>
      <c r="GT1528" s="778"/>
      <c r="GU1528" s="778"/>
      <c r="GV1528" s="778"/>
      <c r="GW1528" s="778"/>
      <c r="GX1528" s="778"/>
      <c r="GY1528" s="778"/>
      <c r="GZ1528" s="778"/>
      <c r="HA1528" s="778"/>
      <c r="HB1528" s="778"/>
      <c r="HC1528" s="778"/>
      <c r="HD1528" s="778"/>
      <c r="HE1528" s="778"/>
      <c r="HF1528" s="778"/>
      <c r="HG1528" s="778"/>
      <c r="HH1528" s="778"/>
    </row>
    <row r="1529" spans="1:216" s="782" customFormat="1">
      <c r="A1529" s="779"/>
      <c r="B1529" s="780"/>
      <c r="C1529" s="780"/>
      <c r="D1529" s="780"/>
      <c r="E1529" s="780"/>
      <c r="F1529" s="780"/>
      <c r="G1529" s="780"/>
      <c r="H1529" s="780"/>
      <c r="I1529" s="780"/>
      <c r="J1529" s="780"/>
      <c r="K1529" s="780"/>
      <c r="L1529" s="780"/>
      <c r="M1529" s="780"/>
      <c r="N1529" s="780"/>
      <c r="O1529" s="780"/>
      <c r="P1529" s="780"/>
      <c r="Q1529" s="781"/>
      <c r="R1529" s="778"/>
      <c r="S1529" s="778"/>
      <c r="T1529" s="778"/>
      <c r="U1529" s="778"/>
      <c r="V1529" s="778"/>
      <c r="W1529" s="778"/>
      <c r="X1529" s="778"/>
      <c r="Y1529" s="778"/>
      <c r="Z1529" s="778"/>
      <c r="AA1529" s="778"/>
      <c r="AB1529" s="778"/>
      <c r="AC1529" s="778"/>
      <c r="AD1529" s="778"/>
      <c r="AE1529" s="778"/>
      <c r="AF1529" s="778"/>
      <c r="AG1529" s="778"/>
      <c r="AH1529" s="778"/>
      <c r="AI1529" s="778"/>
      <c r="AJ1529" s="778"/>
      <c r="AK1529" s="778"/>
      <c r="AL1529" s="778"/>
      <c r="AM1529" s="778"/>
      <c r="AN1529" s="778"/>
      <c r="AO1529" s="778"/>
      <c r="AP1529" s="778"/>
      <c r="AQ1529" s="778"/>
      <c r="AR1529" s="778"/>
      <c r="AS1529" s="778"/>
      <c r="AT1529" s="778"/>
      <c r="AU1529" s="778"/>
      <c r="AV1529" s="778"/>
      <c r="AW1529" s="778"/>
      <c r="AX1529" s="778"/>
      <c r="AY1529" s="778"/>
      <c r="AZ1529" s="778"/>
      <c r="BA1529" s="778"/>
      <c r="BB1529" s="778"/>
      <c r="BC1529" s="778"/>
      <c r="BD1529" s="778"/>
      <c r="BE1529" s="778"/>
      <c r="BF1529" s="778"/>
      <c r="BG1529" s="778"/>
      <c r="BH1529" s="778"/>
      <c r="BI1529" s="778"/>
      <c r="BJ1529" s="778"/>
      <c r="BK1529" s="778"/>
      <c r="BL1529" s="778"/>
      <c r="BM1529" s="778"/>
      <c r="BN1529" s="778"/>
      <c r="BO1529" s="778"/>
      <c r="BP1529" s="778"/>
      <c r="BQ1529" s="778"/>
      <c r="BR1529" s="778"/>
      <c r="BS1529" s="778"/>
      <c r="BT1529" s="778"/>
      <c r="BU1529" s="778"/>
      <c r="BV1529" s="778"/>
      <c r="BW1529" s="778"/>
      <c r="BX1529" s="778"/>
      <c r="BY1529" s="778"/>
      <c r="BZ1529" s="778"/>
      <c r="CA1529" s="778"/>
      <c r="CB1529" s="778"/>
      <c r="CC1529" s="778"/>
      <c r="CD1529" s="778"/>
      <c r="CE1529" s="778"/>
      <c r="CF1529" s="778"/>
      <c r="CG1529" s="778"/>
      <c r="CH1529" s="778"/>
      <c r="CI1529" s="778"/>
      <c r="CJ1529" s="778"/>
      <c r="CK1529" s="778"/>
      <c r="CL1529" s="778"/>
      <c r="CM1529" s="778"/>
      <c r="CN1529" s="778"/>
      <c r="CO1529" s="778"/>
      <c r="CP1529" s="778"/>
      <c r="CQ1529" s="778"/>
      <c r="CR1529" s="778"/>
      <c r="CS1529" s="778"/>
      <c r="CT1529" s="778"/>
      <c r="CU1529" s="778"/>
      <c r="CV1529" s="778"/>
      <c r="CW1529" s="778"/>
      <c r="CX1529" s="778"/>
      <c r="CY1529" s="778"/>
      <c r="CZ1529" s="778"/>
      <c r="DA1529" s="778"/>
      <c r="DB1529" s="778"/>
      <c r="DC1529" s="778"/>
      <c r="DD1529" s="778"/>
      <c r="DE1529" s="778"/>
      <c r="DF1529" s="778"/>
      <c r="DG1529" s="778"/>
      <c r="DH1529" s="778"/>
      <c r="DI1529" s="778"/>
      <c r="DJ1529" s="778"/>
      <c r="DK1529" s="778"/>
      <c r="DL1529" s="778"/>
      <c r="DM1529" s="778"/>
      <c r="DN1529" s="778"/>
      <c r="DO1529" s="778"/>
      <c r="DP1529" s="778"/>
      <c r="DQ1529" s="778"/>
      <c r="DR1529" s="778"/>
      <c r="DS1529" s="778"/>
      <c r="DT1529" s="778"/>
      <c r="DU1529" s="778"/>
      <c r="DV1529" s="778"/>
      <c r="DW1529" s="778"/>
      <c r="DX1529" s="778"/>
      <c r="DY1529" s="778"/>
      <c r="DZ1529" s="778"/>
      <c r="EA1529" s="778"/>
      <c r="EB1529" s="778"/>
      <c r="EC1529" s="778"/>
      <c r="ED1529" s="778"/>
      <c r="EE1529" s="778"/>
      <c r="EF1529" s="778"/>
      <c r="EG1529" s="778"/>
      <c r="EH1529" s="778"/>
      <c r="EI1529" s="778"/>
      <c r="EJ1529" s="778"/>
      <c r="EK1529" s="778"/>
      <c r="EL1529" s="778"/>
      <c r="EM1529" s="778"/>
      <c r="EN1529" s="778"/>
      <c r="EO1529" s="778"/>
      <c r="EP1529" s="778"/>
      <c r="EQ1529" s="778"/>
      <c r="ER1529" s="778"/>
      <c r="ES1529" s="778"/>
      <c r="ET1529" s="778"/>
      <c r="EU1529" s="778"/>
      <c r="EV1529" s="778"/>
      <c r="EW1529" s="778"/>
      <c r="EX1529" s="778"/>
      <c r="EY1529" s="778"/>
      <c r="EZ1529" s="778"/>
      <c r="FA1529" s="778"/>
      <c r="FB1529" s="778"/>
      <c r="FC1529" s="778"/>
      <c r="FD1529" s="778"/>
      <c r="FE1529" s="778"/>
      <c r="FF1529" s="778"/>
      <c r="FG1529" s="778"/>
      <c r="FH1529" s="778"/>
      <c r="FI1529" s="778"/>
      <c r="FJ1529" s="778"/>
      <c r="FK1529" s="778"/>
      <c r="FL1529" s="778"/>
      <c r="FM1529" s="778"/>
      <c r="FN1529" s="778"/>
      <c r="FO1529" s="778"/>
      <c r="FP1529" s="778"/>
      <c r="FQ1529" s="778"/>
      <c r="FR1529" s="778"/>
      <c r="FS1529" s="778"/>
      <c r="FT1529" s="778"/>
      <c r="FU1529" s="778"/>
      <c r="FV1529" s="778"/>
      <c r="FW1529" s="778"/>
      <c r="FX1529" s="778"/>
      <c r="FY1529" s="778"/>
      <c r="FZ1529" s="778"/>
      <c r="GA1529" s="778"/>
      <c r="GB1529" s="778"/>
      <c r="GC1529" s="778"/>
      <c r="GD1529" s="778"/>
      <c r="GE1529" s="778"/>
      <c r="GF1529" s="778"/>
      <c r="GG1529" s="778"/>
      <c r="GH1529" s="778"/>
      <c r="GI1529" s="778"/>
      <c r="GJ1529" s="778"/>
      <c r="GK1529" s="778"/>
      <c r="GL1529" s="778"/>
      <c r="GM1529" s="778"/>
      <c r="GN1529" s="778"/>
      <c r="GO1529" s="778"/>
      <c r="GP1529" s="778"/>
      <c r="GQ1529" s="778"/>
      <c r="GR1529" s="778"/>
      <c r="GS1529" s="778"/>
      <c r="GT1529" s="778"/>
      <c r="GU1529" s="778"/>
      <c r="GV1529" s="778"/>
      <c r="GW1529" s="778"/>
      <c r="GX1529" s="778"/>
      <c r="GY1529" s="778"/>
      <c r="GZ1529" s="778"/>
      <c r="HA1529" s="778"/>
      <c r="HB1529" s="778"/>
      <c r="HC1529" s="778"/>
      <c r="HD1529" s="778"/>
      <c r="HE1529" s="778"/>
      <c r="HF1529" s="778"/>
      <c r="HG1529" s="778"/>
      <c r="HH1529" s="778"/>
    </row>
    <row r="1530" spans="1:216" s="782" customFormat="1">
      <c r="A1530" s="779"/>
      <c r="B1530" s="780"/>
      <c r="C1530" s="780"/>
      <c r="D1530" s="780"/>
      <c r="E1530" s="780"/>
      <c r="F1530" s="780"/>
      <c r="G1530" s="780"/>
      <c r="H1530" s="780"/>
      <c r="I1530" s="780"/>
      <c r="J1530" s="780"/>
      <c r="K1530" s="780"/>
      <c r="L1530" s="780"/>
      <c r="M1530" s="780"/>
      <c r="N1530" s="780"/>
      <c r="O1530" s="780"/>
      <c r="P1530" s="780"/>
      <c r="Q1530" s="781"/>
      <c r="R1530" s="778"/>
      <c r="S1530" s="778"/>
      <c r="T1530" s="778"/>
      <c r="U1530" s="778"/>
      <c r="V1530" s="778"/>
      <c r="W1530" s="778"/>
      <c r="X1530" s="778"/>
      <c r="Y1530" s="778"/>
      <c r="Z1530" s="778"/>
      <c r="AA1530" s="778"/>
      <c r="AB1530" s="778"/>
      <c r="AC1530" s="778"/>
      <c r="AD1530" s="778"/>
      <c r="AE1530" s="778"/>
      <c r="AF1530" s="778"/>
      <c r="AG1530" s="778"/>
      <c r="AH1530" s="778"/>
      <c r="AI1530" s="778"/>
      <c r="AJ1530" s="778"/>
      <c r="AK1530" s="778"/>
      <c r="AL1530" s="778"/>
      <c r="AM1530" s="778"/>
      <c r="AN1530" s="778"/>
      <c r="AO1530" s="778"/>
      <c r="AP1530" s="778"/>
      <c r="AQ1530" s="778"/>
      <c r="AR1530" s="778"/>
      <c r="AS1530" s="778"/>
      <c r="AT1530" s="778"/>
      <c r="AU1530" s="778"/>
      <c r="AV1530" s="778"/>
      <c r="AW1530" s="778"/>
      <c r="AX1530" s="778"/>
      <c r="AY1530" s="778"/>
      <c r="AZ1530" s="778"/>
      <c r="BA1530" s="778"/>
      <c r="BB1530" s="778"/>
      <c r="BC1530" s="778"/>
      <c r="BD1530" s="778"/>
      <c r="BE1530" s="778"/>
      <c r="BF1530" s="778"/>
      <c r="BG1530" s="778"/>
      <c r="BH1530" s="778"/>
      <c r="BI1530" s="778"/>
      <c r="BJ1530" s="778"/>
      <c r="BK1530" s="778"/>
      <c r="BL1530" s="778"/>
      <c r="BM1530" s="778"/>
      <c r="BN1530" s="778"/>
      <c r="BO1530" s="778"/>
      <c r="BP1530" s="778"/>
      <c r="BQ1530" s="778"/>
      <c r="BR1530" s="778"/>
      <c r="BS1530" s="778"/>
      <c r="BT1530" s="778"/>
      <c r="BU1530" s="778"/>
      <c r="BV1530" s="778"/>
      <c r="BW1530" s="778"/>
      <c r="BX1530" s="778"/>
      <c r="BY1530" s="778"/>
      <c r="BZ1530" s="778"/>
      <c r="CA1530" s="778"/>
      <c r="CB1530" s="778"/>
      <c r="CC1530" s="778"/>
      <c r="CD1530" s="778"/>
      <c r="CE1530" s="778"/>
      <c r="CF1530" s="778"/>
      <c r="CG1530" s="778"/>
      <c r="CH1530" s="778"/>
      <c r="CI1530" s="778"/>
      <c r="CJ1530" s="778"/>
      <c r="CK1530" s="778"/>
      <c r="CL1530" s="778"/>
      <c r="CM1530" s="778"/>
      <c r="CN1530" s="778"/>
      <c r="CO1530" s="778"/>
      <c r="CP1530" s="778"/>
      <c r="CQ1530" s="778"/>
      <c r="CR1530" s="778"/>
      <c r="CS1530" s="778"/>
      <c r="CT1530" s="778"/>
      <c r="CU1530" s="778"/>
      <c r="CV1530" s="778"/>
      <c r="CW1530" s="778"/>
      <c r="CX1530" s="778"/>
      <c r="CY1530" s="778"/>
      <c r="CZ1530" s="778"/>
      <c r="DA1530" s="778"/>
      <c r="DB1530" s="778"/>
      <c r="DC1530" s="778"/>
      <c r="DD1530" s="778"/>
      <c r="DE1530" s="778"/>
      <c r="DF1530" s="778"/>
      <c r="DG1530" s="778"/>
      <c r="DH1530" s="778"/>
      <c r="DI1530" s="778"/>
      <c r="DJ1530" s="778"/>
      <c r="DK1530" s="778"/>
      <c r="DL1530" s="778"/>
      <c r="DM1530" s="778"/>
      <c r="DN1530" s="778"/>
      <c r="DO1530" s="778"/>
      <c r="DP1530" s="778"/>
      <c r="DQ1530" s="778"/>
      <c r="DR1530" s="778"/>
      <c r="DS1530" s="778"/>
      <c r="DT1530" s="778"/>
      <c r="DU1530" s="778"/>
      <c r="DV1530" s="778"/>
      <c r="DW1530" s="778"/>
      <c r="DX1530" s="778"/>
      <c r="DY1530" s="778"/>
      <c r="DZ1530" s="778"/>
      <c r="EA1530" s="778"/>
      <c r="EB1530" s="778"/>
      <c r="EC1530" s="778"/>
      <c r="ED1530" s="778"/>
      <c r="EE1530" s="778"/>
      <c r="EF1530" s="778"/>
      <c r="EG1530" s="778"/>
      <c r="EH1530" s="778"/>
      <c r="EI1530" s="778"/>
      <c r="EJ1530" s="778"/>
      <c r="EK1530" s="778"/>
      <c r="EL1530" s="778"/>
      <c r="EM1530" s="778"/>
      <c r="EN1530" s="778"/>
      <c r="EO1530" s="778"/>
      <c r="EP1530" s="778"/>
      <c r="EQ1530" s="778"/>
      <c r="ER1530" s="778"/>
      <c r="ES1530" s="778"/>
      <c r="ET1530" s="778"/>
      <c r="EU1530" s="778"/>
      <c r="EV1530" s="778"/>
      <c r="EW1530" s="778"/>
      <c r="EX1530" s="778"/>
      <c r="EY1530" s="778"/>
      <c r="EZ1530" s="778"/>
      <c r="FA1530" s="778"/>
      <c r="FB1530" s="778"/>
      <c r="FC1530" s="778"/>
      <c r="FD1530" s="778"/>
      <c r="FE1530" s="778"/>
      <c r="FF1530" s="778"/>
      <c r="FG1530" s="778"/>
      <c r="FH1530" s="778"/>
      <c r="FI1530" s="778"/>
      <c r="FJ1530" s="778"/>
      <c r="FK1530" s="778"/>
      <c r="FL1530" s="778"/>
      <c r="FM1530" s="778"/>
      <c r="FN1530" s="778"/>
      <c r="FO1530" s="778"/>
      <c r="FP1530" s="778"/>
      <c r="FQ1530" s="778"/>
      <c r="FR1530" s="778"/>
      <c r="FS1530" s="778"/>
      <c r="FT1530" s="778"/>
      <c r="FU1530" s="778"/>
      <c r="FV1530" s="778"/>
      <c r="FW1530" s="778"/>
      <c r="FX1530" s="778"/>
      <c r="FY1530" s="778"/>
      <c r="FZ1530" s="778"/>
      <c r="GA1530" s="778"/>
      <c r="GB1530" s="778"/>
      <c r="GC1530" s="778"/>
      <c r="GD1530" s="778"/>
      <c r="GE1530" s="778"/>
      <c r="GF1530" s="778"/>
      <c r="GG1530" s="778"/>
      <c r="GH1530" s="778"/>
      <c r="GI1530" s="778"/>
      <c r="GJ1530" s="778"/>
      <c r="GK1530" s="778"/>
      <c r="GL1530" s="778"/>
      <c r="GM1530" s="778"/>
      <c r="GN1530" s="778"/>
      <c r="GO1530" s="778"/>
      <c r="GP1530" s="778"/>
      <c r="GQ1530" s="778"/>
      <c r="GR1530" s="778"/>
      <c r="GS1530" s="778"/>
      <c r="GT1530" s="778"/>
      <c r="GU1530" s="778"/>
      <c r="GV1530" s="778"/>
      <c r="GW1530" s="778"/>
      <c r="GX1530" s="778"/>
      <c r="GY1530" s="778"/>
      <c r="GZ1530" s="778"/>
      <c r="HA1530" s="778"/>
      <c r="HB1530" s="778"/>
      <c r="HC1530" s="778"/>
      <c r="HD1530" s="778"/>
      <c r="HE1530" s="778"/>
      <c r="HF1530" s="778"/>
      <c r="HG1530" s="778"/>
      <c r="HH1530" s="778"/>
    </row>
    <row r="1531" spans="1:216" s="782" customFormat="1">
      <c r="A1531" s="779"/>
      <c r="B1531" s="780"/>
      <c r="C1531" s="780"/>
      <c r="D1531" s="780"/>
      <c r="E1531" s="780"/>
      <c r="F1531" s="780"/>
      <c r="G1531" s="780"/>
      <c r="H1531" s="780"/>
      <c r="I1531" s="780"/>
      <c r="J1531" s="780"/>
      <c r="K1531" s="780"/>
      <c r="L1531" s="780"/>
      <c r="M1531" s="780"/>
      <c r="N1531" s="780"/>
      <c r="O1531" s="780"/>
      <c r="P1531" s="780"/>
      <c r="Q1531" s="781"/>
      <c r="R1531" s="778"/>
      <c r="S1531" s="778"/>
      <c r="T1531" s="778"/>
      <c r="U1531" s="778"/>
      <c r="V1531" s="778"/>
      <c r="W1531" s="778"/>
      <c r="X1531" s="778"/>
      <c r="Y1531" s="778"/>
      <c r="Z1531" s="778"/>
      <c r="AA1531" s="778"/>
      <c r="AB1531" s="778"/>
      <c r="AC1531" s="778"/>
      <c r="AD1531" s="778"/>
      <c r="AE1531" s="778"/>
      <c r="AF1531" s="778"/>
      <c r="AG1531" s="778"/>
      <c r="AH1531" s="778"/>
      <c r="AI1531" s="778"/>
      <c r="AJ1531" s="778"/>
      <c r="AK1531" s="778"/>
      <c r="AL1531" s="778"/>
      <c r="AM1531" s="778"/>
      <c r="AN1531" s="778"/>
      <c r="AO1531" s="778"/>
      <c r="AP1531" s="778"/>
      <c r="AQ1531" s="778"/>
      <c r="AR1531" s="778"/>
      <c r="AS1531" s="778"/>
      <c r="AT1531" s="778"/>
      <c r="AU1531" s="778"/>
      <c r="AV1531" s="778"/>
      <c r="AW1531" s="778"/>
      <c r="AX1531" s="778"/>
      <c r="AY1531" s="778"/>
      <c r="AZ1531" s="778"/>
      <c r="BA1531" s="778"/>
      <c r="BB1531" s="778"/>
      <c r="BC1531" s="778"/>
      <c r="BD1531" s="778"/>
      <c r="BE1531" s="778"/>
      <c r="BF1531" s="778"/>
      <c r="BG1531" s="778"/>
      <c r="BH1531" s="778"/>
      <c r="BI1531" s="778"/>
      <c r="BJ1531" s="778"/>
      <c r="BK1531" s="778"/>
      <c r="BL1531" s="778"/>
      <c r="BM1531" s="778"/>
      <c r="BN1531" s="778"/>
      <c r="BO1531" s="778"/>
      <c r="BP1531" s="778"/>
      <c r="BQ1531" s="778"/>
      <c r="BR1531" s="778"/>
      <c r="BS1531" s="778"/>
      <c r="BT1531" s="778"/>
      <c r="BU1531" s="778"/>
      <c r="BV1531" s="778"/>
      <c r="BW1531" s="778"/>
      <c r="BX1531" s="778"/>
      <c r="BY1531" s="778"/>
      <c r="BZ1531" s="778"/>
      <c r="CA1531" s="778"/>
      <c r="CB1531" s="778"/>
      <c r="CC1531" s="778"/>
      <c r="CD1531" s="778"/>
      <c r="CE1531" s="778"/>
      <c r="CF1531" s="778"/>
      <c r="CG1531" s="778"/>
      <c r="CH1531" s="778"/>
      <c r="CI1531" s="778"/>
      <c r="CJ1531" s="778"/>
      <c r="CK1531" s="778"/>
      <c r="CL1531" s="778"/>
      <c r="CM1531" s="778"/>
      <c r="CN1531" s="778"/>
      <c r="CO1531" s="778"/>
      <c r="CP1531" s="778"/>
      <c r="CQ1531" s="778"/>
      <c r="CR1531" s="778"/>
      <c r="CS1531" s="778"/>
      <c r="CT1531" s="778"/>
      <c r="CU1531" s="778"/>
      <c r="CV1531" s="778"/>
      <c r="CW1531" s="778"/>
      <c r="CX1531" s="778"/>
      <c r="CY1531" s="778"/>
      <c r="CZ1531" s="778"/>
      <c r="DA1531" s="778"/>
      <c r="DB1531" s="778"/>
      <c r="DC1531" s="778"/>
      <c r="DD1531" s="778"/>
      <c r="DE1531" s="778"/>
      <c r="DF1531" s="778"/>
      <c r="DG1531" s="778"/>
      <c r="DH1531" s="778"/>
      <c r="DI1531" s="778"/>
      <c r="DJ1531" s="778"/>
      <c r="DK1531" s="778"/>
      <c r="DL1531" s="778"/>
      <c r="DM1531" s="778"/>
      <c r="DN1531" s="778"/>
      <c r="DO1531" s="778"/>
      <c r="DP1531" s="778"/>
      <c r="DQ1531" s="778"/>
      <c r="DR1531" s="778"/>
      <c r="DS1531" s="778"/>
      <c r="DT1531" s="778"/>
      <c r="DU1531" s="778"/>
      <c r="DV1531" s="778"/>
      <c r="DW1531" s="778"/>
      <c r="DX1531" s="778"/>
      <c r="DY1531" s="778"/>
      <c r="DZ1531" s="778"/>
      <c r="EA1531" s="778"/>
      <c r="EB1531" s="778"/>
      <c r="EC1531" s="778"/>
      <c r="ED1531" s="778"/>
      <c r="EE1531" s="778"/>
      <c r="EF1531" s="778"/>
      <c r="EG1531" s="778"/>
      <c r="EH1531" s="778"/>
      <c r="EI1531" s="778"/>
      <c r="EJ1531" s="778"/>
      <c r="EK1531" s="778"/>
      <c r="EL1531" s="778"/>
      <c r="EM1531" s="778"/>
      <c r="EN1531" s="778"/>
      <c r="EO1531" s="778"/>
      <c r="EP1531" s="778"/>
      <c r="EQ1531" s="778"/>
      <c r="ER1531" s="778"/>
      <c r="ES1531" s="778"/>
      <c r="ET1531" s="778"/>
      <c r="EU1531" s="778"/>
      <c r="EV1531" s="778"/>
      <c r="EW1531" s="778"/>
      <c r="EX1531" s="778"/>
      <c r="EY1531" s="778"/>
      <c r="EZ1531" s="778"/>
      <c r="FA1531" s="778"/>
      <c r="FB1531" s="778"/>
      <c r="FC1531" s="778"/>
      <c r="FD1531" s="778"/>
      <c r="FE1531" s="778"/>
      <c r="FF1531" s="778"/>
      <c r="FG1531" s="778"/>
      <c r="FH1531" s="778"/>
      <c r="FI1531" s="778"/>
      <c r="FJ1531" s="778"/>
      <c r="FK1531" s="778"/>
      <c r="FL1531" s="778"/>
      <c r="FM1531" s="778"/>
      <c r="FN1531" s="778"/>
      <c r="FO1531" s="778"/>
      <c r="FP1531" s="778"/>
      <c r="FQ1531" s="778"/>
      <c r="FR1531" s="778"/>
      <c r="FS1531" s="778"/>
      <c r="FT1531" s="778"/>
      <c r="FU1531" s="778"/>
      <c r="FV1531" s="778"/>
      <c r="FW1531" s="778"/>
      <c r="FX1531" s="778"/>
      <c r="FY1531" s="778"/>
      <c r="FZ1531" s="778"/>
      <c r="GA1531" s="778"/>
      <c r="GB1531" s="778"/>
      <c r="GC1531" s="778"/>
      <c r="GD1531" s="778"/>
      <c r="GE1531" s="778"/>
      <c r="GF1531" s="778"/>
      <c r="GG1531" s="778"/>
      <c r="GH1531" s="778"/>
      <c r="GI1531" s="778"/>
      <c r="GJ1531" s="778"/>
      <c r="GK1531" s="778"/>
      <c r="GL1531" s="778"/>
      <c r="GM1531" s="778"/>
      <c r="GN1531" s="778"/>
      <c r="GO1531" s="778"/>
      <c r="GP1531" s="778"/>
      <c r="GQ1531" s="778"/>
      <c r="GR1531" s="778"/>
      <c r="GS1531" s="778"/>
      <c r="GT1531" s="778"/>
      <c r="GU1531" s="778"/>
      <c r="GV1531" s="778"/>
      <c r="GW1531" s="778"/>
      <c r="GX1531" s="778"/>
      <c r="GY1531" s="778"/>
      <c r="GZ1531" s="778"/>
      <c r="HA1531" s="778"/>
      <c r="HB1531" s="778"/>
      <c r="HC1531" s="778"/>
      <c r="HD1531" s="778"/>
      <c r="HE1531" s="778"/>
      <c r="HF1531" s="778"/>
      <c r="HG1531" s="778"/>
      <c r="HH1531" s="778"/>
    </row>
    <row r="1532" spans="1:216" s="782" customFormat="1">
      <c r="A1532" s="779"/>
      <c r="B1532" s="780"/>
      <c r="C1532" s="780"/>
      <c r="D1532" s="780"/>
      <c r="E1532" s="780"/>
      <c r="F1532" s="780"/>
      <c r="G1532" s="780"/>
      <c r="H1532" s="780"/>
      <c r="I1532" s="780"/>
      <c r="J1532" s="780"/>
      <c r="K1532" s="780"/>
      <c r="L1532" s="780"/>
      <c r="M1532" s="780"/>
      <c r="N1532" s="780"/>
      <c r="O1532" s="780"/>
      <c r="P1532" s="780"/>
      <c r="Q1532" s="781"/>
      <c r="R1532" s="778"/>
      <c r="S1532" s="778"/>
      <c r="T1532" s="778"/>
      <c r="U1532" s="778"/>
      <c r="V1532" s="778"/>
      <c r="W1532" s="778"/>
      <c r="X1532" s="778"/>
      <c r="Y1532" s="778"/>
      <c r="Z1532" s="778"/>
      <c r="AA1532" s="778"/>
      <c r="AB1532" s="778"/>
      <c r="AC1532" s="778"/>
      <c r="AD1532" s="778"/>
      <c r="AE1532" s="778"/>
      <c r="AF1532" s="778"/>
      <c r="AG1532" s="778"/>
      <c r="AH1532" s="778"/>
      <c r="AI1532" s="778"/>
      <c r="AJ1532" s="778"/>
      <c r="AK1532" s="778"/>
      <c r="AL1532" s="778"/>
      <c r="AM1532" s="778"/>
      <c r="AN1532" s="778"/>
      <c r="AO1532" s="778"/>
      <c r="AP1532" s="778"/>
      <c r="AQ1532" s="778"/>
      <c r="AR1532" s="778"/>
      <c r="AS1532" s="778"/>
      <c r="AT1532" s="778"/>
      <c r="AU1532" s="778"/>
      <c r="AV1532" s="778"/>
      <c r="AW1532" s="778"/>
      <c r="AX1532" s="778"/>
      <c r="AY1532" s="778"/>
      <c r="AZ1532" s="778"/>
      <c r="BA1532" s="778"/>
      <c r="BB1532" s="778"/>
      <c r="BC1532" s="778"/>
      <c r="BD1532" s="778"/>
      <c r="BE1532" s="778"/>
      <c r="BF1532" s="778"/>
      <c r="BG1532" s="778"/>
      <c r="BH1532" s="778"/>
      <c r="BI1532" s="778"/>
      <c r="BJ1532" s="778"/>
      <c r="BK1532" s="778"/>
      <c r="BL1532" s="778"/>
      <c r="BM1532" s="778"/>
      <c r="BN1532" s="778"/>
      <c r="BO1532" s="778"/>
      <c r="BP1532" s="778"/>
      <c r="BQ1532" s="778"/>
      <c r="BR1532" s="778"/>
      <c r="BS1532" s="778"/>
      <c r="BT1532" s="778"/>
      <c r="BU1532" s="778"/>
      <c r="BV1532" s="778"/>
      <c r="BW1532" s="778"/>
      <c r="BX1532" s="778"/>
      <c r="BY1532" s="778"/>
      <c r="BZ1532" s="778"/>
      <c r="CA1532" s="778"/>
      <c r="CB1532" s="778"/>
      <c r="CC1532" s="778"/>
      <c r="CD1532" s="778"/>
      <c r="CE1532" s="778"/>
      <c r="CF1532" s="778"/>
      <c r="CG1532" s="778"/>
      <c r="CH1532" s="778"/>
      <c r="CI1532" s="778"/>
      <c r="CJ1532" s="778"/>
      <c r="CK1532" s="778"/>
      <c r="CL1532" s="778"/>
      <c r="CM1532" s="778"/>
      <c r="CN1532" s="778"/>
      <c r="CO1532" s="778"/>
      <c r="CP1532" s="778"/>
      <c r="CQ1532" s="778"/>
      <c r="CR1532" s="778"/>
      <c r="CS1532" s="778"/>
      <c r="CT1532" s="778"/>
      <c r="CU1532" s="778"/>
      <c r="CV1532" s="778"/>
      <c r="CW1532" s="778"/>
      <c r="CX1532" s="778"/>
      <c r="CY1532" s="778"/>
      <c r="CZ1532" s="778"/>
      <c r="DA1532" s="778"/>
      <c r="DB1532" s="778"/>
      <c r="DC1532" s="778"/>
      <c r="DD1532" s="778"/>
      <c r="DE1532" s="778"/>
      <c r="DF1532" s="778"/>
      <c r="DG1532" s="778"/>
      <c r="DH1532" s="778"/>
      <c r="DI1532" s="778"/>
      <c r="DJ1532" s="778"/>
      <c r="DK1532" s="778"/>
      <c r="DL1532" s="778"/>
      <c r="DM1532" s="778"/>
      <c r="DN1532" s="778"/>
      <c r="DO1532" s="778"/>
      <c r="DP1532" s="778"/>
      <c r="DQ1532" s="778"/>
      <c r="DR1532" s="778"/>
      <c r="DS1532" s="778"/>
      <c r="DT1532" s="778"/>
      <c r="DU1532" s="778"/>
      <c r="DV1532" s="778"/>
      <c r="DW1532" s="778"/>
      <c r="DX1532" s="778"/>
      <c r="DY1532" s="778"/>
      <c r="DZ1532" s="778"/>
      <c r="EA1532" s="778"/>
      <c r="EB1532" s="778"/>
      <c r="EC1532" s="778"/>
      <c r="ED1532" s="778"/>
      <c r="EE1532" s="778"/>
      <c r="EF1532" s="778"/>
      <c r="EG1532" s="778"/>
      <c r="EH1532" s="778"/>
      <c r="EI1532" s="778"/>
      <c r="EJ1532" s="778"/>
      <c r="EK1532" s="778"/>
      <c r="EL1532" s="778"/>
      <c r="EM1532" s="778"/>
      <c r="EN1532" s="778"/>
      <c r="EO1532" s="778"/>
      <c r="EP1532" s="778"/>
      <c r="EQ1532" s="778"/>
      <c r="ER1532" s="778"/>
      <c r="ES1532" s="778"/>
      <c r="ET1532" s="778"/>
      <c r="EU1532" s="778"/>
      <c r="EV1532" s="778"/>
      <c r="EW1532" s="778"/>
      <c r="EX1532" s="778"/>
      <c r="EY1532" s="778"/>
      <c r="EZ1532" s="778"/>
      <c r="FA1532" s="778"/>
      <c r="FB1532" s="778"/>
      <c r="FC1532" s="778"/>
      <c r="FD1532" s="778"/>
      <c r="FE1532" s="778"/>
      <c r="FF1532" s="778"/>
      <c r="FG1532" s="778"/>
      <c r="FH1532" s="778"/>
      <c r="FI1532" s="778"/>
      <c r="FJ1532" s="778"/>
      <c r="FK1532" s="778"/>
      <c r="FL1532" s="778"/>
      <c r="FM1532" s="778"/>
      <c r="FN1532" s="778"/>
      <c r="FO1532" s="778"/>
      <c r="FP1532" s="778"/>
      <c r="FQ1532" s="778"/>
      <c r="FR1532" s="778"/>
      <c r="FS1532" s="778"/>
      <c r="FT1532" s="778"/>
      <c r="FU1532" s="778"/>
      <c r="FV1532" s="778"/>
      <c r="FW1532" s="778"/>
      <c r="FX1532" s="778"/>
      <c r="FY1532" s="778"/>
      <c r="FZ1532" s="778"/>
      <c r="GA1532" s="778"/>
      <c r="GB1532" s="778"/>
      <c r="GC1532" s="778"/>
      <c r="GD1532" s="778"/>
      <c r="GE1532" s="778"/>
      <c r="GF1532" s="778"/>
      <c r="GG1532" s="778"/>
      <c r="GH1532" s="778"/>
      <c r="GI1532" s="778"/>
      <c r="GJ1532" s="778"/>
      <c r="GK1532" s="778"/>
      <c r="GL1532" s="778"/>
      <c r="GM1532" s="778"/>
      <c r="GN1532" s="778"/>
      <c r="GO1532" s="778"/>
      <c r="GP1532" s="778"/>
      <c r="GQ1532" s="778"/>
      <c r="GR1532" s="778"/>
      <c r="GS1532" s="778"/>
      <c r="GT1532" s="778"/>
      <c r="GU1532" s="778"/>
      <c r="GV1532" s="778"/>
      <c r="GW1532" s="778"/>
      <c r="GX1532" s="778"/>
      <c r="GY1532" s="778"/>
      <c r="GZ1532" s="778"/>
      <c r="HA1532" s="778"/>
      <c r="HB1532" s="778"/>
      <c r="HC1532" s="778"/>
      <c r="HD1532" s="778"/>
      <c r="HE1532" s="778"/>
      <c r="HF1532" s="778"/>
      <c r="HG1532" s="778"/>
      <c r="HH1532" s="778"/>
    </row>
    <row r="1533" spans="1:216" s="782" customFormat="1">
      <c r="A1533" s="779"/>
      <c r="B1533" s="780"/>
      <c r="C1533" s="780"/>
      <c r="D1533" s="780"/>
      <c r="E1533" s="780"/>
      <c r="F1533" s="780"/>
      <c r="G1533" s="780"/>
      <c r="H1533" s="780"/>
      <c r="I1533" s="780"/>
      <c r="J1533" s="780"/>
      <c r="K1533" s="780"/>
      <c r="L1533" s="780"/>
      <c r="M1533" s="780"/>
      <c r="N1533" s="780"/>
      <c r="O1533" s="780"/>
      <c r="P1533" s="780"/>
      <c r="Q1533" s="781"/>
      <c r="R1533" s="778"/>
      <c r="S1533" s="778"/>
      <c r="T1533" s="778"/>
      <c r="U1533" s="778"/>
      <c r="V1533" s="778"/>
      <c r="W1533" s="778"/>
      <c r="X1533" s="778"/>
      <c r="Y1533" s="778"/>
      <c r="Z1533" s="778"/>
      <c r="AA1533" s="778"/>
      <c r="AB1533" s="778"/>
      <c r="AC1533" s="778"/>
      <c r="AD1533" s="778"/>
      <c r="AE1533" s="778"/>
      <c r="AF1533" s="778"/>
      <c r="AG1533" s="778"/>
      <c r="AH1533" s="778"/>
      <c r="AI1533" s="778"/>
      <c r="AJ1533" s="778"/>
      <c r="AK1533" s="778"/>
      <c r="AL1533" s="778"/>
      <c r="AM1533" s="778"/>
      <c r="AN1533" s="778"/>
      <c r="AO1533" s="778"/>
      <c r="AP1533" s="778"/>
      <c r="AQ1533" s="778"/>
      <c r="AR1533" s="778"/>
      <c r="AS1533" s="778"/>
      <c r="AT1533" s="778"/>
      <c r="AU1533" s="778"/>
      <c r="AV1533" s="778"/>
      <c r="AW1533" s="778"/>
      <c r="AX1533" s="778"/>
      <c r="AY1533" s="778"/>
      <c r="AZ1533" s="778"/>
      <c r="BA1533" s="778"/>
      <c r="BB1533" s="778"/>
      <c r="BC1533" s="778"/>
      <c r="BD1533" s="778"/>
      <c r="BE1533" s="778"/>
      <c r="BF1533" s="778"/>
      <c r="BG1533" s="778"/>
      <c r="BH1533" s="778"/>
      <c r="BI1533" s="778"/>
      <c r="BJ1533" s="778"/>
      <c r="BK1533" s="778"/>
      <c r="BL1533" s="778"/>
      <c r="BM1533" s="778"/>
      <c r="BN1533" s="778"/>
      <c r="BO1533" s="778"/>
      <c r="BP1533" s="778"/>
      <c r="BQ1533" s="778"/>
      <c r="BR1533" s="778"/>
      <c r="BS1533" s="778"/>
      <c r="BT1533" s="778"/>
      <c r="BU1533" s="778"/>
      <c r="BV1533" s="778"/>
      <c r="BW1533" s="778"/>
      <c r="BX1533" s="778"/>
      <c r="BY1533" s="778"/>
      <c r="BZ1533" s="778"/>
      <c r="CA1533" s="778"/>
      <c r="CB1533" s="778"/>
      <c r="CC1533" s="778"/>
      <c r="CD1533" s="778"/>
      <c r="CE1533" s="778"/>
      <c r="CF1533" s="778"/>
      <c r="CG1533" s="778"/>
      <c r="CH1533" s="778"/>
      <c r="CI1533" s="778"/>
      <c r="CJ1533" s="778"/>
      <c r="CK1533" s="778"/>
      <c r="CL1533" s="778"/>
      <c r="CM1533" s="778"/>
      <c r="CN1533" s="778"/>
      <c r="CO1533" s="778"/>
      <c r="CP1533" s="778"/>
      <c r="CQ1533" s="778"/>
      <c r="CR1533" s="778"/>
      <c r="CS1533" s="778"/>
      <c r="CT1533" s="778"/>
      <c r="CU1533" s="778"/>
      <c r="CV1533" s="778"/>
      <c r="CW1533" s="778"/>
      <c r="CX1533" s="778"/>
      <c r="CY1533" s="778"/>
      <c r="CZ1533" s="778"/>
      <c r="DA1533" s="778"/>
      <c r="DB1533" s="778"/>
      <c r="DC1533" s="778"/>
      <c r="DD1533" s="778"/>
      <c r="DE1533" s="778"/>
      <c r="DF1533" s="778"/>
      <c r="DG1533" s="778"/>
      <c r="DH1533" s="778"/>
      <c r="DI1533" s="778"/>
      <c r="DJ1533" s="778"/>
      <c r="DK1533" s="778"/>
      <c r="DL1533" s="778"/>
      <c r="DM1533" s="778"/>
      <c r="DN1533" s="778"/>
      <c r="DO1533" s="778"/>
      <c r="DP1533" s="778"/>
      <c r="DQ1533" s="778"/>
      <c r="DR1533" s="778"/>
      <c r="DS1533" s="778"/>
      <c r="DT1533" s="778"/>
      <c r="DU1533" s="778"/>
      <c r="DV1533" s="778"/>
      <c r="DW1533" s="778"/>
      <c r="DX1533" s="778"/>
      <c r="DY1533" s="778"/>
      <c r="DZ1533" s="778"/>
      <c r="EA1533" s="778"/>
      <c r="EB1533" s="778"/>
      <c r="EC1533" s="778"/>
      <c r="ED1533" s="778"/>
      <c r="EE1533" s="778"/>
      <c r="EF1533" s="778"/>
      <c r="EG1533" s="778"/>
      <c r="EH1533" s="778"/>
      <c r="EI1533" s="778"/>
      <c r="EJ1533" s="778"/>
      <c r="EK1533" s="778"/>
      <c r="EL1533" s="778"/>
      <c r="EM1533" s="778"/>
      <c r="EN1533" s="778"/>
      <c r="EO1533" s="778"/>
      <c r="EP1533" s="778"/>
      <c r="EQ1533" s="778"/>
      <c r="ER1533" s="778"/>
      <c r="ES1533" s="778"/>
      <c r="ET1533" s="778"/>
      <c r="EU1533" s="778"/>
      <c r="EV1533" s="778"/>
      <c r="EW1533" s="778"/>
      <c r="EX1533" s="778"/>
      <c r="EY1533" s="778"/>
      <c r="EZ1533" s="778"/>
      <c r="FA1533" s="778"/>
      <c r="FB1533" s="778"/>
      <c r="FC1533" s="778"/>
      <c r="FD1533" s="778"/>
      <c r="FE1533" s="778"/>
      <c r="FF1533" s="778"/>
      <c r="FG1533" s="778"/>
      <c r="FH1533" s="778"/>
      <c r="FI1533" s="778"/>
      <c r="FJ1533" s="778"/>
      <c r="FK1533" s="778"/>
      <c r="FL1533" s="778"/>
      <c r="FM1533" s="778"/>
      <c r="FN1533" s="778"/>
      <c r="FO1533" s="778"/>
      <c r="FP1533" s="778"/>
      <c r="FQ1533" s="778"/>
      <c r="FR1533" s="778"/>
      <c r="FS1533" s="778"/>
      <c r="FT1533" s="778"/>
      <c r="FU1533" s="778"/>
      <c r="FV1533" s="778"/>
      <c r="FW1533" s="778"/>
      <c r="FX1533" s="778"/>
      <c r="FY1533" s="778"/>
      <c r="FZ1533" s="778"/>
      <c r="GA1533" s="778"/>
      <c r="GB1533" s="778"/>
      <c r="GC1533" s="778"/>
      <c r="GD1533" s="778"/>
      <c r="GE1533" s="778"/>
      <c r="GF1533" s="778"/>
      <c r="GG1533" s="778"/>
      <c r="GH1533" s="778"/>
      <c r="GI1533" s="778"/>
      <c r="GJ1533" s="778"/>
      <c r="GK1533" s="778"/>
      <c r="GL1533" s="778"/>
      <c r="GM1533" s="778"/>
      <c r="GN1533" s="778"/>
      <c r="GO1533" s="778"/>
      <c r="GP1533" s="778"/>
      <c r="GQ1533" s="778"/>
      <c r="GR1533" s="778"/>
      <c r="GS1533" s="778"/>
      <c r="GT1533" s="778"/>
      <c r="GU1533" s="778"/>
      <c r="GV1533" s="778"/>
      <c r="GW1533" s="778"/>
      <c r="GX1533" s="778"/>
      <c r="GY1533" s="778"/>
      <c r="GZ1533" s="778"/>
      <c r="HA1533" s="778"/>
      <c r="HB1533" s="778"/>
      <c r="HC1533" s="778"/>
      <c r="HD1533" s="778"/>
      <c r="HE1533" s="778"/>
      <c r="HF1533" s="778"/>
      <c r="HG1533" s="778"/>
      <c r="HH1533" s="778"/>
    </row>
    <row r="1534" spans="1:216" s="782" customFormat="1">
      <c r="A1534" s="779"/>
      <c r="B1534" s="780"/>
      <c r="C1534" s="780"/>
      <c r="D1534" s="780"/>
      <c r="E1534" s="780"/>
      <c r="F1534" s="780"/>
      <c r="G1534" s="780"/>
      <c r="H1534" s="780"/>
      <c r="I1534" s="780"/>
      <c r="J1534" s="780"/>
      <c r="K1534" s="780"/>
      <c r="L1534" s="780"/>
      <c r="M1534" s="780"/>
      <c r="N1534" s="780"/>
      <c r="O1534" s="780"/>
      <c r="P1534" s="780"/>
      <c r="Q1534" s="781"/>
      <c r="R1534" s="778"/>
      <c r="S1534" s="778"/>
      <c r="T1534" s="778"/>
      <c r="U1534" s="778"/>
      <c r="V1534" s="778"/>
      <c r="W1534" s="778"/>
      <c r="X1534" s="778"/>
      <c r="Y1534" s="778"/>
      <c r="Z1534" s="778"/>
      <c r="AA1534" s="778"/>
      <c r="AB1534" s="778"/>
      <c r="AC1534" s="778"/>
      <c r="AD1534" s="778"/>
      <c r="AE1534" s="778"/>
      <c r="AF1534" s="778"/>
      <c r="AG1534" s="778"/>
      <c r="AH1534" s="778"/>
      <c r="AI1534" s="778"/>
      <c r="AJ1534" s="778"/>
      <c r="AK1534" s="778"/>
      <c r="AL1534" s="778"/>
      <c r="AM1534" s="778"/>
      <c r="AN1534" s="778"/>
      <c r="AO1534" s="778"/>
      <c r="AP1534" s="778"/>
      <c r="AQ1534" s="778"/>
      <c r="AR1534" s="778"/>
      <c r="AS1534" s="778"/>
      <c r="AT1534" s="778"/>
      <c r="AU1534" s="778"/>
      <c r="AV1534" s="778"/>
      <c r="AW1534" s="778"/>
      <c r="AX1534" s="778"/>
      <c r="AY1534" s="778"/>
      <c r="AZ1534" s="778"/>
      <c r="BA1534" s="778"/>
      <c r="BB1534" s="778"/>
      <c r="BC1534" s="778"/>
      <c r="BD1534" s="778"/>
      <c r="BE1534" s="778"/>
      <c r="BF1534" s="778"/>
      <c r="BG1534" s="778"/>
      <c r="BH1534" s="778"/>
      <c r="BI1534" s="778"/>
      <c r="BJ1534" s="778"/>
      <c r="BK1534" s="778"/>
      <c r="BL1534" s="778"/>
      <c r="BM1534" s="778"/>
      <c r="BN1534" s="778"/>
      <c r="BO1534" s="778"/>
      <c r="BP1534" s="778"/>
      <c r="BQ1534" s="778"/>
      <c r="BR1534" s="778"/>
      <c r="BS1534" s="778"/>
      <c r="BT1534" s="778"/>
      <c r="BU1534" s="778"/>
      <c r="BV1534" s="778"/>
      <c r="BW1534" s="778"/>
      <c r="BX1534" s="778"/>
      <c r="BY1534" s="778"/>
      <c r="BZ1534" s="778"/>
      <c r="CA1534" s="778"/>
      <c r="CB1534" s="778"/>
      <c r="CC1534" s="778"/>
      <c r="CD1534" s="778"/>
      <c r="CE1534" s="778"/>
      <c r="CF1534" s="778"/>
      <c r="CG1534" s="778"/>
      <c r="CH1534" s="778"/>
      <c r="CI1534" s="778"/>
      <c r="CJ1534" s="778"/>
      <c r="CK1534" s="778"/>
      <c r="CL1534" s="778"/>
      <c r="CM1534" s="778"/>
      <c r="CN1534" s="778"/>
      <c r="CO1534" s="778"/>
      <c r="CP1534" s="778"/>
      <c r="CQ1534" s="778"/>
      <c r="CR1534" s="778"/>
      <c r="CS1534" s="778"/>
      <c r="CT1534" s="778"/>
      <c r="CU1534" s="778"/>
      <c r="CV1534" s="778"/>
      <c r="CW1534" s="778"/>
      <c r="CX1534" s="778"/>
      <c r="CY1534" s="778"/>
      <c r="CZ1534" s="778"/>
      <c r="DA1534" s="778"/>
      <c r="DB1534" s="778"/>
      <c r="DC1534" s="778"/>
      <c r="DD1534" s="778"/>
      <c r="DE1534" s="778"/>
      <c r="DF1534" s="778"/>
      <c r="DG1534" s="778"/>
      <c r="DH1534" s="778"/>
      <c r="DI1534" s="778"/>
      <c r="DJ1534" s="778"/>
      <c r="DK1534" s="778"/>
      <c r="DL1534" s="778"/>
      <c r="DM1534" s="778"/>
      <c r="DN1534" s="778"/>
      <c r="DO1534" s="778"/>
      <c r="DP1534" s="778"/>
      <c r="DQ1534" s="778"/>
      <c r="DR1534" s="778"/>
      <c r="DS1534" s="778"/>
      <c r="DT1534" s="778"/>
      <c r="DU1534" s="778"/>
      <c r="DV1534" s="778"/>
      <c r="DW1534" s="778"/>
      <c r="DX1534" s="778"/>
      <c r="DY1534" s="778"/>
      <c r="DZ1534" s="778"/>
      <c r="EA1534" s="778"/>
      <c r="EB1534" s="778"/>
      <c r="EC1534" s="778"/>
      <c r="ED1534" s="778"/>
      <c r="EE1534" s="778"/>
      <c r="EF1534" s="778"/>
      <c r="EG1534" s="778"/>
      <c r="EH1534" s="778"/>
      <c r="EI1534" s="778"/>
      <c r="EJ1534" s="778"/>
      <c r="EK1534" s="778"/>
      <c r="EL1534" s="778"/>
      <c r="EM1534" s="778"/>
      <c r="EN1534" s="778"/>
      <c r="EO1534" s="778"/>
      <c r="EP1534" s="778"/>
      <c r="EQ1534" s="778"/>
      <c r="ER1534" s="778"/>
      <c r="ES1534" s="778"/>
      <c r="ET1534" s="778"/>
      <c r="EU1534" s="778"/>
      <c r="EV1534" s="778"/>
      <c r="EW1534" s="778"/>
      <c r="EX1534" s="778"/>
      <c r="EY1534" s="778"/>
      <c r="EZ1534" s="778"/>
      <c r="FA1534" s="778"/>
      <c r="FB1534" s="778"/>
      <c r="FC1534" s="778"/>
      <c r="FD1534" s="778"/>
      <c r="FE1534" s="778"/>
      <c r="FF1534" s="778"/>
      <c r="FG1534" s="778"/>
      <c r="FH1534" s="778"/>
      <c r="FI1534" s="778"/>
      <c r="FJ1534" s="778"/>
      <c r="FK1534" s="778"/>
      <c r="FL1534" s="778"/>
      <c r="FM1534" s="778"/>
      <c r="FN1534" s="778"/>
      <c r="FO1534" s="778"/>
      <c r="FP1534" s="778"/>
      <c r="FQ1534" s="778"/>
      <c r="FR1534" s="778"/>
      <c r="FS1534" s="778"/>
      <c r="FT1534" s="778"/>
      <c r="FU1534" s="778"/>
      <c r="FV1534" s="778"/>
      <c r="FW1534" s="778"/>
      <c r="FX1534" s="778"/>
      <c r="FY1534" s="778"/>
      <c r="FZ1534" s="778"/>
      <c r="GA1534" s="778"/>
      <c r="GB1534" s="778"/>
      <c r="GC1534" s="778"/>
      <c r="GD1534" s="778"/>
      <c r="GE1534" s="778"/>
      <c r="GF1534" s="778"/>
      <c r="GG1534" s="778"/>
      <c r="GH1534" s="778"/>
      <c r="GI1534" s="778"/>
      <c r="GJ1534" s="778"/>
      <c r="GK1534" s="778"/>
      <c r="GL1534" s="778"/>
      <c r="GM1534" s="778"/>
      <c r="GN1534" s="778"/>
      <c r="GO1534" s="778"/>
      <c r="GP1534" s="778"/>
      <c r="GQ1534" s="778"/>
      <c r="GR1534" s="778"/>
      <c r="GS1534" s="778"/>
      <c r="GT1534" s="778"/>
      <c r="GU1534" s="778"/>
      <c r="GV1534" s="778"/>
      <c r="GW1534" s="778"/>
      <c r="GX1534" s="778"/>
      <c r="GY1534" s="778"/>
      <c r="GZ1534" s="778"/>
      <c r="HA1534" s="778"/>
      <c r="HB1534" s="778"/>
      <c r="HC1534" s="778"/>
      <c r="HD1534" s="778"/>
      <c r="HE1534" s="778"/>
      <c r="HF1534" s="778"/>
      <c r="HG1534" s="778"/>
      <c r="HH1534" s="778"/>
    </row>
    <row r="1535" spans="1:216" s="782" customFormat="1">
      <c r="A1535" s="779"/>
      <c r="B1535" s="780"/>
      <c r="C1535" s="780"/>
      <c r="D1535" s="780"/>
      <c r="E1535" s="780"/>
      <c r="F1535" s="780"/>
      <c r="G1535" s="780"/>
      <c r="H1535" s="780"/>
      <c r="I1535" s="780"/>
      <c r="J1535" s="780"/>
      <c r="K1535" s="780"/>
      <c r="L1535" s="780"/>
      <c r="M1535" s="780"/>
      <c r="N1535" s="780"/>
      <c r="O1535" s="780"/>
      <c r="P1535" s="780"/>
      <c r="Q1535" s="781"/>
      <c r="R1535" s="778"/>
      <c r="S1535" s="778"/>
      <c r="T1535" s="778"/>
      <c r="U1535" s="778"/>
      <c r="V1535" s="778"/>
      <c r="W1535" s="778"/>
      <c r="X1535" s="778"/>
      <c r="Y1535" s="778"/>
      <c r="Z1535" s="778"/>
      <c r="AA1535" s="778"/>
      <c r="AB1535" s="778"/>
      <c r="AC1535" s="778"/>
      <c r="AD1535" s="778"/>
      <c r="AE1535" s="778"/>
      <c r="AF1535" s="778"/>
      <c r="AG1535" s="778"/>
      <c r="AH1535" s="778"/>
      <c r="AI1535" s="778"/>
      <c r="AJ1535" s="778"/>
      <c r="AK1535" s="778"/>
      <c r="AL1535" s="778"/>
      <c r="AM1535" s="778"/>
      <c r="AN1535" s="778"/>
      <c r="AO1535" s="778"/>
      <c r="AP1535" s="778"/>
      <c r="AQ1535" s="778"/>
      <c r="AR1535" s="778"/>
      <c r="AS1535" s="778"/>
      <c r="AT1535" s="778"/>
      <c r="AU1535" s="778"/>
      <c r="AV1535" s="778"/>
      <c r="AW1535" s="778"/>
      <c r="AX1535" s="778"/>
      <c r="AY1535" s="778"/>
      <c r="AZ1535" s="778"/>
      <c r="BA1535" s="778"/>
      <c r="BB1535" s="778"/>
      <c r="BC1535" s="778"/>
      <c r="BD1535" s="778"/>
      <c r="BE1535" s="778"/>
      <c r="BF1535" s="778"/>
      <c r="BG1535" s="778"/>
      <c r="BH1535" s="778"/>
      <c r="BI1535" s="778"/>
      <c r="BJ1535" s="778"/>
      <c r="BK1535" s="778"/>
      <c r="BL1535" s="778"/>
      <c r="BM1535" s="778"/>
      <c r="BN1535" s="778"/>
      <c r="BO1535" s="778"/>
      <c r="BP1535" s="778"/>
      <c r="BQ1535" s="778"/>
      <c r="BR1535" s="778"/>
      <c r="BS1535" s="778"/>
      <c r="BT1535" s="778"/>
      <c r="BU1535" s="778"/>
      <c r="BV1535" s="778"/>
      <c r="BW1535" s="778"/>
      <c r="BX1535" s="778"/>
      <c r="BY1535" s="778"/>
      <c r="BZ1535" s="778"/>
      <c r="CA1535" s="778"/>
      <c r="CB1535" s="778"/>
      <c r="CC1535" s="778"/>
      <c r="CD1535" s="778"/>
      <c r="CE1535" s="778"/>
      <c r="CF1535" s="778"/>
      <c r="CG1535" s="778"/>
      <c r="CH1535" s="778"/>
      <c r="CI1535" s="778"/>
      <c r="CJ1535" s="778"/>
      <c r="CK1535" s="778"/>
      <c r="CL1535" s="778"/>
      <c r="CM1535" s="778"/>
      <c r="CN1535" s="778"/>
      <c r="CO1535" s="778"/>
      <c r="CP1535" s="778"/>
      <c r="CQ1535" s="778"/>
      <c r="CR1535" s="778"/>
      <c r="CS1535" s="778"/>
      <c r="CT1535" s="778"/>
      <c r="CU1535" s="778"/>
      <c r="CV1535" s="778"/>
      <c r="CW1535" s="778"/>
      <c r="CX1535" s="778"/>
      <c r="CY1535" s="778"/>
      <c r="CZ1535" s="778"/>
      <c r="DA1535" s="778"/>
      <c r="DB1535" s="778"/>
      <c r="DC1535" s="778"/>
      <c r="DD1535" s="778"/>
      <c r="DE1535" s="778"/>
      <c r="DF1535" s="778"/>
      <c r="DG1535" s="778"/>
      <c r="DH1535" s="778"/>
      <c r="DI1535" s="778"/>
      <c r="DJ1535" s="778"/>
      <c r="DK1535" s="778"/>
      <c r="DL1535" s="778"/>
      <c r="DM1535" s="778"/>
      <c r="DN1535" s="778"/>
      <c r="DO1535" s="778"/>
      <c r="DP1535" s="778"/>
      <c r="DQ1535" s="778"/>
      <c r="DR1535" s="778"/>
      <c r="DS1535" s="778"/>
      <c r="DT1535" s="778"/>
      <c r="DU1535" s="778"/>
      <c r="DV1535" s="778"/>
      <c r="DW1535" s="778"/>
      <c r="DX1535" s="778"/>
      <c r="DY1535" s="778"/>
      <c r="DZ1535" s="778"/>
      <c r="EA1535" s="778"/>
      <c r="EB1535" s="778"/>
      <c r="EC1535" s="778"/>
      <c r="ED1535" s="778"/>
      <c r="EE1535" s="778"/>
      <c r="EF1535" s="778"/>
      <c r="EG1535" s="778"/>
      <c r="EH1535" s="778"/>
      <c r="EI1535" s="778"/>
      <c r="EJ1535" s="778"/>
      <c r="EK1535" s="778"/>
      <c r="EL1535" s="778"/>
      <c r="EM1535" s="778"/>
      <c r="EN1535" s="778"/>
      <c r="EO1535" s="778"/>
      <c r="EP1535" s="778"/>
      <c r="EQ1535" s="778"/>
      <c r="ER1535" s="778"/>
      <c r="ES1535" s="778"/>
      <c r="ET1535" s="778"/>
      <c r="EU1535" s="778"/>
      <c r="EV1535" s="778"/>
      <c r="EW1535" s="778"/>
      <c r="EX1535" s="778"/>
      <c r="EY1535" s="778"/>
      <c r="EZ1535" s="778"/>
      <c r="FA1535" s="778"/>
      <c r="FB1535" s="778"/>
      <c r="FC1535" s="778"/>
      <c r="FD1535" s="778"/>
      <c r="FE1535" s="778"/>
      <c r="FF1535" s="778"/>
      <c r="FG1535" s="778"/>
      <c r="FH1535" s="778"/>
      <c r="FI1535" s="778"/>
      <c r="FJ1535" s="778"/>
      <c r="FK1535" s="778"/>
      <c r="FL1535" s="778"/>
      <c r="FM1535" s="778"/>
      <c r="FN1535" s="778"/>
      <c r="FO1535" s="778"/>
      <c r="FP1535" s="778"/>
      <c r="FQ1535" s="778"/>
      <c r="FR1535" s="778"/>
      <c r="FS1535" s="778"/>
      <c r="FT1535" s="778"/>
      <c r="FU1535" s="778"/>
      <c r="FV1535" s="778"/>
      <c r="FW1535" s="778"/>
      <c r="FX1535" s="778"/>
      <c r="FY1535" s="778"/>
      <c r="FZ1535" s="778"/>
      <c r="GA1535" s="778"/>
      <c r="GB1535" s="778"/>
      <c r="GC1535" s="778"/>
      <c r="GD1535" s="778"/>
      <c r="GE1535" s="778"/>
      <c r="GF1535" s="778"/>
      <c r="GG1535" s="778"/>
      <c r="GH1535" s="778"/>
      <c r="GI1535" s="778"/>
      <c r="GJ1535" s="778"/>
      <c r="GK1535" s="778"/>
      <c r="GL1535" s="778"/>
      <c r="GM1535" s="778"/>
      <c r="GN1535" s="778"/>
      <c r="GO1535" s="778"/>
      <c r="GP1535" s="778"/>
      <c r="GQ1535" s="778"/>
      <c r="GR1535" s="778"/>
      <c r="GS1535" s="778"/>
      <c r="GT1535" s="778"/>
      <c r="GU1535" s="778"/>
      <c r="GV1535" s="778"/>
      <c r="GW1535" s="778"/>
      <c r="GX1535" s="778"/>
      <c r="GY1535" s="778"/>
      <c r="GZ1535" s="778"/>
      <c r="HA1535" s="778"/>
      <c r="HB1535" s="778"/>
      <c r="HC1535" s="778"/>
      <c r="HD1535" s="778"/>
      <c r="HE1535" s="778"/>
      <c r="HF1535" s="778"/>
      <c r="HG1535" s="778"/>
      <c r="HH1535" s="778"/>
    </row>
    <row r="1536" spans="1:216" s="782" customFormat="1">
      <c r="A1536" s="779"/>
      <c r="B1536" s="780"/>
      <c r="C1536" s="780"/>
      <c r="D1536" s="780"/>
      <c r="E1536" s="780"/>
      <c r="F1536" s="780"/>
      <c r="G1536" s="780"/>
      <c r="H1536" s="780"/>
      <c r="I1536" s="780"/>
      <c r="J1536" s="780"/>
      <c r="K1536" s="780"/>
      <c r="L1536" s="780"/>
      <c r="M1536" s="780"/>
      <c r="N1536" s="780"/>
      <c r="O1536" s="780"/>
      <c r="P1536" s="780"/>
      <c r="Q1536" s="781"/>
      <c r="R1536" s="778"/>
      <c r="S1536" s="778"/>
      <c r="T1536" s="778"/>
      <c r="U1536" s="778"/>
      <c r="V1536" s="778"/>
      <c r="W1536" s="778"/>
      <c r="X1536" s="778"/>
      <c r="Y1536" s="778"/>
      <c r="Z1536" s="778"/>
      <c r="AA1536" s="778"/>
      <c r="AB1536" s="778"/>
      <c r="AC1536" s="778"/>
      <c r="AD1536" s="778"/>
      <c r="AE1536" s="778"/>
      <c r="AF1536" s="778"/>
      <c r="AG1536" s="778"/>
      <c r="AH1536" s="778"/>
      <c r="AI1536" s="778"/>
      <c r="AJ1536" s="778"/>
      <c r="AK1536" s="778"/>
      <c r="AL1536" s="778"/>
      <c r="AM1536" s="778"/>
      <c r="AN1536" s="778"/>
      <c r="AO1536" s="778"/>
      <c r="AP1536" s="778"/>
      <c r="AQ1536" s="778"/>
      <c r="AR1536" s="778"/>
      <c r="AS1536" s="778"/>
      <c r="AT1536" s="778"/>
      <c r="AU1536" s="778"/>
      <c r="AV1536" s="778"/>
      <c r="AW1536" s="778"/>
      <c r="AX1536" s="778"/>
      <c r="AY1536" s="778"/>
      <c r="AZ1536" s="778"/>
      <c r="BA1536" s="778"/>
      <c r="BB1536" s="778"/>
      <c r="BC1536" s="778"/>
      <c r="BD1536" s="778"/>
      <c r="BE1536" s="778"/>
      <c r="BF1536" s="778"/>
      <c r="BG1536" s="778"/>
      <c r="BH1536" s="778"/>
      <c r="BI1536" s="778"/>
      <c r="BJ1536" s="778"/>
      <c r="BK1536" s="778"/>
      <c r="BL1536" s="778"/>
      <c r="BM1536" s="778"/>
      <c r="BN1536" s="778"/>
      <c r="BO1536" s="778"/>
      <c r="BP1536" s="778"/>
      <c r="BQ1536" s="778"/>
      <c r="BR1536" s="778"/>
      <c r="BS1536" s="778"/>
      <c r="BT1536" s="778"/>
      <c r="BU1536" s="778"/>
      <c r="BV1536" s="778"/>
      <c r="BW1536" s="778"/>
      <c r="BX1536" s="778"/>
      <c r="BY1536" s="778"/>
      <c r="BZ1536" s="778"/>
      <c r="CA1536" s="778"/>
      <c r="CB1536" s="778"/>
      <c r="CC1536" s="778"/>
      <c r="CD1536" s="778"/>
      <c r="CE1536" s="778"/>
      <c r="CF1536" s="778"/>
      <c r="CG1536" s="778"/>
      <c r="CH1536" s="778"/>
      <c r="CI1536" s="778"/>
      <c r="CJ1536" s="778"/>
      <c r="CK1536" s="778"/>
      <c r="CL1536" s="778"/>
      <c r="CM1536" s="778"/>
      <c r="CN1536" s="778"/>
      <c r="CO1536" s="778"/>
      <c r="CP1536" s="778"/>
      <c r="CQ1536" s="778"/>
      <c r="CR1536" s="778"/>
      <c r="CS1536" s="778"/>
      <c r="CT1536" s="778"/>
      <c r="CU1536" s="778"/>
      <c r="CV1536" s="778"/>
      <c r="CW1536" s="778"/>
      <c r="CX1536" s="778"/>
      <c r="CY1536" s="778"/>
      <c r="CZ1536" s="778"/>
      <c r="DA1536" s="778"/>
      <c r="DB1536" s="778"/>
      <c r="DC1536" s="778"/>
      <c r="DD1536" s="778"/>
      <c r="DE1536" s="778"/>
      <c r="DF1536" s="778"/>
      <c r="DG1536" s="778"/>
      <c r="DH1536" s="778"/>
      <c r="DI1536" s="778"/>
      <c r="DJ1536" s="778"/>
      <c r="DK1536" s="778"/>
      <c r="DL1536" s="778"/>
      <c r="DM1536" s="778"/>
      <c r="DN1536" s="778"/>
      <c r="DO1536" s="778"/>
      <c r="DP1536" s="778"/>
      <c r="DQ1536" s="778"/>
      <c r="DR1536" s="778"/>
      <c r="DS1536" s="778"/>
      <c r="DT1536" s="778"/>
      <c r="DU1536" s="778"/>
      <c r="DV1536" s="778"/>
      <c r="DW1536" s="778"/>
      <c r="DX1536" s="778"/>
      <c r="DY1536" s="778"/>
      <c r="DZ1536" s="778"/>
      <c r="EA1536" s="778"/>
      <c r="EB1536" s="778"/>
      <c r="EC1536" s="778"/>
      <c r="ED1536" s="778"/>
      <c r="EE1536" s="778"/>
      <c r="EF1536" s="778"/>
      <c r="EG1536" s="778"/>
      <c r="EH1536" s="778"/>
      <c r="EI1536" s="778"/>
      <c r="EJ1536" s="778"/>
      <c r="EK1536" s="778"/>
      <c r="EL1536" s="778"/>
      <c r="EM1536" s="778"/>
      <c r="EN1536" s="778"/>
      <c r="EO1536" s="778"/>
      <c r="EP1536" s="778"/>
      <c r="EQ1536" s="778"/>
      <c r="ER1536" s="778"/>
      <c r="ES1536" s="778"/>
      <c r="ET1536" s="778"/>
      <c r="EU1536" s="778"/>
      <c r="EV1536" s="778"/>
      <c r="EW1536" s="778"/>
      <c r="EX1536" s="778"/>
      <c r="EY1536" s="778"/>
      <c r="EZ1536" s="778"/>
      <c r="FA1536" s="778"/>
      <c r="FB1536" s="778"/>
      <c r="FC1536" s="778"/>
      <c r="FD1536" s="778"/>
      <c r="FE1536" s="778"/>
      <c r="FF1536" s="778"/>
      <c r="FG1536" s="778"/>
      <c r="FH1536" s="778"/>
      <c r="FI1536" s="778"/>
      <c r="FJ1536" s="778"/>
      <c r="FK1536" s="778"/>
      <c r="FL1536" s="778"/>
      <c r="FM1536" s="778"/>
      <c r="FN1536" s="778"/>
      <c r="FO1536" s="778"/>
      <c r="FP1536" s="778"/>
      <c r="FQ1536" s="778"/>
      <c r="FR1536" s="778"/>
      <c r="FS1536" s="778"/>
      <c r="FT1536" s="778"/>
      <c r="FU1536" s="778"/>
      <c r="FV1536" s="778"/>
      <c r="FW1536" s="778"/>
      <c r="FX1536" s="778"/>
      <c r="FY1536" s="778"/>
      <c r="FZ1536" s="778"/>
      <c r="GA1536" s="778"/>
      <c r="GB1536" s="778"/>
      <c r="GC1536" s="778"/>
      <c r="GD1536" s="778"/>
      <c r="GE1536" s="778"/>
      <c r="GF1536" s="778"/>
      <c r="GG1536" s="778"/>
      <c r="GH1536" s="778"/>
      <c r="GI1536" s="778"/>
      <c r="GJ1536" s="778"/>
      <c r="GK1536" s="778"/>
      <c r="GL1536" s="778"/>
      <c r="GM1536" s="778"/>
      <c r="GN1536" s="778"/>
      <c r="GO1536" s="778"/>
      <c r="GP1536" s="778"/>
      <c r="GQ1536" s="778"/>
      <c r="GR1536" s="778"/>
      <c r="GS1536" s="778"/>
      <c r="GT1536" s="778"/>
      <c r="GU1536" s="778"/>
      <c r="GV1536" s="778"/>
      <c r="GW1536" s="778"/>
      <c r="GX1536" s="778"/>
      <c r="GY1536" s="778"/>
      <c r="GZ1536" s="778"/>
      <c r="HA1536" s="778"/>
      <c r="HB1536" s="778"/>
      <c r="HC1536" s="778"/>
      <c r="HD1536" s="778"/>
      <c r="HE1536" s="778"/>
      <c r="HF1536" s="778"/>
      <c r="HG1536" s="778"/>
      <c r="HH1536" s="778"/>
    </row>
    <row r="1537" spans="1:216" s="782" customFormat="1">
      <c r="A1537" s="779"/>
      <c r="B1537" s="780"/>
      <c r="C1537" s="780"/>
      <c r="D1537" s="780"/>
      <c r="E1537" s="780"/>
      <c r="F1537" s="780"/>
      <c r="G1537" s="780"/>
      <c r="H1537" s="780"/>
      <c r="I1537" s="780"/>
      <c r="J1537" s="780"/>
      <c r="K1537" s="780"/>
      <c r="L1537" s="780"/>
      <c r="M1537" s="780"/>
      <c r="N1537" s="780"/>
      <c r="O1537" s="780"/>
      <c r="P1537" s="780"/>
      <c r="Q1537" s="781"/>
      <c r="R1537" s="778"/>
      <c r="S1537" s="778"/>
      <c r="T1537" s="778"/>
      <c r="U1537" s="778"/>
      <c r="V1537" s="778"/>
      <c r="W1537" s="778"/>
      <c r="X1537" s="778"/>
      <c r="Y1537" s="778"/>
      <c r="Z1537" s="778"/>
      <c r="AA1537" s="778"/>
      <c r="AB1537" s="778"/>
      <c r="AC1537" s="778"/>
      <c r="AD1537" s="778"/>
      <c r="AE1537" s="778"/>
      <c r="AF1537" s="778"/>
      <c r="AG1537" s="778"/>
      <c r="AH1537" s="778"/>
      <c r="AI1537" s="778"/>
      <c r="AJ1537" s="778"/>
      <c r="AK1537" s="778"/>
      <c r="AL1537" s="778"/>
      <c r="AM1537" s="778"/>
      <c r="AN1537" s="778"/>
      <c r="AO1537" s="778"/>
      <c r="AP1537" s="778"/>
      <c r="AQ1537" s="778"/>
      <c r="AR1537" s="778"/>
      <c r="AS1537" s="778"/>
      <c r="AT1537" s="778"/>
      <c r="AU1537" s="778"/>
      <c r="AV1537" s="778"/>
      <c r="AW1537" s="778"/>
      <c r="AX1537" s="778"/>
      <c r="AY1537" s="778"/>
      <c r="AZ1537" s="778"/>
      <c r="BA1537" s="778"/>
      <c r="BB1537" s="778"/>
      <c r="BC1537" s="778"/>
      <c r="BD1537" s="778"/>
      <c r="BE1537" s="778"/>
      <c r="BF1537" s="778"/>
      <c r="BG1537" s="778"/>
      <c r="BH1537" s="778"/>
      <c r="BI1537" s="778"/>
      <c r="BJ1537" s="778"/>
      <c r="BK1537" s="778"/>
      <c r="BL1537" s="778"/>
      <c r="BM1537" s="778"/>
      <c r="BN1537" s="778"/>
      <c r="BO1537" s="778"/>
      <c r="BP1537" s="778"/>
      <c r="BQ1537" s="778"/>
      <c r="BR1537" s="778"/>
      <c r="BS1537" s="778"/>
      <c r="BT1537" s="778"/>
      <c r="BU1537" s="778"/>
      <c r="BV1537" s="778"/>
      <c r="BW1537" s="778"/>
      <c r="BX1537" s="778"/>
      <c r="BY1537" s="778"/>
      <c r="BZ1537" s="778"/>
      <c r="CA1537" s="778"/>
      <c r="CB1537" s="778"/>
      <c r="CC1537" s="778"/>
      <c r="CD1537" s="778"/>
      <c r="CE1537" s="778"/>
      <c r="CF1537" s="778"/>
      <c r="CG1537" s="778"/>
      <c r="CH1537" s="778"/>
      <c r="CI1537" s="778"/>
      <c r="CJ1537" s="778"/>
      <c r="CK1537" s="778"/>
      <c r="CL1537" s="778"/>
      <c r="CM1537" s="778"/>
      <c r="CN1537" s="778"/>
      <c r="CO1537" s="778"/>
      <c r="CP1537" s="778"/>
      <c r="CQ1537" s="778"/>
      <c r="CR1537" s="778"/>
      <c r="CS1537" s="778"/>
      <c r="CT1537" s="778"/>
      <c r="CU1537" s="778"/>
      <c r="CV1537" s="778"/>
      <c r="CW1537" s="778"/>
      <c r="CX1537" s="778"/>
      <c r="CY1537" s="778"/>
      <c r="CZ1537" s="778"/>
      <c r="DA1537" s="778"/>
      <c r="DB1537" s="778"/>
      <c r="DC1537" s="778"/>
      <c r="DD1537" s="778"/>
      <c r="DE1537" s="778"/>
      <c r="DF1537" s="778"/>
      <c r="DG1537" s="778"/>
      <c r="DH1537" s="778"/>
      <c r="DI1537" s="778"/>
      <c r="DJ1537" s="778"/>
      <c r="DK1537" s="778"/>
      <c r="DL1537" s="778"/>
      <c r="DM1537" s="778"/>
      <c r="DN1537" s="778"/>
      <c r="DO1537" s="778"/>
      <c r="DP1537" s="778"/>
      <c r="DQ1537" s="778"/>
      <c r="DR1537" s="778"/>
      <c r="DS1537" s="778"/>
      <c r="DT1537" s="778"/>
      <c r="DU1537" s="778"/>
      <c r="DV1537" s="778"/>
      <c r="DW1537" s="778"/>
      <c r="DX1537" s="778"/>
      <c r="DY1537" s="778"/>
      <c r="DZ1537" s="778"/>
      <c r="EA1537" s="778"/>
      <c r="EB1537" s="778"/>
      <c r="EC1537" s="778"/>
      <c r="ED1537" s="778"/>
      <c r="EE1537" s="778"/>
      <c r="EF1537" s="778"/>
      <c r="EG1537" s="778"/>
      <c r="EH1537" s="778"/>
      <c r="EI1537" s="778"/>
      <c r="EJ1537" s="778"/>
      <c r="EK1537" s="778"/>
      <c r="EL1537" s="778"/>
      <c r="EM1537" s="778"/>
      <c r="EN1537" s="778"/>
      <c r="EO1537" s="778"/>
      <c r="EP1537" s="778"/>
      <c r="EQ1537" s="778"/>
      <c r="ER1537" s="778"/>
      <c r="ES1537" s="778"/>
      <c r="ET1537" s="778"/>
      <c r="EU1537" s="778"/>
      <c r="EV1537" s="778"/>
      <c r="EW1537" s="778"/>
      <c r="EX1537" s="778"/>
      <c r="EY1537" s="778"/>
      <c r="EZ1537" s="778"/>
      <c r="FA1537" s="778"/>
      <c r="FB1537" s="778"/>
      <c r="FC1537" s="778"/>
      <c r="FD1537" s="778"/>
      <c r="FE1537" s="778"/>
      <c r="FF1537" s="778"/>
      <c r="FG1537" s="778"/>
      <c r="FH1537" s="778"/>
      <c r="FI1537" s="778"/>
      <c r="FJ1537" s="778"/>
      <c r="FK1537" s="778"/>
      <c r="FL1537" s="778"/>
      <c r="FM1537" s="778"/>
      <c r="FN1537" s="778"/>
      <c r="FO1537" s="778"/>
      <c r="FP1537" s="778"/>
      <c r="FQ1537" s="778"/>
      <c r="FR1537" s="778"/>
      <c r="FS1537" s="778"/>
      <c r="FT1537" s="778"/>
      <c r="FU1537" s="778"/>
      <c r="FV1537" s="778"/>
      <c r="FW1537" s="778"/>
      <c r="FX1537" s="778"/>
      <c r="FY1537" s="778"/>
      <c r="FZ1537" s="778"/>
      <c r="GA1537" s="778"/>
      <c r="GB1537" s="778"/>
      <c r="GC1537" s="778"/>
      <c r="GD1537" s="778"/>
      <c r="GE1537" s="778"/>
      <c r="GF1537" s="778"/>
      <c r="GG1537" s="778"/>
      <c r="GH1537" s="778"/>
      <c r="GI1537" s="778"/>
      <c r="GJ1537" s="778"/>
      <c r="GK1537" s="778"/>
      <c r="GL1537" s="778"/>
      <c r="GM1537" s="778"/>
      <c r="GN1537" s="778"/>
      <c r="GO1537" s="778"/>
      <c r="GP1537" s="778"/>
      <c r="GQ1537" s="778"/>
      <c r="GR1537" s="778"/>
      <c r="GS1537" s="778"/>
      <c r="GT1537" s="778"/>
      <c r="GU1537" s="778"/>
      <c r="GV1537" s="778"/>
      <c r="GW1537" s="778"/>
      <c r="GX1537" s="778"/>
      <c r="GY1537" s="778"/>
      <c r="GZ1537" s="778"/>
      <c r="HA1537" s="778"/>
      <c r="HB1537" s="778"/>
      <c r="HC1537" s="778"/>
      <c r="HD1537" s="778"/>
      <c r="HE1537" s="778"/>
      <c r="HF1537" s="778"/>
      <c r="HG1537" s="778"/>
      <c r="HH1537" s="778"/>
    </row>
    <row r="1538" spans="1:216" s="782" customFormat="1">
      <c r="A1538" s="779"/>
      <c r="B1538" s="780"/>
      <c r="C1538" s="780"/>
      <c r="D1538" s="780"/>
      <c r="E1538" s="780"/>
      <c r="F1538" s="780"/>
      <c r="G1538" s="780"/>
      <c r="H1538" s="780"/>
      <c r="I1538" s="780"/>
      <c r="J1538" s="780"/>
      <c r="K1538" s="780"/>
      <c r="L1538" s="780"/>
      <c r="M1538" s="780"/>
      <c r="N1538" s="780"/>
      <c r="O1538" s="780"/>
      <c r="P1538" s="780"/>
      <c r="Q1538" s="781"/>
      <c r="R1538" s="778"/>
      <c r="S1538" s="778"/>
      <c r="T1538" s="778"/>
      <c r="U1538" s="778"/>
      <c r="V1538" s="778"/>
      <c r="W1538" s="778"/>
      <c r="X1538" s="778"/>
      <c r="Y1538" s="778"/>
      <c r="Z1538" s="778"/>
      <c r="AA1538" s="778"/>
      <c r="AB1538" s="778"/>
      <c r="AC1538" s="778"/>
      <c r="AD1538" s="778"/>
      <c r="AE1538" s="778"/>
      <c r="AF1538" s="778"/>
      <c r="AG1538" s="778"/>
      <c r="AH1538" s="778"/>
      <c r="AI1538" s="778"/>
      <c r="AJ1538" s="778"/>
      <c r="AK1538" s="778"/>
      <c r="AL1538" s="778"/>
      <c r="AM1538" s="778"/>
      <c r="AN1538" s="778"/>
      <c r="AO1538" s="778"/>
      <c r="AP1538" s="778"/>
      <c r="AQ1538" s="778"/>
      <c r="AR1538" s="778"/>
      <c r="AS1538" s="778"/>
      <c r="AT1538" s="778"/>
      <c r="AU1538" s="778"/>
      <c r="AV1538" s="778"/>
      <c r="AW1538" s="778"/>
      <c r="AX1538" s="778"/>
      <c r="AY1538" s="778"/>
      <c r="AZ1538" s="778"/>
      <c r="BA1538" s="778"/>
      <c r="BB1538" s="778"/>
      <c r="BC1538" s="778"/>
      <c r="BD1538" s="778"/>
      <c r="BE1538" s="778"/>
      <c r="BF1538" s="778"/>
      <c r="BG1538" s="778"/>
      <c r="BH1538" s="778"/>
      <c r="BI1538" s="778"/>
      <c r="BJ1538" s="778"/>
      <c r="BK1538" s="778"/>
      <c r="BL1538" s="778"/>
      <c r="BM1538" s="778"/>
      <c r="BN1538" s="778"/>
      <c r="BO1538" s="778"/>
      <c r="BP1538" s="778"/>
      <c r="BQ1538" s="778"/>
      <c r="BR1538" s="778"/>
      <c r="BS1538" s="778"/>
      <c r="BT1538" s="778"/>
      <c r="BU1538" s="778"/>
      <c r="BV1538" s="778"/>
      <c r="BW1538" s="778"/>
      <c r="BX1538" s="778"/>
      <c r="BY1538" s="778"/>
      <c r="BZ1538" s="778"/>
      <c r="CA1538" s="778"/>
      <c r="CB1538" s="778"/>
      <c r="CC1538" s="778"/>
      <c r="CD1538" s="778"/>
      <c r="CE1538" s="778"/>
      <c r="CF1538" s="778"/>
      <c r="CG1538" s="778"/>
      <c r="CH1538" s="778"/>
      <c r="CI1538" s="778"/>
      <c r="CJ1538" s="778"/>
      <c r="CK1538" s="778"/>
      <c r="CL1538" s="778"/>
      <c r="CM1538" s="778"/>
      <c r="CN1538" s="778"/>
      <c r="CO1538" s="778"/>
      <c r="CP1538" s="778"/>
      <c r="CQ1538" s="778"/>
      <c r="CR1538" s="778"/>
      <c r="CS1538" s="778"/>
      <c r="CT1538" s="778"/>
      <c r="CU1538" s="778"/>
      <c r="CV1538" s="778"/>
      <c r="CW1538" s="778"/>
      <c r="CX1538" s="778"/>
      <c r="CY1538" s="778"/>
      <c r="CZ1538" s="778"/>
      <c r="DA1538" s="778"/>
      <c r="DB1538" s="778"/>
      <c r="DC1538" s="778"/>
      <c r="DD1538" s="778"/>
      <c r="DE1538" s="778"/>
      <c r="DF1538" s="778"/>
      <c r="DG1538" s="778"/>
      <c r="DH1538" s="778"/>
      <c r="DI1538" s="778"/>
      <c r="DJ1538" s="778"/>
      <c r="DK1538" s="778"/>
      <c r="DL1538" s="778"/>
      <c r="DM1538" s="778"/>
      <c r="DN1538" s="778"/>
      <c r="DO1538" s="778"/>
      <c r="DP1538" s="778"/>
      <c r="DQ1538" s="778"/>
      <c r="DR1538" s="778"/>
      <c r="DS1538" s="778"/>
      <c r="DT1538" s="778"/>
      <c r="DU1538" s="778"/>
      <c r="DV1538" s="778"/>
      <c r="DW1538" s="778"/>
      <c r="DX1538" s="778"/>
      <c r="DY1538" s="778"/>
      <c r="DZ1538" s="778"/>
      <c r="EA1538" s="778"/>
      <c r="EB1538" s="778"/>
      <c r="EC1538" s="778"/>
      <c r="ED1538" s="778"/>
      <c r="EE1538" s="778"/>
      <c r="EF1538" s="778"/>
      <c r="EG1538" s="778"/>
      <c r="EH1538" s="778"/>
      <c r="EI1538" s="778"/>
      <c r="EJ1538" s="778"/>
      <c r="EK1538" s="778"/>
      <c r="EL1538" s="778"/>
      <c r="EM1538" s="778"/>
      <c r="EN1538" s="778"/>
      <c r="EO1538" s="778"/>
      <c r="EP1538" s="778"/>
      <c r="EQ1538" s="778"/>
      <c r="ER1538" s="778"/>
      <c r="ES1538" s="778"/>
      <c r="ET1538" s="778"/>
      <c r="EU1538" s="778"/>
      <c r="EV1538" s="778"/>
      <c r="EW1538" s="778"/>
      <c r="EX1538" s="778"/>
      <c r="EY1538" s="778"/>
      <c r="EZ1538" s="778"/>
      <c r="FA1538" s="778"/>
      <c r="FB1538" s="778"/>
      <c r="FC1538" s="778"/>
      <c r="FD1538" s="778"/>
      <c r="FE1538" s="778"/>
      <c r="FF1538" s="778"/>
      <c r="FG1538" s="778"/>
      <c r="FH1538" s="778"/>
      <c r="FI1538" s="778"/>
      <c r="FJ1538" s="778"/>
      <c r="FK1538" s="778"/>
      <c r="FL1538" s="778"/>
      <c r="FM1538" s="778"/>
      <c r="FN1538" s="778"/>
      <c r="FO1538" s="778"/>
      <c r="FP1538" s="778"/>
      <c r="FQ1538" s="778"/>
      <c r="FR1538" s="778"/>
      <c r="FS1538" s="778"/>
      <c r="FT1538" s="778"/>
      <c r="FU1538" s="778"/>
      <c r="FV1538" s="778"/>
      <c r="FW1538" s="778"/>
      <c r="FX1538" s="778"/>
      <c r="FY1538" s="778"/>
      <c r="FZ1538" s="778"/>
      <c r="GA1538" s="778"/>
      <c r="GB1538" s="778"/>
      <c r="GC1538" s="778"/>
      <c r="GD1538" s="778"/>
      <c r="GE1538" s="778"/>
      <c r="GF1538" s="778"/>
      <c r="GG1538" s="778"/>
      <c r="GH1538" s="778"/>
      <c r="GI1538" s="778"/>
      <c r="GJ1538" s="778"/>
      <c r="GK1538" s="778"/>
      <c r="GL1538" s="778"/>
      <c r="GM1538" s="778"/>
      <c r="GN1538" s="778"/>
      <c r="GO1538" s="778"/>
      <c r="GP1538" s="778"/>
      <c r="GQ1538" s="778"/>
      <c r="GR1538" s="778"/>
      <c r="GS1538" s="778"/>
      <c r="GT1538" s="778"/>
      <c r="GU1538" s="778"/>
      <c r="GV1538" s="778"/>
      <c r="GW1538" s="778"/>
      <c r="GX1538" s="778"/>
      <c r="GY1538" s="778"/>
      <c r="GZ1538" s="778"/>
      <c r="HA1538" s="778"/>
      <c r="HB1538" s="778"/>
      <c r="HC1538" s="778"/>
      <c r="HD1538" s="778"/>
      <c r="HE1538" s="778"/>
      <c r="HF1538" s="778"/>
      <c r="HG1538" s="778"/>
      <c r="HH1538" s="778"/>
    </row>
    <row r="1539" spans="1:216" s="782" customFormat="1">
      <c r="A1539" s="779"/>
      <c r="B1539" s="780"/>
      <c r="C1539" s="780"/>
      <c r="D1539" s="780"/>
      <c r="E1539" s="780"/>
      <c r="F1539" s="780"/>
      <c r="G1539" s="780"/>
      <c r="H1539" s="780"/>
      <c r="I1539" s="780"/>
      <c r="J1539" s="780"/>
      <c r="K1539" s="780"/>
      <c r="L1539" s="780"/>
      <c r="M1539" s="780"/>
      <c r="N1539" s="780"/>
      <c r="O1539" s="780"/>
      <c r="P1539" s="780"/>
      <c r="Q1539" s="781"/>
      <c r="R1539" s="778"/>
      <c r="S1539" s="778"/>
      <c r="T1539" s="778"/>
      <c r="U1539" s="778"/>
      <c r="V1539" s="778"/>
      <c r="W1539" s="778"/>
      <c r="X1539" s="778"/>
      <c r="Y1539" s="778"/>
      <c r="Z1539" s="778"/>
      <c r="AA1539" s="778"/>
      <c r="AB1539" s="778"/>
      <c r="AC1539" s="778"/>
      <c r="AD1539" s="778"/>
      <c r="AE1539" s="778"/>
      <c r="AF1539" s="778"/>
      <c r="AG1539" s="778"/>
      <c r="AH1539" s="778"/>
      <c r="AI1539" s="778"/>
      <c r="AJ1539" s="778"/>
      <c r="AK1539" s="778"/>
      <c r="AL1539" s="778"/>
      <c r="AM1539" s="778"/>
      <c r="AN1539" s="778"/>
      <c r="AO1539" s="778"/>
      <c r="AP1539" s="778"/>
      <c r="AQ1539" s="778"/>
      <c r="AR1539" s="778"/>
      <c r="AS1539" s="778"/>
      <c r="AT1539" s="778"/>
      <c r="AU1539" s="778"/>
      <c r="AV1539" s="778"/>
      <c r="AW1539" s="778"/>
      <c r="AX1539" s="778"/>
      <c r="AY1539" s="778"/>
      <c r="AZ1539" s="778"/>
      <c r="BA1539" s="778"/>
      <c r="BB1539" s="778"/>
      <c r="BC1539" s="778"/>
      <c r="BD1539" s="778"/>
      <c r="BE1539" s="778"/>
      <c r="BF1539" s="778"/>
      <c r="BG1539" s="778"/>
      <c r="BH1539" s="778"/>
      <c r="BI1539" s="778"/>
      <c r="BJ1539" s="778"/>
      <c r="BK1539" s="778"/>
      <c r="BL1539" s="778"/>
      <c r="BM1539" s="778"/>
      <c r="BN1539" s="778"/>
      <c r="BO1539" s="778"/>
      <c r="BP1539" s="778"/>
      <c r="BQ1539" s="778"/>
      <c r="BR1539" s="778"/>
      <c r="BS1539" s="778"/>
      <c r="BT1539" s="778"/>
      <c r="BU1539" s="778"/>
      <c r="BV1539" s="778"/>
      <c r="BW1539" s="778"/>
      <c r="BX1539" s="778"/>
      <c r="BY1539" s="778"/>
      <c r="BZ1539" s="778"/>
      <c r="CA1539" s="778"/>
      <c r="CB1539" s="778"/>
      <c r="CC1539" s="778"/>
      <c r="CD1539" s="778"/>
      <c r="CE1539" s="778"/>
      <c r="CF1539" s="778"/>
      <c r="CG1539" s="778"/>
      <c r="CH1539" s="778"/>
      <c r="CI1539" s="778"/>
      <c r="CJ1539" s="778"/>
      <c r="CK1539" s="778"/>
      <c r="CL1539" s="778"/>
      <c r="CM1539" s="778"/>
      <c r="CN1539" s="778"/>
      <c r="CO1539" s="778"/>
      <c r="CP1539" s="778"/>
      <c r="CQ1539" s="778"/>
      <c r="CR1539" s="778"/>
      <c r="CS1539" s="778"/>
      <c r="CT1539" s="778"/>
      <c r="CU1539" s="778"/>
      <c r="CV1539" s="778"/>
      <c r="CW1539" s="778"/>
      <c r="CX1539" s="778"/>
      <c r="CY1539" s="778"/>
      <c r="CZ1539" s="778"/>
      <c r="DA1539" s="778"/>
      <c r="DB1539" s="778"/>
      <c r="DC1539" s="778"/>
      <c r="DD1539" s="778"/>
      <c r="DE1539" s="778"/>
      <c r="DF1539" s="778"/>
      <c r="DG1539" s="778"/>
      <c r="DH1539" s="778"/>
      <c r="DI1539" s="778"/>
      <c r="DJ1539" s="778"/>
      <c r="DK1539" s="778"/>
      <c r="DL1539" s="778"/>
      <c r="DM1539" s="778"/>
      <c r="DN1539" s="778"/>
      <c r="DO1539" s="778"/>
      <c r="DP1539" s="778"/>
      <c r="DQ1539" s="778"/>
      <c r="DR1539" s="778"/>
      <c r="DS1539" s="778"/>
      <c r="DT1539" s="778"/>
      <c r="DU1539" s="778"/>
      <c r="DV1539" s="778"/>
      <c r="DW1539" s="778"/>
      <c r="DX1539" s="778"/>
      <c r="DY1539" s="778"/>
      <c r="DZ1539" s="778"/>
      <c r="EA1539" s="778"/>
      <c r="EB1539" s="778"/>
      <c r="EC1539" s="778"/>
      <c r="ED1539" s="778"/>
      <c r="EE1539" s="778"/>
      <c r="EF1539" s="778"/>
      <c r="EG1539" s="778"/>
      <c r="EH1539" s="778"/>
      <c r="EI1539" s="778"/>
      <c r="EJ1539" s="778"/>
      <c r="EK1539" s="778"/>
      <c r="EL1539" s="778"/>
      <c r="EM1539" s="778"/>
      <c r="EN1539" s="778"/>
      <c r="EO1539" s="778"/>
      <c r="EP1539" s="778"/>
      <c r="EQ1539" s="778"/>
      <c r="ER1539" s="778"/>
      <c r="ES1539" s="778"/>
      <c r="ET1539" s="778"/>
      <c r="EU1539" s="778"/>
      <c r="EV1539" s="778"/>
      <c r="EW1539" s="778"/>
      <c r="EX1539" s="778"/>
      <c r="EY1539" s="778"/>
      <c r="EZ1539" s="778"/>
      <c r="FA1539" s="778"/>
      <c r="FB1539" s="778"/>
      <c r="FC1539" s="778"/>
      <c r="FD1539" s="778"/>
      <c r="FE1539" s="778"/>
      <c r="FF1539" s="778"/>
      <c r="FG1539" s="778"/>
      <c r="FH1539" s="778"/>
      <c r="FI1539" s="778"/>
      <c r="FJ1539" s="778"/>
      <c r="FK1539" s="778"/>
      <c r="FL1539" s="778"/>
      <c r="FM1539" s="778"/>
      <c r="FN1539" s="778"/>
      <c r="FO1539" s="778"/>
      <c r="FP1539" s="778"/>
      <c r="FQ1539" s="778"/>
      <c r="FR1539" s="778"/>
      <c r="FS1539" s="778"/>
      <c r="FT1539" s="778"/>
      <c r="FU1539" s="778"/>
      <c r="FV1539" s="778"/>
      <c r="FW1539" s="778"/>
      <c r="FX1539" s="778"/>
      <c r="FY1539" s="778"/>
      <c r="FZ1539" s="778"/>
      <c r="GA1539" s="778"/>
      <c r="GB1539" s="778"/>
      <c r="GC1539" s="778"/>
      <c r="GD1539" s="778"/>
      <c r="GE1539" s="778"/>
      <c r="GF1539" s="778"/>
      <c r="GG1539" s="778"/>
      <c r="GH1539" s="778"/>
      <c r="GI1539" s="778"/>
      <c r="GJ1539" s="778"/>
      <c r="GK1539" s="778"/>
      <c r="GL1539" s="778"/>
      <c r="GM1539" s="778"/>
      <c r="GN1539" s="778"/>
      <c r="GO1539" s="778"/>
      <c r="GP1539" s="778"/>
      <c r="GQ1539" s="778"/>
      <c r="GR1539" s="778"/>
      <c r="GS1539" s="778"/>
      <c r="GT1539" s="778"/>
      <c r="GU1539" s="778"/>
      <c r="GV1539" s="778"/>
      <c r="GW1539" s="778"/>
      <c r="GX1539" s="778"/>
      <c r="GY1539" s="778"/>
      <c r="GZ1539" s="778"/>
      <c r="HA1539" s="778"/>
      <c r="HB1539" s="778"/>
      <c r="HC1539" s="778"/>
      <c r="HD1539" s="778"/>
      <c r="HE1539" s="778"/>
      <c r="HF1539" s="778"/>
      <c r="HG1539" s="778"/>
      <c r="HH1539" s="778"/>
    </row>
    <row r="1540" spans="1:216" s="782" customFormat="1">
      <c r="A1540" s="779"/>
      <c r="B1540" s="780"/>
      <c r="C1540" s="780"/>
      <c r="D1540" s="780"/>
      <c r="E1540" s="780"/>
      <c r="F1540" s="780"/>
      <c r="G1540" s="780"/>
      <c r="H1540" s="780"/>
      <c r="I1540" s="780"/>
      <c r="J1540" s="780"/>
      <c r="K1540" s="780"/>
      <c r="L1540" s="780"/>
      <c r="M1540" s="780"/>
      <c r="N1540" s="780"/>
      <c r="O1540" s="780"/>
      <c r="P1540" s="780"/>
      <c r="Q1540" s="781"/>
      <c r="R1540" s="778"/>
      <c r="S1540" s="778"/>
      <c r="T1540" s="778"/>
      <c r="U1540" s="778"/>
      <c r="V1540" s="778"/>
      <c r="W1540" s="778"/>
      <c r="X1540" s="778"/>
      <c r="Y1540" s="778"/>
      <c r="Z1540" s="778"/>
      <c r="AA1540" s="778"/>
      <c r="AB1540" s="778"/>
      <c r="AC1540" s="778"/>
      <c r="AD1540" s="778"/>
      <c r="AE1540" s="778"/>
      <c r="AF1540" s="778"/>
      <c r="AG1540" s="778"/>
      <c r="AH1540" s="778"/>
      <c r="AI1540" s="778"/>
      <c r="AJ1540" s="778"/>
      <c r="AK1540" s="778"/>
      <c r="AL1540" s="778"/>
      <c r="AM1540" s="778"/>
      <c r="AN1540" s="778"/>
      <c r="AO1540" s="778"/>
      <c r="AP1540" s="778"/>
      <c r="AQ1540" s="778"/>
      <c r="AR1540" s="778"/>
      <c r="AS1540" s="778"/>
      <c r="AT1540" s="778"/>
      <c r="AU1540" s="778"/>
      <c r="AV1540" s="778"/>
      <c r="AW1540" s="778"/>
      <c r="AX1540" s="778"/>
      <c r="AY1540" s="778"/>
      <c r="AZ1540" s="778"/>
      <c r="BA1540" s="778"/>
      <c r="BB1540" s="778"/>
      <c r="BC1540" s="778"/>
      <c r="BD1540" s="778"/>
      <c r="BE1540" s="778"/>
      <c r="BF1540" s="778"/>
      <c r="BG1540" s="778"/>
      <c r="BH1540" s="778"/>
      <c r="BI1540" s="778"/>
      <c r="BJ1540" s="778"/>
      <c r="BK1540" s="778"/>
      <c r="BL1540" s="778"/>
      <c r="BM1540" s="778"/>
      <c r="BN1540" s="778"/>
      <c r="BO1540" s="778"/>
      <c r="BP1540" s="778"/>
      <c r="BQ1540" s="778"/>
      <c r="BR1540" s="778"/>
      <c r="BS1540" s="778"/>
      <c r="BT1540" s="778"/>
      <c r="BU1540" s="778"/>
      <c r="BV1540" s="778"/>
      <c r="BW1540" s="778"/>
      <c r="BX1540" s="778"/>
      <c r="BY1540" s="778"/>
      <c r="BZ1540" s="778"/>
      <c r="CA1540" s="778"/>
      <c r="CB1540" s="778"/>
      <c r="CC1540" s="778"/>
      <c r="CD1540" s="778"/>
      <c r="CE1540" s="778"/>
      <c r="CF1540" s="778"/>
      <c r="CG1540" s="778"/>
      <c r="CH1540" s="778"/>
      <c r="CI1540" s="778"/>
      <c r="CJ1540" s="778"/>
      <c r="CK1540" s="778"/>
      <c r="CL1540" s="778"/>
      <c r="CM1540" s="778"/>
      <c r="CN1540" s="778"/>
      <c r="CO1540" s="778"/>
      <c r="CP1540" s="778"/>
      <c r="CQ1540" s="778"/>
      <c r="CR1540" s="778"/>
      <c r="CS1540" s="778"/>
      <c r="CT1540" s="778"/>
      <c r="CU1540" s="778"/>
      <c r="CV1540" s="778"/>
      <c r="CW1540" s="778"/>
      <c r="CX1540" s="778"/>
      <c r="CY1540" s="778"/>
      <c r="CZ1540" s="778"/>
      <c r="DA1540" s="778"/>
      <c r="DB1540" s="778"/>
      <c r="DC1540" s="778"/>
      <c r="DD1540" s="778"/>
      <c r="DE1540" s="778"/>
      <c r="DF1540" s="778"/>
      <c r="DG1540" s="778"/>
      <c r="DH1540" s="778"/>
      <c r="DI1540" s="778"/>
      <c r="DJ1540" s="778"/>
      <c r="DK1540" s="778"/>
      <c r="DL1540" s="778"/>
      <c r="DM1540" s="778"/>
      <c r="DN1540" s="778"/>
      <c r="DO1540" s="778"/>
      <c r="DP1540" s="778"/>
      <c r="DQ1540" s="778"/>
      <c r="DR1540" s="778"/>
      <c r="DS1540" s="778"/>
      <c r="DT1540" s="778"/>
      <c r="DU1540" s="778"/>
      <c r="DV1540" s="778"/>
      <c r="DW1540" s="778"/>
      <c r="DX1540" s="778"/>
      <c r="DY1540" s="778"/>
      <c r="DZ1540" s="778"/>
      <c r="EA1540" s="778"/>
      <c r="EB1540" s="778"/>
      <c r="EC1540" s="778"/>
      <c r="ED1540" s="778"/>
      <c r="EE1540" s="778"/>
      <c r="EF1540" s="778"/>
      <c r="EG1540" s="778"/>
      <c r="EH1540" s="778"/>
      <c r="EI1540" s="778"/>
      <c r="EJ1540" s="778"/>
      <c r="EK1540" s="778"/>
      <c r="EL1540" s="778"/>
      <c r="EM1540" s="778"/>
      <c r="EN1540" s="778"/>
      <c r="EO1540" s="778"/>
      <c r="EP1540" s="778"/>
      <c r="EQ1540" s="778"/>
      <c r="ER1540" s="778"/>
      <c r="ES1540" s="778"/>
      <c r="ET1540" s="778"/>
      <c r="EU1540" s="778"/>
      <c r="EV1540" s="778"/>
      <c r="EW1540" s="778"/>
      <c r="EX1540" s="778"/>
      <c r="EY1540" s="778"/>
      <c r="EZ1540" s="778"/>
      <c r="FA1540" s="778"/>
      <c r="FB1540" s="778"/>
      <c r="FC1540" s="778"/>
      <c r="FD1540" s="778"/>
      <c r="FE1540" s="778"/>
      <c r="FF1540" s="778"/>
      <c r="FG1540" s="778"/>
      <c r="FH1540" s="778"/>
      <c r="FI1540" s="778"/>
      <c r="FJ1540" s="778"/>
      <c r="FK1540" s="778"/>
      <c r="FL1540" s="778"/>
      <c r="FM1540" s="778"/>
      <c r="FN1540" s="778"/>
      <c r="FO1540" s="778"/>
      <c r="FP1540" s="778"/>
      <c r="FQ1540" s="778"/>
      <c r="FR1540" s="778"/>
      <c r="FS1540" s="778"/>
      <c r="FT1540" s="778"/>
      <c r="FU1540" s="778"/>
      <c r="FV1540" s="778"/>
      <c r="FW1540" s="778"/>
      <c r="FX1540" s="778"/>
      <c r="FY1540" s="778"/>
      <c r="FZ1540" s="778"/>
      <c r="GA1540" s="778"/>
      <c r="GB1540" s="778"/>
      <c r="GC1540" s="778"/>
      <c r="GD1540" s="778"/>
      <c r="GE1540" s="778"/>
      <c r="GF1540" s="778"/>
      <c r="GG1540" s="778"/>
      <c r="GH1540" s="778"/>
      <c r="GI1540" s="778"/>
      <c r="GJ1540" s="778"/>
      <c r="GK1540" s="778"/>
      <c r="GL1540" s="778"/>
      <c r="GM1540" s="778"/>
      <c r="GN1540" s="778"/>
      <c r="GO1540" s="778"/>
      <c r="GP1540" s="778"/>
      <c r="GQ1540" s="778"/>
      <c r="GR1540" s="778"/>
      <c r="GS1540" s="778"/>
      <c r="GT1540" s="778"/>
      <c r="GU1540" s="778"/>
      <c r="GV1540" s="778"/>
      <c r="GW1540" s="778"/>
      <c r="GX1540" s="778"/>
      <c r="GY1540" s="778"/>
      <c r="GZ1540" s="778"/>
      <c r="HA1540" s="778"/>
      <c r="HB1540" s="778"/>
      <c r="HC1540" s="778"/>
      <c r="HD1540" s="778"/>
      <c r="HE1540" s="778"/>
      <c r="HF1540" s="778"/>
      <c r="HG1540" s="778"/>
      <c r="HH1540" s="778"/>
    </row>
    <row r="1541" spans="1:216" s="782" customFormat="1">
      <c r="A1541" s="779"/>
      <c r="B1541" s="780"/>
      <c r="C1541" s="780"/>
      <c r="D1541" s="780"/>
      <c r="E1541" s="780"/>
      <c r="F1541" s="780"/>
      <c r="G1541" s="780"/>
      <c r="H1541" s="780"/>
      <c r="I1541" s="780"/>
      <c r="J1541" s="780"/>
      <c r="K1541" s="780"/>
      <c r="L1541" s="780"/>
      <c r="M1541" s="780"/>
      <c r="N1541" s="780"/>
      <c r="O1541" s="780"/>
      <c r="P1541" s="780"/>
      <c r="Q1541" s="781"/>
      <c r="R1541" s="778"/>
      <c r="S1541" s="778"/>
      <c r="T1541" s="778"/>
      <c r="U1541" s="778"/>
      <c r="V1541" s="778"/>
      <c r="W1541" s="778"/>
      <c r="X1541" s="778"/>
      <c r="Y1541" s="778"/>
      <c r="Z1541" s="778"/>
      <c r="AA1541" s="778"/>
      <c r="AB1541" s="778"/>
      <c r="AC1541" s="778"/>
      <c r="AD1541" s="778"/>
      <c r="AE1541" s="778"/>
      <c r="AF1541" s="778"/>
      <c r="AG1541" s="778"/>
      <c r="AH1541" s="778"/>
      <c r="AI1541" s="778"/>
      <c r="AJ1541" s="778"/>
      <c r="AK1541" s="778"/>
      <c r="AL1541" s="778"/>
      <c r="AM1541" s="778"/>
      <c r="AN1541" s="778"/>
      <c r="AO1541" s="778"/>
      <c r="AP1541" s="778"/>
      <c r="AQ1541" s="778"/>
      <c r="AR1541" s="778"/>
      <c r="AS1541" s="778"/>
      <c r="AT1541" s="778"/>
      <c r="AU1541" s="778"/>
      <c r="AV1541" s="778"/>
      <c r="AW1541" s="778"/>
      <c r="AX1541" s="778"/>
      <c r="AY1541" s="778"/>
      <c r="AZ1541" s="778"/>
      <c r="BA1541" s="778"/>
      <c r="BB1541" s="778"/>
      <c r="BC1541" s="778"/>
      <c r="BD1541" s="778"/>
      <c r="BE1541" s="778"/>
      <c r="BF1541" s="778"/>
      <c r="BG1541" s="778"/>
      <c r="BH1541" s="778"/>
      <c r="BI1541" s="778"/>
      <c r="BJ1541" s="778"/>
      <c r="BK1541" s="778"/>
      <c r="BL1541" s="778"/>
      <c r="BM1541" s="778"/>
      <c r="BN1541" s="778"/>
      <c r="BO1541" s="778"/>
      <c r="BP1541" s="778"/>
      <c r="BQ1541" s="778"/>
      <c r="BR1541" s="778"/>
      <c r="BS1541" s="778"/>
      <c r="BT1541" s="778"/>
      <c r="BU1541" s="778"/>
      <c r="BV1541" s="778"/>
      <c r="BW1541" s="778"/>
      <c r="BX1541" s="778"/>
      <c r="BY1541" s="778"/>
      <c r="BZ1541" s="778"/>
      <c r="CA1541" s="778"/>
      <c r="CB1541" s="778"/>
      <c r="CC1541" s="778"/>
      <c r="CD1541" s="778"/>
      <c r="CE1541" s="778"/>
      <c r="CF1541" s="778"/>
      <c r="CG1541" s="778"/>
      <c r="CH1541" s="778"/>
      <c r="CI1541" s="778"/>
      <c r="CJ1541" s="778"/>
      <c r="CK1541" s="778"/>
      <c r="CL1541" s="778"/>
      <c r="CM1541" s="778"/>
      <c r="CN1541" s="778"/>
      <c r="CO1541" s="778"/>
      <c r="CP1541" s="778"/>
      <c r="CQ1541" s="778"/>
      <c r="CR1541" s="778"/>
      <c r="CS1541" s="778"/>
      <c r="CT1541" s="778"/>
      <c r="CU1541" s="778"/>
      <c r="CV1541" s="778"/>
      <c r="CW1541" s="778"/>
      <c r="CX1541" s="778"/>
      <c r="CY1541" s="778"/>
      <c r="CZ1541" s="778"/>
      <c r="DA1541" s="778"/>
      <c r="DB1541" s="778"/>
      <c r="DC1541" s="778"/>
      <c r="DD1541" s="778"/>
      <c r="DE1541" s="778"/>
      <c r="DF1541" s="778"/>
      <c r="DG1541" s="778"/>
      <c r="DH1541" s="778"/>
      <c r="DI1541" s="778"/>
      <c r="DJ1541" s="778"/>
      <c r="DK1541" s="778"/>
      <c r="DL1541" s="778"/>
      <c r="DM1541" s="778"/>
      <c r="DN1541" s="778"/>
      <c r="DO1541" s="778"/>
      <c r="DP1541" s="778"/>
      <c r="DQ1541" s="778"/>
      <c r="DR1541" s="778"/>
      <c r="DS1541" s="778"/>
      <c r="DT1541" s="778"/>
      <c r="DU1541" s="778"/>
      <c r="DV1541" s="778"/>
      <c r="DW1541" s="778"/>
      <c r="DX1541" s="778"/>
      <c r="DY1541" s="778"/>
      <c r="DZ1541" s="778"/>
      <c r="EA1541" s="778"/>
      <c r="EB1541" s="778"/>
      <c r="EC1541" s="778"/>
      <c r="ED1541" s="778"/>
      <c r="EE1541" s="778"/>
      <c r="EF1541" s="778"/>
      <c r="EG1541" s="778"/>
      <c r="EH1541" s="778"/>
      <c r="EI1541" s="778"/>
      <c r="EJ1541" s="778"/>
      <c r="EK1541" s="778"/>
      <c r="EL1541" s="778"/>
      <c r="EM1541" s="778"/>
      <c r="EN1541" s="778"/>
      <c r="EO1541" s="778"/>
      <c r="EP1541" s="778"/>
      <c r="EQ1541" s="778"/>
      <c r="ER1541" s="778"/>
      <c r="ES1541" s="778"/>
      <c r="ET1541" s="778"/>
      <c r="EU1541" s="778"/>
      <c r="EV1541" s="778"/>
      <c r="EW1541" s="778"/>
      <c r="EX1541" s="778"/>
      <c r="EY1541" s="778"/>
      <c r="EZ1541" s="778"/>
      <c r="FA1541" s="778"/>
      <c r="FB1541" s="778"/>
      <c r="FC1541" s="778"/>
      <c r="FD1541" s="778"/>
      <c r="FE1541" s="778"/>
      <c r="FF1541" s="778"/>
      <c r="FG1541" s="778"/>
      <c r="FH1541" s="778"/>
      <c r="FI1541" s="778"/>
      <c r="FJ1541" s="778"/>
      <c r="FK1541" s="778"/>
      <c r="FL1541" s="778"/>
      <c r="FM1541" s="778"/>
      <c r="FN1541" s="778"/>
      <c r="FO1541" s="778"/>
      <c r="FP1541" s="778"/>
      <c r="FQ1541" s="778"/>
      <c r="FR1541" s="778"/>
      <c r="FS1541" s="778"/>
      <c r="FT1541" s="778"/>
      <c r="FU1541" s="778"/>
      <c r="FV1541" s="778"/>
      <c r="FW1541" s="778"/>
      <c r="FX1541" s="778"/>
      <c r="FY1541" s="778"/>
      <c r="FZ1541" s="778"/>
      <c r="GA1541" s="778"/>
      <c r="GB1541" s="778"/>
      <c r="GC1541" s="778"/>
      <c r="GD1541" s="778"/>
      <c r="GE1541" s="778"/>
      <c r="GF1541" s="778"/>
      <c r="GG1541" s="778"/>
      <c r="GH1541" s="778"/>
      <c r="GI1541" s="778"/>
      <c r="GJ1541" s="778"/>
      <c r="GK1541" s="778"/>
      <c r="GL1541" s="778"/>
      <c r="GM1541" s="778"/>
      <c r="GN1541" s="778"/>
      <c r="GO1541" s="778"/>
      <c r="GP1541" s="778"/>
      <c r="GQ1541" s="778"/>
      <c r="GR1541" s="778"/>
      <c r="GS1541" s="778"/>
      <c r="GT1541" s="778"/>
      <c r="GU1541" s="778"/>
      <c r="GV1541" s="778"/>
      <c r="GW1541" s="778"/>
      <c r="GX1541" s="778"/>
      <c r="GY1541" s="778"/>
      <c r="GZ1541" s="778"/>
      <c r="HA1541" s="778"/>
      <c r="HB1541" s="778"/>
      <c r="HC1541" s="778"/>
      <c r="HD1541" s="778"/>
      <c r="HE1541" s="778"/>
      <c r="HF1541" s="778"/>
      <c r="HG1541" s="778"/>
      <c r="HH1541" s="778"/>
    </row>
    <row r="1542" spans="1:216" s="782" customFormat="1">
      <c r="A1542" s="779"/>
      <c r="B1542" s="780"/>
      <c r="C1542" s="780"/>
      <c r="D1542" s="780"/>
      <c r="E1542" s="780"/>
      <c r="F1542" s="780"/>
      <c r="G1542" s="780"/>
      <c r="H1542" s="780"/>
      <c r="I1542" s="780"/>
      <c r="J1542" s="780"/>
      <c r="K1542" s="780"/>
      <c r="L1542" s="780"/>
      <c r="M1542" s="780"/>
      <c r="N1542" s="780"/>
      <c r="O1542" s="780"/>
      <c r="P1542" s="780"/>
      <c r="Q1542" s="781"/>
      <c r="R1542" s="778"/>
      <c r="S1542" s="778"/>
      <c r="T1542" s="778"/>
      <c r="U1542" s="778"/>
      <c r="V1542" s="778"/>
      <c r="W1542" s="778"/>
      <c r="X1542" s="778"/>
      <c r="Y1542" s="778"/>
      <c r="Z1542" s="778"/>
      <c r="AA1542" s="778"/>
      <c r="AB1542" s="778"/>
      <c r="AC1542" s="778"/>
      <c r="AD1542" s="778"/>
      <c r="AE1542" s="778"/>
      <c r="AF1542" s="778"/>
      <c r="AG1542" s="778"/>
      <c r="AH1542" s="778"/>
      <c r="AI1542" s="778"/>
      <c r="AJ1542" s="778"/>
      <c r="AK1542" s="778"/>
      <c r="AL1542" s="778"/>
      <c r="AM1542" s="778"/>
      <c r="AN1542" s="778"/>
      <c r="AO1542" s="778"/>
      <c r="AP1542" s="778"/>
      <c r="AQ1542" s="778"/>
      <c r="AR1542" s="778"/>
      <c r="AS1542" s="778"/>
      <c r="AT1542" s="778"/>
      <c r="AU1542" s="778"/>
      <c r="AV1542" s="778"/>
      <c r="AW1542" s="778"/>
      <c r="AX1542" s="778"/>
      <c r="AY1542" s="778"/>
      <c r="AZ1542" s="778"/>
      <c r="BA1542" s="778"/>
      <c r="BB1542" s="778"/>
      <c r="BC1542" s="778"/>
      <c r="BD1542" s="778"/>
      <c r="BE1542" s="778"/>
      <c r="BF1542" s="778"/>
      <c r="BG1542" s="778"/>
      <c r="BH1542" s="778"/>
      <c r="BI1542" s="778"/>
      <c r="BJ1542" s="778"/>
      <c r="BK1542" s="778"/>
      <c r="BL1542" s="778"/>
      <c r="BM1542" s="778"/>
      <c r="BN1542" s="778"/>
      <c r="BO1542" s="778"/>
      <c r="BP1542" s="778"/>
      <c r="BQ1542" s="778"/>
      <c r="BR1542" s="778"/>
      <c r="BS1542" s="778"/>
      <c r="BT1542" s="778"/>
      <c r="BU1542" s="778"/>
      <c r="BV1542" s="778"/>
      <c r="BW1542" s="778"/>
      <c r="BX1542" s="778"/>
      <c r="BY1542" s="778"/>
      <c r="BZ1542" s="778"/>
      <c r="CA1542" s="778"/>
      <c r="CB1542" s="778"/>
      <c r="CC1542" s="778"/>
      <c r="CD1542" s="778"/>
      <c r="CE1542" s="778"/>
      <c r="CF1542" s="778"/>
      <c r="CG1542" s="778"/>
      <c r="CH1542" s="778"/>
      <c r="CI1542" s="778"/>
      <c r="CJ1542" s="778"/>
      <c r="CK1542" s="778"/>
      <c r="CL1542" s="778"/>
      <c r="CM1542" s="778"/>
      <c r="CN1542" s="778"/>
      <c r="CO1542" s="778"/>
      <c r="CP1542" s="778"/>
      <c r="CQ1542" s="778"/>
      <c r="CR1542" s="778"/>
      <c r="CS1542" s="778"/>
      <c r="CT1542" s="778"/>
      <c r="CU1542" s="778"/>
      <c r="CV1542" s="778"/>
      <c r="CW1542" s="778"/>
      <c r="CX1542" s="778"/>
      <c r="CY1542" s="778"/>
      <c r="CZ1542" s="778"/>
      <c r="DA1542" s="778"/>
      <c r="DB1542" s="778"/>
      <c r="DC1542" s="778"/>
      <c r="DD1542" s="778"/>
      <c r="DE1542" s="778"/>
      <c r="DF1542" s="778"/>
      <c r="DG1542" s="778"/>
      <c r="DH1542" s="778"/>
      <c r="DI1542" s="778"/>
      <c r="DJ1542" s="778"/>
      <c r="DK1542" s="778"/>
      <c r="DL1542" s="778"/>
      <c r="DM1542" s="778"/>
      <c r="DN1542" s="778"/>
      <c r="DO1542" s="778"/>
      <c r="DP1542" s="778"/>
      <c r="DQ1542" s="778"/>
      <c r="DR1542" s="778"/>
      <c r="DS1542" s="778"/>
      <c r="DT1542" s="778"/>
      <c r="DU1542" s="778"/>
      <c r="DV1542" s="778"/>
      <c r="DW1542" s="778"/>
      <c r="DX1542" s="778"/>
      <c r="DY1542" s="778"/>
      <c r="DZ1542" s="778"/>
      <c r="EA1542" s="778"/>
      <c r="EB1542" s="778"/>
      <c r="EC1542" s="778"/>
      <c r="ED1542" s="778"/>
      <c r="EE1542" s="778"/>
      <c r="EF1542" s="778"/>
      <c r="EG1542" s="778"/>
      <c r="EH1542" s="778"/>
      <c r="EI1542" s="778"/>
      <c r="EJ1542" s="778"/>
      <c r="EK1542" s="778"/>
      <c r="EL1542" s="778"/>
      <c r="EM1542" s="778"/>
      <c r="EN1542" s="778"/>
      <c r="EO1542" s="778"/>
      <c r="EP1542" s="778"/>
      <c r="EQ1542" s="778"/>
      <c r="ER1542" s="778"/>
      <c r="ES1542" s="778"/>
      <c r="ET1542" s="778"/>
      <c r="EU1542" s="778"/>
      <c r="EV1542" s="778"/>
      <c r="EW1542" s="778"/>
      <c r="EX1542" s="778"/>
      <c r="EY1542" s="778"/>
      <c r="EZ1542" s="778"/>
      <c r="FA1542" s="778"/>
      <c r="FB1542" s="778"/>
      <c r="FC1542" s="778"/>
      <c r="FD1542" s="778"/>
      <c r="FE1542" s="778"/>
      <c r="FF1542" s="778"/>
      <c r="FG1542" s="778"/>
      <c r="FH1542" s="778"/>
      <c r="FI1542" s="778"/>
      <c r="FJ1542" s="778"/>
      <c r="FK1542" s="778"/>
      <c r="FL1542" s="778"/>
      <c r="FM1542" s="778"/>
      <c r="FN1542" s="778"/>
      <c r="FO1542" s="778"/>
      <c r="FP1542" s="778"/>
      <c r="FQ1542" s="778"/>
      <c r="FR1542" s="778"/>
      <c r="FS1542" s="778"/>
      <c r="FT1542" s="778"/>
      <c r="FU1542" s="778"/>
      <c r="FV1542" s="778"/>
      <c r="FW1542" s="778"/>
      <c r="FX1542" s="778"/>
      <c r="FY1542" s="778"/>
      <c r="FZ1542" s="778"/>
      <c r="GA1542" s="778"/>
      <c r="GB1542" s="778"/>
      <c r="GC1542" s="778"/>
      <c r="GD1542" s="778"/>
      <c r="GE1542" s="778"/>
      <c r="GF1542" s="778"/>
      <c r="GG1542" s="778"/>
      <c r="GH1542" s="778"/>
      <c r="GI1542" s="778"/>
      <c r="GJ1542" s="778"/>
      <c r="GK1542" s="778"/>
      <c r="GL1542" s="778"/>
      <c r="GM1542" s="778"/>
      <c r="GN1542" s="778"/>
      <c r="GO1542" s="778"/>
      <c r="GP1542" s="778"/>
      <c r="GQ1542" s="778"/>
      <c r="GR1542" s="778"/>
      <c r="GS1542" s="778"/>
      <c r="GT1542" s="778"/>
      <c r="GU1542" s="778"/>
      <c r="GV1542" s="778"/>
      <c r="GW1542" s="778"/>
      <c r="GX1542" s="778"/>
      <c r="GY1542" s="778"/>
      <c r="GZ1542" s="778"/>
      <c r="HA1542" s="778"/>
      <c r="HB1542" s="778"/>
      <c r="HC1542" s="778"/>
      <c r="HD1542" s="778"/>
      <c r="HE1542" s="778"/>
      <c r="HF1542" s="778"/>
      <c r="HG1542" s="778"/>
      <c r="HH1542" s="778"/>
    </row>
    <row r="1543" spans="1:216" s="782" customFormat="1">
      <c r="A1543" s="779"/>
      <c r="B1543" s="780"/>
      <c r="C1543" s="780"/>
      <c r="D1543" s="780"/>
      <c r="E1543" s="780"/>
      <c r="F1543" s="780"/>
      <c r="G1543" s="780"/>
      <c r="H1543" s="780"/>
      <c r="I1543" s="780"/>
      <c r="J1543" s="780"/>
      <c r="K1543" s="780"/>
      <c r="L1543" s="780"/>
      <c r="M1543" s="780"/>
      <c r="N1543" s="780"/>
      <c r="O1543" s="780"/>
      <c r="P1543" s="780"/>
      <c r="Q1543" s="781"/>
      <c r="R1543" s="778"/>
      <c r="S1543" s="778"/>
      <c r="T1543" s="778"/>
      <c r="U1543" s="778"/>
      <c r="V1543" s="778"/>
      <c r="W1543" s="778"/>
      <c r="X1543" s="778"/>
      <c r="Y1543" s="778"/>
      <c r="Z1543" s="778"/>
      <c r="AA1543" s="778"/>
      <c r="AB1543" s="778"/>
      <c r="AC1543" s="778"/>
      <c r="AD1543" s="778"/>
      <c r="AE1543" s="778"/>
      <c r="AF1543" s="778"/>
      <c r="AG1543" s="778"/>
      <c r="AH1543" s="778"/>
      <c r="AI1543" s="778"/>
      <c r="AJ1543" s="778"/>
      <c r="AK1543" s="778"/>
      <c r="AL1543" s="778"/>
      <c r="AM1543" s="778"/>
      <c r="AN1543" s="778"/>
      <c r="AO1543" s="778"/>
      <c r="AP1543" s="778"/>
      <c r="AQ1543" s="778"/>
      <c r="AR1543" s="778"/>
      <c r="AS1543" s="778"/>
      <c r="AT1543" s="778"/>
      <c r="AU1543" s="778"/>
      <c r="AV1543" s="778"/>
      <c r="AW1543" s="778"/>
      <c r="AX1543" s="778"/>
      <c r="AY1543" s="778"/>
      <c r="AZ1543" s="778"/>
      <c r="BA1543" s="778"/>
      <c r="BB1543" s="778"/>
      <c r="BC1543" s="778"/>
      <c r="BD1543" s="778"/>
      <c r="BE1543" s="778"/>
      <c r="BF1543" s="778"/>
      <c r="BG1543" s="778"/>
      <c r="BH1543" s="778"/>
      <c r="BI1543" s="778"/>
      <c r="BJ1543" s="778"/>
      <c r="BK1543" s="778"/>
      <c r="BL1543" s="778"/>
      <c r="BM1543" s="778"/>
      <c r="BN1543" s="778"/>
      <c r="BO1543" s="778"/>
      <c r="BP1543" s="778"/>
      <c r="BQ1543" s="778"/>
      <c r="BR1543" s="778"/>
      <c r="BS1543" s="778"/>
      <c r="BT1543" s="778"/>
      <c r="BU1543" s="778"/>
      <c r="BV1543" s="778"/>
      <c r="BW1543" s="778"/>
      <c r="BX1543" s="778"/>
      <c r="BY1543" s="778"/>
      <c r="BZ1543" s="778"/>
      <c r="CA1543" s="778"/>
      <c r="CB1543" s="778"/>
      <c r="CC1543" s="778"/>
      <c r="CD1543" s="778"/>
      <c r="CE1543" s="778"/>
      <c r="CF1543" s="778"/>
      <c r="CG1543" s="778"/>
      <c r="CH1543" s="778"/>
      <c r="CI1543" s="778"/>
      <c r="CJ1543" s="778"/>
      <c r="CK1543" s="778"/>
      <c r="CL1543" s="778"/>
      <c r="CM1543" s="778"/>
      <c r="CN1543" s="778"/>
      <c r="CO1543" s="778"/>
      <c r="CP1543" s="778"/>
      <c r="CQ1543" s="778"/>
      <c r="CR1543" s="778"/>
      <c r="CS1543" s="778"/>
      <c r="CT1543" s="778"/>
      <c r="CU1543" s="778"/>
      <c r="CV1543" s="778"/>
      <c r="CW1543" s="778"/>
      <c r="CX1543" s="778"/>
      <c r="CY1543" s="778"/>
      <c r="CZ1543" s="778"/>
      <c r="DA1543" s="778"/>
      <c r="DB1543" s="778"/>
      <c r="DC1543" s="778"/>
      <c r="DD1543" s="778"/>
      <c r="DE1543" s="778"/>
      <c r="DF1543" s="778"/>
      <c r="DG1543" s="778"/>
      <c r="DH1543" s="778"/>
      <c r="DI1543" s="778"/>
      <c r="DJ1543" s="778"/>
      <c r="DK1543" s="778"/>
      <c r="DL1543" s="778"/>
      <c r="DM1543" s="778"/>
      <c r="DN1543" s="778"/>
      <c r="DO1543" s="778"/>
      <c r="DP1543" s="778"/>
      <c r="DQ1543" s="778"/>
      <c r="DR1543" s="778"/>
      <c r="DS1543" s="778"/>
      <c r="DT1543" s="778"/>
      <c r="DU1543" s="778"/>
      <c r="DV1543" s="778"/>
      <c r="DW1543" s="778"/>
      <c r="DX1543" s="778"/>
      <c r="DY1543" s="778"/>
      <c r="DZ1543" s="778"/>
      <c r="EA1543" s="778"/>
      <c r="EB1543" s="778"/>
      <c r="EC1543" s="778"/>
      <c r="ED1543" s="778"/>
      <c r="EE1543" s="778"/>
      <c r="EF1543" s="778"/>
      <c r="EG1543" s="778"/>
      <c r="EH1543" s="778"/>
      <c r="EI1543" s="778"/>
      <c r="EJ1543" s="778"/>
      <c r="EK1543" s="778"/>
      <c r="EL1543" s="778"/>
      <c r="EM1543" s="778"/>
      <c r="EN1543" s="778"/>
      <c r="EO1543" s="778"/>
      <c r="EP1543" s="778"/>
      <c r="EQ1543" s="778"/>
      <c r="ER1543" s="778"/>
      <c r="ES1543" s="778"/>
      <c r="ET1543" s="778"/>
      <c r="EU1543" s="778"/>
      <c r="EV1543" s="778"/>
      <c r="EW1543" s="778"/>
      <c r="EX1543" s="778"/>
      <c r="EY1543" s="778"/>
      <c r="EZ1543" s="778"/>
      <c r="FA1543" s="778"/>
      <c r="FB1543" s="778"/>
      <c r="FC1543" s="778"/>
      <c r="FD1543" s="778"/>
      <c r="FE1543" s="778"/>
      <c r="FF1543" s="778"/>
      <c r="FG1543" s="778"/>
      <c r="FH1543" s="778"/>
      <c r="FI1543" s="778"/>
      <c r="FJ1543" s="778"/>
      <c r="FK1543" s="778"/>
      <c r="FL1543" s="778"/>
      <c r="FM1543" s="778"/>
      <c r="FN1543" s="778"/>
      <c r="FO1543" s="778"/>
      <c r="FP1543" s="778"/>
      <c r="FQ1543" s="778"/>
      <c r="FR1543" s="778"/>
      <c r="FS1543" s="778"/>
      <c r="FT1543" s="778"/>
      <c r="FU1543" s="778"/>
      <c r="FV1543" s="778"/>
      <c r="FW1543" s="778"/>
      <c r="FX1543" s="778"/>
      <c r="FY1543" s="778"/>
      <c r="FZ1543" s="778"/>
      <c r="GA1543" s="778"/>
      <c r="GB1543" s="778"/>
      <c r="GC1543" s="778"/>
      <c r="GD1543" s="778"/>
      <c r="GE1543" s="778"/>
      <c r="GF1543" s="778"/>
      <c r="GG1543" s="778"/>
      <c r="GH1543" s="778"/>
      <c r="GI1543" s="778"/>
      <c r="GJ1543" s="778"/>
      <c r="GK1543" s="778"/>
      <c r="GL1543" s="778"/>
      <c r="GM1543" s="778"/>
      <c r="GN1543" s="778"/>
      <c r="GO1543" s="778"/>
      <c r="GP1543" s="778"/>
      <c r="GQ1543" s="778"/>
      <c r="GR1543" s="778"/>
      <c r="GS1543" s="778"/>
      <c r="GT1543" s="778"/>
      <c r="GU1543" s="778"/>
      <c r="GV1543" s="778"/>
      <c r="GW1543" s="778"/>
      <c r="GX1543" s="778"/>
      <c r="GY1543" s="778"/>
      <c r="GZ1543" s="778"/>
      <c r="HA1543" s="778"/>
      <c r="HB1543" s="778"/>
      <c r="HC1543" s="778"/>
      <c r="HD1543" s="778"/>
      <c r="HE1543" s="778"/>
      <c r="HF1543" s="778"/>
      <c r="HG1543" s="778"/>
      <c r="HH1543" s="778"/>
    </row>
    <row r="1544" spans="1:216" s="782" customFormat="1">
      <c r="A1544" s="779"/>
      <c r="B1544" s="780"/>
      <c r="C1544" s="780"/>
      <c r="D1544" s="780"/>
      <c r="E1544" s="780"/>
      <c r="F1544" s="780"/>
      <c r="G1544" s="780"/>
      <c r="H1544" s="780"/>
      <c r="I1544" s="780"/>
      <c r="J1544" s="780"/>
      <c r="K1544" s="780"/>
      <c r="L1544" s="780"/>
      <c r="M1544" s="780"/>
      <c r="N1544" s="780"/>
      <c r="O1544" s="780"/>
      <c r="P1544" s="780"/>
      <c r="Q1544" s="781"/>
      <c r="R1544" s="778"/>
      <c r="S1544" s="778"/>
      <c r="T1544" s="778"/>
      <c r="U1544" s="778"/>
      <c r="V1544" s="778"/>
      <c r="W1544" s="778"/>
      <c r="X1544" s="778"/>
      <c r="Y1544" s="778"/>
      <c r="Z1544" s="778"/>
      <c r="AA1544" s="778"/>
      <c r="AB1544" s="778"/>
      <c r="AC1544" s="778"/>
      <c r="AD1544" s="778"/>
      <c r="AE1544" s="778"/>
      <c r="AF1544" s="778"/>
      <c r="AG1544" s="778"/>
      <c r="AH1544" s="778"/>
      <c r="AI1544" s="778"/>
      <c r="AJ1544" s="778"/>
      <c r="AK1544" s="778"/>
      <c r="AL1544" s="778"/>
      <c r="AM1544" s="778"/>
      <c r="AN1544" s="778"/>
      <c r="AO1544" s="778"/>
      <c r="AP1544" s="778"/>
      <c r="AQ1544" s="778"/>
      <c r="AR1544" s="778"/>
      <c r="AS1544" s="778"/>
      <c r="AT1544" s="778"/>
      <c r="AU1544" s="778"/>
      <c r="AV1544" s="778"/>
      <c r="AW1544" s="778"/>
      <c r="AX1544" s="778"/>
      <c r="AY1544" s="778"/>
      <c r="AZ1544" s="778"/>
      <c r="BA1544" s="778"/>
      <c r="BB1544" s="778"/>
      <c r="BC1544" s="778"/>
      <c r="BD1544" s="778"/>
      <c r="BE1544" s="778"/>
      <c r="BF1544" s="778"/>
      <c r="BG1544" s="778"/>
      <c r="BH1544" s="778"/>
      <c r="BI1544" s="778"/>
      <c r="BJ1544" s="778"/>
      <c r="BK1544" s="778"/>
      <c r="BL1544" s="778"/>
      <c r="BM1544" s="778"/>
      <c r="BN1544" s="778"/>
      <c r="BO1544" s="778"/>
      <c r="BP1544" s="778"/>
      <c r="BQ1544" s="778"/>
      <c r="BR1544" s="778"/>
      <c r="BS1544" s="778"/>
      <c r="BT1544" s="778"/>
      <c r="BU1544" s="778"/>
      <c r="BV1544" s="778"/>
      <c r="BW1544" s="778"/>
      <c r="BX1544" s="778"/>
      <c r="BY1544" s="778"/>
      <c r="BZ1544" s="778"/>
      <c r="CA1544" s="778"/>
      <c r="CB1544" s="778"/>
      <c r="CC1544" s="778"/>
      <c r="CD1544" s="778"/>
      <c r="CE1544" s="778"/>
      <c r="CF1544" s="778"/>
      <c r="CG1544" s="778"/>
      <c r="CH1544" s="778"/>
      <c r="CI1544" s="778"/>
      <c r="CJ1544" s="778"/>
      <c r="CK1544" s="778"/>
      <c r="CL1544" s="778"/>
      <c r="CM1544" s="778"/>
      <c r="CN1544" s="778"/>
      <c r="CO1544" s="778"/>
      <c r="CP1544" s="778"/>
      <c r="CQ1544" s="778"/>
      <c r="CR1544" s="778"/>
      <c r="CS1544" s="778"/>
      <c r="CT1544" s="778"/>
      <c r="CU1544" s="778"/>
      <c r="CV1544" s="778"/>
      <c r="CW1544" s="778"/>
      <c r="CX1544" s="778"/>
      <c r="CY1544" s="778"/>
      <c r="CZ1544" s="778"/>
      <c r="DA1544" s="778"/>
      <c r="DB1544" s="778"/>
      <c r="DC1544" s="778"/>
      <c r="DD1544" s="778"/>
      <c r="DE1544" s="778"/>
      <c r="DF1544" s="778"/>
      <c r="DG1544" s="778"/>
      <c r="DH1544" s="778"/>
      <c r="DI1544" s="778"/>
      <c r="DJ1544" s="778"/>
      <c r="DK1544" s="778"/>
      <c r="DL1544" s="778"/>
      <c r="DM1544" s="778"/>
      <c r="DN1544" s="778"/>
      <c r="DO1544" s="778"/>
      <c r="DP1544" s="778"/>
      <c r="DQ1544" s="778"/>
      <c r="DR1544" s="778"/>
      <c r="DS1544" s="778"/>
      <c r="DT1544" s="778"/>
      <c r="DU1544" s="778"/>
      <c r="DV1544" s="778"/>
      <c r="DW1544" s="778"/>
      <c r="DX1544" s="778"/>
      <c r="DY1544" s="778"/>
      <c r="DZ1544" s="778"/>
      <c r="EA1544" s="778"/>
      <c r="EB1544" s="778"/>
      <c r="EC1544" s="778"/>
      <c r="ED1544" s="778"/>
      <c r="EE1544" s="778"/>
      <c r="EF1544" s="778"/>
      <c r="EG1544" s="778"/>
      <c r="EH1544" s="778"/>
      <c r="EI1544" s="778"/>
      <c r="EJ1544" s="778"/>
      <c r="EK1544" s="778"/>
      <c r="EL1544" s="778"/>
      <c r="EM1544" s="778"/>
      <c r="EN1544" s="778"/>
      <c r="EO1544" s="778"/>
      <c r="EP1544" s="778"/>
      <c r="EQ1544" s="778"/>
      <c r="ER1544" s="778"/>
      <c r="ES1544" s="778"/>
      <c r="ET1544" s="778"/>
      <c r="EU1544" s="778"/>
      <c r="EV1544" s="778"/>
      <c r="EW1544" s="778"/>
      <c r="EX1544" s="778"/>
      <c r="EY1544" s="778"/>
      <c r="EZ1544" s="778"/>
      <c r="FA1544" s="778"/>
      <c r="FB1544" s="778"/>
      <c r="FC1544" s="778"/>
      <c r="FD1544" s="778"/>
      <c r="FE1544" s="778"/>
      <c r="FF1544" s="778"/>
      <c r="FG1544" s="778"/>
      <c r="FH1544" s="778"/>
      <c r="FI1544" s="778"/>
      <c r="FJ1544" s="778"/>
      <c r="FK1544" s="778"/>
      <c r="FL1544" s="778"/>
      <c r="FM1544" s="778"/>
      <c r="FN1544" s="778"/>
      <c r="FO1544" s="778"/>
      <c r="FP1544" s="778"/>
      <c r="FQ1544" s="778"/>
      <c r="FR1544" s="778"/>
      <c r="FS1544" s="778"/>
      <c r="FT1544" s="778"/>
      <c r="FU1544" s="778"/>
      <c r="FV1544" s="778"/>
      <c r="FW1544" s="778"/>
      <c r="FX1544" s="778"/>
      <c r="FY1544" s="778"/>
      <c r="FZ1544" s="778"/>
      <c r="GA1544" s="778"/>
      <c r="GB1544" s="778"/>
      <c r="GC1544" s="778"/>
      <c r="GD1544" s="778"/>
      <c r="GE1544" s="778"/>
      <c r="GF1544" s="778"/>
      <c r="GG1544" s="778"/>
      <c r="GH1544" s="778"/>
      <c r="GI1544" s="778"/>
      <c r="GJ1544" s="778"/>
      <c r="GK1544" s="778"/>
      <c r="GL1544" s="778"/>
      <c r="GM1544" s="778"/>
      <c r="GN1544" s="778"/>
      <c r="GO1544" s="778"/>
      <c r="GP1544" s="778"/>
      <c r="GQ1544" s="778"/>
      <c r="GR1544" s="778"/>
      <c r="GS1544" s="778"/>
      <c r="GT1544" s="778"/>
      <c r="GU1544" s="778"/>
      <c r="GV1544" s="778"/>
      <c r="GW1544" s="778"/>
      <c r="GX1544" s="778"/>
      <c r="GY1544" s="778"/>
      <c r="GZ1544" s="778"/>
      <c r="HA1544" s="778"/>
      <c r="HB1544" s="778"/>
      <c r="HC1544" s="778"/>
      <c r="HD1544" s="778"/>
      <c r="HE1544" s="778"/>
      <c r="HF1544" s="778"/>
      <c r="HG1544" s="778"/>
      <c r="HH1544" s="778"/>
    </row>
    <row r="1545" spans="1:216" s="782" customFormat="1">
      <c r="A1545" s="779"/>
      <c r="B1545" s="780"/>
      <c r="C1545" s="780"/>
      <c r="D1545" s="780"/>
      <c r="E1545" s="780"/>
      <c r="F1545" s="780"/>
      <c r="G1545" s="780"/>
      <c r="H1545" s="780"/>
      <c r="I1545" s="780"/>
      <c r="J1545" s="780"/>
      <c r="K1545" s="780"/>
      <c r="L1545" s="780"/>
      <c r="M1545" s="780"/>
      <c r="N1545" s="780"/>
      <c r="O1545" s="780"/>
      <c r="P1545" s="780"/>
      <c r="Q1545" s="781"/>
      <c r="R1545" s="778"/>
      <c r="S1545" s="778"/>
      <c r="T1545" s="778"/>
      <c r="U1545" s="778"/>
      <c r="V1545" s="778"/>
      <c r="W1545" s="778"/>
      <c r="X1545" s="778"/>
      <c r="Y1545" s="778"/>
      <c r="Z1545" s="778"/>
      <c r="AA1545" s="778"/>
      <c r="AB1545" s="778"/>
      <c r="AC1545" s="778"/>
      <c r="AD1545" s="778"/>
      <c r="AE1545" s="778"/>
      <c r="AF1545" s="778"/>
      <c r="AG1545" s="778"/>
      <c r="AH1545" s="778"/>
      <c r="AI1545" s="778"/>
      <c r="AJ1545" s="778"/>
      <c r="AK1545" s="778"/>
      <c r="AL1545" s="778"/>
      <c r="AM1545" s="778"/>
      <c r="AN1545" s="778"/>
      <c r="AO1545" s="778"/>
      <c r="AP1545" s="778"/>
      <c r="AQ1545" s="778"/>
      <c r="AR1545" s="778"/>
      <c r="AS1545" s="778"/>
      <c r="AT1545" s="778"/>
      <c r="AU1545" s="778"/>
      <c r="AV1545" s="778"/>
      <c r="AW1545" s="778"/>
      <c r="AX1545" s="778"/>
      <c r="AY1545" s="778"/>
      <c r="AZ1545" s="778"/>
      <c r="BA1545" s="778"/>
      <c r="BB1545" s="778"/>
      <c r="BC1545" s="778"/>
      <c r="BD1545" s="778"/>
      <c r="BE1545" s="778"/>
      <c r="BF1545" s="778"/>
      <c r="BG1545" s="778"/>
      <c r="BH1545" s="778"/>
      <c r="BI1545" s="778"/>
      <c r="BJ1545" s="778"/>
      <c r="BK1545" s="778"/>
      <c r="BL1545" s="778"/>
      <c r="BM1545" s="778"/>
      <c r="BN1545" s="778"/>
      <c r="BO1545" s="778"/>
      <c r="BP1545" s="778"/>
      <c r="BQ1545" s="778"/>
      <c r="BR1545" s="778"/>
      <c r="BS1545" s="778"/>
      <c r="BT1545" s="778"/>
      <c r="BU1545" s="778"/>
      <c r="BV1545" s="778"/>
      <c r="BW1545" s="778"/>
      <c r="BX1545" s="778"/>
      <c r="BY1545" s="778"/>
      <c r="BZ1545" s="778"/>
      <c r="CA1545" s="778"/>
      <c r="CB1545" s="778"/>
      <c r="CC1545" s="778"/>
      <c r="CD1545" s="778"/>
      <c r="CE1545" s="778"/>
      <c r="CF1545" s="778"/>
      <c r="CG1545" s="778"/>
      <c r="CH1545" s="778"/>
      <c r="CI1545" s="778"/>
      <c r="CJ1545" s="778"/>
      <c r="CK1545" s="778"/>
      <c r="CL1545" s="778"/>
      <c r="CM1545" s="778"/>
      <c r="CN1545" s="778"/>
      <c r="CO1545" s="778"/>
      <c r="CP1545" s="778"/>
      <c r="CQ1545" s="778"/>
      <c r="CR1545" s="778"/>
      <c r="CS1545" s="778"/>
      <c r="CT1545" s="778"/>
      <c r="CU1545" s="778"/>
      <c r="CV1545" s="778"/>
      <c r="CW1545" s="778"/>
      <c r="CX1545" s="778"/>
      <c r="CY1545" s="778"/>
      <c r="CZ1545" s="778"/>
      <c r="DA1545" s="778"/>
      <c r="DB1545" s="778"/>
      <c r="DC1545" s="778"/>
      <c r="DD1545" s="778"/>
      <c r="DE1545" s="778"/>
      <c r="DF1545" s="778"/>
      <c r="DG1545" s="778"/>
      <c r="DH1545" s="778"/>
      <c r="DI1545" s="778"/>
      <c r="DJ1545" s="778"/>
      <c r="DK1545" s="778"/>
      <c r="DL1545" s="778"/>
      <c r="DM1545" s="778"/>
      <c r="DN1545" s="778"/>
      <c r="DO1545" s="778"/>
      <c r="DP1545" s="778"/>
      <c r="DQ1545" s="778"/>
      <c r="DR1545" s="778"/>
      <c r="DS1545" s="778"/>
      <c r="DT1545" s="778"/>
      <c r="DU1545" s="778"/>
      <c r="DV1545" s="778"/>
      <c r="DW1545" s="778"/>
      <c r="DX1545" s="778"/>
      <c r="DY1545" s="778"/>
      <c r="DZ1545" s="778"/>
      <c r="EA1545" s="778"/>
      <c r="EB1545" s="778"/>
      <c r="EC1545" s="778"/>
      <c r="ED1545" s="778"/>
      <c r="EE1545" s="778"/>
      <c r="EF1545" s="778"/>
      <c r="EG1545" s="778"/>
      <c r="EH1545" s="778"/>
      <c r="EI1545" s="778"/>
      <c r="EJ1545" s="778"/>
      <c r="EK1545" s="778"/>
      <c r="EL1545" s="778"/>
      <c r="EM1545" s="778"/>
      <c r="EN1545" s="778"/>
      <c r="EO1545" s="778"/>
      <c r="EP1545" s="778"/>
      <c r="EQ1545" s="778"/>
      <c r="ER1545" s="778"/>
      <c r="ES1545" s="778"/>
      <c r="ET1545" s="778"/>
      <c r="EU1545" s="778"/>
      <c r="EV1545" s="778"/>
      <c r="EW1545" s="778"/>
      <c r="EX1545" s="778"/>
      <c r="EY1545" s="778"/>
      <c r="EZ1545" s="778"/>
      <c r="FA1545" s="778"/>
      <c r="FB1545" s="778"/>
      <c r="FC1545" s="778"/>
      <c r="FD1545" s="778"/>
      <c r="FE1545" s="778"/>
      <c r="FF1545" s="778"/>
      <c r="FG1545" s="778"/>
      <c r="FH1545" s="778"/>
      <c r="FI1545" s="778"/>
      <c r="FJ1545" s="778"/>
      <c r="FK1545" s="778"/>
      <c r="FL1545" s="778"/>
      <c r="FM1545" s="778"/>
      <c r="FN1545" s="778"/>
      <c r="FO1545" s="778"/>
      <c r="FP1545" s="778"/>
      <c r="FQ1545" s="778"/>
      <c r="FR1545" s="778"/>
      <c r="FS1545" s="778"/>
      <c r="FT1545" s="778"/>
      <c r="FU1545" s="778"/>
      <c r="FV1545" s="778"/>
      <c r="FW1545" s="778"/>
      <c r="FX1545" s="778"/>
      <c r="FY1545" s="778"/>
      <c r="FZ1545" s="778"/>
      <c r="GA1545" s="778"/>
      <c r="GB1545" s="778"/>
      <c r="GC1545" s="778"/>
      <c r="GD1545" s="778"/>
      <c r="GE1545" s="778"/>
      <c r="GF1545" s="778"/>
      <c r="GG1545" s="778"/>
      <c r="GH1545" s="778"/>
      <c r="GI1545" s="778"/>
      <c r="GJ1545" s="778"/>
      <c r="GK1545" s="778"/>
      <c r="GL1545" s="778"/>
      <c r="GM1545" s="778"/>
      <c r="GN1545" s="778"/>
      <c r="GO1545" s="778"/>
      <c r="GP1545" s="778"/>
      <c r="GQ1545" s="778"/>
      <c r="GR1545" s="778"/>
      <c r="GS1545" s="778"/>
      <c r="GT1545" s="778"/>
      <c r="GU1545" s="778"/>
      <c r="GV1545" s="778"/>
      <c r="GW1545" s="778"/>
      <c r="GX1545" s="778"/>
      <c r="GY1545" s="778"/>
      <c r="GZ1545" s="778"/>
      <c r="HA1545" s="778"/>
      <c r="HB1545" s="778"/>
      <c r="HC1545" s="778"/>
      <c r="HD1545" s="778"/>
      <c r="HE1545" s="778"/>
      <c r="HF1545" s="778"/>
      <c r="HG1545" s="778"/>
      <c r="HH1545" s="778"/>
    </row>
    <row r="1546" spans="1:216" s="782" customFormat="1">
      <c r="A1546" s="779"/>
      <c r="B1546" s="780"/>
      <c r="C1546" s="780"/>
      <c r="D1546" s="780"/>
      <c r="E1546" s="780"/>
      <c r="F1546" s="780"/>
      <c r="G1546" s="780"/>
      <c r="H1546" s="780"/>
      <c r="I1546" s="780"/>
      <c r="J1546" s="780"/>
      <c r="K1546" s="780"/>
      <c r="L1546" s="780"/>
      <c r="M1546" s="780"/>
      <c r="N1546" s="780"/>
      <c r="O1546" s="780"/>
      <c r="P1546" s="780"/>
      <c r="Q1546" s="781"/>
      <c r="R1546" s="778"/>
      <c r="S1546" s="778"/>
      <c r="T1546" s="778"/>
      <c r="U1546" s="778"/>
      <c r="V1546" s="778"/>
      <c r="W1546" s="778"/>
      <c r="X1546" s="778"/>
      <c r="Y1546" s="778"/>
      <c r="Z1546" s="778"/>
      <c r="AA1546" s="778"/>
      <c r="AB1546" s="778"/>
      <c r="AC1546" s="778"/>
      <c r="AD1546" s="778"/>
      <c r="AE1546" s="778"/>
      <c r="AF1546" s="778"/>
      <c r="AG1546" s="778"/>
      <c r="AH1546" s="778"/>
      <c r="AI1546" s="778"/>
      <c r="AJ1546" s="778"/>
      <c r="AK1546" s="778"/>
      <c r="AL1546" s="778"/>
      <c r="AM1546" s="778"/>
      <c r="AN1546" s="778"/>
      <c r="AO1546" s="778"/>
      <c r="AP1546" s="778"/>
      <c r="AQ1546" s="778"/>
      <c r="AR1546" s="778"/>
      <c r="AS1546" s="778"/>
      <c r="AT1546" s="778"/>
      <c r="AU1546" s="778"/>
      <c r="AV1546" s="778"/>
      <c r="AW1546" s="778"/>
      <c r="AX1546" s="778"/>
      <c r="AY1546" s="778"/>
      <c r="AZ1546" s="778"/>
      <c r="BA1546" s="778"/>
      <c r="BB1546" s="778"/>
      <c r="BC1546" s="778"/>
      <c r="BD1546" s="778"/>
      <c r="BE1546" s="778"/>
      <c r="BF1546" s="778"/>
      <c r="BG1546" s="778"/>
      <c r="BH1546" s="778"/>
      <c r="BI1546" s="778"/>
      <c r="BJ1546" s="778"/>
      <c r="BK1546" s="778"/>
      <c r="BL1546" s="778"/>
      <c r="BM1546" s="778"/>
      <c r="BN1546" s="778"/>
      <c r="BO1546" s="778"/>
      <c r="BP1546" s="778"/>
      <c r="BQ1546" s="778"/>
      <c r="BR1546" s="778"/>
      <c r="BS1546" s="778"/>
      <c r="BT1546" s="778"/>
      <c r="BU1546" s="778"/>
      <c r="BV1546" s="778"/>
      <c r="BW1546" s="778"/>
      <c r="BX1546" s="778"/>
      <c r="BY1546" s="778"/>
      <c r="BZ1546" s="778"/>
      <c r="CA1546" s="778"/>
      <c r="CB1546" s="778"/>
      <c r="CC1546" s="778"/>
      <c r="CD1546" s="778"/>
      <c r="CE1546" s="778"/>
      <c r="CF1546" s="778"/>
      <c r="CG1546" s="778"/>
      <c r="CH1546" s="778"/>
      <c r="CI1546" s="778"/>
      <c r="CJ1546" s="778"/>
      <c r="CK1546" s="778"/>
      <c r="CL1546" s="778"/>
      <c r="CM1546" s="778"/>
      <c r="CN1546" s="778"/>
      <c r="CO1546" s="778"/>
      <c r="CP1546" s="778"/>
      <c r="CQ1546" s="778"/>
      <c r="CR1546" s="778"/>
      <c r="CS1546" s="778"/>
      <c r="CT1546" s="778"/>
      <c r="CU1546" s="778"/>
      <c r="CV1546" s="778"/>
      <c r="CW1546" s="778"/>
      <c r="CX1546" s="778"/>
      <c r="CY1546" s="778"/>
      <c r="CZ1546" s="778"/>
      <c r="DA1546" s="778"/>
      <c r="DB1546" s="778"/>
      <c r="DC1546" s="778"/>
      <c r="DD1546" s="778"/>
      <c r="DE1546" s="778"/>
      <c r="DF1546" s="778"/>
      <c r="DG1546" s="778"/>
      <c r="DH1546" s="778"/>
      <c r="DI1546" s="778"/>
      <c r="DJ1546" s="778"/>
      <c r="DK1546" s="778"/>
      <c r="DL1546" s="778"/>
      <c r="DM1546" s="778"/>
      <c r="DN1546" s="778"/>
      <c r="DO1546" s="778"/>
      <c r="DP1546" s="778"/>
      <c r="DQ1546" s="778"/>
      <c r="DR1546" s="778"/>
      <c r="DS1546" s="778"/>
      <c r="DT1546" s="778"/>
      <c r="DU1546" s="778"/>
      <c r="DV1546" s="778"/>
      <c r="DW1546" s="778"/>
      <c r="DX1546" s="778"/>
      <c r="DY1546" s="778"/>
      <c r="DZ1546" s="778"/>
      <c r="EA1546" s="778"/>
      <c r="EB1546" s="778"/>
      <c r="EC1546" s="778"/>
      <c r="ED1546" s="778"/>
      <c r="EE1546" s="778"/>
      <c r="EF1546" s="778"/>
      <c r="EG1546" s="778"/>
      <c r="EH1546" s="778"/>
      <c r="EI1546" s="778"/>
      <c r="EJ1546" s="778"/>
      <c r="EK1546" s="778"/>
      <c r="EL1546" s="778"/>
      <c r="EM1546" s="778"/>
      <c r="EN1546" s="778"/>
      <c r="EO1546" s="778"/>
      <c r="EP1546" s="778"/>
      <c r="EQ1546" s="778"/>
      <c r="ER1546" s="778"/>
      <c r="ES1546" s="778"/>
      <c r="ET1546" s="778"/>
      <c r="EU1546" s="778"/>
      <c r="EV1546" s="778"/>
      <c r="EW1546" s="778"/>
      <c r="EX1546" s="778"/>
      <c r="EY1546" s="778"/>
      <c r="EZ1546" s="778"/>
      <c r="FA1546" s="778"/>
      <c r="FB1546" s="778"/>
      <c r="FC1546" s="778"/>
      <c r="FD1546" s="778"/>
      <c r="FE1546" s="778"/>
      <c r="FF1546" s="778"/>
      <c r="FG1546" s="778"/>
      <c r="FH1546" s="778"/>
      <c r="FI1546" s="778"/>
      <c r="FJ1546" s="778"/>
      <c r="FK1546" s="778"/>
      <c r="FL1546" s="778"/>
      <c r="FM1546" s="778"/>
      <c r="FN1546" s="778"/>
      <c r="FO1546" s="778"/>
      <c r="FP1546" s="778"/>
      <c r="FQ1546" s="778"/>
      <c r="FR1546" s="778"/>
      <c r="FS1546" s="778"/>
      <c r="FT1546" s="778"/>
      <c r="FU1546" s="778"/>
      <c r="FV1546" s="778"/>
      <c r="FW1546" s="778"/>
      <c r="FX1546" s="778"/>
      <c r="FY1546" s="778"/>
      <c r="FZ1546" s="778"/>
      <c r="GA1546" s="778"/>
      <c r="GB1546" s="778"/>
      <c r="GC1546" s="778"/>
      <c r="GD1546" s="778"/>
      <c r="GE1546" s="778"/>
      <c r="GF1546" s="778"/>
      <c r="GG1546" s="778"/>
      <c r="GH1546" s="778"/>
      <c r="GI1546" s="778"/>
      <c r="GJ1546" s="778"/>
      <c r="GK1546" s="778"/>
      <c r="GL1546" s="778"/>
      <c r="GM1546" s="778"/>
      <c r="GN1546" s="778"/>
      <c r="GO1546" s="778"/>
      <c r="GP1546" s="778"/>
      <c r="GQ1546" s="778"/>
      <c r="GR1546" s="778"/>
      <c r="GS1546" s="778"/>
      <c r="GT1546" s="778"/>
      <c r="GU1546" s="778"/>
      <c r="GV1546" s="778"/>
      <c r="GW1546" s="778"/>
      <c r="GX1546" s="778"/>
      <c r="GY1546" s="778"/>
      <c r="GZ1546" s="778"/>
      <c r="HA1546" s="778"/>
      <c r="HB1546" s="778"/>
      <c r="HC1546" s="778"/>
      <c r="HD1546" s="778"/>
      <c r="HE1546" s="778"/>
      <c r="HF1546" s="778"/>
      <c r="HG1546" s="778"/>
      <c r="HH1546" s="778"/>
    </row>
    <row r="1547" spans="1:216" s="782" customFormat="1">
      <c r="A1547" s="779"/>
      <c r="B1547" s="780"/>
      <c r="C1547" s="780"/>
      <c r="D1547" s="780"/>
      <c r="E1547" s="780"/>
      <c r="F1547" s="780"/>
      <c r="G1547" s="780"/>
      <c r="H1547" s="780"/>
      <c r="I1547" s="780"/>
      <c r="J1547" s="780"/>
      <c r="K1547" s="780"/>
      <c r="L1547" s="780"/>
      <c r="M1547" s="780"/>
      <c r="N1547" s="780"/>
      <c r="O1547" s="780"/>
      <c r="P1547" s="780"/>
      <c r="Q1547" s="781"/>
      <c r="R1547" s="778"/>
      <c r="S1547" s="778"/>
      <c r="T1547" s="778"/>
      <c r="U1547" s="778"/>
      <c r="V1547" s="778"/>
      <c r="W1547" s="778"/>
      <c r="X1547" s="778"/>
      <c r="Y1547" s="778"/>
      <c r="Z1547" s="778"/>
      <c r="AA1547" s="778"/>
      <c r="AB1547" s="778"/>
      <c r="AC1547" s="778"/>
      <c r="AD1547" s="778"/>
      <c r="AE1547" s="778"/>
      <c r="AF1547" s="778"/>
      <c r="AG1547" s="778"/>
      <c r="AH1547" s="778"/>
      <c r="AI1547" s="778"/>
      <c r="AJ1547" s="778"/>
      <c r="AK1547" s="778"/>
      <c r="AL1547" s="778"/>
      <c r="AM1547" s="778"/>
      <c r="AN1547" s="778"/>
      <c r="AO1547" s="778"/>
      <c r="AP1547" s="778"/>
      <c r="AQ1547" s="778"/>
      <c r="AR1547" s="778"/>
      <c r="AS1547" s="778"/>
      <c r="AT1547" s="778"/>
      <c r="AU1547" s="778"/>
      <c r="AV1547" s="778"/>
      <c r="AW1547" s="778"/>
      <c r="AX1547" s="778"/>
      <c r="AY1547" s="778"/>
      <c r="AZ1547" s="778"/>
      <c r="BA1547" s="778"/>
      <c r="BB1547" s="778"/>
      <c r="BC1547" s="778"/>
      <c r="BD1547" s="778"/>
      <c r="BE1547" s="778"/>
      <c r="BF1547" s="778"/>
      <c r="BG1547" s="778"/>
      <c r="BH1547" s="778"/>
      <c r="BI1547" s="778"/>
      <c r="BJ1547" s="778"/>
      <c r="BK1547" s="778"/>
      <c r="BL1547" s="778"/>
      <c r="BM1547" s="778"/>
      <c r="BN1547" s="778"/>
      <c r="BO1547" s="778"/>
      <c r="BP1547" s="778"/>
      <c r="BQ1547" s="778"/>
      <c r="BR1547" s="778"/>
      <c r="BS1547" s="778"/>
      <c r="BT1547" s="778"/>
      <c r="BU1547" s="778"/>
      <c r="BV1547" s="778"/>
      <c r="BW1547" s="778"/>
      <c r="BX1547" s="778"/>
      <c r="BY1547" s="778"/>
      <c r="BZ1547" s="778"/>
      <c r="CA1547" s="778"/>
      <c r="CB1547" s="778"/>
      <c r="CC1547" s="778"/>
      <c r="CD1547" s="778"/>
      <c r="CE1547" s="778"/>
      <c r="CF1547" s="778"/>
      <c r="CG1547" s="778"/>
      <c r="CH1547" s="778"/>
      <c r="CI1547" s="778"/>
      <c r="CJ1547" s="778"/>
      <c r="CK1547" s="778"/>
      <c r="CL1547" s="778"/>
      <c r="CM1547" s="778"/>
      <c r="CN1547" s="778"/>
      <c r="CO1547" s="778"/>
      <c r="CP1547" s="778"/>
      <c r="CQ1547" s="778"/>
      <c r="CR1547" s="778"/>
      <c r="CS1547" s="778"/>
      <c r="CT1547" s="778"/>
      <c r="CU1547" s="778"/>
      <c r="CV1547" s="778"/>
      <c r="CW1547" s="778"/>
      <c r="CX1547" s="778"/>
      <c r="CY1547" s="778"/>
      <c r="CZ1547" s="778"/>
      <c r="DA1547" s="778"/>
      <c r="DB1547" s="778"/>
      <c r="DC1547" s="778"/>
      <c r="DD1547" s="778"/>
      <c r="DE1547" s="778"/>
      <c r="DF1547" s="778"/>
      <c r="DG1547" s="778"/>
      <c r="DH1547" s="778"/>
      <c r="DI1547" s="778"/>
      <c r="DJ1547" s="778"/>
      <c r="DK1547" s="778"/>
      <c r="DL1547" s="778"/>
      <c r="DM1547" s="778"/>
      <c r="DN1547" s="778"/>
      <c r="DO1547" s="778"/>
      <c r="DP1547" s="778"/>
      <c r="DQ1547" s="778"/>
      <c r="DR1547" s="778"/>
      <c r="DS1547" s="778"/>
      <c r="DT1547" s="778"/>
      <c r="DU1547" s="778"/>
      <c r="DV1547" s="778"/>
      <c r="DW1547" s="778"/>
      <c r="DX1547" s="778"/>
      <c r="DY1547" s="778"/>
      <c r="DZ1547" s="778"/>
      <c r="EA1547" s="778"/>
      <c r="EB1547" s="778"/>
      <c r="EC1547" s="778"/>
      <c r="ED1547" s="778"/>
      <c r="EE1547" s="778"/>
      <c r="EF1547" s="778"/>
      <c r="EG1547" s="778"/>
      <c r="EH1547" s="778"/>
      <c r="EI1547" s="778"/>
      <c r="EJ1547" s="778"/>
      <c r="EK1547" s="778"/>
      <c r="EL1547" s="778"/>
      <c r="EM1547" s="778"/>
      <c r="EN1547" s="778"/>
      <c r="EO1547" s="778"/>
      <c r="EP1547" s="778"/>
      <c r="EQ1547" s="778"/>
      <c r="ER1547" s="778"/>
      <c r="ES1547" s="778"/>
      <c r="ET1547" s="778"/>
      <c r="EU1547" s="778"/>
      <c r="EV1547" s="778"/>
      <c r="EW1547" s="778"/>
      <c r="EX1547" s="778"/>
      <c r="EY1547" s="778"/>
      <c r="EZ1547" s="778"/>
      <c r="FA1547" s="778"/>
      <c r="FB1547" s="778"/>
      <c r="FC1547" s="778"/>
      <c r="FD1547" s="778"/>
      <c r="FE1547" s="778"/>
      <c r="FF1547" s="778"/>
      <c r="FG1547" s="778"/>
      <c r="FH1547" s="778"/>
      <c r="FI1547" s="778"/>
      <c r="FJ1547" s="778"/>
      <c r="FK1547" s="778"/>
      <c r="FL1547" s="778"/>
      <c r="FM1547" s="778"/>
      <c r="FN1547" s="778"/>
      <c r="FO1547" s="778"/>
      <c r="FP1547" s="778"/>
      <c r="FQ1547" s="778"/>
      <c r="FR1547" s="778"/>
      <c r="FS1547" s="778"/>
      <c r="FT1547" s="778"/>
      <c r="FU1547" s="778"/>
      <c r="FV1547" s="778"/>
      <c r="FW1547" s="778"/>
      <c r="FX1547" s="778"/>
      <c r="FY1547" s="778"/>
      <c r="FZ1547" s="778"/>
      <c r="GA1547" s="778"/>
      <c r="GB1547" s="778"/>
      <c r="GC1547" s="778"/>
      <c r="GD1547" s="778"/>
      <c r="GE1547" s="778"/>
      <c r="GF1547" s="778"/>
      <c r="GG1547" s="778"/>
      <c r="GH1547" s="778"/>
      <c r="GI1547" s="778"/>
      <c r="GJ1547" s="778"/>
      <c r="GK1547" s="778"/>
      <c r="GL1547" s="778"/>
      <c r="GM1547" s="778"/>
      <c r="GN1547" s="778"/>
      <c r="GO1547" s="778"/>
      <c r="GP1547" s="778"/>
      <c r="GQ1547" s="778"/>
      <c r="GR1547" s="778"/>
      <c r="GS1547" s="778"/>
      <c r="GT1547" s="778"/>
      <c r="GU1547" s="778"/>
      <c r="GV1547" s="778"/>
      <c r="GW1547" s="778"/>
      <c r="GX1547" s="778"/>
      <c r="GY1547" s="778"/>
      <c r="GZ1547" s="778"/>
      <c r="HA1547" s="778"/>
      <c r="HB1547" s="778"/>
      <c r="HC1547" s="778"/>
      <c r="HD1547" s="778"/>
      <c r="HE1547" s="778"/>
      <c r="HF1547" s="778"/>
      <c r="HG1547" s="778"/>
      <c r="HH1547" s="778"/>
    </row>
    <row r="1548" spans="1:216" s="782" customFormat="1">
      <c r="A1548" s="779"/>
      <c r="B1548" s="780"/>
      <c r="C1548" s="780"/>
      <c r="D1548" s="780"/>
      <c r="E1548" s="780"/>
      <c r="F1548" s="780"/>
      <c r="G1548" s="780"/>
      <c r="H1548" s="780"/>
      <c r="I1548" s="780"/>
      <c r="J1548" s="780"/>
      <c r="K1548" s="780"/>
      <c r="L1548" s="780"/>
      <c r="M1548" s="780"/>
      <c r="N1548" s="780"/>
      <c r="O1548" s="780"/>
      <c r="P1548" s="780"/>
      <c r="Q1548" s="781"/>
      <c r="R1548" s="778"/>
      <c r="S1548" s="778"/>
      <c r="T1548" s="778"/>
      <c r="U1548" s="778"/>
      <c r="V1548" s="778"/>
      <c r="W1548" s="778"/>
      <c r="X1548" s="778"/>
      <c r="Y1548" s="778"/>
      <c r="Z1548" s="778"/>
      <c r="AA1548" s="778"/>
      <c r="AB1548" s="778"/>
      <c r="AC1548" s="778"/>
      <c r="AD1548" s="778"/>
      <c r="AE1548" s="778"/>
      <c r="AF1548" s="778"/>
      <c r="AG1548" s="778"/>
      <c r="AH1548" s="778"/>
      <c r="AI1548" s="778"/>
      <c r="AJ1548" s="778"/>
      <c r="AK1548" s="778"/>
      <c r="AL1548" s="778"/>
      <c r="AM1548" s="778"/>
      <c r="AN1548" s="778"/>
      <c r="AO1548" s="778"/>
      <c r="AP1548" s="778"/>
      <c r="AQ1548" s="778"/>
      <c r="AR1548" s="778"/>
      <c r="AS1548" s="778"/>
      <c r="AT1548" s="778"/>
      <c r="AU1548" s="778"/>
      <c r="AV1548" s="778"/>
      <c r="AW1548" s="778"/>
      <c r="AX1548" s="778"/>
      <c r="AY1548" s="778"/>
      <c r="AZ1548" s="778"/>
      <c r="BA1548" s="778"/>
      <c r="BB1548" s="778"/>
      <c r="BC1548" s="778"/>
      <c r="BD1548" s="778"/>
      <c r="BE1548" s="778"/>
      <c r="BF1548" s="778"/>
      <c r="BG1548" s="778"/>
      <c r="BH1548" s="778"/>
      <c r="BI1548" s="778"/>
      <c r="BJ1548" s="778"/>
      <c r="BK1548" s="778"/>
      <c r="BL1548" s="778"/>
      <c r="BM1548" s="778"/>
      <c r="BN1548" s="778"/>
      <c r="BO1548" s="778"/>
      <c r="BP1548" s="778"/>
      <c r="BQ1548" s="778"/>
      <c r="BR1548" s="778"/>
      <c r="BS1548" s="778"/>
      <c r="BT1548" s="778"/>
      <c r="BU1548" s="778"/>
      <c r="BV1548" s="778"/>
      <c r="BW1548" s="778"/>
      <c r="BX1548" s="778"/>
      <c r="BY1548" s="778"/>
      <c r="BZ1548" s="778"/>
      <c r="CA1548" s="778"/>
      <c r="CB1548" s="778"/>
      <c r="CC1548" s="778"/>
      <c r="CD1548" s="778"/>
      <c r="CE1548" s="778"/>
      <c r="CF1548" s="778"/>
      <c r="CG1548" s="778"/>
      <c r="CH1548" s="778"/>
      <c r="CI1548" s="778"/>
      <c r="CJ1548" s="778"/>
      <c r="CK1548" s="778"/>
      <c r="CL1548" s="778"/>
      <c r="CM1548" s="778"/>
      <c r="CN1548" s="778"/>
      <c r="CO1548" s="778"/>
      <c r="CP1548" s="778"/>
      <c r="CQ1548" s="778"/>
      <c r="CR1548" s="778"/>
      <c r="CS1548" s="778"/>
      <c r="CT1548" s="778"/>
      <c r="CU1548" s="778"/>
      <c r="CV1548" s="778"/>
      <c r="CW1548" s="778"/>
      <c r="CX1548" s="778"/>
      <c r="CY1548" s="778"/>
      <c r="CZ1548" s="778"/>
      <c r="DA1548" s="778"/>
      <c r="DB1548" s="778"/>
      <c r="DC1548" s="778"/>
      <c r="DD1548" s="778"/>
      <c r="DE1548" s="778"/>
      <c r="DF1548" s="778"/>
      <c r="DG1548" s="778"/>
      <c r="DH1548" s="778"/>
      <c r="DI1548" s="778"/>
      <c r="DJ1548" s="778"/>
      <c r="DK1548" s="778"/>
      <c r="DL1548" s="778"/>
      <c r="DM1548" s="778"/>
      <c r="DN1548" s="778"/>
      <c r="DO1548" s="778"/>
      <c r="DP1548" s="778"/>
      <c r="DQ1548" s="778"/>
      <c r="DR1548" s="778"/>
      <c r="DS1548" s="778"/>
      <c r="DT1548" s="778"/>
      <c r="DU1548" s="778"/>
      <c r="DV1548" s="778"/>
      <c r="DW1548" s="778"/>
      <c r="DX1548" s="778"/>
      <c r="DY1548" s="778"/>
      <c r="DZ1548" s="778"/>
      <c r="EA1548" s="778"/>
      <c r="EB1548" s="778"/>
      <c r="EC1548" s="778"/>
      <c r="ED1548" s="778"/>
      <c r="EE1548" s="778"/>
      <c r="EF1548" s="778"/>
      <c r="EG1548" s="778"/>
      <c r="EH1548" s="778"/>
      <c r="EI1548" s="778"/>
      <c r="EJ1548" s="778"/>
      <c r="EK1548" s="778"/>
      <c r="EL1548" s="778"/>
      <c r="EM1548" s="778"/>
      <c r="EN1548" s="778"/>
      <c r="EO1548" s="778"/>
      <c r="EP1548" s="778"/>
      <c r="EQ1548" s="778"/>
      <c r="ER1548" s="778"/>
      <c r="ES1548" s="778"/>
      <c r="ET1548" s="778"/>
      <c r="EU1548" s="778"/>
      <c r="EV1548" s="778"/>
      <c r="EW1548" s="778"/>
      <c r="EX1548" s="778"/>
      <c r="EY1548" s="778"/>
      <c r="EZ1548" s="778"/>
      <c r="FA1548" s="778"/>
      <c r="FB1548" s="778"/>
      <c r="FC1548" s="778"/>
      <c r="FD1548" s="778"/>
      <c r="FE1548" s="778"/>
      <c r="FF1548" s="778"/>
      <c r="FG1548" s="778"/>
      <c r="FH1548" s="778"/>
      <c r="FI1548" s="778"/>
      <c r="FJ1548" s="778"/>
      <c r="FK1548" s="778"/>
      <c r="FL1548" s="778"/>
      <c r="FM1548" s="778"/>
      <c r="FN1548" s="778"/>
      <c r="FO1548" s="778"/>
      <c r="FP1548" s="778"/>
      <c r="FQ1548" s="778"/>
      <c r="FR1548" s="778"/>
      <c r="FS1548" s="778"/>
      <c r="FT1548" s="778"/>
      <c r="FU1548" s="778"/>
      <c r="FV1548" s="778"/>
      <c r="FW1548" s="778"/>
      <c r="FX1548" s="778"/>
      <c r="FY1548" s="778"/>
      <c r="FZ1548" s="778"/>
      <c r="GA1548" s="778"/>
      <c r="GB1548" s="778"/>
      <c r="GC1548" s="778"/>
      <c r="GD1548" s="778"/>
      <c r="GE1548" s="778"/>
      <c r="GF1548" s="778"/>
      <c r="GG1548" s="778"/>
      <c r="GH1548" s="778"/>
      <c r="GI1548" s="778"/>
      <c r="GJ1548" s="778"/>
      <c r="GK1548" s="778"/>
      <c r="GL1548" s="778"/>
      <c r="GM1548" s="778"/>
      <c r="GN1548" s="778"/>
      <c r="GO1548" s="778"/>
      <c r="GP1548" s="778"/>
      <c r="GQ1548" s="778"/>
      <c r="GR1548" s="778"/>
      <c r="GS1548" s="778"/>
      <c r="GT1548" s="778"/>
      <c r="GU1548" s="778"/>
      <c r="GV1548" s="778"/>
      <c r="GW1548" s="778"/>
      <c r="GX1548" s="778"/>
      <c r="GY1548" s="778"/>
      <c r="GZ1548" s="778"/>
      <c r="HA1548" s="778"/>
      <c r="HB1548" s="778"/>
      <c r="HC1548" s="778"/>
      <c r="HD1548" s="778"/>
      <c r="HE1548" s="778"/>
      <c r="HF1548" s="778"/>
      <c r="HG1548" s="778"/>
      <c r="HH1548" s="778"/>
    </row>
    <row r="1549" spans="1:216" s="782" customFormat="1">
      <c r="A1549" s="779"/>
      <c r="B1549" s="780"/>
      <c r="C1549" s="780"/>
      <c r="D1549" s="780"/>
      <c r="E1549" s="780"/>
      <c r="F1549" s="780"/>
      <c r="G1549" s="780"/>
      <c r="H1549" s="780"/>
      <c r="I1549" s="780"/>
      <c r="J1549" s="780"/>
      <c r="K1549" s="780"/>
      <c r="L1549" s="780"/>
      <c r="M1549" s="780"/>
      <c r="N1549" s="780"/>
      <c r="O1549" s="780"/>
      <c r="P1549" s="780"/>
      <c r="Q1549" s="781"/>
      <c r="R1549" s="778"/>
      <c r="S1549" s="778"/>
      <c r="T1549" s="778"/>
      <c r="U1549" s="778"/>
      <c r="V1549" s="778"/>
      <c r="W1549" s="778"/>
      <c r="X1549" s="778"/>
      <c r="Y1549" s="778"/>
      <c r="Z1549" s="778"/>
      <c r="AA1549" s="778"/>
      <c r="AB1549" s="778"/>
      <c r="AC1549" s="778"/>
      <c r="AD1549" s="778"/>
      <c r="AE1549" s="778"/>
      <c r="AF1549" s="778"/>
      <c r="AG1549" s="778"/>
      <c r="AH1549" s="778"/>
      <c r="AI1549" s="778"/>
      <c r="AJ1549" s="778"/>
      <c r="AK1549" s="778"/>
      <c r="AL1549" s="778"/>
      <c r="AM1549" s="778"/>
      <c r="AN1549" s="778"/>
      <c r="AO1549" s="778"/>
      <c r="AP1549" s="778"/>
      <c r="AQ1549" s="778"/>
      <c r="AR1549" s="778"/>
      <c r="AS1549" s="778"/>
      <c r="AT1549" s="778"/>
      <c r="AU1549" s="778"/>
      <c r="AV1549" s="778"/>
      <c r="AW1549" s="778"/>
      <c r="AX1549" s="778"/>
      <c r="AY1549" s="778"/>
      <c r="AZ1549" s="778"/>
      <c r="BA1549" s="778"/>
      <c r="BB1549" s="778"/>
      <c r="BC1549" s="778"/>
      <c r="BD1549" s="778"/>
      <c r="BE1549" s="778"/>
      <c r="BF1549" s="778"/>
      <c r="BG1549" s="778"/>
      <c r="BH1549" s="778"/>
      <c r="BI1549" s="778"/>
      <c r="BJ1549" s="778"/>
      <c r="BK1549" s="778"/>
      <c r="BL1549" s="778"/>
      <c r="BM1549" s="778"/>
      <c r="BN1549" s="778"/>
      <c r="BO1549" s="778"/>
      <c r="BP1549" s="778"/>
      <c r="BQ1549" s="778"/>
      <c r="BR1549" s="778"/>
      <c r="BS1549" s="778"/>
      <c r="BT1549" s="778"/>
      <c r="BU1549" s="778"/>
      <c r="BV1549" s="778"/>
      <c r="BW1549" s="778"/>
      <c r="BX1549" s="778"/>
      <c r="BY1549" s="778"/>
      <c r="BZ1549" s="778"/>
      <c r="CA1549" s="778"/>
      <c r="CB1549" s="778"/>
      <c r="CC1549" s="778"/>
      <c r="CD1549" s="778"/>
      <c r="CE1549" s="778"/>
      <c r="CF1549" s="778"/>
      <c r="CG1549" s="778"/>
      <c r="CH1549" s="778"/>
      <c r="CI1549" s="778"/>
      <c r="CJ1549" s="778"/>
      <c r="CK1549" s="778"/>
      <c r="CL1549" s="778"/>
      <c r="CM1549" s="778"/>
      <c r="CN1549" s="778"/>
      <c r="CO1549" s="778"/>
      <c r="CP1549" s="778"/>
      <c r="CQ1549" s="778"/>
      <c r="CR1549" s="778"/>
      <c r="CS1549" s="778"/>
      <c r="CT1549" s="778"/>
      <c r="CU1549" s="778"/>
      <c r="CV1549" s="778"/>
      <c r="CW1549" s="778"/>
      <c r="CX1549" s="778"/>
      <c r="CY1549" s="778"/>
      <c r="CZ1549" s="778"/>
      <c r="DA1549" s="778"/>
      <c r="DB1549" s="778"/>
      <c r="DC1549" s="778"/>
      <c r="DD1549" s="778"/>
      <c r="DE1549" s="778"/>
      <c r="DF1549" s="778"/>
      <c r="DG1549" s="778"/>
      <c r="DH1549" s="778"/>
      <c r="DI1549" s="778"/>
      <c r="DJ1549" s="778"/>
      <c r="DK1549" s="778"/>
      <c r="DL1549" s="778"/>
      <c r="DM1549" s="778"/>
      <c r="DN1549" s="778"/>
      <c r="DO1549" s="778"/>
      <c r="DP1549" s="778"/>
      <c r="DQ1549" s="778"/>
      <c r="DR1549" s="778"/>
      <c r="DS1549" s="778"/>
      <c r="DT1549" s="778"/>
      <c r="DU1549" s="778"/>
      <c r="DV1549" s="778"/>
      <c r="DW1549" s="778"/>
      <c r="DX1549" s="778"/>
      <c r="DY1549" s="778"/>
      <c r="DZ1549" s="778"/>
      <c r="EA1549" s="778"/>
      <c r="EB1549" s="778"/>
      <c r="EC1549" s="778"/>
      <c r="ED1549" s="778"/>
      <c r="EE1549" s="778"/>
      <c r="EF1549" s="778"/>
      <c r="EG1549" s="778"/>
      <c r="EH1549" s="778"/>
      <c r="EI1549" s="778"/>
      <c r="EJ1549" s="778"/>
      <c r="EK1549" s="778"/>
      <c r="EL1549" s="778"/>
      <c r="EM1549" s="778"/>
      <c r="EN1549" s="778"/>
      <c r="EO1549" s="778"/>
      <c r="EP1549" s="778"/>
      <c r="EQ1549" s="778"/>
      <c r="ER1549" s="778"/>
      <c r="ES1549" s="778"/>
      <c r="ET1549" s="778"/>
      <c r="EU1549" s="778"/>
      <c r="EV1549" s="778"/>
      <c r="EW1549" s="778"/>
      <c r="EX1549" s="778"/>
      <c r="EY1549" s="778"/>
      <c r="EZ1549" s="778"/>
      <c r="FA1549" s="778"/>
      <c r="FB1549" s="778"/>
      <c r="FC1549" s="778"/>
      <c r="FD1549" s="778"/>
      <c r="FE1549" s="778"/>
      <c r="FF1549" s="778"/>
      <c r="FG1549" s="778"/>
      <c r="FH1549" s="778"/>
      <c r="FI1549" s="778"/>
      <c r="FJ1549" s="778"/>
      <c r="FK1549" s="778"/>
      <c r="FL1549" s="778"/>
      <c r="FM1549" s="778"/>
      <c r="FN1549" s="778"/>
      <c r="FO1549" s="778"/>
      <c r="FP1549" s="778"/>
      <c r="FQ1549" s="778"/>
      <c r="FR1549" s="778"/>
      <c r="FS1549" s="778"/>
      <c r="FT1549" s="778"/>
      <c r="FU1549" s="778"/>
      <c r="FV1549" s="778"/>
      <c r="FW1549" s="778"/>
      <c r="FX1549" s="778"/>
      <c r="FY1549" s="778"/>
      <c r="FZ1549" s="778"/>
      <c r="GA1549" s="778"/>
      <c r="GB1549" s="778"/>
      <c r="GC1549" s="778"/>
      <c r="GD1549" s="778"/>
      <c r="GE1549" s="778"/>
      <c r="GF1549" s="778"/>
      <c r="GG1549" s="778"/>
      <c r="GH1549" s="778"/>
      <c r="GI1549" s="778"/>
      <c r="GJ1549" s="778"/>
      <c r="GK1549" s="778"/>
      <c r="GL1549" s="778"/>
      <c r="GM1549" s="778"/>
      <c r="GN1549" s="778"/>
      <c r="GO1549" s="778"/>
      <c r="GP1549" s="778"/>
      <c r="GQ1549" s="778"/>
      <c r="GR1549" s="778"/>
      <c r="GS1549" s="778"/>
      <c r="GT1549" s="778"/>
      <c r="GU1549" s="778"/>
      <c r="GV1549" s="778"/>
      <c r="GW1549" s="778"/>
      <c r="GX1549" s="778"/>
      <c r="GY1549" s="778"/>
      <c r="GZ1549" s="778"/>
      <c r="HA1549" s="778"/>
      <c r="HB1549" s="778"/>
      <c r="HC1549" s="778"/>
      <c r="HD1549" s="778"/>
      <c r="HE1549" s="778"/>
      <c r="HF1549" s="778"/>
      <c r="HG1549" s="778"/>
      <c r="HH1549" s="778"/>
    </row>
    <row r="1550" spans="1:216" s="782" customFormat="1">
      <c r="A1550" s="779"/>
      <c r="B1550" s="780"/>
      <c r="C1550" s="780"/>
      <c r="D1550" s="780"/>
      <c r="E1550" s="780"/>
      <c r="F1550" s="780"/>
      <c r="G1550" s="780"/>
      <c r="H1550" s="780"/>
      <c r="I1550" s="780"/>
      <c r="J1550" s="780"/>
      <c r="K1550" s="780"/>
      <c r="L1550" s="780"/>
      <c r="M1550" s="780"/>
      <c r="N1550" s="780"/>
      <c r="O1550" s="780"/>
      <c r="P1550" s="780"/>
      <c r="Q1550" s="781"/>
      <c r="R1550" s="778"/>
      <c r="S1550" s="778"/>
      <c r="T1550" s="778"/>
      <c r="U1550" s="778"/>
      <c r="V1550" s="778"/>
      <c r="W1550" s="778"/>
      <c r="X1550" s="778"/>
      <c r="Y1550" s="778"/>
      <c r="Z1550" s="778"/>
      <c r="AA1550" s="778"/>
      <c r="AB1550" s="778"/>
      <c r="AC1550" s="778"/>
      <c r="AD1550" s="778"/>
      <c r="AE1550" s="778"/>
      <c r="AF1550" s="778"/>
      <c r="AG1550" s="778"/>
      <c r="AH1550" s="778"/>
      <c r="AI1550" s="778"/>
      <c r="AJ1550" s="778"/>
      <c r="AK1550" s="778"/>
      <c r="AL1550" s="778"/>
      <c r="AM1550" s="778"/>
      <c r="AN1550" s="778"/>
      <c r="AO1550" s="778"/>
      <c r="AP1550" s="778"/>
      <c r="AQ1550" s="778"/>
      <c r="AR1550" s="778"/>
      <c r="AS1550" s="778"/>
      <c r="AT1550" s="778"/>
      <c r="AU1550" s="778"/>
      <c r="AV1550" s="778"/>
      <c r="AW1550" s="778"/>
      <c r="AX1550" s="778"/>
      <c r="AY1550" s="778"/>
      <c r="AZ1550" s="778"/>
      <c r="BA1550" s="778"/>
      <c r="BB1550" s="778"/>
      <c r="BC1550" s="778"/>
      <c r="BD1550" s="778"/>
      <c r="BE1550" s="778"/>
      <c r="BF1550" s="778"/>
      <c r="BG1550" s="778"/>
      <c r="BH1550" s="778"/>
      <c r="BI1550" s="778"/>
      <c r="BJ1550" s="778"/>
      <c r="BK1550" s="778"/>
      <c r="BL1550" s="778"/>
      <c r="BM1550" s="778"/>
      <c r="BN1550" s="778"/>
      <c r="BO1550" s="778"/>
      <c r="BP1550" s="778"/>
      <c r="BQ1550" s="778"/>
      <c r="BR1550" s="778"/>
      <c r="BS1550" s="778"/>
      <c r="BT1550" s="778"/>
      <c r="BU1550" s="778"/>
      <c r="BV1550" s="778"/>
      <c r="BW1550" s="778"/>
      <c r="BX1550" s="778"/>
      <c r="BY1550" s="778"/>
      <c r="BZ1550" s="778"/>
      <c r="CA1550" s="778"/>
      <c r="CB1550" s="778"/>
      <c r="CC1550" s="778"/>
      <c r="CD1550" s="778"/>
      <c r="CE1550" s="778"/>
      <c r="CF1550" s="778"/>
      <c r="CG1550" s="778"/>
      <c r="CH1550" s="778"/>
      <c r="CI1550" s="778"/>
      <c r="CJ1550" s="778"/>
      <c r="CK1550" s="778"/>
      <c r="CL1550" s="778"/>
      <c r="CM1550" s="778"/>
      <c r="CN1550" s="778"/>
      <c r="CO1550" s="778"/>
      <c r="CP1550" s="778"/>
      <c r="CQ1550" s="778"/>
      <c r="CR1550" s="778"/>
      <c r="CS1550" s="778"/>
      <c r="CT1550" s="778"/>
      <c r="CU1550" s="778"/>
      <c r="CV1550" s="778"/>
      <c r="CW1550" s="778"/>
      <c r="CX1550" s="778"/>
      <c r="CY1550" s="778"/>
      <c r="CZ1550" s="778"/>
      <c r="DA1550" s="778"/>
      <c r="DB1550" s="778"/>
      <c r="DC1550" s="778"/>
      <c r="DD1550" s="778"/>
      <c r="DE1550" s="778"/>
      <c r="DF1550" s="778"/>
      <c r="DG1550" s="778"/>
      <c r="DH1550" s="778"/>
      <c r="DI1550" s="778"/>
      <c r="DJ1550" s="778"/>
      <c r="DK1550" s="778"/>
      <c r="DL1550" s="778"/>
      <c r="DM1550" s="778"/>
      <c r="DN1550" s="778"/>
      <c r="DO1550" s="778"/>
      <c r="DP1550" s="778"/>
      <c r="DQ1550" s="778"/>
      <c r="DR1550" s="778"/>
      <c r="DS1550" s="778"/>
      <c r="DT1550" s="778"/>
      <c r="DU1550" s="778"/>
      <c r="DV1550" s="778"/>
      <c r="DW1550" s="778"/>
      <c r="DX1550" s="778"/>
      <c r="DY1550" s="778"/>
      <c r="DZ1550" s="778"/>
      <c r="EA1550" s="778"/>
      <c r="EB1550" s="778"/>
      <c r="EC1550" s="778"/>
      <c r="ED1550" s="778"/>
      <c r="EE1550" s="778"/>
      <c r="EF1550" s="778"/>
      <c r="EG1550" s="778"/>
      <c r="EH1550" s="778"/>
      <c r="EI1550" s="778"/>
      <c r="EJ1550" s="778"/>
      <c r="EK1550" s="778"/>
      <c r="EL1550" s="778"/>
      <c r="EM1550" s="778"/>
      <c r="EN1550" s="778"/>
      <c r="EO1550" s="778"/>
      <c r="EP1550" s="778"/>
      <c r="EQ1550" s="778"/>
      <c r="ER1550" s="778"/>
      <c r="ES1550" s="778"/>
      <c r="ET1550" s="778"/>
      <c r="EU1550" s="778"/>
      <c r="EV1550" s="778"/>
      <c r="EW1550" s="778"/>
      <c r="EX1550" s="778"/>
      <c r="EY1550" s="778"/>
      <c r="EZ1550" s="778"/>
      <c r="FA1550" s="778"/>
      <c r="FB1550" s="778"/>
      <c r="FC1550" s="778"/>
      <c r="FD1550" s="778"/>
      <c r="FE1550" s="778"/>
      <c r="FF1550" s="778"/>
      <c r="FG1550" s="778"/>
      <c r="FH1550" s="778"/>
      <c r="FI1550" s="778"/>
      <c r="FJ1550" s="778"/>
      <c r="FK1550" s="778"/>
      <c r="FL1550" s="778"/>
      <c r="FM1550" s="778"/>
      <c r="FN1550" s="778"/>
      <c r="FO1550" s="778"/>
      <c r="FP1550" s="778"/>
      <c r="FQ1550" s="778"/>
      <c r="FR1550" s="778"/>
      <c r="FS1550" s="778"/>
      <c r="FT1550" s="778"/>
      <c r="FU1550" s="778"/>
      <c r="FV1550" s="778"/>
      <c r="FW1550" s="778"/>
      <c r="FX1550" s="778"/>
      <c r="FY1550" s="778"/>
      <c r="FZ1550" s="778"/>
      <c r="GA1550" s="778"/>
      <c r="GB1550" s="778"/>
      <c r="GC1550" s="778"/>
      <c r="GD1550" s="778"/>
      <c r="GE1550" s="778"/>
      <c r="GF1550" s="778"/>
      <c r="GG1550" s="778"/>
      <c r="GH1550" s="778"/>
      <c r="GI1550" s="778"/>
      <c r="GJ1550" s="778"/>
      <c r="GK1550" s="778"/>
      <c r="GL1550" s="778"/>
      <c r="GM1550" s="778"/>
      <c r="GN1550" s="778"/>
      <c r="GO1550" s="778"/>
      <c r="GP1550" s="778"/>
      <c r="GQ1550" s="778"/>
      <c r="GR1550" s="778"/>
      <c r="GS1550" s="778"/>
      <c r="GT1550" s="778"/>
      <c r="GU1550" s="778"/>
      <c r="GV1550" s="778"/>
      <c r="GW1550" s="778"/>
      <c r="GX1550" s="778"/>
      <c r="GY1550" s="778"/>
      <c r="GZ1550" s="778"/>
      <c r="HA1550" s="778"/>
      <c r="HB1550" s="778"/>
      <c r="HC1550" s="778"/>
      <c r="HD1550" s="778"/>
      <c r="HE1550" s="778"/>
      <c r="HF1550" s="778"/>
      <c r="HG1550" s="778"/>
      <c r="HH1550" s="778"/>
    </row>
    <row r="1551" spans="1:216" s="782" customFormat="1">
      <c r="A1551" s="779"/>
      <c r="B1551" s="780"/>
      <c r="C1551" s="780"/>
      <c r="D1551" s="780"/>
      <c r="E1551" s="780"/>
      <c r="F1551" s="780"/>
      <c r="G1551" s="780"/>
      <c r="H1551" s="780"/>
      <c r="I1551" s="780"/>
      <c r="J1551" s="780"/>
      <c r="K1551" s="780"/>
      <c r="L1551" s="780"/>
      <c r="M1551" s="780"/>
      <c r="N1551" s="780"/>
      <c r="O1551" s="780"/>
      <c r="P1551" s="780"/>
      <c r="Q1551" s="781"/>
      <c r="R1551" s="778"/>
      <c r="S1551" s="778"/>
      <c r="T1551" s="778"/>
      <c r="U1551" s="778"/>
      <c r="V1551" s="778"/>
      <c r="W1551" s="778"/>
      <c r="X1551" s="778"/>
      <c r="Y1551" s="778"/>
      <c r="Z1551" s="778"/>
      <c r="AA1551" s="778"/>
      <c r="AB1551" s="778"/>
      <c r="AC1551" s="778"/>
      <c r="AD1551" s="778"/>
      <c r="AE1551" s="778"/>
      <c r="AF1551" s="778"/>
      <c r="AG1551" s="778"/>
      <c r="AH1551" s="778"/>
      <c r="AI1551" s="778"/>
      <c r="AJ1551" s="778"/>
      <c r="AK1551" s="778"/>
      <c r="AL1551" s="778"/>
      <c r="AM1551" s="778"/>
      <c r="AN1551" s="778"/>
      <c r="AO1551" s="778"/>
      <c r="AP1551" s="778"/>
      <c r="AQ1551" s="778"/>
      <c r="AR1551" s="778"/>
      <c r="AS1551" s="778"/>
      <c r="AT1551" s="778"/>
      <c r="AU1551" s="778"/>
      <c r="AV1551" s="778"/>
      <c r="AW1551" s="778"/>
      <c r="AX1551" s="778"/>
      <c r="AY1551" s="778"/>
      <c r="AZ1551" s="778"/>
      <c r="BA1551" s="778"/>
      <c r="BB1551" s="778"/>
      <c r="BC1551" s="778"/>
      <c r="BD1551" s="778"/>
      <c r="BE1551" s="778"/>
      <c r="BF1551" s="778"/>
      <c r="BG1551" s="778"/>
      <c r="BH1551" s="778"/>
      <c r="BI1551" s="778"/>
      <c r="BJ1551" s="778"/>
      <c r="BK1551" s="778"/>
      <c r="BL1551" s="778"/>
      <c r="BM1551" s="778"/>
      <c r="BN1551" s="778"/>
      <c r="BO1551" s="778"/>
      <c r="BP1551" s="778"/>
      <c r="BQ1551" s="778"/>
      <c r="BR1551" s="778"/>
      <c r="BS1551" s="778"/>
      <c r="BT1551" s="778"/>
      <c r="BU1551" s="778"/>
      <c r="BV1551" s="778"/>
      <c r="BW1551" s="778"/>
      <c r="BX1551" s="778"/>
      <c r="BY1551" s="778"/>
      <c r="BZ1551" s="778"/>
      <c r="CA1551" s="778"/>
      <c r="CB1551" s="778"/>
      <c r="CC1551" s="778"/>
      <c r="CD1551" s="778"/>
      <c r="CE1551" s="778"/>
      <c r="CF1551" s="778"/>
      <c r="CG1551" s="778"/>
      <c r="CH1551" s="778"/>
      <c r="CI1551" s="778"/>
      <c r="CJ1551" s="778"/>
      <c r="CK1551" s="778"/>
      <c r="CL1551" s="778"/>
      <c r="CM1551" s="778"/>
      <c r="CN1551" s="778"/>
      <c r="CO1551" s="778"/>
      <c r="CP1551" s="778"/>
      <c r="CQ1551" s="778"/>
      <c r="CR1551" s="778"/>
      <c r="CS1551" s="778"/>
      <c r="CT1551" s="778"/>
      <c r="CU1551" s="778"/>
      <c r="CV1551" s="778"/>
      <c r="CW1551" s="778"/>
      <c r="CX1551" s="778"/>
      <c r="CY1551" s="778"/>
      <c r="CZ1551" s="778"/>
      <c r="DA1551" s="778"/>
      <c r="DB1551" s="778"/>
      <c r="DC1551" s="778"/>
      <c r="DD1551" s="778"/>
      <c r="DE1551" s="778"/>
      <c r="DF1551" s="778"/>
      <c r="DG1551" s="778"/>
      <c r="DH1551" s="778"/>
      <c r="DI1551" s="778"/>
      <c r="DJ1551" s="778"/>
      <c r="DK1551" s="778"/>
      <c r="DL1551" s="778"/>
      <c r="DM1551" s="778"/>
      <c r="DN1551" s="778"/>
      <c r="DO1551" s="778"/>
      <c r="DP1551" s="778"/>
      <c r="DQ1551" s="778"/>
      <c r="DR1551" s="778"/>
      <c r="DS1551" s="778"/>
      <c r="DT1551" s="778"/>
      <c r="DU1551" s="778"/>
      <c r="DV1551" s="778"/>
      <c r="DW1551" s="778"/>
      <c r="DX1551" s="778"/>
      <c r="DY1551" s="778"/>
      <c r="DZ1551" s="778"/>
      <c r="EA1551" s="778"/>
      <c r="EB1551" s="778"/>
      <c r="EC1551" s="778"/>
      <c r="ED1551" s="778"/>
      <c r="EE1551" s="778"/>
      <c r="EF1551" s="778"/>
      <c r="EG1551" s="778"/>
      <c r="EH1551" s="778"/>
      <c r="EI1551" s="778"/>
      <c r="EJ1551" s="778"/>
      <c r="EK1551" s="778"/>
      <c r="EL1551" s="778"/>
      <c r="EM1551" s="778"/>
      <c r="EN1551" s="778"/>
      <c r="EO1551" s="778"/>
      <c r="EP1551" s="778"/>
      <c r="EQ1551" s="778"/>
      <c r="ER1551" s="778"/>
      <c r="ES1551" s="778"/>
      <c r="ET1551" s="778"/>
      <c r="EU1551" s="778"/>
      <c r="EV1551" s="778"/>
      <c r="EW1551" s="778"/>
      <c r="EX1551" s="778"/>
      <c r="EY1551" s="778"/>
      <c r="EZ1551" s="778"/>
      <c r="FA1551" s="778"/>
      <c r="FB1551" s="778"/>
      <c r="FC1551" s="778"/>
      <c r="FD1551" s="778"/>
      <c r="FE1551" s="778"/>
      <c r="FF1551" s="778"/>
      <c r="FG1551" s="778"/>
      <c r="FH1551" s="778"/>
      <c r="FI1551" s="778"/>
      <c r="FJ1551" s="778"/>
      <c r="FK1551" s="778"/>
      <c r="FL1551" s="778"/>
      <c r="FM1551" s="778"/>
      <c r="FN1551" s="778"/>
      <c r="FO1551" s="778"/>
      <c r="FP1551" s="778"/>
      <c r="FQ1551" s="778"/>
      <c r="FR1551" s="778"/>
      <c r="FS1551" s="778"/>
      <c r="FT1551" s="778"/>
      <c r="FU1551" s="778"/>
      <c r="FV1551" s="778"/>
      <c r="FW1551" s="778"/>
      <c r="FX1551" s="778"/>
      <c r="FY1551" s="778"/>
      <c r="FZ1551" s="778"/>
      <c r="GA1551" s="778"/>
      <c r="GB1551" s="778"/>
      <c r="GC1551" s="778"/>
      <c r="GD1551" s="778"/>
      <c r="GE1551" s="778"/>
      <c r="GF1551" s="778"/>
      <c r="GG1551" s="778"/>
      <c r="GH1551" s="778"/>
      <c r="GI1551" s="778"/>
      <c r="GJ1551" s="778"/>
      <c r="GK1551" s="778"/>
      <c r="GL1551" s="778"/>
      <c r="GM1551" s="778"/>
      <c r="GN1551" s="778"/>
      <c r="GO1551" s="778"/>
      <c r="GP1551" s="778"/>
      <c r="GQ1551" s="778"/>
      <c r="GR1551" s="778"/>
      <c r="GS1551" s="778"/>
      <c r="GT1551" s="778"/>
      <c r="GU1551" s="778"/>
      <c r="GV1551" s="778"/>
      <c r="GW1551" s="778"/>
      <c r="GX1551" s="778"/>
      <c r="GY1551" s="778"/>
      <c r="GZ1551" s="778"/>
      <c r="HA1551" s="778"/>
      <c r="HB1551" s="778"/>
      <c r="HC1551" s="778"/>
      <c r="HD1551" s="778"/>
      <c r="HE1551" s="778"/>
      <c r="HF1551" s="778"/>
      <c r="HG1551" s="778"/>
      <c r="HH1551" s="778"/>
    </row>
    <row r="1552" spans="1:216" s="782" customFormat="1">
      <c r="A1552" s="779"/>
      <c r="B1552" s="780"/>
      <c r="C1552" s="780"/>
      <c r="D1552" s="780"/>
      <c r="E1552" s="780"/>
      <c r="F1552" s="780"/>
      <c r="G1552" s="780"/>
      <c r="H1552" s="780"/>
      <c r="I1552" s="780"/>
      <c r="J1552" s="780"/>
      <c r="K1552" s="780"/>
      <c r="L1552" s="780"/>
      <c r="M1552" s="780"/>
      <c r="N1552" s="780"/>
      <c r="O1552" s="780"/>
      <c r="P1552" s="780"/>
      <c r="Q1552" s="781"/>
      <c r="R1552" s="778"/>
      <c r="S1552" s="778"/>
      <c r="T1552" s="778"/>
      <c r="U1552" s="778"/>
      <c r="V1552" s="778"/>
      <c r="W1552" s="778"/>
      <c r="X1552" s="778"/>
      <c r="Y1552" s="778"/>
      <c r="Z1552" s="778"/>
      <c r="AA1552" s="778"/>
      <c r="AB1552" s="778"/>
      <c r="AC1552" s="778"/>
      <c r="AD1552" s="778"/>
      <c r="AE1552" s="778"/>
      <c r="AF1552" s="778"/>
      <c r="AG1552" s="778"/>
      <c r="AH1552" s="778"/>
      <c r="AI1552" s="778"/>
      <c r="AJ1552" s="778"/>
      <c r="AK1552" s="778"/>
      <c r="AL1552" s="778"/>
      <c r="AM1552" s="778"/>
      <c r="AN1552" s="778"/>
      <c r="AO1552" s="778"/>
      <c r="AP1552" s="778"/>
      <c r="AQ1552" s="778"/>
      <c r="AR1552" s="778"/>
      <c r="AS1552" s="778"/>
      <c r="AT1552" s="778"/>
      <c r="AU1552" s="778"/>
      <c r="AV1552" s="778"/>
      <c r="AW1552" s="778"/>
      <c r="AX1552" s="778"/>
      <c r="AY1552" s="778"/>
      <c r="AZ1552" s="778"/>
      <c r="BA1552" s="778"/>
      <c r="BB1552" s="778"/>
      <c r="BC1552" s="778"/>
      <c r="BD1552" s="778"/>
      <c r="BE1552" s="778"/>
      <c r="BF1552" s="778"/>
      <c r="BG1552" s="778"/>
      <c r="BH1552" s="778"/>
      <c r="BI1552" s="778"/>
      <c r="BJ1552" s="778"/>
      <c r="BK1552" s="778"/>
      <c r="BL1552" s="778"/>
      <c r="BM1552" s="778"/>
      <c r="BN1552" s="778"/>
      <c r="BO1552" s="778"/>
      <c r="BP1552" s="778"/>
      <c r="BQ1552" s="778"/>
      <c r="BR1552" s="778"/>
      <c r="BS1552" s="778"/>
      <c r="BT1552" s="778"/>
      <c r="BU1552" s="778"/>
      <c r="BV1552" s="778"/>
      <c r="BW1552" s="778"/>
      <c r="BX1552" s="778"/>
      <c r="BY1552" s="778"/>
      <c r="BZ1552" s="778"/>
      <c r="CA1552" s="778"/>
      <c r="CB1552" s="778"/>
      <c r="CC1552" s="778"/>
      <c r="CD1552" s="778"/>
      <c r="CE1552" s="778"/>
      <c r="CF1552" s="778"/>
      <c r="CG1552" s="778"/>
      <c r="CH1552" s="778"/>
      <c r="CI1552" s="778"/>
      <c r="CJ1552" s="778"/>
      <c r="CK1552" s="778"/>
      <c r="CL1552" s="778"/>
      <c r="CM1552" s="778"/>
      <c r="CN1552" s="778"/>
      <c r="CO1552" s="778"/>
      <c r="CP1552" s="778"/>
      <c r="CQ1552" s="778"/>
      <c r="CR1552" s="778"/>
      <c r="CS1552" s="778"/>
      <c r="CT1552" s="778"/>
      <c r="CU1552" s="778"/>
      <c r="CV1552" s="778"/>
      <c r="CW1552" s="778"/>
      <c r="CX1552" s="778"/>
      <c r="CY1552" s="778"/>
      <c r="CZ1552" s="778"/>
      <c r="DA1552" s="778"/>
      <c r="DB1552" s="778"/>
      <c r="DC1552" s="778"/>
      <c r="DD1552" s="778"/>
      <c r="DE1552" s="778"/>
      <c r="DF1552" s="778"/>
      <c r="DG1552" s="778"/>
      <c r="DH1552" s="778"/>
      <c r="DI1552" s="778"/>
      <c r="DJ1552" s="778"/>
      <c r="DK1552" s="778"/>
      <c r="DL1552" s="778"/>
      <c r="DM1552" s="778"/>
      <c r="DN1552" s="778"/>
      <c r="DO1552" s="778"/>
      <c r="DP1552" s="778"/>
      <c r="DQ1552" s="778"/>
      <c r="DR1552" s="778"/>
      <c r="DS1552" s="778"/>
      <c r="DT1552" s="778"/>
      <c r="DU1552" s="778"/>
      <c r="DV1552" s="778"/>
      <c r="DW1552" s="778"/>
      <c r="DX1552" s="778"/>
      <c r="DY1552" s="778"/>
      <c r="DZ1552" s="778"/>
      <c r="EA1552" s="778"/>
      <c r="EB1552" s="778"/>
      <c r="EC1552" s="778"/>
      <c r="ED1552" s="778"/>
      <c r="EE1552" s="778"/>
      <c r="EF1552" s="778"/>
      <c r="EG1552" s="778"/>
      <c r="EH1552" s="778"/>
      <c r="EI1552" s="778"/>
      <c r="EJ1552" s="778"/>
      <c r="EK1552" s="778"/>
      <c r="EL1552" s="778"/>
      <c r="EM1552" s="778"/>
      <c r="EN1552" s="778"/>
      <c r="EO1552" s="778"/>
      <c r="EP1552" s="778"/>
      <c r="EQ1552" s="778"/>
      <c r="ER1552" s="778"/>
      <c r="ES1552" s="778"/>
      <c r="ET1552" s="778"/>
      <c r="EU1552" s="778"/>
      <c r="EV1552" s="778"/>
      <c r="EW1552" s="778"/>
      <c r="EX1552" s="778"/>
      <c r="EY1552" s="778"/>
      <c r="EZ1552" s="778"/>
      <c r="FA1552" s="778"/>
      <c r="FB1552" s="778"/>
      <c r="FC1552" s="778"/>
      <c r="FD1552" s="778"/>
      <c r="FE1552" s="778"/>
      <c r="FF1552" s="778"/>
      <c r="FG1552" s="778"/>
      <c r="FH1552" s="778"/>
      <c r="FI1552" s="778"/>
      <c r="FJ1552" s="778"/>
      <c r="FK1552" s="778"/>
      <c r="FL1552" s="778"/>
      <c r="FM1552" s="778"/>
      <c r="FN1552" s="778"/>
      <c r="FO1552" s="778"/>
      <c r="FP1552" s="778"/>
      <c r="FQ1552" s="778"/>
      <c r="FR1552" s="778"/>
      <c r="FS1552" s="778"/>
      <c r="FT1552" s="778"/>
      <c r="FU1552" s="778"/>
      <c r="FV1552" s="778"/>
      <c r="FW1552" s="778"/>
      <c r="FX1552" s="778"/>
      <c r="FY1552" s="778"/>
      <c r="FZ1552" s="778"/>
      <c r="GA1552" s="778"/>
      <c r="GB1552" s="778"/>
      <c r="GC1552" s="778"/>
      <c r="GD1552" s="778"/>
      <c r="GE1552" s="778"/>
      <c r="GF1552" s="778"/>
      <c r="GG1552" s="778"/>
      <c r="GH1552" s="778"/>
      <c r="GI1552" s="778"/>
      <c r="GJ1552" s="778"/>
      <c r="GK1552" s="778"/>
      <c r="GL1552" s="778"/>
      <c r="GM1552" s="778"/>
      <c r="GN1552" s="778"/>
      <c r="GO1552" s="778"/>
      <c r="GP1552" s="778"/>
      <c r="GQ1552" s="778"/>
      <c r="GR1552" s="778"/>
      <c r="GS1552" s="778"/>
      <c r="GT1552" s="778"/>
      <c r="GU1552" s="778"/>
      <c r="GV1552" s="778"/>
      <c r="GW1552" s="778"/>
      <c r="GX1552" s="778"/>
      <c r="GY1552" s="778"/>
      <c r="GZ1552" s="778"/>
      <c r="HA1552" s="778"/>
      <c r="HB1552" s="778"/>
      <c r="HC1552" s="778"/>
      <c r="HD1552" s="778"/>
      <c r="HE1552" s="778"/>
      <c r="HF1552" s="778"/>
      <c r="HG1552" s="778"/>
      <c r="HH1552" s="778"/>
    </row>
    <row r="1553" spans="1:216" s="782" customFormat="1">
      <c r="A1553" s="779"/>
      <c r="B1553" s="780"/>
      <c r="C1553" s="780"/>
      <c r="D1553" s="780"/>
      <c r="E1553" s="780"/>
      <c r="F1553" s="780"/>
      <c r="G1553" s="780"/>
      <c r="H1553" s="780"/>
      <c r="I1553" s="780"/>
      <c r="J1553" s="780"/>
      <c r="K1553" s="780"/>
      <c r="L1553" s="780"/>
      <c r="M1553" s="780"/>
      <c r="N1553" s="780"/>
      <c r="O1553" s="780"/>
      <c r="P1553" s="780"/>
      <c r="Q1553" s="781"/>
      <c r="R1553" s="778"/>
      <c r="S1553" s="778"/>
      <c r="T1553" s="778"/>
      <c r="U1553" s="778"/>
      <c r="V1553" s="778"/>
      <c r="W1553" s="778"/>
      <c r="X1553" s="778"/>
      <c r="Y1553" s="778"/>
      <c r="Z1553" s="778"/>
      <c r="AA1553" s="778"/>
      <c r="AB1553" s="778"/>
      <c r="AC1553" s="778"/>
      <c r="AD1553" s="778"/>
      <c r="AE1553" s="778"/>
      <c r="AF1553" s="778"/>
      <c r="AG1553" s="778"/>
      <c r="AH1553" s="778"/>
      <c r="AI1553" s="778"/>
      <c r="AJ1553" s="778"/>
      <c r="AK1553" s="778"/>
      <c r="AL1553" s="778"/>
      <c r="AM1553" s="778"/>
      <c r="AN1553" s="778"/>
      <c r="AO1553" s="778"/>
      <c r="AP1553" s="778"/>
      <c r="AQ1553" s="778"/>
      <c r="AR1553" s="778"/>
      <c r="AS1553" s="778"/>
      <c r="AT1553" s="778"/>
      <c r="AU1553" s="778"/>
      <c r="AV1553" s="778"/>
      <c r="AW1553" s="778"/>
      <c r="AX1553" s="778"/>
      <c r="AY1553" s="778"/>
      <c r="AZ1553" s="778"/>
      <c r="BA1553" s="778"/>
      <c r="BB1553" s="778"/>
      <c r="BC1553" s="778"/>
      <c r="BD1553" s="778"/>
      <c r="BE1553" s="778"/>
      <c r="BF1553" s="778"/>
      <c r="BG1553" s="778"/>
      <c r="BH1553" s="778"/>
      <c r="BI1553" s="778"/>
      <c r="BJ1553" s="778"/>
      <c r="BK1553" s="778"/>
      <c r="BL1553" s="778"/>
      <c r="BM1553" s="778"/>
      <c r="BN1553" s="778"/>
      <c r="BO1553" s="778"/>
      <c r="BP1553" s="778"/>
      <c r="BQ1553" s="778"/>
      <c r="BR1553" s="778"/>
      <c r="BS1553" s="778"/>
      <c r="BT1553" s="778"/>
      <c r="BU1553" s="778"/>
      <c r="BV1553" s="778"/>
      <c r="BW1553" s="778"/>
      <c r="BX1553" s="778"/>
      <c r="BY1553" s="778"/>
      <c r="BZ1553" s="778"/>
      <c r="CA1553" s="778"/>
      <c r="CB1553" s="778"/>
      <c r="CC1553" s="778"/>
      <c r="CD1553" s="778"/>
      <c r="CE1553" s="778"/>
      <c r="CF1553" s="778"/>
      <c r="CG1553" s="778"/>
      <c r="CH1553" s="778"/>
      <c r="CI1553" s="778"/>
      <c r="CJ1553" s="778"/>
      <c r="CK1553" s="778"/>
      <c r="CL1553" s="778"/>
      <c r="CM1553" s="778"/>
      <c r="CN1553" s="778"/>
      <c r="CO1553" s="778"/>
      <c r="CP1553" s="778"/>
      <c r="CQ1553" s="778"/>
      <c r="CR1553" s="778"/>
      <c r="CS1553" s="778"/>
      <c r="CT1553" s="778"/>
      <c r="CU1553" s="778"/>
      <c r="CV1553" s="778"/>
      <c r="CW1553" s="778"/>
      <c r="CX1553" s="778"/>
      <c r="CY1553" s="778"/>
      <c r="CZ1553" s="778"/>
      <c r="DA1553" s="778"/>
      <c r="DB1553" s="778"/>
      <c r="DC1553" s="778"/>
      <c r="DD1553" s="778"/>
      <c r="DE1553" s="778"/>
      <c r="DF1553" s="778"/>
      <c r="DG1553" s="778"/>
      <c r="DH1553" s="778"/>
      <c r="DI1553" s="778"/>
      <c r="DJ1553" s="778"/>
      <c r="DK1553" s="778"/>
      <c r="DL1553" s="778"/>
      <c r="DM1553" s="778"/>
      <c r="DN1553" s="778"/>
      <c r="DO1553" s="778"/>
      <c r="DP1553" s="778"/>
      <c r="DQ1553" s="778"/>
      <c r="DR1553" s="778"/>
      <c r="DS1553" s="778"/>
      <c r="DT1553" s="778"/>
      <c r="DU1553" s="778"/>
      <c r="DV1553" s="778"/>
      <c r="DW1553" s="778"/>
      <c r="DX1553" s="778"/>
      <c r="DY1553" s="778"/>
      <c r="DZ1553" s="778"/>
      <c r="EA1553" s="778"/>
      <c r="EB1553" s="778"/>
      <c r="EC1553" s="778"/>
      <c r="ED1553" s="778"/>
      <c r="EE1553" s="778"/>
      <c r="EF1553" s="778"/>
      <c r="EG1553" s="778"/>
      <c r="EH1553" s="778"/>
      <c r="EI1553" s="778"/>
      <c r="EJ1553" s="778"/>
      <c r="EK1553" s="778"/>
      <c r="EL1553" s="778"/>
      <c r="EM1553" s="778"/>
      <c r="EN1553" s="778"/>
      <c r="EO1553" s="778"/>
      <c r="EP1553" s="778"/>
      <c r="EQ1553" s="778"/>
      <c r="ER1553" s="778"/>
      <c r="ES1553" s="778"/>
      <c r="ET1553" s="778"/>
      <c r="EU1553" s="778"/>
      <c r="EV1553" s="778"/>
      <c r="EW1553" s="778"/>
      <c r="EX1553" s="778"/>
      <c r="EY1553" s="778"/>
      <c r="EZ1553" s="778"/>
      <c r="FA1553" s="778"/>
      <c r="FB1553" s="778"/>
      <c r="FC1553" s="778"/>
      <c r="FD1553" s="778"/>
      <c r="FE1553" s="778"/>
      <c r="FF1553" s="778"/>
      <c r="FG1553" s="778"/>
      <c r="FH1553" s="778"/>
      <c r="FI1553" s="778"/>
      <c r="FJ1553" s="778"/>
      <c r="FK1553" s="778"/>
      <c r="FL1553" s="778"/>
      <c r="FM1553" s="778"/>
      <c r="FN1553" s="778"/>
      <c r="FO1553" s="778"/>
      <c r="FP1553" s="778"/>
      <c r="FQ1553" s="778"/>
      <c r="FR1553" s="778"/>
      <c r="FS1553" s="778"/>
      <c r="FT1553" s="778"/>
      <c r="FU1553" s="778"/>
      <c r="FV1553" s="778"/>
      <c r="FW1553" s="778"/>
      <c r="FX1553" s="778"/>
      <c r="FY1553" s="778"/>
      <c r="FZ1553" s="778"/>
      <c r="GA1553" s="778"/>
      <c r="GB1553" s="778"/>
      <c r="GC1553" s="778"/>
      <c r="GD1553" s="778"/>
      <c r="GE1553" s="778"/>
      <c r="GF1553" s="778"/>
      <c r="GG1553" s="778"/>
      <c r="GH1553" s="778"/>
      <c r="GI1553" s="778"/>
      <c r="GJ1553" s="778"/>
      <c r="GK1553" s="778"/>
      <c r="GL1553" s="778"/>
      <c r="GM1553" s="778"/>
      <c r="GN1553" s="778"/>
      <c r="GO1553" s="778"/>
      <c r="GP1553" s="778"/>
      <c r="GQ1553" s="778"/>
      <c r="GR1553" s="778"/>
      <c r="GS1553" s="778"/>
      <c r="GT1553" s="778"/>
      <c r="GU1553" s="778"/>
      <c r="GV1553" s="778"/>
      <c r="GW1553" s="778"/>
      <c r="GX1553" s="778"/>
      <c r="GY1553" s="778"/>
      <c r="GZ1553" s="778"/>
      <c r="HA1553" s="778"/>
      <c r="HB1553" s="778"/>
      <c r="HC1553" s="778"/>
      <c r="HD1553" s="778"/>
      <c r="HE1553" s="778"/>
      <c r="HF1553" s="778"/>
      <c r="HG1553" s="778"/>
      <c r="HH1553" s="778"/>
    </row>
    <row r="1554" spans="1:216" s="782" customFormat="1">
      <c r="A1554" s="779"/>
      <c r="B1554" s="780"/>
      <c r="C1554" s="780"/>
      <c r="D1554" s="780"/>
      <c r="E1554" s="780"/>
      <c r="F1554" s="780"/>
      <c r="G1554" s="780"/>
      <c r="H1554" s="780"/>
      <c r="I1554" s="780"/>
      <c r="J1554" s="780"/>
      <c r="K1554" s="780"/>
      <c r="L1554" s="780"/>
      <c r="M1554" s="780"/>
      <c r="N1554" s="780"/>
      <c r="O1554" s="780"/>
      <c r="P1554" s="780"/>
      <c r="Q1554" s="781"/>
      <c r="R1554" s="778"/>
      <c r="S1554" s="778"/>
      <c r="T1554" s="778"/>
      <c r="U1554" s="778"/>
      <c r="V1554" s="778"/>
      <c r="W1554" s="778"/>
      <c r="X1554" s="778"/>
      <c r="Y1554" s="778"/>
      <c r="Z1554" s="778"/>
      <c r="AA1554" s="778"/>
      <c r="AB1554" s="778"/>
      <c r="AC1554" s="778"/>
      <c r="AD1554" s="778"/>
      <c r="AE1554" s="778"/>
      <c r="AF1554" s="778"/>
      <c r="AG1554" s="778"/>
      <c r="AH1554" s="778"/>
      <c r="AI1554" s="778"/>
      <c r="AJ1554" s="778"/>
      <c r="AK1554" s="778"/>
      <c r="AL1554" s="778"/>
      <c r="AM1554" s="778"/>
      <c r="AN1554" s="778"/>
      <c r="AO1554" s="778"/>
      <c r="AP1554" s="778"/>
      <c r="AQ1554" s="778"/>
      <c r="AR1554" s="778"/>
      <c r="AS1554" s="778"/>
      <c r="AT1554" s="778"/>
      <c r="AU1554" s="778"/>
      <c r="AV1554" s="778"/>
      <c r="AW1554" s="778"/>
      <c r="AX1554" s="778"/>
      <c r="AY1554" s="778"/>
      <c r="AZ1554" s="778"/>
      <c r="BA1554" s="778"/>
      <c r="BB1554" s="778"/>
      <c r="BC1554" s="778"/>
      <c r="BD1554" s="778"/>
      <c r="BE1554" s="778"/>
      <c r="BF1554" s="778"/>
      <c r="BG1554" s="778"/>
      <c r="BH1554" s="778"/>
      <c r="BI1554" s="778"/>
      <c r="BJ1554" s="778"/>
      <c r="BK1554" s="778"/>
      <c r="BL1554" s="778"/>
      <c r="BM1554" s="778"/>
      <c r="BN1554" s="778"/>
      <c r="BO1554" s="778"/>
      <c r="BP1554" s="778"/>
      <c r="BQ1554" s="778"/>
      <c r="BR1554" s="778"/>
      <c r="BS1554" s="778"/>
      <c r="BT1554" s="778"/>
      <c r="BU1554" s="778"/>
      <c r="BV1554" s="778"/>
      <c r="BW1554" s="778"/>
      <c r="BX1554" s="778"/>
      <c r="BY1554" s="778"/>
      <c r="BZ1554" s="778"/>
      <c r="CA1554" s="778"/>
      <c r="CB1554" s="778"/>
      <c r="CC1554" s="778"/>
      <c r="CD1554" s="778"/>
      <c r="CE1554" s="778"/>
      <c r="CF1554" s="778"/>
      <c r="CG1554" s="778"/>
      <c r="CH1554" s="778"/>
      <c r="CI1554" s="778"/>
      <c r="CJ1554" s="778"/>
      <c r="CK1554" s="778"/>
      <c r="CL1554" s="778"/>
      <c r="CM1554" s="778"/>
      <c r="CN1554" s="778"/>
      <c r="CO1554" s="778"/>
      <c r="CP1554" s="778"/>
      <c r="CQ1554" s="778"/>
      <c r="CR1554" s="778"/>
      <c r="CS1554" s="778"/>
      <c r="CT1554" s="778"/>
      <c r="CU1554" s="778"/>
      <c r="CV1554" s="778"/>
      <c r="CW1554" s="778"/>
      <c r="CX1554" s="778"/>
      <c r="CY1554" s="778"/>
      <c r="CZ1554" s="778"/>
      <c r="DA1554" s="778"/>
      <c r="DB1554" s="778"/>
      <c r="DC1554" s="778"/>
      <c r="DD1554" s="778"/>
      <c r="DE1554" s="778"/>
      <c r="DF1554" s="778"/>
      <c r="DG1554" s="778"/>
      <c r="DH1554" s="778"/>
      <c r="DI1554" s="778"/>
      <c r="DJ1554" s="778"/>
      <c r="DK1554" s="778"/>
      <c r="DL1554" s="778"/>
      <c r="DM1554" s="778"/>
      <c r="DN1554" s="778"/>
      <c r="DO1554" s="778"/>
      <c r="DP1554" s="778"/>
      <c r="DQ1554" s="778"/>
      <c r="DR1554" s="778"/>
      <c r="DS1554" s="778"/>
      <c r="DT1554" s="778"/>
      <c r="DU1554" s="778"/>
      <c r="DV1554" s="778"/>
      <c r="DW1554" s="778"/>
      <c r="DX1554" s="778"/>
      <c r="DY1554" s="778"/>
      <c r="DZ1554" s="778"/>
      <c r="EA1554" s="778"/>
      <c r="EB1554" s="778"/>
      <c r="EC1554" s="778"/>
      <c r="ED1554" s="778"/>
      <c r="EE1554" s="778"/>
      <c r="EF1554" s="778"/>
      <c r="EG1554" s="778"/>
      <c r="EH1554" s="778"/>
      <c r="EI1554" s="778"/>
      <c r="EJ1554" s="778"/>
      <c r="EK1554" s="778"/>
      <c r="EL1554" s="778"/>
      <c r="EM1554" s="778"/>
      <c r="EN1554" s="778"/>
      <c r="EO1554" s="778"/>
      <c r="EP1554" s="778"/>
      <c r="EQ1554" s="778"/>
      <c r="ER1554" s="778"/>
      <c r="ES1554" s="778"/>
      <c r="ET1554" s="778"/>
      <c r="EU1554" s="778"/>
      <c r="EV1554" s="778"/>
      <c r="EW1554" s="778"/>
      <c r="EX1554" s="778"/>
      <c r="EY1554" s="778"/>
      <c r="EZ1554" s="778"/>
      <c r="FA1554" s="778"/>
      <c r="FB1554" s="778"/>
      <c r="FC1554" s="778"/>
      <c r="FD1554" s="778"/>
      <c r="FE1554" s="778"/>
      <c r="FF1554" s="778"/>
      <c r="FG1554" s="778"/>
      <c r="FH1554" s="778"/>
      <c r="FI1554" s="778"/>
      <c r="FJ1554" s="778"/>
      <c r="FK1554" s="778"/>
      <c r="FL1554" s="778"/>
      <c r="FM1554" s="778"/>
      <c r="FN1554" s="778"/>
      <c r="FO1554" s="778"/>
      <c r="FP1554" s="778"/>
      <c r="FQ1554" s="778"/>
      <c r="FR1554" s="778"/>
      <c r="FS1554" s="778"/>
      <c r="FT1554" s="778"/>
      <c r="FU1554" s="778"/>
      <c r="FV1554" s="778"/>
      <c r="FW1554" s="778"/>
      <c r="FX1554" s="778"/>
      <c r="FY1554" s="778"/>
      <c r="FZ1554" s="778"/>
      <c r="GA1554" s="778"/>
      <c r="GB1554" s="778"/>
      <c r="GC1554" s="778"/>
      <c r="GD1554" s="778"/>
      <c r="GE1554" s="778"/>
      <c r="GF1554" s="778"/>
      <c r="GG1554" s="778"/>
      <c r="GH1554" s="778"/>
      <c r="GI1554" s="778"/>
      <c r="GJ1554" s="778"/>
      <c r="GK1554" s="778"/>
      <c r="GL1554" s="778"/>
      <c r="GM1554" s="778"/>
      <c r="GN1554" s="778"/>
      <c r="GO1554" s="778"/>
      <c r="GP1554" s="778"/>
      <c r="GQ1554" s="778"/>
      <c r="GR1554" s="778"/>
      <c r="GS1554" s="778"/>
      <c r="GT1554" s="778"/>
      <c r="GU1554" s="778"/>
      <c r="GV1554" s="778"/>
      <c r="GW1554" s="778"/>
      <c r="GX1554" s="778"/>
      <c r="GY1554" s="778"/>
      <c r="GZ1554" s="778"/>
      <c r="HA1554" s="778"/>
      <c r="HB1554" s="778"/>
      <c r="HC1554" s="778"/>
      <c r="HD1554" s="778"/>
      <c r="HE1554" s="778"/>
      <c r="HF1554" s="778"/>
      <c r="HG1554" s="778"/>
      <c r="HH1554" s="778"/>
    </row>
    <row r="1555" spans="1:216" s="782" customFormat="1">
      <c r="A1555" s="779"/>
      <c r="B1555" s="780"/>
      <c r="C1555" s="780"/>
      <c r="D1555" s="780"/>
      <c r="E1555" s="780"/>
      <c r="F1555" s="780"/>
      <c r="G1555" s="780"/>
      <c r="H1555" s="780"/>
      <c r="I1555" s="780"/>
      <c r="J1555" s="780"/>
      <c r="K1555" s="780"/>
      <c r="L1555" s="780"/>
      <c r="M1555" s="780"/>
      <c r="N1555" s="780"/>
      <c r="O1555" s="780"/>
      <c r="P1555" s="780"/>
      <c r="Q1555" s="781"/>
      <c r="R1555" s="778"/>
      <c r="S1555" s="778"/>
      <c r="T1555" s="778"/>
      <c r="U1555" s="778"/>
      <c r="V1555" s="778"/>
      <c r="W1555" s="778"/>
      <c r="X1555" s="778"/>
      <c r="Y1555" s="778"/>
      <c r="Z1555" s="778"/>
      <c r="AA1555" s="778"/>
      <c r="AB1555" s="778"/>
      <c r="AC1555" s="778"/>
      <c r="AD1555" s="778"/>
      <c r="AE1555" s="778"/>
      <c r="AF1555" s="778"/>
      <c r="AG1555" s="778"/>
      <c r="AH1555" s="778"/>
      <c r="AI1555" s="778"/>
      <c r="AJ1555" s="778"/>
      <c r="AK1555" s="778"/>
      <c r="AL1555" s="778"/>
      <c r="AM1555" s="778"/>
      <c r="AN1555" s="778"/>
      <c r="AO1555" s="778"/>
      <c r="AP1555" s="778"/>
      <c r="AQ1555" s="778"/>
      <c r="AR1555" s="778"/>
      <c r="AS1555" s="778"/>
      <c r="AT1555" s="778"/>
      <c r="AU1555" s="778"/>
      <c r="AV1555" s="778"/>
      <c r="AW1555" s="778"/>
      <c r="AX1555" s="778"/>
      <c r="AY1555" s="778"/>
      <c r="AZ1555" s="778"/>
      <c r="BA1555" s="778"/>
      <c r="BB1555" s="778"/>
      <c r="BC1555" s="778"/>
      <c r="BD1555" s="778"/>
      <c r="BE1555" s="778"/>
      <c r="BF1555" s="778"/>
      <c r="BG1555" s="778"/>
      <c r="BH1555" s="778"/>
      <c r="BI1555" s="778"/>
      <c r="BJ1555" s="778"/>
      <c r="BK1555" s="778"/>
      <c r="BL1555" s="778"/>
      <c r="BM1555" s="778"/>
      <c r="BN1555" s="778"/>
      <c r="BO1555" s="778"/>
      <c r="BP1555" s="778"/>
      <c r="BQ1555" s="778"/>
      <c r="BR1555" s="778"/>
      <c r="BS1555" s="778"/>
      <c r="BT1555" s="778"/>
      <c r="BU1555" s="778"/>
      <c r="BV1555" s="778"/>
      <c r="BW1555" s="778"/>
      <c r="BX1555" s="778"/>
      <c r="BY1555" s="778"/>
      <c r="BZ1555" s="778"/>
      <c r="CA1555" s="778"/>
      <c r="CB1555" s="778"/>
      <c r="CC1555" s="778"/>
      <c r="CD1555" s="778"/>
      <c r="CE1555" s="778"/>
      <c r="CF1555" s="778"/>
      <c r="CG1555" s="778"/>
      <c r="CH1555" s="778"/>
      <c r="CI1555" s="778"/>
      <c r="CJ1555" s="778"/>
      <c r="CK1555" s="778"/>
      <c r="CL1555" s="778"/>
      <c r="CM1555" s="778"/>
      <c r="CN1555" s="778"/>
      <c r="CO1555" s="778"/>
      <c r="CP1555" s="778"/>
      <c r="CQ1555" s="778"/>
      <c r="CR1555" s="778"/>
      <c r="CS1555" s="778"/>
      <c r="CT1555" s="778"/>
      <c r="CU1555" s="778"/>
      <c r="CV1555" s="778"/>
      <c r="CW1555" s="778"/>
      <c r="CX1555" s="778"/>
      <c r="CY1555" s="778"/>
      <c r="CZ1555" s="778"/>
      <c r="DA1555" s="778"/>
      <c r="DB1555" s="778"/>
      <c r="DC1555" s="778"/>
      <c r="DD1555" s="778"/>
      <c r="DE1555" s="778"/>
      <c r="DF1555" s="778"/>
      <c r="DG1555" s="778"/>
      <c r="DH1555" s="778"/>
      <c r="DI1555" s="778"/>
      <c r="DJ1555" s="778"/>
      <c r="DK1555" s="778"/>
      <c r="DL1555" s="778"/>
      <c r="DM1555" s="778"/>
      <c r="DN1555" s="778"/>
      <c r="DO1555" s="778"/>
      <c r="DP1555" s="778"/>
      <c r="DQ1555" s="778"/>
      <c r="DR1555" s="778"/>
      <c r="DS1555" s="778"/>
      <c r="DT1555" s="778"/>
      <c r="DU1555" s="778"/>
      <c r="DV1555" s="778"/>
      <c r="DW1555" s="778"/>
      <c r="DX1555" s="778"/>
      <c r="DY1555" s="778"/>
      <c r="DZ1555" s="778"/>
      <c r="EA1555" s="778"/>
      <c r="EB1555" s="778"/>
      <c r="EC1555" s="778"/>
      <c r="ED1555" s="778"/>
      <c r="EE1555" s="778"/>
      <c r="EF1555" s="778"/>
      <c r="EG1555" s="778"/>
      <c r="EH1555" s="778"/>
      <c r="EI1555" s="778"/>
      <c r="EJ1555" s="778"/>
      <c r="EK1555" s="778"/>
      <c r="EL1555" s="778"/>
      <c r="EM1555" s="778"/>
      <c r="EN1555" s="778"/>
      <c r="EO1555" s="778"/>
      <c r="EP1555" s="778"/>
      <c r="EQ1555" s="778"/>
      <c r="ER1555" s="778"/>
      <c r="ES1555" s="778"/>
      <c r="ET1555" s="778"/>
      <c r="EU1555" s="778"/>
      <c r="EV1555" s="778"/>
      <c r="EW1555" s="778"/>
      <c r="EX1555" s="778"/>
      <c r="EY1555" s="778"/>
      <c r="EZ1555" s="778"/>
      <c r="FA1555" s="778"/>
      <c r="FB1555" s="778"/>
      <c r="FC1555" s="778"/>
      <c r="FD1555" s="778"/>
      <c r="FE1555" s="778"/>
      <c r="FF1555" s="778"/>
      <c r="FG1555" s="778"/>
      <c r="FH1555" s="778"/>
      <c r="FI1555" s="778"/>
      <c r="FJ1555" s="778"/>
      <c r="FK1555" s="778"/>
      <c r="FL1555" s="778"/>
      <c r="FM1555" s="778"/>
      <c r="FN1555" s="778"/>
      <c r="FO1555" s="778"/>
      <c r="FP1555" s="778"/>
      <c r="FQ1555" s="778"/>
      <c r="FR1555" s="778"/>
      <c r="FS1555" s="778"/>
      <c r="FT1555" s="778"/>
      <c r="FU1555" s="778"/>
      <c r="FV1555" s="778"/>
      <c r="FW1555" s="778"/>
      <c r="FX1555" s="778"/>
      <c r="FY1555" s="778"/>
      <c r="FZ1555" s="778"/>
      <c r="GA1555" s="778"/>
      <c r="GB1555" s="778"/>
      <c r="GC1555" s="778"/>
      <c r="GD1555" s="778"/>
      <c r="GE1555" s="778"/>
      <c r="GF1555" s="778"/>
      <c r="GG1555" s="778"/>
      <c r="GH1555" s="778"/>
      <c r="GI1555" s="778"/>
      <c r="GJ1555" s="778"/>
      <c r="GK1555" s="778"/>
      <c r="GL1555" s="778"/>
      <c r="GM1555" s="778"/>
      <c r="GN1555" s="778"/>
      <c r="GO1555" s="778"/>
      <c r="GP1555" s="778"/>
      <c r="GQ1555" s="778"/>
      <c r="GR1555" s="778"/>
      <c r="GS1555" s="778"/>
      <c r="GT1555" s="778"/>
      <c r="GU1555" s="778"/>
      <c r="GV1555" s="778"/>
      <c r="GW1555" s="778"/>
      <c r="GX1555" s="778"/>
      <c r="GY1555" s="778"/>
      <c r="GZ1555" s="778"/>
      <c r="HA1555" s="778"/>
      <c r="HB1555" s="778"/>
      <c r="HC1555" s="778"/>
      <c r="HD1555" s="778"/>
      <c r="HE1555" s="778"/>
      <c r="HF1555" s="778"/>
      <c r="HG1555" s="778"/>
      <c r="HH1555" s="778"/>
    </row>
    <row r="1556" spans="1:216" s="782" customFormat="1">
      <c r="A1556" s="779"/>
      <c r="B1556" s="780"/>
      <c r="C1556" s="780"/>
      <c r="D1556" s="780"/>
      <c r="E1556" s="780"/>
      <c r="F1556" s="780"/>
      <c r="G1556" s="780"/>
      <c r="H1556" s="780"/>
      <c r="I1556" s="780"/>
      <c r="J1556" s="780"/>
      <c r="K1556" s="780"/>
      <c r="L1556" s="780"/>
      <c r="M1556" s="780"/>
      <c r="N1556" s="780"/>
      <c r="O1556" s="780"/>
      <c r="P1556" s="780"/>
      <c r="Q1556" s="781"/>
      <c r="R1556" s="778"/>
      <c r="S1556" s="778"/>
      <c r="T1556" s="778"/>
      <c r="U1556" s="778"/>
      <c r="V1556" s="778"/>
      <c r="W1556" s="778"/>
      <c r="X1556" s="778"/>
      <c r="Y1556" s="778"/>
      <c r="Z1556" s="778"/>
      <c r="AA1556" s="778"/>
      <c r="AB1556" s="778"/>
      <c r="AC1556" s="778"/>
      <c r="AD1556" s="778"/>
      <c r="AE1556" s="778"/>
      <c r="AF1556" s="778"/>
      <c r="AG1556" s="778"/>
      <c r="AH1556" s="778"/>
      <c r="AI1556" s="778"/>
      <c r="AJ1556" s="778"/>
      <c r="AK1556" s="778"/>
      <c r="AL1556" s="778"/>
      <c r="AM1556" s="778"/>
      <c r="AN1556" s="778"/>
      <c r="AO1556" s="778"/>
      <c r="AP1556" s="778"/>
      <c r="AQ1556" s="778"/>
      <c r="AR1556" s="778"/>
      <c r="AS1556" s="778"/>
      <c r="AT1556" s="778"/>
      <c r="AU1556" s="778"/>
      <c r="AV1556" s="778"/>
      <c r="AW1556" s="778"/>
      <c r="AX1556" s="778"/>
      <c r="AY1556" s="778"/>
      <c r="AZ1556" s="778"/>
      <c r="BA1556" s="778"/>
      <c r="BB1556" s="778"/>
      <c r="BC1556" s="778"/>
      <c r="BD1556" s="778"/>
      <c r="BE1556" s="778"/>
      <c r="BF1556" s="778"/>
      <c r="BG1556" s="778"/>
      <c r="BH1556" s="778"/>
      <c r="BI1556" s="778"/>
      <c r="BJ1556" s="778"/>
      <c r="BK1556" s="778"/>
      <c r="BL1556" s="778"/>
      <c r="BM1556" s="778"/>
      <c r="BN1556" s="778"/>
      <c r="BO1556" s="778"/>
      <c r="BP1556" s="778"/>
      <c r="BQ1556" s="778"/>
      <c r="BR1556" s="778"/>
      <c r="BS1556" s="778"/>
      <c r="BT1556" s="778"/>
      <c r="BU1556" s="778"/>
      <c r="BV1556" s="778"/>
      <c r="BW1556" s="778"/>
      <c r="BX1556" s="778"/>
      <c r="BY1556" s="778"/>
      <c r="BZ1556" s="778"/>
      <c r="CA1556" s="778"/>
      <c r="CB1556" s="778"/>
      <c r="CC1556" s="778"/>
      <c r="CD1556" s="778"/>
      <c r="CE1556" s="778"/>
      <c r="CF1556" s="778"/>
      <c r="CG1556" s="778"/>
      <c r="CH1556" s="778"/>
      <c r="CI1556" s="778"/>
      <c r="CJ1556" s="778"/>
      <c r="CK1556" s="778"/>
      <c r="CL1556" s="778"/>
      <c r="CM1556" s="778"/>
      <c r="CN1556" s="778"/>
      <c r="CO1556" s="778"/>
      <c r="CP1556" s="778"/>
      <c r="CQ1556" s="778"/>
      <c r="CR1556" s="778"/>
      <c r="CS1556" s="778"/>
      <c r="CT1556" s="778"/>
      <c r="CU1556" s="778"/>
      <c r="CV1556" s="778"/>
      <c r="CW1556" s="778"/>
      <c r="CX1556" s="778"/>
      <c r="CY1556" s="778"/>
      <c r="CZ1556" s="778"/>
      <c r="DA1556" s="778"/>
      <c r="DB1556" s="778"/>
      <c r="DC1556" s="778"/>
      <c r="DD1556" s="778"/>
      <c r="DE1556" s="778"/>
      <c r="DF1556" s="778"/>
      <c r="DG1556" s="778"/>
      <c r="DH1556" s="778"/>
      <c r="DI1556" s="778"/>
      <c r="DJ1556" s="778"/>
      <c r="DK1556" s="778"/>
      <c r="DL1556" s="778"/>
      <c r="DM1556" s="778"/>
      <c r="DN1556" s="778"/>
      <c r="DO1556" s="778"/>
      <c r="DP1556" s="778"/>
      <c r="DQ1556" s="778"/>
      <c r="DR1556" s="778"/>
      <c r="DS1556" s="778"/>
      <c r="DT1556" s="778"/>
      <c r="DU1556" s="778"/>
      <c r="DV1556" s="778"/>
      <c r="DW1556" s="778"/>
      <c r="DX1556" s="778"/>
      <c r="DY1556" s="778"/>
      <c r="DZ1556" s="778"/>
      <c r="EA1556" s="778"/>
      <c r="EB1556" s="778"/>
      <c r="EC1556" s="778"/>
      <c r="ED1556" s="778"/>
      <c r="EE1556" s="778"/>
      <c r="EF1556" s="778"/>
      <c r="EG1556" s="778"/>
      <c r="EH1556" s="778"/>
      <c r="EI1556" s="778"/>
      <c r="EJ1556" s="778"/>
      <c r="EK1556" s="778"/>
      <c r="EL1556" s="778"/>
      <c r="EM1556" s="778"/>
      <c r="EN1556" s="778"/>
      <c r="EO1556" s="778"/>
      <c r="EP1556" s="778"/>
      <c r="EQ1556" s="778"/>
      <c r="ER1556" s="778"/>
      <c r="ES1556" s="778"/>
      <c r="ET1556" s="778"/>
      <c r="EU1556" s="778"/>
      <c r="EV1556" s="778"/>
      <c r="EW1556" s="778"/>
      <c r="EX1556" s="778"/>
      <c r="EY1556" s="778"/>
      <c r="EZ1556" s="778"/>
      <c r="FA1556" s="778"/>
      <c r="FB1556" s="778"/>
      <c r="FC1556" s="778"/>
      <c r="FD1556" s="778"/>
      <c r="FE1556" s="778"/>
      <c r="FF1556" s="778"/>
      <c r="FG1556" s="778"/>
      <c r="FH1556" s="778"/>
      <c r="FI1556" s="778"/>
      <c r="FJ1556" s="778"/>
      <c r="FK1556" s="778"/>
      <c r="FL1556" s="778"/>
      <c r="FM1556" s="778"/>
      <c r="FN1556" s="778"/>
      <c r="FO1556" s="778"/>
      <c r="FP1556" s="778"/>
      <c r="FQ1556" s="778"/>
      <c r="FR1556" s="778"/>
      <c r="FS1556" s="778"/>
      <c r="FT1556" s="778"/>
      <c r="FU1556" s="778"/>
      <c r="FV1556" s="778"/>
      <c r="FW1556" s="778"/>
      <c r="FX1556" s="778"/>
      <c r="FY1556" s="778"/>
      <c r="FZ1556" s="778"/>
      <c r="GA1556" s="778"/>
      <c r="GB1556" s="778"/>
      <c r="GC1556" s="778"/>
      <c r="GD1556" s="778"/>
      <c r="GE1556" s="778"/>
      <c r="GF1556" s="778"/>
      <c r="GG1556" s="778"/>
      <c r="GH1556" s="778"/>
      <c r="GI1556" s="778"/>
      <c r="GJ1556" s="778"/>
      <c r="GK1556" s="778"/>
      <c r="GL1556" s="778"/>
      <c r="GM1556" s="778"/>
      <c r="GN1556" s="778"/>
      <c r="GO1556" s="778"/>
      <c r="GP1556" s="778"/>
      <c r="GQ1556" s="778"/>
      <c r="GR1556" s="778"/>
      <c r="GS1556" s="778"/>
      <c r="GT1556" s="778"/>
      <c r="GU1556" s="778"/>
      <c r="GV1556" s="778"/>
      <c r="GW1556" s="778"/>
      <c r="GX1556" s="778"/>
      <c r="GY1556" s="778"/>
      <c r="GZ1556" s="778"/>
      <c r="HA1556" s="778"/>
      <c r="HB1556" s="778"/>
      <c r="HC1556" s="778"/>
      <c r="HD1556" s="778"/>
      <c r="HE1556" s="778"/>
      <c r="HF1556" s="778"/>
      <c r="HG1556" s="778"/>
      <c r="HH1556" s="778"/>
    </row>
    <row r="1557" spans="1:216" s="782" customFormat="1">
      <c r="A1557" s="779"/>
      <c r="B1557" s="780"/>
      <c r="C1557" s="780"/>
      <c r="D1557" s="780"/>
      <c r="E1557" s="780"/>
      <c r="F1557" s="780"/>
      <c r="G1557" s="780"/>
      <c r="H1557" s="780"/>
      <c r="I1557" s="780"/>
      <c r="J1557" s="780"/>
      <c r="K1557" s="780"/>
      <c r="L1557" s="780"/>
      <c r="M1557" s="780"/>
      <c r="N1557" s="780"/>
      <c r="O1557" s="780"/>
      <c r="P1557" s="780"/>
      <c r="Q1557" s="781"/>
      <c r="R1557" s="778"/>
      <c r="S1557" s="778"/>
      <c r="T1557" s="778"/>
      <c r="U1557" s="778"/>
      <c r="V1557" s="778"/>
      <c r="W1557" s="778"/>
      <c r="X1557" s="778"/>
      <c r="Y1557" s="778"/>
      <c r="Z1557" s="778"/>
      <c r="AA1557" s="778"/>
      <c r="AB1557" s="778"/>
      <c r="AC1557" s="778"/>
      <c r="AD1557" s="778"/>
      <c r="AE1557" s="778"/>
      <c r="AF1557" s="778"/>
      <c r="AG1557" s="778"/>
      <c r="AH1557" s="778"/>
      <c r="AI1557" s="778"/>
      <c r="AJ1557" s="778"/>
      <c r="AK1557" s="778"/>
      <c r="AL1557" s="778"/>
      <c r="AM1557" s="778"/>
      <c r="AN1557" s="778"/>
      <c r="AO1557" s="778"/>
      <c r="AP1557" s="778"/>
      <c r="AQ1557" s="778"/>
      <c r="AR1557" s="778"/>
      <c r="AS1557" s="778"/>
      <c r="AT1557" s="778"/>
      <c r="AU1557" s="778"/>
      <c r="AV1557" s="778"/>
      <c r="AW1557" s="778"/>
      <c r="AX1557" s="778"/>
      <c r="AY1557" s="778"/>
      <c r="AZ1557" s="778"/>
      <c r="BA1557" s="778"/>
      <c r="BB1557" s="778"/>
      <c r="BC1557" s="778"/>
      <c r="BD1557" s="778"/>
      <c r="BE1557" s="778"/>
      <c r="BF1557" s="778"/>
      <c r="BG1557" s="778"/>
      <c r="BH1557" s="778"/>
      <c r="BI1557" s="778"/>
      <c r="BJ1557" s="778"/>
      <c r="BK1557" s="778"/>
      <c r="BL1557" s="778"/>
      <c r="BM1557" s="778"/>
      <c r="BN1557" s="778"/>
      <c r="BO1557" s="778"/>
      <c r="BP1557" s="778"/>
      <c r="BQ1557" s="778"/>
      <c r="BR1557" s="778"/>
      <c r="BS1557" s="778"/>
      <c r="BT1557" s="778"/>
      <c r="BU1557" s="778"/>
      <c r="BV1557" s="778"/>
      <c r="BW1557" s="778"/>
      <c r="BX1557" s="778"/>
      <c r="BY1557" s="778"/>
      <c r="BZ1557" s="778"/>
      <c r="CA1557" s="778"/>
      <c r="CB1557" s="778"/>
      <c r="CC1557" s="778"/>
      <c r="CD1557" s="778"/>
      <c r="CE1557" s="778"/>
      <c r="CF1557" s="778"/>
      <c r="CG1557" s="778"/>
      <c r="CH1557" s="778"/>
      <c r="CI1557" s="778"/>
      <c r="CJ1557" s="778"/>
      <c r="CK1557" s="778"/>
      <c r="CL1557" s="778"/>
      <c r="CM1557" s="778"/>
      <c r="CN1557" s="778"/>
      <c r="CO1557" s="778"/>
      <c r="CP1557" s="778"/>
      <c r="CQ1557" s="778"/>
      <c r="CR1557" s="778"/>
      <c r="CS1557" s="778"/>
      <c r="CT1557" s="778"/>
      <c r="CU1557" s="778"/>
      <c r="CV1557" s="778"/>
      <c r="CW1557" s="778"/>
      <c r="CX1557" s="778"/>
      <c r="CY1557" s="778"/>
      <c r="CZ1557" s="778"/>
      <c r="DA1557" s="778"/>
      <c r="DB1557" s="778"/>
      <c r="DC1557" s="778"/>
      <c r="DD1557" s="778"/>
      <c r="DE1557" s="778"/>
      <c r="DF1557" s="778"/>
      <c r="DG1557" s="778"/>
      <c r="DH1557" s="778"/>
      <c r="DI1557" s="778"/>
      <c r="DJ1557" s="778"/>
      <c r="DK1557" s="778"/>
      <c r="DL1557" s="778"/>
      <c r="DM1557" s="778"/>
      <c r="DN1557" s="778"/>
      <c r="DO1557" s="778"/>
      <c r="DP1557" s="778"/>
      <c r="DQ1557" s="778"/>
      <c r="DR1557" s="778"/>
      <c r="DS1557" s="778"/>
      <c r="DT1557" s="778"/>
      <c r="DU1557" s="778"/>
      <c r="DV1557" s="778"/>
      <c r="DW1557" s="778"/>
      <c r="DX1557" s="778"/>
      <c r="DY1557" s="778"/>
      <c r="DZ1557" s="778"/>
      <c r="EA1557" s="778"/>
      <c r="EB1557" s="778"/>
      <c r="EC1557" s="778"/>
      <c r="ED1557" s="778"/>
      <c r="EE1557" s="778"/>
      <c r="EF1557" s="778"/>
      <c r="EG1557" s="778"/>
      <c r="EH1557" s="778"/>
      <c r="EI1557" s="778"/>
      <c r="EJ1557" s="778"/>
      <c r="EK1557" s="778"/>
      <c r="EL1557" s="778"/>
      <c r="EM1557" s="778"/>
      <c r="EN1557" s="778"/>
      <c r="EO1557" s="778"/>
      <c r="EP1557" s="778"/>
      <c r="EQ1557" s="778"/>
      <c r="ER1557" s="778"/>
      <c r="ES1557" s="778"/>
      <c r="ET1557" s="778"/>
      <c r="EU1557" s="778"/>
      <c r="EV1557" s="778"/>
      <c r="EW1557" s="778"/>
      <c r="EX1557" s="778"/>
      <c r="EY1557" s="778"/>
      <c r="EZ1557" s="778"/>
      <c r="FA1557" s="778"/>
      <c r="FB1557" s="778"/>
      <c r="FC1557" s="778"/>
      <c r="FD1557" s="778"/>
      <c r="FE1557" s="778"/>
      <c r="FF1557" s="778"/>
      <c r="FG1557" s="778"/>
      <c r="FH1557" s="778"/>
      <c r="FI1557" s="778"/>
      <c r="FJ1557" s="778"/>
      <c r="FK1557" s="778"/>
      <c r="FL1557" s="778"/>
      <c r="FM1557" s="778"/>
      <c r="FN1557" s="778"/>
      <c r="FO1557" s="778"/>
      <c r="FP1557" s="778"/>
      <c r="FQ1557" s="778"/>
      <c r="FR1557" s="778"/>
      <c r="FS1557" s="778"/>
      <c r="FT1557" s="778"/>
      <c r="FU1557" s="778"/>
      <c r="FV1557" s="778"/>
      <c r="FW1557" s="778"/>
      <c r="FX1557" s="778"/>
      <c r="FY1557" s="778"/>
      <c r="FZ1557" s="778"/>
      <c r="GA1557" s="778"/>
      <c r="GB1557" s="778"/>
      <c r="GC1557" s="778"/>
      <c r="GD1557" s="778"/>
      <c r="GE1557" s="778"/>
      <c r="GF1557" s="778"/>
      <c r="GG1557" s="778"/>
      <c r="GH1557" s="778"/>
      <c r="GI1557" s="778"/>
      <c r="GJ1557" s="778"/>
      <c r="GK1557" s="778"/>
      <c r="GL1557" s="778"/>
      <c r="GM1557" s="778"/>
      <c r="GN1557" s="778"/>
      <c r="GO1557" s="778"/>
      <c r="GP1557" s="778"/>
      <c r="GQ1557" s="778"/>
      <c r="GR1557" s="778"/>
      <c r="GS1557" s="778"/>
      <c r="GT1557" s="778"/>
      <c r="GU1557" s="778"/>
      <c r="GV1557" s="778"/>
      <c r="GW1557" s="778"/>
      <c r="GX1557" s="778"/>
      <c r="GY1557" s="778"/>
      <c r="GZ1557" s="778"/>
      <c r="HA1557" s="778"/>
      <c r="HB1557" s="778"/>
      <c r="HC1557" s="778"/>
      <c r="HD1557" s="778"/>
      <c r="HE1557" s="778"/>
      <c r="HF1557" s="778"/>
      <c r="HG1557" s="778"/>
      <c r="HH1557" s="778"/>
    </row>
    <row r="1558" spans="1:216" s="782" customFormat="1">
      <c r="A1558" s="779"/>
      <c r="B1558" s="780"/>
      <c r="C1558" s="780"/>
      <c r="D1558" s="780"/>
      <c r="E1558" s="780"/>
      <c r="F1558" s="780"/>
      <c r="G1558" s="780"/>
      <c r="H1558" s="780"/>
      <c r="I1558" s="780"/>
      <c r="J1558" s="780"/>
      <c r="K1558" s="780"/>
      <c r="L1558" s="780"/>
      <c r="M1558" s="780"/>
      <c r="N1558" s="780"/>
      <c r="O1558" s="780"/>
      <c r="P1558" s="780"/>
      <c r="Q1558" s="781"/>
      <c r="R1558" s="778"/>
      <c r="S1558" s="778"/>
      <c r="T1558" s="778"/>
      <c r="U1558" s="778"/>
      <c r="V1558" s="778"/>
      <c r="W1558" s="778"/>
      <c r="X1558" s="778"/>
      <c r="Y1558" s="778"/>
      <c r="Z1558" s="778"/>
      <c r="AA1558" s="778"/>
      <c r="AB1558" s="778"/>
      <c r="AC1558" s="778"/>
      <c r="AD1558" s="778"/>
      <c r="AE1558" s="778"/>
      <c r="AF1558" s="778"/>
      <c r="AG1558" s="778"/>
      <c r="AH1558" s="778"/>
      <c r="AI1558" s="778"/>
      <c r="AJ1558" s="778"/>
      <c r="AK1558" s="778"/>
      <c r="AL1558" s="778"/>
      <c r="AM1558" s="778"/>
      <c r="AN1558" s="778"/>
      <c r="AO1558" s="778"/>
      <c r="AP1558" s="778"/>
      <c r="AQ1558" s="778"/>
      <c r="AR1558" s="778"/>
      <c r="AS1558" s="778"/>
      <c r="AT1558" s="778"/>
      <c r="AU1558" s="778"/>
      <c r="AV1558" s="778"/>
      <c r="AW1558" s="778"/>
      <c r="AX1558" s="778"/>
      <c r="AY1558" s="778"/>
      <c r="AZ1558" s="778"/>
      <c r="BA1558" s="778"/>
      <c r="BB1558" s="778"/>
      <c r="BC1558" s="778"/>
      <c r="BD1558" s="778"/>
      <c r="BE1558" s="778"/>
      <c r="BF1558" s="778"/>
      <c r="BG1558" s="778"/>
      <c r="BH1558" s="778"/>
      <c r="BI1558" s="778"/>
      <c r="BJ1558" s="778"/>
      <c r="BK1558" s="778"/>
      <c r="BL1558" s="778"/>
      <c r="BM1558" s="778"/>
      <c r="BN1558" s="778"/>
      <c r="BO1558" s="778"/>
      <c r="BP1558" s="778"/>
      <c r="BQ1558" s="778"/>
      <c r="BR1558" s="778"/>
      <c r="BS1558" s="778"/>
      <c r="BT1558" s="778"/>
      <c r="BU1558" s="778"/>
      <c r="BV1558" s="778"/>
      <c r="BW1558" s="778"/>
      <c r="BX1558" s="778"/>
      <c r="BY1558" s="778"/>
      <c r="BZ1558" s="778"/>
      <c r="CA1558" s="778"/>
      <c r="CB1558" s="778"/>
      <c r="CC1558" s="778"/>
      <c r="CD1558" s="778"/>
      <c r="CE1558" s="778"/>
      <c r="CF1558" s="778"/>
      <c r="CG1558" s="778"/>
      <c r="CH1558" s="778"/>
      <c r="CI1558" s="778"/>
      <c r="CJ1558" s="778"/>
      <c r="CK1558" s="778"/>
      <c r="CL1558" s="778"/>
      <c r="CM1558" s="778"/>
      <c r="CN1558" s="778"/>
      <c r="CO1558" s="778"/>
      <c r="CP1558" s="778"/>
      <c r="CQ1558" s="778"/>
      <c r="CR1558" s="778"/>
      <c r="CS1558" s="778"/>
      <c r="CT1558" s="778"/>
      <c r="CU1558" s="778"/>
      <c r="CV1558" s="778"/>
      <c r="CW1558" s="778"/>
      <c r="CX1558" s="778"/>
      <c r="CY1558" s="778"/>
      <c r="CZ1558" s="778"/>
      <c r="DA1558" s="778"/>
      <c r="DB1558" s="778"/>
      <c r="DC1558" s="778"/>
      <c r="DD1558" s="778"/>
      <c r="DE1558" s="778"/>
      <c r="DF1558" s="778"/>
      <c r="DG1558" s="778"/>
      <c r="DH1558" s="778"/>
      <c r="DI1558" s="778"/>
      <c r="DJ1558" s="778"/>
      <c r="DK1558" s="778"/>
      <c r="DL1558" s="778"/>
      <c r="DM1558" s="778"/>
      <c r="DN1558" s="778"/>
      <c r="DO1558" s="778"/>
      <c r="DP1558" s="778"/>
      <c r="DQ1558" s="778"/>
      <c r="DR1558" s="778"/>
      <c r="DS1558" s="778"/>
      <c r="DT1558" s="778"/>
      <c r="DU1558" s="778"/>
      <c r="DV1558" s="778"/>
      <c r="DW1558" s="778"/>
      <c r="DX1558" s="778"/>
      <c r="DY1558" s="778"/>
      <c r="DZ1558" s="778"/>
      <c r="EA1558" s="778"/>
      <c r="EB1558" s="778"/>
      <c r="EC1558" s="778"/>
      <c r="ED1558" s="778"/>
      <c r="EE1558" s="778"/>
      <c r="EF1558" s="778"/>
      <c r="EG1558" s="778"/>
      <c r="EH1558" s="778"/>
      <c r="EI1558" s="778"/>
      <c r="EJ1558" s="778"/>
      <c r="EK1558" s="778"/>
      <c r="EL1558" s="778"/>
      <c r="EM1558" s="778"/>
      <c r="EN1558" s="778"/>
      <c r="EO1558" s="778"/>
      <c r="EP1558" s="778"/>
      <c r="EQ1558" s="778"/>
      <c r="ER1558" s="778"/>
      <c r="ES1558" s="778"/>
      <c r="ET1558" s="778"/>
      <c r="EU1558" s="778"/>
      <c r="EV1558" s="778"/>
      <c r="EW1558" s="778"/>
      <c r="EX1558" s="778"/>
      <c r="EY1558" s="778"/>
      <c r="EZ1558" s="778"/>
      <c r="FA1558" s="778"/>
      <c r="FB1558" s="778"/>
      <c r="FC1558" s="778"/>
      <c r="FD1558" s="778"/>
      <c r="FE1558" s="778"/>
      <c r="FF1558" s="778"/>
      <c r="FG1558" s="778"/>
      <c r="FH1558" s="778"/>
      <c r="FI1558" s="778"/>
      <c r="FJ1558" s="778"/>
      <c r="FK1558" s="778"/>
      <c r="FL1558" s="778"/>
      <c r="FM1558" s="778"/>
      <c r="FN1558" s="778"/>
      <c r="FO1558" s="778"/>
      <c r="FP1558" s="778"/>
      <c r="FQ1558" s="778"/>
      <c r="FR1558" s="778"/>
      <c r="FS1558" s="778"/>
      <c r="FT1558" s="778"/>
      <c r="FU1558" s="778"/>
      <c r="FV1558" s="778"/>
      <c r="FW1558" s="778"/>
      <c r="FX1558" s="778"/>
      <c r="FY1558" s="778"/>
      <c r="FZ1558" s="778"/>
      <c r="GA1558" s="778"/>
      <c r="GB1558" s="778"/>
      <c r="GC1558" s="778"/>
      <c r="GD1558" s="778"/>
      <c r="GE1558" s="778"/>
      <c r="GF1558" s="778"/>
      <c r="GG1558" s="778"/>
      <c r="GH1558" s="778"/>
      <c r="GI1558" s="778"/>
      <c r="GJ1558" s="778"/>
      <c r="GK1558" s="778"/>
      <c r="GL1558" s="778"/>
      <c r="GM1558" s="778"/>
      <c r="GN1558" s="778"/>
      <c r="GO1558" s="778"/>
      <c r="GP1558" s="778"/>
      <c r="GQ1558" s="778"/>
      <c r="GR1558" s="778"/>
      <c r="GS1558" s="778"/>
      <c r="GT1558" s="778"/>
      <c r="GU1558" s="778"/>
      <c r="GV1558" s="778"/>
      <c r="GW1558" s="778"/>
      <c r="GX1558" s="778"/>
      <c r="GY1558" s="778"/>
      <c r="GZ1558" s="778"/>
      <c r="HA1558" s="778"/>
      <c r="HB1558" s="778"/>
      <c r="HC1558" s="778"/>
      <c r="HD1558" s="778"/>
      <c r="HE1558" s="778"/>
      <c r="HF1558" s="778"/>
      <c r="HG1558" s="778"/>
      <c r="HH1558" s="778"/>
    </row>
    <row r="1559" spans="1:216" s="782" customFormat="1">
      <c r="A1559" s="779"/>
      <c r="B1559" s="780"/>
      <c r="C1559" s="780"/>
      <c r="D1559" s="780"/>
      <c r="E1559" s="780"/>
      <c r="F1559" s="780"/>
      <c r="G1559" s="780"/>
      <c r="H1559" s="780"/>
      <c r="I1559" s="780"/>
      <c r="J1559" s="780"/>
      <c r="K1559" s="780"/>
      <c r="L1559" s="780"/>
      <c r="M1559" s="780"/>
      <c r="N1559" s="780"/>
      <c r="O1559" s="780"/>
      <c r="P1559" s="780"/>
      <c r="Q1559" s="781"/>
      <c r="R1559" s="778"/>
      <c r="S1559" s="778"/>
      <c r="T1559" s="778"/>
      <c r="U1559" s="778"/>
      <c r="V1559" s="778"/>
      <c r="W1559" s="778"/>
      <c r="X1559" s="778"/>
      <c r="Y1559" s="778"/>
      <c r="Z1559" s="778"/>
      <c r="AA1559" s="778"/>
      <c r="AB1559" s="778"/>
      <c r="AC1559" s="778"/>
      <c r="AD1559" s="778"/>
      <c r="AE1559" s="778"/>
      <c r="AF1559" s="778"/>
      <c r="AG1559" s="778"/>
      <c r="AH1559" s="778"/>
      <c r="AI1559" s="778"/>
      <c r="AJ1559" s="778"/>
      <c r="AK1559" s="778"/>
      <c r="AL1559" s="778"/>
      <c r="AM1559" s="778"/>
      <c r="AN1559" s="778"/>
      <c r="AO1559" s="778"/>
      <c r="AP1559" s="778"/>
      <c r="AQ1559" s="778"/>
      <c r="AR1559" s="778"/>
      <c r="AS1559" s="778"/>
      <c r="AT1559" s="778"/>
      <c r="AU1559" s="778"/>
      <c r="AV1559" s="778"/>
      <c r="AW1559" s="778"/>
      <c r="AX1559" s="778"/>
      <c r="AY1559" s="778"/>
      <c r="AZ1559" s="778"/>
      <c r="BA1559" s="778"/>
      <c r="BB1559" s="778"/>
      <c r="BC1559" s="778"/>
      <c r="BD1559" s="778"/>
      <c r="BE1559" s="778"/>
      <c r="BF1559" s="778"/>
      <c r="BG1559" s="778"/>
      <c r="BH1559" s="778"/>
      <c r="BI1559" s="778"/>
      <c r="BJ1559" s="778"/>
      <c r="BK1559" s="778"/>
      <c r="BL1559" s="778"/>
      <c r="BM1559" s="778"/>
      <c r="BN1559" s="778"/>
      <c r="BO1559" s="778"/>
      <c r="BP1559" s="778"/>
      <c r="BQ1559" s="778"/>
      <c r="BR1559" s="778"/>
      <c r="BS1559" s="778"/>
      <c r="BT1559" s="778"/>
      <c r="BU1559" s="778"/>
      <c r="BV1559" s="778"/>
      <c r="BW1559" s="778"/>
      <c r="BX1559" s="778"/>
      <c r="BY1559" s="778"/>
      <c r="BZ1559" s="778"/>
      <c r="CA1559" s="778"/>
      <c r="CB1559" s="778"/>
      <c r="CC1559" s="778"/>
      <c r="CD1559" s="778"/>
      <c r="CE1559" s="778"/>
      <c r="CF1559" s="778"/>
      <c r="CG1559" s="778"/>
      <c r="CH1559" s="778"/>
      <c r="CI1559" s="778"/>
      <c r="CJ1559" s="778"/>
      <c r="CK1559" s="778"/>
      <c r="CL1559" s="778"/>
      <c r="CM1559" s="778"/>
      <c r="CN1559" s="778"/>
      <c r="CO1559" s="778"/>
      <c r="CP1559" s="778"/>
      <c r="CQ1559" s="778"/>
      <c r="CR1559" s="778"/>
      <c r="CS1559" s="778"/>
      <c r="CT1559" s="778"/>
      <c r="CU1559" s="778"/>
      <c r="CV1559" s="778"/>
      <c r="CW1559" s="778"/>
      <c r="CX1559" s="778"/>
      <c r="CY1559" s="778"/>
      <c r="CZ1559" s="778"/>
      <c r="DA1559" s="778"/>
      <c r="DB1559" s="778"/>
      <c r="DC1559" s="778"/>
      <c r="DD1559" s="778"/>
      <c r="DE1559" s="778"/>
      <c r="DF1559" s="778"/>
      <c r="DG1559" s="778"/>
      <c r="DH1559" s="778"/>
      <c r="DI1559" s="778"/>
      <c r="DJ1559" s="778"/>
      <c r="DK1559" s="778"/>
      <c r="DL1559" s="778"/>
      <c r="DM1559" s="778"/>
      <c r="DN1559" s="778"/>
      <c r="DO1559" s="778"/>
      <c r="DP1559" s="778"/>
      <c r="DQ1559" s="778"/>
      <c r="DR1559" s="778"/>
      <c r="DS1559" s="778"/>
      <c r="DT1559" s="778"/>
      <c r="DU1559" s="778"/>
      <c r="DV1559" s="778"/>
      <c r="DW1559" s="778"/>
      <c r="DX1559" s="778"/>
      <c r="DY1559" s="778"/>
      <c r="DZ1559" s="778"/>
      <c r="EA1559" s="778"/>
      <c r="EB1559" s="778"/>
      <c r="EC1559" s="778"/>
      <c r="ED1559" s="778"/>
      <c r="EE1559" s="778"/>
      <c r="EF1559" s="778"/>
      <c r="EG1559" s="778"/>
      <c r="EH1559" s="778"/>
      <c r="EI1559" s="778"/>
      <c r="EJ1559" s="778"/>
      <c r="EK1559" s="778"/>
      <c r="EL1559" s="778"/>
      <c r="EM1559" s="778"/>
      <c r="EN1559" s="778"/>
      <c r="EO1559" s="778"/>
      <c r="EP1559" s="778"/>
      <c r="EQ1559" s="778"/>
      <c r="ER1559" s="778"/>
      <c r="ES1559" s="778"/>
      <c r="ET1559" s="778"/>
      <c r="EU1559" s="778"/>
      <c r="EV1559" s="778"/>
      <c r="EW1559" s="778"/>
      <c r="EX1559" s="778"/>
      <c r="EY1559" s="778"/>
      <c r="EZ1559" s="778"/>
      <c r="FA1559" s="778"/>
      <c r="FB1559" s="778"/>
      <c r="FC1559" s="778"/>
      <c r="FD1559" s="778"/>
      <c r="FE1559" s="778"/>
      <c r="FF1559" s="778"/>
      <c r="FG1559" s="778"/>
      <c r="FH1559" s="778"/>
      <c r="FI1559" s="778"/>
      <c r="FJ1559" s="778"/>
      <c r="FK1559" s="778"/>
      <c r="FL1559" s="778"/>
      <c r="FM1559" s="778"/>
      <c r="FN1559" s="778"/>
      <c r="FO1559" s="778"/>
      <c r="FP1559" s="778"/>
      <c r="FQ1559" s="778"/>
      <c r="FR1559" s="778"/>
      <c r="FS1559" s="778"/>
      <c r="FT1559" s="778"/>
      <c r="FU1559" s="778"/>
      <c r="FV1559" s="778"/>
      <c r="FW1559" s="778"/>
      <c r="FX1559" s="778"/>
      <c r="FY1559" s="778"/>
      <c r="FZ1559" s="778"/>
      <c r="GA1559" s="778"/>
      <c r="GB1559" s="778"/>
      <c r="GC1559" s="778"/>
      <c r="GD1559" s="778"/>
      <c r="GE1559" s="778"/>
      <c r="GF1559" s="778"/>
      <c r="GG1559" s="778"/>
      <c r="GH1559" s="778"/>
      <c r="GI1559" s="778"/>
      <c r="GJ1559" s="778"/>
      <c r="GK1559" s="778"/>
      <c r="GL1559" s="778"/>
      <c r="GM1559" s="778"/>
      <c r="GN1559" s="778"/>
      <c r="GO1559" s="778"/>
      <c r="GP1559" s="778"/>
      <c r="GQ1559" s="778"/>
      <c r="GR1559" s="778"/>
      <c r="GS1559" s="778"/>
      <c r="GT1559" s="778"/>
      <c r="GU1559" s="778"/>
      <c r="GV1559" s="778"/>
      <c r="GW1559" s="778"/>
      <c r="GX1559" s="778"/>
      <c r="GY1559" s="778"/>
      <c r="GZ1559" s="778"/>
      <c r="HA1559" s="778"/>
      <c r="HB1559" s="778"/>
      <c r="HC1559" s="778"/>
      <c r="HD1559" s="778"/>
      <c r="HE1559" s="778"/>
      <c r="HF1559" s="778"/>
      <c r="HG1559" s="778"/>
      <c r="HH1559" s="778"/>
    </row>
    <row r="1560" spans="1:216" s="782" customFormat="1">
      <c r="A1560" s="779"/>
      <c r="B1560" s="780"/>
      <c r="C1560" s="780"/>
      <c r="D1560" s="780"/>
      <c r="E1560" s="780"/>
      <c r="F1560" s="780"/>
      <c r="G1560" s="780"/>
      <c r="H1560" s="780"/>
      <c r="I1560" s="780"/>
      <c r="J1560" s="780"/>
      <c r="K1560" s="780"/>
      <c r="L1560" s="780"/>
      <c r="M1560" s="780"/>
      <c r="N1560" s="780"/>
      <c r="O1560" s="780"/>
      <c r="P1560" s="780"/>
      <c r="Q1560" s="781"/>
      <c r="R1560" s="778"/>
      <c r="S1560" s="778"/>
      <c r="T1560" s="778"/>
      <c r="U1560" s="778"/>
      <c r="V1560" s="778"/>
      <c r="W1560" s="778"/>
      <c r="X1560" s="778"/>
      <c r="Y1560" s="778"/>
      <c r="Z1560" s="778"/>
      <c r="AA1560" s="778"/>
      <c r="AB1560" s="778"/>
      <c r="AC1560" s="778"/>
      <c r="AD1560" s="778"/>
      <c r="AE1560" s="778"/>
      <c r="AF1560" s="778"/>
      <c r="AG1560" s="778"/>
      <c r="AH1560" s="778"/>
      <c r="AI1560" s="778"/>
      <c r="AJ1560" s="778"/>
      <c r="AK1560" s="778"/>
      <c r="AL1560" s="778"/>
      <c r="AM1560" s="778"/>
      <c r="AN1560" s="778"/>
      <c r="AO1560" s="778"/>
      <c r="AP1560" s="778"/>
      <c r="AQ1560" s="778"/>
      <c r="AR1560" s="778"/>
      <c r="AS1560" s="778"/>
      <c r="AT1560" s="778"/>
      <c r="AU1560" s="778"/>
      <c r="AV1560" s="778"/>
      <c r="AW1560" s="778"/>
      <c r="AX1560" s="778"/>
      <c r="AY1560" s="778"/>
      <c r="AZ1560" s="778"/>
      <c r="BA1560" s="778"/>
      <c r="BB1560" s="778"/>
      <c r="BC1560" s="778"/>
      <c r="BD1560" s="778"/>
      <c r="BE1560" s="778"/>
      <c r="BF1560" s="778"/>
      <c r="BG1560" s="778"/>
      <c r="BH1560" s="778"/>
      <c r="BI1560" s="778"/>
      <c r="BJ1560" s="778"/>
      <c r="BK1560" s="778"/>
      <c r="BL1560" s="778"/>
      <c r="BM1560" s="778"/>
      <c r="BN1560" s="778"/>
      <c r="BO1560" s="778"/>
      <c r="BP1560" s="778"/>
      <c r="BQ1560" s="778"/>
      <c r="BR1560" s="778"/>
      <c r="BS1560" s="778"/>
      <c r="BT1560" s="778"/>
      <c r="BU1560" s="778"/>
      <c r="BV1560" s="778"/>
      <c r="BW1560" s="778"/>
      <c r="BX1560" s="778"/>
      <c r="BY1560" s="778"/>
      <c r="BZ1560" s="778"/>
      <c r="CA1560" s="778"/>
      <c r="CB1560" s="778"/>
      <c r="CC1560" s="778"/>
      <c r="CD1560" s="778"/>
      <c r="CE1560" s="778"/>
      <c r="CF1560" s="778"/>
      <c r="CG1560" s="778"/>
      <c r="CH1560" s="778"/>
      <c r="CI1560" s="778"/>
      <c r="CJ1560" s="778"/>
      <c r="CK1560" s="778"/>
      <c r="CL1560" s="778"/>
      <c r="CM1560" s="778"/>
      <c r="CN1560" s="778"/>
      <c r="CO1560" s="778"/>
      <c r="CP1560" s="778"/>
      <c r="CQ1560" s="778"/>
      <c r="CR1560" s="778"/>
      <c r="CS1560" s="778"/>
      <c r="CT1560" s="778"/>
      <c r="CU1560" s="778"/>
      <c r="CV1560" s="778"/>
      <c r="CW1560" s="778"/>
      <c r="CX1560" s="778"/>
      <c r="CY1560" s="778"/>
      <c r="CZ1560" s="778"/>
      <c r="DA1560" s="778"/>
      <c r="DB1560" s="778"/>
      <c r="DC1560" s="778"/>
      <c r="DD1560" s="778"/>
      <c r="DE1560" s="778"/>
      <c r="DF1560" s="778"/>
      <c r="DG1560" s="778"/>
      <c r="DH1560" s="778"/>
      <c r="DI1560" s="778"/>
      <c r="DJ1560" s="778"/>
      <c r="DK1560" s="778"/>
      <c r="DL1560" s="778"/>
      <c r="DM1560" s="778"/>
      <c r="DN1560" s="778"/>
      <c r="DO1560" s="778"/>
      <c r="DP1560" s="778"/>
      <c r="DQ1560" s="778"/>
      <c r="DR1560" s="778"/>
      <c r="DS1560" s="778"/>
      <c r="DT1560" s="778"/>
      <c r="DU1560" s="778"/>
      <c r="DV1560" s="778"/>
      <c r="DW1560" s="778"/>
      <c r="DX1560" s="778"/>
      <c r="DY1560" s="778"/>
      <c r="DZ1560" s="778"/>
      <c r="EA1560" s="778"/>
      <c r="EB1560" s="778"/>
      <c r="EC1560" s="778"/>
      <c r="ED1560" s="778"/>
      <c r="EE1560" s="778"/>
      <c r="EF1560" s="778"/>
      <c r="EG1560" s="778"/>
      <c r="EH1560" s="778"/>
      <c r="EI1560" s="778"/>
      <c r="EJ1560" s="778"/>
      <c r="EK1560" s="778"/>
      <c r="EL1560" s="778"/>
      <c r="EM1560" s="778"/>
      <c r="EN1560" s="778"/>
      <c r="EO1560" s="778"/>
      <c r="EP1560" s="778"/>
      <c r="EQ1560" s="778"/>
      <c r="ER1560" s="778"/>
      <c r="ES1560" s="778"/>
      <c r="ET1560" s="778"/>
      <c r="EU1560" s="778"/>
      <c r="EV1560" s="778"/>
      <c r="EW1560" s="778"/>
      <c r="EX1560" s="778"/>
      <c r="EY1560" s="778"/>
      <c r="EZ1560" s="778"/>
      <c r="FA1560" s="778"/>
      <c r="FB1560" s="778"/>
      <c r="FC1560" s="778"/>
      <c r="FD1560" s="778"/>
      <c r="FE1560" s="778"/>
      <c r="FF1560" s="778"/>
      <c r="FG1560" s="778"/>
      <c r="FH1560" s="778"/>
      <c r="FI1560" s="778"/>
      <c r="FJ1560" s="778"/>
      <c r="FK1560" s="778"/>
      <c r="FL1560" s="778"/>
      <c r="FM1560" s="778"/>
      <c r="FN1560" s="778"/>
      <c r="FO1560" s="778"/>
      <c r="FP1560" s="778"/>
      <c r="FQ1560" s="778"/>
      <c r="FR1560" s="778"/>
      <c r="FS1560" s="778"/>
      <c r="FT1560" s="778"/>
      <c r="FU1560" s="778"/>
      <c r="FV1560" s="778"/>
      <c r="FW1560" s="778"/>
      <c r="FX1560" s="778"/>
      <c r="FY1560" s="778"/>
      <c r="FZ1560" s="778"/>
      <c r="GA1560" s="778"/>
      <c r="GB1560" s="778"/>
      <c r="GC1560" s="778"/>
      <c r="GD1560" s="778"/>
      <c r="GE1560" s="778"/>
      <c r="GF1560" s="778"/>
      <c r="GG1560" s="778"/>
      <c r="GH1560" s="778"/>
      <c r="GI1560" s="778"/>
      <c r="GJ1560" s="778"/>
      <c r="GK1560" s="778"/>
      <c r="GL1560" s="778"/>
      <c r="GM1560" s="778"/>
      <c r="GN1560" s="778"/>
      <c r="GO1560" s="778"/>
      <c r="GP1560" s="778"/>
      <c r="GQ1560" s="778"/>
      <c r="GR1560" s="778"/>
      <c r="GS1560" s="778"/>
      <c r="GT1560" s="778"/>
      <c r="GU1560" s="778"/>
      <c r="GV1560" s="778"/>
      <c r="GW1560" s="778"/>
      <c r="GX1560" s="778"/>
      <c r="GY1560" s="778"/>
      <c r="GZ1560" s="778"/>
      <c r="HA1560" s="778"/>
      <c r="HB1560" s="778"/>
      <c r="HC1560" s="778"/>
      <c r="HD1560" s="778"/>
      <c r="HE1560" s="778"/>
      <c r="HF1560" s="778"/>
      <c r="HG1560" s="778"/>
      <c r="HH1560" s="778"/>
    </row>
    <row r="1561" spans="1:216" s="782" customFormat="1">
      <c r="A1561" s="779"/>
      <c r="B1561" s="780"/>
      <c r="C1561" s="780"/>
      <c r="D1561" s="780"/>
      <c r="E1561" s="780"/>
      <c r="F1561" s="780"/>
      <c r="G1561" s="780"/>
      <c r="H1561" s="780"/>
      <c r="I1561" s="780"/>
      <c r="J1561" s="780"/>
      <c r="K1561" s="780"/>
      <c r="L1561" s="780"/>
      <c r="M1561" s="780"/>
      <c r="N1561" s="780"/>
      <c r="O1561" s="780"/>
      <c r="P1561" s="780"/>
      <c r="Q1561" s="781"/>
      <c r="R1561" s="778"/>
      <c r="S1561" s="778"/>
      <c r="T1561" s="778"/>
      <c r="U1561" s="778"/>
      <c r="V1561" s="778"/>
      <c r="W1561" s="778"/>
      <c r="X1561" s="778"/>
      <c r="Y1561" s="778"/>
      <c r="Z1561" s="778"/>
      <c r="AA1561" s="778"/>
      <c r="AB1561" s="778"/>
      <c r="AC1561" s="778"/>
      <c r="AD1561" s="778"/>
      <c r="AE1561" s="778"/>
      <c r="AF1561" s="778"/>
      <c r="AG1561" s="778"/>
      <c r="AH1561" s="778"/>
      <c r="AI1561" s="778"/>
      <c r="AJ1561" s="778"/>
      <c r="AK1561" s="778"/>
      <c r="AL1561" s="778"/>
      <c r="AM1561" s="778"/>
      <c r="AN1561" s="778"/>
      <c r="AO1561" s="778"/>
      <c r="AP1561" s="778"/>
      <c r="AQ1561" s="778"/>
      <c r="AR1561" s="778"/>
      <c r="AS1561" s="778"/>
      <c r="AT1561" s="778"/>
      <c r="AU1561" s="778"/>
      <c r="AV1561" s="778"/>
      <c r="AW1561" s="778"/>
      <c r="AX1561" s="778"/>
      <c r="AY1561" s="778"/>
      <c r="AZ1561" s="778"/>
      <c r="BA1561" s="778"/>
      <c r="BB1561" s="778"/>
      <c r="BC1561" s="778"/>
      <c r="BD1561" s="778"/>
      <c r="BE1561" s="778"/>
      <c r="BF1561" s="778"/>
      <c r="BG1561" s="778"/>
      <c r="BH1561" s="778"/>
      <c r="BI1561" s="778"/>
      <c r="BJ1561" s="778"/>
      <c r="BK1561" s="778"/>
      <c r="BL1561" s="778"/>
      <c r="BM1561" s="778"/>
      <c r="BN1561" s="778"/>
      <c r="BO1561" s="778"/>
      <c r="BP1561" s="778"/>
      <c r="BQ1561" s="778"/>
      <c r="BR1561" s="778"/>
      <c r="BS1561" s="778"/>
      <c r="BT1561" s="778"/>
      <c r="BU1561" s="778"/>
      <c r="BV1561" s="778"/>
      <c r="BW1561" s="778"/>
      <c r="BX1561" s="778"/>
      <c r="BY1561" s="778"/>
      <c r="BZ1561" s="778"/>
      <c r="CA1561" s="778"/>
      <c r="CB1561" s="778"/>
      <c r="CC1561" s="778"/>
      <c r="CD1561" s="778"/>
      <c r="CE1561" s="778"/>
      <c r="CF1561" s="778"/>
      <c r="CG1561" s="778"/>
      <c r="CH1561" s="778"/>
      <c r="CI1561" s="778"/>
      <c r="CJ1561" s="778"/>
      <c r="CK1561" s="778"/>
      <c r="CL1561" s="778"/>
      <c r="CM1561" s="778"/>
      <c r="CN1561" s="778"/>
      <c r="CO1561" s="778"/>
      <c r="CP1561" s="778"/>
      <c r="CQ1561" s="778"/>
      <c r="CR1561" s="778"/>
      <c r="CS1561" s="778"/>
      <c r="CT1561" s="778"/>
      <c r="CU1561" s="778"/>
      <c r="CV1561" s="778"/>
      <c r="CW1561" s="778"/>
      <c r="CX1561" s="778"/>
      <c r="CY1561" s="778"/>
      <c r="CZ1561" s="778"/>
      <c r="DA1561" s="778"/>
      <c r="DB1561" s="778"/>
      <c r="DC1561" s="778"/>
      <c r="DD1561" s="778"/>
      <c r="DE1561" s="778"/>
      <c r="DF1561" s="778"/>
      <c r="DG1561" s="778"/>
      <c r="DH1561" s="778"/>
      <c r="DI1561" s="778"/>
      <c r="DJ1561" s="778"/>
      <c r="DK1561" s="778"/>
      <c r="DL1561" s="778"/>
      <c r="DM1561" s="778"/>
      <c r="DN1561" s="778"/>
      <c r="DO1561" s="778"/>
      <c r="DP1561" s="778"/>
      <c r="DQ1561" s="778"/>
      <c r="DR1561" s="778"/>
      <c r="DS1561" s="778"/>
      <c r="DT1561" s="778"/>
      <c r="DU1561" s="778"/>
      <c r="DV1561" s="778"/>
      <c r="DW1561" s="778"/>
      <c r="DX1561" s="778"/>
      <c r="DY1561" s="778"/>
      <c r="DZ1561" s="778"/>
      <c r="EA1561" s="778"/>
      <c r="EB1561" s="778"/>
      <c r="EC1561" s="778"/>
      <c r="ED1561" s="778"/>
      <c r="EE1561" s="778"/>
      <c r="EF1561" s="778"/>
      <c r="EG1561" s="778"/>
      <c r="EH1561" s="778"/>
      <c r="EI1561" s="778"/>
      <c r="EJ1561" s="778"/>
      <c r="EK1561" s="778"/>
      <c r="EL1561" s="778"/>
      <c r="EM1561" s="778"/>
      <c r="EN1561" s="778"/>
      <c r="EO1561" s="778"/>
      <c r="EP1561" s="778"/>
      <c r="EQ1561" s="778"/>
      <c r="ER1561" s="778"/>
      <c r="ES1561" s="778"/>
      <c r="ET1561" s="778"/>
      <c r="EU1561" s="778"/>
      <c r="EV1561" s="778"/>
      <c r="EW1561" s="778"/>
      <c r="EX1561" s="778"/>
      <c r="EY1561" s="778"/>
      <c r="EZ1561" s="778"/>
      <c r="FA1561" s="778"/>
      <c r="FB1561" s="778"/>
      <c r="FC1561" s="778"/>
      <c r="FD1561" s="778"/>
      <c r="FE1561" s="778"/>
      <c r="FF1561" s="778"/>
      <c r="FG1561" s="778"/>
      <c r="FH1561" s="778"/>
      <c r="FI1561" s="778"/>
      <c r="FJ1561" s="778"/>
      <c r="FK1561" s="778"/>
      <c r="FL1561" s="778"/>
      <c r="FM1561" s="778"/>
      <c r="FN1561" s="778"/>
      <c r="FO1561" s="778"/>
      <c r="FP1561" s="778"/>
      <c r="FQ1561" s="778"/>
      <c r="FR1561" s="778"/>
      <c r="FS1561" s="778"/>
      <c r="FT1561" s="778"/>
      <c r="FU1561" s="778"/>
      <c r="FV1561" s="778"/>
      <c r="FW1561" s="778"/>
      <c r="FX1561" s="778"/>
      <c r="FY1561" s="778"/>
      <c r="FZ1561" s="778"/>
      <c r="GA1561" s="778"/>
      <c r="GB1561" s="778"/>
      <c r="GC1561" s="778"/>
      <c r="GD1561" s="778"/>
      <c r="GE1561" s="778"/>
      <c r="GF1561" s="778"/>
      <c r="GG1561" s="778"/>
      <c r="GH1561" s="778"/>
      <c r="GI1561" s="778"/>
      <c r="GJ1561" s="778"/>
      <c r="GK1561" s="778"/>
      <c r="GL1561" s="778"/>
      <c r="GM1561" s="778"/>
      <c r="GN1561" s="778"/>
      <c r="GO1561" s="778"/>
      <c r="GP1561" s="778"/>
      <c r="GQ1561" s="778"/>
      <c r="GR1561" s="778"/>
      <c r="GS1561" s="778"/>
      <c r="GT1561" s="778"/>
      <c r="GU1561" s="778"/>
      <c r="GV1561" s="778"/>
      <c r="GW1561" s="778"/>
      <c r="GX1561" s="778"/>
      <c r="GY1561" s="778"/>
      <c r="GZ1561" s="778"/>
      <c r="HA1561" s="778"/>
      <c r="HB1561" s="778"/>
      <c r="HC1561" s="778"/>
      <c r="HD1561" s="778"/>
      <c r="HE1561" s="778"/>
      <c r="HF1561" s="778"/>
      <c r="HG1561" s="778"/>
      <c r="HH1561" s="778"/>
    </row>
    <row r="1562" spans="1:216" s="782" customFormat="1">
      <c r="A1562" s="779"/>
      <c r="B1562" s="780"/>
      <c r="C1562" s="780"/>
      <c r="D1562" s="780"/>
      <c r="E1562" s="780"/>
      <c r="F1562" s="780"/>
      <c r="G1562" s="780"/>
      <c r="H1562" s="780"/>
      <c r="I1562" s="780"/>
      <c r="J1562" s="780"/>
      <c r="K1562" s="780"/>
      <c r="L1562" s="780"/>
      <c r="M1562" s="780"/>
      <c r="N1562" s="780"/>
      <c r="O1562" s="780"/>
      <c r="P1562" s="780"/>
      <c r="Q1562" s="781"/>
      <c r="R1562" s="778"/>
      <c r="S1562" s="778"/>
      <c r="T1562" s="778"/>
      <c r="U1562" s="778"/>
      <c r="V1562" s="778"/>
      <c r="W1562" s="778"/>
      <c r="X1562" s="778"/>
      <c r="Y1562" s="778"/>
      <c r="Z1562" s="778"/>
      <c r="AA1562" s="778"/>
      <c r="AB1562" s="778"/>
      <c r="AC1562" s="778"/>
      <c r="AD1562" s="778"/>
      <c r="AE1562" s="778"/>
      <c r="AF1562" s="778"/>
      <c r="AG1562" s="778"/>
      <c r="AH1562" s="778"/>
      <c r="AI1562" s="778"/>
      <c r="AJ1562" s="778"/>
      <c r="AK1562" s="778"/>
      <c r="AL1562" s="778"/>
      <c r="AM1562" s="778"/>
      <c r="AN1562" s="778"/>
      <c r="AO1562" s="778"/>
      <c r="AP1562" s="778"/>
      <c r="AQ1562" s="778"/>
      <c r="AR1562" s="778"/>
      <c r="AS1562" s="778"/>
      <c r="AT1562" s="778"/>
      <c r="AU1562" s="778"/>
      <c r="AV1562" s="778"/>
      <c r="AW1562" s="778"/>
      <c r="AX1562" s="778"/>
      <c r="AY1562" s="778"/>
      <c r="AZ1562" s="778"/>
      <c r="BA1562" s="778"/>
      <c r="BB1562" s="778"/>
      <c r="BC1562" s="778"/>
      <c r="BD1562" s="778"/>
      <c r="BE1562" s="778"/>
      <c r="BF1562" s="778"/>
      <c r="BG1562" s="778"/>
      <c r="BH1562" s="778"/>
      <c r="BI1562" s="778"/>
      <c r="BJ1562" s="778"/>
      <c r="BK1562" s="778"/>
      <c r="BL1562" s="778"/>
      <c r="BM1562" s="778"/>
      <c r="BN1562" s="778"/>
      <c r="BO1562" s="778"/>
      <c r="BP1562" s="778"/>
      <c r="BQ1562" s="778"/>
      <c r="BR1562" s="778"/>
      <c r="BS1562" s="778"/>
      <c r="BT1562" s="778"/>
      <c r="BU1562" s="778"/>
      <c r="BV1562" s="778"/>
      <c r="BW1562" s="778"/>
      <c r="BX1562" s="778"/>
      <c r="BY1562" s="778"/>
      <c r="BZ1562" s="778"/>
      <c r="CA1562" s="778"/>
      <c r="CB1562" s="778"/>
      <c r="CC1562" s="778"/>
      <c r="CD1562" s="778"/>
      <c r="CE1562" s="778"/>
      <c r="CF1562" s="778"/>
      <c r="CG1562" s="778"/>
      <c r="CH1562" s="778"/>
      <c r="CI1562" s="778"/>
      <c r="CJ1562" s="778"/>
      <c r="CK1562" s="778"/>
      <c r="CL1562" s="778"/>
      <c r="CM1562" s="778"/>
      <c r="CN1562" s="778"/>
      <c r="CO1562" s="778"/>
      <c r="CP1562" s="778"/>
      <c r="CQ1562" s="778"/>
      <c r="CR1562" s="778"/>
      <c r="CS1562" s="778"/>
      <c r="CT1562" s="778"/>
      <c r="CU1562" s="778"/>
      <c r="CV1562" s="778"/>
      <c r="CW1562" s="778"/>
      <c r="CX1562" s="778"/>
      <c r="CY1562" s="778"/>
      <c r="CZ1562" s="778"/>
      <c r="DA1562" s="778"/>
      <c r="DB1562" s="778"/>
      <c r="DC1562" s="778"/>
      <c r="DD1562" s="778"/>
      <c r="DE1562" s="778"/>
      <c r="DF1562" s="778"/>
      <c r="DG1562" s="778"/>
      <c r="DH1562" s="778"/>
      <c r="DI1562" s="778"/>
      <c r="DJ1562" s="778"/>
      <c r="DK1562" s="778"/>
      <c r="DL1562" s="778"/>
      <c r="DM1562" s="778"/>
      <c r="DN1562" s="778"/>
      <c r="DO1562" s="778"/>
      <c r="DP1562" s="778"/>
      <c r="DQ1562" s="778"/>
      <c r="DR1562" s="778"/>
      <c r="DS1562" s="778"/>
      <c r="DT1562" s="778"/>
      <c r="DU1562" s="778"/>
      <c r="DV1562" s="778"/>
      <c r="DW1562" s="778"/>
      <c r="DX1562" s="778"/>
      <c r="DY1562" s="778"/>
      <c r="DZ1562" s="778"/>
      <c r="EA1562" s="778"/>
      <c r="EB1562" s="778"/>
      <c r="EC1562" s="778"/>
      <c r="ED1562" s="778"/>
      <c r="EE1562" s="778"/>
      <c r="EF1562" s="778"/>
      <c r="EG1562" s="778"/>
      <c r="EH1562" s="778"/>
      <c r="EI1562" s="778"/>
      <c r="EJ1562" s="778"/>
      <c r="EK1562" s="778"/>
      <c r="EL1562" s="778"/>
      <c r="EM1562" s="778"/>
      <c r="EN1562" s="778"/>
      <c r="EO1562" s="778"/>
      <c r="EP1562" s="778"/>
      <c r="EQ1562" s="778"/>
      <c r="ER1562" s="778"/>
      <c r="ES1562" s="778"/>
      <c r="ET1562" s="778"/>
      <c r="EU1562" s="778"/>
      <c r="EV1562" s="778"/>
      <c r="EW1562" s="778"/>
      <c r="EX1562" s="778"/>
      <c r="EY1562" s="778"/>
      <c r="EZ1562" s="778"/>
      <c r="FA1562" s="778"/>
      <c r="FB1562" s="778"/>
      <c r="FC1562" s="778"/>
      <c r="FD1562" s="778"/>
      <c r="FE1562" s="778"/>
      <c r="FF1562" s="778"/>
      <c r="FG1562" s="778"/>
      <c r="FH1562" s="778"/>
      <c r="FI1562" s="778"/>
      <c r="FJ1562" s="778"/>
      <c r="FK1562" s="778"/>
      <c r="FL1562" s="778"/>
      <c r="FM1562" s="778"/>
      <c r="FN1562" s="778"/>
      <c r="FO1562" s="778"/>
      <c r="FP1562" s="778"/>
      <c r="FQ1562" s="778"/>
      <c r="FR1562" s="778"/>
      <c r="FS1562" s="778"/>
      <c r="FT1562" s="778"/>
      <c r="FU1562" s="778"/>
      <c r="FV1562" s="778"/>
      <c r="FW1562" s="778"/>
      <c r="FX1562" s="778"/>
      <c r="FY1562" s="778"/>
      <c r="FZ1562" s="778"/>
      <c r="GA1562" s="778"/>
      <c r="GB1562" s="778"/>
      <c r="GC1562" s="778"/>
      <c r="GD1562" s="778"/>
      <c r="GE1562" s="778"/>
      <c r="GF1562" s="778"/>
      <c r="GG1562" s="778"/>
      <c r="GH1562" s="778"/>
      <c r="GI1562" s="778"/>
      <c r="GJ1562" s="778"/>
      <c r="GK1562" s="778"/>
      <c r="GL1562" s="778"/>
      <c r="GM1562" s="778"/>
      <c r="GN1562" s="778"/>
      <c r="GO1562" s="778"/>
      <c r="GP1562" s="778"/>
      <c r="GQ1562" s="778"/>
      <c r="GR1562" s="778"/>
      <c r="GS1562" s="778"/>
      <c r="GT1562" s="778"/>
      <c r="GU1562" s="778"/>
      <c r="GV1562" s="778"/>
      <c r="GW1562" s="778"/>
      <c r="GX1562" s="778"/>
      <c r="GY1562" s="778"/>
      <c r="GZ1562" s="778"/>
      <c r="HA1562" s="778"/>
      <c r="HB1562" s="778"/>
      <c r="HC1562" s="778"/>
      <c r="HD1562" s="778"/>
      <c r="HE1562" s="778"/>
      <c r="HF1562" s="778"/>
      <c r="HG1562" s="778"/>
      <c r="HH1562" s="778"/>
    </row>
    <row r="1563" spans="1:216" s="782" customFormat="1">
      <c r="A1563" s="779"/>
      <c r="B1563" s="780"/>
      <c r="C1563" s="780"/>
      <c r="D1563" s="780"/>
      <c r="E1563" s="780"/>
      <c r="F1563" s="780"/>
      <c r="G1563" s="780"/>
      <c r="H1563" s="780"/>
      <c r="I1563" s="780"/>
      <c r="J1563" s="780"/>
      <c r="K1563" s="780"/>
      <c r="L1563" s="780"/>
      <c r="M1563" s="780"/>
      <c r="N1563" s="780"/>
      <c r="O1563" s="780"/>
      <c r="P1563" s="780"/>
      <c r="Q1563" s="781"/>
      <c r="R1563" s="778"/>
      <c r="S1563" s="778"/>
      <c r="T1563" s="778"/>
      <c r="U1563" s="778"/>
      <c r="V1563" s="778"/>
      <c r="W1563" s="778"/>
      <c r="X1563" s="778"/>
      <c r="Y1563" s="778"/>
      <c r="Z1563" s="778"/>
      <c r="AA1563" s="778"/>
      <c r="AB1563" s="778"/>
      <c r="AC1563" s="778"/>
      <c r="AD1563" s="778"/>
      <c r="AE1563" s="778"/>
      <c r="AF1563" s="778"/>
      <c r="AG1563" s="778"/>
      <c r="AH1563" s="778"/>
      <c r="AI1563" s="778"/>
      <c r="AJ1563" s="778"/>
      <c r="AK1563" s="778"/>
      <c r="AL1563" s="778"/>
      <c r="AM1563" s="778"/>
      <c r="AN1563" s="778"/>
      <c r="AO1563" s="778"/>
      <c r="AP1563" s="778"/>
      <c r="AQ1563" s="778"/>
      <c r="AR1563" s="778"/>
      <c r="AS1563" s="778"/>
      <c r="AT1563" s="778"/>
      <c r="AU1563" s="778"/>
      <c r="AV1563" s="778"/>
      <c r="AW1563" s="778"/>
      <c r="AX1563" s="778"/>
      <c r="AY1563" s="778"/>
      <c r="AZ1563" s="778"/>
      <c r="BA1563" s="778"/>
      <c r="BB1563" s="778"/>
      <c r="BC1563" s="778"/>
      <c r="BD1563" s="778"/>
      <c r="BE1563" s="778"/>
      <c r="BF1563" s="778"/>
      <c r="BG1563" s="778"/>
      <c r="BH1563" s="778"/>
      <c r="BI1563" s="778"/>
      <c r="BJ1563" s="778"/>
      <c r="BK1563" s="778"/>
      <c r="BL1563" s="778"/>
      <c r="BM1563" s="778"/>
      <c r="BN1563" s="778"/>
      <c r="BO1563" s="778"/>
      <c r="BP1563" s="778"/>
      <c r="BQ1563" s="778"/>
      <c r="BR1563" s="778"/>
      <c r="BS1563" s="778"/>
      <c r="BT1563" s="778"/>
      <c r="BU1563" s="778"/>
      <c r="BV1563" s="778"/>
      <c r="BW1563" s="778"/>
      <c r="BX1563" s="778"/>
      <c r="BY1563" s="778"/>
      <c r="BZ1563" s="778"/>
      <c r="CA1563" s="778"/>
      <c r="CB1563" s="778"/>
      <c r="CC1563" s="778"/>
      <c r="CD1563" s="778"/>
      <c r="CE1563" s="778"/>
      <c r="CF1563" s="778"/>
      <c r="CG1563" s="778"/>
      <c r="CH1563" s="778"/>
      <c r="CI1563" s="778"/>
      <c r="CJ1563" s="778"/>
      <c r="CK1563" s="778"/>
      <c r="CL1563" s="778"/>
      <c r="CM1563" s="778"/>
      <c r="CN1563" s="778"/>
      <c r="CO1563" s="778"/>
      <c r="CP1563" s="778"/>
      <c r="CQ1563" s="778"/>
      <c r="CR1563" s="778"/>
      <c r="CS1563" s="778"/>
      <c r="CT1563" s="778"/>
      <c r="CU1563" s="778"/>
      <c r="CV1563" s="778"/>
      <c r="CW1563" s="778"/>
      <c r="CX1563" s="778"/>
      <c r="CY1563" s="778"/>
      <c r="CZ1563" s="778"/>
      <c r="DA1563" s="778"/>
      <c r="DB1563" s="778"/>
      <c r="DC1563" s="778"/>
      <c r="DD1563" s="778"/>
      <c r="DE1563" s="778"/>
      <c r="DF1563" s="778"/>
      <c r="DG1563" s="778"/>
      <c r="DH1563" s="778"/>
      <c r="DI1563" s="778"/>
      <c r="DJ1563" s="778"/>
      <c r="DK1563" s="778"/>
      <c r="DL1563" s="778"/>
      <c r="DM1563" s="778"/>
      <c r="DN1563" s="778"/>
      <c r="DO1563" s="778"/>
      <c r="DP1563" s="778"/>
      <c r="DQ1563" s="778"/>
      <c r="DR1563" s="778"/>
      <c r="DS1563" s="778"/>
      <c r="DT1563" s="778"/>
      <c r="DU1563" s="778"/>
      <c r="DV1563" s="778"/>
      <c r="DW1563" s="778"/>
      <c r="DX1563" s="778"/>
      <c r="DY1563" s="778"/>
      <c r="DZ1563" s="778"/>
      <c r="EA1563" s="778"/>
      <c r="EB1563" s="778"/>
      <c r="EC1563" s="778"/>
      <c r="ED1563" s="778"/>
      <c r="EE1563" s="778"/>
      <c r="EF1563" s="778"/>
      <c r="EG1563" s="778"/>
      <c r="EH1563" s="778"/>
      <c r="EI1563" s="778"/>
      <c r="EJ1563" s="778"/>
      <c r="EK1563" s="778"/>
      <c r="EL1563" s="778"/>
      <c r="EM1563" s="778"/>
      <c r="EN1563" s="778"/>
      <c r="EO1563" s="778"/>
      <c r="EP1563" s="778"/>
      <c r="EQ1563" s="778"/>
      <c r="ER1563" s="778"/>
      <c r="ES1563" s="778"/>
      <c r="ET1563" s="778"/>
      <c r="EU1563" s="778"/>
      <c r="EV1563" s="778"/>
      <c r="EW1563" s="778"/>
      <c r="EX1563" s="778"/>
      <c r="EY1563" s="778"/>
      <c r="EZ1563" s="778"/>
      <c r="FA1563" s="778"/>
      <c r="FB1563" s="778"/>
      <c r="FC1563" s="778"/>
      <c r="FD1563" s="778"/>
      <c r="FE1563" s="778"/>
      <c r="FF1563" s="778"/>
      <c r="FG1563" s="778"/>
      <c r="FH1563" s="778"/>
      <c r="FI1563" s="778"/>
      <c r="FJ1563" s="778"/>
      <c r="FK1563" s="778"/>
      <c r="FL1563" s="778"/>
      <c r="FM1563" s="778"/>
      <c r="FN1563" s="778"/>
      <c r="FO1563" s="778"/>
      <c r="FP1563" s="778"/>
      <c r="FQ1563" s="778"/>
      <c r="FR1563" s="778"/>
      <c r="FS1563" s="778"/>
      <c r="FT1563" s="778"/>
      <c r="FU1563" s="778"/>
      <c r="FV1563" s="778"/>
      <c r="FW1563" s="778"/>
      <c r="FX1563" s="778"/>
      <c r="FY1563" s="778"/>
      <c r="FZ1563" s="778"/>
      <c r="GA1563" s="778"/>
      <c r="GB1563" s="778"/>
      <c r="GC1563" s="778"/>
      <c r="GD1563" s="778"/>
      <c r="GE1563" s="778"/>
      <c r="GF1563" s="778"/>
      <c r="GG1563" s="778"/>
      <c r="GH1563" s="778"/>
      <c r="GI1563" s="778"/>
      <c r="GJ1563" s="778"/>
      <c r="GK1563" s="778"/>
      <c r="GL1563" s="778"/>
      <c r="GM1563" s="778"/>
      <c r="GN1563" s="778"/>
      <c r="GO1563" s="778"/>
      <c r="GP1563" s="778"/>
      <c r="GQ1563" s="778"/>
      <c r="GR1563" s="778"/>
      <c r="GS1563" s="778"/>
      <c r="GT1563" s="778"/>
      <c r="GU1563" s="778"/>
      <c r="GV1563" s="778"/>
      <c r="GW1563" s="778"/>
      <c r="GX1563" s="778"/>
      <c r="GY1563" s="778"/>
      <c r="GZ1563" s="778"/>
      <c r="HA1563" s="778"/>
      <c r="HB1563" s="778"/>
      <c r="HC1563" s="778"/>
      <c r="HD1563" s="778"/>
      <c r="HE1563" s="778"/>
      <c r="HF1563" s="778"/>
      <c r="HG1563" s="778"/>
      <c r="HH1563" s="778"/>
    </row>
    <row r="1564" spans="1:216" s="782" customFormat="1">
      <c r="A1564" s="779"/>
      <c r="B1564" s="780"/>
      <c r="C1564" s="780"/>
      <c r="D1564" s="780"/>
      <c r="E1564" s="780"/>
      <c r="F1564" s="780"/>
      <c r="G1564" s="780"/>
      <c r="H1564" s="780"/>
      <c r="I1564" s="780"/>
      <c r="J1564" s="780"/>
      <c r="K1564" s="780"/>
      <c r="L1564" s="780"/>
      <c r="M1564" s="780"/>
      <c r="N1564" s="780"/>
      <c r="O1564" s="780"/>
      <c r="P1564" s="780"/>
      <c r="Q1564" s="781"/>
      <c r="R1564" s="778"/>
      <c r="S1564" s="778"/>
      <c r="T1564" s="778"/>
      <c r="U1564" s="778"/>
      <c r="V1564" s="778"/>
      <c r="W1564" s="778"/>
      <c r="X1564" s="778"/>
      <c r="Y1564" s="778"/>
      <c r="Z1564" s="778"/>
      <c r="AA1564" s="778"/>
      <c r="AB1564" s="778"/>
      <c r="AC1564" s="778"/>
      <c r="AD1564" s="778"/>
      <c r="AE1564" s="778"/>
      <c r="AF1564" s="778"/>
      <c r="AG1564" s="778"/>
      <c r="AH1564" s="778"/>
      <c r="AI1564" s="778"/>
      <c r="AJ1564" s="778"/>
      <c r="AK1564" s="778"/>
      <c r="AL1564" s="778"/>
      <c r="AM1564" s="778"/>
      <c r="AN1564" s="778"/>
      <c r="AO1564" s="778"/>
      <c r="AP1564" s="778"/>
      <c r="AQ1564" s="778"/>
      <c r="AR1564" s="778"/>
      <c r="AS1564" s="778"/>
      <c r="AT1564" s="778"/>
      <c r="AU1564" s="778"/>
      <c r="AV1564" s="778"/>
      <c r="AW1564" s="778"/>
      <c r="AX1564" s="778"/>
      <c r="AY1564" s="778"/>
      <c r="AZ1564" s="778"/>
      <c r="BA1564" s="778"/>
      <c r="BB1564" s="778"/>
      <c r="BC1564" s="778"/>
      <c r="BD1564" s="778"/>
      <c r="BE1564" s="778"/>
      <c r="BF1564" s="778"/>
      <c r="BG1564" s="778"/>
      <c r="BH1564" s="778"/>
      <c r="BI1564" s="778"/>
      <c r="BJ1564" s="778"/>
      <c r="BK1564" s="778"/>
      <c r="BL1564" s="778"/>
      <c r="BM1564" s="778"/>
      <c r="BN1564" s="778"/>
      <c r="BO1564" s="778"/>
      <c r="BP1564" s="778"/>
      <c r="BQ1564" s="778"/>
      <c r="BR1564" s="778"/>
      <c r="BS1564" s="778"/>
      <c r="BT1564" s="778"/>
      <c r="BU1564" s="778"/>
      <c r="BV1564" s="778"/>
      <c r="BW1564" s="778"/>
      <c r="BX1564" s="778"/>
      <c r="BY1564" s="778"/>
      <c r="BZ1564" s="778"/>
      <c r="CA1564" s="778"/>
      <c r="CB1564" s="778"/>
      <c r="CC1564" s="778"/>
      <c r="CD1564" s="778"/>
      <c r="CE1564" s="778"/>
      <c r="CF1564" s="778"/>
      <c r="CG1564" s="778"/>
      <c r="CH1564" s="778"/>
      <c r="CI1564" s="778"/>
      <c r="CJ1564" s="778"/>
      <c r="CK1564" s="778"/>
      <c r="CL1564" s="778"/>
      <c r="CM1564" s="778"/>
      <c r="CN1564" s="778"/>
      <c r="CO1564" s="778"/>
      <c r="CP1564" s="778"/>
      <c r="CQ1564" s="778"/>
      <c r="CR1564" s="778"/>
      <c r="CS1564" s="778"/>
      <c r="CT1564" s="778"/>
      <c r="CU1564" s="778"/>
      <c r="CV1564" s="778"/>
      <c r="CW1564" s="778"/>
      <c r="CX1564" s="778"/>
      <c r="CY1564" s="778"/>
      <c r="CZ1564" s="778"/>
      <c r="DA1564" s="778"/>
      <c r="DB1564" s="778"/>
      <c r="DC1564" s="778"/>
      <c r="DD1564" s="778"/>
      <c r="DE1564" s="778"/>
      <c r="DF1564" s="778"/>
      <c r="DG1564" s="778"/>
      <c r="DH1564" s="778"/>
      <c r="DI1564" s="778"/>
      <c r="DJ1564" s="778"/>
      <c r="DK1564" s="778"/>
      <c r="DL1564" s="778"/>
      <c r="DM1564" s="778"/>
      <c r="DN1564" s="778"/>
      <c r="DO1564" s="778"/>
      <c r="DP1564" s="778"/>
      <c r="DQ1564" s="778"/>
      <c r="DR1564" s="778"/>
      <c r="DS1564" s="778"/>
      <c r="DT1564" s="778"/>
      <c r="DU1564" s="778"/>
      <c r="DV1564" s="778"/>
      <c r="DW1564" s="778"/>
      <c r="DX1564" s="778"/>
      <c r="DY1564" s="778"/>
      <c r="DZ1564" s="778"/>
      <c r="EA1564" s="778"/>
      <c r="EB1564" s="778"/>
      <c r="EC1564" s="778"/>
      <c r="ED1564" s="778"/>
      <c r="EE1564" s="778"/>
      <c r="EF1564" s="778"/>
      <c r="EG1564" s="778"/>
      <c r="EH1564" s="778"/>
      <c r="EI1564" s="778"/>
      <c r="EJ1564" s="778"/>
      <c r="EK1564" s="778"/>
      <c r="EL1564" s="778"/>
      <c r="EM1564" s="778"/>
      <c r="EN1564" s="778"/>
      <c r="EO1564" s="778"/>
      <c r="EP1564" s="778"/>
      <c r="EQ1564" s="778"/>
      <c r="ER1564" s="778"/>
      <c r="ES1564" s="778"/>
      <c r="ET1564" s="778"/>
      <c r="EU1564" s="778"/>
      <c r="EV1564" s="778"/>
      <c r="EW1564" s="778"/>
      <c r="EX1564" s="778"/>
      <c r="EY1564" s="778"/>
      <c r="EZ1564" s="778"/>
      <c r="FA1564" s="778"/>
      <c r="FB1564" s="778"/>
      <c r="FC1564" s="778"/>
      <c r="FD1564" s="778"/>
      <c r="FE1564" s="778"/>
      <c r="FF1564" s="778"/>
      <c r="FG1564" s="778"/>
      <c r="FH1564" s="778"/>
      <c r="FI1564" s="778"/>
      <c r="FJ1564" s="778"/>
      <c r="FK1564" s="778"/>
      <c r="FL1564" s="778"/>
      <c r="FM1564" s="778"/>
      <c r="FN1564" s="778"/>
      <c r="FO1564" s="778"/>
      <c r="FP1564" s="778"/>
      <c r="FQ1564" s="778"/>
      <c r="FR1564" s="778"/>
      <c r="FS1564" s="778"/>
      <c r="FT1564" s="778"/>
      <c r="FU1564" s="778"/>
      <c r="FV1564" s="778"/>
      <c r="FW1564" s="778"/>
      <c r="FX1564" s="778"/>
      <c r="FY1564" s="778"/>
      <c r="FZ1564" s="778"/>
      <c r="GA1564" s="778"/>
      <c r="GB1564" s="778"/>
      <c r="GC1564" s="778"/>
      <c r="GD1564" s="778"/>
      <c r="GE1564" s="778"/>
      <c r="GF1564" s="778"/>
      <c r="GG1564" s="778"/>
      <c r="GH1564" s="778"/>
      <c r="GI1564" s="778"/>
      <c r="GJ1564" s="778"/>
      <c r="GK1564" s="778"/>
      <c r="GL1564" s="778"/>
      <c r="GM1564" s="778"/>
      <c r="GN1564" s="778"/>
      <c r="GO1564" s="778"/>
      <c r="GP1564" s="778"/>
      <c r="GQ1564" s="778"/>
      <c r="GR1564" s="778"/>
      <c r="GS1564" s="778"/>
      <c r="GT1564" s="778"/>
      <c r="GU1564" s="778"/>
      <c r="GV1564" s="778"/>
      <c r="GW1564" s="778"/>
      <c r="GX1564" s="778"/>
      <c r="GY1564" s="778"/>
      <c r="GZ1564" s="778"/>
      <c r="HA1564" s="778"/>
      <c r="HB1564" s="778"/>
      <c r="HC1564" s="778"/>
      <c r="HD1564" s="778"/>
      <c r="HE1564" s="778"/>
      <c r="HF1564" s="778"/>
      <c r="HG1564" s="778"/>
      <c r="HH1564" s="778"/>
    </row>
    <row r="1565" spans="1:216" s="782" customFormat="1">
      <c r="A1565" s="779"/>
      <c r="B1565" s="780"/>
      <c r="C1565" s="780"/>
      <c r="D1565" s="780"/>
      <c r="E1565" s="780"/>
      <c r="F1565" s="780"/>
      <c r="G1565" s="780"/>
      <c r="H1565" s="780"/>
      <c r="I1565" s="780"/>
      <c r="J1565" s="780"/>
      <c r="K1565" s="780"/>
      <c r="L1565" s="780"/>
      <c r="M1565" s="780"/>
      <c r="N1565" s="780"/>
      <c r="O1565" s="780"/>
      <c r="P1565" s="780"/>
      <c r="Q1565" s="781"/>
      <c r="R1565" s="778"/>
      <c r="S1565" s="778"/>
      <c r="T1565" s="778"/>
      <c r="U1565" s="778"/>
      <c r="V1565" s="778"/>
      <c r="W1565" s="778"/>
      <c r="X1565" s="778"/>
      <c r="Y1565" s="778"/>
      <c r="Z1565" s="778"/>
      <c r="AA1565" s="778"/>
      <c r="AB1565" s="778"/>
      <c r="AC1565" s="778"/>
      <c r="AD1565" s="778"/>
      <c r="AE1565" s="778"/>
      <c r="AF1565" s="778"/>
      <c r="AG1565" s="778"/>
      <c r="AH1565" s="778"/>
      <c r="AI1565" s="778"/>
      <c r="AJ1565" s="778"/>
      <c r="AK1565" s="778"/>
      <c r="AL1565" s="778"/>
      <c r="AM1565" s="778"/>
      <c r="AN1565" s="778"/>
      <c r="AO1565" s="778"/>
      <c r="AP1565" s="778"/>
      <c r="AQ1565" s="778"/>
      <c r="AR1565" s="778"/>
      <c r="AS1565" s="778"/>
      <c r="AT1565" s="778"/>
      <c r="AU1565" s="778"/>
      <c r="AV1565" s="778"/>
      <c r="AW1565" s="778"/>
      <c r="AX1565" s="778"/>
      <c r="AY1565" s="778"/>
      <c r="AZ1565" s="778"/>
      <c r="BA1565" s="778"/>
      <c r="BB1565" s="778"/>
      <c r="BC1565" s="778"/>
      <c r="BD1565" s="778"/>
      <c r="BE1565" s="778"/>
      <c r="BF1565" s="778"/>
      <c r="BG1565" s="778"/>
      <c r="BH1565" s="778"/>
      <c r="BI1565" s="778"/>
      <c r="BJ1565" s="778"/>
      <c r="BK1565" s="778"/>
      <c r="BL1565" s="778"/>
      <c r="BM1565" s="778"/>
      <c r="BN1565" s="778"/>
      <c r="BO1565" s="778"/>
      <c r="BP1565" s="778"/>
      <c r="BQ1565" s="778"/>
      <c r="BR1565" s="778"/>
      <c r="BS1565" s="778"/>
      <c r="BT1565" s="778"/>
      <c r="BU1565" s="778"/>
      <c r="BV1565" s="778"/>
      <c r="BW1565" s="778"/>
      <c r="BX1565" s="778"/>
      <c r="BY1565" s="778"/>
      <c r="BZ1565" s="778"/>
      <c r="CA1565" s="778"/>
      <c r="CB1565" s="778"/>
      <c r="CC1565" s="778"/>
      <c r="CD1565" s="778"/>
      <c r="CE1565" s="778"/>
      <c r="CF1565" s="778"/>
      <c r="CG1565" s="778"/>
      <c r="CH1565" s="778"/>
      <c r="CI1565" s="778"/>
      <c r="CJ1565" s="778"/>
      <c r="CK1565" s="778"/>
      <c r="CL1565" s="778"/>
      <c r="CM1565" s="778"/>
      <c r="CN1565" s="778"/>
      <c r="CO1565" s="778"/>
      <c r="CP1565" s="778"/>
      <c r="CQ1565" s="778"/>
      <c r="CR1565" s="778"/>
      <c r="CS1565" s="778"/>
      <c r="CT1565" s="778"/>
      <c r="CU1565" s="778"/>
      <c r="CV1565" s="778"/>
      <c r="CW1565" s="778"/>
      <c r="CX1565" s="778"/>
      <c r="CY1565" s="778"/>
      <c r="CZ1565" s="778"/>
      <c r="DA1565" s="778"/>
      <c r="DB1565" s="778"/>
      <c r="DC1565" s="778"/>
      <c r="DD1565" s="778"/>
      <c r="DE1565" s="778"/>
      <c r="DF1565" s="778"/>
      <c r="DG1565" s="778"/>
      <c r="DH1565" s="778"/>
      <c r="DI1565" s="778"/>
      <c r="DJ1565" s="778"/>
      <c r="DK1565" s="778"/>
      <c r="DL1565" s="778"/>
      <c r="DM1565" s="778"/>
      <c r="DN1565" s="778"/>
      <c r="DO1565" s="778"/>
      <c r="DP1565" s="778"/>
      <c r="DQ1565" s="778"/>
      <c r="DR1565" s="778"/>
      <c r="DS1565" s="778"/>
      <c r="DT1565" s="778"/>
      <c r="DU1565" s="778"/>
      <c r="DV1565" s="778"/>
      <c r="DW1565" s="778"/>
      <c r="DX1565" s="778"/>
      <c r="DY1565" s="778"/>
      <c r="DZ1565" s="778"/>
      <c r="EA1565" s="778"/>
      <c r="EB1565" s="778"/>
      <c r="EC1565" s="778"/>
      <c r="ED1565" s="778"/>
      <c r="EE1565" s="778"/>
      <c r="EF1565" s="778"/>
      <c r="EG1565" s="778"/>
      <c r="EH1565" s="778"/>
      <c r="EI1565" s="778"/>
      <c r="EJ1565" s="778"/>
      <c r="EK1565" s="778"/>
      <c r="EL1565" s="778"/>
      <c r="EM1565" s="778"/>
      <c r="EN1565" s="778"/>
      <c r="EO1565" s="778"/>
      <c r="EP1565" s="778"/>
      <c r="EQ1565" s="778"/>
      <c r="ER1565" s="778"/>
      <c r="ES1565" s="778"/>
      <c r="ET1565" s="778"/>
      <c r="EU1565" s="778"/>
      <c r="EV1565" s="778"/>
      <c r="EW1565" s="778"/>
      <c r="EX1565" s="778"/>
      <c r="EY1565" s="778"/>
      <c r="EZ1565" s="778"/>
      <c r="FA1565" s="778"/>
      <c r="FB1565" s="778"/>
      <c r="FC1565" s="778"/>
      <c r="FD1565" s="778"/>
      <c r="FE1565" s="778"/>
      <c r="FF1565" s="778"/>
      <c r="FG1565" s="778"/>
      <c r="FH1565" s="778"/>
      <c r="FI1565" s="778"/>
      <c r="FJ1565" s="778"/>
      <c r="FK1565" s="778"/>
      <c r="FL1565" s="778"/>
      <c r="FM1565" s="778"/>
      <c r="FN1565" s="778"/>
      <c r="FO1565" s="778"/>
      <c r="FP1565" s="778"/>
      <c r="FQ1565" s="778"/>
      <c r="FR1565" s="778"/>
      <c r="FS1565" s="778"/>
      <c r="FT1565" s="778"/>
      <c r="FU1565" s="778"/>
      <c r="FV1565" s="778"/>
      <c r="FW1565" s="778"/>
      <c r="FX1565" s="778"/>
      <c r="FY1565" s="778"/>
      <c r="FZ1565" s="778"/>
      <c r="GA1565" s="778"/>
      <c r="GB1565" s="778"/>
      <c r="GC1565" s="778"/>
      <c r="GD1565" s="778"/>
      <c r="GE1565" s="778"/>
      <c r="GF1565" s="778"/>
      <c r="GG1565" s="778"/>
      <c r="GH1565" s="778"/>
      <c r="GI1565" s="778"/>
      <c r="GJ1565" s="778"/>
      <c r="GK1565" s="778"/>
      <c r="GL1565" s="778"/>
      <c r="GM1565" s="778"/>
      <c r="GN1565" s="778"/>
      <c r="GO1565" s="778"/>
      <c r="GP1565" s="778"/>
      <c r="GQ1565" s="778"/>
      <c r="GR1565" s="778"/>
      <c r="GS1565" s="778"/>
      <c r="GT1565" s="778"/>
      <c r="GU1565" s="778"/>
      <c r="GV1565" s="778"/>
      <c r="GW1565" s="778"/>
      <c r="GX1565" s="778"/>
      <c r="GY1565" s="778"/>
      <c r="GZ1565" s="778"/>
      <c r="HA1565" s="778"/>
      <c r="HB1565" s="778"/>
      <c r="HC1565" s="778"/>
      <c r="HD1565" s="778"/>
      <c r="HE1565" s="778"/>
      <c r="HF1565" s="778"/>
      <c r="HG1565" s="778"/>
      <c r="HH1565" s="778"/>
    </row>
    <row r="1566" spans="1:216" s="782" customFormat="1">
      <c r="A1566" s="779"/>
      <c r="B1566" s="780"/>
      <c r="C1566" s="780"/>
      <c r="D1566" s="780"/>
      <c r="E1566" s="780"/>
      <c r="F1566" s="780"/>
      <c r="G1566" s="780"/>
      <c r="H1566" s="780"/>
      <c r="I1566" s="780"/>
      <c r="J1566" s="780"/>
      <c r="K1566" s="780"/>
      <c r="L1566" s="780"/>
      <c r="M1566" s="780"/>
      <c r="N1566" s="780"/>
      <c r="O1566" s="780"/>
      <c r="P1566" s="780"/>
      <c r="Q1566" s="781"/>
      <c r="R1566" s="778"/>
      <c r="S1566" s="778"/>
      <c r="T1566" s="778"/>
      <c r="U1566" s="778"/>
      <c r="V1566" s="778"/>
      <c r="W1566" s="778"/>
      <c r="X1566" s="778"/>
      <c r="Y1566" s="778"/>
      <c r="Z1566" s="778"/>
      <c r="AA1566" s="778"/>
      <c r="AB1566" s="778"/>
      <c r="AC1566" s="778"/>
      <c r="AD1566" s="778"/>
      <c r="AE1566" s="778"/>
      <c r="AF1566" s="778"/>
      <c r="AG1566" s="778"/>
      <c r="AH1566" s="778"/>
      <c r="AI1566" s="778"/>
      <c r="AJ1566" s="778"/>
      <c r="AK1566" s="778"/>
      <c r="AL1566" s="778"/>
      <c r="AM1566" s="778"/>
      <c r="AN1566" s="778"/>
      <c r="AO1566" s="778"/>
      <c r="AP1566" s="778"/>
      <c r="AQ1566" s="778"/>
      <c r="AR1566" s="778"/>
      <c r="AS1566" s="778"/>
      <c r="AT1566" s="778"/>
      <c r="AU1566" s="778"/>
      <c r="AV1566" s="778"/>
      <c r="AW1566" s="778"/>
      <c r="AX1566" s="778"/>
      <c r="AY1566" s="778"/>
      <c r="AZ1566" s="778"/>
      <c r="BA1566" s="778"/>
      <c r="BB1566" s="778"/>
      <c r="BC1566" s="778"/>
      <c r="BD1566" s="778"/>
      <c r="BE1566" s="778"/>
      <c r="BF1566" s="778"/>
      <c r="BG1566" s="778"/>
      <c r="BH1566" s="778"/>
      <c r="BI1566" s="778"/>
      <c r="BJ1566" s="778"/>
      <c r="BK1566" s="778"/>
      <c r="BL1566" s="778"/>
      <c r="BM1566" s="778"/>
      <c r="BN1566" s="778"/>
      <c r="BO1566" s="778"/>
      <c r="BP1566" s="778"/>
      <c r="BQ1566" s="778"/>
      <c r="BR1566" s="778"/>
      <c r="BS1566" s="778"/>
      <c r="BT1566" s="778"/>
      <c r="BU1566" s="778"/>
      <c r="BV1566" s="778"/>
      <c r="BW1566" s="778"/>
      <c r="BX1566" s="778"/>
      <c r="BY1566" s="778"/>
      <c r="BZ1566" s="778"/>
      <c r="CA1566" s="778"/>
      <c r="CB1566" s="778"/>
      <c r="CC1566" s="778"/>
      <c r="CD1566" s="778"/>
      <c r="CE1566" s="778"/>
      <c r="CF1566" s="778"/>
      <c r="CG1566" s="778"/>
      <c r="CH1566" s="778"/>
      <c r="CI1566" s="778"/>
      <c r="CJ1566" s="778"/>
      <c r="CK1566" s="778"/>
      <c r="CL1566" s="778"/>
      <c r="CM1566" s="778"/>
      <c r="CN1566" s="778"/>
      <c r="CO1566" s="778"/>
      <c r="CP1566" s="778"/>
      <c r="CQ1566" s="778"/>
      <c r="CR1566" s="778"/>
      <c r="CS1566" s="778"/>
      <c r="CT1566" s="778"/>
      <c r="CU1566" s="778"/>
      <c r="CV1566" s="778"/>
      <c r="CW1566" s="778"/>
      <c r="CX1566" s="778"/>
      <c r="CY1566" s="778"/>
      <c r="CZ1566" s="778"/>
      <c r="DA1566" s="778"/>
      <c r="DB1566" s="778"/>
      <c r="DC1566" s="778"/>
      <c r="DD1566" s="778"/>
      <c r="DE1566" s="778"/>
      <c r="DF1566" s="778"/>
      <c r="DG1566" s="778"/>
      <c r="DH1566" s="778"/>
      <c r="DI1566" s="778"/>
      <c r="DJ1566" s="778"/>
      <c r="DK1566" s="778"/>
      <c r="DL1566" s="778"/>
      <c r="DM1566" s="778"/>
      <c r="DN1566" s="778"/>
      <c r="DO1566" s="778"/>
      <c r="DP1566" s="778"/>
      <c r="DQ1566" s="778"/>
      <c r="DR1566" s="778"/>
      <c r="DS1566" s="778"/>
      <c r="DT1566" s="778"/>
      <c r="DU1566" s="778"/>
      <c r="DV1566" s="778"/>
      <c r="DW1566" s="778"/>
      <c r="DX1566" s="778"/>
      <c r="DY1566" s="778"/>
      <c r="DZ1566" s="778"/>
      <c r="EA1566" s="778"/>
      <c r="EB1566" s="778"/>
      <c r="EC1566" s="778"/>
      <c r="ED1566" s="778"/>
      <c r="EE1566" s="778"/>
      <c r="EF1566" s="778"/>
      <c r="EG1566" s="778"/>
      <c r="EH1566" s="778"/>
      <c r="EI1566" s="778"/>
      <c r="EJ1566" s="778"/>
      <c r="EK1566" s="778"/>
      <c r="EL1566" s="778"/>
      <c r="EM1566" s="778"/>
      <c r="EN1566" s="778"/>
      <c r="EO1566" s="778"/>
      <c r="EP1566" s="778"/>
      <c r="EQ1566" s="778"/>
      <c r="ER1566" s="778"/>
      <c r="ES1566" s="778"/>
      <c r="ET1566" s="778"/>
      <c r="EU1566" s="778"/>
      <c r="EV1566" s="778"/>
      <c r="EW1566" s="778"/>
      <c r="EX1566" s="778"/>
      <c r="EY1566" s="778"/>
      <c r="EZ1566" s="778"/>
      <c r="FA1566" s="778"/>
      <c r="FB1566" s="778"/>
      <c r="FC1566" s="778"/>
      <c r="FD1566" s="778"/>
      <c r="FE1566" s="778"/>
      <c r="FF1566" s="778"/>
      <c r="FG1566" s="778"/>
      <c r="FH1566" s="778"/>
      <c r="FI1566" s="778"/>
      <c r="FJ1566" s="778"/>
      <c r="FK1566" s="778"/>
      <c r="FL1566" s="778"/>
      <c r="FM1566" s="778"/>
      <c r="FN1566" s="778"/>
      <c r="FO1566" s="778"/>
      <c r="FP1566" s="778"/>
      <c r="FQ1566" s="778"/>
      <c r="FR1566" s="778"/>
      <c r="FS1566" s="778"/>
      <c r="FT1566" s="778"/>
      <c r="FU1566" s="778"/>
      <c r="FV1566" s="778"/>
      <c r="FW1566" s="778"/>
      <c r="FX1566" s="778"/>
      <c r="FY1566" s="778"/>
      <c r="FZ1566" s="778"/>
      <c r="GA1566" s="778"/>
      <c r="GB1566" s="778"/>
      <c r="GC1566" s="778"/>
      <c r="GD1566" s="778"/>
      <c r="GE1566" s="778"/>
      <c r="GF1566" s="778"/>
      <c r="GG1566" s="778"/>
      <c r="GH1566" s="778"/>
      <c r="GI1566" s="778"/>
      <c r="GJ1566" s="778"/>
      <c r="GK1566" s="778"/>
      <c r="GL1566" s="778"/>
      <c r="GM1566" s="778"/>
      <c r="GN1566" s="778"/>
      <c r="GO1566" s="778"/>
      <c r="GP1566" s="778"/>
      <c r="GQ1566" s="778"/>
      <c r="GR1566" s="778"/>
      <c r="GS1566" s="778"/>
      <c r="GT1566" s="778"/>
      <c r="GU1566" s="778"/>
      <c r="GV1566" s="778"/>
      <c r="GW1566" s="778"/>
      <c r="GX1566" s="778"/>
      <c r="GY1566" s="778"/>
      <c r="GZ1566" s="778"/>
      <c r="HA1566" s="778"/>
      <c r="HB1566" s="778"/>
      <c r="HC1566" s="778"/>
      <c r="HD1566" s="778"/>
      <c r="HE1566" s="778"/>
      <c r="HF1566" s="778"/>
      <c r="HG1566" s="778"/>
      <c r="HH1566" s="778"/>
    </row>
    <row r="1567" spans="1:216" s="782" customFormat="1">
      <c r="A1567" s="779"/>
      <c r="B1567" s="780"/>
      <c r="C1567" s="780"/>
      <c r="D1567" s="780"/>
      <c r="E1567" s="780"/>
      <c r="F1567" s="780"/>
      <c r="G1567" s="780"/>
      <c r="H1567" s="780"/>
      <c r="I1567" s="780"/>
      <c r="J1567" s="780"/>
      <c r="K1567" s="780"/>
      <c r="L1567" s="780"/>
      <c r="M1567" s="780"/>
      <c r="N1567" s="780"/>
      <c r="O1567" s="780"/>
      <c r="P1567" s="780"/>
      <c r="Q1567" s="781"/>
      <c r="R1567" s="778"/>
      <c r="S1567" s="778"/>
      <c r="T1567" s="778"/>
      <c r="U1567" s="778"/>
      <c r="V1567" s="778"/>
      <c r="W1567" s="778"/>
      <c r="X1567" s="778"/>
      <c r="Y1567" s="778"/>
      <c r="Z1567" s="778"/>
      <c r="AA1567" s="778"/>
      <c r="AB1567" s="778"/>
      <c r="AC1567" s="778"/>
      <c r="AD1567" s="778"/>
      <c r="AE1567" s="778"/>
      <c r="AF1567" s="778"/>
      <c r="AG1567" s="778"/>
      <c r="AH1567" s="778"/>
      <c r="AI1567" s="778"/>
      <c r="AJ1567" s="778"/>
      <c r="AK1567" s="778"/>
      <c r="AL1567" s="778"/>
      <c r="AM1567" s="778"/>
      <c r="AN1567" s="778"/>
      <c r="AO1567" s="778"/>
      <c r="AP1567" s="778"/>
      <c r="AQ1567" s="778"/>
      <c r="AR1567" s="778"/>
      <c r="AS1567" s="778"/>
      <c r="AT1567" s="778"/>
      <c r="AU1567" s="778"/>
      <c r="AV1567" s="778"/>
      <c r="AW1567" s="778"/>
      <c r="AX1567" s="778"/>
      <c r="AY1567" s="778"/>
      <c r="AZ1567" s="778"/>
      <c r="BA1567" s="778"/>
      <c r="BB1567" s="778"/>
      <c r="BC1567" s="778"/>
      <c r="BD1567" s="778"/>
      <c r="BE1567" s="778"/>
      <c r="BF1567" s="778"/>
      <c r="BG1567" s="778"/>
      <c r="BH1567" s="778"/>
      <c r="BI1567" s="778"/>
      <c r="BJ1567" s="778"/>
      <c r="BK1567" s="778"/>
      <c r="BL1567" s="778"/>
      <c r="BM1567" s="778"/>
      <c r="BN1567" s="778"/>
      <c r="BO1567" s="778"/>
      <c r="BP1567" s="778"/>
      <c r="BQ1567" s="778"/>
      <c r="BR1567" s="778"/>
      <c r="BS1567" s="778"/>
      <c r="BT1567" s="778"/>
      <c r="BU1567" s="778"/>
      <c r="BV1567" s="778"/>
      <c r="BW1567" s="778"/>
      <c r="BX1567" s="778"/>
      <c r="BY1567" s="778"/>
      <c r="BZ1567" s="778"/>
      <c r="CA1567" s="778"/>
      <c r="CB1567" s="778"/>
      <c r="CC1567" s="778"/>
      <c r="CD1567" s="778"/>
      <c r="CE1567" s="778"/>
      <c r="CF1567" s="778"/>
      <c r="CG1567" s="778"/>
      <c r="CH1567" s="778"/>
      <c r="CI1567" s="778"/>
      <c r="CJ1567" s="778"/>
      <c r="CK1567" s="778"/>
      <c r="CL1567" s="778"/>
      <c r="CM1567" s="778"/>
      <c r="CN1567" s="778"/>
      <c r="CO1567" s="778"/>
      <c r="CP1567" s="778"/>
      <c r="CQ1567" s="778"/>
      <c r="CR1567" s="778"/>
      <c r="CS1567" s="778"/>
      <c r="CT1567" s="778"/>
      <c r="CU1567" s="778"/>
      <c r="CV1567" s="778"/>
      <c r="CW1567" s="778"/>
      <c r="CX1567" s="778"/>
      <c r="CY1567" s="778"/>
      <c r="CZ1567" s="778"/>
      <c r="DA1567" s="778"/>
      <c r="DB1567" s="778"/>
      <c r="DC1567" s="778"/>
      <c r="DD1567" s="778"/>
      <c r="DE1567" s="778"/>
      <c r="DF1567" s="778"/>
      <c r="DG1567" s="778"/>
      <c r="DH1567" s="778"/>
      <c r="DI1567" s="778"/>
      <c r="DJ1567" s="778"/>
      <c r="DK1567" s="778"/>
      <c r="DL1567" s="778"/>
      <c r="DM1567" s="778"/>
      <c r="DN1567" s="778"/>
      <c r="DO1567" s="778"/>
      <c r="DP1567" s="778"/>
      <c r="DQ1567" s="778"/>
      <c r="DR1567" s="778"/>
      <c r="DS1567" s="778"/>
      <c r="DT1567" s="778"/>
      <c r="DU1567" s="778"/>
      <c r="DV1567" s="778"/>
      <c r="DW1567" s="778"/>
      <c r="DX1567" s="778"/>
      <c r="DY1567" s="778"/>
      <c r="DZ1567" s="778"/>
      <c r="EA1567" s="778"/>
      <c r="EB1567" s="778"/>
      <c r="EC1567" s="778"/>
      <c r="ED1567" s="778"/>
      <c r="EE1567" s="778"/>
      <c r="EF1567" s="778"/>
      <c r="EG1567" s="778"/>
      <c r="EH1567" s="778"/>
      <c r="EI1567" s="778"/>
      <c r="EJ1567" s="778"/>
      <c r="EK1567" s="778"/>
      <c r="EL1567" s="778"/>
      <c r="EM1567" s="778"/>
      <c r="EN1567" s="778"/>
      <c r="EO1567" s="778"/>
      <c r="EP1567" s="778"/>
      <c r="EQ1567" s="778"/>
      <c r="ER1567" s="778"/>
      <c r="ES1567" s="778"/>
      <c r="ET1567" s="778"/>
      <c r="EU1567" s="778"/>
      <c r="EV1567" s="778"/>
      <c r="EW1567" s="778"/>
      <c r="EX1567" s="778"/>
      <c r="EY1567" s="778"/>
      <c r="EZ1567" s="778"/>
      <c r="FA1567" s="778"/>
      <c r="FB1567" s="778"/>
      <c r="FC1567" s="778"/>
      <c r="FD1567" s="778"/>
      <c r="FE1567" s="778"/>
      <c r="FF1567" s="778"/>
      <c r="FG1567" s="778"/>
      <c r="FH1567" s="778"/>
      <c r="FI1567" s="778"/>
      <c r="FJ1567" s="778"/>
      <c r="FK1567" s="778"/>
      <c r="FL1567" s="778"/>
      <c r="FM1567" s="778"/>
      <c r="FN1567" s="778"/>
      <c r="FO1567" s="778"/>
      <c r="FP1567" s="778"/>
      <c r="FQ1567" s="778"/>
      <c r="FR1567" s="778"/>
      <c r="FS1567" s="778"/>
      <c r="FT1567" s="778"/>
      <c r="FU1567" s="778"/>
      <c r="FV1567" s="778"/>
      <c r="FW1567" s="778"/>
      <c r="FX1567" s="778"/>
      <c r="FY1567" s="778"/>
      <c r="FZ1567" s="778"/>
      <c r="GA1567" s="778"/>
      <c r="GB1567" s="778"/>
      <c r="GC1567" s="778"/>
      <c r="GD1567" s="778"/>
      <c r="GE1567" s="778"/>
      <c r="GF1567" s="778"/>
      <c r="GG1567" s="778"/>
      <c r="GH1567" s="778"/>
      <c r="GI1567" s="778"/>
      <c r="GJ1567" s="778"/>
      <c r="GK1567" s="778"/>
      <c r="GL1567" s="778"/>
      <c r="GM1567" s="778"/>
      <c r="GN1567" s="778"/>
      <c r="GO1567" s="778"/>
      <c r="GP1567" s="778"/>
      <c r="GQ1567" s="778"/>
      <c r="GR1567" s="778"/>
      <c r="GS1567" s="778"/>
      <c r="GT1567" s="778"/>
      <c r="GU1567" s="778"/>
      <c r="GV1567" s="778"/>
      <c r="GW1567" s="778"/>
      <c r="GX1567" s="778"/>
      <c r="GY1567" s="778"/>
      <c r="GZ1567" s="778"/>
      <c r="HA1567" s="778"/>
      <c r="HB1567" s="778"/>
      <c r="HC1567" s="778"/>
      <c r="HD1567" s="778"/>
      <c r="HE1567" s="778"/>
      <c r="HF1567" s="778"/>
      <c r="HG1567" s="778"/>
      <c r="HH1567" s="778"/>
    </row>
    <row r="1568" spans="1:216" s="782" customFormat="1">
      <c r="A1568" s="779"/>
      <c r="B1568" s="780"/>
      <c r="C1568" s="780"/>
      <c r="D1568" s="780"/>
      <c r="E1568" s="780"/>
      <c r="F1568" s="780"/>
      <c r="G1568" s="780"/>
      <c r="H1568" s="780"/>
      <c r="I1568" s="780"/>
      <c r="J1568" s="780"/>
      <c r="K1568" s="780"/>
      <c r="L1568" s="780"/>
      <c r="M1568" s="780"/>
      <c r="N1568" s="780"/>
      <c r="O1568" s="780"/>
      <c r="P1568" s="780"/>
      <c r="Q1568" s="781"/>
      <c r="R1568" s="778"/>
      <c r="S1568" s="778"/>
      <c r="T1568" s="778"/>
      <c r="U1568" s="778"/>
      <c r="V1568" s="778"/>
      <c r="W1568" s="778"/>
      <c r="X1568" s="778"/>
      <c r="Y1568" s="778"/>
      <c r="Z1568" s="778"/>
      <c r="AA1568" s="778"/>
      <c r="AB1568" s="778"/>
      <c r="AC1568" s="778"/>
      <c r="AD1568" s="778"/>
      <c r="AE1568" s="778"/>
      <c r="AF1568" s="778"/>
      <c r="AG1568" s="778"/>
      <c r="AH1568" s="778"/>
      <c r="AI1568" s="778"/>
      <c r="AJ1568" s="778"/>
      <c r="AK1568" s="778"/>
      <c r="AL1568" s="778"/>
      <c r="AM1568" s="778"/>
      <c r="AN1568" s="778"/>
      <c r="AO1568" s="778"/>
      <c r="AP1568" s="778"/>
      <c r="AQ1568" s="778"/>
      <c r="AR1568" s="778"/>
      <c r="AS1568" s="778"/>
      <c r="AT1568" s="778"/>
      <c r="AU1568" s="778"/>
      <c r="AV1568" s="778"/>
      <c r="AW1568" s="778"/>
      <c r="AX1568" s="778"/>
      <c r="AY1568" s="778"/>
      <c r="AZ1568" s="778"/>
      <c r="BA1568" s="778"/>
      <c r="BB1568" s="778"/>
      <c r="BC1568" s="778"/>
      <c r="BD1568" s="778"/>
      <c r="BE1568" s="778"/>
      <c r="BF1568" s="778"/>
      <c r="BG1568" s="778"/>
      <c r="BH1568" s="778"/>
      <c r="BI1568" s="778"/>
      <c r="BJ1568" s="778"/>
      <c r="BK1568" s="778"/>
      <c r="BL1568" s="778"/>
      <c r="BM1568" s="778"/>
      <c r="BN1568" s="778"/>
      <c r="BO1568" s="778"/>
      <c r="BP1568" s="778"/>
      <c r="BQ1568" s="778"/>
      <c r="BR1568" s="778"/>
      <c r="BS1568" s="778"/>
      <c r="BT1568" s="778"/>
      <c r="BU1568" s="778"/>
      <c r="BV1568" s="778"/>
      <c r="BW1568" s="778"/>
      <c r="BX1568" s="778"/>
      <c r="BY1568" s="778"/>
      <c r="BZ1568" s="778"/>
      <c r="CA1568" s="778"/>
      <c r="CB1568" s="778"/>
      <c r="CC1568" s="778"/>
      <c r="CD1568" s="778"/>
      <c r="CE1568" s="778"/>
      <c r="CF1568" s="778"/>
      <c r="CG1568" s="778"/>
      <c r="CH1568" s="778"/>
      <c r="CI1568" s="778"/>
      <c r="CJ1568" s="778"/>
      <c r="CK1568" s="778"/>
      <c r="CL1568" s="778"/>
      <c r="CM1568" s="778"/>
      <c r="CN1568" s="778"/>
      <c r="CO1568" s="778"/>
      <c r="CP1568" s="778"/>
      <c r="CQ1568" s="778"/>
      <c r="CR1568" s="778"/>
      <c r="CS1568" s="778"/>
      <c r="CT1568" s="778"/>
      <c r="CU1568" s="778"/>
      <c r="CV1568" s="778"/>
      <c r="CW1568" s="778"/>
      <c r="CX1568" s="778"/>
      <c r="CY1568" s="778"/>
      <c r="CZ1568" s="778"/>
      <c r="DA1568" s="778"/>
      <c r="DB1568" s="778"/>
      <c r="DC1568" s="778"/>
      <c r="DD1568" s="778"/>
      <c r="DE1568" s="778"/>
      <c r="DF1568" s="778"/>
      <c r="DG1568" s="778"/>
      <c r="DH1568" s="778"/>
      <c r="DI1568" s="778"/>
      <c r="DJ1568" s="778"/>
      <c r="DK1568" s="778"/>
      <c r="DL1568" s="778"/>
      <c r="DM1568" s="778"/>
      <c r="DN1568" s="778"/>
      <c r="DO1568" s="778"/>
      <c r="DP1568" s="778"/>
      <c r="DQ1568" s="778"/>
      <c r="DR1568" s="778"/>
      <c r="DS1568" s="778"/>
      <c r="DT1568" s="778"/>
      <c r="DU1568" s="778"/>
      <c r="DV1568" s="778"/>
      <c r="DW1568" s="778"/>
      <c r="DX1568" s="778"/>
      <c r="DY1568" s="778"/>
      <c r="DZ1568" s="778"/>
      <c r="EA1568" s="778"/>
      <c r="EB1568" s="778"/>
      <c r="EC1568" s="778"/>
      <c r="ED1568" s="778"/>
      <c r="EE1568" s="778"/>
      <c r="EF1568" s="778"/>
      <c r="EG1568" s="778"/>
      <c r="EH1568" s="778"/>
      <c r="EI1568" s="778"/>
      <c r="EJ1568" s="778"/>
      <c r="EK1568" s="778"/>
      <c r="EL1568" s="778"/>
      <c r="EM1568" s="778"/>
      <c r="EN1568" s="778"/>
      <c r="EO1568" s="778"/>
      <c r="EP1568" s="778"/>
      <c r="EQ1568" s="778"/>
      <c r="ER1568" s="778"/>
      <c r="ES1568" s="778"/>
      <c r="ET1568" s="778"/>
      <c r="EU1568" s="778"/>
      <c r="EV1568" s="778"/>
      <c r="EW1568" s="778"/>
      <c r="EX1568" s="778"/>
      <c r="EY1568" s="778"/>
      <c r="EZ1568" s="778"/>
      <c r="FA1568" s="778"/>
      <c r="FB1568" s="778"/>
      <c r="FC1568" s="778"/>
      <c r="FD1568" s="778"/>
      <c r="FE1568" s="778"/>
      <c r="FF1568" s="778"/>
      <c r="FG1568" s="778"/>
      <c r="FH1568" s="778"/>
      <c r="FI1568" s="778"/>
      <c r="FJ1568" s="778"/>
      <c r="FK1568" s="778"/>
      <c r="FL1568" s="778"/>
      <c r="FM1568" s="778"/>
      <c r="FN1568" s="778"/>
      <c r="FO1568" s="778"/>
      <c r="FP1568" s="778"/>
      <c r="FQ1568" s="778"/>
      <c r="FR1568" s="778"/>
      <c r="FS1568" s="778"/>
      <c r="FT1568" s="778"/>
      <c r="FU1568" s="778"/>
      <c r="FV1568" s="778"/>
      <c r="FW1568" s="778"/>
      <c r="FX1568" s="778"/>
      <c r="FY1568" s="778"/>
      <c r="FZ1568" s="778"/>
      <c r="GA1568" s="778"/>
      <c r="GB1568" s="778"/>
      <c r="GC1568" s="778"/>
      <c r="GD1568" s="778"/>
      <c r="GE1568" s="778"/>
      <c r="GF1568" s="778"/>
      <c r="GG1568" s="778"/>
      <c r="GH1568" s="778"/>
      <c r="GI1568" s="778"/>
      <c r="GJ1568" s="778"/>
      <c r="GK1568" s="778"/>
      <c r="GL1568" s="778"/>
      <c r="GM1568" s="778"/>
      <c r="GN1568" s="778"/>
      <c r="GO1568" s="778"/>
      <c r="GP1568" s="778"/>
      <c r="GQ1568" s="778"/>
      <c r="GR1568" s="778"/>
      <c r="GS1568" s="778"/>
      <c r="GT1568" s="778"/>
      <c r="GU1568" s="778"/>
      <c r="GV1568" s="778"/>
      <c r="GW1568" s="778"/>
      <c r="GX1568" s="778"/>
      <c r="GY1568" s="778"/>
      <c r="GZ1568" s="778"/>
      <c r="HA1568" s="778"/>
      <c r="HB1568" s="778"/>
      <c r="HC1568" s="778"/>
      <c r="HD1568" s="778"/>
      <c r="HE1568" s="778"/>
      <c r="HF1568" s="778"/>
      <c r="HG1568" s="778"/>
      <c r="HH1568" s="778"/>
    </row>
    <row r="1569" spans="1:216" s="782" customFormat="1">
      <c r="A1569" s="779"/>
      <c r="B1569" s="780"/>
      <c r="C1569" s="780"/>
      <c r="D1569" s="780"/>
      <c r="E1569" s="780"/>
      <c r="F1569" s="780"/>
      <c r="G1569" s="780"/>
      <c r="H1569" s="780"/>
      <c r="I1569" s="780"/>
      <c r="J1569" s="780"/>
      <c r="K1569" s="780"/>
      <c r="L1569" s="780"/>
      <c r="M1569" s="780"/>
      <c r="N1569" s="780"/>
      <c r="O1569" s="780"/>
      <c r="P1569" s="780"/>
      <c r="Q1569" s="781"/>
      <c r="R1569" s="778"/>
      <c r="S1569" s="778"/>
      <c r="T1569" s="778"/>
      <c r="U1569" s="778"/>
      <c r="V1569" s="778"/>
      <c r="W1569" s="778"/>
      <c r="X1569" s="778"/>
      <c r="Y1569" s="778"/>
      <c r="Z1569" s="778"/>
      <c r="AA1569" s="778"/>
      <c r="AB1569" s="778"/>
      <c r="AC1569" s="778"/>
      <c r="AD1569" s="778"/>
      <c r="AE1569" s="778"/>
      <c r="AF1569" s="778"/>
      <c r="AG1569" s="778"/>
      <c r="AH1569" s="778"/>
      <c r="AI1569" s="778"/>
      <c r="AJ1569" s="778"/>
      <c r="AK1569" s="778"/>
      <c r="AL1569" s="778"/>
      <c r="AM1569" s="778"/>
      <c r="AN1569" s="778"/>
      <c r="AO1569" s="778"/>
      <c r="AP1569" s="778"/>
      <c r="AQ1569" s="778"/>
      <c r="AR1569" s="778"/>
      <c r="AS1569" s="778"/>
      <c r="AT1569" s="778"/>
      <c r="AU1569" s="778"/>
      <c r="AV1569" s="778"/>
      <c r="AW1569" s="778"/>
      <c r="AX1569" s="778"/>
      <c r="AY1569" s="778"/>
      <c r="AZ1569" s="778"/>
      <c r="BA1569" s="778"/>
      <c r="BB1569" s="778"/>
      <c r="BC1569" s="778"/>
      <c r="BD1569" s="778"/>
      <c r="BE1569" s="778"/>
      <c r="BF1569" s="778"/>
      <c r="BG1569" s="778"/>
      <c r="BH1569" s="778"/>
      <c r="BI1569" s="778"/>
      <c r="BJ1569" s="778"/>
      <c r="BK1569" s="778"/>
      <c r="BL1569" s="778"/>
      <c r="BM1569" s="778"/>
      <c r="BN1569" s="778"/>
      <c r="BO1569" s="778"/>
      <c r="BP1569" s="778"/>
      <c r="BQ1569" s="778"/>
      <c r="BR1569" s="778"/>
      <c r="BS1569" s="778"/>
      <c r="BT1569" s="778"/>
      <c r="BU1569" s="778"/>
      <c r="BV1569" s="778"/>
      <c r="BW1569" s="778"/>
      <c r="BX1569" s="778"/>
      <c r="BY1569" s="778"/>
      <c r="BZ1569" s="778"/>
      <c r="CA1569" s="778"/>
      <c r="CB1569" s="778"/>
      <c r="CC1569" s="778"/>
      <c r="CD1569" s="778"/>
      <c r="CE1569" s="778"/>
      <c r="CF1569" s="778"/>
      <c r="CG1569" s="778"/>
      <c r="CH1569" s="778"/>
      <c r="CI1569" s="778"/>
      <c r="CJ1569" s="778"/>
      <c r="CK1569" s="778"/>
      <c r="CL1569" s="778"/>
      <c r="CM1569" s="778"/>
      <c r="CN1569" s="778"/>
      <c r="CO1569" s="778"/>
      <c r="CP1569" s="778"/>
      <c r="CQ1569" s="778"/>
      <c r="CR1569" s="778"/>
      <c r="CS1569" s="778"/>
      <c r="CT1569" s="778"/>
      <c r="CU1569" s="778"/>
      <c r="CV1569" s="778"/>
      <c r="CW1569" s="778"/>
      <c r="CX1569" s="778"/>
      <c r="CY1569" s="778"/>
      <c r="CZ1569" s="778"/>
      <c r="DA1569" s="778"/>
      <c r="DB1569" s="778"/>
      <c r="DC1569" s="778"/>
      <c r="DD1569" s="778"/>
      <c r="DE1569" s="778"/>
      <c r="DF1569" s="778"/>
      <c r="DG1569" s="778"/>
      <c r="DH1569" s="778"/>
      <c r="DI1569" s="778"/>
      <c r="DJ1569" s="778"/>
      <c r="DK1569" s="778"/>
      <c r="DL1569" s="778"/>
      <c r="DM1569" s="778"/>
      <c r="DN1569" s="778"/>
      <c r="DO1569" s="778"/>
      <c r="DP1569" s="778"/>
      <c r="DQ1569" s="778"/>
      <c r="DR1569" s="778"/>
      <c r="DS1569" s="778"/>
      <c r="DT1569" s="778"/>
      <c r="DU1569" s="778"/>
      <c r="DV1569" s="778"/>
      <c r="DW1569" s="778"/>
      <c r="DX1569" s="778"/>
      <c r="DY1569" s="778"/>
      <c r="DZ1569" s="778"/>
      <c r="EA1569" s="778"/>
      <c r="EB1569" s="778"/>
      <c r="EC1569" s="778"/>
      <c r="ED1569" s="778"/>
      <c r="EE1569" s="778"/>
      <c r="EF1569" s="778"/>
      <c r="EG1569" s="778"/>
      <c r="EH1569" s="778"/>
      <c r="EI1569" s="778"/>
      <c r="EJ1569" s="778"/>
      <c r="EK1569" s="778"/>
      <c r="EL1569" s="778"/>
      <c r="EM1569" s="778"/>
      <c r="EN1569" s="778"/>
      <c r="EO1569" s="778"/>
      <c r="EP1569" s="778"/>
      <c r="EQ1569" s="778"/>
      <c r="ER1569" s="778"/>
      <c r="ES1569" s="778"/>
      <c r="ET1569" s="778"/>
      <c r="EU1569" s="778"/>
      <c r="EV1569" s="778"/>
      <c r="EW1569" s="778"/>
      <c r="EX1569" s="778"/>
      <c r="EY1569" s="778"/>
      <c r="EZ1569" s="778"/>
      <c r="FA1569" s="778"/>
      <c r="FB1569" s="778"/>
      <c r="FC1569" s="778"/>
      <c r="FD1569" s="778"/>
      <c r="FE1569" s="778"/>
      <c r="FF1569" s="778"/>
      <c r="FG1569" s="778"/>
      <c r="FH1569" s="778"/>
      <c r="FI1569" s="778"/>
      <c r="FJ1569" s="778"/>
      <c r="FK1569" s="778"/>
      <c r="FL1569" s="778"/>
      <c r="FM1569" s="778"/>
      <c r="FN1569" s="778"/>
      <c r="FO1569" s="778"/>
      <c r="FP1569" s="778"/>
      <c r="FQ1569" s="778"/>
      <c r="FR1569" s="778"/>
      <c r="FS1569" s="778"/>
      <c r="FT1569" s="778"/>
      <c r="FU1569" s="778"/>
      <c r="FV1569" s="778"/>
      <c r="FW1569" s="778"/>
      <c r="FX1569" s="778"/>
      <c r="FY1569" s="778"/>
      <c r="FZ1569" s="778"/>
      <c r="GA1569" s="778"/>
      <c r="GB1569" s="778"/>
      <c r="GC1569" s="778"/>
      <c r="GD1569" s="778"/>
      <c r="GE1569" s="778"/>
      <c r="GF1569" s="778"/>
      <c r="GG1569" s="778"/>
      <c r="GH1569" s="778"/>
      <c r="GI1569" s="778"/>
      <c r="GJ1569" s="778"/>
      <c r="GK1569" s="778"/>
      <c r="GL1569" s="778"/>
      <c r="GM1569" s="778"/>
      <c r="GN1569" s="778"/>
      <c r="GO1569" s="778"/>
      <c r="GP1569" s="778"/>
      <c r="GQ1569" s="778"/>
      <c r="GR1569" s="778"/>
      <c r="GS1569" s="778"/>
      <c r="GT1569" s="778"/>
      <c r="GU1569" s="778"/>
      <c r="GV1569" s="778"/>
      <c r="GW1569" s="778"/>
      <c r="GX1569" s="778"/>
      <c r="GY1569" s="778"/>
      <c r="GZ1569" s="778"/>
      <c r="HA1569" s="778"/>
      <c r="HB1569" s="778"/>
      <c r="HC1569" s="778"/>
      <c r="HD1569" s="778"/>
      <c r="HE1569" s="778"/>
      <c r="HF1569" s="778"/>
      <c r="HG1569" s="778"/>
      <c r="HH1569" s="778"/>
    </row>
    <row r="1570" spans="1:216" s="782" customFormat="1">
      <c r="A1570" s="779"/>
      <c r="B1570" s="780"/>
      <c r="C1570" s="780"/>
      <c r="D1570" s="780"/>
      <c r="E1570" s="780"/>
      <c r="F1570" s="780"/>
      <c r="G1570" s="780"/>
      <c r="H1570" s="780"/>
      <c r="I1570" s="780"/>
      <c r="J1570" s="780"/>
      <c r="K1570" s="780"/>
      <c r="L1570" s="780"/>
      <c r="M1570" s="780"/>
      <c r="N1570" s="780"/>
      <c r="O1570" s="780"/>
      <c r="P1570" s="780"/>
      <c r="Q1570" s="781"/>
      <c r="R1570" s="778"/>
      <c r="S1570" s="778"/>
      <c r="T1570" s="778"/>
      <c r="U1570" s="778"/>
      <c r="V1570" s="778"/>
      <c r="W1570" s="778"/>
      <c r="X1570" s="778"/>
      <c r="Y1570" s="778"/>
      <c r="Z1570" s="778"/>
      <c r="AA1570" s="778"/>
      <c r="AB1570" s="778"/>
      <c r="AC1570" s="778"/>
      <c r="AD1570" s="778"/>
      <c r="AE1570" s="778"/>
      <c r="AF1570" s="778"/>
      <c r="AG1570" s="778"/>
      <c r="AH1570" s="778"/>
      <c r="AI1570" s="778"/>
      <c r="AJ1570" s="778"/>
      <c r="AK1570" s="778"/>
      <c r="AL1570" s="778"/>
      <c r="AM1570" s="778"/>
      <c r="AN1570" s="778"/>
      <c r="AO1570" s="778"/>
      <c r="AP1570" s="778"/>
      <c r="AQ1570" s="778"/>
      <c r="AR1570" s="778"/>
      <c r="AS1570" s="778"/>
      <c r="AT1570" s="778"/>
      <c r="AU1570" s="778"/>
      <c r="AV1570" s="778"/>
      <c r="AW1570" s="778"/>
      <c r="AX1570" s="778"/>
      <c r="AY1570" s="778"/>
      <c r="AZ1570" s="778"/>
      <c r="BA1570" s="778"/>
      <c r="BB1570" s="778"/>
      <c r="BC1570" s="778"/>
      <c r="BD1570" s="778"/>
      <c r="BE1570" s="778"/>
      <c r="BF1570" s="778"/>
      <c r="BG1570" s="778"/>
      <c r="BH1570" s="778"/>
      <c r="BI1570" s="778"/>
      <c r="BJ1570" s="778"/>
      <c r="BK1570" s="778"/>
      <c r="BL1570" s="778"/>
      <c r="BM1570" s="778"/>
      <c r="BN1570" s="778"/>
      <c r="BO1570" s="778"/>
      <c r="BP1570" s="778"/>
      <c r="BQ1570" s="778"/>
      <c r="BR1570" s="778"/>
      <c r="BS1570" s="778"/>
      <c r="BT1570" s="778"/>
      <c r="BU1570" s="778"/>
      <c r="BV1570" s="778"/>
      <c r="BW1570" s="778"/>
      <c r="BX1570" s="778"/>
      <c r="BY1570" s="778"/>
      <c r="BZ1570" s="778"/>
      <c r="CA1570" s="778"/>
      <c r="CB1570" s="778"/>
      <c r="CC1570" s="778"/>
      <c r="CD1570" s="778"/>
      <c r="CE1570" s="778"/>
      <c r="CF1570" s="778"/>
      <c r="CG1570" s="778"/>
      <c r="CH1570" s="778"/>
      <c r="CI1570" s="778"/>
      <c r="CJ1570" s="778"/>
      <c r="CK1570" s="778"/>
      <c r="CL1570" s="778"/>
      <c r="CM1570" s="778"/>
      <c r="CN1570" s="778"/>
      <c r="CO1570" s="778"/>
      <c r="CP1570" s="778"/>
      <c r="CQ1570" s="778"/>
      <c r="CR1570" s="778"/>
      <c r="CS1570" s="778"/>
      <c r="CT1570" s="778"/>
      <c r="CU1570" s="778"/>
      <c r="CV1570" s="778"/>
      <c r="CW1570" s="778"/>
      <c r="CX1570" s="778"/>
      <c r="CY1570" s="778"/>
      <c r="CZ1570" s="778"/>
      <c r="DA1570" s="778"/>
      <c r="DB1570" s="778"/>
      <c r="DC1570" s="778"/>
      <c r="DD1570" s="778"/>
      <c r="DE1570" s="778"/>
      <c r="DF1570" s="778"/>
      <c r="DG1570" s="778"/>
      <c r="DH1570" s="778"/>
      <c r="DI1570" s="778"/>
      <c r="DJ1570" s="778"/>
      <c r="DK1570" s="778"/>
      <c r="DL1570" s="778"/>
      <c r="DM1570" s="778"/>
      <c r="DN1570" s="778"/>
      <c r="DO1570" s="778"/>
      <c r="DP1570" s="778"/>
      <c r="DQ1570" s="778"/>
      <c r="DR1570" s="778"/>
      <c r="DS1570" s="778"/>
      <c r="DT1570" s="778"/>
      <c r="DU1570" s="778"/>
      <c r="DV1570" s="778"/>
      <c r="DW1570" s="778"/>
      <c r="DX1570" s="778"/>
      <c r="DY1570" s="778"/>
      <c r="DZ1570" s="778"/>
      <c r="EA1570" s="778"/>
      <c r="EB1570" s="778"/>
      <c r="EC1570" s="778"/>
      <c r="ED1570" s="778"/>
      <c r="EE1570" s="778"/>
      <c r="EF1570" s="778"/>
      <c r="EG1570" s="778"/>
      <c r="EH1570" s="778"/>
      <c r="EI1570" s="778"/>
      <c r="EJ1570" s="778"/>
      <c r="EK1570" s="778"/>
      <c r="EL1570" s="778"/>
      <c r="EM1570" s="778"/>
      <c r="EN1570" s="778"/>
      <c r="EO1570" s="778"/>
      <c r="EP1570" s="778"/>
      <c r="EQ1570" s="778"/>
      <c r="ER1570" s="778"/>
      <c r="ES1570" s="778"/>
      <c r="ET1570" s="778"/>
      <c r="EU1570" s="778"/>
      <c r="EV1570" s="778"/>
      <c r="EW1570" s="778"/>
      <c r="EX1570" s="778"/>
      <c r="EY1570" s="778"/>
      <c r="EZ1570" s="778"/>
      <c r="FA1570" s="778"/>
      <c r="FB1570" s="778"/>
      <c r="FC1570" s="778"/>
      <c r="FD1570" s="778"/>
      <c r="FE1570" s="778"/>
      <c r="FF1570" s="778"/>
      <c r="FG1570" s="778"/>
      <c r="FH1570" s="778"/>
      <c r="FI1570" s="778"/>
      <c r="FJ1570" s="778"/>
      <c r="FK1570" s="778"/>
      <c r="FL1570" s="778"/>
      <c r="FM1570" s="778"/>
      <c r="FN1570" s="778"/>
      <c r="FO1570" s="778"/>
      <c r="FP1570" s="778"/>
      <c r="FQ1570" s="778"/>
      <c r="FR1570" s="778"/>
      <c r="FS1570" s="778"/>
      <c r="FT1570" s="778"/>
      <c r="FU1570" s="778"/>
      <c r="FV1570" s="778"/>
      <c r="FW1570" s="778"/>
      <c r="FX1570" s="778"/>
      <c r="FY1570" s="778"/>
      <c r="FZ1570" s="778"/>
      <c r="GA1570" s="778"/>
      <c r="GB1570" s="778"/>
      <c r="GC1570" s="778"/>
      <c r="GD1570" s="778"/>
      <c r="GE1570" s="778"/>
      <c r="GF1570" s="778"/>
      <c r="GG1570" s="778"/>
      <c r="GH1570" s="778"/>
      <c r="GI1570" s="778"/>
      <c r="GJ1570" s="778"/>
      <c r="GK1570" s="778"/>
      <c r="GL1570" s="778"/>
      <c r="GM1570" s="778"/>
      <c r="GN1570" s="778"/>
      <c r="GO1570" s="778"/>
      <c r="GP1570" s="778"/>
      <c r="GQ1570" s="778"/>
      <c r="GR1570" s="778"/>
      <c r="GS1570" s="778"/>
      <c r="GT1570" s="778"/>
      <c r="GU1570" s="778"/>
      <c r="GV1570" s="778"/>
      <c r="GW1570" s="778"/>
      <c r="GX1570" s="778"/>
      <c r="GY1570" s="778"/>
      <c r="GZ1570" s="778"/>
      <c r="HA1570" s="778"/>
      <c r="HB1570" s="778"/>
      <c r="HC1570" s="778"/>
      <c r="HD1570" s="778"/>
      <c r="HE1570" s="778"/>
      <c r="HF1570" s="778"/>
      <c r="HG1570" s="778"/>
      <c r="HH1570" s="778"/>
    </row>
    <row r="1571" spans="1:216" s="782" customFormat="1">
      <c r="A1571" s="779"/>
      <c r="B1571" s="780"/>
      <c r="C1571" s="780"/>
      <c r="D1571" s="780"/>
      <c r="E1571" s="780"/>
      <c r="F1571" s="780"/>
      <c r="G1571" s="780"/>
      <c r="H1571" s="780"/>
      <c r="I1571" s="780"/>
      <c r="J1571" s="780"/>
      <c r="K1571" s="780"/>
      <c r="L1571" s="780"/>
      <c r="M1571" s="780"/>
      <c r="N1571" s="780"/>
      <c r="O1571" s="780"/>
      <c r="P1571" s="780"/>
      <c r="Q1571" s="781"/>
      <c r="R1571" s="778"/>
      <c r="S1571" s="778"/>
      <c r="T1571" s="778"/>
      <c r="U1571" s="778"/>
      <c r="V1571" s="778"/>
      <c r="W1571" s="778"/>
      <c r="X1571" s="778"/>
      <c r="Y1571" s="778"/>
      <c r="Z1571" s="778"/>
      <c r="AA1571" s="778"/>
      <c r="AB1571" s="778"/>
      <c r="AC1571" s="778"/>
      <c r="AD1571" s="778"/>
      <c r="AE1571" s="778"/>
      <c r="AF1571" s="778"/>
      <c r="AG1571" s="778"/>
      <c r="AH1571" s="778"/>
      <c r="AI1571" s="778"/>
      <c r="AJ1571" s="778"/>
      <c r="AK1571" s="778"/>
      <c r="AL1571" s="778"/>
      <c r="AM1571" s="778"/>
      <c r="AN1571" s="778"/>
      <c r="AO1571" s="778"/>
      <c r="AP1571" s="778"/>
      <c r="AQ1571" s="778"/>
      <c r="AR1571" s="778"/>
      <c r="AS1571" s="778"/>
      <c r="AT1571" s="778"/>
      <c r="AU1571" s="778"/>
      <c r="AV1571" s="778"/>
      <c r="AW1571" s="778"/>
      <c r="AX1571" s="778"/>
      <c r="AY1571" s="778"/>
      <c r="AZ1571" s="778"/>
      <c r="BA1571" s="778"/>
      <c r="BB1571" s="778"/>
      <c r="BC1571" s="778"/>
      <c r="BD1571" s="778"/>
      <c r="BE1571" s="778"/>
      <c r="BF1571" s="778"/>
      <c r="BG1571" s="778"/>
      <c r="BH1571" s="778"/>
      <c r="BI1571" s="778"/>
      <c r="BJ1571" s="778"/>
      <c r="BK1571" s="778"/>
      <c r="BL1571" s="778"/>
      <c r="BM1571" s="778"/>
      <c r="BN1571" s="778"/>
      <c r="BO1571" s="778"/>
      <c r="BP1571" s="778"/>
      <c r="BQ1571" s="778"/>
      <c r="BR1571" s="778"/>
      <c r="BS1571" s="778"/>
      <c r="BT1571" s="778"/>
      <c r="BU1571" s="778"/>
      <c r="BV1571" s="778"/>
      <c r="BW1571" s="778"/>
      <c r="BX1571" s="778"/>
      <c r="BY1571" s="778"/>
      <c r="BZ1571" s="778"/>
      <c r="CA1571" s="778"/>
      <c r="CB1571" s="778"/>
      <c r="CC1571" s="778"/>
      <c r="CD1571" s="778"/>
      <c r="CE1571" s="778"/>
      <c r="CF1571" s="778"/>
      <c r="CG1571" s="778"/>
      <c r="CH1571" s="778"/>
      <c r="CI1571" s="778"/>
      <c r="CJ1571" s="778"/>
      <c r="CK1571" s="778"/>
      <c r="CL1571" s="778"/>
      <c r="CM1571" s="778"/>
      <c r="CN1571" s="778"/>
      <c r="CO1571" s="778"/>
      <c r="CP1571" s="778"/>
      <c r="CQ1571" s="778"/>
      <c r="CR1571" s="778"/>
      <c r="CS1571" s="778"/>
      <c r="CT1571" s="778"/>
      <c r="CU1571" s="778"/>
      <c r="CV1571" s="778"/>
      <c r="CW1571" s="778"/>
      <c r="CX1571" s="778"/>
      <c r="CY1571" s="778"/>
      <c r="CZ1571" s="778"/>
      <c r="DA1571" s="778"/>
      <c r="DB1571" s="778"/>
      <c r="DC1571" s="778"/>
      <c r="DD1571" s="778"/>
      <c r="DE1571" s="778"/>
      <c r="DF1571" s="778"/>
      <c r="DG1571" s="778"/>
      <c r="DH1571" s="778"/>
      <c r="DI1571" s="778"/>
      <c r="DJ1571" s="778"/>
      <c r="DK1571" s="778"/>
      <c r="DL1571" s="778"/>
      <c r="DM1571" s="778"/>
      <c r="DN1571" s="778"/>
      <c r="DO1571" s="778"/>
      <c r="DP1571" s="778"/>
      <c r="DQ1571" s="778"/>
      <c r="DR1571" s="778"/>
      <c r="DS1571" s="778"/>
      <c r="DT1571" s="778"/>
      <c r="DU1571" s="778"/>
      <c r="DV1571" s="778"/>
      <c r="DW1571" s="778"/>
      <c r="DX1571" s="778"/>
      <c r="DY1571" s="778"/>
      <c r="DZ1571" s="778"/>
      <c r="EA1571" s="778"/>
      <c r="EB1571" s="778"/>
      <c r="EC1571" s="778"/>
      <c r="ED1571" s="778"/>
      <c r="EE1571" s="778"/>
      <c r="EF1571" s="778"/>
      <c r="EG1571" s="778"/>
      <c r="EH1571" s="778"/>
      <c r="EI1571" s="778"/>
      <c r="EJ1571" s="778"/>
      <c r="EK1571" s="778"/>
      <c r="EL1571" s="778"/>
      <c r="EM1571" s="778"/>
      <c r="EN1571" s="778"/>
      <c r="EO1571" s="778"/>
      <c r="EP1571" s="778"/>
      <c r="EQ1571" s="778"/>
      <c r="ER1571" s="778"/>
      <c r="ES1571" s="778"/>
      <c r="ET1571" s="778"/>
      <c r="EU1571" s="778"/>
      <c r="EV1571" s="778"/>
      <c r="EW1571" s="778"/>
      <c r="EX1571" s="778"/>
      <c r="EY1571" s="778"/>
      <c r="EZ1571" s="778"/>
      <c r="FA1571" s="778"/>
      <c r="FB1571" s="778"/>
      <c r="FC1571" s="778"/>
      <c r="FD1571" s="778"/>
      <c r="FE1571" s="778"/>
      <c r="FF1571" s="778"/>
      <c r="FG1571" s="778"/>
      <c r="FH1571" s="778"/>
      <c r="FI1571" s="778"/>
      <c r="FJ1571" s="778"/>
      <c r="FK1571" s="778"/>
      <c r="FL1571" s="778"/>
      <c r="FM1571" s="778"/>
      <c r="FN1571" s="778"/>
      <c r="FO1571" s="778"/>
      <c r="FP1571" s="778"/>
      <c r="FQ1571" s="778"/>
      <c r="FR1571" s="778"/>
      <c r="FS1571" s="778"/>
      <c r="FT1571" s="778"/>
      <c r="FU1571" s="778"/>
      <c r="FV1571" s="778"/>
      <c r="FW1571" s="778"/>
      <c r="FX1571" s="778"/>
      <c r="FY1571" s="778"/>
      <c r="FZ1571" s="778"/>
      <c r="GA1571" s="778"/>
      <c r="GB1571" s="778"/>
      <c r="GC1571" s="778"/>
      <c r="GD1571" s="778"/>
      <c r="GE1571" s="778"/>
      <c r="GF1571" s="778"/>
      <c r="GG1571" s="778"/>
      <c r="GH1571" s="778"/>
      <c r="GI1571" s="778"/>
      <c r="GJ1571" s="778"/>
      <c r="GK1571" s="778"/>
      <c r="GL1571" s="778"/>
      <c r="GM1571" s="778"/>
      <c r="GN1571" s="778"/>
      <c r="GO1571" s="778"/>
      <c r="GP1571" s="778"/>
      <c r="GQ1571" s="778"/>
      <c r="GR1571" s="778"/>
      <c r="GS1571" s="778"/>
      <c r="GT1571" s="778"/>
      <c r="GU1571" s="778"/>
      <c r="GV1571" s="778"/>
      <c r="GW1571" s="778"/>
      <c r="GX1571" s="778"/>
      <c r="GY1571" s="778"/>
      <c r="GZ1571" s="778"/>
      <c r="HA1571" s="778"/>
      <c r="HB1571" s="778"/>
      <c r="HC1571" s="778"/>
      <c r="HD1571" s="778"/>
      <c r="HE1571" s="778"/>
      <c r="HF1571" s="778"/>
      <c r="HG1571" s="778"/>
      <c r="HH1571" s="778"/>
    </row>
    <row r="1572" spans="1:216" s="782" customFormat="1">
      <c r="A1572" s="779"/>
      <c r="B1572" s="780"/>
      <c r="C1572" s="780"/>
      <c r="D1572" s="780"/>
      <c r="E1572" s="780"/>
      <c r="F1572" s="780"/>
      <c r="G1572" s="780"/>
      <c r="H1572" s="780"/>
      <c r="I1572" s="780"/>
      <c r="J1572" s="780"/>
      <c r="K1572" s="780"/>
      <c r="L1572" s="780"/>
      <c r="M1572" s="780"/>
      <c r="N1572" s="780"/>
      <c r="O1572" s="780"/>
      <c r="P1572" s="780"/>
      <c r="Q1572" s="781"/>
      <c r="R1572" s="778"/>
      <c r="S1572" s="778"/>
      <c r="T1572" s="778"/>
      <c r="U1572" s="778"/>
      <c r="V1572" s="778"/>
      <c r="W1572" s="778"/>
      <c r="X1572" s="778"/>
      <c r="Y1572" s="778"/>
      <c r="Z1572" s="778"/>
      <c r="AA1572" s="778"/>
      <c r="AB1572" s="778"/>
      <c r="AC1572" s="778"/>
      <c r="AD1572" s="778"/>
      <c r="AE1572" s="778"/>
      <c r="AF1572" s="778"/>
      <c r="AG1572" s="778"/>
      <c r="AH1572" s="778"/>
      <c r="AI1572" s="778"/>
      <c r="AJ1572" s="778"/>
      <c r="AK1572" s="778"/>
      <c r="AL1572" s="778"/>
      <c r="AM1572" s="778"/>
      <c r="AN1572" s="778"/>
      <c r="AO1572" s="778"/>
      <c r="AP1572" s="778"/>
      <c r="AQ1572" s="778"/>
      <c r="AR1572" s="778"/>
      <c r="AS1572" s="778"/>
      <c r="AT1572" s="778"/>
      <c r="AU1572" s="778"/>
      <c r="AV1572" s="778"/>
      <c r="AW1572" s="778"/>
      <c r="AX1572" s="778"/>
      <c r="AY1572" s="778"/>
      <c r="AZ1572" s="778"/>
      <c r="BA1572" s="778"/>
      <c r="BB1572" s="778"/>
      <c r="BC1572" s="778"/>
      <c r="BD1572" s="778"/>
      <c r="BE1572" s="778"/>
      <c r="BF1572" s="778"/>
      <c r="BG1572" s="778"/>
      <c r="BH1572" s="778"/>
      <c r="BI1572" s="778"/>
      <c r="BJ1572" s="778"/>
      <c r="BK1572" s="778"/>
      <c r="BL1572" s="778"/>
      <c r="BM1572" s="778"/>
      <c r="BN1572" s="778"/>
      <c r="BO1572" s="778"/>
      <c r="BP1572" s="778"/>
      <c r="BQ1572" s="778"/>
      <c r="BR1572" s="778"/>
      <c r="BS1572" s="778"/>
      <c r="BT1572" s="778"/>
      <c r="BU1572" s="778"/>
      <c r="BV1572" s="778"/>
      <c r="BW1572" s="778"/>
      <c r="BX1572" s="778"/>
      <c r="BY1572" s="778"/>
      <c r="BZ1572" s="778"/>
      <c r="CA1572" s="778"/>
      <c r="CB1572" s="778"/>
      <c r="CC1572" s="778"/>
      <c r="CD1572" s="778"/>
      <c r="CE1572" s="778"/>
      <c r="CF1572" s="778"/>
      <c r="CG1572" s="778"/>
      <c r="CH1572" s="778"/>
      <c r="CI1572" s="778"/>
      <c r="CJ1572" s="778"/>
      <c r="CK1572" s="778"/>
      <c r="CL1572" s="778"/>
      <c r="CM1572" s="778"/>
      <c r="CN1572" s="778"/>
      <c r="CO1572" s="778"/>
      <c r="CP1572" s="778"/>
      <c r="CQ1572" s="778"/>
      <c r="CR1572" s="778"/>
      <c r="CS1572" s="778"/>
      <c r="CT1572" s="778"/>
      <c r="CU1572" s="778"/>
      <c r="CV1572" s="778"/>
      <c r="CW1572" s="778"/>
      <c r="CX1572" s="778"/>
      <c r="CY1572" s="778"/>
      <c r="CZ1572" s="778"/>
      <c r="DA1572" s="778"/>
      <c r="DB1572" s="778"/>
      <c r="DC1572" s="778"/>
      <c r="DD1572" s="778"/>
      <c r="DE1572" s="778"/>
      <c r="DF1572" s="778"/>
      <c r="DG1572" s="778"/>
      <c r="DH1572" s="778"/>
      <c r="DI1572" s="778"/>
      <c r="DJ1572" s="778"/>
      <c r="DK1572" s="778"/>
      <c r="DL1572" s="778"/>
      <c r="DM1572" s="778"/>
      <c r="DN1572" s="778"/>
      <c r="DO1572" s="778"/>
      <c r="DP1572" s="778"/>
      <c r="DQ1572" s="778"/>
      <c r="DR1572" s="778"/>
      <c r="DS1572" s="778"/>
      <c r="DT1572" s="778"/>
      <c r="DU1572" s="778"/>
      <c r="DV1572" s="778"/>
      <c r="DW1572" s="778"/>
      <c r="DX1572" s="778"/>
      <c r="DY1572" s="778"/>
      <c r="DZ1572" s="778"/>
      <c r="EA1572" s="778"/>
      <c r="EB1572" s="778"/>
      <c r="EC1572" s="778"/>
      <c r="ED1572" s="778"/>
      <c r="EE1572" s="778"/>
      <c r="EF1572" s="778"/>
      <c r="EG1572" s="778"/>
      <c r="EH1572" s="778"/>
      <c r="EI1572" s="778"/>
      <c r="EJ1572" s="778"/>
      <c r="EK1572" s="778"/>
      <c r="EL1572" s="778"/>
      <c r="EM1572" s="778"/>
      <c r="EN1572" s="778"/>
      <c r="EO1572" s="778"/>
      <c r="EP1572" s="778"/>
      <c r="EQ1572" s="778"/>
      <c r="ER1572" s="778"/>
      <c r="ES1572" s="778"/>
      <c r="ET1572" s="778"/>
      <c r="EU1572" s="778"/>
      <c r="EV1572" s="778"/>
      <c r="EW1572" s="778"/>
      <c r="EX1572" s="778"/>
      <c r="EY1572" s="778"/>
      <c r="EZ1572" s="778"/>
      <c r="FA1572" s="778"/>
      <c r="FB1572" s="778"/>
      <c r="FC1572" s="778"/>
      <c r="FD1572" s="778"/>
      <c r="FE1572" s="778"/>
      <c r="FF1572" s="778"/>
      <c r="FG1572" s="778"/>
      <c r="FH1572" s="778"/>
      <c r="FI1572" s="778"/>
      <c r="FJ1572" s="778"/>
      <c r="FK1572" s="778"/>
      <c r="FL1572" s="778"/>
      <c r="FM1572" s="778"/>
      <c r="FN1572" s="778"/>
      <c r="FO1572" s="778"/>
      <c r="FP1572" s="778"/>
      <c r="FQ1572" s="778"/>
      <c r="FR1572" s="778"/>
      <c r="FS1572" s="778"/>
      <c r="FT1572" s="778"/>
      <c r="FU1572" s="778"/>
      <c r="FV1572" s="778"/>
      <c r="FW1572" s="778"/>
      <c r="FX1572" s="778"/>
      <c r="FY1572" s="778"/>
      <c r="FZ1572" s="778"/>
      <c r="GA1572" s="778"/>
      <c r="GB1572" s="778"/>
      <c r="GC1572" s="778"/>
      <c r="GD1572" s="778"/>
      <c r="GE1572" s="778"/>
      <c r="GF1572" s="778"/>
      <c r="GG1572" s="778"/>
      <c r="GH1572" s="778"/>
      <c r="GI1572" s="778"/>
      <c r="GJ1572" s="778"/>
      <c r="GK1572" s="778"/>
      <c r="GL1572" s="778"/>
      <c r="GM1572" s="778"/>
      <c r="GN1572" s="778"/>
      <c r="GO1572" s="778"/>
      <c r="GP1572" s="778"/>
      <c r="GQ1572" s="778"/>
      <c r="GR1572" s="778"/>
      <c r="GS1572" s="778"/>
      <c r="GT1572" s="778"/>
      <c r="GU1572" s="778"/>
      <c r="GV1572" s="778"/>
      <c r="GW1572" s="778"/>
      <c r="GX1572" s="778"/>
      <c r="GY1572" s="778"/>
      <c r="GZ1572" s="778"/>
      <c r="HA1572" s="778"/>
      <c r="HB1572" s="778"/>
      <c r="HC1572" s="778"/>
      <c r="HD1572" s="778"/>
      <c r="HE1572" s="778"/>
      <c r="HF1572" s="778"/>
      <c r="HG1572" s="778"/>
      <c r="HH1572" s="778"/>
    </row>
    <row r="1573" spans="1:216" s="782" customFormat="1">
      <c r="A1573" s="779"/>
      <c r="B1573" s="780"/>
      <c r="C1573" s="780"/>
      <c r="D1573" s="780"/>
      <c r="E1573" s="780"/>
      <c r="F1573" s="780"/>
      <c r="G1573" s="780"/>
      <c r="H1573" s="780"/>
      <c r="I1573" s="780"/>
      <c r="J1573" s="780"/>
      <c r="K1573" s="780"/>
      <c r="L1573" s="780"/>
      <c r="M1573" s="780"/>
      <c r="N1573" s="780"/>
      <c r="O1573" s="780"/>
      <c r="P1573" s="780"/>
      <c r="Q1573" s="781"/>
      <c r="R1573" s="778"/>
      <c r="S1573" s="778"/>
      <c r="T1573" s="778"/>
      <c r="U1573" s="778"/>
      <c r="V1573" s="778"/>
      <c r="W1573" s="778"/>
      <c r="X1573" s="778"/>
      <c r="Y1573" s="778"/>
      <c r="Z1573" s="778"/>
      <c r="AA1573" s="778"/>
      <c r="AB1573" s="778"/>
      <c r="AC1573" s="778"/>
      <c r="AD1573" s="778"/>
      <c r="AE1573" s="778"/>
      <c r="AF1573" s="778"/>
      <c r="AG1573" s="778"/>
      <c r="AH1573" s="778"/>
      <c r="AI1573" s="778"/>
      <c r="AJ1573" s="778"/>
      <c r="AK1573" s="778"/>
      <c r="AL1573" s="778"/>
      <c r="AM1573" s="778"/>
      <c r="AN1573" s="778"/>
      <c r="AO1573" s="778"/>
      <c r="AP1573" s="778"/>
      <c r="AQ1573" s="778"/>
      <c r="AR1573" s="778"/>
      <c r="AS1573" s="778"/>
      <c r="AT1573" s="778"/>
      <c r="AU1573" s="778"/>
      <c r="AV1573" s="778"/>
      <c r="AW1573" s="778"/>
      <c r="AX1573" s="778"/>
      <c r="AY1573" s="778"/>
      <c r="AZ1573" s="778"/>
      <c r="BA1573" s="778"/>
      <c r="BB1573" s="778"/>
      <c r="BC1573" s="778"/>
      <c r="BD1573" s="778"/>
      <c r="BE1573" s="778"/>
      <c r="BF1573" s="778"/>
      <c r="BG1573" s="778"/>
      <c r="BH1573" s="778"/>
      <c r="BI1573" s="778"/>
      <c r="BJ1573" s="778"/>
      <c r="BK1573" s="778"/>
      <c r="BL1573" s="778"/>
      <c r="BM1573" s="778"/>
      <c r="BN1573" s="778"/>
      <c r="BO1573" s="778"/>
      <c r="BP1573" s="778"/>
      <c r="BQ1573" s="778"/>
      <c r="BR1573" s="778"/>
      <c r="BS1573" s="778"/>
      <c r="BT1573" s="778"/>
      <c r="BU1573" s="778"/>
      <c r="BV1573" s="778"/>
      <c r="BW1573" s="778"/>
      <c r="BX1573" s="778"/>
      <c r="BY1573" s="778"/>
      <c r="BZ1573" s="778"/>
      <c r="CA1573" s="778"/>
      <c r="CB1573" s="778"/>
      <c r="CC1573" s="778"/>
      <c r="CD1573" s="778"/>
      <c r="CE1573" s="778"/>
      <c r="CF1573" s="778"/>
      <c r="CG1573" s="778"/>
      <c r="CH1573" s="778"/>
      <c r="CI1573" s="778"/>
      <c r="CJ1573" s="778"/>
      <c r="CK1573" s="778"/>
      <c r="CL1573" s="778"/>
      <c r="CM1573" s="778"/>
      <c r="CN1573" s="778"/>
      <c r="CO1573" s="778"/>
      <c r="CP1573" s="778"/>
      <c r="CQ1573" s="778"/>
      <c r="CR1573" s="778"/>
      <c r="CS1573" s="778"/>
      <c r="CT1573" s="778"/>
      <c r="CU1573" s="778"/>
      <c r="CV1573" s="778"/>
      <c r="CW1573" s="778"/>
      <c r="CX1573" s="778"/>
      <c r="CY1573" s="778"/>
      <c r="CZ1573" s="778"/>
      <c r="DA1573" s="778"/>
      <c r="DB1573" s="778"/>
      <c r="DC1573" s="778"/>
      <c r="DD1573" s="778"/>
      <c r="DE1573" s="778"/>
      <c r="DF1573" s="778"/>
      <c r="DG1573" s="778"/>
      <c r="DH1573" s="778"/>
      <c r="DI1573" s="778"/>
      <c r="DJ1573" s="778"/>
      <c r="DK1573" s="778"/>
      <c r="DL1573" s="778"/>
      <c r="DM1573" s="778"/>
      <c r="DN1573" s="778"/>
      <c r="DO1573" s="778"/>
      <c r="DP1573" s="778"/>
      <c r="DQ1573" s="778"/>
      <c r="DR1573" s="778"/>
      <c r="DS1573" s="778"/>
      <c r="DT1573" s="778"/>
      <c r="DU1573" s="778"/>
      <c r="DV1573" s="778"/>
      <c r="DW1573" s="778"/>
      <c r="DX1573" s="778"/>
      <c r="DY1573" s="778"/>
      <c r="DZ1573" s="778"/>
      <c r="EA1573" s="778"/>
      <c r="EB1573" s="778"/>
      <c r="EC1573" s="778"/>
      <c r="ED1573" s="778"/>
      <c r="EE1573" s="778"/>
      <c r="EF1573" s="778"/>
      <c r="EG1573" s="778"/>
      <c r="EH1573" s="778"/>
      <c r="EI1573" s="778"/>
      <c r="EJ1573" s="778"/>
      <c r="EK1573" s="778"/>
      <c r="EL1573" s="778"/>
      <c r="EM1573" s="778"/>
      <c r="EN1573" s="778"/>
      <c r="EO1573" s="778"/>
      <c r="EP1573" s="778"/>
      <c r="EQ1573" s="778"/>
      <c r="ER1573" s="778"/>
      <c r="ES1573" s="778"/>
      <c r="ET1573" s="778"/>
      <c r="EU1573" s="778"/>
      <c r="EV1573" s="778"/>
      <c r="EW1573" s="778"/>
      <c r="EX1573" s="778"/>
      <c r="EY1573" s="778"/>
      <c r="EZ1573" s="778"/>
      <c r="FA1573" s="778"/>
      <c r="FB1573" s="778"/>
      <c r="FC1573" s="778"/>
      <c r="FD1573" s="778"/>
      <c r="FE1573" s="778"/>
      <c r="FF1573" s="778"/>
      <c r="FG1573" s="778"/>
      <c r="FH1573" s="778"/>
      <c r="FI1573" s="778"/>
      <c r="FJ1573" s="778"/>
      <c r="FK1573" s="778"/>
      <c r="FL1573" s="778"/>
      <c r="FM1573" s="778"/>
      <c r="FN1573" s="778"/>
      <c r="FO1573" s="778"/>
      <c r="FP1573" s="778"/>
      <c r="FQ1573" s="778"/>
      <c r="FR1573" s="778"/>
      <c r="FS1573" s="778"/>
      <c r="FT1573" s="778"/>
      <c r="FU1573" s="778"/>
      <c r="FV1573" s="778"/>
      <c r="FW1573" s="778"/>
      <c r="FX1573" s="778"/>
      <c r="FY1573" s="778"/>
      <c r="FZ1573" s="778"/>
      <c r="GA1573" s="778"/>
      <c r="GB1573" s="778"/>
      <c r="GC1573" s="778"/>
      <c r="GD1573" s="778"/>
      <c r="GE1573" s="778"/>
      <c r="GF1573" s="778"/>
      <c r="GG1573" s="778"/>
      <c r="GH1573" s="778"/>
      <c r="GI1573" s="778"/>
      <c r="GJ1573" s="778"/>
      <c r="GK1573" s="778"/>
      <c r="GL1573" s="778"/>
      <c r="GM1573" s="778"/>
      <c r="GN1573" s="778"/>
      <c r="GO1573" s="778"/>
      <c r="GP1573" s="778"/>
      <c r="GQ1573" s="778"/>
      <c r="GR1573" s="778"/>
      <c r="GS1573" s="778"/>
      <c r="GT1573" s="778"/>
      <c r="GU1573" s="778"/>
      <c r="GV1573" s="778"/>
      <c r="GW1573" s="778"/>
      <c r="GX1573" s="778"/>
      <c r="GY1573" s="778"/>
      <c r="GZ1573" s="778"/>
      <c r="HA1573" s="778"/>
      <c r="HB1573" s="778"/>
      <c r="HC1573" s="778"/>
      <c r="HD1573" s="778"/>
      <c r="HE1573" s="778"/>
      <c r="HF1573" s="778"/>
      <c r="HG1573" s="778"/>
      <c r="HH1573" s="778"/>
    </row>
    <row r="1574" spans="1:216" s="782" customFormat="1">
      <c r="A1574" s="779"/>
      <c r="B1574" s="780"/>
      <c r="C1574" s="780"/>
      <c r="D1574" s="780"/>
      <c r="E1574" s="780"/>
      <c r="F1574" s="780"/>
      <c r="G1574" s="780"/>
      <c r="H1574" s="780"/>
      <c r="I1574" s="780"/>
      <c r="J1574" s="780"/>
      <c r="K1574" s="780"/>
      <c r="L1574" s="780"/>
      <c r="M1574" s="780"/>
      <c r="N1574" s="780"/>
      <c r="O1574" s="780"/>
      <c r="P1574" s="780"/>
      <c r="Q1574" s="781"/>
      <c r="R1574" s="778"/>
      <c r="S1574" s="778"/>
      <c r="T1574" s="778"/>
      <c r="U1574" s="778"/>
      <c r="V1574" s="778"/>
      <c r="W1574" s="778"/>
      <c r="X1574" s="778"/>
      <c r="Y1574" s="778"/>
      <c r="Z1574" s="778"/>
      <c r="AA1574" s="778"/>
      <c r="AB1574" s="778"/>
      <c r="AC1574" s="778"/>
      <c r="AD1574" s="778"/>
      <c r="AE1574" s="778"/>
      <c r="AF1574" s="778"/>
      <c r="AG1574" s="778"/>
      <c r="AH1574" s="778"/>
      <c r="AI1574" s="778"/>
      <c r="AJ1574" s="778"/>
      <c r="AK1574" s="778"/>
      <c r="AL1574" s="778"/>
      <c r="AM1574" s="778"/>
      <c r="AN1574" s="778"/>
      <c r="AO1574" s="778"/>
      <c r="AP1574" s="778"/>
      <c r="AQ1574" s="778"/>
      <c r="AR1574" s="778"/>
      <c r="AS1574" s="778"/>
      <c r="AT1574" s="778"/>
      <c r="AU1574" s="778"/>
      <c r="AV1574" s="778"/>
      <c r="AW1574" s="778"/>
      <c r="AX1574" s="778"/>
      <c r="AY1574" s="778"/>
      <c r="AZ1574" s="778"/>
      <c r="BA1574" s="778"/>
      <c r="BB1574" s="778"/>
      <c r="BC1574" s="778"/>
      <c r="BD1574" s="778"/>
      <c r="BE1574" s="778"/>
      <c r="BF1574" s="778"/>
      <c r="BG1574" s="778"/>
      <c r="BH1574" s="778"/>
      <c r="BI1574" s="778"/>
      <c r="BJ1574" s="778"/>
      <c r="BK1574" s="778"/>
      <c r="BL1574" s="778"/>
      <c r="BM1574" s="778"/>
      <c r="BN1574" s="778"/>
      <c r="BO1574" s="778"/>
      <c r="BP1574" s="778"/>
      <c r="BQ1574" s="778"/>
      <c r="BR1574" s="778"/>
      <c r="BS1574" s="778"/>
      <c r="BT1574" s="778"/>
      <c r="BU1574" s="778"/>
      <c r="BV1574" s="778"/>
      <c r="BW1574" s="778"/>
      <c r="BX1574" s="778"/>
      <c r="BY1574" s="778"/>
      <c r="BZ1574" s="778"/>
      <c r="CA1574" s="778"/>
      <c r="CB1574" s="778"/>
      <c r="CC1574" s="778"/>
      <c r="CD1574" s="778"/>
      <c r="CE1574" s="778"/>
      <c r="CF1574" s="778"/>
      <c r="CG1574" s="778"/>
      <c r="CH1574" s="778"/>
      <c r="CI1574" s="778"/>
      <c r="CJ1574" s="778"/>
      <c r="CK1574" s="778"/>
      <c r="CL1574" s="778"/>
      <c r="CM1574" s="778"/>
      <c r="CN1574" s="778"/>
      <c r="CO1574" s="778"/>
      <c r="CP1574" s="778"/>
      <c r="CQ1574" s="778"/>
      <c r="CR1574" s="778"/>
      <c r="CS1574" s="778"/>
      <c r="CT1574" s="778"/>
      <c r="CU1574" s="778"/>
      <c r="CV1574" s="778"/>
      <c r="CW1574" s="778"/>
      <c r="CX1574" s="778"/>
      <c r="CY1574" s="778"/>
      <c r="CZ1574" s="778"/>
      <c r="DA1574" s="778"/>
      <c r="DB1574" s="778"/>
      <c r="DC1574" s="778"/>
      <c r="DD1574" s="778"/>
      <c r="DE1574" s="778"/>
      <c r="DF1574" s="778"/>
      <c r="DG1574" s="778"/>
      <c r="DH1574" s="778"/>
      <c r="DI1574" s="778"/>
      <c r="DJ1574" s="778"/>
      <c r="DK1574" s="778"/>
      <c r="DL1574" s="778"/>
      <c r="DM1574" s="778"/>
      <c r="DN1574" s="778"/>
      <c r="DO1574" s="778"/>
      <c r="DP1574" s="778"/>
      <c r="DQ1574" s="778"/>
      <c r="DR1574" s="778"/>
      <c r="DS1574" s="778"/>
      <c r="DT1574" s="778"/>
      <c r="DU1574" s="778"/>
      <c r="DV1574" s="778"/>
      <c r="DW1574" s="778"/>
      <c r="DX1574" s="778"/>
      <c r="DY1574" s="778"/>
      <c r="DZ1574" s="778"/>
      <c r="EA1574" s="778"/>
      <c r="EB1574" s="778"/>
      <c r="EC1574" s="778"/>
      <c r="ED1574" s="778"/>
      <c r="EE1574" s="778"/>
      <c r="EF1574" s="778"/>
      <c r="EG1574" s="778"/>
      <c r="EH1574" s="778"/>
      <c r="EI1574" s="778"/>
      <c r="EJ1574" s="778"/>
      <c r="EK1574" s="778"/>
      <c r="EL1574" s="778"/>
      <c r="EM1574" s="778"/>
      <c r="EN1574" s="778"/>
      <c r="EO1574" s="778"/>
      <c r="EP1574" s="778"/>
      <c r="EQ1574" s="778"/>
      <c r="ER1574" s="778"/>
      <c r="ES1574" s="778"/>
      <c r="ET1574" s="778"/>
      <c r="EU1574" s="778"/>
      <c r="EV1574" s="778"/>
      <c r="EW1574" s="778"/>
      <c r="EX1574" s="778"/>
      <c r="EY1574" s="778"/>
      <c r="EZ1574" s="778"/>
      <c r="FA1574" s="778"/>
      <c r="FB1574" s="778"/>
      <c r="FC1574" s="778"/>
      <c r="FD1574" s="778"/>
      <c r="FE1574" s="778"/>
      <c r="FF1574" s="778"/>
      <c r="FG1574" s="778"/>
      <c r="FH1574" s="778"/>
      <c r="FI1574" s="778"/>
      <c r="FJ1574" s="778"/>
      <c r="FK1574" s="778"/>
      <c r="FL1574" s="778"/>
      <c r="FM1574" s="778"/>
      <c r="FN1574" s="778"/>
      <c r="FO1574" s="778"/>
      <c r="FP1574" s="778"/>
      <c r="FQ1574" s="778"/>
      <c r="FR1574" s="778"/>
      <c r="FS1574" s="778"/>
      <c r="FT1574" s="778"/>
      <c r="FU1574" s="778"/>
      <c r="FV1574" s="778"/>
      <c r="FW1574" s="778"/>
      <c r="FX1574" s="778"/>
      <c r="FY1574" s="778"/>
      <c r="FZ1574" s="778"/>
      <c r="GA1574" s="778"/>
      <c r="GB1574" s="778"/>
      <c r="GC1574" s="778"/>
      <c r="GD1574" s="778"/>
      <c r="GE1574" s="778"/>
      <c r="GF1574" s="778"/>
      <c r="GG1574" s="778"/>
      <c r="GH1574" s="778"/>
      <c r="GI1574" s="778"/>
      <c r="GJ1574" s="778"/>
      <c r="GK1574" s="778"/>
      <c r="GL1574" s="778"/>
      <c r="GM1574" s="778"/>
      <c r="GN1574" s="778"/>
      <c r="GO1574" s="778"/>
      <c r="GP1574" s="778"/>
      <c r="GQ1574" s="778"/>
      <c r="GR1574" s="778"/>
      <c r="GS1574" s="778"/>
      <c r="GT1574" s="778"/>
      <c r="GU1574" s="778"/>
      <c r="GV1574" s="778"/>
      <c r="GW1574" s="778"/>
      <c r="GX1574" s="778"/>
      <c r="GY1574" s="778"/>
      <c r="GZ1574" s="778"/>
      <c r="HA1574" s="778"/>
      <c r="HB1574" s="778"/>
      <c r="HC1574" s="778"/>
      <c r="HD1574" s="778"/>
      <c r="HE1574" s="778"/>
      <c r="HF1574" s="778"/>
      <c r="HG1574" s="778"/>
      <c r="HH1574" s="778"/>
    </row>
    <row r="1575" spans="1:216" s="782" customFormat="1">
      <c r="A1575" s="779"/>
      <c r="B1575" s="780"/>
      <c r="C1575" s="780"/>
      <c r="D1575" s="780"/>
      <c r="E1575" s="780"/>
      <c r="F1575" s="780"/>
      <c r="G1575" s="780"/>
      <c r="H1575" s="780"/>
      <c r="I1575" s="780"/>
      <c r="J1575" s="780"/>
      <c r="K1575" s="780"/>
      <c r="L1575" s="780"/>
      <c r="M1575" s="780"/>
      <c r="N1575" s="780"/>
      <c r="O1575" s="780"/>
      <c r="P1575" s="780"/>
      <c r="Q1575" s="781"/>
      <c r="R1575" s="778"/>
      <c r="S1575" s="778"/>
      <c r="T1575" s="778"/>
      <c r="U1575" s="778"/>
      <c r="V1575" s="778"/>
      <c r="W1575" s="778"/>
      <c r="X1575" s="778"/>
      <c r="Y1575" s="778"/>
      <c r="Z1575" s="778"/>
      <c r="AA1575" s="778"/>
      <c r="AB1575" s="778"/>
      <c r="AC1575" s="778"/>
      <c r="AD1575" s="778"/>
      <c r="AE1575" s="778"/>
      <c r="AF1575" s="778"/>
      <c r="AG1575" s="778"/>
      <c r="AH1575" s="778"/>
      <c r="AI1575" s="778"/>
      <c r="AJ1575" s="778"/>
      <c r="AK1575" s="778"/>
      <c r="AL1575" s="778"/>
      <c r="AM1575" s="778"/>
      <c r="AN1575" s="778"/>
      <c r="AO1575" s="778"/>
      <c r="AP1575" s="778"/>
      <c r="AQ1575" s="778"/>
      <c r="AR1575" s="778"/>
      <c r="AS1575" s="778"/>
      <c r="AT1575" s="778"/>
      <c r="AU1575" s="778"/>
      <c r="AV1575" s="778"/>
      <c r="AW1575" s="778"/>
      <c r="AX1575" s="778"/>
      <c r="AY1575" s="778"/>
      <c r="AZ1575" s="778"/>
      <c r="BA1575" s="778"/>
      <c r="BB1575" s="778"/>
      <c r="BC1575" s="778"/>
      <c r="BD1575" s="778"/>
      <c r="BE1575" s="778"/>
      <c r="BF1575" s="778"/>
      <c r="BG1575" s="778"/>
      <c r="BH1575" s="778"/>
      <c r="BI1575" s="778"/>
      <c r="BJ1575" s="778"/>
      <c r="BK1575" s="778"/>
      <c r="BL1575" s="778"/>
      <c r="BM1575" s="778"/>
      <c r="BN1575" s="778"/>
      <c r="BO1575" s="778"/>
      <c r="BP1575" s="778"/>
      <c r="BQ1575" s="778"/>
      <c r="BR1575" s="778"/>
      <c r="BS1575" s="778"/>
      <c r="BT1575" s="778"/>
      <c r="BU1575" s="778"/>
      <c r="BV1575" s="778"/>
      <c r="BW1575" s="778"/>
      <c r="BX1575" s="778"/>
      <c r="BY1575" s="778"/>
      <c r="BZ1575" s="778"/>
      <c r="CA1575" s="778"/>
      <c r="CB1575" s="778"/>
      <c r="CC1575" s="778"/>
      <c r="CD1575" s="778"/>
      <c r="CE1575" s="778"/>
      <c r="CF1575" s="778"/>
      <c r="CG1575" s="778"/>
      <c r="CH1575" s="778"/>
      <c r="CI1575" s="778"/>
      <c r="CJ1575" s="778"/>
      <c r="CK1575" s="778"/>
      <c r="CL1575" s="778"/>
      <c r="CM1575" s="778"/>
      <c r="CN1575" s="778"/>
      <c r="CO1575" s="778"/>
      <c r="CP1575" s="778"/>
      <c r="CQ1575" s="778"/>
      <c r="CR1575" s="778"/>
      <c r="CS1575" s="778"/>
      <c r="CT1575" s="778"/>
      <c r="CU1575" s="778"/>
      <c r="CV1575" s="778"/>
      <c r="CW1575" s="778"/>
      <c r="CX1575" s="778"/>
      <c r="CY1575" s="778"/>
      <c r="CZ1575" s="778"/>
      <c r="DA1575" s="778"/>
      <c r="DB1575" s="778"/>
      <c r="DC1575" s="778"/>
      <c r="DD1575" s="778"/>
      <c r="DE1575" s="778"/>
      <c r="DF1575" s="778"/>
      <c r="DG1575" s="778"/>
      <c r="DH1575" s="778"/>
      <c r="DI1575" s="778"/>
      <c r="DJ1575" s="778"/>
      <c r="DK1575" s="778"/>
      <c r="DL1575" s="778"/>
      <c r="DM1575" s="778"/>
      <c r="DN1575" s="778"/>
      <c r="DO1575" s="778"/>
      <c r="DP1575" s="778"/>
      <c r="DQ1575" s="778"/>
      <c r="DR1575" s="778"/>
      <c r="DS1575" s="778"/>
      <c r="DT1575" s="778"/>
      <c r="DU1575" s="778"/>
      <c r="DV1575" s="778"/>
      <c r="DW1575" s="778"/>
      <c r="DX1575" s="778"/>
      <c r="DY1575" s="778"/>
      <c r="DZ1575" s="778"/>
      <c r="EA1575" s="778"/>
      <c r="EB1575" s="778"/>
      <c r="EC1575" s="778"/>
      <c r="ED1575" s="778"/>
      <c r="EE1575" s="778"/>
      <c r="EF1575" s="778"/>
      <c r="EG1575" s="778"/>
      <c r="EH1575" s="778"/>
      <c r="EI1575" s="778"/>
      <c r="EJ1575" s="778"/>
      <c r="EK1575" s="778"/>
      <c r="EL1575" s="778"/>
      <c r="EM1575" s="778"/>
      <c r="EN1575" s="778"/>
      <c r="EO1575" s="778"/>
      <c r="EP1575" s="778"/>
      <c r="EQ1575" s="778"/>
      <c r="ER1575" s="778"/>
      <c r="ES1575" s="778"/>
      <c r="ET1575" s="778"/>
      <c r="EU1575" s="778"/>
      <c r="EV1575" s="778"/>
      <c r="EW1575" s="778"/>
      <c r="EX1575" s="778"/>
      <c r="EY1575" s="778"/>
      <c r="EZ1575" s="778"/>
      <c r="FA1575" s="778"/>
      <c r="FB1575" s="778"/>
      <c r="FC1575" s="778"/>
      <c r="FD1575" s="778"/>
      <c r="FE1575" s="778"/>
      <c r="FF1575" s="778"/>
      <c r="FG1575" s="778"/>
      <c r="FH1575" s="778"/>
      <c r="FI1575" s="778"/>
      <c r="FJ1575" s="778"/>
      <c r="FK1575" s="778"/>
      <c r="FL1575" s="778"/>
      <c r="FM1575" s="778"/>
      <c r="FN1575" s="778"/>
      <c r="FO1575" s="778"/>
      <c r="FP1575" s="778"/>
      <c r="FQ1575" s="778"/>
      <c r="FR1575" s="778"/>
      <c r="FS1575" s="778"/>
      <c r="FT1575" s="778"/>
      <c r="FU1575" s="778"/>
      <c r="FV1575" s="778"/>
      <c r="FW1575" s="778"/>
      <c r="FX1575" s="778"/>
      <c r="FY1575" s="778"/>
      <c r="FZ1575" s="778"/>
      <c r="GA1575" s="778"/>
      <c r="GB1575" s="778"/>
      <c r="GC1575" s="778"/>
      <c r="GD1575" s="778"/>
      <c r="GE1575" s="778"/>
      <c r="GF1575" s="778"/>
      <c r="GG1575" s="778"/>
      <c r="GH1575" s="778"/>
      <c r="GI1575" s="778"/>
      <c r="GJ1575" s="778"/>
      <c r="GK1575" s="778"/>
      <c r="GL1575" s="778"/>
      <c r="GM1575" s="778"/>
      <c r="GN1575" s="778"/>
      <c r="GO1575" s="778"/>
      <c r="GP1575" s="778"/>
      <c r="GQ1575" s="778"/>
      <c r="GR1575" s="778"/>
      <c r="GS1575" s="778"/>
      <c r="GT1575" s="778"/>
      <c r="GU1575" s="778"/>
      <c r="GV1575" s="778"/>
      <c r="GW1575" s="778"/>
      <c r="GX1575" s="778"/>
      <c r="GY1575" s="778"/>
      <c r="GZ1575" s="778"/>
      <c r="HA1575" s="778"/>
      <c r="HB1575" s="778"/>
      <c r="HC1575" s="778"/>
      <c r="HD1575" s="778"/>
      <c r="HE1575" s="778"/>
      <c r="HF1575" s="778"/>
      <c r="HG1575" s="778"/>
      <c r="HH1575" s="778"/>
    </row>
    <row r="1576" spans="1:216" s="782" customFormat="1">
      <c r="A1576" s="779"/>
      <c r="B1576" s="780"/>
      <c r="C1576" s="780"/>
      <c r="D1576" s="780"/>
      <c r="E1576" s="780"/>
      <c r="F1576" s="780"/>
      <c r="G1576" s="780"/>
      <c r="H1576" s="780"/>
      <c r="I1576" s="780"/>
      <c r="J1576" s="780"/>
      <c r="K1576" s="780"/>
      <c r="L1576" s="780"/>
      <c r="M1576" s="780"/>
      <c r="N1576" s="780"/>
      <c r="O1576" s="780"/>
      <c r="P1576" s="780"/>
      <c r="Q1576" s="781"/>
      <c r="R1576" s="778"/>
      <c r="S1576" s="778"/>
      <c r="T1576" s="778"/>
      <c r="U1576" s="778"/>
      <c r="V1576" s="778"/>
      <c r="W1576" s="778"/>
      <c r="X1576" s="778"/>
      <c r="Y1576" s="778"/>
      <c r="Z1576" s="778"/>
      <c r="AA1576" s="778"/>
      <c r="AB1576" s="778"/>
      <c r="AC1576" s="778"/>
      <c r="AD1576" s="778"/>
      <c r="AE1576" s="778"/>
      <c r="AF1576" s="778"/>
      <c r="AG1576" s="778"/>
      <c r="AH1576" s="778"/>
      <c r="AI1576" s="778"/>
      <c r="AJ1576" s="778"/>
      <c r="AK1576" s="778"/>
      <c r="AL1576" s="778"/>
      <c r="AM1576" s="778"/>
      <c r="AN1576" s="778"/>
      <c r="AO1576" s="778"/>
      <c r="AP1576" s="778"/>
      <c r="AQ1576" s="778"/>
      <c r="AR1576" s="778"/>
      <c r="AS1576" s="778"/>
      <c r="AT1576" s="778"/>
      <c r="AU1576" s="778"/>
      <c r="AV1576" s="778"/>
      <c r="AW1576" s="778"/>
      <c r="AX1576" s="778"/>
      <c r="AY1576" s="778"/>
      <c r="AZ1576" s="778"/>
      <c r="BA1576" s="778"/>
      <c r="BB1576" s="778"/>
      <c r="BC1576" s="778"/>
      <c r="BD1576" s="778"/>
      <c r="BE1576" s="778"/>
      <c r="BF1576" s="778"/>
      <c r="BG1576" s="778"/>
      <c r="BH1576" s="778"/>
      <c r="BI1576" s="778"/>
      <c r="BJ1576" s="778"/>
      <c r="BK1576" s="778"/>
      <c r="BL1576" s="778"/>
      <c r="BM1576" s="778"/>
      <c r="BN1576" s="778"/>
      <c r="BO1576" s="778"/>
      <c r="BP1576" s="778"/>
      <c r="BQ1576" s="778"/>
      <c r="BR1576" s="778"/>
      <c r="BS1576" s="778"/>
      <c r="BT1576" s="778"/>
      <c r="BU1576" s="778"/>
      <c r="BV1576" s="778"/>
      <c r="BW1576" s="778"/>
      <c r="BX1576" s="778"/>
      <c r="BY1576" s="778"/>
      <c r="BZ1576" s="778"/>
      <c r="CA1576" s="778"/>
      <c r="CB1576" s="778"/>
      <c r="CC1576" s="778"/>
      <c r="CD1576" s="778"/>
      <c r="CE1576" s="778"/>
      <c r="CF1576" s="778"/>
      <c r="CG1576" s="778"/>
      <c r="CH1576" s="778"/>
      <c r="CI1576" s="778"/>
      <c r="CJ1576" s="778"/>
      <c r="CK1576" s="778"/>
      <c r="CL1576" s="778"/>
      <c r="CM1576" s="778"/>
      <c r="CN1576" s="778"/>
      <c r="CO1576" s="778"/>
      <c r="CP1576" s="778"/>
      <c r="CQ1576" s="778"/>
      <c r="CR1576" s="778"/>
      <c r="CS1576" s="778"/>
      <c r="CT1576" s="778"/>
      <c r="CU1576" s="778"/>
      <c r="CV1576" s="778"/>
      <c r="CW1576" s="778"/>
      <c r="CX1576" s="778"/>
      <c r="CY1576" s="778"/>
      <c r="CZ1576" s="778"/>
      <c r="DA1576" s="778"/>
      <c r="DB1576" s="778"/>
      <c r="DC1576" s="778"/>
      <c r="DD1576" s="778"/>
      <c r="DE1576" s="778"/>
      <c r="DF1576" s="778"/>
      <c r="DG1576" s="778"/>
      <c r="DH1576" s="778"/>
      <c r="DI1576" s="778"/>
      <c r="DJ1576" s="778"/>
      <c r="DK1576" s="778"/>
      <c r="DL1576" s="778"/>
      <c r="DM1576" s="778"/>
      <c r="DN1576" s="778"/>
      <c r="DO1576" s="778"/>
      <c r="DP1576" s="778"/>
      <c r="DQ1576" s="778"/>
      <c r="DR1576" s="778"/>
      <c r="DS1576" s="778"/>
      <c r="DT1576" s="778"/>
      <c r="DU1576" s="778"/>
      <c r="DV1576" s="778"/>
      <c r="DW1576" s="778"/>
      <c r="DX1576" s="778"/>
      <c r="DY1576" s="778"/>
      <c r="DZ1576" s="778"/>
      <c r="EA1576" s="778"/>
      <c r="EB1576" s="778"/>
      <c r="EC1576" s="778"/>
      <c r="ED1576" s="778"/>
      <c r="EE1576" s="778"/>
      <c r="EF1576" s="778"/>
      <c r="EG1576" s="778"/>
      <c r="EH1576" s="778"/>
      <c r="EI1576" s="778"/>
      <c r="EJ1576" s="778"/>
      <c r="EK1576" s="778"/>
      <c r="EL1576" s="778"/>
      <c r="EM1576" s="778"/>
      <c r="EN1576" s="778"/>
      <c r="EO1576" s="778"/>
      <c r="EP1576" s="778"/>
      <c r="EQ1576" s="778"/>
      <c r="ER1576" s="778"/>
      <c r="ES1576" s="778"/>
      <c r="ET1576" s="778"/>
      <c r="EU1576" s="778"/>
      <c r="EV1576" s="778"/>
      <c r="EW1576" s="778"/>
      <c r="EX1576" s="778"/>
      <c r="EY1576" s="778"/>
      <c r="EZ1576" s="778"/>
      <c r="FA1576" s="778"/>
      <c r="FB1576" s="778"/>
      <c r="FC1576" s="778"/>
      <c r="FD1576" s="778"/>
      <c r="FE1576" s="778"/>
      <c r="FF1576" s="778"/>
      <c r="FG1576" s="778"/>
      <c r="FH1576" s="778"/>
      <c r="FI1576" s="778"/>
      <c r="FJ1576" s="778"/>
      <c r="FK1576" s="778"/>
      <c r="FL1576" s="778"/>
      <c r="FM1576" s="778"/>
      <c r="FN1576" s="778"/>
      <c r="FO1576" s="778"/>
      <c r="FP1576" s="778"/>
      <c r="FQ1576" s="778"/>
      <c r="FR1576" s="778"/>
      <c r="FS1576" s="778"/>
      <c r="FT1576" s="778"/>
      <c r="FU1576" s="778"/>
      <c r="FV1576" s="778"/>
      <c r="FW1576" s="778"/>
      <c r="FX1576" s="778"/>
      <c r="FY1576" s="778"/>
      <c r="FZ1576" s="778"/>
      <c r="GA1576" s="778"/>
      <c r="GB1576" s="778"/>
      <c r="GC1576" s="778"/>
      <c r="GD1576" s="778"/>
      <c r="GE1576" s="778"/>
      <c r="GF1576" s="778"/>
      <c r="GG1576" s="778"/>
      <c r="GH1576" s="778"/>
      <c r="GI1576" s="778"/>
      <c r="GJ1576" s="778"/>
      <c r="GK1576" s="778"/>
      <c r="GL1576" s="778"/>
      <c r="GM1576" s="778"/>
      <c r="GN1576" s="778"/>
      <c r="GO1576" s="778"/>
      <c r="GP1576" s="778"/>
      <c r="GQ1576" s="778"/>
      <c r="GR1576" s="778"/>
      <c r="GS1576" s="778"/>
      <c r="GT1576" s="778"/>
      <c r="GU1576" s="778"/>
      <c r="GV1576" s="778"/>
      <c r="GW1576" s="778"/>
      <c r="GX1576" s="778"/>
      <c r="GY1576" s="778"/>
      <c r="GZ1576" s="778"/>
      <c r="HA1576" s="778"/>
      <c r="HB1576" s="778"/>
      <c r="HC1576" s="778"/>
      <c r="HD1576" s="778"/>
      <c r="HE1576" s="778"/>
      <c r="HF1576" s="778"/>
      <c r="HG1576" s="778"/>
      <c r="HH1576" s="778"/>
    </row>
    <row r="1577" spans="1:216" s="782" customFormat="1">
      <c r="A1577" s="779"/>
      <c r="B1577" s="780"/>
      <c r="C1577" s="780"/>
      <c r="D1577" s="780"/>
      <c r="E1577" s="780"/>
      <c r="F1577" s="780"/>
      <c r="G1577" s="780"/>
      <c r="H1577" s="780"/>
      <c r="I1577" s="780"/>
      <c r="J1577" s="780"/>
      <c r="K1577" s="780"/>
      <c r="L1577" s="780"/>
      <c r="M1577" s="780"/>
      <c r="N1577" s="780"/>
      <c r="O1577" s="780"/>
      <c r="P1577" s="780"/>
      <c r="Q1577" s="781"/>
      <c r="R1577" s="778"/>
      <c r="S1577" s="778"/>
      <c r="T1577" s="778"/>
      <c r="U1577" s="778"/>
      <c r="V1577" s="778"/>
      <c r="W1577" s="778"/>
      <c r="X1577" s="778"/>
      <c r="Y1577" s="778"/>
      <c r="Z1577" s="778"/>
      <c r="AA1577" s="778"/>
      <c r="AB1577" s="778"/>
      <c r="AC1577" s="778"/>
      <c r="AD1577" s="778"/>
      <c r="AE1577" s="778"/>
      <c r="AF1577" s="778"/>
      <c r="AG1577" s="778"/>
      <c r="AH1577" s="778"/>
      <c r="AI1577" s="778"/>
      <c r="AJ1577" s="778"/>
      <c r="AK1577" s="778"/>
      <c r="AL1577" s="778"/>
      <c r="AM1577" s="778"/>
      <c r="AN1577" s="778"/>
      <c r="AO1577" s="778"/>
      <c r="AP1577" s="778"/>
      <c r="AQ1577" s="778"/>
      <c r="AR1577" s="778"/>
      <c r="AS1577" s="778"/>
      <c r="AT1577" s="778"/>
      <c r="AU1577" s="778"/>
      <c r="AV1577" s="778"/>
      <c r="AW1577" s="778"/>
      <c r="AX1577" s="778"/>
      <c r="AY1577" s="778"/>
      <c r="AZ1577" s="778"/>
      <c r="BA1577" s="778"/>
      <c r="BB1577" s="778"/>
      <c r="BC1577" s="778"/>
      <c r="BD1577" s="778"/>
      <c r="BE1577" s="778"/>
      <c r="BF1577" s="778"/>
      <c r="BG1577" s="778"/>
      <c r="BH1577" s="778"/>
      <c r="BI1577" s="778"/>
      <c r="BJ1577" s="778"/>
      <c r="BK1577" s="778"/>
      <c r="BL1577" s="778"/>
      <c r="BM1577" s="778"/>
      <c r="BN1577" s="778"/>
      <c r="BO1577" s="778"/>
      <c r="BP1577" s="778"/>
      <c r="BQ1577" s="778"/>
      <c r="BR1577" s="778"/>
      <c r="BS1577" s="778"/>
      <c r="BT1577" s="778"/>
      <c r="BU1577" s="778"/>
      <c r="BV1577" s="778"/>
      <c r="BW1577" s="778"/>
      <c r="BX1577" s="778"/>
      <c r="BY1577" s="778"/>
      <c r="BZ1577" s="778"/>
      <c r="CA1577" s="778"/>
      <c r="CB1577" s="778"/>
      <c r="CC1577" s="778"/>
      <c r="CD1577" s="778"/>
      <c r="CE1577" s="778"/>
      <c r="CF1577" s="778"/>
      <c r="CG1577" s="778"/>
      <c r="CH1577" s="778"/>
      <c r="CI1577" s="778"/>
      <c r="CJ1577" s="778"/>
      <c r="CK1577" s="778"/>
      <c r="CL1577" s="778"/>
      <c r="CM1577" s="778"/>
      <c r="CN1577" s="778"/>
      <c r="CO1577" s="778"/>
      <c r="CP1577" s="778"/>
      <c r="CQ1577" s="778"/>
      <c r="CR1577" s="778"/>
      <c r="CS1577" s="778"/>
      <c r="CT1577" s="778"/>
      <c r="CU1577" s="778"/>
      <c r="CV1577" s="778"/>
      <c r="CW1577" s="778"/>
      <c r="CX1577" s="778"/>
      <c r="CY1577" s="778"/>
      <c r="CZ1577" s="778"/>
      <c r="DA1577" s="778"/>
      <c r="DB1577" s="778"/>
      <c r="DC1577" s="778"/>
      <c r="DD1577" s="778"/>
      <c r="DE1577" s="778"/>
      <c r="DF1577" s="778"/>
      <c r="DG1577" s="778"/>
      <c r="DH1577" s="778"/>
      <c r="DI1577" s="778"/>
      <c r="DJ1577" s="778"/>
      <c r="DK1577" s="778"/>
      <c r="DL1577" s="778"/>
      <c r="DM1577" s="778"/>
      <c r="DN1577" s="778"/>
      <c r="DO1577" s="778"/>
      <c r="DP1577" s="778"/>
      <c r="DQ1577" s="778"/>
      <c r="DR1577" s="778"/>
      <c r="DS1577" s="778"/>
      <c r="DT1577" s="778"/>
      <c r="DU1577" s="778"/>
      <c r="DV1577" s="778"/>
      <c r="DW1577" s="778"/>
      <c r="DX1577" s="778"/>
      <c r="DY1577" s="778"/>
      <c r="DZ1577" s="778"/>
      <c r="EA1577" s="778"/>
      <c r="EB1577" s="778"/>
      <c r="EC1577" s="778"/>
      <c r="ED1577" s="778"/>
      <c r="EE1577" s="778"/>
      <c r="EF1577" s="778"/>
      <c r="EG1577" s="778"/>
      <c r="EH1577" s="778"/>
      <c r="EI1577" s="778"/>
      <c r="EJ1577" s="778"/>
      <c r="EK1577" s="778"/>
      <c r="EL1577" s="778"/>
      <c r="EM1577" s="778"/>
      <c r="EN1577" s="778"/>
      <c r="EO1577" s="778"/>
      <c r="EP1577" s="778"/>
      <c r="EQ1577" s="778"/>
      <c r="ER1577" s="778"/>
      <c r="ES1577" s="778"/>
      <c r="ET1577" s="778"/>
      <c r="EU1577" s="778"/>
      <c r="EV1577" s="778"/>
      <c r="EW1577" s="778"/>
      <c r="EX1577" s="778"/>
      <c r="EY1577" s="778"/>
      <c r="EZ1577" s="778"/>
      <c r="FA1577" s="778"/>
      <c r="FB1577" s="778"/>
      <c r="FC1577" s="778"/>
      <c r="FD1577" s="778"/>
      <c r="FE1577" s="778"/>
      <c r="FF1577" s="778"/>
      <c r="FG1577" s="778"/>
      <c r="FH1577" s="778"/>
      <c r="FI1577" s="778"/>
      <c r="FJ1577" s="778"/>
      <c r="FK1577" s="778"/>
      <c r="FL1577" s="778"/>
      <c r="FM1577" s="778"/>
      <c r="FN1577" s="778"/>
      <c r="FO1577" s="778"/>
      <c r="FP1577" s="778"/>
      <c r="FQ1577" s="778"/>
      <c r="FR1577" s="778"/>
      <c r="FS1577" s="778"/>
      <c r="FT1577" s="778"/>
      <c r="FU1577" s="778"/>
      <c r="FV1577" s="778"/>
      <c r="FW1577" s="778"/>
      <c r="FX1577" s="778"/>
      <c r="FY1577" s="778"/>
      <c r="FZ1577" s="778"/>
      <c r="GA1577" s="778"/>
      <c r="GB1577" s="778"/>
      <c r="GC1577" s="778"/>
      <c r="GD1577" s="778"/>
      <c r="GE1577" s="778"/>
      <c r="GF1577" s="778"/>
      <c r="GG1577" s="778"/>
      <c r="GH1577" s="778"/>
      <c r="GI1577" s="778"/>
      <c r="GJ1577" s="778"/>
      <c r="GK1577" s="778"/>
      <c r="GL1577" s="778"/>
      <c r="GM1577" s="778"/>
      <c r="GN1577" s="778"/>
      <c r="GO1577" s="778"/>
      <c r="GP1577" s="778"/>
      <c r="GQ1577" s="778"/>
      <c r="GR1577" s="778"/>
      <c r="GS1577" s="778"/>
      <c r="GT1577" s="778"/>
      <c r="GU1577" s="778"/>
      <c r="GV1577" s="778"/>
      <c r="GW1577" s="778"/>
      <c r="GX1577" s="778"/>
      <c r="GY1577" s="778"/>
      <c r="GZ1577" s="778"/>
      <c r="HA1577" s="778"/>
      <c r="HB1577" s="778"/>
      <c r="HC1577" s="778"/>
      <c r="HD1577" s="778"/>
      <c r="HE1577" s="778"/>
      <c r="HF1577" s="778"/>
      <c r="HG1577" s="778"/>
      <c r="HH1577" s="778"/>
    </row>
    <row r="1578" spans="1:216" s="782" customFormat="1">
      <c r="A1578" s="779"/>
      <c r="B1578" s="780"/>
      <c r="C1578" s="780"/>
      <c r="D1578" s="780"/>
      <c r="E1578" s="780"/>
      <c r="F1578" s="780"/>
      <c r="G1578" s="780"/>
      <c r="H1578" s="780"/>
      <c r="I1578" s="780"/>
      <c r="J1578" s="780"/>
      <c r="K1578" s="780"/>
      <c r="L1578" s="780"/>
      <c r="M1578" s="780"/>
      <c r="N1578" s="780"/>
      <c r="O1578" s="780"/>
      <c r="P1578" s="780"/>
      <c r="Q1578" s="781"/>
      <c r="R1578" s="778"/>
      <c r="S1578" s="778"/>
      <c r="T1578" s="778"/>
      <c r="U1578" s="778"/>
      <c r="V1578" s="778"/>
      <c r="W1578" s="778"/>
      <c r="X1578" s="778"/>
      <c r="Y1578" s="778"/>
      <c r="Z1578" s="778"/>
      <c r="AA1578" s="778"/>
      <c r="AB1578" s="778"/>
      <c r="AC1578" s="778"/>
      <c r="AD1578" s="778"/>
      <c r="AE1578" s="778"/>
      <c r="AF1578" s="778"/>
      <c r="AG1578" s="778"/>
      <c r="AH1578" s="778"/>
      <c r="AI1578" s="778"/>
      <c r="AJ1578" s="778"/>
      <c r="AK1578" s="778"/>
      <c r="AL1578" s="778"/>
      <c r="AM1578" s="778"/>
      <c r="AN1578" s="778"/>
      <c r="AO1578" s="778"/>
      <c r="AP1578" s="778"/>
      <c r="AQ1578" s="778"/>
      <c r="AR1578" s="778"/>
      <c r="AS1578" s="778"/>
      <c r="AT1578" s="778"/>
      <c r="AU1578" s="778"/>
      <c r="AV1578" s="778"/>
      <c r="AW1578" s="778"/>
      <c r="AX1578" s="778"/>
      <c r="AY1578" s="778"/>
      <c r="AZ1578" s="778"/>
      <c r="BA1578" s="778"/>
      <c r="BB1578" s="778"/>
      <c r="BC1578" s="778"/>
      <c r="BD1578" s="778"/>
      <c r="BE1578" s="778"/>
      <c r="BF1578" s="778"/>
      <c r="BG1578" s="778"/>
      <c r="BH1578" s="778"/>
      <c r="BI1578" s="778"/>
      <c r="BJ1578" s="778"/>
      <c r="BK1578" s="778"/>
      <c r="BL1578" s="778"/>
      <c r="BM1578" s="778"/>
      <c r="BN1578" s="778"/>
      <c r="BO1578" s="778"/>
      <c r="BP1578" s="778"/>
      <c r="BQ1578" s="778"/>
      <c r="BR1578" s="778"/>
      <c r="BS1578" s="778"/>
      <c r="BT1578" s="778"/>
      <c r="BU1578" s="778"/>
      <c r="BV1578" s="778"/>
      <c r="BW1578" s="778"/>
      <c r="BX1578" s="778"/>
      <c r="BY1578" s="778"/>
      <c r="BZ1578" s="778"/>
      <c r="CA1578" s="778"/>
      <c r="CB1578" s="778"/>
      <c r="CC1578" s="778"/>
      <c r="CD1578" s="778"/>
      <c r="CE1578" s="778"/>
      <c r="CF1578" s="778"/>
      <c r="CG1578" s="778"/>
      <c r="CH1578" s="778"/>
      <c r="CI1578" s="778"/>
      <c r="CJ1578" s="778"/>
      <c r="CK1578" s="778"/>
      <c r="CL1578" s="778"/>
      <c r="CM1578" s="778"/>
      <c r="CN1578" s="778"/>
      <c r="CO1578" s="778"/>
      <c r="CP1578" s="778"/>
      <c r="CQ1578" s="778"/>
      <c r="CR1578" s="778"/>
      <c r="CS1578" s="778"/>
      <c r="CT1578" s="778"/>
      <c r="CU1578" s="778"/>
      <c r="CV1578" s="778"/>
      <c r="CW1578" s="778"/>
      <c r="CX1578" s="778"/>
      <c r="CY1578" s="778"/>
      <c r="CZ1578" s="778"/>
      <c r="DA1578" s="778"/>
      <c r="DB1578" s="778"/>
      <c r="DC1578" s="778"/>
      <c r="DD1578" s="778"/>
      <c r="DE1578" s="778"/>
      <c r="DF1578" s="778"/>
      <c r="DG1578" s="778"/>
      <c r="DH1578" s="778"/>
      <c r="DI1578" s="778"/>
      <c r="DJ1578" s="778"/>
      <c r="DK1578" s="778"/>
      <c r="DL1578" s="778"/>
      <c r="DM1578" s="778"/>
      <c r="DN1578" s="778"/>
      <c r="DO1578" s="778"/>
      <c r="DP1578" s="778"/>
      <c r="DQ1578" s="778"/>
      <c r="DR1578" s="778"/>
      <c r="DS1578" s="778"/>
      <c r="DT1578" s="778"/>
      <c r="DU1578" s="778"/>
      <c r="DV1578" s="778"/>
      <c r="DW1578" s="778"/>
      <c r="DX1578" s="778"/>
      <c r="DY1578" s="778"/>
      <c r="DZ1578" s="778"/>
      <c r="EA1578" s="778"/>
      <c r="EB1578" s="778"/>
      <c r="EC1578" s="778"/>
      <c r="ED1578" s="778"/>
      <c r="EE1578" s="778"/>
      <c r="EF1578" s="778"/>
      <c r="EG1578" s="778"/>
      <c r="EH1578" s="778"/>
      <c r="EI1578" s="778"/>
      <c r="EJ1578" s="778"/>
      <c r="EK1578" s="778"/>
      <c r="EL1578" s="778"/>
      <c r="EM1578" s="778"/>
      <c r="EN1578" s="778"/>
      <c r="EO1578" s="778"/>
      <c r="EP1578" s="778"/>
      <c r="EQ1578" s="778"/>
      <c r="ER1578" s="778"/>
      <c r="ES1578" s="778"/>
      <c r="ET1578" s="778"/>
      <c r="EU1578" s="778"/>
      <c r="EV1578" s="778"/>
      <c r="EW1578" s="778"/>
      <c r="EX1578" s="778"/>
      <c r="EY1578" s="778"/>
      <c r="EZ1578" s="778"/>
      <c r="FA1578" s="778"/>
      <c r="FB1578" s="778"/>
      <c r="FC1578" s="778"/>
      <c r="FD1578" s="778"/>
      <c r="FE1578" s="778"/>
      <c r="FF1578" s="778"/>
      <c r="FG1578" s="778"/>
      <c r="FH1578" s="778"/>
      <c r="FI1578" s="778"/>
      <c r="FJ1578" s="778"/>
      <c r="FK1578" s="778"/>
      <c r="FL1578" s="778"/>
      <c r="FM1578" s="778"/>
      <c r="FN1578" s="778"/>
      <c r="FO1578" s="778"/>
      <c r="FP1578" s="778"/>
      <c r="FQ1578" s="778"/>
      <c r="FR1578" s="778"/>
      <c r="FS1578" s="778"/>
      <c r="FT1578" s="778"/>
      <c r="FU1578" s="778"/>
      <c r="FV1578" s="778"/>
      <c r="FW1578" s="778"/>
      <c r="FX1578" s="778"/>
      <c r="FY1578" s="778"/>
      <c r="FZ1578" s="778"/>
      <c r="GA1578" s="778"/>
      <c r="GB1578" s="778"/>
      <c r="GC1578" s="778"/>
      <c r="GD1578" s="778"/>
      <c r="GE1578" s="778"/>
      <c r="GF1578" s="778"/>
      <c r="GG1578" s="778"/>
      <c r="GH1578" s="778"/>
      <c r="GI1578" s="778"/>
      <c r="GJ1578" s="778"/>
      <c r="GK1578" s="778"/>
      <c r="GL1578" s="778"/>
      <c r="GM1578" s="778"/>
      <c r="GN1578" s="778"/>
      <c r="GO1578" s="778"/>
      <c r="GP1578" s="778"/>
      <c r="GQ1578" s="778"/>
      <c r="GR1578" s="778"/>
      <c r="GS1578" s="778"/>
      <c r="GT1578" s="778"/>
      <c r="GU1578" s="778"/>
      <c r="GV1578" s="778"/>
      <c r="GW1578" s="778"/>
      <c r="GX1578" s="778"/>
      <c r="GY1578" s="778"/>
      <c r="GZ1578" s="778"/>
      <c r="HA1578" s="778"/>
      <c r="HB1578" s="778"/>
      <c r="HC1578" s="778"/>
      <c r="HD1578" s="778"/>
      <c r="HE1578" s="778"/>
      <c r="HF1578" s="778"/>
      <c r="HG1578" s="778"/>
      <c r="HH1578" s="778"/>
    </row>
    <row r="1579" spans="1:216" s="782" customFormat="1">
      <c r="A1579" s="779"/>
      <c r="B1579" s="780"/>
      <c r="C1579" s="780"/>
      <c r="D1579" s="780"/>
      <c r="E1579" s="780"/>
      <c r="F1579" s="780"/>
      <c r="G1579" s="780"/>
      <c r="H1579" s="780"/>
      <c r="I1579" s="780"/>
      <c r="J1579" s="780"/>
      <c r="K1579" s="780"/>
      <c r="L1579" s="780"/>
      <c r="M1579" s="780"/>
      <c r="N1579" s="780"/>
      <c r="O1579" s="780"/>
      <c r="P1579" s="780"/>
      <c r="Q1579" s="781"/>
      <c r="R1579" s="778"/>
      <c r="S1579" s="778"/>
      <c r="T1579" s="778"/>
      <c r="U1579" s="778"/>
      <c r="V1579" s="778"/>
      <c r="W1579" s="778"/>
      <c r="X1579" s="778"/>
      <c r="Y1579" s="778"/>
      <c r="Z1579" s="778"/>
      <c r="AA1579" s="778"/>
      <c r="AB1579" s="778"/>
      <c r="AC1579" s="778"/>
      <c r="AD1579" s="778"/>
      <c r="AE1579" s="778"/>
      <c r="AF1579" s="778"/>
      <c r="AG1579" s="778"/>
      <c r="AH1579" s="778"/>
      <c r="AI1579" s="778"/>
      <c r="AJ1579" s="778"/>
      <c r="AK1579" s="778"/>
      <c r="AL1579" s="778"/>
      <c r="AM1579" s="778"/>
      <c r="AN1579" s="778"/>
      <c r="AO1579" s="778"/>
      <c r="AP1579" s="778"/>
      <c r="AQ1579" s="778"/>
      <c r="AR1579" s="778"/>
      <c r="AS1579" s="778"/>
      <c r="AT1579" s="778"/>
      <c r="AU1579" s="778"/>
      <c r="AV1579" s="778"/>
      <c r="AW1579" s="778"/>
      <c r="AX1579" s="778"/>
      <c r="AY1579" s="778"/>
      <c r="AZ1579" s="778"/>
      <c r="BA1579" s="778"/>
      <c r="BB1579" s="778"/>
      <c r="BC1579" s="778"/>
      <c r="BD1579" s="778"/>
      <c r="BE1579" s="778"/>
      <c r="BF1579" s="778"/>
      <c r="BG1579" s="778"/>
      <c r="BH1579" s="778"/>
      <c r="BI1579" s="778"/>
      <c r="BJ1579" s="778"/>
      <c r="BK1579" s="778"/>
      <c r="BL1579" s="778"/>
      <c r="BM1579" s="778"/>
      <c r="BN1579" s="778"/>
      <c r="BO1579" s="778"/>
      <c r="BP1579" s="778"/>
      <c r="BQ1579" s="778"/>
      <c r="BR1579" s="778"/>
      <c r="BS1579" s="778"/>
      <c r="BT1579" s="778"/>
      <c r="BU1579" s="778"/>
      <c r="BV1579" s="778"/>
      <c r="BW1579" s="778"/>
      <c r="BX1579" s="778"/>
      <c r="BY1579" s="778"/>
      <c r="BZ1579" s="778"/>
      <c r="CA1579" s="778"/>
      <c r="CB1579" s="778"/>
      <c r="CC1579" s="778"/>
      <c r="CD1579" s="778"/>
      <c r="CE1579" s="778"/>
      <c r="CF1579" s="778"/>
      <c r="CG1579" s="778"/>
      <c r="CH1579" s="778"/>
      <c r="CI1579" s="778"/>
      <c r="CJ1579" s="778"/>
      <c r="CK1579" s="778"/>
      <c r="CL1579" s="778"/>
      <c r="CM1579" s="778"/>
      <c r="CN1579" s="778"/>
      <c r="CO1579" s="778"/>
      <c r="CP1579" s="778"/>
      <c r="CQ1579" s="778"/>
      <c r="CR1579" s="778"/>
      <c r="CS1579" s="778"/>
      <c r="CT1579" s="778"/>
      <c r="CU1579" s="778"/>
      <c r="CV1579" s="778"/>
      <c r="CW1579" s="778"/>
      <c r="CX1579" s="778"/>
      <c r="CY1579" s="778"/>
      <c r="CZ1579" s="778"/>
      <c r="DA1579" s="778"/>
      <c r="DB1579" s="778"/>
      <c r="DC1579" s="778"/>
      <c r="DD1579" s="778"/>
      <c r="DE1579" s="778"/>
      <c r="DF1579" s="778"/>
      <c r="DG1579" s="778"/>
      <c r="DH1579" s="778"/>
      <c r="DI1579" s="778"/>
      <c r="DJ1579" s="778"/>
      <c r="DK1579" s="778"/>
      <c r="DL1579" s="778"/>
      <c r="DM1579" s="778"/>
      <c r="DN1579" s="778"/>
      <c r="DO1579" s="778"/>
      <c r="DP1579" s="778"/>
      <c r="DQ1579" s="778"/>
      <c r="DR1579" s="778"/>
      <c r="DS1579" s="778"/>
      <c r="DT1579" s="778"/>
      <c r="DU1579" s="778"/>
      <c r="DV1579" s="778"/>
      <c r="DW1579" s="778"/>
      <c r="DX1579" s="778"/>
      <c r="DY1579" s="778"/>
      <c r="DZ1579" s="778"/>
      <c r="EA1579" s="778"/>
      <c r="EB1579" s="778"/>
      <c r="EC1579" s="778"/>
      <c r="ED1579" s="778"/>
      <c r="EE1579" s="778"/>
      <c r="EF1579" s="778"/>
      <c r="EG1579" s="778"/>
      <c r="EH1579" s="778"/>
      <c r="EI1579" s="778"/>
      <c r="EJ1579" s="778"/>
      <c r="EK1579" s="778"/>
      <c r="EL1579" s="778"/>
      <c r="EM1579" s="778"/>
      <c r="EN1579" s="778"/>
      <c r="EO1579" s="778"/>
      <c r="EP1579" s="778"/>
      <c r="EQ1579" s="778"/>
      <c r="ER1579" s="778"/>
      <c r="ES1579" s="778"/>
      <c r="ET1579" s="778"/>
      <c r="EU1579" s="778"/>
      <c r="EV1579" s="778"/>
      <c r="EW1579" s="778"/>
      <c r="EX1579" s="778"/>
      <c r="EY1579" s="778"/>
      <c r="EZ1579" s="778"/>
      <c r="FA1579" s="778"/>
      <c r="FB1579" s="778"/>
      <c r="FC1579" s="778"/>
      <c r="FD1579" s="778"/>
      <c r="FE1579" s="778"/>
      <c r="FF1579" s="778"/>
      <c r="FG1579" s="778"/>
      <c r="FH1579" s="778"/>
      <c r="FI1579" s="778"/>
      <c r="FJ1579" s="778"/>
      <c r="FK1579" s="778"/>
      <c r="FL1579" s="778"/>
      <c r="FM1579" s="778"/>
      <c r="FN1579" s="778"/>
      <c r="FO1579" s="778"/>
      <c r="FP1579" s="778"/>
      <c r="FQ1579" s="778"/>
      <c r="FR1579" s="778"/>
      <c r="FS1579" s="778"/>
      <c r="FT1579" s="778"/>
      <c r="FU1579" s="778"/>
      <c r="FV1579" s="778"/>
      <c r="FW1579" s="778"/>
      <c r="FX1579" s="778"/>
      <c r="FY1579" s="778"/>
      <c r="FZ1579" s="778"/>
      <c r="GA1579" s="778"/>
      <c r="GB1579" s="778"/>
      <c r="GC1579" s="778"/>
      <c r="GD1579" s="778"/>
      <c r="GE1579" s="778"/>
      <c r="GF1579" s="778"/>
      <c r="GG1579" s="778"/>
      <c r="GH1579" s="778"/>
      <c r="GI1579" s="778"/>
      <c r="GJ1579" s="778"/>
      <c r="GK1579" s="778"/>
      <c r="GL1579" s="778"/>
      <c r="GM1579" s="778"/>
      <c r="GN1579" s="778"/>
      <c r="GO1579" s="778"/>
      <c r="GP1579" s="778"/>
      <c r="GQ1579" s="778"/>
      <c r="GR1579" s="778"/>
      <c r="GS1579" s="778"/>
      <c r="GT1579" s="778"/>
      <c r="GU1579" s="778"/>
      <c r="GV1579" s="778"/>
      <c r="GW1579" s="778"/>
      <c r="GX1579" s="778"/>
      <c r="GY1579" s="778"/>
      <c r="GZ1579" s="778"/>
      <c r="HA1579" s="778"/>
      <c r="HB1579" s="778"/>
      <c r="HC1579" s="778"/>
      <c r="HD1579" s="778"/>
      <c r="HE1579" s="778"/>
      <c r="HF1579" s="778"/>
      <c r="HG1579" s="778"/>
      <c r="HH1579" s="778"/>
    </row>
    <row r="1580" spans="1:216" s="782" customFormat="1">
      <c r="A1580" s="779"/>
      <c r="B1580" s="780"/>
      <c r="C1580" s="780"/>
      <c r="D1580" s="780"/>
      <c r="E1580" s="780"/>
      <c r="F1580" s="780"/>
      <c r="G1580" s="780"/>
      <c r="H1580" s="780"/>
      <c r="I1580" s="780"/>
      <c r="J1580" s="780"/>
      <c r="K1580" s="780"/>
      <c r="L1580" s="780"/>
      <c r="M1580" s="780"/>
      <c r="N1580" s="780"/>
      <c r="O1580" s="780"/>
      <c r="P1580" s="780"/>
      <c r="Q1580" s="781"/>
      <c r="R1580" s="778"/>
      <c r="S1580" s="778"/>
      <c r="T1580" s="778"/>
      <c r="U1580" s="778"/>
      <c r="V1580" s="778"/>
      <c r="W1580" s="778"/>
      <c r="X1580" s="778"/>
      <c r="Y1580" s="778"/>
      <c r="Z1580" s="778"/>
      <c r="AA1580" s="778"/>
      <c r="AB1580" s="778"/>
      <c r="AC1580" s="778"/>
      <c r="AD1580" s="778"/>
      <c r="AE1580" s="778"/>
      <c r="AF1580" s="778"/>
      <c r="AG1580" s="778"/>
      <c r="AH1580" s="778"/>
      <c r="AI1580" s="778"/>
      <c r="AJ1580" s="778"/>
      <c r="AK1580" s="778"/>
      <c r="AL1580" s="778"/>
      <c r="AM1580" s="778"/>
      <c r="AN1580" s="778"/>
      <c r="AO1580" s="778"/>
      <c r="AP1580" s="778"/>
      <c r="AQ1580" s="778"/>
      <c r="AR1580" s="778"/>
      <c r="AS1580" s="778"/>
      <c r="AT1580" s="778"/>
      <c r="AU1580" s="778"/>
      <c r="AV1580" s="778"/>
      <c r="AW1580" s="778"/>
      <c r="AX1580" s="778"/>
      <c r="AY1580" s="778"/>
      <c r="AZ1580" s="778"/>
      <c r="BA1580" s="778"/>
      <c r="BB1580" s="778"/>
      <c r="BC1580" s="778"/>
      <c r="BD1580" s="778"/>
      <c r="BE1580" s="778"/>
      <c r="BF1580" s="778"/>
      <c r="BG1580" s="778"/>
      <c r="BH1580" s="778"/>
      <c r="BI1580" s="778"/>
      <c r="BJ1580" s="778"/>
      <c r="BK1580" s="778"/>
      <c r="BL1580" s="778"/>
      <c r="BM1580" s="778"/>
      <c r="BN1580" s="778"/>
      <c r="BO1580" s="778"/>
      <c r="BP1580" s="778"/>
      <c r="BQ1580" s="778"/>
      <c r="BR1580" s="778"/>
      <c r="BS1580" s="778"/>
      <c r="BT1580" s="778"/>
      <c r="BU1580" s="778"/>
      <c r="BV1580" s="778"/>
      <c r="BW1580" s="778"/>
      <c r="BX1580" s="778"/>
      <c r="BY1580" s="778"/>
      <c r="BZ1580" s="778"/>
      <c r="CA1580" s="778"/>
      <c r="CB1580" s="778"/>
      <c r="CC1580" s="778"/>
      <c r="CD1580" s="778"/>
      <c r="CE1580" s="778"/>
      <c r="CF1580" s="778"/>
      <c r="CG1580" s="778"/>
      <c r="CH1580" s="778"/>
      <c r="CI1580" s="778"/>
      <c r="CJ1580" s="778"/>
      <c r="CK1580" s="778"/>
      <c r="CL1580" s="778"/>
      <c r="CM1580" s="778"/>
      <c r="CN1580" s="778"/>
      <c r="CO1580" s="778"/>
      <c r="CP1580" s="778"/>
      <c r="CQ1580" s="778"/>
      <c r="CR1580" s="778"/>
      <c r="CS1580" s="778"/>
      <c r="CT1580" s="778"/>
      <c r="CU1580" s="778"/>
      <c r="CV1580" s="778"/>
      <c r="CW1580" s="778"/>
      <c r="CX1580" s="778"/>
      <c r="CY1580" s="778"/>
      <c r="CZ1580" s="778"/>
      <c r="DA1580" s="778"/>
      <c r="DB1580" s="778"/>
      <c r="DC1580" s="778"/>
      <c r="DD1580" s="778"/>
      <c r="DE1580" s="778"/>
      <c r="DF1580" s="778"/>
      <c r="DG1580" s="778"/>
      <c r="DH1580" s="778"/>
      <c r="DI1580" s="778"/>
      <c r="DJ1580" s="778"/>
      <c r="DK1580" s="778"/>
      <c r="DL1580" s="778"/>
      <c r="DM1580" s="778"/>
      <c r="DN1580" s="778"/>
      <c r="DO1580" s="778"/>
      <c r="DP1580" s="778"/>
      <c r="DQ1580" s="778"/>
      <c r="DR1580" s="778"/>
      <c r="DS1580" s="778"/>
      <c r="DT1580" s="778"/>
      <c r="DU1580" s="778"/>
      <c r="DV1580" s="778"/>
      <c r="DW1580" s="778"/>
      <c r="DX1580" s="778"/>
      <c r="DY1580" s="778"/>
      <c r="DZ1580" s="778"/>
      <c r="EA1580" s="778"/>
      <c r="EB1580" s="778"/>
      <c r="EC1580" s="778"/>
      <c r="ED1580" s="778"/>
      <c r="EE1580" s="778"/>
      <c r="EF1580" s="778"/>
      <c r="EG1580" s="778"/>
      <c r="EH1580" s="778"/>
      <c r="EI1580" s="778"/>
      <c r="EJ1580" s="778"/>
      <c r="EK1580" s="778"/>
      <c r="EL1580" s="778"/>
      <c r="EM1580" s="778"/>
      <c r="EN1580" s="778"/>
      <c r="EO1580" s="778"/>
      <c r="EP1580" s="778"/>
      <c r="EQ1580" s="778"/>
      <c r="ER1580" s="778"/>
      <c r="ES1580" s="778"/>
      <c r="ET1580" s="778"/>
      <c r="EU1580" s="778"/>
      <c r="EV1580" s="778"/>
      <c r="EW1580" s="778"/>
      <c r="EX1580" s="778"/>
      <c r="EY1580" s="778"/>
      <c r="EZ1580" s="778"/>
      <c r="FA1580" s="778"/>
      <c r="FB1580" s="778"/>
      <c r="FC1580" s="778"/>
      <c r="FD1580" s="778"/>
      <c r="FE1580" s="778"/>
      <c r="FF1580" s="778"/>
      <c r="FG1580" s="778"/>
      <c r="FH1580" s="778"/>
      <c r="FI1580" s="778"/>
      <c r="FJ1580" s="778"/>
      <c r="FK1580" s="778"/>
      <c r="FL1580" s="778"/>
      <c r="FM1580" s="778"/>
      <c r="FN1580" s="778"/>
      <c r="FO1580" s="778"/>
      <c r="FP1580" s="778"/>
      <c r="FQ1580" s="778"/>
      <c r="FR1580" s="778"/>
      <c r="FS1580" s="778"/>
      <c r="FT1580" s="778"/>
      <c r="FU1580" s="778"/>
      <c r="FV1580" s="778"/>
      <c r="FW1580" s="778"/>
      <c r="FX1580" s="778"/>
      <c r="FY1580" s="778"/>
      <c r="FZ1580" s="778"/>
      <c r="GA1580" s="778"/>
      <c r="GB1580" s="778"/>
      <c r="GC1580" s="778"/>
      <c r="GD1580" s="778"/>
      <c r="GE1580" s="778"/>
      <c r="GF1580" s="778"/>
      <c r="GG1580" s="778"/>
      <c r="GH1580" s="778"/>
      <c r="GI1580" s="778"/>
      <c r="GJ1580" s="778"/>
      <c r="GK1580" s="778"/>
      <c r="GL1580" s="778"/>
      <c r="GM1580" s="778"/>
      <c r="GN1580" s="778"/>
      <c r="GO1580" s="778"/>
      <c r="GP1580" s="778"/>
      <c r="GQ1580" s="778"/>
      <c r="GR1580" s="778"/>
      <c r="GS1580" s="778"/>
      <c r="GT1580" s="778"/>
      <c r="GU1580" s="778"/>
      <c r="GV1580" s="778"/>
      <c r="GW1580" s="778"/>
      <c r="GX1580" s="778"/>
      <c r="GY1580" s="778"/>
      <c r="GZ1580" s="778"/>
      <c r="HA1580" s="778"/>
      <c r="HB1580" s="778"/>
      <c r="HC1580" s="778"/>
      <c r="HD1580" s="778"/>
      <c r="HE1580" s="778"/>
      <c r="HF1580" s="778"/>
      <c r="HG1580" s="778"/>
      <c r="HH1580" s="778"/>
    </row>
    <row r="1581" spans="1:216" s="782" customFormat="1">
      <c r="A1581" s="779"/>
      <c r="B1581" s="780"/>
      <c r="C1581" s="780"/>
      <c r="D1581" s="780"/>
      <c r="E1581" s="780"/>
      <c r="F1581" s="780"/>
      <c r="G1581" s="780"/>
      <c r="H1581" s="780"/>
      <c r="I1581" s="780"/>
      <c r="J1581" s="780"/>
      <c r="K1581" s="780"/>
      <c r="L1581" s="780"/>
      <c r="M1581" s="780"/>
      <c r="N1581" s="780"/>
      <c r="O1581" s="780"/>
      <c r="P1581" s="780"/>
      <c r="Q1581" s="781"/>
      <c r="R1581" s="778"/>
      <c r="S1581" s="778"/>
      <c r="T1581" s="778"/>
      <c r="U1581" s="778"/>
      <c r="V1581" s="778"/>
      <c r="W1581" s="778"/>
      <c r="X1581" s="778"/>
      <c r="Y1581" s="778"/>
      <c r="Z1581" s="778"/>
      <c r="AA1581" s="778"/>
      <c r="AB1581" s="778"/>
      <c r="AC1581" s="778"/>
      <c r="AD1581" s="778"/>
      <c r="AE1581" s="778"/>
      <c r="AF1581" s="778"/>
      <c r="AG1581" s="778"/>
      <c r="AH1581" s="778"/>
      <c r="AI1581" s="778"/>
      <c r="AJ1581" s="778"/>
      <c r="AK1581" s="778"/>
      <c r="AL1581" s="778"/>
      <c r="AM1581" s="778"/>
      <c r="AN1581" s="778"/>
      <c r="AO1581" s="778"/>
      <c r="AP1581" s="778"/>
      <c r="AQ1581" s="778"/>
      <c r="AR1581" s="778"/>
      <c r="AS1581" s="778"/>
      <c r="AT1581" s="778"/>
      <c r="AU1581" s="778"/>
      <c r="AV1581" s="778"/>
      <c r="AW1581" s="778"/>
      <c r="AX1581" s="778"/>
      <c r="AY1581" s="778"/>
      <c r="AZ1581" s="778"/>
      <c r="BA1581" s="778"/>
      <c r="BB1581" s="778"/>
      <c r="BC1581" s="778"/>
      <c r="BD1581" s="778"/>
      <c r="BE1581" s="778"/>
      <c r="BF1581" s="778"/>
      <c r="BG1581" s="778"/>
      <c r="BH1581" s="778"/>
      <c r="BI1581" s="778"/>
      <c r="BJ1581" s="778"/>
      <c r="BK1581" s="778"/>
      <c r="BL1581" s="778"/>
      <c r="BM1581" s="778"/>
      <c r="BN1581" s="778"/>
      <c r="BO1581" s="778"/>
      <c r="BP1581" s="778"/>
      <c r="BQ1581" s="778"/>
      <c r="BR1581" s="778"/>
      <c r="BS1581" s="778"/>
      <c r="BT1581" s="778"/>
      <c r="BU1581" s="778"/>
      <c r="BV1581" s="778"/>
      <c r="BW1581" s="778"/>
      <c r="BX1581" s="778"/>
      <c r="BY1581" s="778"/>
      <c r="BZ1581" s="778"/>
      <c r="CA1581" s="778"/>
      <c r="CB1581" s="778"/>
      <c r="CC1581" s="778"/>
      <c r="CD1581" s="778"/>
      <c r="CE1581" s="778"/>
      <c r="CF1581" s="778"/>
      <c r="CG1581" s="778"/>
      <c r="CH1581" s="778"/>
      <c r="CI1581" s="778"/>
      <c r="CJ1581" s="778"/>
      <c r="CK1581" s="778"/>
      <c r="CL1581" s="778"/>
      <c r="CM1581" s="778"/>
      <c r="CN1581" s="778"/>
      <c r="CO1581" s="778"/>
      <c r="CP1581" s="778"/>
      <c r="CQ1581" s="778"/>
      <c r="CR1581" s="778"/>
      <c r="CS1581" s="778"/>
      <c r="CT1581" s="778"/>
      <c r="CU1581" s="778"/>
      <c r="CV1581" s="778"/>
      <c r="CW1581" s="778"/>
      <c r="CX1581" s="778"/>
      <c r="CY1581" s="778"/>
      <c r="CZ1581" s="778"/>
      <c r="DA1581" s="778"/>
      <c r="DB1581" s="778"/>
      <c r="DC1581" s="778"/>
      <c r="DD1581" s="778"/>
      <c r="DE1581" s="778"/>
      <c r="DF1581" s="778"/>
      <c r="DG1581" s="778"/>
      <c r="DH1581" s="778"/>
      <c r="DI1581" s="778"/>
      <c r="DJ1581" s="778"/>
      <c r="DK1581" s="778"/>
      <c r="DL1581" s="778"/>
      <c r="DM1581" s="778"/>
      <c r="DN1581" s="778"/>
      <c r="DO1581" s="778"/>
      <c r="DP1581" s="778"/>
      <c r="DQ1581" s="778"/>
      <c r="DR1581" s="778"/>
      <c r="DS1581" s="778"/>
      <c r="DT1581" s="778"/>
      <c r="DU1581" s="778"/>
      <c r="DV1581" s="778"/>
      <c r="DW1581" s="778"/>
      <c r="DX1581" s="778"/>
      <c r="DY1581" s="778"/>
      <c r="DZ1581" s="778"/>
      <c r="EA1581" s="778"/>
      <c r="EB1581" s="778"/>
      <c r="EC1581" s="778"/>
      <c r="ED1581" s="778"/>
      <c r="EE1581" s="778"/>
      <c r="EF1581" s="778"/>
      <c r="EG1581" s="778"/>
      <c r="EH1581" s="778"/>
      <c r="EI1581" s="778"/>
      <c r="EJ1581" s="778"/>
      <c r="EK1581" s="778"/>
      <c r="EL1581" s="778"/>
      <c r="EM1581" s="778"/>
      <c r="EN1581" s="778"/>
      <c r="EO1581" s="778"/>
      <c r="EP1581" s="778"/>
      <c r="EQ1581" s="778"/>
      <c r="ER1581" s="778"/>
      <c r="ES1581" s="778"/>
      <c r="ET1581" s="778"/>
      <c r="EU1581" s="778"/>
      <c r="EV1581" s="778"/>
      <c r="EW1581" s="778"/>
      <c r="EX1581" s="778"/>
      <c r="EY1581" s="778"/>
      <c r="EZ1581" s="778"/>
      <c r="FA1581" s="778"/>
      <c r="FB1581" s="778"/>
      <c r="FC1581" s="778"/>
      <c r="FD1581" s="778"/>
      <c r="FE1581" s="778"/>
      <c r="FF1581" s="778"/>
      <c r="FG1581" s="778"/>
      <c r="FH1581" s="778"/>
      <c r="FI1581" s="778"/>
      <c r="FJ1581" s="778"/>
      <c r="FK1581" s="778"/>
      <c r="FL1581" s="778"/>
      <c r="FM1581" s="778"/>
      <c r="FN1581" s="778"/>
      <c r="FO1581" s="778"/>
      <c r="FP1581" s="778"/>
      <c r="FQ1581" s="778"/>
      <c r="FR1581" s="778"/>
      <c r="FS1581" s="778"/>
      <c r="FT1581" s="778"/>
      <c r="FU1581" s="778"/>
      <c r="FV1581" s="778"/>
      <c r="FW1581" s="778"/>
      <c r="FX1581" s="778"/>
      <c r="FY1581" s="778"/>
      <c r="FZ1581" s="778"/>
      <c r="GA1581" s="778"/>
      <c r="GB1581" s="778"/>
      <c r="GC1581" s="778"/>
      <c r="GD1581" s="778"/>
      <c r="GE1581" s="778"/>
      <c r="GF1581" s="778"/>
      <c r="GG1581" s="778"/>
      <c r="GH1581" s="778"/>
      <c r="GI1581" s="778"/>
      <c r="GJ1581" s="778"/>
      <c r="GK1581" s="778"/>
      <c r="GL1581" s="778"/>
      <c r="GM1581" s="778"/>
      <c r="GN1581" s="778"/>
      <c r="GO1581" s="778"/>
      <c r="GP1581" s="778"/>
      <c r="GQ1581" s="778"/>
      <c r="GR1581" s="778"/>
      <c r="GS1581" s="778"/>
      <c r="GT1581" s="778"/>
      <c r="GU1581" s="778"/>
      <c r="GV1581" s="778"/>
      <c r="GW1581" s="778"/>
      <c r="GX1581" s="778"/>
      <c r="GY1581" s="778"/>
      <c r="GZ1581" s="778"/>
      <c r="HA1581" s="778"/>
      <c r="HB1581" s="778"/>
      <c r="HC1581" s="778"/>
      <c r="HD1581" s="778"/>
      <c r="HE1581" s="778"/>
      <c r="HF1581" s="778"/>
      <c r="HG1581" s="778"/>
      <c r="HH1581" s="778"/>
    </row>
    <row r="1582" spans="1:216" s="782" customFormat="1">
      <c r="A1582" s="779"/>
      <c r="B1582" s="780"/>
      <c r="C1582" s="780"/>
      <c r="D1582" s="780"/>
      <c r="E1582" s="780"/>
      <c r="F1582" s="780"/>
      <c r="G1582" s="780"/>
      <c r="H1582" s="780"/>
      <c r="I1582" s="780"/>
      <c r="J1582" s="780"/>
      <c r="K1582" s="780"/>
      <c r="L1582" s="780"/>
      <c r="M1582" s="780"/>
      <c r="N1582" s="780"/>
      <c r="O1582" s="780"/>
      <c r="P1582" s="780"/>
      <c r="Q1582" s="781"/>
      <c r="R1582" s="778"/>
      <c r="S1582" s="778"/>
      <c r="T1582" s="778"/>
      <c r="U1582" s="778"/>
      <c r="V1582" s="778"/>
      <c r="W1582" s="778"/>
      <c r="X1582" s="778"/>
      <c r="Y1582" s="778"/>
      <c r="Z1582" s="778"/>
      <c r="AA1582" s="778"/>
      <c r="AB1582" s="778"/>
      <c r="AC1582" s="778"/>
      <c r="AD1582" s="778"/>
      <c r="AE1582" s="778"/>
      <c r="AF1582" s="778"/>
      <c r="AG1582" s="778"/>
      <c r="AH1582" s="778"/>
      <c r="AI1582" s="778"/>
      <c r="AJ1582" s="778"/>
      <c r="AK1582" s="778"/>
      <c r="AL1582" s="778"/>
      <c r="AM1582" s="778"/>
      <c r="AN1582" s="778"/>
      <c r="AO1582" s="778"/>
      <c r="AP1582" s="778"/>
      <c r="AQ1582" s="778"/>
      <c r="AR1582" s="778"/>
      <c r="AS1582" s="778"/>
      <c r="AT1582" s="778"/>
      <c r="AU1582" s="778"/>
      <c r="AV1582" s="778"/>
      <c r="AW1582" s="778"/>
      <c r="AX1582" s="778"/>
      <c r="AY1582" s="778"/>
      <c r="AZ1582" s="778"/>
      <c r="BA1582" s="778"/>
      <c r="BB1582" s="778"/>
      <c r="BC1582" s="778"/>
      <c r="BD1582" s="778"/>
      <c r="BE1582" s="778"/>
      <c r="BF1582" s="778"/>
      <c r="BG1582" s="778"/>
      <c r="BH1582" s="778"/>
      <c r="BI1582" s="778"/>
      <c r="BJ1582" s="778"/>
      <c r="BK1582" s="778"/>
      <c r="BL1582" s="778"/>
      <c r="BM1582" s="778"/>
      <c r="BN1582" s="778"/>
      <c r="BO1582" s="778"/>
      <c r="BP1582" s="778"/>
      <c r="BQ1582" s="778"/>
      <c r="BR1582" s="778"/>
      <c r="BS1582" s="778"/>
      <c r="BT1582" s="778"/>
      <c r="BU1582" s="778"/>
      <c r="BV1582" s="778"/>
      <c r="BW1582" s="778"/>
      <c r="BX1582" s="778"/>
      <c r="BY1582" s="778"/>
      <c r="BZ1582" s="778"/>
      <c r="CA1582" s="778"/>
      <c r="CB1582" s="778"/>
      <c r="CC1582" s="778"/>
      <c r="CD1582" s="778"/>
      <c r="CE1582" s="778"/>
      <c r="CF1582" s="778"/>
      <c r="CG1582" s="778"/>
      <c r="CH1582" s="778"/>
      <c r="CI1582" s="778"/>
      <c r="CJ1582" s="778"/>
      <c r="CK1582" s="778"/>
      <c r="CL1582" s="778"/>
      <c r="CM1582" s="778"/>
      <c r="CN1582" s="778"/>
      <c r="CO1582" s="778"/>
      <c r="CP1582" s="778"/>
      <c r="CQ1582" s="778"/>
      <c r="CR1582" s="778"/>
      <c r="CS1582" s="778"/>
      <c r="CT1582" s="778"/>
      <c r="CU1582" s="778"/>
      <c r="CV1582" s="778"/>
      <c r="CW1582" s="778"/>
      <c r="CX1582" s="778"/>
      <c r="CY1582" s="778"/>
      <c r="CZ1582" s="778"/>
      <c r="DA1582" s="778"/>
      <c r="DB1582" s="778"/>
      <c r="DC1582" s="778"/>
      <c r="DD1582" s="778"/>
      <c r="DE1582" s="778"/>
      <c r="DF1582" s="778"/>
      <c r="DG1582" s="778"/>
      <c r="DH1582" s="778"/>
      <c r="DI1582" s="778"/>
      <c r="DJ1582" s="778"/>
      <c r="DK1582" s="778"/>
      <c r="DL1582" s="778"/>
      <c r="DM1582" s="778"/>
      <c r="DN1582" s="778"/>
      <c r="DO1582" s="778"/>
      <c r="DP1582" s="778"/>
      <c r="DQ1582" s="778"/>
      <c r="DR1582" s="778"/>
      <c r="DS1582" s="778"/>
      <c r="DT1582" s="778"/>
      <c r="DU1582" s="778"/>
      <c r="DV1582" s="778"/>
      <c r="DW1582" s="778"/>
      <c r="DX1582" s="778"/>
      <c r="DY1582" s="778"/>
      <c r="DZ1582" s="778"/>
      <c r="EA1582" s="778"/>
      <c r="EB1582" s="778"/>
      <c r="EC1582" s="778"/>
      <c r="ED1582" s="778"/>
      <c r="EE1582" s="778"/>
      <c r="EF1582" s="778"/>
      <c r="EG1582" s="778"/>
      <c r="EH1582" s="778"/>
      <c r="EI1582" s="778"/>
      <c r="EJ1582" s="778"/>
      <c r="EK1582" s="778"/>
      <c r="EL1582" s="778"/>
      <c r="EM1582" s="778"/>
      <c r="EN1582" s="778"/>
      <c r="EO1582" s="778"/>
      <c r="EP1582" s="778"/>
      <c r="EQ1582" s="778"/>
      <c r="ER1582" s="778"/>
      <c r="ES1582" s="778"/>
      <c r="ET1582" s="778"/>
      <c r="EU1582" s="778"/>
      <c r="EV1582" s="778"/>
      <c r="EW1582" s="778"/>
      <c r="EX1582" s="778"/>
      <c r="EY1582" s="778"/>
      <c r="EZ1582" s="778"/>
      <c r="FA1582" s="778"/>
      <c r="FB1582" s="778"/>
      <c r="FC1582" s="778"/>
      <c r="FD1582" s="778"/>
      <c r="FE1582" s="778"/>
      <c r="FF1582" s="778"/>
      <c r="FG1582" s="778"/>
      <c r="FH1582" s="778"/>
      <c r="FI1582" s="778"/>
      <c r="FJ1582" s="778"/>
      <c r="FK1582" s="778"/>
      <c r="FL1582" s="778"/>
      <c r="FM1582" s="778"/>
      <c r="FN1582" s="778"/>
      <c r="FO1582" s="778"/>
      <c r="FP1582" s="778"/>
      <c r="FQ1582" s="778"/>
      <c r="FR1582" s="778"/>
      <c r="FS1582" s="778"/>
      <c r="FT1582" s="778"/>
      <c r="FU1582" s="778"/>
      <c r="FV1582" s="778"/>
      <c r="FW1582" s="778"/>
      <c r="FX1582" s="778"/>
      <c r="FY1582" s="778"/>
      <c r="FZ1582" s="778"/>
      <c r="GA1582" s="778"/>
      <c r="GB1582" s="778"/>
      <c r="GC1582" s="778"/>
      <c r="GD1582" s="778"/>
      <c r="GE1582" s="778"/>
      <c r="GF1582" s="778"/>
      <c r="GG1582" s="778"/>
      <c r="GH1582" s="778"/>
      <c r="GI1582" s="778"/>
      <c r="GJ1582" s="778"/>
      <c r="GK1582" s="778"/>
      <c r="GL1582" s="778"/>
      <c r="GM1582" s="778"/>
      <c r="GN1582" s="778"/>
      <c r="GO1582" s="778"/>
      <c r="GP1582" s="778"/>
      <c r="GQ1582" s="778"/>
      <c r="GR1582" s="778"/>
      <c r="GS1582" s="778"/>
      <c r="GT1582" s="778"/>
      <c r="GU1582" s="778"/>
      <c r="GV1582" s="778"/>
      <c r="GW1582" s="778"/>
      <c r="GX1582" s="778"/>
      <c r="GY1582" s="778"/>
      <c r="GZ1582" s="778"/>
      <c r="HA1582" s="778"/>
      <c r="HB1582" s="778"/>
      <c r="HC1582" s="778"/>
      <c r="HD1582" s="778"/>
      <c r="HE1582" s="778"/>
      <c r="HF1582" s="778"/>
      <c r="HG1582" s="778"/>
      <c r="HH1582" s="778"/>
    </row>
    <row r="1583" spans="1:216" s="782" customFormat="1">
      <c r="A1583" s="779"/>
      <c r="B1583" s="780"/>
      <c r="C1583" s="780"/>
      <c r="D1583" s="780"/>
      <c r="E1583" s="780"/>
      <c r="F1583" s="780"/>
      <c r="G1583" s="780"/>
      <c r="H1583" s="780"/>
      <c r="I1583" s="780"/>
      <c r="J1583" s="780"/>
      <c r="K1583" s="780"/>
      <c r="L1583" s="780"/>
      <c r="M1583" s="780"/>
      <c r="N1583" s="780"/>
      <c r="O1583" s="780"/>
      <c r="P1583" s="780"/>
      <c r="Q1583" s="781"/>
      <c r="R1583" s="778"/>
      <c r="S1583" s="778"/>
      <c r="T1583" s="778"/>
      <c r="U1583" s="778"/>
      <c r="V1583" s="778"/>
      <c r="W1583" s="778"/>
      <c r="X1583" s="778"/>
      <c r="Y1583" s="778"/>
      <c r="Z1583" s="778"/>
      <c r="AA1583" s="778"/>
      <c r="AB1583" s="778"/>
      <c r="AC1583" s="778"/>
      <c r="AD1583" s="778"/>
      <c r="AE1583" s="778"/>
      <c r="AF1583" s="778"/>
      <c r="AG1583" s="778"/>
      <c r="AH1583" s="778"/>
      <c r="AI1583" s="778"/>
      <c r="AJ1583" s="778"/>
      <c r="AK1583" s="778"/>
      <c r="AL1583" s="778"/>
      <c r="AM1583" s="778"/>
      <c r="AN1583" s="778"/>
      <c r="AO1583" s="778"/>
      <c r="AP1583" s="778"/>
      <c r="AQ1583" s="778"/>
      <c r="AR1583" s="778"/>
      <c r="AS1583" s="778"/>
      <c r="AT1583" s="778"/>
      <c r="AU1583" s="778"/>
      <c r="AV1583" s="778"/>
      <c r="AW1583" s="778"/>
      <c r="AX1583" s="778"/>
      <c r="AY1583" s="778"/>
      <c r="AZ1583" s="778"/>
      <c r="BA1583" s="778"/>
      <c r="BB1583" s="778"/>
      <c r="BC1583" s="778"/>
      <c r="BD1583" s="778"/>
      <c r="BE1583" s="778"/>
      <c r="BF1583" s="778"/>
      <c r="BG1583" s="778"/>
      <c r="BH1583" s="778"/>
      <c r="BI1583" s="778"/>
      <c r="BJ1583" s="778"/>
      <c r="BK1583" s="778"/>
      <c r="BL1583" s="778"/>
      <c r="BM1583" s="778"/>
      <c r="BN1583" s="778"/>
      <c r="BO1583" s="778"/>
      <c r="BP1583" s="778"/>
      <c r="BQ1583" s="778"/>
      <c r="BR1583" s="778"/>
      <c r="BS1583" s="778"/>
      <c r="BT1583" s="778"/>
      <c r="BU1583" s="778"/>
      <c r="BV1583" s="778"/>
      <c r="BW1583" s="778"/>
      <c r="BX1583" s="778"/>
      <c r="BY1583" s="778"/>
      <c r="BZ1583" s="778"/>
      <c r="CA1583" s="778"/>
      <c r="CB1583" s="778"/>
      <c r="CC1583" s="778"/>
      <c r="CD1583" s="778"/>
      <c r="CE1583" s="778"/>
      <c r="CF1583" s="778"/>
      <c r="CG1583" s="778"/>
      <c r="CH1583" s="778"/>
      <c r="CI1583" s="778"/>
      <c r="CJ1583" s="778"/>
      <c r="CK1583" s="778"/>
      <c r="CL1583" s="778"/>
      <c r="CM1583" s="778"/>
      <c r="CN1583" s="778"/>
      <c r="CO1583" s="778"/>
      <c r="CP1583" s="778"/>
      <c r="CQ1583" s="778"/>
      <c r="CR1583" s="778"/>
      <c r="CS1583" s="778"/>
      <c r="CT1583" s="778"/>
      <c r="CU1583" s="778"/>
      <c r="CV1583" s="778"/>
      <c r="CW1583" s="778"/>
      <c r="CX1583" s="778"/>
      <c r="CY1583" s="778"/>
      <c r="CZ1583" s="778"/>
      <c r="DA1583" s="778"/>
      <c r="DB1583" s="778"/>
      <c r="DC1583" s="778"/>
      <c r="DD1583" s="778"/>
      <c r="DE1583" s="778"/>
      <c r="DF1583" s="778"/>
      <c r="DG1583" s="778"/>
      <c r="DH1583" s="778"/>
      <c r="DI1583" s="778"/>
      <c r="DJ1583" s="778"/>
      <c r="DK1583" s="778"/>
      <c r="DL1583" s="778"/>
      <c r="DM1583" s="778"/>
      <c r="DN1583" s="778"/>
      <c r="DO1583" s="778"/>
      <c r="DP1583" s="778"/>
      <c r="DQ1583" s="778"/>
      <c r="DR1583" s="778"/>
      <c r="DS1583" s="778"/>
      <c r="DT1583" s="778"/>
      <c r="DU1583" s="778"/>
      <c r="DV1583" s="778"/>
      <c r="DW1583" s="778"/>
      <c r="DX1583" s="778"/>
      <c r="DY1583" s="778"/>
      <c r="DZ1583" s="778"/>
      <c r="EA1583" s="778"/>
      <c r="EB1583" s="778"/>
      <c r="EC1583" s="778"/>
      <c r="ED1583" s="778"/>
      <c r="EE1583" s="778"/>
      <c r="EF1583" s="778"/>
      <c r="EG1583" s="778"/>
      <c r="EH1583" s="778"/>
      <c r="EI1583" s="778"/>
      <c r="EJ1583" s="778"/>
      <c r="EK1583" s="778"/>
      <c r="EL1583" s="778"/>
      <c r="EM1583" s="778"/>
      <c r="EN1583" s="778"/>
      <c r="EO1583" s="778"/>
      <c r="EP1583" s="778"/>
      <c r="EQ1583" s="778"/>
      <c r="ER1583" s="778"/>
      <c r="ES1583" s="778"/>
      <c r="ET1583" s="778"/>
      <c r="EU1583" s="778"/>
      <c r="EV1583" s="778"/>
      <c r="EW1583" s="778"/>
      <c r="EX1583" s="778"/>
      <c r="EY1583" s="778"/>
      <c r="EZ1583" s="778"/>
      <c r="FA1583" s="778"/>
      <c r="FB1583" s="778"/>
      <c r="FC1583" s="778"/>
      <c r="FD1583" s="778"/>
      <c r="FE1583" s="778"/>
      <c r="FF1583" s="778"/>
      <c r="FG1583" s="778"/>
      <c r="FH1583" s="778"/>
      <c r="FI1583" s="778"/>
      <c r="FJ1583" s="778"/>
      <c r="FK1583" s="778"/>
      <c r="FL1583" s="778"/>
      <c r="FM1583" s="778"/>
      <c r="FN1583" s="778"/>
      <c r="FO1583" s="778"/>
      <c r="FP1583" s="778"/>
      <c r="FQ1583" s="778"/>
      <c r="FR1583" s="778"/>
      <c r="FS1583" s="778"/>
      <c r="FT1583" s="778"/>
      <c r="FU1583" s="778"/>
      <c r="FV1583" s="778"/>
      <c r="FW1583" s="778"/>
      <c r="FX1583" s="778"/>
      <c r="FY1583" s="778"/>
      <c r="FZ1583" s="778"/>
      <c r="GA1583" s="778"/>
      <c r="GB1583" s="778"/>
      <c r="GC1583" s="778"/>
      <c r="GD1583" s="778"/>
      <c r="GE1583" s="778"/>
      <c r="GF1583" s="778"/>
      <c r="GG1583" s="778"/>
      <c r="GH1583" s="778"/>
      <c r="GI1583" s="778"/>
      <c r="GJ1583" s="778"/>
      <c r="GK1583" s="778"/>
      <c r="GL1583" s="778"/>
      <c r="GM1583" s="778"/>
      <c r="GN1583" s="778"/>
      <c r="GO1583" s="778"/>
      <c r="GP1583" s="778"/>
      <c r="GQ1583" s="778"/>
      <c r="GR1583" s="778"/>
      <c r="GS1583" s="778"/>
      <c r="GT1583" s="778"/>
      <c r="GU1583" s="778"/>
      <c r="GV1583" s="778"/>
      <c r="GW1583" s="778"/>
      <c r="GX1583" s="778"/>
      <c r="GY1583" s="778"/>
      <c r="GZ1583" s="778"/>
      <c r="HA1583" s="778"/>
      <c r="HB1583" s="778"/>
      <c r="HC1583" s="778"/>
      <c r="HD1583" s="778"/>
      <c r="HE1583" s="778"/>
      <c r="HF1583" s="778"/>
      <c r="HG1583" s="778"/>
      <c r="HH1583" s="778"/>
    </row>
    <row r="1584" spans="1:216" s="782" customFormat="1">
      <c r="A1584" s="779"/>
      <c r="B1584" s="780"/>
      <c r="C1584" s="780"/>
      <c r="D1584" s="780"/>
      <c r="E1584" s="780"/>
      <c r="F1584" s="780"/>
      <c r="G1584" s="780"/>
      <c r="H1584" s="780"/>
      <c r="I1584" s="780"/>
      <c r="J1584" s="780"/>
      <c r="K1584" s="780"/>
      <c r="L1584" s="780"/>
      <c r="M1584" s="780"/>
      <c r="N1584" s="780"/>
      <c r="O1584" s="780"/>
      <c r="P1584" s="780"/>
      <c r="Q1584" s="781"/>
      <c r="R1584" s="778"/>
      <c r="S1584" s="778"/>
      <c r="T1584" s="778"/>
      <c r="U1584" s="778"/>
      <c r="V1584" s="778"/>
      <c r="W1584" s="778"/>
      <c r="X1584" s="778"/>
      <c r="Y1584" s="778"/>
      <c r="Z1584" s="778"/>
      <c r="AA1584" s="778"/>
      <c r="AB1584" s="778"/>
      <c r="AC1584" s="778"/>
      <c r="AD1584" s="778"/>
      <c r="AE1584" s="778"/>
      <c r="AF1584" s="778"/>
      <c r="AG1584" s="778"/>
      <c r="AH1584" s="778"/>
      <c r="AI1584" s="778"/>
      <c r="AJ1584" s="778"/>
      <c r="AK1584" s="778"/>
      <c r="AL1584" s="778"/>
      <c r="AM1584" s="778"/>
      <c r="AN1584" s="778"/>
      <c r="AO1584" s="778"/>
      <c r="AP1584" s="778"/>
      <c r="AQ1584" s="778"/>
      <c r="AR1584" s="778"/>
      <c r="AS1584" s="778"/>
      <c r="AT1584" s="778"/>
      <c r="AU1584" s="778"/>
      <c r="AV1584" s="778"/>
      <c r="AW1584" s="778"/>
      <c r="AX1584" s="778"/>
      <c r="AY1584" s="778"/>
      <c r="AZ1584" s="778"/>
      <c r="BA1584" s="778"/>
      <c r="BB1584" s="778"/>
      <c r="BC1584" s="778"/>
      <c r="BD1584" s="778"/>
      <c r="BE1584" s="778"/>
      <c r="BF1584" s="778"/>
      <c r="BG1584" s="778"/>
      <c r="BH1584" s="778"/>
      <c r="BI1584" s="778"/>
      <c r="BJ1584" s="778"/>
      <c r="BK1584" s="778"/>
      <c r="BL1584" s="778"/>
      <c r="BM1584" s="778"/>
      <c r="BN1584" s="778"/>
      <c r="BO1584" s="778"/>
      <c r="BP1584" s="778"/>
      <c r="BQ1584" s="778"/>
      <c r="BR1584" s="778"/>
      <c r="BS1584" s="778"/>
      <c r="BT1584" s="778"/>
      <c r="BU1584" s="778"/>
      <c r="BV1584" s="778"/>
      <c r="BW1584" s="778"/>
      <c r="BX1584" s="778"/>
      <c r="BY1584" s="778"/>
      <c r="BZ1584" s="778"/>
      <c r="CA1584" s="778"/>
      <c r="CB1584" s="778"/>
      <c r="CC1584" s="778"/>
      <c r="CD1584" s="778"/>
      <c r="CE1584" s="778"/>
      <c r="CF1584" s="778"/>
      <c r="CG1584" s="778"/>
      <c r="CH1584" s="778"/>
      <c r="CI1584" s="778"/>
      <c r="CJ1584" s="778"/>
      <c r="CK1584" s="778"/>
      <c r="CL1584" s="778"/>
      <c r="CM1584" s="778"/>
      <c r="CN1584" s="778"/>
      <c r="CO1584" s="778"/>
      <c r="CP1584" s="778"/>
      <c r="CQ1584" s="778"/>
      <c r="CR1584" s="778"/>
      <c r="CS1584" s="778"/>
      <c r="CT1584" s="778"/>
      <c r="CU1584" s="778"/>
      <c r="CV1584" s="778"/>
      <c r="CW1584" s="778"/>
      <c r="CX1584" s="778"/>
      <c r="CY1584" s="778"/>
      <c r="CZ1584" s="778"/>
      <c r="DA1584" s="778"/>
      <c r="DB1584" s="778"/>
      <c r="DC1584" s="778"/>
      <c r="DD1584" s="778"/>
      <c r="DE1584" s="778"/>
      <c r="DF1584" s="778"/>
      <c r="DG1584" s="778"/>
      <c r="DH1584" s="778"/>
      <c r="DI1584" s="778"/>
      <c r="DJ1584" s="778"/>
      <c r="DK1584" s="778"/>
      <c r="DL1584" s="778"/>
      <c r="DM1584" s="778"/>
      <c r="DN1584" s="778"/>
      <c r="DO1584" s="778"/>
      <c r="DP1584" s="778"/>
      <c r="DQ1584" s="778"/>
      <c r="DR1584" s="778"/>
      <c r="DS1584" s="778"/>
      <c r="DT1584" s="778"/>
      <c r="DU1584" s="778"/>
      <c r="DV1584" s="778"/>
      <c r="DW1584" s="778"/>
      <c r="DX1584" s="778"/>
      <c r="DY1584" s="778"/>
      <c r="DZ1584" s="778"/>
      <c r="EA1584" s="778"/>
      <c r="EB1584" s="778"/>
      <c r="EC1584" s="778"/>
      <c r="ED1584" s="778"/>
      <c r="EE1584" s="778"/>
      <c r="EF1584" s="778"/>
      <c r="EG1584" s="778"/>
      <c r="EH1584" s="778"/>
      <c r="EI1584" s="778"/>
      <c r="EJ1584" s="778"/>
      <c r="EK1584" s="778"/>
      <c r="EL1584" s="778"/>
      <c r="EM1584" s="778"/>
      <c r="EN1584" s="778"/>
      <c r="EO1584" s="778"/>
      <c r="EP1584" s="778"/>
      <c r="EQ1584" s="778"/>
      <c r="ER1584" s="778"/>
      <c r="ES1584" s="778"/>
      <c r="ET1584" s="778"/>
      <c r="EU1584" s="778"/>
      <c r="EV1584" s="778"/>
      <c r="EW1584" s="778"/>
      <c r="EX1584" s="778"/>
      <c r="EY1584" s="778"/>
      <c r="EZ1584" s="778"/>
      <c r="FA1584" s="778"/>
      <c r="FB1584" s="778"/>
      <c r="FC1584" s="778"/>
      <c r="FD1584" s="778"/>
      <c r="FE1584" s="778"/>
      <c r="FF1584" s="778"/>
      <c r="FG1584" s="778"/>
      <c r="FH1584" s="778"/>
      <c r="FI1584" s="778"/>
      <c r="FJ1584" s="778"/>
      <c r="FK1584" s="778"/>
      <c r="FL1584" s="778"/>
      <c r="FM1584" s="778"/>
      <c r="FN1584" s="778"/>
      <c r="FO1584" s="778"/>
      <c r="FP1584" s="778"/>
      <c r="FQ1584" s="778"/>
      <c r="FR1584" s="778"/>
      <c r="FS1584" s="778"/>
      <c r="FT1584" s="778"/>
      <c r="FU1584" s="778"/>
      <c r="FV1584" s="778"/>
      <c r="FW1584" s="778"/>
      <c r="FX1584" s="778"/>
      <c r="FY1584" s="778"/>
      <c r="FZ1584" s="778"/>
      <c r="GA1584" s="778"/>
      <c r="GB1584" s="778"/>
      <c r="GC1584" s="778"/>
      <c r="GD1584" s="778"/>
      <c r="GE1584" s="778"/>
      <c r="GF1584" s="778"/>
      <c r="GG1584" s="778"/>
      <c r="GH1584" s="778"/>
      <c r="GI1584" s="778"/>
      <c r="GJ1584" s="778"/>
      <c r="GK1584" s="778"/>
      <c r="GL1584" s="778"/>
      <c r="GM1584" s="778"/>
      <c r="GN1584" s="778"/>
      <c r="GO1584" s="778"/>
      <c r="GP1584" s="778"/>
      <c r="GQ1584" s="778"/>
      <c r="GR1584" s="778"/>
      <c r="GS1584" s="778"/>
      <c r="GT1584" s="778"/>
      <c r="GU1584" s="778"/>
      <c r="GV1584" s="778"/>
      <c r="GW1584" s="778"/>
      <c r="GX1584" s="778"/>
      <c r="GY1584" s="778"/>
      <c r="GZ1584" s="778"/>
      <c r="HA1584" s="778"/>
      <c r="HB1584" s="778"/>
      <c r="HC1584" s="778"/>
      <c r="HD1584" s="778"/>
      <c r="HE1584" s="778"/>
      <c r="HF1584" s="778"/>
      <c r="HG1584" s="778"/>
      <c r="HH1584" s="778"/>
    </row>
    <row r="1585" spans="1:216" s="782" customFormat="1">
      <c r="A1585" s="779"/>
      <c r="B1585" s="780"/>
      <c r="C1585" s="780"/>
      <c r="D1585" s="780"/>
      <c r="E1585" s="780"/>
      <c r="F1585" s="780"/>
      <c r="G1585" s="780"/>
      <c r="H1585" s="780"/>
      <c r="I1585" s="780"/>
      <c r="J1585" s="780"/>
      <c r="K1585" s="780"/>
      <c r="L1585" s="780"/>
      <c r="M1585" s="780"/>
      <c r="N1585" s="780"/>
      <c r="O1585" s="780"/>
      <c r="P1585" s="780"/>
      <c r="Q1585" s="781"/>
      <c r="R1585" s="778"/>
      <c r="S1585" s="778"/>
      <c r="T1585" s="778"/>
      <c r="U1585" s="778"/>
      <c r="V1585" s="778"/>
      <c r="W1585" s="778"/>
      <c r="X1585" s="778"/>
      <c r="Y1585" s="778"/>
      <c r="Z1585" s="778"/>
      <c r="AA1585" s="778"/>
      <c r="AB1585" s="778"/>
      <c r="AC1585" s="778"/>
      <c r="AD1585" s="778"/>
      <c r="AE1585" s="778"/>
      <c r="AF1585" s="778"/>
      <c r="AG1585" s="778"/>
      <c r="AH1585" s="778"/>
      <c r="AI1585" s="778"/>
      <c r="AJ1585" s="778"/>
      <c r="AK1585" s="778"/>
      <c r="AL1585" s="778"/>
      <c r="AM1585" s="778"/>
      <c r="AN1585" s="778"/>
      <c r="AO1585" s="778"/>
      <c r="AP1585" s="778"/>
      <c r="AQ1585" s="778"/>
      <c r="AR1585" s="778"/>
      <c r="AS1585" s="778"/>
      <c r="AT1585" s="778"/>
      <c r="AU1585" s="778"/>
      <c r="AV1585" s="778"/>
      <c r="AW1585" s="778"/>
      <c r="AX1585" s="778"/>
      <c r="AY1585" s="778"/>
      <c r="AZ1585" s="778"/>
      <c r="BA1585" s="778"/>
      <c r="BB1585" s="778"/>
      <c r="BC1585" s="778"/>
      <c r="BD1585" s="778"/>
      <c r="BE1585" s="778"/>
      <c r="BF1585" s="778"/>
      <c r="BG1585" s="778"/>
      <c r="BH1585" s="778"/>
      <c r="BI1585" s="778"/>
      <c r="BJ1585" s="778"/>
      <c r="BK1585" s="778"/>
      <c r="BL1585" s="778"/>
      <c r="BM1585" s="778"/>
      <c r="BN1585" s="778"/>
      <c r="BO1585" s="778"/>
      <c r="BP1585" s="778"/>
      <c r="BQ1585" s="778"/>
      <c r="BR1585" s="778"/>
      <c r="BS1585" s="778"/>
      <c r="BT1585" s="778"/>
      <c r="BU1585" s="778"/>
      <c r="BV1585" s="778"/>
      <c r="BW1585" s="778"/>
      <c r="BX1585" s="778"/>
      <c r="BY1585" s="778"/>
      <c r="BZ1585" s="778"/>
      <c r="CA1585" s="778"/>
      <c r="CB1585" s="778"/>
      <c r="CC1585" s="778"/>
      <c r="CD1585" s="778"/>
      <c r="CE1585" s="778"/>
      <c r="CF1585" s="778"/>
      <c r="CG1585" s="778"/>
      <c r="CH1585" s="778"/>
      <c r="CI1585" s="778"/>
      <c r="CJ1585" s="778"/>
      <c r="CK1585" s="778"/>
      <c r="CL1585" s="778"/>
      <c r="CM1585" s="778"/>
      <c r="CN1585" s="778"/>
      <c r="CO1585" s="778"/>
      <c r="CP1585" s="778"/>
      <c r="CQ1585" s="778"/>
      <c r="CR1585" s="778"/>
      <c r="CS1585" s="778"/>
      <c r="CT1585" s="778"/>
      <c r="CU1585" s="778"/>
      <c r="CV1585" s="778"/>
      <c r="CW1585" s="778"/>
      <c r="CX1585" s="778"/>
      <c r="CY1585" s="778"/>
      <c r="CZ1585" s="778"/>
      <c r="DA1585" s="778"/>
      <c r="DB1585" s="778"/>
      <c r="DC1585" s="778"/>
      <c r="DD1585" s="778"/>
      <c r="DE1585" s="778"/>
      <c r="DF1585" s="778"/>
      <c r="DG1585" s="778"/>
      <c r="DH1585" s="778"/>
      <c r="DI1585" s="778"/>
      <c r="DJ1585" s="778"/>
      <c r="DK1585" s="778"/>
      <c r="DL1585" s="778"/>
      <c r="DM1585" s="778"/>
      <c r="DN1585" s="778"/>
      <c r="DO1585" s="778"/>
      <c r="DP1585" s="778"/>
      <c r="DQ1585" s="778"/>
      <c r="DR1585" s="778"/>
      <c r="DS1585" s="778"/>
      <c r="DT1585" s="778"/>
      <c r="DU1585" s="778"/>
      <c r="DV1585" s="778"/>
      <c r="DW1585" s="778"/>
      <c r="DX1585" s="778"/>
      <c r="DY1585" s="778"/>
      <c r="DZ1585" s="778"/>
      <c r="EA1585" s="778"/>
      <c r="EB1585" s="778"/>
      <c r="EC1585" s="778"/>
      <c r="ED1585" s="778"/>
      <c r="EE1585" s="778"/>
      <c r="EF1585" s="778"/>
      <c r="EG1585" s="778"/>
      <c r="EH1585" s="778"/>
      <c r="EI1585" s="778"/>
      <c r="EJ1585" s="778"/>
      <c r="EK1585" s="778"/>
      <c r="EL1585" s="778"/>
      <c r="EM1585" s="778"/>
      <c r="EN1585" s="778"/>
      <c r="EO1585" s="778"/>
      <c r="EP1585" s="778"/>
      <c r="EQ1585" s="778"/>
      <c r="ER1585" s="778"/>
      <c r="ES1585" s="778"/>
      <c r="ET1585" s="778"/>
      <c r="EU1585" s="778"/>
      <c r="EV1585" s="778"/>
      <c r="EW1585" s="778"/>
      <c r="EX1585" s="778"/>
      <c r="EY1585" s="778"/>
      <c r="EZ1585" s="778"/>
      <c r="FA1585" s="778"/>
      <c r="FB1585" s="778"/>
      <c r="FC1585" s="778"/>
      <c r="FD1585" s="778"/>
      <c r="FE1585" s="778"/>
      <c r="FF1585" s="778"/>
      <c r="FG1585" s="778"/>
      <c r="FH1585" s="778"/>
      <c r="FI1585" s="778"/>
      <c r="FJ1585" s="778"/>
      <c r="FK1585" s="778"/>
      <c r="FL1585" s="778"/>
      <c r="FM1585" s="778"/>
      <c r="FN1585" s="778"/>
      <c r="FO1585" s="778"/>
      <c r="FP1585" s="778"/>
      <c r="FQ1585" s="778"/>
      <c r="FR1585" s="778"/>
      <c r="FS1585" s="778"/>
      <c r="FT1585" s="778"/>
      <c r="FU1585" s="778"/>
      <c r="FV1585" s="778"/>
      <c r="FW1585" s="778"/>
      <c r="FX1585" s="778"/>
      <c r="FY1585" s="778"/>
      <c r="FZ1585" s="778"/>
      <c r="GA1585" s="778"/>
      <c r="GB1585" s="778"/>
      <c r="GC1585" s="778"/>
      <c r="GD1585" s="778"/>
      <c r="GE1585" s="778"/>
      <c r="GF1585" s="778"/>
      <c r="GG1585" s="778"/>
      <c r="GH1585" s="778"/>
      <c r="GI1585" s="778"/>
      <c r="GJ1585" s="778"/>
      <c r="GK1585" s="778"/>
      <c r="GL1585" s="778"/>
      <c r="GM1585" s="778"/>
      <c r="GN1585" s="778"/>
      <c r="GO1585" s="778"/>
      <c r="GP1585" s="778"/>
      <c r="GQ1585" s="778"/>
      <c r="GR1585" s="778"/>
      <c r="GS1585" s="778"/>
      <c r="GT1585" s="778"/>
      <c r="GU1585" s="778"/>
      <c r="GV1585" s="778"/>
      <c r="GW1585" s="778"/>
      <c r="GX1585" s="778"/>
      <c r="GY1585" s="778"/>
      <c r="GZ1585" s="778"/>
      <c r="HA1585" s="778"/>
      <c r="HB1585" s="778"/>
      <c r="HC1585" s="778"/>
      <c r="HD1585" s="778"/>
      <c r="HE1585" s="778"/>
      <c r="HF1585" s="778"/>
      <c r="HG1585" s="778"/>
      <c r="HH1585" s="778"/>
    </row>
    <row r="1586" spans="1:216" s="782" customFormat="1">
      <c r="A1586" s="779"/>
      <c r="B1586" s="780"/>
      <c r="C1586" s="780"/>
      <c r="D1586" s="780"/>
      <c r="E1586" s="780"/>
      <c r="F1586" s="780"/>
      <c r="G1586" s="780"/>
      <c r="H1586" s="780"/>
      <c r="I1586" s="780"/>
      <c r="J1586" s="780"/>
      <c r="K1586" s="780"/>
      <c r="L1586" s="780"/>
      <c r="M1586" s="780"/>
      <c r="N1586" s="780"/>
      <c r="O1586" s="780"/>
      <c r="P1586" s="780"/>
      <c r="Q1586" s="781"/>
      <c r="R1586" s="778"/>
      <c r="S1586" s="778"/>
      <c r="T1586" s="778"/>
      <c r="U1586" s="778"/>
      <c r="V1586" s="778"/>
      <c r="W1586" s="778"/>
      <c r="X1586" s="778"/>
      <c r="Y1586" s="778"/>
      <c r="Z1586" s="778"/>
      <c r="AA1586" s="778"/>
      <c r="AB1586" s="778"/>
      <c r="AC1586" s="778"/>
      <c r="AD1586" s="778"/>
      <c r="AE1586" s="778"/>
      <c r="AF1586" s="778"/>
      <c r="AG1586" s="778"/>
      <c r="AH1586" s="778"/>
      <c r="AI1586" s="778"/>
      <c r="AJ1586" s="778"/>
      <c r="AK1586" s="778"/>
      <c r="AL1586" s="778"/>
      <c r="AM1586" s="778"/>
      <c r="AN1586" s="778"/>
      <c r="AO1586" s="778"/>
      <c r="AP1586" s="778"/>
      <c r="AQ1586" s="778"/>
      <c r="AR1586" s="778"/>
      <c r="AS1586" s="778"/>
      <c r="AT1586" s="778"/>
      <c r="AU1586" s="778"/>
      <c r="AV1586" s="778"/>
      <c r="AW1586" s="778"/>
      <c r="AX1586" s="778"/>
      <c r="AY1586" s="778"/>
      <c r="AZ1586" s="778"/>
      <c r="BA1586" s="778"/>
      <c r="BB1586" s="778"/>
      <c r="BC1586" s="778"/>
      <c r="BD1586" s="778"/>
      <c r="BE1586" s="778"/>
      <c r="BF1586" s="778"/>
      <c r="BG1586" s="778"/>
      <c r="BH1586" s="778"/>
      <c r="BI1586" s="778"/>
      <c r="BJ1586" s="778"/>
      <c r="BK1586" s="778"/>
      <c r="BL1586" s="778"/>
      <c r="BM1586" s="778"/>
      <c r="BN1586" s="778"/>
      <c r="BO1586" s="778"/>
      <c r="BP1586" s="778"/>
      <c r="BQ1586" s="778"/>
      <c r="BR1586" s="778"/>
      <c r="BS1586" s="778"/>
      <c r="BT1586" s="778"/>
      <c r="BU1586" s="778"/>
      <c r="BV1586" s="778"/>
      <c r="BW1586" s="778"/>
      <c r="BX1586" s="778"/>
      <c r="BY1586" s="778"/>
      <c r="BZ1586" s="778"/>
      <c r="CA1586" s="778"/>
      <c r="CB1586" s="778"/>
      <c r="CC1586" s="778"/>
      <c r="CD1586" s="778"/>
      <c r="CE1586" s="778"/>
      <c r="CF1586" s="778"/>
      <c r="CG1586" s="778"/>
      <c r="CH1586" s="778"/>
      <c r="CI1586" s="778"/>
      <c r="CJ1586" s="778"/>
      <c r="CK1586" s="778"/>
      <c r="CL1586" s="778"/>
      <c r="CM1586" s="778"/>
      <c r="CN1586" s="778"/>
      <c r="CO1586" s="778"/>
      <c r="CP1586" s="778"/>
      <c r="CQ1586" s="778"/>
      <c r="CR1586" s="778"/>
      <c r="CS1586" s="778"/>
      <c r="CT1586" s="778"/>
      <c r="CU1586" s="778"/>
      <c r="CV1586" s="778"/>
      <c r="CW1586" s="778"/>
      <c r="CX1586" s="778"/>
      <c r="CY1586" s="778"/>
      <c r="CZ1586" s="778"/>
      <c r="DA1586" s="778"/>
      <c r="DB1586" s="778"/>
      <c r="DC1586" s="778"/>
      <c r="DD1586" s="778"/>
      <c r="DE1586" s="778"/>
      <c r="DF1586" s="778"/>
      <c r="DG1586" s="778"/>
      <c r="DH1586" s="778"/>
      <c r="DI1586" s="778"/>
      <c r="DJ1586" s="778"/>
      <c r="DK1586" s="778"/>
      <c r="DL1586" s="778"/>
      <c r="DM1586" s="778"/>
      <c r="DN1586" s="778"/>
      <c r="DO1586" s="778"/>
      <c r="DP1586" s="778"/>
      <c r="DQ1586" s="778"/>
      <c r="DR1586" s="778"/>
      <c r="DS1586" s="778"/>
      <c r="DT1586" s="778"/>
      <c r="DU1586" s="778"/>
      <c r="DV1586" s="778"/>
      <c r="DW1586" s="778"/>
      <c r="DX1586" s="778"/>
      <c r="DY1586" s="778"/>
      <c r="DZ1586" s="778"/>
      <c r="EA1586" s="778"/>
      <c r="EB1586" s="778"/>
      <c r="EC1586" s="778"/>
      <c r="ED1586" s="778"/>
      <c r="EE1586" s="778"/>
      <c r="EF1586" s="778"/>
      <c r="EG1586" s="778"/>
      <c r="EH1586" s="778"/>
      <c r="EI1586" s="778"/>
      <c r="EJ1586" s="778"/>
      <c r="EK1586" s="778"/>
      <c r="EL1586" s="778"/>
      <c r="EM1586" s="778"/>
      <c r="EN1586" s="778"/>
      <c r="EO1586" s="778"/>
      <c r="EP1586" s="778"/>
      <c r="EQ1586" s="778"/>
      <c r="ER1586" s="778"/>
      <c r="ES1586" s="778"/>
      <c r="ET1586" s="778"/>
      <c r="EU1586" s="778"/>
      <c r="EV1586" s="778"/>
      <c r="EW1586" s="778"/>
      <c r="EX1586" s="778"/>
      <c r="EY1586" s="778"/>
      <c r="EZ1586" s="778"/>
      <c r="FA1586" s="778"/>
      <c r="FB1586" s="778"/>
      <c r="FC1586" s="778"/>
      <c r="FD1586" s="778"/>
      <c r="FE1586" s="778"/>
      <c r="FF1586" s="778"/>
      <c r="FG1586" s="778"/>
      <c r="FH1586" s="778"/>
      <c r="FI1586" s="778"/>
      <c r="FJ1586" s="778"/>
      <c r="FK1586" s="778"/>
      <c r="FL1586" s="778"/>
      <c r="FM1586" s="778"/>
      <c r="FN1586" s="778"/>
      <c r="FO1586" s="778"/>
      <c r="FP1586" s="778"/>
      <c r="FQ1586" s="778"/>
      <c r="FR1586" s="778"/>
      <c r="FS1586" s="778"/>
      <c r="FT1586" s="778"/>
      <c r="FU1586" s="778"/>
      <c r="FV1586" s="778"/>
      <c r="FW1586" s="778"/>
      <c r="FX1586" s="778"/>
      <c r="FY1586" s="778"/>
      <c r="FZ1586" s="778"/>
      <c r="GA1586" s="778"/>
      <c r="GB1586" s="778"/>
      <c r="GC1586" s="778"/>
      <c r="GD1586" s="778"/>
      <c r="GE1586" s="778"/>
      <c r="GF1586" s="778"/>
      <c r="GG1586" s="778"/>
      <c r="GH1586" s="778"/>
      <c r="GI1586" s="778"/>
      <c r="GJ1586" s="778"/>
      <c r="GK1586" s="778"/>
      <c r="GL1586" s="778"/>
      <c r="GM1586" s="778"/>
      <c r="GN1586" s="778"/>
      <c r="GO1586" s="778"/>
      <c r="GP1586" s="778"/>
      <c r="GQ1586" s="778"/>
      <c r="GR1586" s="778"/>
      <c r="GS1586" s="778"/>
      <c r="GT1586" s="778"/>
      <c r="GU1586" s="778"/>
      <c r="GV1586" s="778"/>
      <c r="GW1586" s="778"/>
      <c r="GX1586" s="778"/>
      <c r="GY1586" s="778"/>
      <c r="GZ1586" s="778"/>
      <c r="HA1586" s="778"/>
      <c r="HB1586" s="778"/>
      <c r="HC1586" s="778"/>
      <c r="HD1586" s="778"/>
      <c r="HE1586" s="778"/>
      <c r="HF1586" s="778"/>
      <c r="HG1586" s="778"/>
      <c r="HH1586" s="778"/>
    </row>
    <row r="1587" spans="1:216" s="782" customFormat="1">
      <c r="A1587" s="779"/>
      <c r="B1587" s="780"/>
      <c r="C1587" s="780"/>
      <c r="D1587" s="780"/>
      <c r="E1587" s="780"/>
      <c r="F1587" s="780"/>
      <c r="G1587" s="780"/>
      <c r="H1587" s="780"/>
      <c r="I1587" s="780"/>
      <c r="J1587" s="780"/>
      <c r="K1587" s="780"/>
      <c r="L1587" s="780"/>
      <c r="M1587" s="780"/>
      <c r="N1587" s="780"/>
      <c r="O1587" s="780"/>
      <c r="P1587" s="780"/>
      <c r="Q1587" s="781"/>
      <c r="R1587" s="778"/>
      <c r="S1587" s="778"/>
      <c r="T1587" s="778"/>
      <c r="U1587" s="778"/>
      <c r="V1587" s="778"/>
      <c r="W1587" s="778"/>
      <c r="X1587" s="778"/>
      <c r="Y1587" s="778"/>
      <c r="Z1587" s="778"/>
      <c r="AA1587" s="778"/>
      <c r="AB1587" s="778"/>
      <c r="AC1587" s="778"/>
      <c r="AD1587" s="778"/>
      <c r="AE1587" s="778"/>
      <c r="AF1587" s="778"/>
      <c r="AG1587" s="778"/>
      <c r="AH1587" s="778"/>
      <c r="AI1587" s="778"/>
      <c r="AJ1587" s="778"/>
      <c r="AK1587" s="778"/>
      <c r="AL1587" s="778"/>
      <c r="AM1587" s="778"/>
      <c r="AN1587" s="778"/>
      <c r="AO1587" s="778"/>
      <c r="AP1587" s="778"/>
      <c r="AQ1587" s="778"/>
      <c r="AR1587" s="778"/>
      <c r="AS1587" s="778"/>
      <c r="AT1587" s="778"/>
      <c r="AU1587" s="778"/>
      <c r="AV1587" s="778"/>
      <c r="AW1587" s="778"/>
      <c r="AX1587" s="778"/>
      <c r="AY1587" s="778"/>
      <c r="AZ1587" s="778"/>
      <c r="BA1587" s="778"/>
      <c r="BB1587" s="778"/>
      <c r="BC1587" s="778"/>
      <c r="BD1587" s="778"/>
      <c r="BE1587" s="778"/>
      <c r="BF1587" s="778"/>
      <c r="BG1587" s="778"/>
      <c r="BH1587" s="778"/>
      <c r="BI1587" s="778"/>
      <c r="BJ1587" s="778"/>
      <c r="BK1587" s="778"/>
      <c r="BL1587" s="778"/>
      <c r="BM1587" s="778"/>
      <c r="BN1587" s="778"/>
      <c r="BO1587" s="778"/>
      <c r="BP1587" s="778"/>
      <c r="BQ1587" s="778"/>
      <c r="BR1587" s="778"/>
      <c r="BS1587" s="778"/>
      <c r="BT1587" s="778"/>
      <c r="BU1587" s="778"/>
      <c r="BV1587" s="778"/>
      <c r="BW1587" s="778"/>
      <c r="BX1587" s="778"/>
      <c r="BY1587" s="778"/>
      <c r="BZ1587" s="778"/>
      <c r="CA1587" s="778"/>
      <c r="CB1587" s="778"/>
      <c r="CC1587" s="778"/>
      <c r="CD1587" s="778"/>
      <c r="CE1587" s="778"/>
      <c r="CF1587" s="778"/>
      <c r="CG1587" s="778"/>
      <c r="CH1587" s="778"/>
      <c r="CI1587" s="778"/>
      <c r="CJ1587" s="778"/>
      <c r="CK1587" s="778"/>
      <c r="CL1587" s="778"/>
      <c r="CM1587" s="778"/>
      <c r="CN1587" s="778"/>
      <c r="CO1587" s="778"/>
      <c r="CP1587" s="778"/>
      <c r="CQ1587" s="778"/>
      <c r="CR1587" s="778"/>
      <c r="CS1587" s="778"/>
      <c r="CT1587" s="778"/>
      <c r="CU1587" s="778"/>
      <c r="CV1587" s="778"/>
      <c r="CW1587" s="778"/>
      <c r="CX1587" s="778"/>
      <c r="CY1587" s="778"/>
      <c r="CZ1587" s="778"/>
      <c r="DA1587" s="778"/>
      <c r="DB1587" s="778"/>
      <c r="DC1587" s="778"/>
      <c r="DD1587" s="778"/>
      <c r="DE1587" s="778"/>
      <c r="DF1587" s="778"/>
      <c r="DG1587" s="778"/>
      <c r="DH1587" s="778"/>
      <c r="DI1587" s="778"/>
      <c r="DJ1587" s="778"/>
      <c r="DK1587" s="778"/>
      <c r="DL1587" s="778"/>
      <c r="DM1587" s="778"/>
      <c r="DN1587" s="778"/>
      <c r="DO1587" s="778"/>
      <c r="DP1587" s="778"/>
      <c r="DQ1587" s="778"/>
      <c r="DR1587" s="778"/>
      <c r="DS1587" s="778"/>
      <c r="DT1587" s="778"/>
      <c r="DU1587" s="778"/>
      <c r="DV1587" s="778"/>
      <c r="DW1587" s="778"/>
      <c r="DX1587" s="778"/>
      <c r="DY1587" s="778"/>
      <c r="DZ1587" s="778"/>
      <c r="EA1587" s="778"/>
      <c r="EB1587" s="778"/>
      <c r="EC1587" s="778"/>
      <c r="ED1587" s="778"/>
      <c r="EE1587" s="778"/>
      <c r="EF1587" s="778"/>
      <c r="EG1587" s="778"/>
      <c r="EH1587" s="778"/>
      <c r="EI1587" s="778"/>
      <c r="EJ1587" s="778"/>
      <c r="EK1587" s="778"/>
      <c r="EL1587" s="778"/>
      <c r="EM1587" s="778"/>
      <c r="EN1587" s="778"/>
      <c r="EO1587" s="778"/>
      <c r="EP1587" s="778"/>
      <c r="EQ1587" s="778"/>
      <c r="ER1587" s="778"/>
      <c r="ES1587" s="778"/>
      <c r="ET1587" s="778"/>
      <c r="EU1587" s="778"/>
      <c r="EV1587" s="778"/>
      <c r="EW1587" s="778"/>
      <c r="EX1587" s="778"/>
      <c r="EY1587" s="778"/>
      <c r="EZ1587" s="778"/>
      <c r="FA1587" s="778"/>
      <c r="FB1587" s="778"/>
      <c r="FC1587" s="778"/>
      <c r="FD1587" s="778"/>
      <c r="FE1587" s="778"/>
      <c r="FF1587" s="778"/>
      <c r="FG1587" s="778"/>
      <c r="FH1587" s="778"/>
      <c r="FI1587" s="778"/>
      <c r="FJ1587" s="778"/>
      <c r="FK1587" s="778"/>
      <c r="FL1587" s="778"/>
      <c r="FM1587" s="778"/>
      <c r="FN1587" s="778"/>
      <c r="FO1587" s="778"/>
      <c r="FP1587" s="778"/>
      <c r="FQ1587" s="778"/>
      <c r="FR1587" s="778"/>
      <c r="FS1587" s="778"/>
      <c r="FT1587" s="778"/>
      <c r="FU1587" s="778"/>
      <c r="FV1587" s="778"/>
      <c r="FW1587" s="778"/>
      <c r="FX1587" s="778"/>
      <c r="FY1587" s="778"/>
      <c r="FZ1587" s="778"/>
      <c r="GA1587" s="778"/>
      <c r="GB1587" s="778"/>
      <c r="GC1587" s="778"/>
      <c r="GD1587" s="778"/>
      <c r="GE1587" s="778"/>
      <c r="GF1587" s="778"/>
      <c r="GG1587" s="778"/>
      <c r="GH1587" s="778"/>
      <c r="GI1587" s="778"/>
      <c r="GJ1587" s="778"/>
      <c r="GK1587" s="778"/>
      <c r="GL1587" s="778"/>
      <c r="GM1587" s="778"/>
      <c r="GN1587" s="778"/>
      <c r="GO1587" s="778"/>
      <c r="GP1587" s="778"/>
      <c r="GQ1587" s="778"/>
      <c r="GR1587" s="778"/>
      <c r="GS1587" s="778"/>
      <c r="GT1587" s="778"/>
      <c r="GU1587" s="778"/>
      <c r="GV1587" s="778"/>
      <c r="GW1587" s="778"/>
      <c r="GX1587" s="778"/>
      <c r="GY1587" s="778"/>
      <c r="GZ1587" s="778"/>
      <c r="HA1587" s="778"/>
      <c r="HB1587" s="778"/>
      <c r="HC1587" s="778"/>
      <c r="HD1587" s="778"/>
      <c r="HE1587" s="778"/>
      <c r="HF1587" s="778"/>
      <c r="HG1587" s="778"/>
      <c r="HH1587" s="778"/>
    </row>
    <row r="1588" spans="1:216" s="782" customFormat="1">
      <c r="A1588" s="779"/>
      <c r="B1588" s="780"/>
      <c r="C1588" s="780"/>
      <c r="D1588" s="780"/>
      <c r="E1588" s="780"/>
      <c r="F1588" s="780"/>
      <c r="G1588" s="780"/>
      <c r="H1588" s="780"/>
      <c r="I1588" s="780"/>
      <c r="J1588" s="780"/>
      <c r="K1588" s="780"/>
      <c r="L1588" s="780"/>
      <c r="M1588" s="780"/>
      <c r="N1588" s="780"/>
      <c r="O1588" s="780"/>
      <c r="P1588" s="780"/>
      <c r="Q1588" s="781"/>
      <c r="R1588" s="778"/>
      <c r="S1588" s="778"/>
      <c r="T1588" s="778"/>
      <c r="U1588" s="778"/>
      <c r="V1588" s="778"/>
      <c r="W1588" s="778"/>
      <c r="X1588" s="778"/>
      <c r="Y1588" s="778"/>
      <c r="Z1588" s="778"/>
      <c r="AA1588" s="778"/>
      <c r="AB1588" s="778"/>
      <c r="AC1588" s="778"/>
      <c r="AD1588" s="778"/>
      <c r="AE1588" s="778"/>
      <c r="AF1588" s="778"/>
      <c r="AG1588" s="778"/>
      <c r="AH1588" s="778"/>
      <c r="AI1588" s="778"/>
      <c r="AJ1588" s="778"/>
      <c r="AK1588" s="778"/>
      <c r="AL1588" s="778"/>
      <c r="AM1588" s="778"/>
      <c r="AN1588" s="778"/>
      <c r="AO1588" s="778"/>
      <c r="AP1588" s="778"/>
      <c r="AQ1588" s="778"/>
      <c r="AR1588" s="778"/>
      <c r="AS1588" s="778"/>
      <c r="AT1588" s="778"/>
      <c r="AU1588" s="778"/>
      <c r="AV1588" s="778"/>
      <c r="AW1588" s="778"/>
      <c r="AX1588" s="778"/>
      <c r="AY1588" s="778"/>
      <c r="AZ1588" s="778"/>
      <c r="BA1588" s="778"/>
      <c r="BB1588" s="778"/>
      <c r="BC1588" s="778"/>
      <c r="BD1588" s="778"/>
      <c r="BE1588" s="778"/>
      <c r="BF1588" s="778"/>
      <c r="BG1588" s="778"/>
      <c r="BH1588" s="778"/>
      <c r="BI1588" s="778"/>
      <c r="BJ1588" s="778"/>
      <c r="BK1588" s="778"/>
      <c r="BL1588" s="778"/>
      <c r="BM1588" s="778"/>
      <c r="BN1588" s="778"/>
      <c r="BO1588" s="778"/>
      <c r="BP1588" s="778"/>
      <c r="BQ1588" s="778"/>
      <c r="BR1588" s="778"/>
      <c r="BS1588" s="778"/>
      <c r="BT1588" s="778"/>
      <c r="BU1588" s="778"/>
      <c r="BV1588" s="778"/>
      <c r="BW1588" s="778"/>
      <c r="BX1588" s="778"/>
      <c r="BY1588" s="778"/>
      <c r="BZ1588" s="778"/>
      <c r="CA1588" s="778"/>
      <c r="CB1588" s="778"/>
      <c r="CC1588" s="778"/>
      <c r="CD1588" s="778"/>
      <c r="CE1588" s="778"/>
      <c r="CF1588" s="778"/>
      <c r="CG1588" s="778"/>
      <c r="CH1588" s="778"/>
      <c r="CI1588" s="778"/>
      <c r="CJ1588" s="778"/>
      <c r="CK1588" s="778"/>
      <c r="CL1588" s="778"/>
      <c r="CM1588" s="778"/>
      <c r="CN1588" s="778"/>
      <c r="CO1588" s="778"/>
      <c r="CP1588" s="778"/>
      <c r="CQ1588" s="778"/>
      <c r="CR1588" s="778"/>
      <c r="CS1588" s="778"/>
      <c r="CT1588" s="778"/>
      <c r="CU1588" s="778"/>
      <c r="CV1588" s="778"/>
      <c r="CW1588" s="778"/>
      <c r="CX1588" s="778"/>
      <c r="CY1588" s="778"/>
      <c r="CZ1588" s="778"/>
      <c r="DA1588" s="778"/>
      <c r="DB1588" s="778"/>
      <c r="DC1588" s="778"/>
      <c r="DD1588" s="778"/>
      <c r="DE1588" s="778"/>
      <c r="DF1588" s="778"/>
      <c r="DG1588" s="778"/>
      <c r="DH1588" s="778"/>
      <c r="DI1588" s="778"/>
      <c r="DJ1588" s="778"/>
      <c r="DK1588" s="778"/>
      <c r="DL1588" s="778"/>
      <c r="DM1588" s="778"/>
      <c r="DN1588" s="778"/>
      <c r="DO1588" s="778"/>
      <c r="DP1588" s="778"/>
      <c r="DQ1588" s="778"/>
      <c r="DR1588" s="778"/>
      <c r="DS1588" s="778"/>
      <c r="DT1588" s="778"/>
      <c r="DU1588" s="778"/>
      <c r="DV1588" s="778"/>
      <c r="DW1588" s="778"/>
      <c r="DX1588" s="778"/>
      <c r="DY1588" s="778"/>
      <c r="DZ1588" s="778"/>
      <c r="EA1588" s="778"/>
      <c r="EB1588" s="778"/>
      <c r="EC1588" s="778"/>
      <c r="ED1588" s="778"/>
      <c r="EE1588" s="778"/>
      <c r="EF1588" s="778"/>
      <c r="EG1588" s="778"/>
      <c r="EH1588" s="778"/>
      <c r="EI1588" s="778"/>
      <c r="EJ1588" s="778"/>
      <c r="EK1588" s="778"/>
      <c r="EL1588" s="778"/>
      <c r="EM1588" s="778"/>
      <c r="EN1588" s="778"/>
      <c r="EO1588" s="778"/>
      <c r="EP1588" s="778"/>
      <c r="EQ1588" s="778"/>
      <c r="ER1588" s="778"/>
      <c r="ES1588" s="778"/>
      <c r="ET1588" s="778"/>
      <c r="EU1588" s="778"/>
      <c r="EV1588" s="778"/>
      <c r="EW1588" s="778"/>
      <c r="EX1588" s="778"/>
      <c r="EY1588" s="778"/>
      <c r="EZ1588" s="778"/>
      <c r="FA1588" s="778"/>
      <c r="FB1588" s="778"/>
      <c r="FC1588" s="778"/>
      <c r="FD1588" s="778"/>
      <c r="FE1588" s="778"/>
      <c r="FF1588" s="778"/>
      <c r="FG1588" s="778"/>
      <c r="FH1588" s="778"/>
      <c r="FI1588" s="778"/>
      <c r="FJ1588" s="778"/>
      <c r="FK1588" s="778"/>
      <c r="FL1588" s="778"/>
      <c r="FM1588" s="778"/>
      <c r="FN1588" s="778"/>
      <c r="FO1588" s="778"/>
      <c r="FP1588" s="778"/>
      <c r="FQ1588" s="778"/>
      <c r="FR1588" s="778"/>
      <c r="FS1588" s="778"/>
      <c r="FT1588" s="778"/>
      <c r="FU1588" s="778"/>
      <c r="FV1588" s="778"/>
      <c r="FW1588" s="778"/>
      <c r="FX1588" s="778"/>
      <c r="FY1588" s="778"/>
      <c r="FZ1588" s="778"/>
      <c r="GA1588" s="778"/>
      <c r="GB1588" s="778"/>
      <c r="GC1588" s="778"/>
      <c r="GD1588" s="778"/>
      <c r="GE1588" s="778"/>
      <c r="GF1588" s="778"/>
      <c r="GG1588" s="778"/>
      <c r="GH1588" s="778"/>
      <c r="GI1588" s="778"/>
      <c r="GJ1588" s="778"/>
      <c r="GK1588" s="778"/>
      <c r="GL1588" s="778"/>
      <c r="GM1588" s="778"/>
      <c r="GN1588" s="778"/>
      <c r="GO1588" s="778"/>
      <c r="GP1588" s="778"/>
      <c r="GQ1588" s="778"/>
      <c r="GR1588" s="778"/>
      <c r="GS1588" s="778"/>
      <c r="GT1588" s="778"/>
      <c r="GU1588" s="778"/>
      <c r="GV1588" s="778"/>
      <c r="GW1588" s="778"/>
      <c r="GX1588" s="778"/>
      <c r="GY1588" s="778"/>
      <c r="GZ1588" s="778"/>
      <c r="HA1588" s="778"/>
      <c r="HB1588" s="778"/>
      <c r="HC1588" s="778"/>
      <c r="HD1588" s="778"/>
      <c r="HE1588" s="778"/>
      <c r="HF1588" s="778"/>
      <c r="HG1588" s="778"/>
      <c r="HH1588" s="778"/>
    </row>
    <row r="1589" spans="1:216" s="782" customFormat="1">
      <c r="A1589" s="779"/>
      <c r="B1589" s="780"/>
      <c r="C1589" s="780"/>
      <c r="D1589" s="780"/>
      <c r="E1589" s="780"/>
      <c r="F1589" s="780"/>
      <c r="G1589" s="780"/>
      <c r="H1589" s="780"/>
      <c r="I1589" s="780"/>
      <c r="J1589" s="780"/>
      <c r="K1589" s="780"/>
      <c r="L1589" s="780"/>
      <c r="M1589" s="780"/>
      <c r="N1589" s="780"/>
      <c r="O1589" s="780"/>
      <c r="P1589" s="780"/>
      <c r="Q1589" s="781"/>
      <c r="R1589" s="778"/>
      <c r="S1589" s="778"/>
      <c r="T1589" s="778"/>
      <c r="U1589" s="778"/>
      <c r="V1589" s="778"/>
      <c r="W1589" s="778"/>
      <c r="X1589" s="778"/>
      <c r="Y1589" s="778"/>
      <c r="Z1589" s="778"/>
      <c r="AA1589" s="778"/>
      <c r="AB1589" s="778"/>
      <c r="AC1589" s="778"/>
      <c r="AD1589" s="778"/>
      <c r="AE1589" s="778"/>
      <c r="AF1589" s="778"/>
      <c r="AG1589" s="778"/>
      <c r="AH1589" s="778"/>
      <c r="AI1589" s="778"/>
      <c r="AJ1589" s="778"/>
      <c r="AK1589" s="778"/>
      <c r="AL1589" s="778"/>
      <c r="AM1589" s="778"/>
      <c r="AN1589" s="778"/>
      <c r="AO1589" s="778"/>
      <c r="AP1589" s="778"/>
      <c r="AQ1589" s="778"/>
      <c r="AR1589" s="778"/>
      <c r="AS1589" s="778"/>
      <c r="AT1589" s="778"/>
      <c r="AU1589" s="778"/>
      <c r="AV1589" s="778"/>
      <c r="AW1589" s="778"/>
      <c r="AX1589" s="778"/>
      <c r="AY1589" s="778"/>
      <c r="AZ1589" s="778"/>
      <c r="BA1589" s="778"/>
      <c r="BB1589" s="778"/>
      <c r="BC1589" s="778"/>
      <c r="BD1589" s="778"/>
      <c r="BE1589" s="778"/>
      <c r="BF1589" s="778"/>
      <c r="BG1589" s="778"/>
      <c r="BH1589" s="778"/>
      <c r="BI1589" s="778"/>
      <c r="BJ1589" s="778"/>
      <c r="BK1589" s="778"/>
      <c r="BL1589" s="778"/>
      <c r="BM1589" s="778"/>
      <c r="BN1589" s="778"/>
      <c r="BO1589" s="778"/>
      <c r="BP1589" s="778"/>
      <c r="BQ1589" s="778"/>
      <c r="BR1589" s="778"/>
      <c r="BS1589" s="778"/>
      <c r="BT1589" s="778"/>
      <c r="BU1589" s="778"/>
      <c r="BV1589" s="778"/>
      <c r="BW1589" s="778"/>
      <c r="BX1589" s="778"/>
      <c r="BY1589" s="778"/>
      <c r="BZ1589" s="778"/>
      <c r="CA1589" s="778"/>
      <c r="CB1589" s="778"/>
      <c r="CC1589" s="778"/>
      <c r="CD1589" s="778"/>
      <c r="CE1589" s="778"/>
      <c r="CF1589" s="778"/>
      <c r="CG1589" s="778"/>
      <c r="CH1589" s="778"/>
      <c r="CI1589" s="778"/>
      <c r="CJ1589" s="778"/>
      <c r="CK1589" s="778"/>
      <c r="CL1589" s="778"/>
      <c r="CM1589" s="778"/>
      <c r="CN1589" s="778"/>
      <c r="CO1589" s="778"/>
      <c r="CP1589" s="778"/>
      <c r="CQ1589" s="778"/>
      <c r="CR1589" s="778"/>
      <c r="CS1589" s="778"/>
      <c r="CT1589" s="778"/>
      <c r="CU1589" s="778"/>
      <c r="CV1589" s="778"/>
      <c r="CW1589" s="778"/>
      <c r="CX1589" s="778"/>
      <c r="CY1589" s="778"/>
      <c r="CZ1589" s="778"/>
      <c r="DA1589" s="778"/>
      <c r="DB1589" s="778"/>
      <c r="DC1589" s="778"/>
      <c r="DD1589" s="778"/>
      <c r="DE1589" s="778"/>
      <c r="DF1589" s="778"/>
      <c r="DG1589" s="778"/>
      <c r="DH1589" s="778"/>
      <c r="DI1589" s="778"/>
      <c r="DJ1589" s="778"/>
      <c r="DK1589" s="778"/>
      <c r="DL1589" s="778"/>
      <c r="DM1589" s="778"/>
      <c r="DN1589" s="778"/>
      <c r="DO1589" s="778"/>
      <c r="DP1589" s="778"/>
      <c r="DQ1589" s="778"/>
      <c r="DR1589" s="778"/>
      <c r="DS1589" s="778"/>
      <c r="DT1589" s="778"/>
      <c r="DU1589" s="778"/>
      <c r="DV1589" s="778"/>
      <c r="DW1589" s="778"/>
      <c r="DX1589" s="778"/>
      <c r="DY1589" s="778"/>
      <c r="DZ1589" s="778"/>
      <c r="EA1589" s="778"/>
      <c r="EB1589" s="778"/>
      <c r="EC1589" s="778"/>
      <c r="ED1589" s="778"/>
      <c r="EE1589" s="778"/>
      <c r="EF1589" s="778"/>
      <c r="EG1589" s="778"/>
      <c r="EH1589" s="778"/>
      <c r="EI1589" s="778"/>
      <c r="EJ1589" s="778"/>
      <c r="EK1589" s="778"/>
      <c r="EL1589" s="778"/>
      <c r="EM1589" s="778"/>
      <c r="EN1589" s="778"/>
      <c r="EO1589" s="778"/>
      <c r="EP1589" s="778"/>
      <c r="EQ1589" s="778"/>
      <c r="ER1589" s="778"/>
      <c r="ES1589" s="778"/>
      <c r="ET1589" s="778"/>
      <c r="EU1589" s="778"/>
      <c r="EV1589" s="778"/>
      <c r="EW1589" s="778"/>
      <c r="EX1589" s="778"/>
      <c r="EY1589" s="778"/>
      <c r="EZ1589" s="778"/>
      <c r="FA1589" s="778"/>
      <c r="FB1589" s="778"/>
      <c r="FC1589" s="778"/>
      <c r="FD1589" s="778"/>
      <c r="FE1589" s="778"/>
      <c r="FF1589" s="778"/>
      <c r="FG1589" s="778"/>
      <c r="FH1589" s="778"/>
      <c r="FI1589" s="778"/>
      <c r="FJ1589" s="778"/>
      <c r="FK1589" s="778"/>
      <c r="FL1589" s="778"/>
      <c r="FM1589" s="778"/>
      <c r="FN1589" s="778"/>
      <c r="FO1589" s="778"/>
      <c r="FP1589" s="778"/>
      <c r="FQ1589" s="778"/>
      <c r="FR1589" s="778"/>
      <c r="FS1589" s="778"/>
      <c r="FT1589" s="778"/>
      <c r="FU1589" s="778"/>
      <c r="FV1589" s="778"/>
      <c r="FW1589" s="778"/>
      <c r="FX1589" s="778"/>
      <c r="FY1589" s="778"/>
      <c r="FZ1589" s="778"/>
      <c r="GA1589" s="778"/>
      <c r="GB1589" s="778"/>
      <c r="GC1589" s="778"/>
      <c r="GD1589" s="778"/>
      <c r="GE1589" s="778"/>
      <c r="GF1589" s="778"/>
      <c r="GG1589" s="778"/>
      <c r="GH1589" s="778"/>
      <c r="GI1589" s="778"/>
      <c r="GJ1589" s="778"/>
      <c r="GK1589" s="778"/>
      <c r="GL1589" s="778"/>
      <c r="GM1589" s="778"/>
      <c r="GN1589" s="778"/>
      <c r="GO1589" s="778"/>
      <c r="GP1589" s="778"/>
      <c r="GQ1589" s="778"/>
      <c r="GR1589" s="778"/>
      <c r="GS1589" s="778"/>
      <c r="GT1589" s="778"/>
      <c r="GU1589" s="778"/>
      <c r="GV1589" s="778"/>
      <c r="GW1589" s="778"/>
      <c r="GX1589" s="778"/>
      <c r="GY1589" s="778"/>
      <c r="GZ1589" s="778"/>
      <c r="HA1589" s="778"/>
      <c r="HB1589" s="778"/>
      <c r="HC1589" s="778"/>
      <c r="HD1589" s="778"/>
      <c r="HE1589" s="778"/>
      <c r="HF1589" s="778"/>
      <c r="HG1589" s="778"/>
      <c r="HH1589" s="778"/>
    </row>
    <row r="1590" spans="1:216" s="782" customFormat="1">
      <c r="A1590" s="779"/>
      <c r="B1590" s="780"/>
      <c r="C1590" s="780"/>
      <c r="D1590" s="780"/>
      <c r="E1590" s="780"/>
      <c r="F1590" s="780"/>
      <c r="G1590" s="780"/>
      <c r="H1590" s="780"/>
      <c r="I1590" s="780"/>
      <c r="J1590" s="780"/>
      <c r="K1590" s="780"/>
      <c r="L1590" s="780"/>
      <c r="M1590" s="780"/>
      <c r="N1590" s="780"/>
      <c r="O1590" s="780"/>
      <c r="P1590" s="780"/>
      <c r="Q1590" s="781"/>
      <c r="R1590" s="778"/>
      <c r="S1590" s="778"/>
      <c r="T1590" s="778"/>
      <c r="U1590" s="778"/>
      <c r="V1590" s="778"/>
      <c r="W1590" s="778"/>
      <c r="X1590" s="778"/>
      <c r="Y1590" s="778"/>
      <c r="Z1590" s="778"/>
      <c r="AA1590" s="778"/>
      <c r="AB1590" s="778"/>
      <c r="AC1590" s="778"/>
      <c r="AD1590" s="778"/>
      <c r="AE1590" s="778"/>
      <c r="AF1590" s="778"/>
      <c r="AG1590" s="778"/>
      <c r="AH1590" s="778"/>
      <c r="AI1590" s="778"/>
      <c r="AJ1590" s="778"/>
      <c r="AK1590" s="778"/>
      <c r="AL1590" s="778"/>
      <c r="AM1590" s="778"/>
      <c r="AN1590" s="778"/>
      <c r="AO1590" s="778"/>
      <c r="AP1590" s="778"/>
      <c r="AQ1590" s="778"/>
      <c r="AR1590" s="778"/>
      <c r="AS1590" s="778"/>
      <c r="AT1590" s="778"/>
      <c r="AU1590" s="778"/>
      <c r="AV1590" s="778"/>
      <c r="AW1590" s="778"/>
      <c r="AX1590" s="778"/>
      <c r="AY1590" s="778"/>
      <c r="AZ1590" s="778"/>
      <c r="BA1590" s="778"/>
      <c r="BB1590" s="778"/>
      <c r="BC1590" s="778"/>
      <c r="BD1590" s="778"/>
      <c r="BE1590" s="778"/>
      <c r="BF1590" s="778"/>
      <c r="BG1590" s="778"/>
      <c r="BH1590" s="778"/>
      <c r="BI1590" s="778"/>
      <c r="BJ1590" s="778"/>
      <c r="BK1590" s="778"/>
      <c r="BL1590" s="778"/>
      <c r="BM1590" s="778"/>
      <c r="BN1590" s="778"/>
      <c r="BO1590" s="778"/>
      <c r="BP1590" s="778"/>
      <c r="BQ1590" s="778"/>
      <c r="BR1590" s="778"/>
      <c r="BS1590" s="778"/>
      <c r="BT1590" s="778"/>
      <c r="BU1590" s="778"/>
      <c r="BV1590" s="778"/>
      <c r="BW1590" s="778"/>
      <c r="BX1590" s="778"/>
      <c r="BY1590" s="778"/>
      <c r="BZ1590" s="778"/>
      <c r="CA1590" s="778"/>
      <c r="CB1590" s="778"/>
      <c r="CC1590" s="778"/>
      <c r="CD1590" s="778"/>
      <c r="CE1590" s="778"/>
      <c r="CF1590" s="778"/>
      <c r="CG1590" s="778"/>
      <c r="CH1590" s="778"/>
      <c r="CI1590" s="778"/>
      <c r="CJ1590" s="778"/>
      <c r="CK1590" s="778"/>
      <c r="CL1590" s="778"/>
      <c r="CM1590" s="778"/>
      <c r="CN1590" s="778"/>
      <c r="CO1590" s="778"/>
      <c r="CP1590" s="778"/>
      <c r="CQ1590" s="778"/>
      <c r="CR1590" s="778"/>
      <c r="CS1590" s="778"/>
      <c r="CT1590" s="778"/>
      <c r="CU1590" s="778"/>
      <c r="CV1590" s="778"/>
      <c r="CW1590" s="778"/>
      <c r="CX1590" s="778"/>
      <c r="CY1590" s="778"/>
      <c r="CZ1590" s="778"/>
      <c r="DA1590" s="778"/>
      <c r="DB1590" s="778"/>
      <c r="DC1590" s="778"/>
      <c r="DD1590" s="778"/>
      <c r="DE1590" s="778"/>
      <c r="DF1590" s="778"/>
      <c r="DG1590" s="778"/>
      <c r="DH1590" s="778"/>
      <c r="DI1590" s="778"/>
      <c r="DJ1590" s="778"/>
      <c r="DK1590" s="778"/>
      <c r="DL1590" s="778"/>
      <c r="DM1590" s="778"/>
      <c r="DN1590" s="778"/>
      <c r="DO1590" s="778"/>
      <c r="DP1590" s="778"/>
      <c r="DQ1590" s="778"/>
      <c r="DR1590" s="778"/>
      <c r="DS1590" s="778"/>
      <c r="DT1590" s="778"/>
      <c r="DU1590" s="778"/>
      <c r="DV1590" s="778"/>
      <c r="DW1590" s="778"/>
      <c r="DX1590" s="778"/>
      <c r="DY1590" s="778"/>
      <c r="DZ1590" s="778"/>
      <c r="EA1590" s="778"/>
      <c r="EB1590" s="778"/>
      <c r="EC1590" s="778"/>
      <c r="ED1590" s="778"/>
      <c r="EE1590" s="778"/>
      <c r="EF1590" s="778"/>
      <c r="EG1590" s="778"/>
      <c r="EH1590" s="778"/>
      <c r="EI1590" s="778"/>
      <c r="EJ1590" s="778"/>
      <c r="EK1590" s="778"/>
      <c r="EL1590" s="778"/>
      <c r="EM1590" s="778"/>
      <c r="EN1590" s="778"/>
      <c r="EO1590" s="778"/>
      <c r="EP1590" s="778"/>
      <c r="EQ1590" s="778"/>
      <c r="ER1590" s="778"/>
      <c r="ES1590" s="778"/>
      <c r="ET1590" s="778"/>
      <c r="EU1590" s="778"/>
      <c r="EV1590" s="778"/>
      <c r="EW1590" s="778"/>
      <c r="EX1590" s="778"/>
      <c r="EY1590" s="778"/>
      <c r="EZ1590" s="778"/>
      <c r="FA1590" s="778"/>
      <c r="FB1590" s="778"/>
      <c r="FC1590" s="778"/>
      <c r="FD1590" s="778"/>
      <c r="FE1590" s="778"/>
      <c r="FF1590" s="778"/>
      <c r="FG1590" s="778"/>
      <c r="FH1590" s="778"/>
      <c r="FI1590" s="778"/>
      <c r="FJ1590" s="778"/>
      <c r="FK1590" s="778"/>
      <c r="FL1590" s="778"/>
      <c r="FM1590" s="778"/>
      <c r="FN1590" s="778"/>
      <c r="FO1590" s="778"/>
      <c r="FP1590" s="778"/>
      <c r="FQ1590" s="778"/>
      <c r="FR1590" s="778"/>
      <c r="FS1590" s="778"/>
      <c r="FT1590" s="778"/>
      <c r="FU1590" s="778"/>
      <c r="FV1590" s="778"/>
      <c r="FW1590" s="778"/>
      <c r="FX1590" s="778"/>
      <c r="FY1590" s="778"/>
      <c r="FZ1590" s="778"/>
      <c r="GA1590" s="778"/>
      <c r="GB1590" s="778"/>
      <c r="GC1590" s="778"/>
      <c r="GD1590" s="778"/>
      <c r="GE1590" s="778"/>
      <c r="GF1590" s="778"/>
      <c r="GG1590" s="778"/>
      <c r="GH1590" s="778"/>
      <c r="GI1590" s="778"/>
      <c r="GJ1590" s="778"/>
      <c r="GK1590" s="778"/>
      <c r="GL1590" s="778"/>
      <c r="GM1590" s="778"/>
      <c r="GN1590" s="778"/>
      <c r="GO1590" s="778"/>
      <c r="GP1590" s="778"/>
      <c r="GQ1590" s="778"/>
      <c r="GR1590" s="778"/>
      <c r="GS1590" s="778"/>
      <c r="GT1590" s="778"/>
      <c r="GU1590" s="778"/>
      <c r="GV1590" s="778"/>
      <c r="GW1590" s="778"/>
      <c r="GX1590" s="778"/>
      <c r="GY1590" s="778"/>
      <c r="GZ1590" s="778"/>
      <c r="HA1590" s="778"/>
      <c r="HB1590" s="778"/>
      <c r="HC1590" s="778"/>
      <c r="HD1590" s="778"/>
      <c r="HE1590" s="778"/>
      <c r="HF1590" s="778"/>
      <c r="HG1590" s="778"/>
      <c r="HH1590" s="778"/>
    </row>
    <row r="1591" spans="1:216" s="782" customFormat="1">
      <c r="A1591" s="779"/>
      <c r="B1591" s="780"/>
      <c r="C1591" s="780"/>
      <c r="D1591" s="780"/>
      <c r="E1591" s="780"/>
      <c r="F1591" s="780"/>
      <c r="G1591" s="780"/>
      <c r="H1591" s="780"/>
      <c r="I1591" s="780"/>
      <c r="J1591" s="780"/>
      <c r="K1591" s="780"/>
      <c r="L1591" s="780"/>
      <c r="M1591" s="780"/>
      <c r="N1591" s="780"/>
      <c r="O1591" s="780"/>
      <c r="P1591" s="780"/>
      <c r="Q1591" s="781"/>
      <c r="R1591" s="778"/>
      <c r="S1591" s="778"/>
      <c r="T1591" s="778"/>
      <c r="U1591" s="778"/>
      <c r="V1591" s="778"/>
      <c r="W1591" s="778"/>
      <c r="X1591" s="778"/>
      <c r="Y1591" s="778"/>
      <c r="Z1591" s="778"/>
      <c r="AA1591" s="778"/>
      <c r="AB1591" s="778"/>
      <c r="AC1591" s="778"/>
      <c r="AD1591" s="778"/>
      <c r="AE1591" s="778"/>
      <c r="AF1591" s="778"/>
      <c r="AG1591" s="778"/>
      <c r="AH1591" s="778"/>
      <c r="AI1591" s="778"/>
      <c r="AJ1591" s="778"/>
      <c r="AK1591" s="778"/>
      <c r="AL1591" s="778"/>
      <c r="AM1591" s="778"/>
      <c r="AN1591" s="778"/>
      <c r="AO1591" s="778"/>
      <c r="AP1591" s="778"/>
      <c r="AQ1591" s="778"/>
      <c r="AR1591" s="778"/>
      <c r="AS1591" s="778"/>
      <c r="AT1591" s="778"/>
      <c r="AU1591" s="778"/>
      <c r="AV1591" s="778"/>
      <c r="AW1591" s="778"/>
      <c r="AX1591" s="778"/>
      <c r="AY1591" s="778"/>
      <c r="AZ1591" s="778"/>
      <c r="BA1591" s="778"/>
      <c r="BB1591" s="778"/>
      <c r="BC1591" s="778"/>
      <c r="BD1591" s="778"/>
      <c r="BE1591" s="778"/>
      <c r="BF1591" s="778"/>
      <c r="BG1591" s="778"/>
      <c r="BH1591" s="778"/>
      <c r="BI1591" s="778"/>
      <c r="BJ1591" s="778"/>
      <c r="BK1591" s="778"/>
      <c r="BL1591" s="778"/>
      <c r="BM1591" s="778"/>
      <c r="BN1591" s="778"/>
      <c r="BO1591" s="778"/>
      <c r="BP1591" s="778"/>
      <c r="BQ1591" s="778"/>
      <c r="BR1591" s="778"/>
      <c r="BS1591" s="778"/>
      <c r="BT1591" s="778"/>
      <c r="BU1591" s="778"/>
      <c r="BV1591" s="778"/>
      <c r="BW1591" s="778"/>
      <c r="BX1591" s="778"/>
      <c r="BY1591" s="778"/>
      <c r="BZ1591" s="778"/>
      <c r="CA1591" s="778"/>
      <c r="CB1591" s="778"/>
      <c r="CC1591" s="778"/>
      <c r="CD1591" s="778"/>
      <c r="CE1591" s="778"/>
      <c r="CF1591" s="778"/>
      <c r="CG1591" s="778"/>
      <c r="CH1591" s="778"/>
      <c r="CI1591" s="778"/>
      <c r="CJ1591" s="778"/>
      <c r="CK1591" s="778"/>
      <c r="CL1591" s="778"/>
      <c r="CM1591" s="778"/>
      <c r="CN1591" s="778"/>
      <c r="CO1591" s="778"/>
      <c r="CP1591" s="778"/>
      <c r="CQ1591" s="778"/>
      <c r="CR1591" s="778"/>
      <c r="CS1591" s="778"/>
      <c r="CT1591" s="778"/>
      <c r="CU1591" s="778"/>
      <c r="CV1591" s="778"/>
      <c r="CW1591" s="778"/>
      <c r="CX1591" s="778"/>
      <c r="CY1591" s="778"/>
      <c r="CZ1591" s="778"/>
      <c r="DA1591" s="778"/>
      <c r="DB1591" s="778"/>
      <c r="DC1591" s="778"/>
      <c r="DD1591" s="778"/>
      <c r="DE1591" s="778"/>
      <c r="DF1591" s="778"/>
      <c r="DG1591" s="778"/>
      <c r="DH1591" s="778"/>
      <c r="DI1591" s="778"/>
      <c r="DJ1591" s="778"/>
      <c r="DK1591" s="778"/>
      <c r="DL1591" s="778"/>
      <c r="DM1591" s="778"/>
      <c r="DN1591" s="778"/>
      <c r="DO1591" s="778"/>
      <c r="DP1591" s="778"/>
      <c r="DQ1591" s="778"/>
      <c r="DR1591" s="778"/>
      <c r="DS1591" s="778"/>
      <c r="DT1591" s="778"/>
      <c r="DU1591" s="778"/>
      <c r="DV1591" s="778"/>
      <c r="DW1591" s="778"/>
      <c r="DX1591" s="778"/>
      <c r="DY1591" s="778"/>
      <c r="DZ1591" s="778"/>
      <c r="EA1591" s="778"/>
      <c r="EB1591" s="778"/>
      <c r="EC1591" s="778"/>
      <c r="ED1591" s="778"/>
      <c r="EE1591" s="778"/>
      <c r="EF1591" s="778"/>
      <c r="EG1591" s="778"/>
      <c r="EH1591" s="778"/>
      <c r="EI1591" s="778"/>
      <c r="EJ1591" s="778"/>
      <c r="EK1591" s="778"/>
      <c r="EL1591" s="778"/>
      <c r="EM1591" s="778"/>
      <c r="EN1591" s="778"/>
      <c r="EO1591" s="778"/>
      <c r="EP1591" s="778"/>
      <c r="EQ1591" s="778"/>
      <c r="ER1591" s="778"/>
      <c r="ES1591" s="778"/>
      <c r="ET1591" s="778"/>
      <c r="EU1591" s="778"/>
      <c r="EV1591" s="778"/>
      <c r="EW1591" s="778"/>
      <c r="EX1591" s="778"/>
      <c r="EY1591" s="778"/>
      <c r="EZ1591" s="778"/>
      <c r="FA1591" s="778"/>
      <c r="FB1591" s="778"/>
      <c r="FC1591" s="778"/>
      <c r="FD1591" s="778"/>
      <c r="FE1591" s="778"/>
      <c r="FF1591" s="778"/>
      <c r="FG1591" s="778"/>
      <c r="FH1591" s="778"/>
      <c r="FI1591" s="778"/>
      <c r="FJ1591" s="778"/>
      <c r="FK1591" s="778"/>
      <c r="FL1591" s="778"/>
      <c r="FM1591" s="778"/>
      <c r="FN1591" s="778"/>
      <c r="FO1591" s="778"/>
      <c r="FP1591" s="778"/>
      <c r="FQ1591" s="778"/>
      <c r="FR1591" s="778"/>
      <c r="FS1591" s="778"/>
      <c r="FT1591" s="778"/>
      <c r="FU1591" s="778"/>
      <c r="FV1591" s="778"/>
      <c r="FW1591" s="778"/>
      <c r="FX1591" s="778"/>
      <c r="FY1591" s="778"/>
      <c r="FZ1591" s="778"/>
      <c r="GA1591" s="778"/>
      <c r="GB1591" s="778"/>
      <c r="GC1591" s="778"/>
      <c r="GD1591" s="778"/>
      <c r="GE1591" s="778"/>
      <c r="GF1591" s="778"/>
      <c r="GG1591" s="778"/>
      <c r="GH1591" s="778"/>
      <c r="GI1591" s="778"/>
      <c r="GJ1591" s="778"/>
      <c r="GK1591" s="778"/>
      <c r="GL1591" s="778"/>
      <c r="GM1591" s="778"/>
      <c r="GN1591" s="778"/>
      <c r="GO1591" s="778"/>
      <c r="GP1591" s="778"/>
      <c r="GQ1591" s="778"/>
      <c r="GR1591" s="778"/>
      <c r="GS1591" s="778"/>
      <c r="GT1591" s="778"/>
      <c r="GU1591" s="778"/>
      <c r="GV1591" s="778"/>
      <c r="GW1591" s="778"/>
      <c r="GX1591" s="778"/>
      <c r="GY1591" s="778"/>
      <c r="GZ1591" s="778"/>
      <c r="HA1591" s="778"/>
      <c r="HB1591" s="778"/>
      <c r="HC1591" s="778"/>
      <c r="HD1591" s="778"/>
      <c r="HE1591" s="778"/>
      <c r="HF1591" s="778"/>
      <c r="HG1591" s="778"/>
      <c r="HH1591" s="778"/>
    </row>
    <row r="1592" spans="1:216" s="782" customFormat="1">
      <c r="A1592" s="779"/>
      <c r="B1592" s="780"/>
      <c r="C1592" s="780"/>
      <c r="D1592" s="780"/>
      <c r="E1592" s="780"/>
      <c r="F1592" s="780"/>
      <c r="G1592" s="780"/>
      <c r="H1592" s="780"/>
      <c r="I1592" s="780"/>
      <c r="J1592" s="780"/>
      <c r="K1592" s="780"/>
      <c r="L1592" s="780"/>
      <c r="M1592" s="780"/>
      <c r="N1592" s="780"/>
      <c r="O1592" s="780"/>
      <c r="P1592" s="780"/>
      <c r="Q1592" s="781"/>
      <c r="R1592" s="778"/>
      <c r="S1592" s="778"/>
      <c r="T1592" s="778"/>
      <c r="U1592" s="778"/>
      <c r="V1592" s="778"/>
      <c r="W1592" s="778"/>
      <c r="X1592" s="778"/>
      <c r="Y1592" s="778"/>
      <c r="Z1592" s="778"/>
      <c r="AA1592" s="778"/>
      <c r="AB1592" s="778"/>
      <c r="AC1592" s="778"/>
      <c r="AD1592" s="778"/>
      <c r="AE1592" s="778"/>
      <c r="AF1592" s="778"/>
      <c r="AG1592" s="778"/>
      <c r="AH1592" s="778"/>
      <c r="AI1592" s="778"/>
      <c r="AJ1592" s="778"/>
      <c r="AK1592" s="778"/>
      <c r="AL1592" s="778"/>
      <c r="AM1592" s="778"/>
      <c r="AN1592" s="778"/>
      <c r="AO1592" s="778"/>
      <c r="AP1592" s="778"/>
      <c r="AQ1592" s="778"/>
      <c r="AR1592" s="778"/>
      <c r="AS1592" s="778"/>
      <c r="AT1592" s="778"/>
      <c r="AU1592" s="778"/>
      <c r="AV1592" s="778"/>
      <c r="AW1592" s="778"/>
      <c r="AX1592" s="778"/>
      <c r="AY1592" s="778"/>
      <c r="AZ1592" s="778"/>
      <c r="BA1592" s="778"/>
      <c r="BB1592" s="778"/>
      <c r="BC1592" s="778"/>
      <c r="BD1592" s="778"/>
      <c r="BE1592" s="778"/>
      <c r="BF1592" s="778"/>
      <c r="BG1592" s="778"/>
      <c r="BH1592" s="778"/>
      <c r="BI1592" s="778"/>
      <c r="BJ1592" s="778"/>
      <c r="BK1592" s="778"/>
      <c r="BL1592" s="778"/>
      <c r="BM1592" s="778"/>
      <c r="BN1592" s="778"/>
      <c r="BO1592" s="778"/>
      <c r="BP1592" s="778"/>
      <c r="BQ1592" s="778"/>
      <c r="BR1592" s="778"/>
      <c r="BS1592" s="778"/>
      <c r="BT1592" s="778"/>
      <c r="BU1592" s="778"/>
      <c r="BV1592" s="778"/>
      <c r="BW1592" s="778"/>
      <c r="BX1592" s="778"/>
      <c r="BY1592" s="778"/>
      <c r="BZ1592" s="778"/>
      <c r="CA1592" s="778"/>
      <c r="CB1592" s="778"/>
      <c r="CC1592" s="778"/>
      <c r="CD1592" s="778"/>
      <c r="CE1592" s="778"/>
      <c r="CF1592" s="778"/>
      <c r="CG1592" s="778"/>
      <c r="CH1592" s="778"/>
      <c r="CI1592" s="778"/>
      <c r="CJ1592" s="778"/>
      <c r="CK1592" s="778"/>
      <c r="CL1592" s="778"/>
      <c r="CM1592" s="778"/>
      <c r="CN1592" s="778"/>
      <c r="CO1592" s="778"/>
      <c r="CP1592" s="778"/>
      <c r="CQ1592" s="778"/>
      <c r="CR1592" s="778"/>
      <c r="CS1592" s="778"/>
      <c r="CT1592" s="778"/>
      <c r="CU1592" s="778"/>
      <c r="CV1592" s="778"/>
      <c r="CW1592" s="778"/>
      <c r="CX1592" s="778"/>
      <c r="CY1592" s="778"/>
      <c r="CZ1592" s="778"/>
      <c r="DA1592" s="778"/>
      <c r="DB1592" s="778"/>
      <c r="DC1592" s="778"/>
      <c r="DD1592" s="778"/>
      <c r="DE1592" s="778"/>
      <c r="DF1592" s="778"/>
      <c r="DG1592" s="778"/>
      <c r="DH1592" s="778"/>
      <c r="DI1592" s="778"/>
      <c r="DJ1592" s="778"/>
      <c r="DK1592" s="778"/>
      <c r="DL1592" s="778"/>
      <c r="DM1592" s="778"/>
      <c r="DN1592" s="778"/>
      <c r="DO1592" s="778"/>
      <c r="DP1592" s="778"/>
      <c r="DQ1592" s="778"/>
      <c r="DR1592" s="778"/>
      <c r="DS1592" s="778"/>
      <c r="DT1592" s="778"/>
      <c r="DU1592" s="778"/>
      <c r="DV1592" s="778"/>
      <c r="DW1592" s="778"/>
      <c r="DX1592" s="778"/>
      <c r="DY1592" s="778"/>
      <c r="DZ1592" s="778"/>
      <c r="EA1592" s="778"/>
      <c r="EB1592" s="778"/>
      <c r="EC1592" s="778"/>
      <c r="ED1592" s="778"/>
      <c r="EE1592" s="778"/>
      <c r="EF1592" s="778"/>
      <c r="EG1592" s="778"/>
      <c r="EH1592" s="778"/>
      <c r="EI1592" s="778"/>
      <c r="EJ1592" s="778"/>
      <c r="EK1592" s="778"/>
      <c r="EL1592" s="778"/>
      <c r="EM1592" s="778"/>
      <c r="EN1592" s="778"/>
      <c r="EO1592" s="778"/>
      <c r="EP1592" s="778"/>
      <c r="EQ1592" s="778"/>
      <c r="ER1592" s="778"/>
      <c r="ES1592" s="778"/>
      <c r="ET1592" s="778"/>
      <c r="EU1592" s="778"/>
      <c r="EV1592" s="778"/>
      <c r="EW1592" s="778"/>
      <c r="EX1592" s="778"/>
      <c r="EY1592" s="778"/>
      <c r="EZ1592" s="778"/>
      <c r="FA1592" s="778"/>
      <c r="FB1592" s="778"/>
      <c r="FC1592" s="778"/>
      <c r="FD1592" s="778"/>
      <c r="FE1592" s="778"/>
      <c r="FF1592" s="778"/>
      <c r="FG1592" s="778"/>
      <c r="FH1592" s="778"/>
      <c r="FI1592" s="778"/>
      <c r="FJ1592" s="778"/>
      <c r="FK1592" s="778"/>
      <c r="FL1592" s="778"/>
      <c r="FM1592" s="778"/>
      <c r="FN1592" s="778"/>
      <c r="FO1592" s="778"/>
      <c r="FP1592" s="778"/>
      <c r="FQ1592" s="778"/>
      <c r="FR1592" s="778"/>
      <c r="FS1592" s="778"/>
      <c r="FT1592" s="778"/>
      <c r="FU1592" s="778"/>
      <c r="FV1592" s="778"/>
      <c r="FW1592" s="778"/>
      <c r="FX1592" s="778"/>
      <c r="FY1592" s="778"/>
      <c r="FZ1592" s="778"/>
      <c r="GA1592" s="778"/>
      <c r="GB1592" s="778"/>
      <c r="GC1592" s="778"/>
      <c r="GD1592" s="778"/>
      <c r="GE1592" s="778"/>
      <c r="GF1592" s="778"/>
      <c r="GG1592" s="778"/>
      <c r="GH1592" s="778"/>
      <c r="GI1592" s="778"/>
      <c r="GJ1592" s="778"/>
      <c r="GK1592" s="778"/>
      <c r="GL1592" s="778"/>
      <c r="GM1592" s="778"/>
      <c r="GN1592" s="778"/>
      <c r="GO1592" s="778"/>
      <c r="GP1592" s="778"/>
      <c r="GQ1592" s="778"/>
      <c r="GR1592" s="778"/>
      <c r="GS1592" s="778"/>
      <c r="GT1592" s="778"/>
      <c r="GU1592" s="778"/>
      <c r="GV1592" s="778"/>
      <c r="GW1592" s="778"/>
      <c r="GX1592" s="778"/>
      <c r="GY1592" s="778"/>
      <c r="GZ1592" s="778"/>
      <c r="HA1592" s="778"/>
      <c r="HB1592" s="778"/>
      <c r="HC1592" s="778"/>
      <c r="HD1592" s="778"/>
      <c r="HE1592" s="778"/>
      <c r="HF1592" s="778"/>
      <c r="HG1592" s="778"/>
      <c r="HH1592" s="778"/>
    </row>
    <row r="1593" spans="1:216" s="782" customFormat="1">
      <c r="A1593" s="779"/>
      <c r="B1593" s="780"/>
      <c r="C1593" s="780"/>
      <c r="D1593" s="780"/>
      <c r="E1593" s="780"/>
      <c r="F1593" s="780"/>
      <c r="G1593" s="780"/>
      <c r="H1593" s="780"/>
      <c r="I1593" s="780"/>
      <c r="J1593" s="780"/>
      <c r="K1593" s="780"/>
      <c r="L1593" s="780"/>
      <c r="M1593" s="780"/>
      <c r="N1593" s="780"/>
      <c r="O1593" s="780"/>
      <c r="P1593" s="780"/>
      <c r="Q1593" s="781"/>
      <c r="R1593" s="778"/>
      <c r="S1593" s="778"/>
      <c r="T1593" s="778"/>
      <c r="U1593" s="778"/>
      <c r="V1593" s="778"/>
      <c r="W1593" s="778"/>
      <c r="X1593" s="778"/>
      <c r="Y1593" s="778"/>
      <c r="Z1593" s="778"/>
      <c r="AA1593" s="778"/>
      <c r="AB1593" s="778"/>
      <c r="AC1593" s="778"/>
      <c r="AD1593" s="778"/>
      <c r="AE1593" s="778"/>
      <c r="AF1593" s="778"/>
      <c r="AG1593" s="778"/>
      <c r="AH1593" s="778"/>
      <c r="AI1593" s="778"/>
      <c r="AJ1593" s="778"/>
      <c r="AK1593" s="778"/>
      <c r="AL1593" s="778"/>
      <c r="AM1593" s="778"/>
      <c r="AN1593" s="778"/>
      <c r="AO1593" s="778"/>
      <c r="AP1593" s="778"/>
      <c r="AQ1593" s="778"/>
      <c r="AR1593" s="778"/>
      <c r="AS1593" s="778"/>
      <c r="AT1593" s="778"/>
      <c r="AU1593" s="778"/>
      <c r="AV1593" s="778"/>
      <c r="AW1593" s="778"/>
      <c r="AX1593" s="778"/>
      <c r="AY1593" s="778"/>
      <c r="AZ1593" s="778"/>
      <c r="BA1593" s="778"/>
      <c r="BB1593" s="778"/>
      <c r="BC1593" s="778"/>
      <c r="BD1593" s="778"/>
      <c r="BE1593" s="778"/>
      <c r="BF1593" s="778"/>
      <c r="BG1593" s="778"/>
      <c r="BH1593" s="778"/>
      <c r="BI1593" s="778"/>
      <c r="BJ1593" s="778"/>
      <c r="BK1593" s="778"/>
      <c r="BL1593" s="778"/>
      <c r="BM1593" s="778"/>
      <c r="BN1593" s="778"/>
      <c r="BO1593" s="778"/>
      <c r="BP1593" s="778"/>
      <c r="BQ1593" s="778"/>
      <c r="BR1593" s="778"/>
      <c r="BS1593" s="778"/>
      <c r="BT1593" s="778"/>
      <c r="BU1593" s="778"/>
      <c r="BV1593" s="778"/>
      <c r="BW1593" s="778"/>
      <c r="BX1593" s="778"/>
      <c r="BY1593" s="778"/>
      <c r="BZ1593" s="778"/>
      <c r="CA1593" s="778"/>
      <c r="CB1593" s="778"/>
      <c r="CC1593" s="778"/>
      <c r="CD1593" s="778"/>
      <c r="CE1593" s="778"/>
      <c r="CF1593" s="778"/>
      <c r="CG1593" s="778"/>
      <c r="CH1593" s="778"/>
      <c r="CI1593" s="778"/>
      <c r="CJ1593" s="778"/>
      <c r="CK1593" s="778"/>
      <c r="CL1593" s="778"/>
      <c r="CM1593" s="778"/>
      <c r="CN1593" s="778"/>
      <c r="CO1593" s="778"/>
      <c r="CP1593" s="778"/>
      <c r="CQ1593" s="778"/>
      <c r="CR1593" s="778"/>
      <c r="CS1593" s="778"/>
      <c r="CT1593" s="778"/>
      <c r="CU1593" s="778"/>
      <c r="CV1593" s="778"/>
      <c r="CW1593" s="778"/>
      <c r="CX1593" s="778"/>
      <c r="CY1593" s="778"/>
      <c r="CZ1593" s="778"/>
      <c r="DA1593" s="778"/>
      <c r="DB1593" s="778"/>
      <c r="DC1593" s="778"/>
      <c r="DD1593" s="778"/>
      <c r="DE1593" s="778"/>
      <c r="DF1593" s="778"/>
      <c r="DG1593" s="778"/>
      <c r="DH1593" s="778"/>
      <c r="DI1593" s="778"/>
      <c r="DJ1593" s="778"/>
      <c r="DK1593" s="778"/>
      <c r="DL1593" s="778"/>
      <c r="DM1593" s="778"/>
      <c r="DN1593" s="778"/>
      <c r="DO1593" s="778"/>
      <c r="DP1593" s="778"/>
      <c r="DQ1593" s="778"/>
      <c r="DR1593" s="778"/>
      <c r="DS1593" s="778"/>
      <c r="DT1593" s="778"/>
      <c r="DU1593" s="778"/>
      <c r="DV1593" s="778"/>
      <c r="DW1593" s="778"/>
      <c r="DX1593" s="778"/>
      <c r="DY1593" s="778"/>
      <c r="DZ1593" s="778"/>
      <c r="EA1593" s="778"/>
      <c r="EB1593" s="778"/>
      <c r="EC1593" s="778"/>
      <c r="ED1593" s="778"/>
      <c r="EE1593" s="778"/>
      <c r="EF1593" s="778"/>
      <c r="EG1593" s="778"/>
      <c r="EH1593" s="778"/>
      <c r="EI1593" s="778"/>
      <c r="EJ1593" s="778"/>
      <c r="EK1593" s="778"/>
      <c r="EL1593" s="778"/>
      <c r="EM1593" s="778"/>
      <c r="EN1593" s="778"/>
      <c r="EO1593" s="778"/>
      <c r="EP1593" s="778"/>
      <c r="EQ1593" s="778"/>
      <c r="ER1593" s="778"/>
      <c r="ES1593" s="778"/>
      <c r="ET1593" s="778"/>
      <c r="EU1593" s="778"/>
      <c r="EV1593" s="778"/>
      <c r="EW1593" s="778"/>
      <c r="EX1593" s="778"/>
      <c r="EY1593" s="778"/>
      <c r="EZ1593" s="778"/>
      <c r="FA1593" s="778"/>
      <c r="FB1593" s="778"/>
      <c r="FC1593" s="778"/>
      <c r="FD1593" s="778"/>
      <c r="FE1593" s="778"/>
      <c r="FF1593" s="778"/>
      <c r="FG1593" s="778"/>
      <c r="FH1593" s="778"/>
      <c r="FI1593" s="778"/>
      <c r="FJ1593" s="778"/>
      <c r="FK1593" s="778"/>
      <c r="FL1593" s="778"/>
      <c r="FM1593" s="778"/>
      <c r="FN1593" s="778"/>
      <c r="FO1593" s="778"/>
      <c r="FP1593" s="778"/>
      <c r="FQ1593" s="778"/>
      <c r="FR1593" s="778"/>
      <c r="FS1593" s="778"/>
      <c r="FT1593" s="778"/>
      <c r="FU1593" s="778"/>
      <c r="FV1593" s="778"/>
      <c r="FW1593" s="778"/>
      <c r="FX1593" s="778"/>
      <c r="FY1593" s="778"/>
      <c r="FZ1593" s="778"/>
      <c r="GA1593" s="778"/>
      <c r="GB1593" s="778"/>
      <c r="GC1593" s="778"/>
      <c r="GD1593" s="778"/>
      <c r="GE1593" s="778"/>
      <c r="GF1593" s="778"/>
      <c r="GG1593" s="778"/>
      <c r="GH1593" s="778"/>
      <c r="GI1593" s="778"/>
      <c r="GJ1593" s="778"/>
      <c r="GK1593" s="778"/>
      <c r="GL1593" s="778"/>
      <c r="GM1593" s="778"/>
      <c r="GN1593" s="778"/>
      <c r="GO1593" s="778"/>
      <c r="GP1593" s="778"/>
      <c r="GQ1593" s="778"/>
      <c r="GR1593" s="778"/>
      <c r="GS1593" s="778"/>
      <c r="GT1593" s="778"/>
      <c r="GU1593" s="778"/>
      <c r="GV1593" s="778"/>
      <c r="GW1593" s="778"/>
      <c r="GX1593" s="778"/>
      <c r="GY1593" s="778"/>
      <c r="GZ1593" s="778"/>
      <c r="HA1593" s="778"/>
      <c r="HB1593" s="778"/>
      <c r="HC1593" s="778"/>
      <c r="HD1593" s="778"/>
      <c r="HE1593" s="778"/>
      <c r="HF1593" s="778"/>
      <c r="HG1593" s="778"/>
      <c r="HH1593" s="778"/>
    </row>
    <row r="1594" spans="1:216" s="782" customFormat="1">
      <c r="A1594" s="779"/>
      <c r="B1594" s="780"/>
      <c r="C1594" s="780"/>
      <c r="D1594" s="780"/>
      <c r="E1594" s="780"/>
      <c r="F1594" s="780"/>
      <c r="G1594" s="780"/>
      <c r="H1594" s="780"/>
      <c r="I1594" s="780"/>
      <c r="J1594" s="780"/>
      <c r="K1594" s="780"/>
      <c r="L1594" s="780"/>
      <c r="M1594" s="780"/>
      <c r="N1594" s="780"/>
      <c r="O1594" s="780"/>
      <c r="P1594" s="780"/>
      <c r="Q1594" s="781"/>
      <c r="R1594" s="778"/>
      <c r="S1594" s="778"/>
      <c r="T1594" s="778"/>
      <c r="U1594" s="778"/>
      <c r="V1594" s="778"/>
      <c r="W1594" s="778"/>
      <c r="X1594" s="778"/>
      <c r="Y1594" s="778"/>
      <c r="Z1594" s="778"/>
      <c r="AA1594" s="778"/>
      <c r="AB1594" s="778"/>
      <c r="AC1594" s="778"/>
      <c r="AD1594" s="778"/>
      <c r="AE1594" s="778"/>
      <c r="AF1594" s="778"/>
      <c r="AG1594" s="778"/>
      <c r="AH1594" s="778"/>
      <c r="AI1594" s="778"/>
      <c r="AJ1594" s="778"/>
      <c r="AK1594" s="778"/>
      <c r="AL1594" s="778"/>
      <c r="AM1594" s="778"/>
      <c r="AN1594" s="778"/>
      <c r="AO1594" s="778"/>
      <c r="AP1594" s="778"/>
      <c r="AQ1594" s="778"/>
      <c r="AR1594" s="778"/>
      <c r="AS1594" s="778"/>
      <c r="AT1594" s="778"/>
      <c r="AU1594" s="778"/>
      <c r="AV1594" s="778"/>
      <c r="AW1594" s="778"/>
      <c r="AX1594" s="778"/>
      <c r="AY1594" s="778"/>
      <c r="AZ1594" s="778"/>
      <c r="BA1594" s="778"/>
      <c r="BB1594" s="778"/>
      <c r="BC1594" s="778"/>
      <c r="BD1594" s="778"/>
      <c r="BE1594" s="778"/>
      <c r="BF1594" s="778"/>
      <c r="BG1594" s="778"/>
      <c r="BH1594" s="778"/>
      <c r="BI1594" s="778"/>
      <c r="BJ1594" s="778"/>
      <c r="BK1594" s="778"/>
      <c r="BL1594" s="778"/>
      <c r="BM1594" s="778"/>
      <c r="BN1594" s="778"/>
      <c r="BO1594" s="778"/>
      <c r="BP1594" s="778"/>
      <c r="BQ1594" s="778"/>
      <c r="BR1594" s="778"/>
      <c r="BS1594" s="778"/>
      <c r="BT1594" s="778"/>
      <c r="BU1594" s="778"/>
      <c r="BV1594" s="778"/>
      <c r="BW1594" s="778"/>
      <c r="BX1594" s="778"/>
      <c r="BY1594" s="778"/>
      <c r="BZ1594" s="778"/>
      <c r="CA1594" s="778"/>
      <c r="CB1594" s="778"/>
      <c r="CC1594" s="778"/>
      <c r="CD1594" s="778"/>
      <c r="CE1594" s="778"/>
      <c r="CF1594" s="778"/>
      <c r="CG1594" s="778"/>
      <c r="CH1594" s="778"/>
      <c r="CI1594" s="778"/>
      <c r="CJ1594" s="778"/>
      <c r="CK1594" s="778"/>
      <c r="CL1594" s="778"/>
      <c r="CM1594" s="778"/>
      <c r="CN1594" s="778"/>
      <c r="CO1594" s="778"/>
      <c r="CP1594" s="778"/>
      <c r="CQ1594" s="778"/>
      <c r="CR1594" s="778"/>
      <c r="CS1594" s="778"/>
      <c r="CT1594" s="778"/>
      <c r="CU1594" s="778"/>
      <c r="CV1594" s="778"/>
      <c r="CW1594" s="778"/>
      <c r="CX1594" s="778"/>
      <c r="CY1594" s="778"/>
      <c r="CZ1594" s="778"/>
      <c r="DA1594" s="778"/>
      <c r="DB1594" s="778"/>
      <c r="DC1594" s="778"/>
      <c r="DD1594" s="778"/>
      <c r="DE1594" s="778"/>
      <c r="DF1594" s="778"/>
      <c r="DG1594" s="778"/>
      <c r="DH1594" s="778"/>
      <c r="DI1594" s="778"/>
      <c r="DJ1594" s="778"/>
      <c r="DK1594" s="778"/>
      <c r="DL1594" s="778"/>
      <c r="DM1594" s="778"/>
      <c r="DN1594" s="778"/>
      <c r="DO1594" s="778"/>
      <c r="DP1594" s="778"/>
      <c r="DQ1594" s="778"/>
      <c r="DR1594" s="778"/>
      <c r="DS1594" s="778"/>
      <c r="DT1594" s="778"/>
      <c r="DU1594" s="778"/>
      <c r="DV1594" s="778"/>
      <c r="DW1594" s="778"/>
      <c r="DX1594" s="778"/>
      <c r="DY1594" s="778"/>
      <c r="DZ1594" s="778"/>
      <c r="EA1594" s="778"/>
      <c r="EB1594" s="778"/>
      <c r="EC1594" s="778"/>
      <c r="ED1594" s="778"/>
      <c r="EE1594" s="778"/>
      <c r="EF1594" s="778"/>
      <c r="EG1594" s="778"/>
      <c r="EH1594" s="778"/>
      <c r="EI1594" s="778"/>
      <c r="EJ1594" s="778"/>
      <c r="EK1594" s="778"/>
      <c r="EL1594" s="778"/>
      <c r="EM1594" s="778"/>
      <c r="EN1594" s="778"/>
      <c r="EO1594" s="778"/>
      <c r="EP1594" s="778"/>
      <c r="EQ1594" s="778"/>
      <c r="ER1594" s="778"/>
      <c r="ES1594" s="778"/>
      <c r="ET1594" s="778"/>
      <c r="EU1594" s="778"/>
      <c r="EV1594" s="778"/>
      <c r="EW1594" s="778"/>
      <c r="EX1594" s="778"/>
      <c r="EY1594" s="778"/>
      <c r="EZ1594" s="778"/>
      <c r="FA1594" s="778"/>
      <c r="FB1594" s="778"/>
      <c r="FC1594" s="778"/>
      <c r="FD1594" s="778"/>
      <c r="FE1594" s="778"/>
      <c r="FF1594" s="778"/>
      <c r="FG1594" s="778"/>
      <c r="FH1594" s="778"/>
      <c r="FI1594" s="778"/>
      <c r="FJ1594" s="778"/>
      <c r="FK1594" s="778"/>
      <c r="FL1594" s="778"/>
      <c r="FM1594" s="778"/>
      <c r="FN1594" s="778"/>
      <c r="FO1594" s="778"/>
      <c r="FP1594" s="778"/>
      <c r="FQ1594" s="778"/>
      <c r="FR1594" s="778"/>
      <c r="FS1594" s="778"/>
      <c r="FT1594" s="778"/>
      <c r="FU1594" s="778"/>
      <c r="FV1594" s="778"/>
      <c r="FW1594" s="778"/>
      <c r="FX1594" s="778"/>
      <c r="FY1594" s="778"/>
      <c r="FZ1594" s="778"/>
      <c r="GA1594" s="778"/>
      <c r="GB1594" s="778"/>
      <c r="GC1594" s="778"/>
      <c r="GD1594" s="778"/>
      <c r="GE1594" s="778"/>
      <c r="GF1594" s="778"/>
      <c r="GG1594" s="778"/>
      <c r="GH1594" s="778"/>
      <c r="GI1594" s="778"/>
      <c r="GJ1594" s="778"/>
      <c r="GK1594" s="778"/>
      <c r="GL1594" s="778"/>
      <c r="GM1594" s="778"/>
      <c r="GN1594" s="778"/>
      <c r="GO1594" s="778"/>
      <c r="GP1594" s="778"/>
      <c r="GQ1594" s="778"/>
      <c r="GR1594" s="778"/>
      <c r="GS1594" s="778"/>
      <c r="GT1594" s="778"/>
      <c r="GU1594" s="778"/>
      <c r="GV1594" s="778"/>
      <c r="GW1594" s="778"/>
      <c r="GX1594" s="778"/>
      <c r="GY1594" s="778"/>
      <c r="GZ1594" s="778"/>
      <c r="HA1594" s="778"/>
      <c r="HB1594" s="778"/>
      <c r="HC1594" s="778"/>
      <c r="HD1594" s="778"/>
      <c r="HE1594" s="778"/>
      <c r="HF1594" s="778"/>
      <c r="HG1594" s="778"/>
      <c r="HH1594" s="778"/>
    </row>
    <row r="1595" spans="1:216" s="782" customFormat="1">
      <c r="A1595" s="779"/>
      <c r="B1595" s="780"/>
      <c r="C1595" s="780"/>
      <c r="D1595" s="780"/>
      <c r="E1595" s="780"/>
      <c r="F1595" s="780"/>
      <c r="G1595" s="780"/>
      <c r="H1595" s="780"/>
      <c r="I1595" s="780"/>
      <c r="J1595" s="780"/>
      <c r="K1595" s="780"/>
      <c r="L1595" s="780"/>
      <c r="M1595" s="780"/>
      <c r="N1595" s="780"/>
      <c r="O1595" s="780"/>
      <c r="P1595" s="780"/>
      <c r="Q1595" s="781"/>
      <c r="R1595" s="778"/>
      <c r="S1595" s="778"/>
      <c r="T1595" s="778"/>
      <c r="U1595" s="778"/>
      <c r="V1595" s="778"/>
      <c r="W1595" s="778"/>
      <c r="X1595" s="778"/>
      <c r="Y1595" s="778"/>
      <c r="Z1595" s="778"/>
      <c r="AA1595" s="778"/>
      <c r="AB1595" s="778"/>
      <c r="AC1595" s="778"/>
      <c r="AD1595" s="778"/>
      <c r="AE1595" s="778"/>
      <c r="AF1595" s="778"/>
      <c r="AG1595" s="778"/>
      <c r="AH1595" s="778"/>
      <c r="AI1595" s="778"/>
      <c r="AJ1595" s="778"/>
      <c r="AK1595" s="778"/>
      <c r="AL1595" s="778"/>
      <c r="AM1595" s="778"/>
      <c r="AN1595" s="778"/>
      <c r="AO1595" s="778"/>
      <c r="AP1595" s="778"/>
      <c r="AQ1595" s="778"/>
      <c r="AR1595" s="778"/>
      <c r="AS1595" s="778"/>
      <c r="AT1595" s="778"/>
      <c r="AU1595" s="778"/>
      <c r="AV1595" s="778"/>
      <c r="AW1595" s="778"/>
      <c r="AX1595" s="778"/>
      <c r="AY1595" s="778"/>
      <c r="AZ1595" s="778"/>
      <c r="BA1595" s="778"/>
      <c r="BB1595" s="778"/>
      <c r="BC1595" s="778"/>
      <c r="BD1595" s="778"/>
      <c r="BE1595" s="778"/>
      <c r="BF1595" s="778"/>
      <c r="BG1595" s="778"/>
      <c r="BH1595" s="778"/>
      <c r="BI1595" s="778"/>
      <c r="BJ1595" s="778"/>
      <c r="BK1595" s="778"/>
      <c r="BL1595" s="778"/>
      <c r="BM1595" s="778"/>
      <c r="BN1595" s="778"/>
      <c r="BO1595" s="778"/>
      <c r="BP1595" s="778"/>
      <c r="BQ1595" s="778"/>
      <c r="BR1595" s="778"/>
      <c r="BS1595" s="778"/>
      <c r="BT1595" s="778"/>
      <c r="BU1595" s="778"/>
      <c r="BV1595" s="778"/>
      <c r="BW1595" s="778"/>
      <c r="BX1595" s="778"/>
      <c r="BY1595" s="778"/>
      <c r="BZ1595" s="778"/>
      <c r="CA1595" s="778"/>
      <c r="CB1595" s="778"/>
      <c r="CC1595" s="778"/>
      <c r="CD1595" s="778"/>
      <c r="CE1595" s="778"/>
      <c r="CF1595" s="778"/>
      <c r="CG1595" s="778"/>
      <c r="CH1595" s="778"/>
      <c r="CI1595" s="778"/>
      <c r="CJ1595" s="778"/>
      <c r="CK1595" s="778"/>
      <c r="CL1595" s="778"/>
      <c r="CM1595" s="778"/>
      <c r="CN1595" s="778"/>
      <c r="CO1595" s="778"/>
      <c r="CP1595" s="778"/>
      <c r="CQ1595" s="778"/>
      <c r="CR1595" s="778"/>
      <c r="CS1595" s="778"/>
      <c r="CT1595" s="778"/>
      <c r="CU1595" s="778"/>
      <c r="CV1595" s="778"/>
      <c r="CW1595" s="778"/>
      <c r="CX1595" s="778"/>
      <c r="CY1595" s="778"/>
      <c r="CZ1595" s="778"/>
      <c r="DA1595" s="778"/>
      <c r="DB1595" s="778"/>
      <c r="DC1595" s="778"/>
      <c r="DD1595" s="778"/>
      <c r="DE1595" s="778"/>
      <c r="DF1595" s="778"/>
      <c r="DG1595" s="778"/>
      <c r="DH1595" s="778"/>
      <c r="DI1595" s="778"/>
      <c r="DJ1595" s="778"/>
      <c r="DK1595" s="778"/>
      <c r="DL1595" s="778"/>
      <c r="DM1595" s="778"/>
      <c r="DN1595" s="778"/>
      <c r="DO1595" s="778"/>
      <c r="DP1595" s="778"/>
      <c r="DQ1595" s="778"/>
      <c r="DR1595" s="778"/>
      <c r="DS1595" s="778"/>
      <c r="DT1595" s="778"/>
      <c r="DU1595" s="778"/>
      <c r="DV1595" s="778"/>
      <c r="DW1595" s="778"/>
      <c r="DX1595" s="778"/>
      <c r="DY1595" s="778"/>
      <c r="DZ1595" s="778"/>
      <c r="EA1595" s="778"/>
      <c r="EB1595" s="778"/>
      <c r="EC1595" s="778"/>
      <c r="ED1595" s="778"/>
      <c r="EE1595" s="778"/>
      <c r="EF1595" s="778"/>
      <c r="EG1595" s="778"/>
      <c r="EH1595" s="778"/>
      <c r="EI1595" s="778"/>
      <c r="EJ1595" s="778"/>
      <c r="EK1595" s="778"/>
      <c r="EL1595" s="778"/>
      <c r="EM1595" s="778"/>
      <c r="EN1595" s="778"/>
      <c r="EO1595" s="778"/>
      <c r="EP1595" s="778"/>
      <c r="EQ1595" s="778"/>
      <c r="ER1595" s="778"/>
      <c r="ES1595" s="778"/>
      <c r="ET1595" s="778"/>
      <c r="EU1595" s="778"/>
      <c r="EV1595" s="778"/>
      <c r="EW1595" s="778"/>
      <c r="EX1595" s="778"/>
      <c r="EY1595" s="778"/>
      <c r="EZ1595" s="778"/>
      <c r="FA1595" s="778"/>
      <c r="FB1595" s="778"/>
      <c r="FC1595" s="778"/>
      <c r="FD1595" s="778"/>
      <c r="FE1595" s="778"/>
      <c r="FF1595" s="778"/>
      <c r="FG1595" s="778"/>
      <c r="FH1595" s="778"/>
      <c r="FI1595" s="778"/>
      <c r="FJ1595" s="778"/>
      <c r="FK1595" s="778"/>
      <c r="FL1595" s="778"/>
      <c r="FM1595" s="778"/>
      <c r="FN1595" s="778"/>
      <c r="FO1595" s="778"/>
      <c r="FP1595" s="778"/>
      <c r="FQ1595" s="778"/>
      <c r="FR1595" s="778"/>
      <c r="FS1595" s="778"/>
      <c r="FT1595" s="778"/>
      <c r="FU1595" s="778"/>
      <c r="FV1595" s="778"/>
      <c r="FW1595" s="778"/>
      <c r="FX1595" s="778"/>
      <c r="FY1595" s="778"/>
      <c r="FZ1595" s="778"/>
      <c r="GA1595" s="778"/>
      <c r="GB1595" s="778"/>
      <c r="GC1595" s="778"/>
      <c r="GD1595" s="778"/>
      <c r="GE1595" s="778"/>
      <c r="GF1595" s="778"/>
      <c r="GG1595" s="778"/>
      <c r="GH1595" s="778"/>
      <c r="GI1595" s="778"/>
      <c r="GJ1595" s="778"/>
      <c r="GK1595" s="778"/>
      <c r="GL1595" s="778"/>
      <c r="GM1595" s="778"/>
      <c r="GN1595" s="778"/>
      <c r="GO1595" s="778"/>
      <c r="GP1595" s="778"/>
      <c r="GQ1595" s="778"/>
      <c r="GR1595" s="778"/>
      <c r="GS1595" s="778"/>
      <c r="GT1595" s="778"/>
      <c r="GU1595" s="778"/>
      <c r="GV1595" s="778"/>
      <c r="GW1595" s="778"/>
      <c r="GX1595" s="778"/>
      <c r="GY1595" s="778"/>
      <c r="GZ1595" s="778"/>
      <c r="HA1595" s="778"/>
      <c r="HB1595" s="778"/>
      <c r="HC1595" s="778"/>
      <c r="HD1595" s="778"/>
      <c r="HE1595" s="778"/>
      <c r="HF1595" s="778"/>
      <c r="HG1595" s="778"/>
      <c r="HH1595" s="778"/>
    </row>
    <row r="1596" spans="1:216" s="782" customFormat="1">
      <c r="A1596" s="779"/>
      <c r="B1596" s="780"/>
      <c r="C1596" s="780"/>
      <c r="D1596" s="780"/>
      <c r="E1596" s="780"/>
      <c r="F1596" s="780"/>
      <c r="G1596" s="780"/>
      <c r="H1596" s="780"/>
      <c r="I1596" s="780"/>
      <c r="J1596" s="780"/>
      <c r="K1596" s="780"/>
      <c r="L1596" s="780"/>
      <c r="M1596" s="780"/>
      <c r="N1596" s="780"/>
      <c r="O1596" s="780"/>
      <c r="P1596" s="780"/>
      <c r="Q1596" s="781"/>
      <c r="R1596" s="778"/>
      <c r="S1596" s="778"/>
      <c r="T1596" s="778"/>
      <c r="U1596" s="778"/>
      <c r="V1596" s="778"/>
      <c r="W1596" s="778"/>
      <c r="X1596" s="778"/>
      <c r="Y1596" s="778"/>
      <c r="Z1596" s="778"/>
      <c r="AA1596" s="778"/>
      <c r="AB1596" s="778"/>
      <c r="AC1596" s="778"/>
      <c r="AD1596" s="778"/>
      <c r="AE1596" s="778"/>
      <c r="AF1596" s="778"/>
      <c r="AG1596" s="778"/>
      <c r="AH1596" s="778"/>
      <c r="AI1596" s="778"/>
      <c r="AJ1596" s="778"/>
      <c r="AK1596" s="778"/>
      <c r="AL1596" s="778"/>
      <c r="AM1596" s="778"/>
      <c r="AN1596" s="778"/>
      <c r="AO1596" s="778"/>
      <c r="AP1596" s="778"/>
      <c r="AQ1596" s="778"/>
      <c r="AR1596" s="778"/>
      <c r="AS1596" s="778"/>
      <c r="AT1596" s="778"/>
      <c r="AU1596" s="778"/>
      <c r="AV1596" s="778"/>
      <c r="AW1596" s="778"/>
      <c r="AX1596" s="778"/>
      <c r="AY1596" s="778"/>
      <c r="AZ1596" s="778"/>
      <c r="BA1596" s="778"/>
      <c r="BB1596" s="778"/>
      <c r="BC1596" s="778"/>
      <c r="BD1596" s="778"/>
      <c r="BE1596" s="778"/>
      <c r="BF1596" s="778"/>
      <c r="BG1596" s="778"/>
      <c r="BH1596" s="778"/>
      <c r="BI1596" s="778"/>
      <c r="BJ1596" s="778"/>
      <c r="BK1596" s="778"/>
      <c r="BL1596" s="778"/>
      <c r="BM1596" s="778"/>
      <c r="BN1596" s="778"/>
      <c r="BO1596" s="778"/>
      <c r="BP1596" s="778"/>
      <c r="BQ1596" s="778"/>
      <c r="BR1596" s="778"/>
      <c r="BS1596" s="778"/>
      <c r="BT1596" s="778"/>
      <c r="BU1596" s="778"/>
      <c r="BV1596" s="778"/>
      <c r="BW1596" s="778"/>
      <c r="BX1596" s="778"/>
      <c r="BY1596" s="778"/>
      <c r="BZ1596" s="778"/>
      <c r="CA1596" s="778"/>
      <c r="CB1596" s="778"/>
      <c r="CC1596" s="778"/>
      <c r="CD1596" s="778"/>
      <c r="CE1596" s="778"/>
      <c r="CF1596" s="778"/>
      <c r="CG1596" s="778"/>
      <c r="CH1596" s="778"/>
      <c r="CI1596" s="778"/>
      <c r="CJ1596" s="778"/>
      <c r="CK1596" s="778"/>
      <c r="CL1596" s="778"/>
      <c r="CM1596" s="778"/>
      <c r="CN1596" s="778"/>
      <c r="CO1596" s="778"/>
      <c r="CP1596" s="778"/>
      <c r="CQ1596" s="778"/>
      <c r="CR1596" s="778"/>
      <c r="CS1596" s="778"/>
      <c r="CT1596" s="778"/>
      <c r="CU1596" s="778"/>
      <c r="CV1596" s="778"/>
      <c r="CW1596" s="778"/>
      <c r="CX1596" s="778"/>
      <c r="CY1596" s="778"/>
      <c r="CZ1596" s="778"/>
      <c r="DA1596" s="778"/>
      <c r="DB1596" s="778"/>
      <c r="DC1596" s="778"/>
      <c r="DD1596" s="778"/>
      <c r="DE1596" s="778"/>
      <c r="DF1596" s="778"/>
      <c r="DG1596" s="778"/>
      <c r="DH1596" s="778"/>
      <c r="DI1596" s="778"/>
      <c r="DJ1596" s="778"/>
      <c r="DK1596" s="778"/>
      <c r="DL1596" s="778"/>
      <c r="DM1596" s="778"/>
      <c r="DN1596" s="778"/>
      <c r="DO1596" s="778"/>
      <c r="DP1596" s="778"/>
      <c r="DQ1596" s="778"/>
      <c r="DR1596" s="778"/>
      <c r="DS1596" s="778"/>
      <c r="DT1596" s="778"/>
      <c r="DU1596" s="778"/>
      <c r="DV1596" s="778"/>
      <c r="DW1596" s="778"/>
      <c r="DX1596" s="778"/>
      <c r="DY1596" s="778"/>
      <c r="DZ1596" s="778"/>
      <c r="EA1596" s="778"/>
      <c r="EB1596" s="778"/>
      <c r="EC1596" s="778"/>
      <c r="ED1596" s="778"/>
      <c r="EE1596" s="778"/>
      <c r="EF1596" s="778"/>
      <c r="EG1596" s="778"/>
      <c r="EH1596" s="778"/>
      <c r="EI1596" s="778"/>
      <c r="EJ1596" s="778"/>
      <c r="EK1596" s="778"/>
      <c r="EL1596" s="778"/>
      <c r="EM1596" s="778"/>
      <c r="EN1596" s="778"/>
      <c r="EO1596" s="778"/>
      <c r="EP1596" s="778"/>
      <c r="EQ1596" s="778"/>
      <c r="ER1596" s="778"/>
      <c r="ES1596" s="778"/>
      <c r="ET1596" s="778"/>
      <c r="EU1596" s="778"/>
      <c r="EV1596" s="778"/>
      <c r="EW1596" s="778"/>
      <c r="EX1596" s="778"/>
      <c r="EY1596" s="778"/>
      <c r="EZ1596" s="778"/>
      <c r="FA1596" s="778"/>
      <c r="FB1596" s="778"/>
      <c r="FC1596" s="778"/>
      <c r="FD1596" s="778"/>
      <c r="FE1596" s="778"/>
      <c r="FF1596" s="778"/>
      <c r="FG1596" s="778"/>
      <c r="FH1596" s="778"/>
      <c r="FI1596" s="778"/>
      <c r="FJ1596" s="778"/>
      <c r="FK1596" s="778"/>
      <c r="FL1596" s="778"/>
      <c r="FM1596" s="778"/>
      <c r="FN1596" s="778"/>
      <c r="FO1596" s="778"/>
      <c r="FP1596" s="778"/>
      <c r="FQ1596" s="778"/>
      <c r="FR1596" s="778"/>
      <c r="FS1596" s="778"/>
      <c r="FT1596" s="778"/>
      <c r="FU1596" s="778"/>
      <c r="FV1596" s="778"/>
      <c r="FW1596" s="778"/>
      <c r="FX1596" s="778"/>
      <c r="FY1596" s="778"/>
      <c r="FZ1596" s="778"/>
      <c r="GA1596" s="778"/>
      <c r="GB1596" s="778"/>
      <c r="GC1596" s="778"/>
      <c r="GD1596" s="778"/>
      <c r="GE1596" s="778"/>
      <c r="GF1596" s="778"/>
      <c r="GG1596" s="778"/>
      <c r="GH1596" s="778"/>
      <c r="GI1596" s="778"/>
      <c r="GJ1596" s="778"/>
      <c r="GK1596" s="778"/>
      <c r="GL1596" s="778"/>
      <c r="GM1596" s="778"/>
      <c r="GN1596" s="778"/>
      <c r="GO1596" s="778"/>
      <c r="GP1596" s="778"/>
      <c r="GQ1596" s="778"/>
      <c r="GR1596" s="778"/>
      <c r="GS1596" s="778"/>
      <c r="GT1596" s="778"/>
      <c r="GU1596" s="778"/>
      <c r="GV1596" s="778"/>
      <c r="GW1596" s="778"/>
      <c r="GX1596" s="778"/>
      <c r="GY1596" s="778"/>
      <c r="GZ1596" s="778"/>
      <c r="HA1596" s="778"/>
      <c r="HB1596" s="778"/>
      <c r="HC1596" s="778"/>
      <c r="HD1596" s="778"/>
      <c r="HE1596" s="778"/>
      <c r="HF1596" s="778"/>
      <c r="HG1596" s="778"/>
      <c r="HH1596" s="778"/>
    </row>
    <row r="1597" spans="1:216" s="782" customFormat="1">
      <c r="A1597" s="779"/>
      <c r="B1597" s="780"/>
      <c r="C1597" s="780"/>
      <c r="D1597" s="780"/>
      <c r="E1597" s="780"/>
      <c r="F1597" s="780"/>
      <c r="G1597" s="780"/>
      <c r="H1597" s="780"/>
      <c r="I1597" s="780"/>
      <c r="J1597" s="780"/>
      <c r="K1597" s="780"/>
      <c r="L1597" s="780"/>
      <c r="M1597" s="780"/>
      <c r="N1597" s="780"/>
      <c r="O1597" s="780"/>
      <c r="P1597" s="780"/>
      <c r="Q1597" s="781"/>
      <c r="R1597" s="778"/>
      <c r="S1597" s="778"/>
      <c r="T1597" s="778"/>
      <c r="U1597" s="778"/>
      <c r="V1597" s="778"/>
      <c r="W1597" s="778"/>
      <c r="X1597" s="778"/>
      <c r="Y1597" s="778"/>
      <c r="Z1597" s="778"/>
      <c r="AA1597" s="778"/>
      <c r="AB1597" s="778"/>
      <c r="AC1597" s="778"/>
      <c r="AD1597" s="778"/>
      <c r="AE1597" s="778"/>
      <c r="AF1597" s="778"/>
      <c r="AG1597" s="778"/>
      <c r="AH1597" s="778"/>
      <c r="AI1597" s="778"/>
      <c r="AJ1597" s="778"/>
      <c r="AK1597" s="778"/>
      <c r="AL1597" s="778"/>
      <c r="AM1597" s="778"/>
      <c r="AN1597" s="778"/>
      <c r="AO1597" s="778"/>
      <c r="AP1597" s="778"/>
      <c r="AQ1597" s="778"/>
      <c r="AR1597" s="778"/>
      <c r="AS1597" s="778"/>
      <c r="AT1597" s="778"/>
      <c r="AU1597" s="778"/>
      <c r="AV1597" s="778"/>
      <c r="AW1597" s="778"/>
      <c r="AX1597" s="778"/>
      <c r="AY1597" s="778"/>
      <c r="AZ1597" s="778"/>
      <c r="BA1597" s="778"/>
      <c r="BB1597" s="778"/>
      <c r="BC1597" s="778"/>
      <c r="BD1597" s="778"/>
      <c r="BE1597" s="778"/>
      <c r="BF1597" s="778"/>
      <c r="BG1597" s="778"/>
      <c r="BH1597" s="778"/>
      <c r="BI1597" s="778"/>
      <c r="BJ1597" s="778"/>
      <c r="BK1597" s="778"/>
      <c r="BL1597" s="778"/>
      <c r="BM1597" s="778"/>
      <c r="BN1597" s="778"/>
      <c r="BO1597" s="778"/>
      <c r="BP1597" s="778"/>
      <c r="BQ1597" s="778"/>
      <c r="BR1597" s="778"/>
      <c r="BS1597" s="778"/>
      <c r="BT1597" s="778"/>
      <c r="BU1597" s="778"/>
      <c r="BV1597" s="778"/>
      <c r="BW1597" s="778"/>
      <c r="BX1597" s="778"/>
      <c r="BY1597" s="778"/>
      <c r="BZ1597" s="778"/>
      <c r="CA1597" s="778"/>
      <c r="CB1597" s="778"/>
      <c r="CC1597" s="778"/>
      <c r="CD1597" s="778"/>
      <c r="CE1597" s="778"/>
      <c r="CF1597" s="778"/>
      <c r="CG1597" s="778"/>
      <c r="CH1597" s="778"/>
      <c r="CI1597" s="778"/>
      <c r="CJ1597" s="778"/>
      <c r="CK1597" s="778"/>
      <c r="CL1597" s="778"/>
      <c r="CM1597" s="778"/>
      <c r="CN1597" s="778"/>
      <c r="CO1597" s="778"/>
      <c r="CP1597" s="778"/>
      <c r="CQ1597" s="778"/>
      <c r="CR1597" s="778"/>
      <c r="CS1597" s="778"/>
      <c r="CT1597" s="778"/>
      <c r="CU1597" s="778"/>
      <c r="CV1597" s="778"/>
      <c r="CW1597" s="778"/>
      <c r="CX1597" s="778"/>
      <c r="CY1597" s="778"/>
      <c r="CZ1597" s="778"/>
      <c r="DA1597" s="778"/>
      <c r="DB1597" s="778"/>
      <c r="DC1597" s="778"/>
      <c r="DD1597" s="778"/>
      <c r="DE1597" s="778"/>
      <c r="DF1597" s="778"/>
      <c r="DG1597" s="778"/>
      <c r="DH1597" s="778"/>
      <c r="DI1597" s="778"/>
      <c r="DJ1597" s="778"/>
      <c r="DK1597" s="778"/>
      <c r="DL1597" s="778"/>
      <c r="DM1597" s="778"/>
      <c r="DN1597" s="778"/>
      <c r="DO1597" s="778"/>
      <c r="DP1597" s="778"/>
      <c r="DQ1597" s="778"/>
      <c r="DR1597" s="778"/>
      <c r="DS1597" s="778"/>
      <c r="DT1597" s="778"/>
      <c r="DU1597" s="778"/>
      <c r="DV1597" s="778"/>
      <c r="DW1597" s="778"/>
      <c r="DX1597" s="778"/>
      <c r="DY1597" s="778"/>
      <c r="DZ1597" s="778"/>
      <c r="EA1597" s="778"/>
      <c r="EB1597" s="778"/>
      <c r="EC1597" s="778"/>
      <c r="ED1597" s="778"/>
      <c r="EE1597" s="778"/>
      <c r="EF1597" s="778"/>
      <c r="EG1597" s="778"/>
      <c r="EH1597" s="778"/>
      <c r="EI1597" s="778"/>
      <c r="EJ1597" s="778"/>
      <c r="EK1597" s="778"/>
      <c r="EL1597" s="778"/>
      <c r="EM1597" s="778"/>
      <c r="EN1597" s="778"/>
      <c r="EO1597" s="778"/>
      <c r="EP1597" s="778"/>
      <c r="EQ1597" s="778"/>
      <c r="ER1597" s="778"/>
      <c r="ES1597" s="778"/>
      <c r="ET1597" s="778"/>
      <c r="EU1597" s="778"/>
      <c r="EV1597" s="778"/>
      <c r="EW1597" s="778"/>
      <c r="EX1597" s="778"/>
      <c r="EY1597" s="778"/>
      <c r="EZ1597" s="778"/>
      <c r="FA1597" s="778"/>
      <c r="FB1597" s="778"/>
      <c r="FC1597" s="778"/>
      <c r="FD1597" s="778"/>
      <c r="FE1597" s="778"/>
      <c r="FF1597" s="778"/>
      <c r="FG1597" s="778"/>
      <c r="FH1597" s="778"/>
      <c r="FI1597" s="778"/>
      <c r="FJ1597" s="778"/>
      <c r="FK1597" s="778"/>
      <c r="FL1597" s="778"/>
      <c r="FM1597" s="778"/>
      <c r="FN1597" s="778"/>
      <c r="FO1597" s="778"/>
      <c r="FP1597" s="778"/>
      <c r="FQ1597" s="778"/>
      <c r="FR1597" s="778"/>
      <c r="FS1597" s="778"/>
      <c r="FT1597" s="778"/>
      <c r="FU1597" s="778"/>
      <c r="FV1597" s="778"/>
      <c r="FW1597" s="778"/>
      <c r="FX1597" s="778"/>
      <c r="FY1597" s="778"/>
      <c r="FZ1597" s="778"/>
      <c r="GA1597" s="778"/>
      <c r="GB1597" s="778"/>
      <c r="GC1597" s="778"/>
      <c r="GD1597" s="778"/>
      <c r="GE1597" s="778"/>
      <c r="GF1597" s="778"/>
      <c r="GG1597" s="778"/>
      <c r="GH1597" s="778"/>
      <c r="GI1597" s="778"/>
      <c r="GJ1597" s="778"/>
      <c r="GK1597" s="778"/>
      <c r="GL1597" s="778"/>
      <c r="GM1597" s="778"/>
      <c r="GN1597" s="778"/>
      <c r="GO1597" s="778"/>
      <c r="GP1597" s="778"/>
      <c r="GQ1597" s="778"/>
      <c r="GR1597" s="778"/>
      <c r="GS1597" s="778"/>
      <c r="GT1597" s="778"/>
      <c r="GU1597" s="778"/>
      <c r="GV1597" s="778"/>
      <c r="GW1597" s="778"/>
      <c r="GX1597" s="778"/>
      <c r="GY1597" s="778"/>
      <c r="GZ1597" s="778"/>
      <c r="HA1597" s="778"/>
      <c r="HB1597" s="778"/>
      <c r="HC1597" s="778"/>
      <c r="HD1597" s="778"/>
      <c r="HE1597" s="778"/>
      <c r="HF1597" s="778"/>
      <c r="HG1597" s="778"/>
      <c r="HH1597" s="778"/>
    </row>
    <row r="1598" spans="1:216" s="782" customFormat="1">
      <c r="A1598" s="779"/>
      <c r="B1598" s="780"/>
      <c r="C1598" s="780"/>
      <c r="D1598" s="780"/>
      <c r="E1598" s="780"/>
      <c r="F1598" s="780"/>
      <c r="G1598" s="780"/>
      <c r="H1598" s="780"/>
      <c r="I1598" s="780"/>
      <c r="J1598" s="780"/>
      <c r="K1598" s="780"/>
      <c r="L1598" s="780"/>
      <c r="M1598" s="780"/>
      <c r="N1598" s="780"/>
      <c r="O1598" s="780"/>
      <c r="P1598" s="780"/>
      <c r="Q1598" s="781"/>
      <c r="R1598" s="778"/>
      <c r="S1598" s="778"/>
      <c r="T1598" s="778"/>
      <c r="U1598" s="778"/>
      <c r="V1598" s="778"/>
      <c r="W1598" s="778"/>
      <c r="X1598" s="778"/>
      <c r="Y1598" s="778"/>
      <c r="Z1598" s="778"/>
      <c r="AA1598" s="778"/>
      <c r="AB1598" s="778"/>
      <c r="AC1598" s="778"/>
      <c r="AD1598" s="778"/>
      <c r="AE1598" s="778"/>
      <c r="AF1598" s="778"/>
      <c r="AG1598" s="778"/>
      <c r="AH1598" s="778"/>
      <c r="AI1598" s="778"/>
      <c r="AJ1598" s="778"/>
      <c r="AK1598" s="778"/>
      <c r="AL1598" s="778"/>
      <c r="AM1598" s="778"/>
      <c r="AN1598" s="778"/>
      <c r="AO1598" s="778"/>
      <c r="AP1598" s="778"/>
      <c r="AQ1598" s="778"/>
      <c r="AR1598" s="778"/>
      <c r="AS1598" s="778"/>
      <c r="AT1598" s="778"/>
      <c r="AU1598" s="778"/>
      <c r="AV1598" s="778"/>
      <c r="AW1598" s="778"/>
      <c r="AX1598" s="778"/>
      <c r="AY1598" s="778"/>
      <c r="AZ1598" s="778"/>
      <c r="BA1598" s="778"/>
      <c r="BB1598" s="778"/>
      <c r="BC1598" s="778"/>
      <c r="BD1598" s="778"/>
      <c r="BE1598" s="778"/>
      <c r="BF1598" s="778"/>
      <c r="BG1598" s="778"/>
      <c r="BH1598" s="778"/>
      <c r="BI1598" s="778"/>
      <c r="BJ1598" s="778"/>
      <c r="BK1598" s="778"/>
      <c r="BL1598" s="778"/>
      <c r="BM1598" s="778"/>
      <c r="BN1598" s="778"/>
      <c r="BO1598" s="778"/>
      <c r="BP1598" s="778"/>
      <c r="BQ1598" s="778"/>
      <c r="BR1598" s="778"/>
      <c r="BS1598" s="778"/>
      <c r="BT1598" s="778"/>
      <c r="BU1598" s="778"/>
      <c r="BV1598" s="778"/>
      <c r="BW1598" s="778"/>
      <c r="BX1598" s="778"/>
      <c r="BY1598" s="778"/>
      <c r="BZ1598" s="778"/>
      <c r="CA1598" s="778"/>
      <c r="CB1598" s="778"/>
      <c r="CC1598" s="778"/>
      <c r="CD1598" s="778"/>
      <c r="CE1598" s="778"/>
      <c r="CF1598" s="778"/>
      <c r="CG1598" s="778"/>
      <c r="CH1598" s="778"/>
      <c r="CI1598" s="778"/>
      <c r="CJ1598" s="778"/>
      <c r="CK1598" s="778"/>
      <c r="CL1598" s="778"/>
      <c r="CM1598" s="778"/>
      <c r="CN1598" s="778"/>
      <c r="CO1598" s="778"/>
      <c r="CP1598" s="778"/>
      <c r="CQ1598" s="778"/>
      <c r="CR1598" s="778"/>
      <c r="CS1598" s="778"/>
      <c r="CT1598" s="778"/>
      <c r="CU1598" s="778"/>
      <c r="CV1598" s="778"/>
      <c r="CW1598" s="778"/>
      <c r="CX1598" s="778"/>
      <c r="CY1598" s="778"/>
      <c r="CZ1598" s="778"/>
      <c r="DA1598" s="778"/>
      <c r="DB1598" s="778"/>
      <c r="DC1598" s="778"/>
      <c r="DD1598" s="778"/>
      <c r="DE1598" s="778"/>
      <c r="DF1598" s="778"/>
      <c r="DG1598" s="778"/>
      <c r="DH1598" s="778"/>
      <c r="DI1598" s="778"/>
      <c r="DJ1598" s="778"/>
      <c r="DK1598" s="778"/>
      <c r="DL1598" s="778"/>
      <c r="DM1598" s="778"/>
      <c r="DN1598" s="778"/>
      <c r="DO1598" s="778"/>
      <c r="DP1598" s="778"/>
      <c r="DQ1598" s="778"/>
      <c r="DR1598" s="778"/>
      <c r="DS1598" s="778"/>
      <c r="DT1598" s="778"/>
      <c r="DU1598" s="778"/>
      <c r="DV1598" s="778"/>
      <c r="DW1598" s="778"/>
      <c r="DX1598" s="778"/>
      <c r="DY1598" s="778"/>
      <c r="DZ1598" s="778"/>
      <c r="EA1598" s="778"/>
      <c r="EB1598" s="778"/>
      <c r="EC1598" s="778"/>
      <c r="ED1598" s="778"/>
      <c r="EE1598" s="778"/>
      <c r="EF1598" s="778"/>
      <c r="EG1598" s="778"/>
      <c r="EH1598" s="778"/>
      <c r="EI1598" s="778"/>
      <c r="EJ1598" s="778"/>
      <c r="EK1598" s="778"/>
      <c r="EL1598" s="778"/>
      <c r="EM1598" s="778"/>
      <c r="EN1598" s="778"/>
      <c r="EO1598" s="778"/>
      <c r="EP1598" s="778"/>
      <c r="EQ1598" s="778"/>
      <c r="ER1598" s="778"/>
      <c r="ES1598" s="778"/>
      <c r="ET1598" s="778"/>
      <c r="EU1598" s="778"/>
      <c r="EV1598" s="778"/>
      <c r="EW1598" s="778"/>
      <c r="EX1598" s="778"/>
      <c r="EY1598" s="778"/>
      <c r="EZ1598" s="778"/>
      <c r="FA1598" s="778"/>
      <c r="FB1598" s="778"/>
      <c r="FC1598" s="778"/>
      <c r="FD1598" s="778"/>
      <c r="FE1598" s="778"/>
      <c r="FF1598" s="778"/>
      <c r="FG1598" s="778"/>
      <c r="FH1598" s="778"/>
      <c r="FI1598" s="778"/>
      <c r="FJ1598" s="778"/>
      <c r="FK1598" s="778"/>
      <c r="FL1598" s="778"/>
      <c r="FM1598" s="778"/>
      <c r="FN1598" s="778"/>
      <c r="FO1598" s="778"/>
      <c r="FP1598" s="778"/>
      <c r="FQ1598" s="778"/>
      <c r="FR1598" s="778"/>
      <c r="FS1598" s="778"/>
      <c r="FT1598" s="778"/>
      <c r="FU1598" s="778"/>
      <c r="FV1598" s="778"/>
      <c r="FW1598" s="778"/>
      <c r="FX1598" s="778"/>
      <c r="FY1598" s="778"/>
      <c r="FZ1598" s="778"/>
      <c r="GA1598" s="778"/>
      <c r="GB1598" s="778"/>
      <c r="GC1598" s="778"/>
      <c r="GD1598" s="778"/>
      <c r="GE1598" s="778"/>
      <c r="GF1598" s="778"/>
      <c r="GG1598" s="778"/>
      <c r="GH1598" s="778"/>
      <c r="GI1598" s="778"/>
      <c r="GJ1598" s="778"/>
      <c r="GK1598" s="778"/>
      <c r="GL1598" s="778"/>
      <c r="GM1598" s="778"/>
      <c r="GN1598" s="778"/>
      <c r="GO1598" s="778"/>
      <c r="GP1598" s="778"/>
      <c r="GQ1598" s="778"/>
      <c r="GR1598" s="778"/>
      <c r="GS1598" s="778"/>
      <c r="GT1598" s="778"/>
      <c r="GU1598" s="778"/>
      <c r="GV1598" s="778"/>
      <c r="GW1598" s="778"/>
      <c r="GX1598" s="778"/>
      <c r="GY1598" s="778"/>
      <c r="GZ1598" s="778"/>
      <c r="HA1598" s="778"/>
      <c r="HB1598" s="778"/>
      <c r="HC1598" s="778"/>
      <c r="HD1598" s="778"/>
      <c r="HE1598" s="778"/>
      <c r="HF1598" s="778"/>
      <c r="HG1598" s="778"/>
      <c r="HH1598" s="778"/>
    </row>
    <row r="1599" spans="1:216" s="782" customFormat="1">
      <c r="A1599" s="779"/>
      <c r="B1599" s="780"/>
      <c r="C1599" s="780"/>
      <c r="D1599" s="780"/>
      <c r="E1599" s="780"/>
      <c r="F1599" s="780"/>
      <c r="G1599" s="780"/>
      <c r="H1599" s="780"/>
      <c r="I1599" s="780"/>
      <c r="J1599" s="780"/>
      <c r="K1599" s="780"/>
      <c r="L1599" s="780"/>
      <c r="M1599" s="780"/>
      <c r="N1599" s="780"/>
      <c r="O1599" s="780"/>
      <c r="P1599" s="780"/>
      <c r="Q1599" s="781"/>
      <c r="R1599" s="778"/>
      <c r="S1599" s="778"/>
      <c r="T1599" s="778"/>
      <c r="U1599" s="778"/>
      <c r="V1599" s="778"/>
      <c r="W1599" s="778"/>
      <c r="X1599" s="778"/>
      <c r="Y1599" s="778"/>
      <c r="Z1599" s="778"/>
      <c r="AA1599" s="778"/>
      <c r="AB1599" s="778"/>
      <c r="AC1599" s="778"/>
      <c r="AD1599" s="778"/>
      <c r="AE1599" s="778"/>
      <c r="AF1599" s="778"/>
      <c r="AG1599" s="778"/>
      <c r="AH1599" s="778"/>
      <c r="AI1599" s="778"/>
      <c r="AJ1599" s="778"/>
      <c r="AK1599" s="778"/>
      <c r="AL1599" s="778"/>
      <c r="AM1599" s="778"/>
      <c r="AN1599" s="778"/>
      <c r="AO1599" s="778"/>
      <c r="AP1599" s="778"/>
      <c r="AQ1599" s="778"/>
      <c r="AR1599" s="778"/>
      <c r="AS1599" s="778"/>
      <c r="AT1599" s="778"/>
      <c r="AU1599" s="778"/>
      <c r="AV1599" s="778"/>
      <c r="AW1599" s="778"/>
      <c r="AX1599" s="778"/>
      <c r="AY1599" s="778"/>
      <c r="AZ1599" s="778"/>
      <c r="BA1599" s="778"/>
      <c r="BB1599" s="778"/>
      <c r="BC1599" s="778"/>
      <c r="BD1599" s="778"/>
      <c r="BE1599" s="778"/>
      <c r="BF1599" s="778"/>
      <c r="BG1599" s="778"/>
      <c r="BH1599" s="778"/>
      <c r="BI1599" s="778"/>
      <c r="BJ1599" s="778"/>
      <c r="BK1599" s="778"/>
      <c r="BL1599" s="778"/>
      <c r="BM1599" s="778"/>
      <c r="BN1599" s="778"/>
      <c r="BO1599" s="778"/>
      <c r="BP1599" s="778"/>
      <c r="BQ1599" s="778"/>
      <c r="BR1599" s="778"/>
      <c r="BS1599" s="778"/>
      <c r="BT1599" s="778"/>
      <c r="BU1599" s="778"/>
      <c r="BV1599" s="778"/>
      <c r="BW1599" s="778"/>
      <c r="BX1599" s="778"/>
      <c r="BY1599" s="778"/>
      <c r="BZ1599" s="778"/>
      <c r="CA1599" s="778"/>
      <c r="CB1599" s="778"/>
      <c r="CC1599" s="778"/>
      <c r="CD1599" s="778"/>
      <c r="CE1599" s="778"/>
      <c r="CF1599" s="778"/>
      <c r="CG1599" s="778"/>
      <c r="CH1599" s="778"/>
      <c r="CI1599" s="778"/>
      <c r="CJ1599" s="778"/>
      <c r="CK1599" s="778"/>
      <c r="CL1599" s="778"/>
      <c r="CM1599" s="778"/>
      <c r="CN1599" s="778"/>
      <c r="CO1599" s="778"/>
      <c r="CP1599" s="778"/>
      <c r="CQ1599" s="778"/>
      <c r="CR1599" s="778"/>
      <c r="CS1599" s="778"/>
      <c r="CT1599" s="778"/>
      <c r="CU1599" s="778"/>
      <c r="CV1599" s="778"/>
      <c r="CW1599" s="778"/>
      <c r="CX1599" s="778"/>
      <c r="CY1599" s="778"/>
      <c r="CZ1599" s="778"/>
      <c r="DA1599" s="778"/>
      <c r="DB1599" s="778"/>
      <c r="DC1599" s="778"/>
      <c r="DD1599" s="778"/>
      <c r="DE1599" s="778"/>
      <c r="DF1599" s="778"/>
      <c r="DG1599" s="778"/>
      <c r="DH1599" s="778"/>
      <c r="DI1599" s="778"/>
      <c r="DJ1599" s="778"/>
      <c r="DK1599" s="778"/>
      <c r="DL1599" s="778"/>
      <c r="DM1599" s="778"/>
      <c r="DN1599" s="778"/>
      <c r="DO1599" s="778"/>
      <c r="DP1599" s="778"/>
      <c r="DQ1599" s="778"/>
      <c r="DR1599" s="778"/>
      <c r="DS1599" s="778"/>
      <c r="DT1599" s="778"/>
      <c r="DU1599" s="778"/>
      <c r="DV1599" s="778"/>
      <c r="DW1599" s="778"/>
      <c r="DX1599" s="778"/>
      <c r="DY1599" s="778"/>
      <c r="DZ1599" s="778"/>
      <c r="EA1599" s="778"/>
      <c r="EB1599" s="778"/>
      <c r="EC1599" s="778"/>
      <c r="ED1599" s="778"/>
      <c r="EE1599" s="778"/>
      <c r="EF1599" s="778"/>
      <c r="EG1599" s="778"/>
      <c r="EH1599" s="778"/>
      <c r="EI1599" s="778"/>
      <c r="EJ1599" s="778"/>
      <c r="EK1599" s="778"/>
      <c r="EL1599" s="778"/>
      <c r="EM1599" s="778"/>
      <c r="EN1599" s="778"/>
      <c r="EO1599" s="778"/>
      <c r="EP1599" s="778"/>
      <c r="EQ1599" s="778"/>
      <c r="ER1599" s="778"/>
      <c r="ES1599" s="778"/>
      <c r="ET1599" s="778"/>
      <c r="EU1599" s="778"/>
      <c r="EV1599" s="778"/>
      <c r="EW1599" s="778"/>
      <c r="EX1599" s="778"/>
      <c r="EY1599" s="778"/>
      <c r="EZ1599" s="778"/>
      <c r="FA1599" s="778"/>
      <c r="FB1599" s="778"/>
      <c r="FC1599" s="778"/>
      <c r="FD1599" s="778"/>
      <c r="FE1599" s="778"/>
      <c r="FF1599" s="778"/>
      <c r="FG1599" s="778"/>
      <c r="FH1599" s="778"/>
      <c r="FI1599" s="778"/>
      <c r="FJ1599" s="778"/>
      <c r="FK1599" s="778"/>
      <c r="FL1599" s="778"/>
      <c r="FM1599" s="778"/>
      <c r="FN1599" s="778"/>
      <c r="FO1599" s="778"/>
      <c r="FP1599" s="778"/>
      <c r="FQ1599" s="778"/>
      <c r="FR1599" s="778"/>
      <c r="FS1599" s="778"/>
      <c r="FT1599" s="778"/>
      <c r="FU1599" s="778"/>
      <c r="FV1599" s="778"/>
      <c r="FW1599" s="778"/>
      <c r="FX1599" s="778"/>
      <c r="FY1599" s="778"/>
      <c r="FZ1599" s="778"/>
      <c r="GA1599" s="778"/>
      <c r="GB1599" s="778"/>
      <c r="GC1599" s="778"/>
      <c r="GD1599" s="778"/>
      <c r="GE1599" s="778"/>
      <c r="GF1599" s="778"/>
      <c r="GG1599" s="778"/>
      <c r="GH1599" s="778"/>
      <c r="GI1599" s="778"/>
      <c r="GJ1599" s="778"/>
      <c r="GK1599" s="778"/>
      <c r="GL1599" s="778"/>
      <c r="GM1599" s="778"/>
      <c r="GN1599" s="778"/>
      <c r="GO1599" s="778"/>
      <c r="GP1599" s="778"/>
      <c r="GQ1599" s="778"/>
      <c r="GR1599" s="778"/>
      <c r="GS1599" s="778"/>
      <c r="GT1599" s="778"/>
      <c r="GU1599" s="778"/>
      <c r="GV1599" s="778"/>
      <c r="GW1599" s="778"/>
      <c r="GX1599" s="778"/>
      <c r="GY1599" s="778"/>
      <c r="GZ1599" s="778"/>
      <c r="HA1599" s="778"/>
      <c r="HB1599" s="778"/>
      <c r="HC1599" s="778"/>
      <c r="HD1599" s="778"/>
      <c r="HE1599" s="778"/>
      <c r="HF1599" s="778"/>
      <c r="HG1599" s="778"/>
      <c r="HH1599" s="778"/>
    </row>
    <row r="1600" spans="1:216" s="782" customFormat="1">
      <c r="A1600" s="779"/>
      <c r="B1600" s="780"/>
      <c r="C1600" s="780"/>
      <c r="D1600" s="780"/>
      <c r="E1600" s="780"/>
      <c r="F1600" s="780"/>
      <c r="G1600" s="780"/>
      <c r="H1600" s="780"/>
      <c r="I1600" s="780"/>
      <c r="J1600" s="780"/>
      <c r="K1600" s="780"/>
      <c r="L1600" s="780"/>
      <c r="M1600" s="780"/>
      <c r="N1600" s="780"/>
      <c r="O1600" s="780"/>
      <c r="P1600" s="780"/>
      <c r="Q1600" s="781"/>
      <c r="R1600" s="778"/>
      <c r="S1600" s="778"/>
      <c r="T1600" s="778"/>
      <c r="U1600" s="778"/>
      <c r="V1600" s="778"/>
      <c r="W1600" s="778"/>
      <c r="X1600" s="778"/>
      <c r="Y1600" s="778"/>
      <c r="Z1600" s="778"/>
      <c r="AA1600" s="778"/>
      <c r="AB1600" s="778"/>
      <c r="AC1600" s="778"/>
      <c r="AD1600" s="778"/>
      <c r="AE1600" s="778"/>
      <c r="AF1600" s="778"/>
      <c r="AG1600" s="778"/>
      <c r="AH1600" s="778"/>
      <c r="AI1600" s="778"/>
      <c r="AJ1600" s="778"/>
      <c r="AK1600" s="778"/>
      <c r="AL1600" s="778"/>
      <c r="AM1600" s="778"/>
      <c r="AN1600" s="778"/>
      <c r="AO1600" s="778"/>
      <c r="AP1600" s="778"/>
      <c r="AQ1600" s="778"/>
      <c r="AR1600" s="778"/>
      <c r="AS1600" s="778"/>
      <c r="AT1600" s="778"/>
      <c r="AU1600" s="778"/>
      <c r="AV1600" s="778"/>
      <c r="AW1600" s="778"/>
      <c r="AX1600" s="778"/>
      <c r="AY1600" s="778"/>
      <c r="AZ1600" s="778"/>
      <c r="BA1600" s="778"/>
      <c r="BB1600" s="778"/>
      <c r="BC1600" s="778"/>
      <c r="BD1600" s="778"/>
      <c r="BE1600" s="778"/>
      <c r="BF1600" s="778"/>
      <c r="BG1600" s="778"/>
      <c r="BH1600" s="778"/>
      <c r="BI1600" s="778"/>
      <c r="BJ1600" s="778"/>
      <c r="BK1600" s="778"/>
      <c r="BL1600" s="778"/>
      <c r="BM1600" s="778"/>
      <c r="BN1600" s="778"/>
      <c r="BO1600" s="778"/>
      <c r="BP1600" s="778"/>
      <c r="BQ1600" s="778"/>
      <c r="BR1600" s="778"/>
      <c r="BS1600" s="778"/>
      <c r="BT1600" s="778"/>
      <c r="BU1600" s="778"/>
      <c r="BV1600" s="778"/>
      <c r="BW1600" s="778"/>
      <c r="BX1600" s="778"/>
      <c r="BY1600" s="778"/>
      <c r="BZ1600" s="778"/>
      <c r="CA1600" s="778"/>
      <c r="CB1600" s="778"/>
      <c r="CC1600" s="778"/>
      <c r="CD1600" s="778"/>
      <c r="CE1600" s="778"/>
      <c r="CF1600" s="778"/>
      <c r="CG1600" s="778"/>
      <c r="CH1600" s="778"/>
      <c r="CI1600" s="778"/>
      <c r="CJ1600" s="778"/>
      <c r="CK1600" s="778"/>
      <c r="CL1600" s="778"/>
      <c r="CM1600" s="778"/>
      <c r="CN1600" s="778"/>
      <c r="CO1600" s="778"/>
      <c r="CP1600" s="778"/>
      <c r="CQ1600" s="778"/>
      <c r="CR1600" s="778"/>
      <c r="CS1600" s="778"/>
      <c r="CT1600" s="778"/>
      <c r="CU1600" s="778"/>
      <c r="CV1600" s="778"/>
      <c r="CW1600" s="778"/>
      <c r="CX1600" s="778"/>
      <c r="CY1600" s="778"/>
      <c r="CZ1600" s="778"/>
      <c r="DA1600" s="778"/>
      <c r="DB1600" s="778"/>
      <c r="DC1600" s="778"/>
      <c r="DD1600" s="778"/>
      <c r="DE1600" s="778"/>
      <c r="DF1600" s="778"/>
      <c r="DG1600" s="778"/>
      <c r="DH1600" s="778"/>
      <c r="DI1600" s="778"/>
      <c r="DJ1600" s="778"/>
      <c r="DK1600" s="778"/>
      <c r="DL1600" s="778"/>
      <c r="DM1600" s="778"/>
      <c r="DN1600" s="778"/>
      <c r="DO1600" s="778"/>
      <c r="DP1600" s="778"/>
      <c r="DQ1600" s="778"/>
      <c r="DR1600" s="778"/>
      <c r="DS1600" s="778"/>
      <c r="DT1600" s="778"/>
      <c r="DU1600" s="778"/>
      <c r="DV1600" s="778"/>
      <c r="DW1600" s="778"/>
      <c r="DX1600" s="778"/>
      <c r="DY1600" s="778"/>
      <c r="DZ1600" s="778"/>
      <c r="EA1600" s="778"/>
      <c r="EB1600" s="778"/>
      <c r="EC1600" s="778"/>
      <c r="ED1600" s="778"/>
      <c r="EE1600" s="778"/>
      <c r="EF1600" s="778"/>
      <c r="EG1600" s="778"/>
      <c r="EH1600" s="778"/>
      <c r="EI1600" s="778"/>
      <c r="EJ1600" s="778"/>
      <c r="EK1600" s="778"/>
      <c r="EL1600" s="778"/>
      <c r="EM1600" s="778"/>
      <c r="EN1600" s="778"/>
      <c r="EO1600" s="778"/>
      <c r="EP1600" s="778"/>
      <c r="EQ1600" s="778"/>
      <c r="ER1600" s="778"/>
      <c r="ES1600" s="778"/>
      <c r="ET1600" s="778"/>
      <c r="EU1600" s="778"/>
      <c r="EV1600" s="778"/>
      <c r="EW1600" s="778"/>
      <c r="EX1600" s="778"/>
      <c r="EY1600" s="778"/>
      <c r="EZ1600" s="778"/>
      <c r="FA1600" s="778"/>
      <c r="FB1600" s="778"/>
      <c r="FC1600" s="778"/>
      <c r="FD1600" s="778"/>
      <c r="FE1600" s="778"/>
      <c r="FF1600" s="778"/>
      <c r="FG1600" s="778"/>
      <c r="FH1600" s="778"/>
      <c r="FI1600" s="778"/>
      <c r="FJ1600" s="778"/>
      <c r="FK1600" s="778"/>
      <c r="FL1600" s="778"/>
      <c r="FM1600" s="778"/>
      <c r="FN1600" s="778"/>
      <c r="FO1600" s="778"/>
      <c r="FP1600" s="778"/>
      <c r="FQ1600" s="778"/>
      <c r="FR1600" s="778"/>
      <c r="FS1600" s="778"/>
      <c r="FT1600" s="778"/>
      <c r="FU1600" s="778"/>
      <c r="FV1600" s="778"/>
      <c r="FW1600" s="778"/>
      <c r="FX1600" s="778"/>
      <c r="FY1600" s="778"/>
      <c r="FZ1600" s="778"/>
      <c r="GA1600" s="778"/>
      <c r="GB1600" s="778"/>
      <c r="GC1600" s="778"/>
      <c r="GD1600" s="778"/>
      <c r="GE1600" s="778"/>
      <c r="GF1600" s="778"/>
      <c r="GG1600" s="778"/>
      <c r="GH1600" s="778"/>
      <c r="GI1600" s="778"/>
      <c r="GJ1600" s="778"/>
      <c r="GK1600" s="778"/>
      <c r="GL1600" s="778"/>
      <c r="GM1600" s="778"/>
      <c r="GN1600" s="778"/>
      <c r="GO1600" s="778"/>
      <c r="GP1600" s="778"/>
      <c r="GQ1600" s="778"/>
      <c r="GR1600" s="778"/>
      <c r="GS1600" s="778"/>
      <c r="GT1600" s="778"/>
      <c r="GU1600" s="778"/>
      <c r="GV1600" s="778"/>
      <c r="GW1600" s="778"/>
      <c r="GX1600" s="778"/>
      <c r="GY1600" s="778"/>
      <c r="GZ1600" s="778"/>
      <c r="HA1600" s="778"/>
      <c r="HB1600" s="778"/>
      <c r="HC1600" s="778"/>
      <c r="HD1600" s="778"/>
      <c r="HE1600" s="778"/>
      <c r="HF1600" s="778"/>
      <c r="HG1600" s="778"/>
      <c r="HH1600" s="778"/>
    </row>
    <row r="1601" spans="1:216" s="782" customFormat="1">
      <c r="A1601" s="779"/>
      <c r="B1601" s="780"/>
      <c r="C1601" s="780"/>
      <c r="D1601" s="780"/>
      <c r="E1601" s="780"/>
      <c r="F1601" s="780"/>
      <c r="G1601" s="780"/>
      <c r="H1601" s="780"/>
      <c r="I1601" s="780"/>
      <c r="J1601" s="780"/>
      <c r="K1601" s="780"/>
      <c r="L1601" s="780"/>
      <c r="M1601" s="780"/>
      <c r="N1601" s="780"/>
      <c r="O1601" s="780"/>
      <c r="P1601" s="780"/>
      <c r="Q1601" s="781"/>
      <c r="R1601" s="778"/>
      <c r="S1601" s="778"/>
      <c r="T1601" s="778"/>
      <c r="U1601" s="778"/>
      <c r="V1601" s="778"/>
      <c r="W1601" s="778"/>
      <c r="X1601" s="778"/>
      <c r="Y1601" s="778"/>
      <c r="Z1601" s="778"/>
      <c r="AA1601" s="778"/>
      <c r="AB1601" s="778"/>
      <c r="AC1601" s="778"/>
      <c r="AD1601" s="778"/>
      <c r="AE1601" s="778"/>
      <c r="AF1601" s="778"/>
      <c r="AG1601" s="778"/>
      <c r="AH1601" s="778"/>
      <c r="AI1601" s="778"/>
      <c r="AJ1601" s="778"/>
      <c r="AK1601" s="778"/>
      <c r="AL1601" s="778"/>
      <c r="AM1601" s="778"/>
      <c r="AN1601" s="778"/>
      <c r="AO1601" s="778"/>
      <c r="AP1601" s="778"/>
      <c r="AQ1601" s="778"/>
      <c r="AR1601" s="778"/>
      <c r="AS1601" s="778"/>
      <c r="AT1601" s="778"/>
      <c r="AU1601" s="778"/>
      <c r="AV1601" s="778"/>
      <c r="AW1601" s="778"/>
      <c r="AX1601" s="778"/>
      <c r="AY1601" s="778"/>
      <c r="AZ1601" s="778"/>
      <c r="BA1601" s="778"/>
      <c r="BB1601" s="778"/>
      <c r="BC1601" s="778"/>
      <c r="BD1601" s="778"/>
      <c r="BE1601" s="778"/>
      <c r="BF1601" s="778"/>
      <c r="BG1601" s="778"/>
      <c r="BH1601" s="778"/>
      <c r="BI1601" s="778"/>
      <c r="BJ1601" s="778"/>
      <c r="BK1601" s="778"/>
      <c r="BL1601" s="778"/>
      <c r="BM1601" s="778"/>
      <c r="BN1601" s="778"/>
      <c r="BO1601" s="778"/>
      <c r="BP1601" s="778"/>
      <c r="BQ1601" s="778"/>
      <c r="BR1601" s="778"/>
      <c r="BS1601" s="778"/>
      <c r="BT1601" s="778"/>
      <c r="BU1601" s="778"/>
      <c r="BV1601" s="778"/>
      <c r="BW1601" s="778"/>
      <c r="BX1601" s="778"/>
      <c r="BY1601" s="778"/>
      <c r="BZ1601" s="778"/>
      <c r="CA1601" s="778"/>
      <c r="CB1601" s="778"/>
      <c r="CC1601" s="778"/>
      <c r="CD1601" s="778"/>
      <c r="CE1601" s="778"/>
      <c r="CF1601" s="778"/>
      <c r="CG1601" s="778"/>
      <c r="CH1601" s="778"/>
      <c r="CI1601" s="778"/>
      <c r="CJ1601" s="778"/>
      <c r="CK1601" s="778"/>
      <c r="CL1601" s="778"/>
      <c r="CM1601" s="778"/>
      <c r="CN1601" s="778"/>
      <c r="CO1601" s="778"/>
      <c r="CP1601" s="778"/>
      <c r="CQ1601" s="778"/>
      <c r="CR1601" s="778"/>
      <c r="CS1601" s="778"/>
      <c r="CT1601" s="778"/>
      <c r="CU1601" s="778"/>
      <c r="CV1601" s="778"/>
      <c r="CW1601" s="778"/>
      <c r="CX1601" s="778"/>
      <c r="CY1601" s="778"/>
      <c r="CZ1601" s="778"/>
      <c r="DA1601" s="778"/>
      <c r="DB1601" s="778"/>
      <c r="DC1601" s="778"/>
      <c r="DD1601" s="778"/>
      <c r="DE1601" s="778"/>
      <c r="DF1601" s="778"/>
      <c r="DG1601" s="778"/>
      <c r="DH1601" s="778"/>
      <c r="DI1601" s="778"/>
      <c r="DJ1601" s="778"/>
      <c r="DK1601" s="778"/>
      <c r="DL1601" s="778"/>
      <c r="DM1601" s="778"/>
      <c r="DN1601" s="778"/>
      <c r="DO1601" s="778"/>
      <c r="DP1601" s="778"/>
      <c r="DQ1601" s="778"/>
      <c r="DR1601" s="778"/>
      <c r="DS1601" s="778"/>
      <c r="DT1601" s="778"/>
      <c r="DU1601" s="778"/>
      <c r="DV1601" s="778"/>
      <c r="DW1601" s="778"/>
      <c r="DX1601" s="778"/>
      <c r="DY1601" s="778"/>
      <c r="DZ1601" s="778"/>
      <c r="EA1601" s="778"/>
      <c r="EB1601" s="778"/>
      <c r="EC1601" s="778"/>
      <c r="ED1601" s="778"/>
      <c r="EE1601" s="778"/>
      <c r="EF1601" s="778"/>
      <c r="EG1601" s="778"/>
      <c r="EH1601" s="778"/>
      <c r="EI1601" s="778"/>
      <c r="EJ1601" s="778"/>
      <c r="EK1601" s="778"/>
      <c r="EL1601" s="778"/>
      <c r="EM1601" s="778"/>
      <c r="EN1601" s="778"/>
      <c r="EO1601" s="778"/>
      <c r="EP1601" s="778"/>
      <c r="EQ1601" s="778"/>
      <c r="ER1601" s="778"/>
      <c r="ES1601" s="778"/>
      <c r="ET1601" s="778"/>
      <c r="EU1601" s="778"/>
      <c r="EV1601" s="778"/>
      <c r="EW1601" s="778"/>
      <c r="EX1601" s="778"/>
      <c r="EY1601" s="778"/>
      <c r="EZ1601" s="778"/>
      <c r="FA1601" s="778"/>
      <c r="FB1601" s="778"/>
      <c r="FC1601" s="778"/>
      <c r="FD1601" s="778"/>
      <c r="FE1601" s="778"/>
      <c r="FF1601" s="778"/>
      <c r="FG1601" s="778"/>
      <c r="FH1601" s="778"/>
      <c r="FI1601" s="778"/>
      <c r="FJ1601" s="778"/>
      <c r="FK1601" s="778"/>
      <c r="FL1601" s="778"/>
      <c r="FM1601" s="778"/>
      <c r="FN1601" s="778"/>
      <c r="FO1601" s="778"/>
      <c r="FP1601" s="778"/>
      <c r="FQ1601" s="778"/>
      <c r="FR1601" s="778"/>
      <c r="FS1601" s="778"/>
      <c r="FT1601" s="778"/>
      <c r="FU1601" s="778"/>
      <c r="FV1601" s="778"/>
      <c r="FW1601" s="778"/>
      <c r="FX1601" s="778"/>
      <c r="FY1601" s="778"/>
      <c r="FZ1601" s="778"/>
      <c r="GA1601" s="778"/>
      <c r="GB1601" s="778"/>
      <c r="GC1601" s="778"/>
      <c r="GD1601" s="778"/>
      <c r="GE1601" s="778"/>
      <c r="GF1601" s="778"/>
      <c r="GG1601" s="778"/>
      <c r="GH1601" s="778"/>
      <c r="GI1601" s="778"/>
      <c r="GJ1601" s="778"/>
      <c r="GK1601" s="778"/>
      <c r="GL1601" s="778"/>
      <c r="GM1601" s="778"/>
      <c r="GN1601" s="778"/>
      <c r="GO1601" s="778"/>
      <c r="GP1601" s="778"/>
      <c r="GQ1601" s="778"/>
      <c r="GR1601" s="778"/>
      <c r="GS1601" s="778"/>
      <c r="GT1601" s="778"/>
      <c r="GU1601" s="778"/>
      <c r="GV1601" s="778"/>
      <c r="GW1601" s="778"/>
      <c r="GX1601" s="778"/>
      <c r="GY1601" s="778"/>
      <c r="GZ1601" s="778"/>
      <c r="HA1601" s="778"/>
      <c r="HB1601" s="778"/>
      <c r="HC1601" s="778"/>
      <c r="HD1601" s="778"/>
      <c r="HE1601" s="778"/>
      <c r="HF1601" s="778"/>
      <c r="HG1601" s="778"/>
      <c r="HH1601" s="778"/>
    </row>
    <row r="1602" spans="1:216" s="782" customFormat="1">
      <c r="A1602" s="779"/>
      <c r="B1602" s="780"/>
      <c r="C1602" s="780"/>
      <c r="D1602" s="780"/>
      <c r="E1602" s="780"/>
      <c r="F1602" s="780"/>
      <c r="G1602" s="780"/>
      <c r="H1602" s="780"/>
      <c r="I1602" s="780"/>
      <c r="J1602" s="780"/>
      <c r="K1602" s="780"/>
      <c r="L1602" s="780"/>
      <c r="M1602" s="780"/>
      <c r="N1602" s="780"/>
      <c r="O1602" s="780"/>
      <c r="P1602" s="780"/>
      <c r="Q1602" s="781"/>
      <c r="R1602" s="778"/>
      <c r="S1602" s="778"/>
      <c r="T1602" s="778"/>
      <c r="U1602" s="778"/>
      <c r="V1602" s="778"/>
      <c r="W1602" s="778"/>
      <c r="X1602" s="778"/>
      <c r="Y1602" s="778"/>
      <c r="Z1602" s="778"/>
      <c r="AA1602" s="778"/>
      <c r="AB1602" s="778"/>
      <c r="AC1602" s="778"/>
      <c r="AD1602" s="778"/>
      <c r="AE1602" s="778"/>
      <c r="AF1602" s="778"/>
      <c r="AG1602" s="778"/>
      <c r="AH1602" s="778"/>
      <c r="AI1602" s="778"/>
      <c r="AJ1602" s="778"/>
      <c r="AK1602" s="778"/>
      <c r="AL1602" s="778"/>
      <c r="AM1602" s="778"/>
      <c r="AN1602" s="778"/>
      <c r="AO1602" s="778"/>
      <c r="AP1602" s="778"/>
      <c r="AQ1602" s="778"/>
      <c r="AR1602" s="778"/>
      <c r="AS1602" s="778"/>
      <c r="AT1602" s="778"/>
      <c r="AU1602" s="778"/>
      <c r="AV1602" s="778"/>
      <c r="AW1602" s="778"/>
      <c r="AX1602" s="778"/>
      <c r="AY1602" s="778"/>
      <c r="AZ1602" s="778"/>
      <c r="BA1602" s="778"/>
      <c r="BB1602" s="778"/>
      <c r="BC1602" s="778"/>
      <c r="BD1602" s="778"/>
      <c r="BE1602" s="778"/>
      <c r="BF1602" s="778"/>
      <c r="BG1602" s="778"/>
      <c r="BH1602" s="778"/>
      <c r="BI1602" s="778"/>
      <c r="BJ1602" s="778"/>
      <c r="BK1602" s="778"/>
      <c r="BL1602" s="778"/>
      <c r="BM1602" s="778"/>
      <c r="BN1602" s="778"/>
      <c r="BO1602" s="778"/>
      <c r="BP1602" s="778"/>
      <c r="BQ1602" s="778"/>
      <c r="BR1602" s="778"/>
      <c r="BS1602" s="778"/>
      <c r="BT1602" s="778"/>
      <c r="BU1602" s="778"/>
      <c r="BV1602" s="778"/>
      <c r="BW1602" s="778"/>
      <c r="BX1602" s="778"/>
      <c r="BY1602" s="778"/>
      <c r="BZ1602" s="778"/>
      <c r="CA1602" s="778"/>
      <c r="CB1602" s="778"/>
      <c r="CC1602" s="778"/>
      <c r="CD1602" s="778"/>
      <c r="CE1602" s="778"/>
      <c r="CF1602" s="778"/>
      <c r="CG1602" s="778"/>
      <c r="CH1602" s="778"/>
      <c r="CI1602" s="778"/>
      <c r="CJ1602" s="778"/>
      <c r="CK1602" s="778"/>
      <c r="CL1602" s="778"/>
      <c r="CM1602" s="778"/>
      <c r="CN1602" s="778"/>
      <c r="CO1602" s="778"/>
      <c r="CP1602" s="778"/>
      <c r="CQ1602" s="778"/>
      <c r="CR1602" s="778"/>
      <c r="CS1602" s="778"/>
      <c r="CT1602" s="778"/>
      <c r="CU1602" s="778"/>
      <c r="CV1602" s="778"/>
      <c r="CW1602" s="778"/>
      <c r="CX1602" s="778"/>
      <c r="CY1602" s="778"/>
      <c r="CZ1602" s="778"/>
      <c r="DA1602" s="778"/>
      <c r="DB1602" s="778"/>
      <c r="DC1602" s="778"/>
      <c r="DD1602" s="778"/>
      <c r="DE1602" s="778"/>
      <c r="DF1602" s="778"/>
      <c r="DG1602" s="778"/>
      <c r="DH1602" s="778"/>
      <c r="DI1602" s="778"/>
      <c r="DJ1602" s="778"/>
      <c r="DK1602" s="778"/>
      <c r="DL1602" s="778"/>
      <c r="DM1602" s="778"/>
      <c r="DN1602" s="778"/>
      <c r="DO1602" s="778"/>
      <c r="DP1602" s="778"/>
      <c r="DQ1602" s="778"/>
      <c r="DR1602" s="778"/>
      <c r="DS1602" s="778"/>
      <c r="DT1602" s="778"/>
      <c r="DU1602" s="778"/>
      <c r="DV1602" s="778"/>
      <c r="DW1602" s="778"/>
      <c r="DX1602" s="778"/>
      <c r="DY1602" s="778"/>
      <c r="DZ1602" s="778"/>
      <c r="EA1602" s="778"/>
      <c r="EB1602" s="778"/>
      <c r="EC1602" s="778"/>
      <c r="ED1602" s="778"/>
      <c r="EE1602" s="778"/>
      <c r="EF1602" s="778"/>
      <c r="EG1602" s="778"/>
      <c r="EH1602" s="778"/>
      <c r="EI1602" s="778"/>
      <c r="EJ1602" s="778"/>
      <c r="EK1602" s="778"/>
      <c r="EL1602" s="778"/>
      <c r="EM1602" s="778"/>
      <c r="EN1602" s="778"/>
      <c r="EO1602" s="778"/>
      <c r="EP1602" s="778"/>
      <c r="EQ1602" s="778"/>
      <c r="ER1602" s="778"/>
      <c r="ES1602" s="778"/>
      <c r="ET1602" s="778"/>
      <c r="EU1602" s="778"/>
      <c r="EV1602" s="778"/>
      <c r="EW1602" s="778"/>
      <c r="EX1602" s="778"/>
      <c r="EY1602" s="778"/>
      <c r="EZ1602" s="778"/>
      <c r="FA1602" s="778"/>
      <c r="FB1602" s="778"/>
      <c r="FC1602" s="778"/>
      <c r="FD1602" s="778"/>
      <c r="FE1602" s="778"/>
      <c r="FF1602" s="778"/>
      <c r="FG1602" s="778"/>
      <c r="FH1602" s="778"/>
      <c r="FI1602" s="778"/>
      <c r="FJ1602" s="778"/>
      <c r="FK1602" s="778"/>
      <c r="FL1602" s="778"/>
      <c r="FM1602" s="778"/>
      <c r="FN1602" s="778"/>
      <c r="FO1602" s="778"/>
      <c r="FP1602" s="778"/>
      <c r="FQ1602" s="778"/>
      <c r="FR1602" s="778"/>
      <c r="FS1602" s="778"/>
      <c r="FT1602" s="778"/>
      <c r="FU1602" s="778"/>
      <c r="FV1602" s="778"/>
      <c r="FW1602" s="778"/>
      <c r="FX1602" s="778"/>
      <c r="FY1602" s="778"/>
      <c r="FZ1602" s="778"/>
      <c r="GA1602" s="778"/>
      <c r="GB1602" s="778"/>
      <c r="GC1602" s="778"/>
      <c r="GD1602" s="778"/>
      <c r="GE1602" s="778"/>
      <c r="GF1602" s="778"/>
      <c r="GG1602" s="778"/>
      <c r="GH1602" s="778"/>
      <c r="GI1602" s="778"/>
      <c r="GJ1602" s="778"/>
      <c r="GK1602" s="778"/>
      <c r="GL1602" s="778"/>
      <c r="GM1602" s="778"/>
      <c r="GN1602" s="778"/>
      <c r="GO1602" s="778"/>
      <c r="GP1602" s="778"/>
      <c r="GQ1602" s="778"/>
      <c r="GR1602" s="778"/>
      <c r="GS1602" s="778"/>
      <c r="GT1602" s="778"/>
      <c r="GU1602" s="778"/>
      <c r="GV1602" s="778"/>
      <c r="GW1602" s="778"/>
      <c r="GX1602" s="778"/>
      <c r="GY1602" s="778"/>
      <c r="GZ1602" s="778"/>
      <c r="HA1602" s="778"/>
      <c r="HB1602" s="778"/>
      <c r="HC1602" s="778"/>
      <c r="HD1602" s="778"/>
      <c r="HE1602" s="778"/>
      <c r="HF1602" s="778"/>
      <c r="HG1602" s="778"/>
      <c r="HH1602" s="778"/>
    </row>
    <row r="1603" spans="1:216" s="782" customFormat="1">
      <c r="A1603" s="779"/>
      <c r="B1603" s="780"/>
      <c r="C1603" s="780"/>
      <c r="D1603" s="780"/>
      <c r="E1603" s="780"/>
      <c r="F1603" s="780"/>
      <c r="G1603" s="780"/>
      <c r="H1603" s="780"/>
      <c r="I1603" s="780"/>
      <c r="J1603" s="780"/>
      <c r="K1603" s="780"/>
      <c r="L1603" s="780"/>
      <c r="M1603" s="780"/>
      <c r="N1603" s="780"/>
      <c r="O1603" s="780"/>
      <c r="P1603" s="780"/>
      <c r="Q1603" s="781"/>
      <c r="R1603" s="778"/>
      <c r="S1603" s="778"/>
      <c r="T1603" s="778"/>
      <c r="U1603" s="778"/>
      <c r="V1603" s="778"/>
      <c r="W1603" s="778"/>
      <c r="X1603" s="778"/>
      <c r="Y1603" s="778"/>
      <c r="Z1603" s="778"/>
      <c r="AA1603" s="778"/>
      <c r="AB1603" s="778"/>
      <c r="AC1603" s="778"/>
      <c r="AD1603" s="778"/>
      <c r="AE1603" s="778"/>
      <c r="AF1603" s="778"/>
      <c r="AG1603" s="778"/>
      <c r="AH1603" s="778"/>
      <c r="AI1603" s="778"/>
      <c r="AJ1603" s="778"/>
      <c r="AK1603" s="778"/>
      <c r="AL1603" s="778"/>
      <c r="AM1603" s="778"/>
      <c r="AN1603" s="778"/>
      <c r="AO1603" s="778"/>
      <c r="AP1603" s="778"/>
      <c r="AQ1603" s="778"/>
      <c r="AR1603" s="778"/>
      <c r="AS1603" s="778"/>
      <c r="AT1603" s="778"/>
      <c r="AU1603" s="778"/>
      <c r="AV1603" s="778"/>
      <c r="AW1603" s="778"/>
      <c r="AX1603" s="778"/>
      <c r="AY1603" s="778"/>
      <c r="AZ1603" s="778"/>
      <c r="BA1603" s="778"/>
      <c r="BB1603" s="778"/>
      <c r="BC1603" s="778"/>
      <c r="BD1603" s="778"/>
      <c r="BE1603" s="778"/>
      <c r="BF1603" s="778"/>
      <c r="BG1603" s="778"/>
      <c r="BH1603" s="778"/>
      <c r="BI1603" s="778"/>
      <c r="BJ1603" s="778"/>
      <c r="BK1603" s="778"/>
      <c r="BL1603" s="778"/>
      <c r="BM1603" s="778"/>
      <c r="BN1603" s="778"/>
      <c r="BO1603" s="778"/>
      <c r="BP1603" s="778"/>
      <c r="BQ1603" s="778"/>
      <c r="BR1603" s="778"/>
      <c r="BS1603" s="778"/>
      <c r="BT1603" s="778"/>
      <c r="BU1603" s="778"/>
      <c r="BV1603" s="778"/>
      <c r="BW1603" s="778"/>
      <c r="BX1603" s="778"/>
      <c r="BY1603" s="778"/>
      <c r="BZ1603" s="778"/>
      <c r="CA1603" s="778"/>
      <c r="CB1603" s="778"/>
      <c r="CC1603" s="778"/>
      <c r="CD1603" s="778"/>
      <c r="CE1603" s="778"/>
      <c r="CF1603" s="778"/>
      <c r="CG1603" s="778"/>
      <c r="CH1603" s="778"/>
      <c r="CI1603" s="778"/>
      <c r="CJ1603" s="778"/>
      <c r="CK1603" s="778"/>
      <c r="CL1603" s="778"/>
      <c r="CM1603" s="778"/>
      <c r="CN1603" s="778"/>
      <c r="CO1603" s="778"/>
      <c r="CP1603" s="778"/>
      <c r="CQ1603" s="778"/>
      <c r="CR1603" s="778"/>
      <c r="CS1603" s="778"/>
      <c r="CT1603" s="778"/>
      <c r="CU1603" s="778"/>
      <c r="CV1603" s="778"/>
      <c r="CW1603" s="778"/>
      <c r="CX1603" s="778"/>
      <c r="CY1603" s="778"/>
      <c r="CZ1603" s="778"/>
      <c r="DA1603" s="778"/>
      <c r="DB1603" s="778"/>
      <c r="DC1603" s="778"/>
      <c r="DD1603" s="778"/>
      <c r="DE1603" s="778"/>
      <c r="DF1603" s="778"/>
      <c r="DG1603" s="778"/>
      <c r="DH1603" s="778"/>
      <c r="DI1603" s="778"/>
      <c r="DJ1603" s="778"/>
      <c r="DK1603" s="778"/>
      <c r="DL1603" s="778"/>
      <c r="DM1603" s="778"/>
      <c r="DN1603" s="778"/>
      <c r="DO1603" s="778"/>
      <c r="DP1603" s="778"/>
      <c r="DQ1603" s="778"/>
      <c r="DR1603" s="778"/>
      <c r="DS1603" s="778"/>
      <c r="DT1603" s="778"/>
      <c r="DU1603" s="778"/>
      <c r="DV1603" s="778"/>
      <c r="DW1603" s="778"/>
      <c r="DX1603" s="778"/>
      <c r="DY1603" s="778"/>
      <c r="DZ1603" s="778"/>
      <c r="EA1603" s="778"/>
      <c r="EB1603" s="778"/>
      <c r="EC1603" s="778"/>
      <c r="ED1603" s="778"/>
      <c r="EE1603" s="778"/>
      <c r="EF1603" s="778"/>
      <c r="EG1603" s="778"/>
      <c r="EH1603" s="778"/>
      <c r="EI1603" s="778"/>
      <c r="EJ1603" s="778"/>
      <c r="EK1603" s="778"/>
      <c r="EL1603" s="778"/>
      <c r="EM1603" s="778"/>
      <c r="EN1603" s="778"/>
      <c r="EO1603" s="778"/>
      <c r="EP1603" s="778"/>
      <c r="EQ1603" s="778"/>
      <c r="ER1603" s="778"/>
      <c r="ES1603" s="778"/>
      <c r="ET1603" s="778"/>
      <c r="EU1603" s="778"/>
      <c r="EV1603" s="778"/>
      <c r="EW1603" s="778"/>
      <c r="EX1603" s="778"/>
      <c r="EY1603" s="778"/>
      <c r="EZ1603" s="778"/>
      <c r="FA1603" s="778"/>
      <c r="FB1603" s="778"/>
      <c r="FC1603" s="778"/>
      <c r="FD1603" s="778"/>
      <c r="FE1603" s="778"/>
      <c r="FF1603" s="778"/>
      <c r="FG1603" s="778"/>
      <c r="FH1603" s="778"/>
      <c r="FI1603" s="778"/>
      <c r="FJ1603" s="778"/>
      <c r="FK1603" s="778"/>
      <c r="FL1603" s="778"/>
      <c r="FM1603" s="778"/>
      <c r="FN1603" s="778"/>
      <c r="FO1603" s="778"/>
      <c r="FP1603" s="778"/>
      <c r="FQ1603" s="778"/>
      <c r="FR1603" s="778"/>
      <c r="FS1603" s="778"/>
      <c r="FT1603" s="778"/>
      <c r="FU1603" s="778"/>
      <c r="FV1603" s="778"/>
      <c r="FW1603" s="778"/>
      <c r="FX1603" s="778"/>
      <c r="FY1603" s="778"/>
      <c r="FZ1603" s="778"/>
      <c r="GA1603" s="778"/>
      <c r="GB1603" s="778"/>
      <c r="GC1603" s="778"/>
      <c r="GD1603" s="778"/>
      <c r="GE1603" s="778"/>
      <c r="GF1603" s="778"/>
      <c r="GG1603" s="778"/>
      <c r="GH1603" s="778"/>
      <c r="GI1603" s="778"/>
      <c r="GJ1603" s="778"/>
      <c r="GK1603" s="778"/>
      <c r="GL1603" s="778"/>
      <c r="GM1603" s="778"/>
      <c r="GN1603" s="778"/>
      <c r="GO1603" s="778"/>
      <c r="GP1603" s="778"/>
      <c r="GQ1603" s="778"/>
      <c r="GR1603" s="778"/>
      <c r="GS1603" s="778"/>
      <c r="GT1603" s="778"/>
      <c r="GU1603" s="778"/>
      <c r="GV1603" s="778"/>
      <c r="GW1603" s="778"/>
      <c r="GX1603" s="778"/>
      <c r="GY1603" s="778"/>
      <c r="GZ1603" s="778"/>
      <c r="HA1603" s="778"/>
      <c r="HB1603" s="778"/>
      <c r="HC1603" s="778"/>
      <c r="HD1603" s="778"/>
      <c r="HE1603" s="778"/>
      <c r="HF1603" s="778"/>
      <c r="HG1603" s="778"/>
      <c r="HH1603" s="778"/>
    </row>
    <row r="1604" spans="1:216" s="782" customFormat="1">
      <c r="A1604" s="779"/>
      <c r="B1604" s="780"/>
      <c r="C1604" s="780"/>
      <c r="D1604" s="780"/>
      <c r="E1604" s="780"/>
      <c r="F1604" s="780"/>
      <c r="G1604" s="780"/>
      <c r="H1604" s="780"/>
      <c r="I1604" s="780"/>
      <c r="J1604" s="780"/>
      <c r="K1604" s="780"/>
      <c r="L1604" s="780"/>
      <c r="M1604" s="780"/>
      <c r="N1604" s="780"/>
      <c r="O1604" s="780"/>
      <c r="P1604" s="780"/>
      <c r="Q1604" s="781"/>
      <c r="R1604" s="778"/>
      <c r="S1604" s="778"/>
      <c r="T1604" s="778"/>
      <c r="U1604" s="778"/>
      <c r="V1604" s="778"/>
      <c r="W1604" s="778"/>
      <c r="X1604" s="778"/>
      <c r="Y1604" s="778"/>
      <c r="Z1604" s="778"/>
      <c r="AA1604" s="778"/>
      <c r="AB1604" s="778"/>
      <c r="AC1604" s="778"/>
      <c r="AD1604" s="778"/>
      <c r="AE1604" s="778"/>
      <c r="AF1604" s="778"/>
      <c r="AG1604" s="778"/>
      <c r="AH1604" s="778"/>
      <c r="AI1604" s="778"/>
      <c r="AJ1604" s="778"/>
      <c r="AK1604" s="778"/>
      <c r="AL1604" s="778"/>
      <c r="AM1604" s="778"/>
      <c r="AN1604" s="778"/>
      <c r="AO1604" s="778"/>
      <c r="AP1604" s="778"/>
      <c r="AQ1604" s="778"/>
      <c r="AR1604" s="778"/>
      <c r="AS1604" s="778"/>
      <c r="AT1604" s="778"/>
      <c r="AU1604" s="778"/>
      <c r="AV1604" s="778"/>
      <c r="AW1604" s="778"/>
      <c r="AX1604" s="778"/>
      <c r="AY1604" s="778"/>
      <c r="AZ1604" s="778"/>
      <c r="BA1604" s="778"/>
      <c r="BB1604" s="778"/>
      <c r="BC1604" s="778"/>
      <c r="BD1604" s="778"/>
      <c r="BE1604" s="778"/>
      <c r="BF1604" s="778"/>
      <c r="BG1604" s="778"/>
      <c r="BH1604" s="778"/>
      <c r="BI1604" s="778"/>
      <c r="BJ1604" s="778"/>
      <c r="BK1604" s="778"/>
      <c r="BL1604" s="778"/>
      <c r="BM1604" s="778"/>
      <c r="BN1604" s="778"/>
      <c r="BO1604" s="778"/>
      <c r="BP1604" s="778"/>
      <c r="BQ1604" s="778"/>
      <c r="BR1604" s="778"/>
      <c r="BS1604" s="778"/>
      <c r="BT1604" s="778"/>
      <c r="BU1604" s="778"/>
      <c r="BV1604" s="778"/>
      <c r="BW1604" s="778"/>
      <c r="BX1604" s="778"/>
      <c r="BY1604" s="778"/>
      <c r="BZ1604" s="778"/>
      <c r="CA1604" s="778"/>
      <c r="CB1604" s="778"/>
      <c r="CC1604" s="778"/>
      <c r="CD1604" s="778"/>
      <c r="CE1604" s="778"/>
      <c r="CF1604" s="778"/>
      <c r="CG1604" s="778"/>
      <c r="CH1604" s="778"/>
      <c r="CI1604" s="778"/>
      <c r="CJ1604" s="778"/>
      <c r="CK1604" s="778"/>
      <c r="CL1604" s="778"/>
      <c r="CM1604" s="778"/>
      <c r="CN1604" s="778"/>
      <c r="CO1604" s="778"/>
      <c r="CP1604" s="778"/>
      <c r="CQ1604" s="778"/>
      <c r="CR1604" s="778"/>
      <c r="CS1604" s="778"/>
      <c r="CT1604" s="778"/>
      <c r="CU1604" s="778"/>
      <c r="CV1604" s="778"/>
      <c r="CW1604" s="778"/>
      <c r="CX1604" s="778"/>
      <c r="CY1604" s="778"/>
      <c r="CZ1604" s="778"/>
      <c r="DA1604" s="778"/>
      <c r="DB1604" s="778"/>
      <c r="DC1604" s="778"/>
      <c r="DD1604" s="778"/>
      <c r="DE1604" s="778"/>
      <c r="DF1604" s="778"/>
      <c r="DG1604" s="778"/>
      <c r="DH1604" s="778"/>
      <c r="DI1604" s="778"/>
      <c r="DJ1604" s="778"/>
      <c r="DK1604" s="778"/>
      <c r="DL1604" s="778"/>
      <c r="DM1604" s="778"/>
      <c r="DN1604" s="778"/>
      <c r="DO1604" s="778"/>
      <c r="DP1604" s="778"/>
      <c r="DQ1604" s="778"/>
      <c r="DR1604" s="778"/>
      <c r="DS1604" s="778"/>
      <c r="DT1604" s="778"/>
      <c r="DU1604" s="778"/>
      <c r="DV1604" s="778"/>
      <c r="DW1604" s="778"/>
      <c r="DX1604" s="778"/>
      <c r="DY1604" s="778"/>
      <c r="DZ1604" s="778"/>
      <c r="EA1604" s="778"/>
      <c r="EB1604" s="778"/>
      <c r="EC1604" s="778"/>
      <c r="ED1604" s="778"/>
      <c r="EE1604" s="778"/>
      <c r="EF1604" s="778"/>
      <c r="EG1604" s="778"/>
      <c r="EH1604" s="778"/>
      <c r="EI1604" s="778"/>
      <c r="EJ1604" s="778"/>
      <c r="EK1604" s="778"/>
      <c r="EL1604" s="778"/>
      <c r="EM1604" s="778"/>
      <c r="EN1604" s="778"/>
      <c r="EO1604" s="778"/>
      <c r="EP1604" s="778"/>
      <c r="EQ1604" s="778"/>
      <c r="ER1604" s="778"/>
      <c r="ES1604" s="778"/>
      <c r="ET1604" s="778"/>
      <c r="EU1604" s="778"/>
      <c r="EV1604" s="778"/>
      <c r="EW1604" s="778"/>
      <c r="EX1604" s="778"/>
      <c r="EY1604" s="778"/>
      <c r="EZ1604" s="778"/>
      <c r="FA1604" s="778"/>
      <c r="FB1604" s="778"/>
      <c r="FC1604" s="778"/>
      <c r="FD1604" s="778"/>
      <c r="FE1604" s="778"/>
      <c r="FF1604" s="778"/>
      <c r="FG1604" s="778"/>
      <c r="FH1604" s="778"/>
      <c r="FI1604" s="778"/>
      <c r="FJ1604" s="778"/>
      <c r="FK1604" s="778"/>
      <c r="FL1604" s="778"/>
      <c r="FM1604" s="778"/>
      <c r="FN1604" s="778"/>
      <c r="FO1604" s="778"/>
      <c r="FP1604" s="778"/>
      <c r="FQ1604" s="778"/>
      <c r="FR1604" s="778"/>
      <c r="FS1604" s="778"/>
      <c r="FT1604" s="778"/>
      <c r="FU1604" s="778"/>
      <c r="FV1604" s="778"/>
      <c r="FW1604" s="778"/>
      <c r="FX1604" s="778"/>
      <c r="FY1604" s="778"/>
      <c r="FZ1604" s="778"/>
      <c r="GA1604" s="778"/>
      <c r="GB1604" s="778"/>
      <c r="GC1604" s="778"/>
      <c r="GD1604" s="778"/>
      <c r="GE1604" s="778"/>
      <c r="GF1604" s="778"/>
      <c r="GG1604" s="778"/>
      <c r="GH1604" s="778"/>
      <c r="GI1604" s="778"/>
      <c r="GJ1604" s="778"/>
      <c r="GK1604" s="778"/>
      <c r="GL1604" s="778"/>
      <c r="GM1604" s="778"/>
      <c r="GN1604" s="778"/>
      <c r="GO1604" s="778"/>
      <c r="GP1604" s="778"/>
      <c r="GQ1604" s="778"/>
      <c r="GR1604" s="778"/>
      <c r="GS1604" s="778"/>
      <c r="GT1604" s="778"/>
      <c r="GU1604" s="778"/>
      <c r="GV1604" s="778"/>
      <c r="GW1604" s="778"/>
      <c r="GX1604" s="778"/>
      <c r="GY1604" s="778"/>
      <c r="GZ1604" s="778"/>
      <c r="HA1604" s="778"/>
      <c r="HB1604" s="778"/>
      <c r="HC1604" s="778"/>
      <c r="HD1604" s="778"/>
      <c r="HE1604" s="778"/>
      <c r="HF1604" s="778"/>
      <c r="HG1604" s="778"/>
      <c r="HH1604" s="778"/>
    </row>
    <row r="1605" spans="1:216" s="782" customFormat="1">
      <c r="A1605" s="779"/>
      <c r="B1605" s="780"/>
      <c r="C1605" s="780"/>
      <c r="D1605" s="780"/>
      <c r="E1605" s="780"/>
      <c r="F1605" s="780"/>
      <c r="G1605" s="780"/>
      <c r="H1605" s="780"/>
      <c r="I1605" s="780"/>
      <c r="J1605" s="780"/>
      <c r="K1605" s="780"/>
      <c r="L1605" s="780"/>
      <c r="M1605" s="780"/>
      <c r="N1605" s="780"/>
      <c r="O1605" s="780"/>
      <c r="P1605" s="780"/>
      <c r="Q1605" s="781"/>
      <c r="R1605" s="778"/>
      <c r="S1605" s="778"/>
      <c r="T1605" s="778"/>
      <c r="U1605" s="778"/>
      <c r="V1605" s="778"/>
      <c r="W1605" s="778"/>
      <c r="X1605" s="778"/>
      <c r="Y1605" s="778"/>
      <c r="Z1605" s="778"/>
      <c r="AA1605" s="778"/>
      <c r="AB1605" s="778"/>
      <c r="AC1605" s="778"/>
      <c r="AD1605" s="778"/>
      <c r="AE1605" s="778"/>
      <c r="AF1605" s="778"/>
      <c r="AG1605" s="778"/>
      <c r="AH1605" s="778"/>
      <c r="AI1605" s="778"/>
      <c r="AJ1605" s="778"/>
      <c r="AK1605" s="778"/>
      <c r="AL1605" s="778"/>
      <c r="AM1605" s="778"/>
      <c r="AN1605" s="778"/>
      <c r="AO1605" s="778"/>
      <c r="AP1605" s="778"/>
      <c r="AQ1605" s="778"/>
      <c r="AR1605" s="778"/>
      <c r="AS1605" s="778"/>
      <c r="AT1605" s="778"/>
      <c r="AU1605" s="778"/>
      <c r="AV1605" s="778"/>
      <c r="AW1605" s="778"/>
      <c r="AX1605" s="778"/>
      <c r="AY1605" s="778"/>
      <c r="AZ1605" s="778"/>
      <c r="BA1605" s="778"/>
      <c r="BB1605" s="778"/>
      <c r="BC1605" s="778"/>
      <c r="BD1605" s="778"/>
      <c r="BE1605" s="778"/>
      <c r="BF1605" s="778"/>
      <c r="BG1605" s="778"/>
      <c r="BH1605" s="778"/>
      <c r="BI1605" s="778"/>
      <c r="BJ1605" s="778"/>
      <c r="BK1605" s="778"/>
      <c r="BL1605" s="778"/>
      <c r="BM1605" s="778"/>
      <c r="BN1605" s="778"/>
      <c r="BO1605" s="778"/>
      <c r="BP1605" s="778"/>
      <c r="BQ1605" s="778"/>
      <c r="BR1605" s="778"/>
      <c r="BS1605" s="778"/>
      <c r="BT1605" s="778"/>
      <c r="BU1605" s="778"/>
      <c r="BV1605" s="778"/>
      <c r="BW1605" s="778"/>
      <c r="BX1605" s="778"/>
      <c r="BY1605" s="778"/>
      <c r="BZ1605" s="778"/>
      <c r="CA1605" s="778"/>
      <c r="CB1605" s="778"/>
      <c r="CC1605" s="778"/>
      <c r="CD1605" s="778"/>
      <c r="CE1605" s="778"/>
      <c r="CF1605" s="778"/>
      <c r="CG1605" s="778"/>
      <c r="CH1605" s="778"/>
      <c r="CI1605" s="778"/>
      <c r="CJ1605" s="778"/>
      <c r="CK1605" s="778"/>
      <c r="CL1605" s="778"/>
      <c r="CM1605" s="778"/>
      <c r="CN1605" s="778"/>
      <c r="CO1605" s="778"/>
      <c r="CP1605" s="778"/>
      <c r="CQ1605" s="778"/>
      <c r="CR1605" s="778"/>
      <c r="CS1605" s="778"/>
      <c r="CT1605" s="778"/>
      <c r="CU1605" s="778"/>
      <c r="CV1605" s="778"/>
      <c r="CW1605" s="778"/>
      <c r="CX1605" s="778"/>
      <c r="CY1605" s="778"/>
      <c r="CZ1605" s="778"/>
      <c r="DA1605" s="778"/>
      <c r="DB1605" s="778"/>
      <c r="DC1605" s="778"/>
      <c r="DD1605" s="778"/>
      <c r="DE1605" s="778"/>
      <c r="DF1605" s="778"/>
      <c r="DG1605" s="778"/>
      <c r="DH1605" s="778"/>
      <c r="DI1605" s="778"/>
      <c r="DJ1605" s="778"/>
      <c r="DK1605" s="778"/>
      <c r="DL1605" s="778"/>
      <c r="DM1605" s="778"/>
      <c r="DN1605" s="778"/>
      <c r="DO1605" s="778"/>
      <c r="DP1605" s="778"/>
      <c r="DQ1605" s="778"/>
      <c r="DR1605" s="778"/>
      <c r="DS1605" s="778"/>
      <c r="DT1605" s="778"/>
      <c r="DU1605" s="778"/>
      <c r="DV1605" s="778"/>
      <c r="DW1605" s="778"/>
      <c r="DX1605" s="778"/>
      <c r="DY1605" s="778"/>
      <c r="DZ1605" s="778"/>
      <c r="EA1605" s="778"/>
      <c r="EB1605" s="778"/>
      <c r="EC1605" s="778"/>
      <c r="ED1605" s="778"/>
      <c r="EE1605" s="778"/>
      <c r="EF1605" s="778"/>
      <c r="EG1605" s="778"/>
      <c r="EH1605" s="778"/>
      <c r="EI1605" s="778"/>
      <c r="EJ1605" s="778"/>
      <c r="EK1605" s="778"/>
      <c r="EL1605" s="778"/>
      <c r="EM1605" s="778"/>
      <c r="EN1605" s="778"/>
      <c r="EO1605" s="778"/>
      <c r="EP1605" s="778"/>
      <c r="EQ1605" s="778"/>
      <c r="ER1605" s="778"/>
      <c r="ES1605" s="778"/>
      <c r="ET1605" s="778"/>
      <c r="EU1605" s="778"/>
      <c r="EV1605" s="778"/>
      <c r="EW1605" s="778"/>
      <c r="EX1605" s="778"/>
      <c r="EY1605" s="778"/>
      <c r="EZ1605" s="778"/>
      <c r="FA1605" s="778"/>
      <c r="FB1605" s="778"/>
      <c r="FC1605" s="778"/>
      <c r="FD1605" s="778"/>
      <c r="FE1605" s="778"/>
      <c r="FF1605" s="778"/>
      <c r="FG1605" s="778"/>
      <c r="FH1605" s="778"/>
      <c r="FI1605" s="778"/>
      <c r="FJ1605" s="778"/>
      <c r="FK1605" s="778"/>
      <c r="FL1605" s="778"/>
      <c r="FM1605" s="778"/>
      <c r="FN1605" s="778"/>
      <c r="FO1605" s="778"/>
      <c r="FP1605" s="778"/>
      <c r="FQ1605" s="778"/>
      <c r="FR1605" s="778"/>
      <c r="FS1605" s="778"/>
      <c r="FT1605" s="778"/>
      <c r="FU1605" s="778"/>
      <c r="FV1605" s="778"/>
      <c r="FW1605" s="778"/>
      <c r="FX1605" s="778"/>
      <c r="FY1605" s="778"/>
      <c r="FZ1605" s="778"/>
      <c r="GA1605" s="778"/>
      <c r="GB1605" s="778"/>
      <c r="GC1605" s="778"/>
      <c r="GD1605" s="778"/>
      <c r="GE1605" s="778"/>
      <c r="GF1605" s="778"/>
      <c r="GG1605" s="778"/>
      <c r="GH1605" s="778"/>
      <c r="GI1605" s="778"/>
      <c r="GJ1605" s="778"/>
      <c r="GK1605" s="778"/>
      <c r="GL1605" s="778"/>
      <c r="GM1605" s="778"/>
      <c r="GN1605" s="778"/>
      <c r="GO1605" s="778"/>
      <c r="GP1605" s="778"/>
      <c r="GQ1605" s="778"/>
      <c r="GR1605" s="778"/>
      <c r="GS1605" s="778"/>
      <c r="GT1605" s="778"/>
      <c r="GU1605" s="778"/>
      <c r="GV1605" s="778"/>
      <c r="GW1605" s="778"/>
      <c r="GX1605" s="778"/>
      <c r="GY1605" s="778"/>
      <c r="GZ1605" s="778"/>
      <c r="HA1605" s="778"/>
      <c r="HB1605" s="778"/>
      <c r="HC1605" s="778"/>
      <c r="HD1605" s="778"/>
      <c r="HE1605" s="778"/>
      <c r="HF1605" s="778"/>
      <c r="HG1605" s="778"/>
      <c r="HH1605" s="778"/>
    </row>
    <row r="1606" spans="1:216" s="782" customFormat="1">
      <c r="A1606" s="779"/>
      <c r="B1606" s="780"/>
      <c r="C1606" s="780"/>
      <c r="D1606" s="780"/>
      <c r="E1606" s="780"/>
      <c r="F1606" s="780"/>
      <c r="G1606" s="780"/>
      <c r="H1606" s="780"/>
      <c r="I1606" s="780"/>
      <c r="J1606" s="780"/>
      <c r="K1606" s="780"/>
      <c r="L1606" s="780"/>
      <c r="M1606" s="780"/>
      <c r="N1606" s="780"/>
      <c r="O1606" s="780"/>
      <c r="P1606" s="780"/>
      <c r="Q1606" s="781"/>
      <c r="R1606" s="778"/>
      <c r="S1606" s="778"/>
      <c r="T1606" s="778"/>
      <c r="U1606" s="778"/>
      <c r="V1606" s="778"/>
      <c r="W1606" s="778"/>
      <c r="X1606" s="778"/>
      <c r="Y1606" s="778"/>
      <c r="Z1606" s="778"/>
      <c r="AA1606" s="778"/>
      <c r="AB1606" s="778"/>
      <c r="AC1606" s="778"/>
      <c r="AD1606" s="778"/>
      <c r="AE1606" s="778"/>
      <c r="AF1606" s="778"/>
      <c r="AG1606" s="778"/>
      <c r="AH1606" s="778"/>
      <c r="AI1606" s="778"/>
      <c r="AJ1606" s="778"/>
      <c r="AK1606" s="778"/>
      <c r="AL1606" s="778"/>
      <c r="AM1606" s="778"/>
      <c r="AN1606" s="778"/>
      <c r="AO1606" s="778"/>
      <c r="AP1606" s="778"/>
      <c r="AQ1606" s="778"/>
      <c r="AR1606" s="778"/>
      <c r="AS1606" s="778"/>
      <c r="AT1606" s="778"/>
      <c r="AU1606" s="778"/>
      <c r="AV1606" s="778"/>
      <c r="AW1606" s="778"/>
      <c r="AX1606" s="778"/>
      <c r="AY1606" s="778"/>
      <c r="AZ1606" s="778"/>
      <c r="BA1606" s="778"/>
      <c r="BB1606" s="778"/>
      <c r="BC1606" s="778"/>
      <c r="BD1606" s="778"/>
      <c r="BE1606" s="778"/>
      <c r="BF1606" s="778"/>
      <c r="BG1606" s="778"/>
      <c r="BH1606" s="778"/>
      <c r="BI1606" s="778"/>
      <c r="BJ1606" s="778"/>
      <c r="BK1606" s="778"/>
      <c r="BL1606" s="778"/>
      <c r="BM1606" s="778"/>
      <c r="BN1606" s="778"/>
      <c r="BO1606" s="778"/>
      <c r="BP1606" s="778"/>
      <c r="BQ1606" s="778"/>
      <c r="BR1606" s="778"/>
      <c r="BS1606" s="778"/>
      <c r="BT1606" s="778"/>
      <c r="BU1606" s="778"/>
      <c r="BV1606" s="778"/>
      <c r="BW1606" s="778"/>
      <c r="BX1606" s="778"/>
      <c r="BY1606" s="778"/>
      <c r="BZ1606" s="778"/>
      <c r="CA1606" s="778"/>
      <c r="CB1606" s="778"/>
      <c r="CC1606" s="778"/>
      <c r="CD1606" s="778"/>
      <c r="CE1606" s="778"/>
      <c r="CF1606" s="778"/>
      <c r="CG1606" s="778"/>
      <c r="CH1606" s="778"/>
      <c r="CI1606" s="778"/>
      <c r="CJ1606" s="778"/>
      <c r="CK1606" s="778"/>
      <c r="CL1606" s="778"/>
      <c r="CM1606" s="778"/>
      <c r="CN1606" s="778"/>
      <c r="CO1606" s="778"/>
      <c r="CP1606" s="778"/>
      <c r="CQ1606" s="778"/>
      <c r="CR1606" s="778"/>
      <c r="CS1606" s="778"/>
      <c r="CT1606" s="778"/>
      <c r="CU1606" s="778"/>
      <c r="CV1606" s="778"/>
      <c r="CW1606" s="778"/>
      <c r="CX1606" s="778"/>
      <c r="CY1606" s="778"/>
      <c r="CZ1606" s="778"/>
      <c r="DA1606" s="778"/>
      <c r="DB1606" s="778"/>
      <c r="DC1606" s="778"/>
      <c r="DD1606" s="778"/>
      <c r="DE1606" s="778"/>
      <c r="DF1606" s="778"/>
      <c r="DG1606" s="778"/>
      <c r="DH1606" s="778"/>
      <c r="DI1606" s="778"/>
      <c r="DJ1606" s="778"/>
      <c r="DK1606" s="778"/>
      <c r="DL1606" s="778"/>
      <c r="DM1606" s="778"/>
      <c r="DN1606" s="778"/>
      <c r="DO1606" s="778"/>
      <c r="DP1606" s="778"/>
      <c r="DQ1606" s="778"/>
      <c r="DR1606" s="778"/>
      <c r="DS1606" s="778"/>
      <c r="DT1606" s="778"/>
      <c r="DU1606" s="778"/>
      <c r="DV1606" s="778"/>
      <c r="DW1606" s="778"/>
      <c r="DX1606" s="778"/>
      <c r="DY1606" s="778"/>
      <c r="DZ1606" s="778"/>
      <c r="EA1606" s="778"/>
      <c r="EB1606" s="778"/>
      <c r="EC1606" s="778"/>
      <c r="ED1606" s="778"/>
      <c r="EE1606" s="778"/>
      <c r="EF1606" s="778"/>
      <c r="EG1606" s="778"/>
      <c r="EH1606" s="778"/>
      <c r="EI1606" s="778"/>
      <c r="EJ1606" s="778"/>
      <c r="EK1606" s="778"/>
      <c r="EL1606" s="778"/>
      <c r="EM1606" s="778"/>
      <c r="EN1606" s="778"/>
      <c r="EO1606" s="778"/>
      <c r="EP1606" s="778"/>
      <c r="EQ1606" s="778"/>
      <c r="ER1606" s="778"/>
      <c r="ES1606" s="778"/>
      <c r="ET1606" s="778"/>
      <c r="EU1606" s="778"/>
      <c r="EV1606" s="778"/>
      <c r="EW1606" s="778"/>
      <c r="EX1606" s="778"/>
      <c r="EY1606" s="778"/>
      <c r="EZ1606" s="778"/>
      <c r="FA1606" s="778"/>
      <c r="FB1606" s="778"/>
      <c r="FC1606" s="778"/>
      <c r="FD1606" s="778"/>
      <c r="FE1606" s="778"/>
      <c r="FF1606" s="778"/>
      <c r="FG1606" s="778"/>
      <c r="FH1606" s="778"/>
      <c r="FI1606" s="778"/>
      <c r="FJ1606" s="778"/>
      <c r="FK1606" s="778"/>
      <c r="FL1606" s="778"/>
      <c r="FM1606" s="778"/>
      <c r="FN1606" s="778"/>
      <c r="FO1606" s="778"/>
      <c r="FP1606" s="778"/>
      <c r="FQ1606" s="778"/>
      <c r="FR1606" s="778"/>
      <c r="FS1606" s="778"/>
      <c r="FT1606" s="778"/>
      <c r="FU1606" s="778"/>
      <c r="FV1606" s="778"/>
      <c r="FW1606" s="778"/>
      <c r="FX1606" s="778"/>
      <c r="FY1606" s="778"/>
      <c r="FZ1606" s="778"/>
      <c r="GA1606" s="778"/>
      <c r="GB1606" s="778"/>
      <c r="GC1606" s="778"/>
      <c r="GD1606" s="778"/>
      <c r="GE1606" s="778"/>
      <c r="GF1606" s="778"/>
      <c r="GG1606" s="778"/>
      <c r="GH1606" s="778"/>
      <c r="GI1606" s="778"/>
      <c r="GJ1606" s="778"/>
      <c r="GK1606" s="778"/>
      <c r="GL1606" s="778"/>
      <c r="GM1606" s="778"/>
      <c r="GN1606" s="778"/>
      <c r="GO1606" s="778"/>
      <c r="GP1606" s="778"/>
      <c r="GQ1606" s="778"/>
      <c r="GR1606" s="778"/>
      <c r="GS1606" s="778"/>
      <c r="GT1606" s="778"/>
      <c r="GU1606" s="778"/>
      <c r="GV1606" s="778"/>
      <c r="GW1606" s="778"/>
      <c r="GX1606" s="778"/>
      <c r="GY1606" s="778"/>
      <c r="GZ1606" s="778"/>
      <c r="HA1606" s="778"/>
      <c r="HB1606" s="778"/>
      <c r="HC1606" s="778"/>
      <c r="HD1606" s="778"/>
      <c r="HE1606" s="778"/>
      <c r="HF1606" s="778"/>
      <c r="HG1606" s="778"/>
      <c r="HH1606" s="778"/>
    </row>
    <row r="1607" spans="1:216" s="782" customFormat="1">
      <c r="A1607" s="779"/>
      <c r="B1607" s="780"/>
      <c r="C1607" s="780"/>
      <c r="D1607" s="780"/>
      <c r="E1607" s="780"/>
      <c r="F1607" s="780"/>
      <c r="G1607" s="780"/>
      <c r="H1607" s="780"/>
      <c r="I1607" s="780"/>
      <c r="J1607" s="780"/>
      <c r="K1607" s="780"/>
      <c r="L1607" s="780"/>
      <c r="M1607" s="780"/>
      <c r="N1607" s="780"/>
      <c r="O1607" s="780"/>
      <c r="P1607" s="780"/>
      <c r="Q1607" s="781"/>
      <c r="R1607" s="778"/>
      <c r="S1607" s="778"/>
      <c r="T1607" s="778"/>
      <c r="U1607" s="778"/>
      <c r="V1607" s="778"/>
      <c r="W1607" s="778"/>
      <c r="X1607" s="778"/>
      <c r="Y1607" s="778"/>
      <c r="Z1607" s="778"/>
      <c r="AA1607" s="778"/>
      <c r="AB1607" s="778"/>
      <c r="AC1607" s="778"/>
      <c r="AD1607" s="778"/>
      <c r="AE1607" s="778"/>
      <c r="AF1607" s="778"/>
      <c r="AG1607" s="778"/>
      <c r="AH1607" s="778"/>
      <c r="AI1607" s="778"/>
      <c r="AJ1607" s="778"/>
      <c r="AK1607" s="778"/>
      <c r="AL1607" s="778"/>
      <c r="AM1607" s="778"/>
      <c r="AN1607" s="778"/>
      <c r="AO1607" s="778"/>
      <c r="AP1607" s="778"/>
      <c r="AQ1607" s="778"/>
      <c r="AR1607" s="778"/>
      <c r="AS1607" s="778"/>
      <c r="AT1607" s="778"/>
      <c r="AU1607" s="778"/>
      <c r="AV1607" s="778"/>
      <c r="AW1607" s="778"/>
      <c r="AX1607" s="778"/>
      <c r="AY1607" s="778"/>
      <c r="AZ1607" s="778"/>
      <c r="BA1607" s="778"/>
      <c r="BB1607" s="778"/>
      <c r="BC1607" s="778"/>
      <c r="BD1607" s="778"/>
      <c r="BE1607" s="778"/>
      <c r="BF1607" s="778"/>
      <c r="BG1607" s="778"/>
      <c r="BH1607" s="778"/>
      <c r="BI1607" s="778"/>
      <c r="BJ1607" s="778"/>
      <c r="BK1607" s="778"/>
      <c r="BL1607" s="778"/>
      <c r="BM1607" s="778"/>
      <c r="BN1607" s="778"/>
      <c r="BO1607" s="778"/>
      <c r="BP1607" s="778"/>
      <c r="BQ1607" s="778"/>
      <c r="BR1607" s="778"/>
      <c r="BS1607" s="778"/>
      <c r="BT1607" s="778"/>
      <c r="BU1607" s="778"/>
      <c r="BV1607" s="778"/>
      <c r="BW1607" s="778"/>
      <c r="BX1607" s="778"/>
      <c r="BY1607" s="778"/>
      <c r="BZ1607" s="778"/>
      <c r="CA1607" s="778"/>
      <c r="CB1607" s="778"/>
      <c r="CC1607" s="778"/>
      <c r="CD1607" s="778"/>
      <c r="CE1607" s="778"/>
      <c r="CF1607" s="778"/>
      <c r="CG1607" s="778"/>
      <c r="CH1607" s="778"/>
      <c r="CI1607" s="778"/>
      <c r="CJ1607" s="778"/>
      <c r="CK1607" s="778"/>
      <c r="CL1607" s="778"/>
      <c r="CM1607" s="778"/>
      <c r="CN1607" s="778"/>
      <c r="CO1607" s="778"/>
      <c r="CP1607" s="778"/>
      <c r="CQ1607" s="778"/>
      <c r="CR1607" s="778"/>
      <c r="CS1607" s="778"/>
      <c r="CT1607" s="778"/>
      <c r="CU1607" s="778"/>
      <c r="CV1607" s="778"/>
      <c r="CW1607" s="778"/>
      <c r="CX1607" s="778"/>
      <c r="CY1607" s="778"/>
      <c r="CZ1607" s="778"/>
      <c r="DA1607" s="778"/>
      <c r="DB1607" s="778"/>
      <c r="DC1607" s="778"/>
      <c r="DD1607" s="778"/>
      <c r="DE1607" s="778"/>
      <c r="DF1607" s="778"/>
      <c r="DG1607" s="778"/>
      <c r="DH1607" s="778"/>
      <c r="DI1607" s="778"/>
      <c r="DJ1607" s="778"/>
      <c r="DK1607" s="778"/>
      <c r="DL1607" s="778"/>
      <c r="DM1607" s="778"/>
      <c r="DN1607" s="778"/>
      <c r="DO1607" s="778"/>
      <c r="DP1607" s="778"/>
      <c r="DQ1607" s="778"/>
      <c r="DR1607" s="778"/>
      <c r="DS1607" s="778"/>
      <c r="DT1607" s="778"/>
      <c r="DU1607" s="778"/>
      <c r="DV1607" s="778"/>
      <c r="DW1607" s="778"/>
      <c r="DX1607" s="778"/>
      <c r="DY1607" s="778"/>
      <c r="DZ1607" s="778"/>
      <c r="EA1607" s="778"/>
      <c r="EB1607" s="778"/>
      <c r="EC1607" s="778"/>
      <c r="ED1607" s="778"/>
      <c r="EE1607" s="778"/>
      <c r="EF1607" s="778"/>
      <c r="EG1607" s="778"/>
      <c r="EH1607" s="778"/>
      <c r="EI1607" s="778"/>
      <c r="EJ1607" s="778"/>
      <c r="EK1607" s="778"/>
      <c r="EL1607" s="778"/>
      <c r="EM1607" s="778"/>
      <c r="EN1607" s="778"/>
      <c r="EO1607" s="778"/>
      <c r="EP1607" s="778"/>
      <c r="EQ1607" s="778"/>
      <c r="ER1607" s="778"/>
      <c r="ES1607" s="778"/>
      <c r="ET1607" s="778"/>
      <c r="EU1607" s="778"/>
      <c r="EV1607" s="778"/>
      <c r="EW1607" s="778"/>
      <c r="EX1607" s="778"/>
      <c r="EY1607" s="778"/>
      <c r="EZ1607" s="778"/>
      <c r="FA1607" s="778"/>
      <c r="FB1607" s="778"/>
      <c r="FC1607" s="778"/>
      <c r="FD1607" s="778"/>
      <c r="FE1607" s="778"/>
      <c r="FF1607" s="778"/>
      <c r="FG1607" s="778"/>
      <c r="FH1607" s="778"/>
      <c r="FI1607" s="778"/>
      <c r="FJ1607" s="778"/>
      <c r="FK1607" s="778"/>
      <c r="FL1607" s="778"/>
      <c r="FM1607" s="778"/>
      <c r="FN1607" s="778"/>
      <c r="FO1607" s="778"/>
      <c r="FP1607" s="778"/>
      <c r="FQ1607" s="778"/>
      <c r="FR1607" s="778"/>
      <c r="FS1607" s="778"/>
      <c r="FT1607" s="778"/>
      <c r="FU1607" s="778"/>
      <c r="FV1607" s="778"/>
      <c r="FW1607" s="778"/>
      <c r="FX1607" s="778"/>
      <c r="FY1607" s="778"/>
      <c r="FZ1607" s="778"/>
      <c r="GA1607" s="778"/>
      <c r="GB1607" s="778"/>
      <c r="GC1607" s="778"/>
      <c r="GD1607" s="778"/>
      <c r="GE1607" s="778"/>
      <c r="GF1607" s="778"/>
      <c r="GG1607" s="778"/>
      <c r="GH1607" s="778"/>
      <c r="GI1607" s="778"/>
      <c r="GJ1607" s="778"/>
      <c r="GK1607" s="778"/>
      <c r="GL1607" s="778"/>
      <c r="GM1607" s="778"/>
      <c r="GN1607" s="778"/>
      <c r="GO1607" s="778"/>
      <c r="GP1607" s="778"/>
      <c r="GQ1607" s="778"/>
      <c r="GR1607" s="778"/>
      <c r="GS1607" s="778"/>
      <c r="GT1607" s="778"/>
      <c r="GU1607" s="778"/>
      <c r="GV1607" s="778"/>
      <c r="GW1607" s="778"/>
      <c r="GX1607" s="778"/>
      <c r="GY1607" s="778"/>
      <c r="GZ1607" s="778"/>
      <c r="HA1607" s="778"/>
      <c r="HB1607" s="778"/>
      <c r="HC1607" s="778"/>
      <c r="HD1607" s="778"/>
      <c r="HE1607" s="778"/>
      <c r="HF1607" s="778"/>
      <c r="HG1607" s="778"/>
      <c r="HH1607" s="778"/>
    </row>
    <row r="1608" spans="1:216" s="782" customFormat="1">
      <c r="A1608" s="779"/>
      <c r="B1608" s="780"/>
      <c r="C1608" s="780"/>
      <c r="D1608" s="780"/>
      <c r="E1608" s="780"/>
      <c r="F1608" s="780"/>
      <c r="G1608" s="780"/>
      <c r="H1608" s="780"/>
      <c r="I1608" s="780"/>
      <c r="J1608" s="780"/>
      <c r="K1608" s="780"/>
      <c r="L1608" s="780"/>
      <c r="M1608" s="780"/>
      <c r="N1608" s="780"/>
      <c r="O1608" s="780"/>
      <c r="P1608" s="780"/>
      <c r="Q1608" s="781"/>
      <c r="R1608" s="778"/>
      <c r="S1608" s="778"/>
      <c r="T1608" s="778"/>
      <c r="U1608" s="778"/>
      <c r="V1608" s="778"/>
      <c r="W1608" s="778"/>
      <c r="X1608" s="778"/>
      <c r="Y1608" s="778"/>
      <c r="Z1608" s="778"/>
      <c r="AA1608" s="778"/>
      <c r="AB1608" s="778"/>
      <c r="AC1608" s="778"/>
      <c r="AD1608" s="778"/>
      <c r="AE1608" s="778"/>
      <c r="AF1608" s="778"/>
      <c r="AG1608" s="778"/>
      <c r="AH1608" s="778"/>
      <c r="AI1608" s="778"/>
      <c r="AJ1608" s="778"/>
      <c r="AK1608" s="778"/>
      <c r="AL1608" s="778"/>
      <c r="AM1608" s="778"/>
      <c r="AN1608" s="778"/>
      <c r="AO1608" s="778"/>
      <c r="AP1608" s="778"/>
      <c r="AQ1608" s="778"/>
      <c r="AR1608" s="778"/>
      <c r="AS1608" s="778"/>
      <c r="AT1608" s="778"/>
      <c r="AU1608" s="778"/>
      <c r="AV1608" s="778"/>
      <c r="AW1608" s="778"/>
      <c r="AX1608" s="778"/>
      <c r="AY1608" s="778"/>
      <c r="AZ1608" s="778"/>
      <c r="BA1608" s="778"/>
      <c r="BB1608" s="778"/>
      <c r="BC1608" s="778"/>
      <c r="BD1608" s="778"/>
      <c r="BE1608" s="778"/>
      <c r="BF1608" s="778"/>
      <c r="BG1608" s="778"/>
      <c r="BH1608" s="778"/>
      <c r="BI1608" s="778"/>
      <c r="BJ1608" s="778"/>
      <c r="BK1608" s="778"/>
      <c r="BL1608" s="778"/>
      <c r="BM1608" s="778"/>
      <c r="BN1608" s="778"/>
      <c r="BO1608" s="778"/>
      <c r="BP1608" s="778"/>
      <c r="BQ1608" s="778"/>
      <c r="BR1608" s="778"/>
      <c r="BS1608" s="778"/>
      <c r="BT1608" s="778"/>
      <c r="BU1608" s="778"/>
      <c r="BV1608" s="778"/>
      <c r="BW1608" s="778"/>
      <c r="BX1608" s="778"/>
      <c r="BY1608" s="778"/>
      <c r="BZ1608" s="778"/>
      <c r="CA1608" s="778"/>
      <c r="CB1608" s="778"/>
      <c r="CC1608" s="778"/>
      <c r="CD1608" s="778"/>
      <c r="CE1608" s="778"/>
      <c r="CF1608" s="778"/>
      <c r="CG1608" s="778"/>
      <c r="CH1608" s="778"/>
      <c r="CI1608" s="778"/>
      <c r="CJ1608" s="778"/>
      <c r="CK1608" s="778"/>
      <c r="CL1608" s="778"/>
      <c r="CM1608" s="778"/>
      <c r="CN1608" s="778"/>
      <c r="CO1608" s="778"/>
      <c r="CP1608" s="778"/>
      <c r="CQ1608" s="778"/>
      <c r="CR1608" s="778"/>
      <c r="CS1608" s="778"/>
      <c r="CT1608" s="778"/>
      <c r="CU1608" s="778"/>
      <c r="CV1608" s="778"/>
      <c r="CW1608" s="778"/>
      <c r="CX1608" s="778"/>
      <c r="CY1608" s="778"/>
      <c r="CZ1608" s="778"/>
      <c r="DA1608" s="778"/>
      <c r="DB1608" s="778"/>
      <c r="DC1608" s="778"/>
      <c r="DD1608" s="778"/>
      <c r="DE1608" s="778"/>
      <c r="DF1608" s="778"/>
      <c r="DG1608" s="778"/>
      <c r="DH1608" s="778"/>
      <c r="DI1608" s="778"/>
      <c r="DJ1608" s="778"/>
      <c r="DK1608" s="778"/>
      <c r="DL1608" s="778"/>
      <c r="DM1608" s="778"/>
      <c r="DN1608" s="778"/>
      <c r="DO1608" s="778"/>
      <c r="DP1608" s="778"/>
      <c r="DQ1608" s="778"/>
      <c r="DR1608" s="778"/>
      <c r="DS1608" s="778"/>
      <c r="DT1608" s="778"/>
      <c r="DU1608" s="778"/>
      <c r="DV1608" s="778"/>
      <c r="DW1608" s="778"/>
      <c r="DX1608" s="778"/>
      <c r="DY1608" s="778"/>
      <c r="DZ1608" s="778"/>
      <c r="EA1608" s="778"/>
      <c r="EB1608" s="778"/>
      <c r="EC1608" s="778"/>
      <c r="ED1608" s="778"/>
      <c r="EE1608" s="778"/>
      <c r="EF1608" s="778"/>
      <c r="EG1608" s="778"/>
      <c r="EH1608" s="778"/>
      <c r="EI1608" s="778"/>
      <c r="EJ1608" s="778"/>
      <c r="EK1608" s="778"/>
      <c r="EL1608" s="778"/>
      <c r="EM1608" s="778"/>
      <c r="EN1608" s="778"/>
      <c r="EO1608" s="778"/>
      <c r="EP1608" s="778"/>
      <c r="EQ1608" s="778"/>
      <c r="ER1608" s="778"/>
      <c r="ES1608" s="778"/>
      <c r="ET1608" s="778"/>
      <c r="EU1608" s="778"/>
      <c r="EV1608" s="778"/>
      <c r="EW1608" s="778"/>
      <c r="EX1608" s="778"/>
      <c r="EY1608" s="778"/>
      <c r="EZ1608" s="778"/>
      <c r="FA1608" s="778"/>
      <c r="FB1608" s="778"/>
      <c r="FC1608" s="778"/>
      <c r="FD1608" s="778"/>
      <c r="FE1608" s="778"/>
      <c r="FF1608" s="778"/>
      <c r="FG1608" s="778"/>
      <c r="FH1608" s="778"/>
      <c r="FI1608" s="778"/>
      <c r="FJ1608" s="778"/>
      <c r="FK1608" s="778"/>
      <c r="FL1608" s="778"/>
      <c r="FM1608" s="778"/>
      <c r="FN1608" s="778"/>
      <c r="FO1608" s="778"/>
      <c r="FP1608" s="778"/>
      <c r="FQ1608" s="778"/>
      <c r="FR1608" s="778"/>
      <c r="FS1608" s="778"/>
      <c r="FT1608" s="778"/>
      <c r="FU1608" s="778"/>
      <c r="FV1608" s="778"/>
      <c r="FW1608" s="778"/>
      <c r="FX1608" s="778"/>
      <c r="FY1608" s="778"/>
      <c r="FZ1608" s="778"/>
      <c r="GA1608" s="778"/>
      <c r="GB1608" s="778"/>
      <c r="GC1608" s="778"/>
      <c r="GD1608" s="778"/>
      <c r="GE1608" s="778"/>
      <c r="GF1608" s="778"/>
      <c r="GG1608" s="778"/>
      <c r="GH1608" s="778"/>
      <c r="GI1608" s="778"/>
      <c r="GJ1608" s="778"/>
      <c r="GK1608" s="778"/>
      <c r="GL1608" s="778"/>
      <c r="GM1608" s="778"/>
      <c r="GN1608" s="778"/>
      <c r="GO1608" s="778"/>
      <c r="GP1608" s="778"/>
      <c r="GQ1608" s="778"/>
      <c r="GR1608" s="778"/>
      <c r="GS1608" s="778"/>
      <c r="GT1608" s="778"/>
      <c r="GU1608" s="778"/>
      <c r="GV1608" s="778"/>
      <c r="GW1608" s="778"/>
      <c r="GX1608" s="778"/>
      <c r="GY1608" s="778"/>
      <c r="GZ1608" s="778"/>
      <c r="HA1608" s="778"/>
      <c r="HB1608" s="778"/>
      <c r="HC1608" s="778"/>
      <c r="HD1608" s="778"/>
      <c r="HE1608" s="778"/>
      <c r="HF1608" s="778"/>
      <c r="HG1608" s="778"/>
      <c r="HH1608" s="778"/>
    </row>
    <row r="1609" spans="1:216" s="782" customFormat="1">
      <c r="A1609" s="779"/>
      <c r="B1609" s="780"/>
      <c r="C1609" s="780"/>
      <c r="D1609" s="780"/>
      <c r="E1609" s="780"/>
      <c r="F1609" s="780"/>
      <c r="G1609" s="780"/>
      <c r="H1609" s="780"/>
      <c r="I1609" s="780"/>
      <c r="J1609" s="780"/>
      <c r="K1609" s="780"/>
      <c r="L1609" s="780"/>
      <c r="M1609" s="780"/>
      <c r="N1609" s="780"/>
      <c r="O1609" s="780"/>
      <c r="P1609" s="780"/>
      <c r="Q1609" s="781"/>
      <c r="R1609" s="778"/>
      <c r="S1609" s="778"/>
      <c r="T1609" s="778"/>
      <c r="U1609" s="778"/>
      <c r="V1609" s="778"/>
      <c r="W1609" s="778"/>
      <c r="X1609" s="778"/>
      <c r="Y1609" s="778"/>
      <c r="Z1609" s="778"/>
      <c r="AA1609" s="778"/>
      <c r="AB1609" s="778"/>
      <c r="AC1609" s="778"/>
      <c r="AD1609" s="778"/>
      <c r="AE1609" s="778"/>
      <c r="AF1609" s="778"/>
      <c r="AG1609" s="778"/>
      <c r="AH1609" s="778"/>
      <c r="AI1609" s="778"/>
      <c r="AJ1609" s="778"/>
      <c r="AK1609" s="778"/>
      <c r="AL1609" s="778"/>
      <c r="AM1609" s="778"/>
      <c r="AN1609" s="778"/>
      <c r="AO1609" s="778"/>
      <c r="AP1609" s="778"/>
      <c r="AQ1609" s="778"/>
      <c r="AR1609" s="778"/>
      <c r="AS1609" s="778"/>
      <c r="AT1609" s="778"/>
      <c r="AU1609" s="778"/>
      <c r="AV1609" s="778"/>
      <c r="AW1609" s="778"/>
      <c r="AX1609" s="778"/>
      <c r="AY1609" s="778"/>
      <c r="AZ1609" s="778"/>
      <c r="BA1609" s="778"/>
      <c r="BB1609" s="778"/>
      <c r="BC1609" s="778"/>
      <c r="BD1609" s="778"/>
      <c r="BE1609" s="778"/>
      <c r="BF1609" s="778"/>
      <c r="BG1609" s="778"/>
      <c r="BH1609" s="778"/>
      <c r="BI1609" s="778"/>
      <c r="BJ1609" s="778"/>
      <c r="BK1609" s="778"/>
      <c r="BL1609" s="778"/>
      <c r="BM1609" s="778"/>
      <c r="BN1609" s="778"/>
      <c r="BO1609" s="778"/>
      <c r="BP1609" s="778"/>
      <c r="BQ1609" s="778"/>
      <c r="BR1609" s="778"/>
      <c r="BS1609" s="778"/>
      <c r="BT1609" s="778"/>
      <c r="BU1609" s="778"/>
      <c r="BV1609" s="778"/>
      <c r="BW1609" s="778"/>
      <c r="BX1609" s="778"/>
      <c r="BY1609" s="778"/>
      <c r="BZ1609" s="778"/>
      <c r="CA1609" s="778"/>
      <c r="CB1609" s="778"/>
      <c r="CC1609" s="778"/>
      <c r="CD1609" s="778"/>
      <c r="CE1609" s="778"/>
      <c r="CF1609" s="778"/>
      <c r="CG1609" s="778"/>
      <c r="CH1609" s="778"/>
      <c r="CI1609" s="778"/>
      <c r="CJ1609" s="778"/>
      <c r="CK1609" s="778"/>
      <c r="CL1609" s="778"/>
      <c r="CM1609" s="778"/>
      <c r="CN1609" s="778"/>
      <c r="CO1609" s="778"/>
      <c r="CP1609" s="778"/>
      <c r="CQ1609" s="778"/>
      <c r="CR1609" s="778"/>
      <c r="CS1609" s="778"/>
      <c r="CT1609" s="778"/>
      <c r="CU1609" s="778"/>
      <c r="CV1609" s="778"/>
      <c r="CW1609" s="778"/>
      <c r="CX1609" s="778"/>
      <c r="CY1609" s="778"/>
      <c r="CZ1609" s="778"/>
      <c r="DA1609" s="778"/>
      <c r="DB1609" s="778"/>
      <c r="DC1609" s="778"/>
      <c r="DD1609" s="778"/>
      <c r="DE1609" s="778"/>
      <c r="DF1609" s="778"/>
      <c r="DG1609" s="778"/>
      <c r="DH1609" s="778"/>
      <c r="DI1609" s="778"/>
      <c r="DJ1609" s="778"/>
      <c r="DK1609" s="778"/>
      <c r="DL1609" s="778"/>
      <c r="DM1609" s="778"/>
      <c r="DN1609" s="778"/>
      <c r="DO1609" s="778"/>
      <c r="DP1609" s="778"/>
      <c r="DQ1609" s="778"/>
      <c r="DR1609" s="778"/>
      <c r="DS1609" s="778"/>
      <c r="DT1609" s="778"/>
      <c r="DU1609" s="778"/>
      <c r="DV1609" s="778"/>
      <c r="DW1609" s="778"/>
      <c r="DX1609" s="778"/>
      <c r="DY1609" s="778"/>
      <c r="DZ1609" s="778"/>
      <c r="EA1609" s="778"/>
      <c r="EB1609" s="778"/>
      <c r="EC1609" s="778"/>
      <c r="ED1609" s="778"/>
      <c r="EE1609" s="778"/>
      <c r="EF1609" s="778"/>
      <c r="EG1609" s="778"/>
      <c r="EH1609" s="778"/>
      <c r="EI1609" s="778"/>
      <c r="EJ1609" s="778"/>
      <c r="EK1609" s="778"/>
      <c r="EL1609" s="778"/>
      <c r="EM1609" s="778"/>
      <c r="EN1609" s="778"/>
      <c r="EO1609" s="778"/>
      <c r="EP1609" s="778"/>
      <c r="EQ1609" s="778"/>
      <c r="ER1609" s="778"/>
      <c r="ES1609" s="778"/>
      <c r="ET1609" s="778"/>
      <c r="EU1609" s="778"/>
      <c r="EV1609" s="778"/>
      <c r="EW1609" s="778"/>
      <c r="EX1609" s="778"/>
      <c r="EY1609" s="778"/>
      <c r="EZ1609" s="778"/>
      <c r="FA1609" s="778"/>
      <c r="FB1609" s="778"/>
      <c r="FC1609" s="778"/>
      <c r="FD1609" s="778"/>
      <c r="FE1609" s="778"/>
      <c r="FF1609" s="778"/>
      <c r="FG1609" s="778"/>
      <c r="FH1609" s="778"/>
      <c r="FI1609" s="778"/>
      <c r="FJ1609" s="778"/>
      <c r="FK1609" s="778"/>
      <c r="FL1609" s="778"/>
      <c r="FM1609" s="778"/>
      <c r="FN1609" s="778"/>
      <c r="FO1609" s="778"/>
      <c r="FP1609" s="778"/>
      <c r="FQ1609" s="778"/>
      <c r="FR1609" s="778"/>
      <c r="FS1609" s="778"/>
      <c r="FT1609" s="778"/>
      <c r="FU1609" s="778"/>
      <c r="FV1609" s="778"/>
      <c r="FW1609" s="778"/>
      <c r="FX1609" s="778"/>
      <c r="FY1609" s="778"/>
      <c r="FZ1609" s="778"/>
      <c r="GA1609" s="778"/>
      <c r="GB1609" s="778"/>
      <c r="GC1609" s="778"/>
      <c r="GD1609" s="778"/>
      <c r="GE1609" s="778"/>
      <c r="GF1609" s="778"/>
      <c r="GG1609" s="778"/>
      <c r="GH1609" s="778"/>
      <c r="GI1609" s="778"/>
      <c r="GJ1609" s="778"/>
      <c r="GK1609" s="778"/>
      <c r="GL1609" s="778"/>
      <c r="GM1609" s="778"/>
      <c r="GN1609" s="778"/>
      <c r="GO1609" s="778"/>
      <c r="GP1609" s="778"/>
      <c r="GQ1609" s="778"/>
      <c r="GR1609" s="778"/>
      <c r="GS1609" s="778"/>
      <c r="GT1609" s="778"/>
      <c r="GU1609" s="778"/>
      <c r="GV1609" s="778"/>
      <c r="GW1609" s="778"/>
      <c r="GX1609" s="778"/>
      <c r="GY1609" s="778"/>
      <c r="GZ1609" s="778"/>
      <c r="HA1609" s="778"/>
      <c r="HB1609" s="778"/>
      <c r="HC1609" s="778"/>
      <c r="HD1609" s="778"/>
      <c r="HE1609" s="778"/>
      <c r="HF1609" s="778"/>
      <c r="HG1609" s="778"/>
      <c r="HH1609" s="778"/>
    </row>
    <row r="1610" spans="1:216" s="782" customFormat="1">
      <c r="A1610" s="779"/>
      <c r="B1610" s="780"/>
      <c r="C1610" s="780"/>
      <c r="D1610" s="780"/>
      <c r="E1610" s="780"/>
      <c r="F1610" s="780"/>
      <c r="G1610" s="780"/>
      <c r="H1610" s="780"/>
      <c r="I1610" s="780"/>
      <c r="J1610" s="780"/>
      <c r="K1610" s="780"/>
      <c r="L1610" s="780"/>
      <c r="M1610" s="780"/>
      <c r="N1610" s="780"/>
      <c r="O1610" s="780"/>
      <c r="P1610" s="780"/>
      <c r="Q1610" s="781"/>
      <c r="R1610" s="778"/>
      <c r="S1610" s="778"/>
      <c r="T1610" s="778"/>
      <c r="U1610" s="778"/>
      <c r="V1610" s="778"/>
      <c r="W1610" s="778"/>
      <c r="X1610" s="778"/>
      <c r="Y1610" s="778"/>
      <c r="Z1610" s="778"/>
      <c r="AA1610" s="778"/>
      <c r="AB1610" s="778"/>
      <c r="AC1610" s="778"/>
      <c r="AD1610" s="778"/>
      <c r="AE1610" s="778"/>
      <c r="AF1610" s="778"/>
      <c r="AG1610" s="778"/>
      <c r="AH1610" s="778"/>
      <c r="AI1610" s="778"/>
      <c r="AJ1610" s="778"/>
      <c r="AK1610" s="778"/>
      <c r="AL1610" s="778"/>
      <c r="AM1610" s="778"/>
      <c r="AN1610" s="778"/>
      <c r="AO1610" s="778"/>
      <c r="AP1610" s="778"/>
      <c r="AQ1610" s="778"/>
      <c r="AR1610" s="778"/>
      <c r="AS1610" s="778"/>
      <c r="AT1610" s="778"/>
      <c r="AU1610" s="778"/>
      <c r="AV1610" s="778"/>
      <c r="AW1610" s="778"/>
      <c r="AX1610" s="778"/>
      <c r="AY1610" s="778"/>
      <c r="AZ1610" s="778"/>
      <c r="BA1610" s="778"/>
      <c r="BB1610" s="778"/>
      <c r="BC1610" s="778"/>
      <c r="BD1610" s="778"/>
      <c r="BE1610" s="778"/>
      <c r="BF1610" s="778"/>
      <c r="BG1610" s="778"/>
      <c r="BH1610" s="778"/>
      <c r="BI1610" s="778"/>
      <c r="BJ1610" s="778"/>
      <c r="BK1610" s="778"/>
      <c r="BL1610" s="778"/>
      <c r="BM1610" s="778"/>
      <c r="BN1610" s="778"/>
      <c r="BO1610" s="778"/>
      <c r="BP1610" s="778"/>
      <c r="BQ1610" s="778"/>
      <c r="BR1610" s="778"/>
      <c r="BS1610" s="778"/>
      <c r="BT1610" s="778"/>
      <c r="BU1610" s="778"/>
      <c r="BV1610" s="778"/>
      <c r="BW1610" s="778"/>
      <c r="BX1610" s="778"/>
      <c r="BY1610" s="778"/>
      <c r="BZ1610" s="778"/>
      <c r="CA1610" s="778"/>
      <c r="CB1610" s="778"/>
      <c r="CC1610" s="778"/>
      <c r="CD1610" s="778"/>
      <c r="CE1610" s="778"/>
      <c r="CF1610" s="778"/>
      <c r="CG1610" s="778"/>
      <c r="CH1610" s="778"/>
      <c r="CI1610" s="778"/>
      <c r="CJ1610" s="778"/>
      <c r="CK1610" s="778"/>
      <c r="CL1610" s="778"/>
      <c r="CM1610" s="778"/>
      <c r="CN1610" s="778"/>
      <c r="CO1610" s="778"/>
      <c r="CP1610" s="778"/>
      <c r="CQ1610" s="778"/>
      <c r="CR1610" s="778"/>
      <c r="CS1610" s="778"/>
      <c r="CT1610" s="778"/>
      <c r="CU1610" s="778"/>
      <c r="CV1610" s="778"/>
      <c r="CW1610" s="778"/>
      <c r="CX1610" s="778"/>
      <c r="CY1610" s="778"/>
      <c r="CZ1610" s="778"/>
      <c r="DA1610" s="778"/>
      <c r="DB1610" s="778"/>
      <c r="DC1610" s="778"/>
      <c r="DD1610" s="778"/>
      <c r="DE1610" s="778"/>
      <c r="DF1610" s="778"/>
      <c r="DG1610" s="778"/>
      <c r="DH1610" s="778"/>
      <c r="DI1610" s="778"/>
      <c r="DJ1610" s="778"/>
      <c r="DK1610" s="778"/>
      <c r="DL1610" s="778"/>
      <c r="DM1610" s="778"/>
      <c r="DN1610" s="778"/>
      <c r="DO1610" s="778"/>
      <c r="DP1610" s="778"/>
      <c r="DQ1610" s="778"/>
      <c r="DR1610" s="778"/>
      <c r="DS1610" s="778"/>
      <c r="DT1610" s="778"/>
      <c r="DU1610" s="778"/>
      <c r="DV1610" s="778"/>
      <c r="DW1610" s="778"/>
      <c r="DX1610" s="778"/>
      <c r="DY1610" s="778"/>
      <c r="DZ1610" s="778"/>
      <c r="EA1610" s="778"/>
      <c r="EB1610" s="778"/>
      <c r="EC1610" s="778"/>
      <c r="ED1610" s="778"/>
      <c r="EE1610" s="778"/>
      <c r="EF1610" s="778"/>
      <c r="EG1610" s="778"/>
      <c r="EH1610" s="778"/>
      <c r="EI1610" s="778"/>
      <c r="EJ1610" s="778"/>
      <c r="EK1610" s="778"/>
      <c r="EL1610" s="778"/>
      <c r="EM1610" s="778"/>
      <c r="EN1610" s="778"/>
      <c r="EO1610" s="778"/>
      <c r="EP1610" s="778"/>
      <c r="EQ1610" s="778"/>
      <c r="ER1610" s="778"/>
      <c r="ES1610" s="778"/>
      <c r="ET1610" s="778"/>
      <c r="EU1610" s="778"/>
      <c r="EV1610" s="778"/>
      <c r="EW1610" s="778"/>
      <c r="EX1610" s="778"/>
      <c r="EY1610" s="778"/>
      <c r="EZ1610" s="778"/>
      <c r="FA1610" s="778"/>
      <c r="FB1610" s="778"/>
      <c r="FC1610" s="778"/>
      <c r="FD1610" s="778"/>
      <c r="FE1610" s="778"/>
      <c r="FF1610" s="778"/>
      <c r="FG1610" s="778"/>
      <c r="FH1610" s="778"/>
      <c r="FI1610" s="778"/>
      <c r="FJ1610" s="778"/>
      <c r="FK1610" s="778"/>
      <c r="FL1610" s="778"/>
      <c r="FM1610" s="778"/>
      <c r="FN1610" s="778"/>
      <c r="FO1610" s="778"/>
      <c r="FP1610" s="778"/>
      <c r="FQ1610" s="778"/>
      <c r="FR1610" s="778"/>
      <c r="FS1610" s="778"/>
      <c r="FT1610" s="778"/>
      <c r="FU1610" s="778"/>
      <c r="FV1610" s="778"/>
      <c r="FW1610" s="778"/>
      <c r="FX1610" s="778"/>
      <c r="FY1610" s="778"/>
      <c r="FZ1610" s="778"/>
      <c r="GA1610" s="778"/>
      <c r="GB1610" s="778"/>
      <c r="GC1610" s="778"/>
      <c r="GD1610" s="778"/>
      <c r="GE1610" s="778"/>
      <c r="GF1610" s="778"/>
      <c r="GG1610" s="778"/>
      <c r="GH1610" s="778"/>
      <c r="GI1610" s="778"/>
      <c r="GJ1610" s="778"/>
      <c r="GK1610" s="778"/>
      <c r="GL1610" s="778"/>
      <c r="GM1610" s="778"/>
      <c r="GN1610" s="778"/>
      <c r="GO1610" s="778"/>
      <c r="GP1610" s="778"/>
      <c r="GQ1610" s="778"/>
      <c r="GR1610" s="778"/>
      <c r="GS1610" s="778"/>
      <c r="GT1610" s="778"/>
      <c r="GU1610" s="778"/>
      <c r="GV1610" s="778"/>
      <c r="GW1610" s="778"/>
      <c r="GX1610" s="778"/>
      <c r="GY1610" s="778"/>
      <c r="GZ1610" s="778"/>
      <c r="HA1610" s="778"/>
      <c r="HB1610" s="778"/>
      <c r="HC1610" s="778"/>
      <c r="HD1610" s="778"/>
      <c r="HE1610" s="778"/>
      <c r="HF1610" s="778"/>
      <c r="HG1610" s="778"/>
      <c r="HH1610" s="778"/>
    </row>
    <row r="1611" spans="1:216" s="782" customFormat="1">
      <c r="A1611" s="779"/>
      <c r="B1611" s="780"/>
      <c r="C1611" s="780"/>
      <c r="D1611" s="780"/>
      <c r="E1611" s="780"/>
      <c r="F1611" s="780"/>
      <c r="G1611" s="780"/>
      <c r="H1611" s="780"/>
      <c r="I1611" s="780"/>
      <c r="J1611" s="780"/>
      <c r="K1611" s="780"/>
      <c r="L1611" s="780"/>
      <c r="M1611" s="780"/>
      <c r="N1611" s="780"/>
      <c r="O1611" s="780"/>
      <c r="P1611" s="780"/>
      <c r="Q1611" s="781"/>
      <c r="R1611" s="778"/>
      <c r="S1611" s="778"/>
      <c r="T1611" s="778"/>
      <c r="U1611" s="778"/>
      <c r="V1611" s="778"/>
      <c r="W1611" s="778"/>
      <c r="X1611" s="778"/>
      <c r="Y1611" s="778"/>
      <c r="Z1611" s="778"/>
      <c r="AA1611" s="778"/>
      <c r="AB1611" s="778"/>
      <c r="AC1611" s="778"/>
      <c r="AD1611" s="778"/>
      <c r="AE1611" s="778"/>
      <c r="AF1611" s="778"/>
      <c r="AG1611" s="778"/>
      <c r="AH1611" s="778"/>
      <c r="AI1611" s="778"/>
      <c r="AJ1611" s="778"/>
      <c r="AK1611" s="778"/>
      <c r="AL1611" s="778"/>
      <c r="AM1611" s="778"/>
      <c r="AN1611" s="778"/>
      <c r="AO1611" s="778"/>
      <c r="AP1611" s="778"/>
      <c r="AQ1611" s="778"/>
      <c r="AR1611" s="778"/>
      <c r="AS1611" s="778"/>
      <c r="AT1611" s="778"/>
      <c r="AU1611" s="778"/>
      <c r="AV1611" s="778"/>
      <c r="AW1611" s="778"/>
      <c r="AX1611" s="778"/>
      <c r="AY1611" s="778"/>
      <c r="AZ1611" s="778"/>
      <c r="BA1611" s="778"/>
      <c r="BB1611" s="778"/>
      <c r="BC1611" s="778"/>
      <c r="BD1611" s="778"/>
      <c r="BE1611" s="778"/>
      <c r="BF1611" s="778"/>
      <c r="BG1611" s="778"/>
      <c r="BH1611" s="778"/>
      <c r="BI1611" s="778"/>
      <c r="BJ1611" s="778"/>
      <c r="BK1611" s="778"/>
      <c r="BL1611" s="778"/>
      <c r="BM1611" s="778"/>
      <c r="BN1611" s="778"/>
      <c r="BO1611" s="778"/>
      <c r="BP1611" s="778"/>
      <c r="BQ1611" s="778"/>
      <c r="BR1611" s="778"/>
      <c r="BS1611" s="778"/>
      <c r="BT1611" s="778"/>
      <c r="BU1611" s="778"/>
      <c r="BV1611" s="778"/>
      <c r="BW1611" s="778"/>
      <c r="BX1611" s="778"/>
      <c r="BY1611" s="778"/>
      <c r="BZ1611" s="778"/>
      <c r="CA1611" s="778"/>
      <c r="CB1611" s="778"/>
      <c r="CC1611" s="778"/>
      <c r="CD1611" s="778"/>
      <c r="CE1611" s="778"/>
      <c r="CF1611" s="778"/>
      <c r="CG1611" s="778"/>
      <c r="CH1611" s="778"/>
      <c r="CI1611" s="778"/>
      <c r="CJ1611" s="778"/>
      <c r="CK1611" s="778"/>
      <c r="CL1611" s="778"/>
      <c r="CM1611" s="778"/>
      <c r="CN1611" s="778"/>
      <c r="CO1611" s="778"/>
      <c r="CP1611" s="778"/>
      <c r="CQ1611" s="778"/>
      <c r="CR1611" s="778"/>
      <c r="CS1611" s="778"/>
      <c r="CT1611" s="778"/>
      <c r="CU1611" s="778"/>
      <c r="CV1611" s="778"/>
      <c r="CW1611" s="778"/>
      <c r="CX1611" s="778"/>
      <c r="CY1611" s="778"/>
      <c r="CZ1611" s="778"/>
      <c r="DA1611" s="778"/>
      <c r="DB1611" s="778"/>
      <c r="DC1611" s="778"/>
      <c r="DD1611" s="778"/>
      <c r="DE1611" s="778"/>
      <c r="DF1611" s="778"/>
      <c r="DG1611" s="778"/>
      <c r="DH1611" s="778"/>
      <c r="DI1611" s="778"/>
      <c r="DJ1611" s="778"/>
      <c r="DK1611" s="778"/>
      <c r="DL1611" s="778"/>
      <c r="DM1611" s="778"/>
      <c r="DN1611" s="778"/>
      <c r="DO1611" s="778"/>
      <c r="DP1611" s="778"/>
      <c r="DQ1611" s="778"/>
      <c r="DR1611" s="778"/>
      <c r="DS1611" s="778"/>
      <c r="DT1611" s="778"/>
      <c r="DU1611" s="778"/>
      <c r="DV1611" s="778"/>
      <c r="DW1611" s="778"/>
      <c r="DX1611" s="778"/>
      <c r="DY1611" s="778"/>
      <c r="DZ1611" s="778"/>
      <c r="EA1611" s="778"/>
      <c r="EB1611" s="778"/>
      <c r="EC1611" s="778"/>
      <c r="ED1611" s="778"/>
      <c r="EE1611" s="778"/>
      <c r="EF1611" s="778"/>
      <c r="EG1611" s="778"/>
      <c r="EH1611" s="778"/>
      <c r="EI1611" s="778"/>
      <c r="EJ1611" s="778"/>
      <c r="EK1611" s="778"/>
      <c r="EL1611" s="778"/>
      <c r="EM1611" s="778"/>
      <c r="EN1611" s="778"/>
      <c r="EO1611" s="778"/>
      <c r="EP1611" s="778"/>
      <c r="EQ1611" s="778"/>
      <c r="ER1611" s="778"/>
      <c r="ES1611" s="778"/>
      <c r="ET1611" s="778"/>
      <c r="EU1611" s="778"/>
      <c r="EV1611" s="778"/>
      <c r="EW1611" s="778"/>
      <c r="EX1611" s="778"/>
      <c r="EY1611" s="778"/>
      <c r="EZ1611" s="778"/>
      <c r="FA1611" s="778"/>
      <c r="FB1611" s="778"/>
      <c r="FC1611" s="778"/>
      <c r="FD1611" s="778"/>
      <c r="FE1611" s="778"/>
      <c r="FF1611" s="778"/>
      <c r="FG1611" s="778"/>
      <c r="FH1611" s="778"/>
      <c r="FI1611" s="778"/>
      <c r="FJ1611" s="778"/>
      <c r="FK1611" s="778"/>
      <c r="FL1611" s="778"/>
      <c r="FM1611" s="778"/>
      <c r="FN1611" s="778"/>
      <c r="FO1611" s="778"/>
      <c r="FP1611" s="778"/>
      <c r="FQ1611" s="778"/>
      <c r="FR1611" s="778"/>
      <c r="FS1611" s="778"/>
      <c r="FT1611" s="778"/>
      <c r="FU1611" s="778"/>
      <c r="FV1611" s="778"/>
      <c r="FW1611" s="778"/>
      <c r="FX1611" s="778"/>
      <c r="FY1611" s="778"/>
      <c r="FZ1611" s="778"/>
      <c r="GA1611" s="778"/>
      <c r="GB1611" s="778"/>
      <c r="GC1611" s="778"/>
      <c r="GD1611" s="778"/>
      <c r="GE1611" s="778"/>
      <c r="GF1611" s="778"/>
      <c r="GG1611" s="778"/>
      <c r="GH1611" s="778"/>
      <c r="GI1611" s="778"/>
      <c r="GJ1611" s="778"/>
      <c r="GK1611" s="778"/>
      <c r="GL1611" s="778"/>
      <c r="GM1611" s="778"/>
      <c r="GN1611" s="778"/>
      <c r="GO1611" s="778"/>
      <c r="GP1611" s="778"/>
      <c r="GQ1611" s="778"/>
      <c r="GR1611" s="778"/>
      <c r="GS1611" s="778"/>
      <c r="GT1611" s="778"/>
      <c r="GU1611" s="778"/>
      <c r="GV1611" s="778"/>
      <c r="GW1611" s="778"/>
      <c r="GX1611" s="778"/>
      <c r="GY1611" s="778"/>
      <c r="GZ1611" s="778"/>
      <c r="HA1611" s="778"/>
      <c r="HB1611" s="778"/>
      <c r="HC1611" s="778"/>
      <c r="HD1611" s="778"/>
      <c r="HE1611" s="778"/>
      <c r="HF1611" s="778"/>
      <c r="HG1611" s="778"/>
      <c r="HH1611" s="778"/>
    </row>
    <row r="1612" spans="1:216" s="782" customFormat="1">
      <c r="A1612" s="779"/>
      <c r="B1612" s="780"/>
      <c r="C1612" s="780"/>
      <c r="D1612" s="780"/>
      <c r="E1612" s="780"/>
      <c r="F1612" s="780"/>
      <c r="G1612" s="780"/>
      <c r="H1612" s="780"/>
      <c r="I1612" s="780"/>
      <c r="J1612" s="780"/>
      <c r="K1612" s="780"/>
      <c r="L1612" s="780"/>
      <c r="M1612" s="780"/>
      <c r="N1612" s="780"/>
      <c r="O1612" s="780"/>
      <c r="P1612" s="780"/>
      <c r="Q1612" s="781"/>
      <c r="R1612" s="778"/>
      <c r="S1612" s="778"/>
      <c r="T1612" s="778"/>
      <c r="U1612" s="778"/>
      <c r="V1612" s="778"/>
      <c r="W1612" s="778"/>
      <c r="X1612" s="778"/>
      <c r="Y1612" s="778"/>
      <c r="Z1612" s="778"/>
      <c r="AA1612" s="778"/>
      <c r="AB1612" s="778"/>
      <c r="AC1612" s="778"/>
      <c r="AD1612" s="778"/>
      <c r="AE1612" s="778"/>
      <c r="AF1612" s="778"/>
      <c r="AG1612" s="778"/>
      <c r="AH1612" s="778"/>
      <c r="AI1612" s="778"/>
      <c r="AJ1612" s="778"/>
      <c r="AK1612" s="778"/>
      <c r="AL1612" s="778"/>
      <c r="AM1612" s="778"/>
      <c r="AN1612" s="778"/>
      <c r="AO1612" s="778"/>
      <c r="AP1612" s="778"/>
      <c r="AQ1612" s="778"/>
      <c r="AR1612" s="778"/>
      <c r="AS1612" s="778"/>
      <c r="AT1612" s="778"/>
      <c r="AU1612" s="778"/>
      <c r="AV1612" s="778"/>
      <c r="AW1612" s="778"/>
      <c r="AX1612" s="778"/>
      <c r="AY1612" s="778"/>
      <c r="AZ1612" s="778"/>
      <c r="BA1612" s="778"/>
      <c r="BB1612" s="778"/>
      <c r="BC1612" s="778"/>
      <c r="BD1612" s="778"/>
      <c r="BE1612" s="778"/>
      <c r="BF1612" s="778"/>
      <c r="BG1612" s="778"/>
      <c r="BH1612" s="778"/>
      <c r="BI1612" s="778"/>
      <c r="BJ1612" s="778"/>
      <c r="BK1612" s="778"/>
      <c r="BL1612" s="778"/>
      <c r="BM1612" s="778"/>
      <c r="BN1612" s="778"/>
      <c r="BO1612" s="778"/>
      <c r="BP1612" s="778"/>
      <c r="BQ1612" s="778"/>
      <c r="BR1612" s="778"/>
      <c r="BS1612" s="778"/>
      <c r="BT1612" s="778"/>
      <c r="BU1612" s="778"/>
      <c r="BV1612" s="778"/>
      <c r="BW1612" s="778"/>
      <c r="BX1612" s="778"/>
      <c r="BY1612" s="778"/>
      <c r="BZ1612" s="778"/>
      <c r="CA1612" s="778"/>
      <c r="CB1612" s="778"/>
      <c r="CC1612" s="778"/>
      <c r="CD1612" s="778"/>
      <c r="CE1612" s="778"/>
      <c r="CF1612" s="778"/>
      <c r="CG1612" s="778"/>
      <c r="CH1612" s="778"/>
      <c r="CI1612" s="778"/>
      <c r="CJ1612" s="778"/>
      <c r="CK1612" s="778"/>
      <c r="CL1612" s="778"/>
      <c r="CM1612" s="778"/>
      <c r="CN1612" s="778"/>
      <c r="CO1612" s="778"/>
      <c r="CP1612" s="778"/>
      <c r="CQ1612" s="778"/>
      <c r="CR1612" s="778"/>
      <c r="CS1612" s="778"/>
      <c r="CT1612" s="778"/>
      <c r="CU1612" s="778"/>
      <c r="CV1612" s="778"/>
      <c r="CW1612" s="778"/>
      <c r="CX1612" s="778"/>
      <c r="CY1612" s="778"/>
      <c r="CZ1612" s="778"/>
      <c r="DA1612" s="778"/>
      <c r="DB1612" s="778"/>
      <c r="DC1612" s="778"/>
      <c r="DD1612" s="778"/>
      <c r="DE1612" s="778"/>
      <c r="DF1612" s="778"/>
      <c r="DG1612" s="778"/>
      <c r="DH1612" s="778"/>
      <c r="DI1612" s="778"/>
      <c r="DJ1612" s="778"/>
      <c r="DK1612" s="778"/>
      <c r="DL1612" s="778"/>
      <c r="DM1612" s="778"/>
      <c r="DN1612" s="778"/>
      <c r="DO1612" s="778"/>
      <c r="DP1612" s="778"/>
      <c r="DQ1612" s="778"/>
      <c r="DR1612" s="778"/>
      <c r="DS1612" s="778"/>
      <c r="DT1612" s="778"/>
      <c r="DU1612" s="778"/>
      <c r="DV1612" s="778"/>
      <c r="DW1612" s="778"/>
      <c r="DX1612" s="778"/>
      <c r="DY1612" s="778"/>
      <c r="DZ1612" s="778"/>
      <c r="EA1612" s="778"/>
      <c r="EB1612" s="778"/>
      <c r="EC1612" s="778"/>
      <c r="ED1612" s="778"/>
      <c r="EE1612" s="778"/>
      <c r="EF1612" s="778"/>
      <c r="EG1612" s="778"/>
      <c r="EH1612" s="778"/>
      <c r="EI1612" s="778"/>
      <c r="EJ1612" s="778"/>
      <c r="EK1612" s="778"/>
      <c r="EL1612" s="778"/>
      <c r="EM1612" s="778"/>
      <c r="EN1612" s="778"/>
      <c r="EO1612" s="778"/>
      <c r="EP1612" s="778"/>
      <c r="EQ1612" s="778"/>
      <c r="ER1612" s="778"/>
      <c r="ES1612" s="778"/>
      <c r="ET1612" s="778"/>
      <c r="EU1612" s="778"/>
      <c r="EV1612" s="778"/>
      <c r="EW1612" s="778"/>
      <c r="EX1612" s="778"/>
      <c r="EY1612" s="778"/>
      <c r="EZ1612" s="778"/>
      <c r="FA1612" s="778"/>
      <c r="FB1612" s="778"/>
      <c r="FC1612" s="778"/>
      <c r="FD1612" s="778"/>
      <c r="FE1612" s="778"/>
      <c r="FF1612" s="778"/>
      <c r="FG1612" s="778"/>
      <c r="FH1612" s="778"/>
      <c r="FI1612" s="778"/>
      <c r="FJ1612" s="778"/>
      <c r="FK1612" s="778"/>
      <c r="FL1612" s="778"/>
      <c r="FM1612" s="778"/>
      <c r="FN1612" s="778"/>
      <c r="FO1612" s="778"/>
      <c r="FP1612" s="778"/>
      <c r="FQ1612" s="778"/>
      <c r="FR1612" s="778"/>
      <c r="FS1612" s="778"/>
      <c r="FT1612" s="778"/>
      <c r="FU1612" s="778"/>
      <c r="FV1612" s="778"/>
      <c r="FW1612" s="778"/>
      <c r="FX1612" s="778"/>
      <c r="FY1612" s="778"/>
      <c r="FZ1612" s="778"/>
      <c r="GA1612" s="778"/>
      <c r="GB1612" s="778"/>
      <c r="GC1612" s="778"/>
      <c r="GD1612" s="778"/>
      <c r="GE1612" s="778"/>
      <c r="GF1612" s="778"/>
      <c r="GG1612" s="778"/>
      <c r="GH1612" s="778"/>
      <c r="GI1612" s="778"/>
      <c r="GJ1612" s="778"/>
      <c r="GK1612" s="778"/>
      <c r="GL1612" s="778"/>
      <c r="GM1612" s="778"/>
      <c r="GN1612" s="778"/>
      <c r="GO1612" s="778"/>
      <c r="GP1612" s="778"/>
      <c r="GQ1612" s="778"/>
      <c r="GR1612" s="778"/>
      <c r="GS1612" s="778"/>
      <c r="GT1612" s="778"/>
      <c r="GU1612" s="778"/>
      <c r="GV1612" s="778"/>
      <c r="GW1612" s="778"/>
      <c r="GX1612" s="778"/>
      <c r="GY1612" s="778"/>
      <c r="GZ1612" s="778"/>
      <c r="HA1612" s="778"/>
      <c r="HB1612" s="778"/>
      <c r="HC1612" s="778"/>
      <c r="HD1612" s="778"/>
      <c r="HE1612" s="778"/>
      <c r="HF1612" s="778"/>
      <c r="HG1612" s="778"/>
      <c r="HH1612" s="778"/>
    </row>
    <row r="1613" spans="1:216" s="782" customFormat="1">
      <c r="A1613" s="779"/>
      <c r="B1613" s="780"/>
      <c r="C1613" s="780"/>
      <c r="D1613" s="780"/>
      <c r="E1613" s="780"/>
      <c r="F1613" s="780"/>
      <c r="G1613" s="780"/>
      <c r="H1613" s="780"/>
      <c r="I1613" s="780"/>
      <c r="J1613" s="780"/>
      <c r="K1613" s="780"/>
      <c r="L1613" s="780"/>
      <c r="M1613" s="780"/>
      <c r="N1613" s="780"/>
      <c r="O1613" s="780"/>
      <c r="P1613" s="780"/>
      <c r="Q1613" s="781"/>
      <c r="R1613" s="778"/>
      <c r="S1613" s="778"/>
      <c r="T1613" s="778"/>
      <c r="U1613" s="778"/>
      <c r="V1613" s="778"/>
      <c r="W1613" s="778"/>
      <c r="X1613" s="778"/>
      <c r="Y1613" s="778"/>
      <c r="Z1613" s="778"/>
      <c r="AA1613" s="778"/>
      <c r="AB1613" s="778"/>
      <c r="AC1613" s="778"/>
      <c r="AD1613" s="778"/>
      <c r="AE1613" s="778"/>
      <c r="AF1613" s="778"/>
      <c r="AG1613" s="778"/>
      <c r="AH1613" s="778"/>
      <c r="AI1613" s="778"/>
      <c r="AJ1613" s="778"/>
      <c r="AK1613" s="778"/>
      <c r="AL1613" s="778"/>
      <c r="AM1613" s="778"/>
      <c r="AN1613" s="778"/>
      <c r="AO1613" s="778"/>
      <c r="AP1613" s="778"/>
      <c r="AQ1613" s="778"/>
      <c r="AR1613" s="778"/>
      <c r="AS1613" s="778"/>
      <c r="AT1613" s="778"/>
      <c r="AU1613" s="778"/>
      <c r="AV1613" s="778"/>
      <c r="AW1613" s="778"/>
      <c r="AX1613" s="778"/>
      <c r="AY1613" s="778"/>
      <c r="AZ1613" s="778"/>
      <c r="BA1613" s="778"/>
      <c r="BB1613" s="778"/>
      <c r="BC1613" s="778"/>
      <c r="BD1613" s="778"/>
      <c r="BE1613" s="778"/>
      <c r="BF1613" s="778"/>
      <c r="BG1613" s="778"/>
      <c r="BH1613" s="778"/>
      <c r="BI1613" s="778"/>
      <c r="BJ1613" s="778"/>
      <c r="BK1613" s="778"/>
      <c r="BL1613" s="778"/>
      <c r="BM1613" s="778"/>
      <c r="BN1613" s="778"/>
      <c r="BO1613" s="778"/>
      <c r="BP1613" s="778"/>
      <c r="BQ1613" s="778"/>
      <c r="BR1613" s="778"/>
      <c r="BS1613" s="778"/>
      <c r="BT1613" s="778"/>
      <c r="BU1613" s="778"/>
      <c r="BV1613" s="778"/>
      <c r="BW1613" s="778"/>
      <c r="BX1613" s="778"/>
      <c r="BY1613" s="778"/>
      <c r="BZ1613" s="778"/>
      <c r="CA1613" s="778"/>
      <c r="CB1613" s="778"/>
      <c r="CC1613" s="778"/>
      <c r="CD1613" s="778"/>
      <c r="CE1613" s="778"/>
      <c r="CF1613" s="778"/>
      <c r="CG1613" s="778"/>
      <c r="CH1613" s="778"/>
      <c r="CI1613" s="778"/>
      <c r="CJ1613" s="778"/>
      <c r="CK1613" s="778"/>
      <c r="CL1613" s="778"/>
      <c r="CM1613" s="778"/>
      <c r="CN1613" s="778"/>
      <c r="CO1613" s="778"/>
      <c r="CP1613" s="778"/>
      <c r="CQ1613" s="778"/>
      <c r="CR1613" s="778"/>
      <c r="CS1613" s="778"/>
      <c r="CT1613" s="778"/>
      <c r="CU1613" s="778"/>
      <c r="CV1613" s="778"/>
      <c r="CW1613" s="778"/>
      <c r="CX1613" s="778"/>
      <c r="CY1613" s="778"/>
      <c r="CZ1613" s="778"/>
      <c r="DA1613" s="778"/>
      <c r="DB1613" s="778"/>
      <c r="DC1613" s="778"/>
      <c r="DD1613" s="778"/>
      <c r="DE1613" s="778"/>
      <c r="DF1613" s="778"/>
      <c r="DG1613" s="778"/>
      <c r="DH1613" s="778"/>
      <c r="DI1613" s="778"/>
      <c r="DJ1613" s="778"/>
      <c r="DK1613" s="778"/>
      <c r="DL1613" s="778"/>
      <c r="DM1613" s="778"/>
      <c r="DN1613" s="778"/>
      <c r="DO1613" s="778"/>
      <c r="DP1613" s="778"/>
      <c r="DQ1613" s="778"/>
      <c r="DR1613" s="778"/>
      <c r="DS1613" s="778"/>
      <c r="DT1613" s="778"/>
      <c r="DU1613" s="778"/>
      <c r="DV1613" s="778"/>
      <c r="DW1613" s="778"/>
      <c r="DX1613" s="778"/>
      <c r="DY1613" s="778"/>
      <c r="DZ1613" s="778"/>
      <c r="EA1613" s="778"/>
      <c r="EB1613" s="778"/>
      <c r="EC1613" s="778"/>
      <c r="ED1613" s="778"/>
      <c r="EE1613" s="778"/>
      <c r="EF1613" s="778"/>
      <c r="EG1613" s="778"/>
      <c r="EH1613" s="778"/>
      <c r="EI1613" s="778"/>
      <c r="EJ1613" s="778"/>
      <c r="EK1613" s="778"/>
      <c r="EL1613" s="778"/>
      <c r="EM1613" s="778"/>
      <c r="EN1613" s="778"/>
      <c r="EO1613" s="778"/>
      <c r="EP1613" s="778"/>
      <c r="EQ1613" s="778"/>
      <c r="ER1613" s="778"/>
      <c r="ES1613" s="778"/>
      <c r="ET1613" s="778"/>
      <c r="EU1613" s="778"/>
      <c r="EV1613" s="778"/>
      <c r="EW1613" s="778"/>
      <c r="EX1613" s="778"/>
      <c r="EY1613" s="778"/>
      <c r="EZ1613" s="778"/>
      <c r="FA1613" s="778"/>
      <c r="FB1613" s="778"/>
      <c r="FC1613" s="778"/>
      <c r="FD1613" s="778"/>
      <c r="FE1613" s="778"/>
      <c r="FF1613" s="778"/>
      <c r="FG1613" s="778"/>
      <c r="FH1613" s="778"/>
      <c r="FI1613" s="778"/>
      <c r="FJ1613" s="778"/>
      <c r="FK1613" s="778"/>
      <c r="FL1613" s="778"/>
      <c r="FM1613" s="778"/>
      <c r="FN1613" s="778"/>
      <c r="FO1613" s="778"/>
      <c r="FP1613" s="778"/>
      <c r="FQ1613" s="778"/>
      <c r="FR1613" s="778"/>
      <c r="FS1613" s="778"/>
      <c r="FT1613" s="778"/>
      <c r="FU1613" s="778"/>
      <c r="FV1613" s="778"/>
      <c r="FW1613" s="778"/>
      <c r="FX1613" s="778"/>
      <c r="FY1613" s="778"/>
      <c r="FZ1613" s="778"/>
      <c r="GA1613" s="778"/>
      <c r="GB1613" s="778"/>
      <c r="GC1613" s="778"/>
      <c r="GD1613" s="778"/>
      <c r="GE1613" s="778"/>
      <c r="GF1613" s="778"/>
      <c r="GG1613" s="778"/>
      <c r="GH1613" s="778"/>
      <c r="GI1613" s="778"/>
      <c r="GJ1613" s="778"/>
      <c r="GK1613" s="778"/>
      <c r="GL1613" s="778"/>
      <c r="GM1613" s="778"/>
      <c r="GN1613" s="778"/>
      <c r="GO1613" s="778"/>
      <c r="GP1613" s="778"/>
      <c r="GQ1613" s="778"/>
      <c r="GR1613" s="778"/>
      <c r="GS1613" s="778"/>
      <c r="GT1613" s="778"/>
      <c r="GU1613" s="778"/>
      <c r="GV1613" s="778"/>
      <c r="GW1613" s="778"/>
      <c r="GX1613" s="778"/>
      <c r="GY1613" s="778"/>
      <c r="GZ1613" s="778"/>
      <c r="HA1613" s="778"/>
      <c r="HB1613" s="778"/>
      <c r="HC1613" s="778"/>
      <c r="HD1613" s="778"/>
      <c r="HE1613" s="778"/>
      <c r="HF1613" s="778"/>
      <c r="HG1613" s="778"/>
      <c r="HH1613" s="778"/>
    </row>
    <row r="1614" spans="1:216" s="782" customFormat="1">
      <c r="A1614" s="779"/>
      <c r="B1614" s="780"/>
      <c r="C1614" s="780"/>
      <c r="D1614" s="780"/>
      <c r="E1614" s="780"/>
      <c r="F1614" s="780"/>
      <c r="G1614" s="780"/>
      <c r="H1614" s="780"/>
      <c r="I1614" s="780"/>
      <c r="J1614" s="780"/>
      <c r="K1614" s="780"/>
      <c r="L1614" s="780"/>
      <c r="M1614" s="780"/>
      <c r="N1614" s="780"/>
      <c r="O1614" s="780"/>
      <c r="P1614" s="780"/>
      <c r="Q1614" s="781"/>
      <c r="R1614" s="778"/>
      <c r="S1614" s="778"/>
      <c r="T1614" s="778"/>
      <c r="U1614" s="778"/>
      <c r="V1614" s="778"/>
      <c r="W1614" s="778"/>
      <c r="X1614" s="778"/>
      <c r="Y1614" s="778"/>
      <c r="Z1614" s="778"/>
      <c r="AA1614" s="778"/>
      <c r="AB1614" s="778"/>
      <c r="AC1614" s="778"/>
      <c r="AD1614" s="778"/>
      <c r="AE1614" s="778"/>
      <c r="AF1614" s="778"/>
      <c r="AG1614" s="778"/>
      <c r="AH1614" s="778"/>
      <c r="AI1614" s="778"/>
      <c r="AJ1614" s="778"/>
      <c r="AK1614" s="778"/>
      <c r="AL1614" s="778"/>
      <c r="AM1614" s="778"/>
      <c r="AN1614" s="778"/>
      <c r="AO1614" s="778"/>
      <c r="AP1614" s="778"/>
      <c r="AQ1614" s="778"/>
      <c r="AR1614" s="778"/>
      <c r="AS1614" s="778"/>
      <c r="AT1614" s="778"/>
      <c r="AU1614" s="778"/>
      <c r="AV1614" s="778"/>
      <c r="AW1614" s="778"/>
      <c r="AX1614" s="778"/>
      <c r="AY1614" s="778"/>
      <c r="AZ1614" s="778"/>
      <c r="BA1614" s="778"/>
      <c r="BB1614" s="778"/>
      <c r="BC1614" s="778"/>
      <c r="BD1614" s="778"/>
      <c r="BE1614" s="778"/>
      <c r="BF1614" s="778"/>
      <c r="BG1614" s="778"/>
      <c r="BH1614" s="778"/>
      <c r="BI1614" s="778"/>
      <c r="BJ1614" s="778"/>
      <c r="BK1614" s="778"/>
      <c r="BL1614" s="778"/>
      <c r="BM1614" s="778"/>
      <c r="BN1614" s="778"/>
      <c r="BO1614" s="778"/>
      <c r="BP1614" s="778"/>
      <c r="BQ1614" s="778"/>
      <c r="BR1614" s="778"/>
      <c r="BS1614" s="778"/>
      <c r="BT1614" s="778"/>
      <c r="BU1614" s="778"/>
      <c r="BV1614" s="778"/>
      <c r="BW1614" s="778"/>
      <c r="BX1614" s="778"/>
      <c r="BY1614" s="778"/>
      <c r="BZ1614" s="778"/>
      <c r="CA1614" s="778"/>
      <c r="CB1614" s="778"/>
      <c r="CC1614" s="778"/>
      <c r="CD1614" s="778"/>
      <c r="CE1614" s="778"/>
      <c r="CF1614" s="778"/>
      <c r="CG1614" s="778"/>
      <c r="CH1614" s="778"/>
      <c r="CI1614" s="778"/>
      <c r="CJ1614" s="778"/>
      <c r="CK1614" s="778"/>
      <c r="CL1614" s="778"/>
      <c r="CM1614" s="778"/>
      <c r="CN1614" s="778"/>
      <c r="CO1614" s="778"/>
      <c r="CP1614" s="778"/>
      <c r="CQ1614" s="778"/>
      <c r="CR1614" s="778"/>
      <c r="CS1614" s="778"/>
      <c r="CT1614" s="778"/>
      <c r="CU1614" s="778"/>
      <c r="CV1614" s="778"/>
      <c r="CW1614" s="778"/>
      <c r="CX1614" s="778"/>
      <c r="CY1614" s="778"/>
      <c r="CZ1614" s="778"/>
      <c r="DA1614" s="778"/>
      <c r="DB1614" s="778"/>
      <c r="DC1614" s="778"/>
      <c r="DD1614" s="778"/>
      <c r="DE1614" s="778"/>
      <c r="DF1614" s="778"/>
      <c r="DG1614" s="778"/>
      <c r="DH1614" s="778"/>
      <c r="DI1614" s="778"/>
      <c r="DJ1614" s="778"/>
      <c r="DK1614" s="778"/>
      <c r="DL1614" s="778"/>
      <c r="DM1614" s="778"/>
      <c r="DN1614" s="778"/>
      <c r="DO1614" s="778"/>
      <c r="DP1614" s="778"/>
      <c r="DQ1614" s="778"/>
      <c r="DR1614" s="778"/>
      <c r="DS1614" s="778"/>
      <c r="DT1614" s="778"/>
      <c r="DU1614" s="778"/>
      <c r="DV1614" s="778"/>
      <c r="DW1614" s="778"/>
      <c r="DX1614" s="778"/>
      <c r="DY1614" s="778"/>
      <c r="DZ1614" s="778"/>
      <c r="EA1614" s="778"/>
      <c r="EB1614" s="778"/>
      <c r="EC1614" s="778"/>
      <c r="ED1614" s="778"/>
      <c r="EE1614" s="778"/>
      <c r="EF1614" s="778"/>
      <c r="EG1614" s="778"/>
      <c r="EH1614" s="778"/>
      <c r="EI1614" s="778"/>
      <c r="EJ1614" s="778"/>
      <c r="EK1614" s="778"/>
      <c r="EL1614" s="778"/>
      <c r="EM1614" s="778"/>
      <c r="EN1614" s="778"/>
      <c r="EO1614" s="778"/>
      <c r="EP1614" s="778"/>
      <c r="EQ1614" s="778"/>
      <c r="ER1614" s="778"/>
      <c r="ES1614" s="778"/>
      <c r="ET1614" s="778"/>
      <c r="EU1614" s="778"/>
      <c r="EV1614" s="778"/>
      <c r="EW1614" s="778"/>
      <c r="EX1614" s="778"/>
      <c r="EY1614" s="778"/>
      <c r="EZ1614" s="778"/>
      <c r="FA1614" s="778"/>
      <c r="FB1614" s="778"/>
      <c r="FC1614" s="778"/>
      <c r="FD1614" s="778"/>
      <c r="FE1614" s="778"/>
      <c r="FF1614" s="778"/>
      <c r="FG1614" s="778"/>
      <c r="FH1614" s="778"/>
      <c r="FI1614" s="778"/>
      <c r="FJ1614" s="778"/>
      <c r="FK1614" s="778"/>
      <c r="FL1614" s="778"/>
      <c r="FM1614" s="778"/>
      <c r="FN1614" s="778"/>
      <c r="FO1614" s="778"/>
      <c r="FP1614" s="778"/>
      <c r="FQ1614" s="778"/>
      <c r="FR1614" s="778"/>
      <c r="FS1614" s="778"/>
      <c r="FT1614" s="778"/>
      <c r="FU1614" s="778"/>
      <c r="FV1614" s="778"/>
      <c r="FW1614" s="778"/>
      <c r="FX1614" s="778"/>
      <c r="FY1614" s="778"/>
      <c r="FZ1614" s="778"/>
      <c r="GA1614" s="778"/>
      <c r="GB1614" s="778"/>
      <c r="GC1614" s="778"/>
      <c r="GD1614" s="778"/>
      <c r="GE1614" s="778"/>
      <c r="GF1614" s="778"/>
      <c r="GG1614" s="778"/>
      <c r="GH1614" s="778"/>
      <c r="GI1614" s="778"/>
      <c r="GJ1614" s="778"/>
      <c r="GK1614" s="778"/>
      <c r="GL1614" s="778"/>
      <c r="GM1614" s="778"/>
      <c r="GN1614" s="778"/>
      <c r="GO1614" s="778"/>
      <c r="GP1614" s="778"/>
      <c r="GQ1614" s="778"/>
      <c r="GR1614" s="778"/>
      <c r="GS1614" s="778"/>
      <c r="GT1614" s="778"/>
      <c r="GU1614" s="778"/>
      <c r="GV1614" s="778"/>
      <c r="GW1614" s="778"/>
      <c r="GX1614" s="778"/>
      <c r="GY1614" s="778"/>
      <c r="GZ1614" s="778"/>
      <c r="HA1614" s="778"/>
      <c r="HB1614" s="778"/>
      <c r="HC1614" s="778"/>
      <c r="HD1614" s="778"/>
      <c r="HE1614" s="778"/>
      <c r="HF1614" s="778"/>
      <c r="HG1614" s="778"/>
      <c r="HH1614" s="778"/>
    </row>
    <row r="1615" spans="1:216" s="782" customFormat="1">
      <c r="A1615" s="779"/>
      <c r="B1615" s="780"/>
      <c r="C1615" s="780"/>
      <c r="D1615" s="780"/>
      <c r="E1615" s="780"/>
      <c r="F1615" s="780"/>
      <c r="G1615" s="780"/>
      <c r="H1615" s="780"/>
      <c r="I1615" s="780"/>
      <c r="J1615" s="780"/>
      <c r="K1615" s="780"/>
      <c r="L1615" s="780"/>
      <c r="M1615" s="780"/>
      <c r="N1615" s="780"/>
      <c r="O1615" s="780"/>
      <c r="P1615" s="780"/>
      <c r="Q1615" s="781"/>
      <c r="R1615" s="778"/>
      <c r="S1615" s="778"/>
      <c r="T1615" s="778"/>
      <c r="U1615" s="778"/>
      <c r="V1615" s="778"/>
      <c r="W1615" s="778"/>
      <c r="X1615" s="778"/>
      <c r="Y1615" s="778"/>
      <c r="Z1615" s="778"/>
      <c r="AA1615" s="778"/>
      <c r="AB1615" s="778"/>
      <c r="AC1615" s="778"/>
      <c r="AD1615" s="778"/>
      <c r="AE1615" s="778"/>
      <c r="AF1615" s="778"/>
      <c r="AG1615" s="778"/>
      <c r="AH1615" s="778"/>
      <c r="AI1615" s="778"/>
      <c r="AJ1615" s="778"/>
      <c r="AK1615" s="778"/>
      <c r="AL1615" s="778"/>
      <c r="AM1615" s="778"/>
      <c r="AN1615" s="778"/>
      <c r="AO1615" s="778"/>
      <c r="AP1615" s="778"/>
      <c r="AQ1615" s="778"/>
      <c r="AR1615" s="778"/>
      <c r="AS1615" s="778"/>
      <c r="AT1615" s="778"/>
      <c r="AU1615" s="778"/>
      <c r="AV1615" s="778"/>
      <c r="AW1615" s="778"/>
      <c r="AX1615" s="778"/>
      <c r="AY1615" s="778"/>
      <c r="AZ1615" s="778"/>
      <c r="BA1615" s="778"/>
      <c r="BB1615" s="778"/>
      <c r="BC1615" s="778"/>
      <c r="BD1615" s="778"/>
      <c r="BE1615" s="778"/>
      <c r="BF1615" s="778"/>
      <c r="BG1615" s="778"/>
      <c r="BH1615" s="778"/>
      <c r="BI1615" s="778"/>
      <c r="BJ1615" s="778"/>
      <c r="BK1615" s="778"/>
      <c r="BL1615" s="778"/>
      <c r="BM1615" s="778"/>
      <c r="BN1615" s="778"/>
      <c r="BO1615" s="778"/>
      <c r="BP1615" s="778"/>
      <c r="BQ1615" s="778"/>
      <c r="BR1615" s="778"/>
      <c r="BS1615" s="778"/>
      <c r="BT1615" s="778"/>
      <c r="BU1615" s="778"/>
      <c r="BV1615" s="778"/>
      <c r="BW1615" s="778"/>
      <c r="BX1615" s="778"/>
      <c r="BY1615" s="778"/>
      <c r="BZ1615" s="778"/>
      <c r="CA1615" s="778"/>
      <c r="CB1615" s="778"/>
      <c r="CC1615" s="778"/>
      <c r="CD1615" s="778"/>
      <c r="CE1615" s="778"/>
      <c r="CF1615" s="778"/>
      <c r="CG1615" s="778"/>
      <c r="CH1615" s="778"/>
      <c r="CI1615" s="778"/>
      <c r="CJ1615" s="778"/>
      <c r="CK1615" s="778"/>
      <c r="CL1615" s="778"/>
      <c r="CM1615" s="778"/>
      <c r="CN1615" s="778"/>
      <c r="CO1615" s="778"/>
      <c r="CP1615" s="778"/>
      <c r="CQ1615" s="778"/>
      <c r="CR1615" s="778"/>
      <c r="CS1615" s="778"/>
      <c r="CT1615" s="778"/>
      <c r="CU1615" s="778"/>
      <c r="CV1615" s="778"/>
      <c r="CW1615" s="778"/>
      <c r="CX1615" s="778"/>
      <c r="CY1615" s="778"/>
      <c r="CZ1615" s="778"/>
      <c r="DA1615" s="778"/>
      <c r="DB1615" s="778"/>
      <c r="DC1615" s="778"/>
      <c r="DD1615" s="778"/>
      <c r="DE1615" s="778"/>
      <c r="DF1615" s="778"/>
      <c r="DG1615" s="778"/>
      <c r="DH1615" s="778"/>
      <c r="DI1615" s="778"/>
      <c r="DJ1615" s="778"/>
      <c r="DK1615" s="778"/>
      <c r="DL1615" s="778"/>
      <c r="DM1615" s="778"/>
      <c r="DN1615" s="778"/>
      <c r="DO1615" s="778"/>
      <c r="DP1615" s="778"/>
      <c r="DQ1615" s="778"/>
      <c r="DR1615" s="778"/>
      <c r="DS1615" s="778"/>
      <c r="DT1615" s="778"/>
      <c r="DU1615" s="778"/>
      <c r="DV1615" s="778"/>
      <c r="DW1615" s="778"/>
      <c r="DX1615" s="778"/>
      <c r="DY1615" s="778"/>
      <c r="DZ1615" s="778"/>
      <c r="EA1615" s="778"/>
      <c r="EB1615" s="778"/>
      <c r="EC1615" s="778"/>
      <c r="ED1615" s="778"/>
      <c r="EE1615" s="778"/>
      <c r="EF1615" s="778"/>
      <c r="EG1615" s="778"/>
      <c r="EH1615" s="778"/>
      <c r="EI1615" s="778"/>
      <c r="EJ1615" s="778"/>
      <c r="EK1615" s="778"/>
      <c r="EL1615" s="778"/>
      <c r="EM1615" s="778"/>
      <c r="EN1615" s="778"/>
      <c r="EO1615" s="778"/>
      <c r="EP1615" s="778"/>
      <c r="EQ1615" s="778"/>
      <c r="ER1615" s="778"/>
      <c r="ES1615" s="778"/>
      <c r="ET1615" s="778"/>
      <c r="EU1615" s="778"/>
      <c r="EV1615" s="778"/>
      <c r="EW1615" s="778"/>
      <c r="EX1615" s="778"/>
      <c r="EY1615" s="778"/>
      <c r="EZ1615" s="778"/>
      <c r="FA1615" s="778"/>
      <c r="FB1615" s="778"/>
      <c r="FC1615" s="778"/>
      <c r="FD1615" s="778"/>
      <c r="FE1615" s="778"/>
      <c r="FF1615" s="778"/>
      <c r="FG1615" s="778"/>
      <c r="FH1615" s="778"/>
      <c r="FI1615" s="778"/>
      <c r="FJ1615" s="778"/>
      <c r="FK1615" s="778"/>
      <c r="FL1615" s="778"/>
      <c r="FM1615" s="778"/>
      <c r="FN1615" s="778"/>
      <c r="FO1615" s="778"/>
      <c r="FP1615" s="778"/>
      <c r="FQ1615" s="778"/>
      <c r="FR1615" s="778"/>
      <c r="FS1615" s="778"/>
      <c r="FT1615" s="778"/>
      <c r="FU1615" s="778"/>
      <c r="FV1615" s="778"/>
      <c r="FW1615" s="778"/>
      <c r="FX1615" s="778"/>
      <c r="FY1615" s="778"/>
      <c r="FZ1615" s="778"/>
      <c r="GA1615" s="778"/>
      <c r="GB1615" s="778"/>
      <c r="GC1615" s="778"/>
      <c r="GD1615" s="778"/>
      <c r="GE1615" s="778"/>
      <c r="GF1615" s="778"/>
      <c r="GG1615" s="778"/>
      <c r="GH1615" s="778"/>
      <c r="GI1615" s="778"/>
      <c r="GJ1615" s="778"/>
      <c r="GK1615" s="778"/>
      <c r="GL1615" s="778"/>
      <c r="GM1615" s="778"/>
      <c r="GN1615" s="778"/>
      <c r="GO1615" s="778"/>
      <c r="GP1615" s="778"/>
      <c r="GQ1615" s="778"/>
      <c r="GR1615" s="778"/>
      <c r="GS1615" s="778"/>
      <c r="GT1615" s="778"/>
      <c r="GU1615" s="778"/>
      <c r="GV1615" s="778"/>
      <c r="GW1615" s="778"/>
      <c r="GX1615" s="778"/>
      <c r="GY1615" s="778"/>
      <c r="GZ1615" s="778"/>
      <c r="HA1615" s="778"/>
      <c r="HB1615" s="778"/>
      <c r="HC1615" s="778"/>
      <c r="HD1615" s="778"/>
      <c r="HE1615" s="778"/>
      <c r="HF1615" s="778"/>
      <c r="HG1615" s="778"/>
      <c r="HH1615" s="778"/>
    </row>
    <row r="1616" spans="1:216" s="782" customFormat="1">
      <c r="A1616" s="779"/>
      <c r="B1616" s="780"/>
      <c r="C1616" s="780"/>
      <c r="D1616" s="780"/>
      <c r="E1616" s="780"/>
      <c r="F1616" s="780"/>
      <c r="G1616" s="780"/>
      <c r="H1616" s="780"/>
      <c r="I1616" s="780"/>
      <c r="J1616" s="780"/>
      <c r="K1616" s="780"/>
      <c r="L1616" s="780"/>
      <c r="M1616" s="780"/>
      <c r="N1616" s="780"/>
      <c r="O1616" s="780"/>
      <c r="P1616" s="780"/>
      <c r="Q1616" s="781"/>
      <c r="R1616" s="778"/>
      <c r="S1616" s="778"/>
      <c r="T1616" s="778"/>
      <c r="U1616" s="778"/>
      <c r="V1616" s="778"/>
      <c r="W1616" s="778"/>
      <c r="X1616" s="778"/>
      <c r="Y1616" s="778"/>
      <c r="Z1616" s="778"/>
      <c r="AA1616" s="778"/>
      <c r="AB1616" s="778"/>
      <c r="AC1616" s="778"/>
      <c r="AD1616" s="778"/>
      <c r="AE1616" s="778"/>
      <c r="AF1616" s="778"/>
      <c r="AG1616" s="778"/>
      <c r="AH1616" s="778"/>
      <c r="AI1616" s="778"/>
      <c r="AJ1616" s="778"/>
      <c r="AK1616" s="778"/>
      <c r="AL1616" s="778"/>
      <c r="AM1616" s="778"/>
      <c r="AN1616" s="778"/>
      <c r="AO1616" s="778"/>
      <c r="AP1616" s="778"/>
      <c r="AQ1616" s="778"/>
      <c r="AR1616" s="778"/>
      <c r="AS1616" s="778"/>
      <c r="AT1616" s="778"/>
      <c r="AU1616" s="778"/>
      <c r="AV1616" s="778"/>
      <c r="AW1616" s="778"/>
      <c r="AX1616" s="778"/>
      <c r="AY1616" s="778"/>
      <c r="AZ1616" s="778"/>
      <c r="BA1616" s="778"/>
      <c r="BB1616" s="778"/>
      <c r="BC1616" s="778"/>
      <c r="BD1616" s="778"/>
      <c r="BE1616" s="778"/>
      <c r="BF1616" s="778"/>
      <c r="BG1616" s="778"/>
      <c r="BH1616" s="778"/>
      <c r="BI1616" s="778"/>
      <c r="BJ1616" s="778"/>
      <c r="BK1616" s="778"/>
      <c r="BL1616" s="778"/>
      <c r="BM1616" s="778"/>
      <c r="BN1616" s="778"/>
      <c r="BO1616" s="778"/>
      <c r="BP1616" s="778"/>
      <c r="BQ1616" s="778"/>
      <c r="BR1616" s="778"/>
      <c r="BS1616" s="778"/>
      <c r="BT1616" s="778"/>
      <c r="BU1616" s="778"/>
      <c r="BV1616" s="778"/>
      <c r="BW1616" s="778"/>
      <c r="BX1616" s="778"/>
      <c r="BY1616" s="778"/>
      <c r="BZ1616" s="778"/>
      <c r="CA1616" s="778"/>
      <c r="CB1616" s="778"/>
      <c r="CC1616" s="778"/>
      <c r="CD1616" s="778"/>
      <c r="CE1616" s="778"/>
      <c r="CF1616" s="778"/>
      <c r="CG1616" s="778"/>
      <c r="CH1616" s="778"/>
      <c r="CI1616" s="778"/>
      <c r="CJ1616" s="778"/>
      <c r="CK1616" s="778"/>
      <c r="CL1616" s="778"/>
      <c r="CM1616" s="778"/>
      <c r="CN1616" s="778"/>
      <c r="CO1616" s="778"/>
      <c r="CP1616" s="778"/>
      <c r="CQ1616" s="778"/>
      <c r="CR1616" s="778"/>
      <c r="CS1616" s="778"/>
      <c r="CT1616" s="778"/>
      <c r="CU1616" s="778"/>
      <c r="CV1616" s="778"/>
      <c r="CW1616" s="778"/>
      <c r="CX1616" s="778"/>
      <c r="CY1616" s="778"/>
      <c r="CZ1616" s="778"/>
      <c r="DA1616" s="778"/>
      <c r="DB1616" s="778"/>
      <c r="DC1616" s="778"/>
      <c r="DD1616" s="778"/>
      <c r="DE1616" s="778"/>
      <c r="DF1616" s="778"/>
      <c r="DG1616" s="778"/>
      <c r="DH1616" s="778"/>
      <c r="DI1616" s="778"/>
      <c r="DJ1616" s="778"/>
      <c r="DK1616" s="778"/>
      <c r="DL1616" s="778"/>
      <c r="DM1616" s="778"/>
      <c r="DN1616" s="778"/>
      <c r="DO1616" s="778"/>
      <c r="DP1616" s="778"/>
      <c r="DQ1616" s="778"/>
      <c r="DR1616" s="778"/>
      <c r="DS1616" s="778"/>
      <c r="DT1616" s="778"/>
      <c r="DU1616" s="778"/>
      <c r="DV1616" s="778"/>
      <c r="DW1616" s="778"/>
      <c r="DX1616" s="778"/>
      <c r="DY1616" s="778"/>
      <c r="DZ1616" s="778"/>
      <c r="EA1616" s="778"/>
      <c r="EB1616" s="778"/>
      <c r="EC1616" s="778"/>
      <c r="ED1616" s="778"/>
      <c r="EE1616" s="778"/>
      <c r="EF1616" s="778"/>
      <c r="EG1616" s="778"/>
      <c r="EH1616" s="778"/>
      <c r="EI1616" s="778"/>
      <c r="EJ1616" s="778"/>
      <c r="EK1616" s="778"/>
      <c r="EL1616" s="778"/>
      <c r="EM1616" s="778"/>
      <c r="EN1616" s="778"/>
      <c r="EO1616" s="778"/>
      <c r="EP1616" s="778"/>
      <c r="EQ1616" s="778"/>
      <c r="ER1616" s="778"/>
      <c r="ES1616" s="778"/>
      <c r="ET1616" s="778"/>
      <c r="EU1616" s="778"/>
      <c r="EV1616" s="778"/>
      <c r="EW1616" s="778"/>
      <c r="EX1616" s="778"/>
      <c r="EY1616" s="778"/>
      <c r="EZ1616" s="778"/>
      <c r="FA1616" s="778"/>
      <c r="FB1616" s="778"/>
      <c r="FC1616" s="778"/>
      <c r="FD1616" s="778"/>
      <c r="FE1616" s="778"/>
      <c r="FF1616" s="778"/>
      <c r="FG1616" s="778"/>
      <c r="FH1616" s="778"/>
      <c r="FI1616" s="778"/>
      <c r="FJ1616" s="778"/>
      <c r="FK1616" s="778"/>
      <c r="FL1616" s="778"/>
      <c r="FM1616" s="778"/>
      <c r="FN1616" s="778"/>
      <c r="FO1616" s="778"/>
      <c r="FP1616" s="778"/>
      <c r="FQ1616" s="778"/>
      <c r="FR1616" s="778"/>
      <c r="FS1616" s="778"/>
      <c r="FT1616" s="778"/>
      <c r="FU1616" s="778"/>
      <c r="FV1616" s="778"/>
      <c r="FW1616" s="778"/>
      <c r="FX1616" s="778"/>
      <c r="FY1616" s="778"/>
      <c r="FZ1616" s="778"/>
      <c r="GA1616" s="778"/>
      <c r="GB1616" s="778"/>
      <c r="GC1616" s="778"/>
      <c r="GD1616" s="778"/>
      <c r="GE1616" s="778"/>
      <c r="GF1616" s="778"/>
      <c r="GG1616" s="778"/>
      <c r="GH1616" s="778"/>
      <c r="GI1616" s="778"/>
      <c r="GJ1616" s="778"/>
      <c r="GK1616" s="778"/>
      <c r="GL1616" s="778"/>
      <c r="GM1616" s="778"/>
      <c r="GN1616" s="778"/>
      <c r="GO1616" s="778"/>
      <c r="GP1616" s="778"/>
      <c r="GQ1616" s="778"/>
      <c r="GR1616" s="778"/>
      <c r="GS1616" s="778"/>
      <c r="GT1616" s="778"/>
      <c r="GU1616" s="778"/>
      <c r="GV1616" s="778"/>
      <c r="GW1616" s="778"/>
      <c r="GX1616" s="778"/>
      <c r="GY1616" s="778"/>
      <c r="GZ1616" s="778"/>
      <c r="HA1616" s="778"/>
      <c r="HB1616" s="778"/>
      <c r="HC1616" s="778"/>
      <c r="HD1616" s="778"/>
      <c r="HE1616" s="778"/>
      <c r="HF1616" s="778"/>
      <c r="HG1616" s="778"/>
      <c r="HH1616" s="778"/>
    </row>
    <row r="1617" spans="1:216" s="782" customFormat="1">
      <c r="A1617" s="779"/>
      <c r="B1617" s="780"/>
      <c r="C1617" s="780"/>
      <c r="D1617" s="780"/>
      <c r="E1617" s="780"/>
      <c r="F1617" s="780"/>
      <c r="G1617" s="780"/>
      <c r="H1617" s="780"/>
      <c r="I1617" s="780"/>
      <c r="J1617" s="780"/>
      <c r="K1617" s="780"/>
      <c r="L1617" s="780"/>
      <c r="M1617" s="780"/>
      <c r="N1617" s="780"/>
      <c r="O1617" s="780"/>
      <c r="P1617" s="780"/>
      <c r="Q1617" s="781"/>
      <c r="R1617" s="778"/>
      <c r="S1617" s="778"/>
      <c r="T1617" s="778"/>
      <c r="U1617" s="778"/>
      <c r="V1617" s="778"/>
      <c r="W1617" s="778"/>
      <c r="X1617" s="778"/>
      <c r="Y1617" s="778"/>
      <c r="Z1617" s="778"/>
      <c r="AA1617" s="778"/>
      <c r="AB1617" s="778"/>
      <c r="AC1617" s="778"/>
      <c r="AD1617" s="778"/>
      <c r="AE1617" s="778"/>
      <c r="AF1617" s="778"/>
      <c r="AG1617" s="778"/>
      <c r="AH1617" s="778"/>
      <c r="AI1617" s="778"/>
      <c r="AJ1617" s="778"/>
      <c r="AK1617" s="778"/>
      <c r="AL1617" s="778"/>
      <c r="AM1617" s="778"/>
      <c r="AN1617" s="778"/>
      <c r="AO1617" s="778"/>
      <c r="AP1617" s="778"/>
      <c r="AQ1617" s="778"/>
      <c r="AR1617" s="778"/>
      <c r="AS1617" s="778"/>
      <c r="AT1617" s="778"/>
      <c r="AU1617" s="778"/>
      <c r="AV1617" s="778"/>
      <c r="AW1617" s="778"/>
      <c r="AX1617" s="778"/>
      <c r="AY1617" s="778"/>
      <c r="AZ1617" s="778"/>
      <c r="BA1617" s="778"/>
      <c r="BB1617" s="778"/>
      <c r="BC1617" s="778"/>
      <c r="BD1617" s="778"/>
      <c r="BE1617" s="778"/>
      <c r="BF1617" s="778"/>
      <c r="BG1617" s="778"/>
      <c r="BH1617" s="778"/>
      <c r="BI1617" s="778"/>
      <c r="BJ1617" s="778"/>
      <c r="BK1617" s="778"/>
      <c r="BL1617" s="778"/>
      <c r="BM1617" s="778"/>
      <c r="BN1617" s="778"/>
      <c r="BO1617" s="778"/>
      <c r="BP1617" s="778"/>
      <c r="BQ1617" s="778"/>
      <c r="BR1617" s="778"/>
      <c r="BS1617" s="778"/>
      <c r="BT1617" s="778"/>
      <c r="BU1617" s="778"/>
      <c r="BV1617" s="778"/>
      <c r="BW1617" s="778"/>
      <c r="BX1617" s="778"/>
      <c r="BY1617" s="778"/>
      <c r="BZ1617" s="778"/>
      <c r="CA1617" s="778"/>
      <c r="CB1617" s="778"/>
      <c r="CC1617" s="778"/>
      <c r="CD1617" s="778"/>
      <c r="CE1617" s="778"/>
      <c r="CF1617" s="778"/>
      <c r="CG1617" s="778"/>
      <c r="CH1617" s="778"/>
      <c r="CI1617" s="778"/>
      <c r="CJ1617" s="778"/>
      <c r="CK1617" s="778"/>
      <c r="CL1617" s="778"/>
      <c r="CM1617" s="778"/>
      <c r="CN1617" s="778"/>
      <c r="CO1617" s="778"/>
      <c r="CP1617" s="778"/>
      <c r="CQ1617" s="778"/>
      <c r="CR1617" s="778"/>
      <c r="CS1617" s="778"/>
      <c r="CT1617" s="778"/>
      <c r="CU1617" s="778"/>
      <c r="CV1617" s="778"/>
      <c r="CW1617" s="778"/>
      <c r="CX1617" s="778"/>
      <c r="CY1617" s="778"/>
      <c r="CZ1617" s="778"/>
      <c r="DA1617" s="778"/>
      <c r="DB1617" s="778"/>
      <c r="DC1617" s="778"/>
      <c r="DD1617" s="778"/>
      <c r="DE1617" s="778"/>
      <c r="DF1617" s="778"/>
      <c r="DG1617" s="778"/>
      <c r="DH1617" s="778"/>
      <c r="DI1617" s="778"/>
      <c r="DJ1617" s="778"/>
      <c r="DK1617" s="778"/>
      <c r="DL1617" s="778"/>
      <c r="DM1617" s="778"/>
      <c r="DN1617" s="778"/>
      <c r="DO1617" s="778"/>
      <c r="DP1617" s="778"/>
      <c r="DQ1617" s="778"/>
      <c r="DR1617" s="778"/>
      <c r="DS1617" s="778"/>
      <c r="DT1617" s="778"/>
      <c r="DU1617" s="778"/>
      <c r="DV1617" s="778"/>
      <c r="DW1617" s="778"/>
      <c r="DX1617" s="778"/>
      <c r="DY1617" s="778"/>
      <c r="DZ1617" s="778"/>
      <c r="EA1617" s="778"/>
      <c r="EB1617" s="778"/>
      <c r="EC1617" s="778"/>
      <c r="ED1617" s="778"/>
      <c r="EE1617" s="778"/>
      <c r="EF1617" s="778"/>
      <c r="EG1617" s="778"/>
      <c r="EH1617" s="778"/>
      <c r="EI1617" s="778"/>
      <c r="EJ1617" s="778"/>
      <c r="EK1617" s="778"/>
      <c r="EL1617" s="778"/>
      <c r="EM1617" s="778"/>
      <c r="EN1617" s="778"/>
      <c r="EO1617" s="778"/>
      <c r="EP1617" s="778"/>
      <c r="EQ1617" s="778"/>
      <c r="ER1617" s="778"/>
      <c r="ES1617" s="778"/>
      <c r="ET1617" s="778"/>
      <c r="EU1617" s="778"/>
      <c r="EV1617" s="778"/>
      <c r="EW1617" s="778"/>
      <c r="EX1617" s="778"/>
      <c r="EY1617" s="778"/>
      <c r="EZ1617" s="778"/>
      <c r="FA1617" s="778"/>
      <c r="FB1617" s="778"/>
      <c r="FC1617" s="778"/>
      <c r="FD1617" s="778"/>
      <c r="FE1617" s="778"/>
      <c r="FF1617" s="778"/>
      <c r="FG1617" s="778"/>
      <c r="FH1617" s="778"/>
      <c r="FI1617" s="778"/>
      <c r="FJ1617" s="778"/>
      <c r="FK1617" s="778"/>
      <c r="FL1617" s="778"/>
      <c r="FM1617" s="778"/>
      <c r="FN1617" s="778"/>
      <c r="FO1617" s="778"/>
      <c r="FP1617" s="778"/>
      <c r="FQ1617" s="778"/>
      <c r="FR1617" s="778"/>
      <c r="FS1617" s="778"/>
      <c r="FT1617" s="778"/>
      <c r="FU1617" s="778"/>
      <c r="FV1617" s="778"/>
      <c r="FW1617" s="778"/>
      <c r="FX1617" s="778"/>
      <c r="FY1617" s="778"/>
      <c r="FZ1617" s="778"/>
      <c r="GA1617" s="778"/>
      <c r="GB1617" s="778"/>
      <c r="GC1617" s="778"/>
      <c r="GD1617" s="778"/>
      <c r="GE1617" s="778"/>
      <c r="GF1617" s="778"/>
      <c r="GG1617" s="778"/>
      <c r="GH1617" s="778"/>
      <c r="GI1617" s="778"/>
      <c r="GJ1617" s="778"/>
      <c r="GK1617" s="778"/>
      <c r="GL1617" s="778"/>
      <c r="GM1617" s="778"/>
      <c r="GN1617" s="778"/>
      <c r="GO1617" s="778"/>
      <c r="GP1617" s="778"/>
      <c r="GQ1617" s="778"/>
      <c r="GR1617" s="778"/>
      <c r="GS1617" s="778"/>
      <c r="GT1617" s="778"/>
      <c r="GU1617" s="778"/>
      <c r="GV1617" s="778"/>
      <c r="GW1617" s="778"/>
      <c r="GX1617" s="778"/>
      <c r="GY1617" s="778"/>
      <c r="GZ1617" s="778"/>
      <c r="HA1617" s="778"/>
      <c r="HB1617" s="778"/>
      <c r="HC1617" s="778"/>
      <c r="HD1617" s="778"/>
      <c r="HE1617" s="778"/>
      <c r="HF1617" s="778"/>
      <c r="HG1617" s="778"/>
      <c r="HH1617" s="778"/>
    </row>
    <row r="1618" spans="1:216" s="782" customFormat="1">
      <c r="A1618" s="779"/>
      <c r="B1618" s="780"/>
      <c r="C1618" s="780"/>
      <c r="D1618" s="780"/>
      <c r="E1618" s="780"/>
      <c r="F1618" s="780"/>
      <c r="G1618" s="780"/>
      <c r="H1618" s="780"/>
      <c r="I1618" s="780"/>
      <c r="J1618" s="780"/>
      <c r="K1618" s="780"/>
      <c r="L1618" s="780"/>
      <c r="M1618" s="780"/>
      <c r="N1618" s="780"/>
      <c r="O1618" s="780"/>
      <c r="P1618" s="780"/>
      <c r="Q1618" s="781"/>
      <c r="R1618" s="778"/>
      <c r="S1618" s="778"/>
      <c r="T1618" s="778"/>
      <c r="U1618" s="778"/>
      <c r="V1618" s="778"/>
      <c r="W1618" s="778"/>
      <c r="X1618" s="778"/>
      <c r="Y1618" s="778"/>
      <c r="Z1618" s="778"/>
      <c r="AA1618" s="778"/>
      <c r="AB1618" s="778"/>
      <c r="AC1618" s="778"/>
      <c r="AD1618" s="778"/>
      <c r="AE1618" s="778"/>
      <c r="AF1618" s="778"/>
      <c r="AG1618" s="778"/>
      <c r="AH1618" s="778"/>
      <c r="AI1618" s="778"/>
      <c r="AJ1618" s="778"/>
      <c r="AK1618" s="778"/>
      <c r="AL1618" s="778"/>
      <c r="AM1618" s="778"/>
      <c r="AN1618" s="778"/>
      <c r="AO1618" s="778"/>
      <c r="AP1618" s="778"/>
      <c r="AQ1618" s="778"/>
      <c r="AR1618" s="778"/>
      <c r="AS1618" s="778"/>
      <c r="AT1618" s="778"/>
      <c r="AU1618" s="778"/>
      <c r="AV1618" s="778"/>
      <c r="AW1618" s="778"/>
      <c r="AX1618" s="778"/>
      <c r="AY1618" s="778"/>
      <c r="AZ1618" s="778"/>
      <c r="BA1618" s="778"/>
      <c r="BB1618" s="778"/>
      <c r="BC1618" s="778"/>
      <c r="BD1618" s="778"/>
      <c r="BE1618" s="778"/>
      <c r="BF1618" s="778"/>
      <c r="BG1618" s="778"/>
      <c r="BH1618" s="778"/>
      <c r="BI1618" s="778"/>
      <c r="BJ1618" s="778"/>
      <c r="BK1618" s="778"/>
      <c r="BL1618" s="778"/>
      <c r="BM1618" s="778"/>
      <c r="BN1618" s="778"/>
      <c r="BO1618" s="778"/>
      <c r="BP1618" s="778"/>
      <c r="BQ1618" s="778"/>
      <c r="BR1618" s="778"/>
      <c r="BS1618" s="778"/>
      <c r="BT1618" s="778"/>
      <c r="BU1618" s="778"/>
      <c r="BV1618" s="778"/>
      <c r="BW1618" s="778"/>
      <c r="BX1618" s="778"/>
      <c r="BY1618" s="778"/>
      <c r="BZ1618" s="778"/>
      <c r="CA1618" s="778"/>
      <c r="CB1618" s="778"/>
      <c r="CC1618" s="778"/>
      <c r="CD1618" s="778"/>
      <c r="CE1618" s="778"/>
      <c r="CF1618" s="778"/>
      <c r="CG1618" s="778"/>
      <c r="CH1618" s="778"/>
      <c r="CI1618" s="778"/>
      <c r="CJ1618" s="778"/>
      <c r="CK1618" s="778"/>
      <c r="CL1618" s="778"/>
      <c r="CM1618" s="778"/>
      <c r="CN1618" s="778"/>
      <c r="CO1618" s="778"/>
      <c r="CP1618" s="778"/>
      <c r="CQ1618" s="778"/>
      <c r="CR1618" s="778"/>
      <c r="CS1618" s="778"/>
      <c r="CT1618" s="778"/>
      <c r="CU1618" s="778"/>
      <c r="CV1618" s="778"/>
      <c r="CW1618" s="778"/>
      <c r="CX1618" s="778"/>
      <c r="CY1618" s="778"/>
      <c r="CZ1618" s="778"/>
      <c r="DA1618" s="778"/>
      <c r="DB1618" s="778"/>
      <c r="DC1618" s="778"/>
      <c r="DD1618" s="778"/>
      <c r="DE1618" s="778"/>
      <c r="DF1618" s="778"/>
      <c r="DG1618" s="778"/>
      <c r="DH1618" s="778"/>
      <c r="DI1618" s="778"/>
      <c r="DJ1618" s="778"/>
      <c r="DK1618" s="778"/>
      <c r="DL1618" s="778"/>
      <c r="DM1618" s="778"/>
      <c r="DN1618" s="778"/>
      <c r="DO1618" s="778"/>
      <c r="DP1618" s="778"/>
      <c r="DQ1618" s="778"/>
      <c r="DR1618" s="778"/>
      <c r="DS1618" s="778"/>
      <c r="DT1618" s="778"/>
      <c r="DU1618" s="778"/>
      <c r="DV1618" s="778"/>
      <c r="DW1618" s="778"/>
      <c r="DX1618" s="778"/>
      <c r="DY1618" s="778"/>
      <c r="DZ1618" s="778"/>
      <c r="EA1618" s="778"/>
      <c r="EB1618" s="778"/>
      <c r="EC1618" s="778"/>
      <c r="ED1618" s="778"/>
      <c r="EE1618" s="778"/>
      <c r="EF1618" s="778"/>
      <c r="EG1618" s="778"/>
      <c r="EH1618" s="778"/>
      <c r="EI1618" s="778"/>
      <c r="EJ1618" s="778"/>
      <c r="EK1618" s="778"/>
      <c r="EL1618" s="778"/>
      <c r="EM1618" s="778"/>
      <c r="EN1618" s="778"/>
      <c r="EO1618" s="778"/>
      <c r="EP1618" s="778"/>
      <c r="EQ1618" s="778"/>
      <c r="ER1618" s="778"/>
      <c r="ES1618" s="778"/>
      <c r="ET1618" s="778"/>
      <c r="EU1618" s="778"/>
      <c r="EV1618" s="778"/>
      <c r="EW1618" s="778"/>
      <c r="EX1618" s="778"/>
      <c r="EY1618" s="778"/>
      <c r="EZ1618" s="778"/>
      <c r="FA1618" s="778"/>
      <c r="FB1618" s="778"/>
      <c r="FC1618" s="778"/>
      <c r="FD1618" s="778"/>
      <c r="FE1618" s="778"/>
      <c r="FF1618" s="778"/>
      <c r="FG1618" s="778"/>
      <c r="FH1618" s="778"/>
      <c r="FI1618" s="778"/>
      <c r="FJ1618" s="778"/>
      <c r="FK1618" s="778"/>
      <c r="FL1618" s="778"/>
      <c r="FM1618" s="778"/>
      <c r="FN1618" s="778"/>
      <c r="FO1618" s="778"/>
      <c r="FP1618" s="778"/>
      <c r="FQ1618" s="778"/>
      <c r="FR1618" s="778"/>
      <c r="FS1618" s="778"/>
      <c r="FT1618" s="778"/>
      <c r="FU1618" s="778"/>
      <c r="FV1618" s="778"/>
      <c r="FW1618" s="778"/>
      <c r="FX1618" s="778"/>
      <c r="FY1618" s="778"/>
      <c r="FZ1618" s="778"/>
      <c r="GA1618" s="778"/>
      <c r="GB1618" s="778"/>
      <c r="GC1618" s="778"/>
      <c r="GD1618" s="778"/>
      <c r="GE1618" s="778"/>
      <c r="GF1618" s="778"/>
      <c r="GG1618" s="778"/>
      <c r="GH1618" s="778"/>
      <c r="GI1618" s="778"/>
      <c r="GJ1618" s="778"/>
      <c r="GK1618" s="778"/>
      <c r="GL1618" s="778"/>
      <c r="GM1618" s="778"/>
      <c r="GN1618" s="778"/>
      <c r="GO1618" s="778"/>
      <c r="GP1618" s="778"/>
      <c r="GQ1618" s="778"/>
      <c r="GR1618" s="778"/>
      <c r="GS1618" s="778"/>
      <c r="GT1618" s="778"/>
      <c r="GU1618" s="778"/>
      <c r="GV1618" s="778"/>
      <c r="GW1618" s="778"/>
      <c r="GX1618" s="778"/>
      <c r="GY1618" s="778"/>
      <c r="GZ1618" s="778"/>
      <c r="HA1618" s="778"/>
      <c r="HB1618" s="778"/>
      <c r="HC1618" s="778"/>
      <c r="HD1618" s="778"/>
      <c r="HE1618" s="778"/>
      <c r="HF1618" s="778"/>
      <c r="HG1618" s="778"/>
      <c r="HH1618" s="778"/>
    </row>
    <row r="1619" spans="1:216" s="782" customFormat="1">
      <c r="A1619" s="779"/>
      <c r="B1619" s="780"/>
      <c r="C1619" s="780"/>
      <c r="D1619" s="780"/>
      <c r="E1619" s="780"/>
      <c r="F1619" s="780"/>
      <c r="G1619" s="780"/>
      <c r="H1619" s="780"/>
      <c r="I1619" s="780"/>
      <c r="J1619" s="780"/>
      <c r="K1619" s="780"/>
      <c r="L1619" s="780"/>
      <c r="M1619" s="780"/>
      <c r="N1619" s="780"/>
      <c r="O1619" s="780"/>
      <c r="P1619" s="780"/>
      <c r="Q1619" s="781"/>
      <c r="R1619" s="778"/>
      <c r="S1619" s="778"/>
      <c r="T1619" s="778"/>
      <c r="U1619" s="778"/>
      <c r="V1619" s="778"/>
      <c r="W1619" s="778"/>
      <c r="X1619" s="778"/>
      <c r="Y1619" s="778"/>
      <c r="Z1619" s="778"/>
      <c r="AA1619" s="778"/>
      <c r="AB1619" s="778"/>
      <c r="AC1619" s="778"/>
      <c r="AD1619" s="778"/>
      <c r="AE1619" s="778"/>
      <c r="AF1619" s="778"/>
      <c r="AG1619" s="778"/>
      <c r="AH1619" s="778"/>
      <c r="AI1619" s="778"/>
      <c r="AJ1619" s="778"/>
      <c r="AK1619" s="778"/>
      <c r="AL1619" s="778"/>
      <c r="AM1619" s="778"/>
      <c r="AN1619" s="778"/>
      <c r="AO1619" s="778"/>
      <c r="AP1619" s="778"/>
      <c r="AQ1619" s="778"/>
      <c r="AR1619" s="778"/>
      <c r="AS1619" s="778"/>
      <c r="AT1619" s="778"/>
      <c r="AU1619" s="778"/>
      <c r="AV1619" s="778"/>
      <c r="AW1619" s="778"/>
      <c r="AX1619" s="778"/>
      <c r="AY1619" s="778"/>
      <c r="AZ1619" s="778"/>
      <c r="BA1619" s="778"/>
      <c r="BB1619" s="778"/>
      <c r="BC1619" s="778"/>
      <c r="BD1619" s="778"/>
      <c r="BE1619" s="778"/>
      <c r="BF1619" s="778"/>
      <c r="BG1619" s="778"/>
      <c r="BH1619" s="778"/>
      <c r="BI1619" s="778"/>
      <c r="BJ1619" s="778"/>
      <c r="BK1619" s="778"/>
      <c r="BL1619" s="778"/>
      <c r="BM1619" s="778"/>
      <c r="BN1619" s="778"/>
      <c r="BO1619" s="778"/>
      <c r="BP1619" s="778"/>
      <c r="BQ1619" s="778"/>
      <c r="BR1619" s="778"/>
      <c r="BS1619" s="778"/>
      <c r="BT1619" s="778"/>
      <c r="BU1619" s="778"/>
      <c r="BV1619" s="778"/>
      <c r="BW1619" s="778"/>
      <c r="BX1619" s="778"/>
      <c r="BY1619" s="778"/>
      <c r="BZ1619" s="778"/>
      <c r="CA1619" s="778"/>
      <c r="CB1619" s="778"/>
      <c r="CC1619" s="778"/>
      <c r="CD1619" s="778"/>
      <c r="CE1619" s="778"/>
      <c r="CF1619" s="778"/>
      <c r="CG1619" s="778"/>
      <c r="CH1619" s="778"/>
      <c r="CI1619" s="778"/>
      <c r="CJ1619" s="778"/>
      <c r="CK1619" s="778"/>
      <c r="CL1619" s="778"/>
      <c r="CM1619" s="778"/>
      <c r="CN1619" s="778"/>
      <c r="CO1619" s="778"/>
      <c r="CP1619" s="778"/>
      <c r="CQ1619" s="778"/>
      <c r="CR1619" s="778"/>
      <c r="CS1619" s="778"/>
      <c r="CT1619" s="778"/>
      <c r="CU1619" s="778"/>
      <c r="CV1619" s="778"/>
      <c r="CW1619" s="778"/>
      <c r="CX1619" s="778"/>
      <c r="CY1619" s="778"/>
      <c r="CZ1619" s="778"/>
      <c r="DA1619" s="778"/>
      <c r="DB1619" s="778"/>
      <c r="DC1619" s="778"/>
      <c r="DD1619" s="778"/>
      <c r="DE1619" s="778"/>
      <c r="DF1619" s="778"/>
      <c r="DG1619" s="778"/>
      <c r="DH1619" s="778"/>
      <c r="DI1619" s="778"/>
      <c r="DJ1619" s="778"/>
      <c r="DK1619" s="778"/>
      <c r="DL1619" s="778"/>
      <c r="DM1619" s="778"/>
      <c r="DN1619" s="778"/>
      <c r="DO1619" s="778"/>
      <c r="DP1619" s="778"/>
      <c r="DQ1619" s="778"/>
      <c r="DR1619" s="778"/>
      <c r="DS1619" s="778"/>
      <c r="DT1619" s="778"/>
      <c r="DU1619" s="778"/>
      <c r="DV1619" s="778"/>
      <c r="DW1619" s="778"/>
      <c r="DX1619" s="778"/>
      <c r="DY1619" s="778"/>
      <c r="DZ1619" s="778"/>
      <c r="EA1619" s="778"/>
      <c r="EB1619" s="778"/>
      <c r="EC1619" s="778"/>
      <c r="ED1619" s="778"/>
      <c r="EE1619" s="778"/>
      <c r="EF1619" s="778"/>
      <c r="EG1619" s="778"/>
      <c r="EH1619" s="778"/>
      <c r="EI1619" s="778"/>
      <c r="EJ1619" s="778"/>
      <c r="EK1619" s="778"/>
      <c r="EL1619" s="778"/>
      <c r="EM1619" s="778"/>
      <c r="EN1619" s="778"/>
      <c r="EO1619" s="778"/>
      <c r="EP1619" s="778"/>
      <c r="EQ1619" s="778"/>
      <c r="ER1619" s="778"/>
      <c r="ES1619" s="778"/>
      <c r="ET1619" s="778"/>
      <c r="EU1619" s="778"/>
      <c r="EV1619" s="778"/>
      <c r="EW1619" s="778"/>
      <c r="EX1619" s="778"/>
      <c r="EY1619" s="778"/>
      <c r="EZ1619" s="778"/>
      <c r="FA1619" s="778"/>
      <c r="FB1619" s="778"/>
      <c r="FC1619" s="778"/>
      <c r="FD1619" s="778"/>
      <c r="FE1619" s="778"/>
      <c r="FF1619" s="778"/>
      <c r="FG1619" s="778"/>
      <c r="FH1619" s="778"/>
      <c r="FI1619" s="778"/>
      <c r="FJ1619" s="778"/>
      <c r="FK1619" s="778"/>
      <c r="FL1619" s="778"/>
      <c r="FM1619" s="778"/>
      <c r="FN1619" s="778"/>
      <c r="FO1619" s="778"/>
      <c r="FP1619" s="778"/>
      <c r="FQ1619" s="778"/>
      <c r="FR1619" s="778"/>
      <c r="FS1619" s="778"/>
      <c r="FT1619" s="778"/>
      <c r="FU1619" s="778"/>
      <c r="FV1619" s="778"/>
      <c r="FW1619" s="778"/>
      <c r="FX1619" s="778"/>
      <c r="FY1619" s="778"/>
      <c r="FZ1619" s="778"/>
      <c r="GA1619" s="778"/>
      <c r="GB1619" s="778"/>
      <c r="GC1619" s="778"/>
      <c r="GD1619" s="778"/>
      <c r="GE1619" s="778"/>
      <c r="GF1619" s="778"/>
      <c r="GG1619" s="778"/>
      <c r="GH1619" s="778"/>
      <c r="GI1619" s="778"/>
      <c r="GJ1619" s="778"/>
      <c r="GK1619" s="778"/>
      <c r="GL1619" s="778"/>
      <c r="GM1619" s="778"/>
      <c r="GN1619" s="778"/>
      <c r="GO1619" s="778"/>
      <c r="GP1619" s="778"/>
      <c r="GQ1619" s="778"/>
      <c r="GR1619" s="778"/>
      <c r="GS1619" s="778"/>
      <c r="GT1619" s="778"/>
      <c r="GU1619" s="778"/>
      <c r="GV1619" s="778"/>
      <c r="GW1619" s="778"/>
      <c r="GX1619" s="778"/>
      <c r="GY1619" s="778"/>
      <c r="GZ1619" s="778"/>
      <c r="HA1619" s="778"/>
      <c r="HB1619" s="778"/>
      <c r="HC1619" s="778"/>
      <c r="HD1619" s="778"/>
      <c r="HE1619" s="778"/>
      <c r="HF1619" s="778"/>
      <c r="HG1619" s="778"/>
      <c r="HH1619" s="778"/>
    </row>
    <row r="1620" spans="1:216" s="782" customFormat="1">
      <c r="A1620" s="779"/>
      <c r="B1620" s="780"/>
      <c r="C1620" s="780"/>
      <c r="D1620" s="780"/>
      <c r="E1620" s="780"/>
      <c r="F1620" s="780"/>
      <c r="G1620" s="780"/>
      <c r="H1620" s="780"/>
      <c r="I1620" s="780"/>
      <c r="J1620" s="780"/>
      <c r="K1620" s="780"/>
      <c r="L1620" s="780"/>
      <c r="M1620" s="780"/>
      <c r="N1620" s="780"/>
      <c r="O1620" s="780"/>
      <c r="P1620" s="780"/>
      <c r="Q1620" s="781"/>
      <c r="R1620" s="778"/>
      <c r="S1620" s="778"/>
      <c r="T1620" s="778"/>
      <c r="U1620" s="778"/>
      <c r="V1620" s="778"/>
      <c r="W1620" s="778"/>
      <c r="X1620" s="778"/>
      <c r="Y1620" s="778"/>
      <c r="Z1620" s="778"/>
      <c r="AA1620" s="778"/>
      <c r="AB1620" s="778"/>
      <c r="AC1620" s="778"/>
      <c r="AD1620" s="778"/>
      <c r="AE1620" s="778"/>
      <c r="AF1620" s="778"/>
      <c r="AG1620" s="778"/>
      <c r="AH1620" s="778"/>
      <c r="AI1620" s="778"/>
      <c r="AJ1620" s="778"/>
      <c r="AK1620" s="778"/>
      <c r="AL1620" s="778"/>
      <c r="AM1620" s="778"/>
      <c r="AN1620" s="778"/>
      <c r="AO1620" s="778"/>
      <c r="AP1620" s="778"/>
      <c r="AQ1620" s="778"/>
      <c r="AR1620" s="778"/>
      <c r="AS1620" s="778"/>
      <c r="AT1620" s="778"/>
      <c r="AU1620" s="778"/>
      <c r="AV1620" s="778"/>
      <c r="AW1620" s="778"/>
      <c r="AX1620" s="778"/>
      <c r="AY1620" s="778"/>
      <c r="AZ1620" s="778"/>
      <c r="BA1620" s="778"/>
      <c r="BB1620" s="778"/>
      <c r="BC1620" s="778"/>
      <c r="BD1620" s="778"/>
      <c r="BE1620" s="778"/>
      <c r="BF1620" s="778"/>
      <c r="BG1620" s="778"/>
      <c r="BH1620" s="778"/>
      <c r="BI1620" s="778"/>
      <c r="BJ1620" s="778"/>
      <c r="BK1620" s="778"/>
      <c r="BL1620" s="778"/>
      <c r="BM1620" s="778"/>
      <c r="BN1620" s="778"/>
      <c r="BO1620" s="778"/>
      <c r="BP1620" s="778"/>
      <c r="BQ1620" s="778"/>
      <c r="BR1620" s="778"/>
      <c r="BS1620" s="778"/>
      <c r="BT1620" s="778"/>
      <c r="BU1620" s="778"/>
      <c r="BV1620" s="778"/>
      <c r="BW1620" s="778"/>
      <c r="BX1620" s="778"/>
      <c r="BY1620" s="778"/>
      <c r="BZ1620" s="778"/>
      <c r="CA1620" s="778"/>
      <c r="CB1620" s="778"/>
      <c r="CC1620" s="778"/>
      <c r="CD1620" s="778"/>
      <c r="CE1620" s="778"/>
      <c r="CF1620" s="778"/>
      <c r="CG1620" s="778"/>
      <c r="CH1620" s="778"/>
      <c r="CI1620" s="778"/>
      <c r="CJ1620" s="778"/>
      <c r="CK1620" s="778"/>
      <c r="CL1620" s="778"/>
      <c r="CM1620" s="778"/>
      <c r="CN1620" s="778"/>
      <c r="CO1620" s="778"/>
      <c r="CP1620" s="778"/>
      <c r="CQ1620" s="778"/>
      <c r="CR1620" s="778"/>
      <c r="CS1620" s="778"/>
      <c r="CT1620" s="778"/>
      <c r="CU1620" s="778"/>
      <c r="CV1620" s="778"/>
      <c r="CW1620" s="778"/>
      <c r="CX1620" s="778"/>
      <c r="CY1620" s="778"/>
      <c r="CZ1620" s="778"/>
      <c r="DA1620" s="778"/>
      <c r="DB1620" s="778"/>
      <c r="DC1620" s="778"/>
      <c r="DD1620" s="778"/>
      <c r="DE1620" s="778"/>
      <c r="DF1620" s="778"/>
      <c r="DG1620" s="778"/>
      <c r="DH1620" s="778"/>
      <c r="DI1620" s="778"/>
      <c r="DJ1620" s="778"/>
      <c r="DK1620" s="778"/>
      <c r="DL1620" s="778"/>
      <c r="DM1620" s="778"/>
      <c r="DN1620" s="778"/>
      <c r="DO1620" s="778"/>
      <c r="DP1620" s="778"/>
      <c r="DQ1620" s="778"/>
      <c r="DR1620" s="778"/>
      <c r="DS1620" s="778"/>
      <c r="DT1620" s="778"/>
      <c r="DU1620" s="778"/>
      <c r="DV1620" s="778"/>
      <c r="DW1620" s="778"/>
      <c r="DX1620" s="778"/>
      <c r="DY1620" s="778"/>
      <c r="DZ1620" s="778"/>
      <c r="EA1620" s="778"/>
      <c r="EB1620" s="778"/>
      <c r="EC1620" s="778"/>
      <c r="ED1620" s="778"/>
      <c r="EE1620" s="778"/>
      <c r="EF1620" s="778"/>
      <c r="EG1620" s="778"/>
      <c r="EH1620" s="778"/>
      <c r="EI1620" s="778"/>
      <c r="EJ1620" s="778"/>
      <c r="EK1620" s="778"/>
      <c r="EL1620" s="778"/>
      <c r="EM1620" s="778"/>
      <c r="EN1620" s="778"/>
      <c r="EO1620" s="778"/>
      <c r="EP1620" s="778"/>
      <c r="EQ1620" s="778"/>
      <c r="ER1620" s="778"/>
      <c r="ES1620" s="778"/>
      <c r="ET1620" s="778"/>
      <c r="EU1620" s="778"/>
      <c r="EV1620" s="778"/>
      <c r="EW1620" s="778"/>
      <c r="EX1620" s="778"/>
      <c r="EY1620" s="778"/>
      <c r="EZ1620" s="778"/>
      <c r="FA1620" s="778"/>
      <c r="FB1620" s="778"/>
      <c r="FC1620" s="778"/>
      <c r="FD1620" s="778"/>
      <c r="FE1620" s="778"/>
      <c r="FF1620" s="778"/>
      <c r="FG1620" s="778"/>
      <c r="FH1620" s="778"/>
      <c r="FI1620" s="778"/>
      <c r="FJ1620" s="778"/>
      <c r="FK1620" s="778"/>
      <c r="FL1620" s="778"/>
      <c r="FM1620" s="778"/>
      <c r="FN1620" s="778"/>
      <c r="FO1620" s="778"/>
      <c r="FP1620" s="778"/>
      <c r="FQ1620" s="778"/>
      <c r="FR1620" s="778"/>
      <c r="FS1620" s="778"/>
      <c r="FT1620" s="778"/>
      <c r="FU1620" s="778"/>
      <c r="FV1620" s="778"/>
      <c r="FW1620" s="778"/>
      <c r="FX1620" s="778"/>
      <c r="FY1620" s="778"/>
      <c r="FZ1620" s="778"/>
      <c r="GA1620" s="778"/>
      <c r="GB1620" s="778"/>
      <c r="GC1620" s="778"/>
      <c r="GD1620" s="778"/>
      <c r="GE1620" s="778"/>
      <c r="GF1620" s="778"/>
      <c r="GG1620" s="778"/>
      <c r="GH1620" s="778"/>
      <c r="GI1620" s="778"/>
      <c r="GJ1620" s="778"/>
      <c r="GK1620" s="778"/>
      <c r="GL1620" s="778"/>
      <c r="GM1620" s="778"/>
      <c r="GN1620" s="778"/>
      <c r="GO1620" s="778"/>
      <c r="GP1620" s="778"/>
      <c r="GQ1620" s="778"/>
      <c r="GR1620" s="778"/>
      <c r="GS1620" s="778"/>
      <c r="GT1620" s="778"/>
      <c r="GU1620" s="778"/>
      <c r="GV1620" s="778"/>
      <c r="GW1620" s="778"/>
      <c r="GX1620" s="778"/>
      <c r="GY1620" s="778"/>
      <c r="GZ1620" s="778"/>
      <c r="HA1620" s="778"/>
      <c r="HB1620" s="778"/>
      <c r="HC1620" s="778"/>
      <c r="HD1620" s="778"/>
      <c r="HE1620" s="778"/>
      <c r="HF1620" s="778"/>
      <c r="HG1620" s="778"/>
      <c r="HH1620" s="778"/>
    </row>
    <row r="1621" spans="1:216" s="782" customFormat="1">
      <c r="A1621" s="779"/>
      <c r="B1621" s="780"/>
      <c r="C1621" s="780"/>
      <c r="D1621" s="780"/>
      <c r="E1621" s="780"/>
      <c r="F1621" s="780"/>
      <c r="G1621" s="780"/>
      <c r="H1621" s="780"/>
      <c r="I1621" s="780"/>
      <c r="J1621" s="780"/>
      <c r="K1621" s="780"/>
      <c r="L1621" s="780"/>
      <c r="M1621" s="780"/>
      <c r="N1621" s="780"/>
      <c r="O1621" s="780"/>
      <c r="P1621" s="780"/>
      <c r="Q1621" s="781"/>
      <c r="R1621" s="778"/>
      <c r="S1621" s="778"/>
      <c r="T1621" s="778"/>
      <c r="U1621" s="778"/>
      <c r="V1621" s="778"/>
      <c r="W1621" s="778"/>
      <c r="X1621" s="778"/>
      <c r="Y1621" s="778"/>
      <c r="Z1621" s="778"/>
      <c r="AA1621" s="778"/>
      <c r="AB1621" s="778"/>
      <c r="AC1621" s="778"/>
      <c r="AD1621" s="778"/>
      <c r="AE1621" s="778"/>
      <c r="AF1621" s="778"/>
      <c r="AG1621" s="778"/>
      <c r="AH1621" s="778"/>
      <c r="AI1621" s="778"/>
      <c r="AJ1621" s="778"/>
      <c r="AK1621" s="778"/>
      <c r="AL1621" s="778"/>
      <c r="AM1621" s="778"/>
      <c r="AN1621" s="778"/>
      <c r="AO1621" s="778"/>
      <c r="AP1621" s="778"/>
      <c r="AQ1621" s="778"/>
      <c r="AR1621" s="778"/>
      <c r="AS1621" s="778"/>
      <c r="AT1621" s="778"/>
      <c r="AU1621" s="778"/>
      <c r="AV1621" s="778"/>
      <c r="AW1621" s="778"/>
      <c r="AX1621" s="778"/>
      <c r="AY1621" s="778"/>
      <c r="AZ1621" s="778"/>
      <c r="BA1621" s="778"/>
      <c r="BB1621" s="778"/>
      <c r="BC1621" s="778"/>
      <c r="BD1621" s="778"/>
      <c r="BE1621" s="778"/>
      <c r="BF1621" s="778"/>
      <c r="BG1621" s="778"/>
      <c r="BH1621" s="778"/>
      <c r="BI1621" s="778"/>
      <c r="BJ1621" s="778"/>
      <c r="BK1621" s="778"/>
      <c r="BL1621" s="778"/>
      <c r="BM1621" s="778"/>
      <c r="BN1621" s="778"/>
      <c r="BO1621" s="778"/>
      <c r="BP1621" s="778"/>
      <c r="BQ1621" s="778"/>
      <c r="BR1621" s="778"/>
      <c r="BS1621" s="778"/>
      <c r="BT1621" s="778"/>
      <c r="BU1621" s="778"/>
      <c r="BV1621" s="778"/>
      <c r="BW1621" s="778"/>
      <c r="BX1621" s="778"/>
      <c r="BY1621" s="778"/>
      <c r="BZ1621" s="778"/>
      <c r="CA1621" s="778"/>
      <c r="CB1621" s="778"/>
      <c r="CC1621" s="778"/>
      <c r="CD1621" s="778"/>
      <c r="CE1621" s="778"/>
      <c r="CF1621" s="778"/>
      <c r="CG1621" s="778"/>
      <c r="CH1621" s="778"/>
      <c r="CI1621" s="778"/>
      <c r="CJ1621" s="778"/>
      <c r="CK1621" s="778"/>
      <c r="CL1621" s="778"/>
      <c r="CM1621" s="778"/>
      <c r="CN1621" s="778"/>
      <c r="CO1621" s="778"/>
      <c r="CP1621" s="778"/>
      <c r="CQ1621" s="778"/>
      <c r="CR1621" s="778"/>
      <c r="CS1621" s="778"/>
      <c r="CT1621" s="778"/>
      <c r="CU1621" s="778"/>
      <c r="CV1621" s="778"/>
      <c r="CW1621" s="778"/>
      <c r="CX1621" s="778"/>
      <c r="CY1621" s="778"/>
      <c r="CZ1621" s="778"/>
      <c r="DA1621" s="778"/>
      <c r="DB1621" s="778"/>
      <c r="DC1621" s="778"/>
      <c r="DD1621" s="778"/>
      <c r="DE1621" s="778"/>
      <c r="DF1621" s="778"/>
      <c r="DG1621" s="778"/>
      <c r="DH1621" s="778"/>
      <c r="DI1621" s="778"/>
      <c r="DJ1621" s="778"/>
      <c r="DK1621" s="778"/>
      <c r="DL1621" s="778"/>
      <c r="DM1621" s="778"/>
      <c r="DN1621" s="778"/>
      <c r="DO1621" s="778"/>
      <c r="DP1621" s="778"/>
      <c r="DQ1621" s="778"/>
      <c r="DR1621" s="778"/>
      <c r="DS1621" s="778"/>
      <c r="DT1621" s="778"/>
      <c r="DU1621" s="778"/>
      <c r="DV1621" s="778"/>
      <c r="DW1621" s="778"/>
      <c r="DX1621" s="778"/>
      <c r="DY1621" s="778"/>
      <c r="DZ1621" s="778"/>
      <c r="EA1621" s="778"/>
      <c r="EB1621" s="778"/>
      <c r="EC1621" s="778"/>
      <c r="ED1621" s="778"/>
      <c r="EE1621" s="778"/>
      <c r="EF1621" s="778"/>
      <c r="EG1621" s="778"/>
      <c r="EH1621" s="778"/>
      <c r="EI1621" s="778"/>
      <c r="EJ1621" s="778"/>
      <c r="EK1621" s="778"/>
      <c r="EL1621" s="778"/>
      <c r="EM1621" s="778"/>
      <c r="EN1621" s="778"/>
      <c r="EO1621" s="778"/>
      <c r="EP1621" s="778"/>
      <c r="EQ1621" s="778"/>
      <c r="ER1621" s="778"/>
      <c r="ES1621" s="778"/>
      <c r="ET1621" s="778"/>
      <c r="EU1621" s="778"/>
      <c r="EV1621" s="778"/>
      <c r="EW1621" s="778"/>
      <c r="EX1621" s="778"/>
      <c r="EY1621" s="778"/>
      <c r="EZ1621" s="778"/>
      <c r="FA1621" s="778"/>
      <c r="FB1621" s="778"/>
      <c r="FC1621" s="778"/>
      <c r="FD1621" s="778"/>
      <c r="FE1621" s="778"/>
      <c r="FF1621" s="778"/>
      <c r="FG1621" s="778"/>
      <c r="FH1621" s="778"/>
      <c r="FI1621" s="778"/>
      <c r="FJ1621" s="778"/>
      <c r="FK1621" s="778"/>
      <c r="FL1621" s="778"/>
      <c r="FM1621" s="778"/>
      <c r="FN1621" s="778"/>
      <c r="FO1621" s="778"/>
      <c r="FP1621" s="778"/>
      <c r="FQ1621" s="778"/>
      <c r="FR1621" s="778"/>
      <c r="FS1621" s="778"/>
      <c r="FT1621" s="778"/>
      <c r="FU1621" s="778"/>
      <c r="FV1621" s="778"/>
      <c r="FW1621" s="778"/>
      <c r="FX1621" s="778"/>
      <c r="FY1621" s="778"/>
      <c r="FZ1621" s="778"/>
      <c r="GA1621" s="778"/>
      <c r="GB1621" s="778"/>
      <c r="GC1621" s="778"/>
      <c r="GD1621" s="778"/>
      <c r="GE1621" s="778"/>
      <c r="GF1621" s="778"/>
      <c r="GG1621" s="778"/>
      <c r="GH1621" s="778"/>
      <c r="GI1621" s="778"/>
      <c r="GJ1621" s="778"/>
      <c r="GK1621" s="778"/>
      <c r="GL1621" s="778"/>
      <c r="GM1621" s="778"/>
      <c r="GN1621" s="778"/>
      <c r="GO1621" s="778"/>
      <c r="GP1621" s="778"/>
      <c r="GQ1621" s="778"/>
      <c r="GR1621" s="778"/>
      <c r="GS1621" s="778"/>
      <c r="GT1621" s="778"/>
      <c r="GU1621" s="778"/>
      <c r="GV1621" s="778"/>
      <c r="GW1621" s="778"/>
      <c r="GX1621" s="778"/>
      <c r="GY1621" s="778"/>
      <c r="GZ1621" s="778"/>
      <c r="HA1621" s="778"/>
      <c r="HB1621" s="778"/>
      <c r="HC1621" s="778"/>
      <c r="HD1621" s="778"/>
      <c r="HE1621" s="778"/>
      <c r="HF1621" s="778"/>
      <c r="HG1621" s="778"/>
      <c r="HH1621" s="778"/>
    </row>
    <row r="1622" spans="1:216" s="782" customFormat="1">
      <c r="A1622" s="779"/>
      <c r="B1622" s="780"/>
      <c r="C1622" s="780"/>
      <c r="D1622" s="780"/>
      <c r="E1622" s="780"/>
      <c r="F1622" s="780"/>
      <c r="G1622" s="780"/>
      <c r="H1622" s="780"/>
      <c r="I1622" s="780"/>
      <c r="J1622" s="780"/>
      <c r="K1622" s="780"/>
      <c r="L1622" s="780"/>
      <c r="M1622" s="780"/>
      <c r="N1622" s="780"/>
      <c r="O1622" s="780"/>
      <c r="P1622" s="780"/>
      <c r="Q1622" s="781"/>
      <c r="R1622" s="778"/>
      <c r="S1622" s="778"/>
      <c r="T1622" s="778"/>
      <c r="U1622" s="778"/>
      <c r="V1622" s="778"/>
      <c r="W1622" s="778"/>
      <c r="X1622" s="778"/>
      <c r="Y1622" s="778"/>
      <c r="Z1622" s="778"/>
      <c r="AA1622" s="778"/>
      <c r="AB1622" s="778"/>
      <c r="AC1622" s="778"/>
      <c r="AD1622" s="778"/>
      <c r="AE1622" s="778"/>
      <c r="AF1622" s="778"/>
      <c r="AG1622" s="778"/>
      <c r="AH1622" s="778"/>
      <c r="AI1622" s="778"/>
      <c r="AJ1622" s="778"/>
      <c r="AK1622" s="778"/>
      <c r="AL1622" s="778"/>
      <c r="AM1622" s="778"/>
      <c r="AN1622" s="778"/>
      <c r="AO1622" s="778"/>
      <c r="AP1622" s="778"/>
      <c r="AQ1622" s="778"/>
      <c r="AR1622" s="778"/>
      <c r="AS1622" s="778"/>
      <c r="AT1622" s="778"/>
      <c r="AU1622" s="778"/>
      <c r="AV1622" s="778"/>
      <c r="AW1622" s="778"/>
      <c r="AX1622" s="778"/>
      <c r="AY1622" s="778"/>
      <c r="AZ1622" s="778"/>
      <c r="BA1622" s="778"/>
      <c r="BB1622" s="778"/>
      <c r="BC1622" s="778"/>
      <c r="BD1622" s="778"/>
      <c r="BE1622" s="778"/>
      <c r="BF1622" s="778"/>
      <c r="BG1622" s="778"/>
      <c r="BH1622" s="778"/>
      <c r="BI1622" s="778"/>
      <c r="BJ1622" s="778"/>
      <c r="BK1622" s="778"/>
      <c r="BL1622" s="778"/>
      <c r="BM1622" s="778"/>
      <c r="BN1622" s="778"/>
      <c r="BO1622" s="778"/>
      <c r="BP1622" s="778"/>
      <c r="BQ1622" s="778"/>
      <c r="BR1622" s="778"/>
      <c r="BS1622" s="778"/>
      <c r="BT1622" s="778"/>
      <c r="BU1622" s="778"/>
      <c r="BV1622" s="778"/>
      <c r="BW1622" s="778"/>
      <c r="BX1622" s="778"/>
      <c r="BY1622" s="778"/>
      <c r="BZ1622" s="778"/>
      <c r="CA1622" s="778"/>
      <c r="CB1622" s="778"/>
      <c r="CC1622" s="778"/>
      <c r="CD1622" s="778"/>
      <c r="CE1622" s="778"/>
      <c r="CF1622" s="778"/>
      <c r="CG1622" s="778"/>
      <c r="CH1622" s="778"/>
      <c r="CI1622" s="778"/>
      <c r="CJ1622" s="778"/>
      <c r="CK1622" s="778"/>
      <c r="CL1622" s="778"/>
      <c r="CM1622" s="778"/>
      <c r="CN1622" s="778"/>
      <c r="CO1622" s="778"/>
      <c r="CP1622" s="778"/>
      <c r="CQ1622" s="778"/>
      <c r="CR1622" s="778"/>
      <c r="CS1622" s="778"/>
      <c r="CT1622" s="778"/>
      <c r="CU1622" s="778"/>
      <c r="CV1622" s="778"/>
      <c r="CW1622" s="778"/>
      <c r="CX1622" s="778"/>
      <c r="CY1622" s="778"/>
      <c r="CZ1622" s="778"/>
      <c r="DA1622" s="778"/>
      <c r="DB1622" s="778"/>
      <c r="DC1622" s="778"/>
      <c r="DD1622" s="778"/>
      <c r="DE1622" s="778"/>
      <c r="DF1622" s="778"/>
      <c r="DG1622" s="778"/>
      <c r="DH1622" s="778"/>
      <c r="DI1622" s="778"/>
      <c r="DJ1622" s="778"/>
      <c r="DK1622" s="778"/>
      <c r="DL1622" s="778"/>
      <c r="DM1622" s="778"/>
      <c r="DN1622" s="778"/>
      <c r="DO1622" s="778"/>
      <c r="DP1622" s="778"/>
      <c r="DQ1622" s="778"/>
      <c r="DR1622" s="778"/>
      <c r="DS1622" s="778"/>
      <c r="DT1622" s="778"/>
      <c r="DU1622" s="778"/>
      <c r="DV1622" s="778"/>
      <c r="DW1622" s="778"/>
      <c r="DX1622" s="778"/>
      <c r="DY1622" s="778"/>
      <c r="DZ1622" s="778"/>
      <c r="EA1622" s="778"/>
      <c r="EB1622" s="778"/>
      <c r="EC1622" s="778"/>
      <c r="ED1622" s="778"/>
      <c r="EE1622" s="778"/>
      <c r="EF1622" s="778"/>
      <c r="EG1622" s="778"/>
      <c r="EH1622" s="778"/>
      <c r="EI1622" s="778"/>
      <c r="EJ1622" s="778"/>
      <c r="EK1622" s="778"/>
      <c r="EL1622" s="778"/>
      <c r="EM1622" s="778"/>
      <c r="EN1622" s="778"/>
      <c r="EO1622" s="778"/>
      <c r="EP1622" s="778"/>
      <c r="EQ1622" s="778"/>
      <c r="ER1622" s="778"/>
      <c r="ES1622" s="778"/>
      <c r="ET1622" s="778"/>
      <c r="EU1622" s="778"/>
      <c r="EV1622" s="778"/>
      <c r="EW1622" s="778"/>
      <c r="EX1622" s="778"/>
      <c r="EY1622" s="778"/>
      <c r="EZ1622" s="778"/>
      <c r="FA1622" s="778"/>
      <c r="FB1622" s="778"/>
      <c r="FC1622" s="778"/>
      <c r="FD1622" s="778"/>
      <c r="FE1622" s="778"/>
      <c r="FF1622" s="778"/>
      <c r="FG1622" s="778"/>
      <c r="FH1622" s="778"/>
      <c r="FI1622" s="778"/>
      <c r="FJ1622" s="778"/>
      <c r="FK1622" s="778"/>
      <c r="FL1622" s="778"/>
      <c r="FM1622" s="778"/>
      <c r="FN1622" s="778"/>
      <c r="FO1622" s="778"/>
      <c r="FP1622" s="778"/>
      <c r="FQ1622" s="778"/>
      <c r="FR1622" s="778"/>
      <c r="FS1622" s="778"/>
      <c r="FT1622" s="778"/>
      <c r="FU1622" s="778"/>
      <c r="FV1622" s="778"/>
      <c r="FW1622" s="778"/>
      <c r="FX1622" s="778"/>
      <c r="FY1622" s="778"/>
      <c r="FZ1622" s="778"/>
      <c r="GA1622" s="778"/>
      <c r="GB1622" s="778"/>
      <c r="GC1622" s="778"/>
      <c r="GD1622" s="778"/>
      <c r="GE1622" s="778"/>
      <c r="GF1622" s="778"/>
      <c r="GG1622" s="778"/>
      <c r="GH1622" s="778"/>
      <c r="GI1622" s="778"/>
      <c r="GJ1622" s="778"/>
      <c r="GK1622" s="778"/>
      <c r="GL1622" s="778"/>
      <c r="GM1622" s="778"/>
      <c r="GN1622" s="778"/>
      <c r="GO1622" s="778"/>
      <c r="GP1622" s="778"/>
      <c r="GQ1622" s="778"/>
      <c r="GR1622" s="778"/>
      <c r="GS1622" s="778"/>
      <c r="GT1622" s="778"/>
      <c r="GU1622" s="778"/>
      <c r="GV1622" s="778"/>
      <c r="GW1622" s="778"/>
      <c r="GX1622" s="778"/>
      <c r="GY1622" s="778"/>
      <c r="GZ1622" s="778"/>
      <c r="HA1622" s="778"/>
      <c r="HB1622" s="778"/>
      <c r="HC1622" s="778"/>
      <c r="HD1622" s="778"/>
      <c r="HE1622" s="778"/>
      <c r="HF1622" s="778"/>
      <c r="HG1622" s="778"/>
      <c r="HH1622" s="778"/>
    </row>
    <row r="1623" spans="1:216" s="782" customFormat="1">
      <c r="A1623" s="779"/>
      <c r="B1623" s="780"/>
      <c r="C1623" s="780"/>
      <c r="D1623" s="780"/>
      <c r="E1623" s="780"/>
      <c r="F1623" s="780"/>
      <c r="G1623" s="780"/>
      <c r="H1623" s="780"/>
      <c r="I1623" s="780"/>
      <c r="J1623" s="780"/>
      <c r="K1623" s="780"/>
      <c r="L1623" s="780"/>
      <c r="M1623" s="780"/>
      <c r="N1623" s="780"/>
      <c r="O1623" s="780"/>
      <c r="P1623" s="780"/>
      <c r="Q1623" s="781"/>
      <c r="R1623" s="778"/>
      <c r="S1623" s="778"/>
      <c r="T1623" s="778"/>
      <c r="U1623" s="778"/>
      <c r="V1623" s="778"/>
      <c r="W1623" s="778"/>
      <c r="X1623" s="778"/>
      <c r="Y1623" s="778"/>
      <c r="Z1623" s="778"/>
      <c r="AA1623" s="778"/>
      <c r="AB1623" s="778"/>
      <c r="AC1623" s="778"/>
      <c r="AD1623" s="778"/>
      <c r="AE1623" s="778"/>
      <c r="AF1623" s="778"/>
      <c r="AG1623" s="778"/>
      <c r="AH1623" s="778"/>
      <c r="AI1623" s="778"/>
      <c r="AJ1623" s="778"/>
      <c r="AK1623" s="778"/>
      <c r="AL1623" s="778"/>
      <c r="AM1623" s="778"/>
      <c r="AN1623" s="778"/>
      <c r="AO1623" s="778"/>
      <c r="AP1623" s="778"/>
      <c r="AQ1623" s="778"/>
      <c r="AR1623" s="778"/>
      <c r="AS1623" s="778"/>
      <c r="AT1623" s="778"/>
      <c r="AU1623" s="778"/>
      <c r="AV1623" s="778"/>
      <c r="AW1623" s="778"/>
      <c r="AX1623" s="778"/>
      <c r="AY1623" s="778"/>
      <c r="AZ1623" s="778"/>
      <c r="BA1623" s="778"/>
      <c r="BB1623" s="778"/>
      <c r="BC1623" s="778"/>
      <c r="BD1623" s="778"/>
      <c r="BE1623" s="778"/>
      <c r="BF1623" s="778"/>
      <c r="BG1623" s="778"/>
      <c r="BH1623" s="778"/>
      <c r="BI1623" s="778"/>
      <c r="BJ1623" s="778"/>
      <c r="BK1623" s="778"/>
      <c r="BL1623" s="778"/>
      <c r="BM1623" s="778"/>
      <c r="BN1623" s="778"/>
      <c r="BO1623" s="778"/>
      <c r="BP1623" s="778"/>
      <c r="BQ1623" s="778"/>
      <c r="BR1623" s="778"/>
      <c r="BS1623" s="778"/>
      <c r="BT1623" s="778"/>
      <c r="BU1623" s="778"/>
      <c r="BV1623" s="778"/>
      <c r="BW1623" s="778"/>
      <c r="BX1623" s="778"/>
      <c r="BY1623" s="778"/>
      <c r="BZ1623" s="778"/>
      <c r="CA1623" s="778"/>
      <c r="CB1623" s="778"/>
      <c r="CC1623" s="778"/>
      <c r="CD1623" s="778"/>
      <c r="CE1623" s="778"/>
      <c r="CF1623" s="778"/>
      <c r="CG1623" s="778"/>
      <c r="CH1623" s="778"/>
      <c r="CI1623" s="778"/>
      <c r="CJ1623" s="778"/>
      <c r="CK1623" s="778"/>
      <c r="CL1623" s="778"/>
      <c r="CM1623" s="778"/>
      <c r="CN1623" s="778"/>
      <c r="CO1623" s="778"/>
      <c r="CP1623" s="778"/>
      <c r="CQ1623" s="778"/>
      <c r="CR1623" s="778"/>
      <c r="CS1623" s="778"/>
      <c r="CT1623" s="778"/>
      <c r="CU1623" s="778"/>
      <c r="CV1623" s="778"/>
      <c r="CW1623" s="778"/>
      <c r="CX1623" s="778"/>
      <c r="CY1623" s="778"/>
      <c r="CZ1623" s="778"/>
      <c r="DA1623" s="778"/>
      <c r="DB1623" s="778"/>
      <c r="DC1623" s="778"/>
      <c r="DD1623" s="778"/>
      <c r="DE1623" s="778"/>
      <c r="DF1623" s="778"/>
      <c r="DG1623" s="778"/>
      <c r="DH1623" s="778"/>
      <c r="DI1623" s="778"/>
      <c r="DJ1623" s="778"/>
      <c r="DK1623" s="778"/>
      <c r="DL1623" s="778"/>
      <c r="DM1623" s="778"/>
      <c r="DN1623" s="778"/>
      <c r="DO1623" s="778"/>
      <c r="DP1623" s="778"/>
      <c r="DQ1623" s="778"/>
      <c r="DR1623" s="778"/>
      <c r="DS1623" s="778"/>
      <c r="DT1623" s="778"/>
      <c r="DU1623" s="778"/>
      <c r="DV1623" s="778"/>
      <c r="DW1623" s="778"/>
      <c r="DX1623" s="778"/>
      <c r="DY1623" s="778"/>
      <c r="DZ1623" s="778"/>
      <c r="EA1623" s="778"/>
      <c r="EB1623" s="778"/>
      <c r="EC1623" s="778"/>
      <c r="ED1623" s="778"/>
      <c r="EE1623" s="778"/>
      <c r="EF1623" s="778"/>
      <c r="EG1623" s="778"/>
      <c r="EH1623" s="778"/>
      <c r="EI1623" s="778"/>
      <c r="EJ1623" s="778"/>
      <c r="EK1623" s="778"/>
      <c r="EL1623" s="778"/>
      <c r="EM1623" s="778"/>
      <c r="EN1623" s="778"/>
      <c r="EO1623" s="778"/>
      <c r="EP1623" s="778"/>
      <c r="EQ1623" s="778"/>
      <c r="ER1623" s="778"/>
      <c r="ES1623" s="778"/>
      <c r="ET1623" s="778"/>
      <c r="EU1623" s="778"/>
      <c r="EV1623" s="778"/>
      <c r="EW1623" s="778"/>
      <c r="EX1623" s="778"/>
      <c r="EY1623" s="778"/>
      <c r="EZ1623" s="778"/>
      <c r="FA1623" s="778"/>
      <c r="FB1623" s="778"/>
      <c r="FC1623" s="778"/>
      <c r="FD1623" s="778"/>
      <c r="FE1623" s="778"/>
      <c r="FF1623" s="778"/>
      <c r="FG1623" s="778"/>
      <c r="FH1623" s="778"/>
      <c r="FI1623" s="778"/>
      <c r="FJ1623" s="778"/>
      <c r="FK1623" s="778"/>
      <c r="FL1623" s="778"/>
      <c r="FM1623" s="778"/>
      <c r="FN1623" s="778"/>
      <c r="FO1623" s="778"/>
      <c r="FP1623" s="778"/>
      <c r="FQ1623" s="778"/>
      <c r="FR1623" s="778"/>
      <c r="FS1623" s="778"/>
      <c r="FT1623" s="778"/>
      <c r="FU1623" s="778"/>
      <c r="FV1623" s="778"/>
      <c r="FW1623" s="778"/>
      <c r="FX1623" s="778"/>
      <c r="FY1623" s="778"/>
      <c r="FZ1623" s="778"/>
      <c r="GA1623" s="778"/>
      <c r="GB1623" s="778"/>
      <c r="GC1623" s="778"/>
      <c r="GD1623" s="778"/>
      <c r="GE1623" s="778"/>
      <c r="GF1623" s="778"/>
      <c r="GG1623" s="778"/>
      <c r="GH1623" s="778"/>
      <c r="GI1623" s="778"/>
      <c r="GJ1623" s="778"/>
      <c r="GK1623" s="778"/>
      <c r="GL1623" s="778"/>
      <c r="GM1623" s="778"/>
      <c r="GN1623" s="778"/>
      <c r="GO1623" s="778"/>
      <c r="GP1623" s="778"/>
      <c r="GQ1623" s="778"/>
      <c r="GR1623" s="778"/>
      <c r="GS1623" s="778"/>
      <c r="GT1623" s="778"/>
      <c r="GU1623" s="778"/>
      <c r="GV1623" s="778"/>
      <c r="GW1623" s="778"/>
      <c r="GX1623" s="778"/>
      <c r="GY1623" s="778"/>
      <c r="GZ1623" s="778"/>
      <c r="HA1623" s="778"/>
      <c r="HB1623" s="778"/>
      <c r="HC1623" s="778"/>
      <c r="HD1623" s="778"/>
      <c r="HE1623" s="778"/>
      <c r="HF1623" s="778"/>
      <c r="HG1623" s="778"/>
      <c r="HH1623" s="778"/>
    </row>
    <row r="1624" spans="1:216" s="782" customFormat="1">
      <c r="A1624" s="779"/>
      <c r="B1624" s="780"/>
      <c r="C1624" s="780"/>
      <c r="D1624" s="780"/>
      <c r="E1624" s="780"/>
      <c r="F1624" s="780"/>
      <c r="G1624" s="780"/>
      <c r="H1624" s="780"/>
      <c r="I1624" s="780"/>
      <c r="J1624" s="780"/>
      <c r="K1624" s="780"/>
      <c r="L1624" s="780"/>
      <c r="M1624" s="780"/>
      <c r="N1624" s="780"/>
      <c r="O1624" s="780"/>
      <c r="P1624" s="780"/>
      <c r="Q1624" s="781"/>
      <c r="R1624" s="778"/>
      <c r="S1624" s="778"/>
      <c r="T1624" s="778"/>
      <c r="U1624" s="778"/>
      <c r="V1624" s="778"/>
      <c r="W1624" s="778"/>
      <c r="X1624" s="778"/>
      <c r="Y1624" s="778"/>
      <c r="Z1624" s="778"/>
      <c r="AA1624" s="778"/>
      <c r="AB1624" s="778"/>
      <c r="AC1624" s="778"/>
      <c r="AD1624" s="778"/>
      <c r="AE1624" s="778"/>
      <c r="AF1624" s="778"/>
      <c r="AG1624" s="778"/>
      <c r="AH1624" s="778"/>
      <c r="AI1624" s="778"/>
      <c r="AJ1624" s="778"/>
      <c r="AK1624" s="778"/>
      <c r="AL1624" s="778"/>
      <c r="AM1624" s="778"/>
      <c r="AN1624" s="778"/>
      <c r="AO1624" s="778"/>
      <c r="AP1624" s="778"/>
      <c r="AQ1624" s="778"/>
      <c r="AR1624" s="778"/>
      <c r="AS1624" s="778"/>
      <c r="AT1624" s="778"/>
      <c r="AU1624" s="778"/>
      <c r="AV1624" s="778"/>
      <c r="AW1624" s="778"/>
      <c r="AX1624" s="778"/>
      <c r="AY1624" s="778"/>
      <c r="AZ1624" s="778"/>
      <c r="BA1624" s="778"/>
      <c r="BB1624" s="778"/>
      <c r="BC1624" s="778"/>
      <c r="BD1624" s="778"/>
      <c r="BE1624" s="778"/>
      <c r="BF1624" s="778"/>
      <c r="BG1624" s="778"/>
      <c r="BH1624" s="778"/>
      <c r="BI1624" s="778"/>
      <c r="BJ1624" s="778"/>
      <c r="BK1624" s="778"/>
      <c r="BL1624" s="778"/>
      <c r="BM1624" s="778"/>
      <c r="BN1624" s="778"/>
      <c r="BO1624" s="778"/>
      <c r="BP1624" s="778"/>
      <c r="BQ1624" s="778"/>
      <c r="BR1624" s="778"/>
      <c r="BS1624" s="778"/>
      <c r="BT1624" s="778"/>
      <c r="BU1624" s="778"/>
      <c r="BV1624" s="778"/>
      <c r="BW1624" s="778"/>
      <c r="BX1624" s="778"/>
      <c r="BY1624" s="778"/>
      <c r="BZ1624" s="778"/>
      <c r="CA1624" s="778"/>
      <c r="CB1624" s="778"/>
      <c r="CC1624" s="778"/>
      <c r="CD1624" s="778"/>
      <c r="CE1624" s="778"/>
      <c r="CF1624" s="778"/>
      <c r="CG1624" s="778"/>
      <c r="CH1624" s="778"/>
      <c r="CI1624" s="778"/>
      <c r="CJ1624" s="778"/>
      <c r="CK1624" s="778"/>
      <c r="CL1624" s="778"/>
      <c r="CM1624" s="778"/>
      <c r="CN1624" s="778"/>
      <c r="CO1624" s="778"/>
      <c r="CP1624" s="778"/>
      <c r="CQ1624" s="778"/>
      <c r="CR1624" s="778"/>
      <c r="CS1624" s="778"/>
      <c r="CT1624" s="778"/>
      <c r="CU1624" s="778"/>
      <c r="CV1624" s="778"/>
      <c r="CW1624" s="778"/>
      <c r="CX1624" s="778"/>
      <c r="CY1624" s="778"/>
      <c r="CZ1624" s="778"/>
      <c r="DA1624" s="778"/>
      <c r="DB1624" s="778"/>
      <c r="DC1624" s="778"/>
      <c r="DD1624" s="778"/>
      <c r="DE1624" s="778"/>
      <c r="DF1624" s="778"/>
      <c r="DG1624" s="778"/>
      <c r="DH1624" s="778"/>
      <c r="DI1624" s="778"/>
      <c r="DJ1624" s="778"/>
      <c r="DK1624" s="778"/>
      <c r="DL1624" s="778"/>
      <c r="DM1624" s="778"/>
      <c r="DN1624" s="778"/>
      <c r="DO1624" s="778"/>
      <c r="DP1624" s="778"/>
      <c r="DQ1624" s="778"/>
      <c r="DR1624" s="778"/>
      <c r="DS1624" s="778"/>
      <c r="DT1624" s="778"/>
      <c r="DU1624" s="778"/>
      <c r="DV1624" s="778"/>
      <c r="DW1624" s="778"/>
      <c r="DX1624" s="778"/>
      <c r="DY1624" s="778"/>
      <c r="DZ1624" s="778"/>
      <c r="EA1624" s="778"/>
      <c r="EB1624" s="778"/>
      <c r="EC1624" s="778"/>
      <c r="ED1624" s="778"/>
      <c r="EE1624" s="778"/>
      <c r="EF1624" s="778"/>
      <c r="EG1624" s="778"/>
      <c r="EH1624" s="778"/>
      <c r="EI1624" s="778"/>
      <c r="EJ1624" s="778"/>
      <c r="EK1624" s="778"/>
      <c r="EL1624" s="778"/>
      <c r="EM1624" s="778"/>
      <c r="EN1624" s="778"/>
      <c r="EO1624" s="778"/>
      <c r="EP1624" s="778"/>
      <c r="EQ1624" s="778"/>
      <c r="ER1624" s="778"/>
      <c r="ES1624" s="778"/>
      <c r="ET1624" s="778"/>
      <c r="EU1624" s="778"/>
      <c r="EV1624" s="778"/>
      <c r="EW1624" s="778"/>
      <c r="EX1624" s="778"/>
      <c r="EY1624" s="778"/>
      <c r="EZ1624" s="778"/>
      <c r="FA1624" s="778"/>
      <c r="FB1624" s="778"/>
      <c r="FC1624" s="778"/>
      <c r="FD1624" s="778"/>
      <c r="FE1624" s="778"/>
      <c r="FF1624" s="778"/>
      <c r="FG1624" s="778"/>
      <c r="FH1624" s="778"/>
      <c r="FI1624" s="778"/>
      <c r="FJ1624" s="778"/>
      <c r="FK1624" s="778"/>
      <c r="FL1624" s="778"/>
      <c r="FM1624" s="778"/>
      <c r="FN1624" s="778"/>
      <c r="FO1624" s="778"/>
      <c r="FP1624" s="778"/>
      <c r="FQ1624" s="778"/>
      <c r="FR1624" s="778"/>
      <c r="FS1624" s="778"/>
      <c r="FT1624" s="778"/>
      <c r="FU1624" s="778"/>
      <c r="FV1624" s="778"/>
      <c r="FW1624" s="778"/>
      <c r="FX1624" s="778"/>
      <c r="FY1624" s="778"/>
      <c r="FZ1624" s="778"/>
      <c r="GA1624" s="778"/>
      <c r="GB1624" s="778"/>
      <c r="GC1624" s="778"/>
      <c r="GD1624" s="778"/>
      <c r="GE1624" s="778"/>
      <c r="GF1624" s="778"/>
      <c r="GG1624" s="778"/>
      <c r="GH1624" s="778"/>
      <c r="GI1624" s="778"/>
      <c r="GJ1624" s="778"/>
      <c r="GK1624" s="778"/>
      <c r="GL1624" s="778"/>
      <c r="GM1624" s="778"/>
      <c r="GN1624" s="778"/>
      <c r="GO1624" s="778"/>
      <c r="GP1624" s="778"/>
      <c r="GQ1624" s="778"/>
      <c r="GR1624" s="778"/>
      <c r="GS1624" s="778"/>
      <c r="GT1624" s="778"/>
      <c r="GU1624" s="778"/>
      <c r="GV1624" s="778"/>
      <c r="GW1624" s="778"/>
      <c r="GX1624" s="778"/>
      <c r="GY1624" s="778"/>
      <c r="GZ1624" s="778"/>
      <c r="HA1624" s="778"/>
      <c r="HB1624" s="778"/>
      <c r="HC1624" s="778"/>
      <c r="HD1624" s="778"/>
      <c r="HE1624" s="778"/>
      <c r="HF1624" s="778"/>
      <c r="HG1624" s="778"/>
      <c r="HH1624" s="778"/>
    </row>
    <row r="1625" spans="1:216" s="782" customFormat="1">
      <c r="A1625" s="779"/>
      <c r="B1625" s="780"/>
      <c r="C1625" s="780"/>
      <c r="D1625" s="780"/>
      <c r="E1625" s="780"/>
      <c r="F1625" s="780"/>
      <c r="G1625" s="780"/>
      <c r="H1625" s="780"/>
      <c r="I1625" s="780"/>
      <c r="J1625" s="780"/>
      <c r="K1625" s="780"/>
      <c r="L1625" s="780"/>
      <c r="M1625" s="780"/>
      <c r="N1625" s="780"/>
      <c r="O1625" s="780"/>
      <c r="P1625" s="780"/>
      <c r="Q1625" s="781"/>
      <c r="R1625" s="778"/>
      <c r="S1625" s="778"/>
      <c r="T1625" s="778"/>
      <c r="U1625" s="778"/>
      <c r="V1625" s="778"/>
      <c r="W1625" s="778"/>
      <c r="X1625" s="778"/>
      <c r="Y1625" s="778"/>
      <c r="Z1625" s="778"/>
      <c r="AA1625" s="778"/>
      <c r="AB1625" s="778"/>
      <c r="AC1625" s="778"/>
      <c r="AD1625" s="778"/>
      <c r="AE1625" s="778"/>
      <c r="AF1625" s="778"/>
      <c r="AG1625" s="778"/>
      <c r="AH1625" s="778"/>
      <c r="AI1625" s="778"/>
      <c r="AJ1625" s="778"/>
      <c r="AK1625" s="778"/>
      <c r="AL1625" s="778"/>
      <c r="AM1625" s="778"/>
      <c r="AN1625" s="778"/>
      <c r="AO1625" s="778"/>
      <c r="AP1625" s="778"/>
      <c r="AQ1625" s="778"/>
      <c r="AR1625" s="778"/>
      <c r="AS1625" s="778"/>
      <c r="AT1625" s="778"/>
      <c r="AU1625" s="778"/>
      <c r="AV1625" s="778"/>
      <c r="AW1625" s="778"/>
      <c r="AX1625" s="778"/>
      <c r="AY1625" s="778"/>
      <c r="AZ1625" s="778"/>
      <c r="BA1625" s="778"/>
      <c r="BB1625" s="778"/>
      <c r="BC1625" s="778"/>
      <c r="BD1625" s="778"/>
      <c r="BE1625" s="778"/>
      <c r="BF1625" s="778"/>
      <c r="BG1625" s="778"/>
      <c r="BH1625" s="778"/>
      <c r="BI1625" s="778"/>
      <c r="BJ1625" s="778"/>
      <c r="BK1625" s="778"/>
      <c r="BL1625" s="778"/>
      <c r="BM1625" s="778"/>
      <c r="BN1625" s="778"/>
      <c r="BO1625" s="778"/>
      <c r="BP1625" s="778"/>
      <c r="BQ1625" s="778"/>
      <c r="BR1625" s="778"/>
      <c r="BS1625" s="778"/>
      <c r="BT1625" s="778"/>
      <c r="BU1625" s="778"/>
      <c r="BV1625" s="778"/>
      <c r="BW1625" s="778"/>
      <c r="BX1625" s="778"/>
      <c r="BY1625" s="778"/>
      <c r="BZ1625" s="778"/>
      <c r="CA1625" s="778"/>
      <c r="CB1625" s="778"/>
      <c r="CC1625" s="778"/>
      <c r="CD1625" s="778"/>
      <c r="CE1625" s="778"/>
      <c r="CF1625" s="778"/>
      <c r="CG1625" s="778"/>
      <c r="CH1625" s="778"/>
      <c r="CI1625" s="778"/>
      <c r="CJ1625" s="778"/>
      <c r="CK1625" s="778"/>
      <c r="CL1625" s="778"/>
      <c r="CM1625" s="778"/>
      <c r="CN1625" s="778"/>
      <c r="CO1625" s="778"/>
      <c r="CP1625" s="778"/>
      <c r="CQ1625" s="778"/>
      <c r="CR1625" s="778"/>
      <c r="CS1625" s="778"/>
      <c r="CT1625" s="778"/>
      <c r="CU1625" s="778"/>
      <c r="CV1625" s="778"/>
      <c r="CW1625" s="778"/>
      <c r="CX1625" s="778"/>
      <c r="CY1625" s="778"/>
      <c r="CZ1625" s="778"/>
      <c r="DA1625" s="778"/>
      <c r="DB1625" s="778"/>
      <c r="DC1625" s="778"/>
      <c r="DD1625" s="778"/>
      <c r="DE1625" s="778"/>
      <c r="DF1625" s="778"/>
      <c r="DG1625" s="778"/>
      <c r="DH1625" s="778"/>
      <c r="DI1625" s="778"/>
      <c r="DJ1625" s="778"/>
      <c r="DK1625" s="778"/>
      <c r="DL1625" s="778"/>
      <c r="DM1625" s="778"/>
      <c r="DN1625" s="778"/>
      <c r="DO1625" s="778"/>
      <c r="DP1625" s="778"/>
      <c r="DQ1625" s="778"/>
      <c r="DR1625" s="778"/>
      <c r="DS1625" s="778"/>
      <c r="DT1625" s="778"/>
      <c r="DU1625" s="778"/>
      <c r="DV1625" s="778"/>
      <c r="DW1625" s="778"/>
      <c r="DX1625" s="778"/>
      <c r="DY1625" s="778"/>
      <c r="DZ1625" s="778"/>
      <c r="EA1625" s="778"/>
      <c r="EB1625" s="778"/>
      <c r="EC1625" s="778"/>
      <c r="ED1625" s="778"/>
      <c r="EE1625" s="778"/>
      <c r="EF1625" s="778"/>
      <c r="EG1625" s="778"/>
      <c r="EH1625" s="778"/>
      <c r="EI1625" s="778"/>
      <c r="EJ1625" s="778"/>
      <c r="EK1625" s="778"/>
      <c r="EL1625" s="778"/>
      <c r="EM1625" s="778"/>
      <c r="EN1625" s="778"/>
      <c r="EO1625" s="778"/>
      <c r="EP1625" s="778"/>
      <c r="EQ1625" s="778"/>
      <c r="ER1625" s="778"/>
      <c r="ES1625" s="778"/>
      <c r="ET1625" s="778"/>
      <c r="EU1625" s="778"/>
      <c r="EV1625" s="778"/>
      <c r="EW1625" s="778"/>
      <c r="EX1625" s="778"/>
      <c r="EY1625" s="778"/>
      <c r="EZ1625" s="778"/>
      <c r="FA1625" s="778"/>
      <c r="FB1625" s="778"/>
      <c r="FC1625" s="778"/>
      <c r="FD1625" s="778"/>
      <c r="FE1625" s="778"/>
      <c r="FF1625" s="778"/>
      <c r="FG1625" s="778"/>
      <c r="FH1625" s="778"/>
      <c r="FI1625" s="778"/>
      <c r="FJ1625" s="778"/>
      <c r="FK1625" s="778"/>
      <c r="FL1625" s="778"/>
      <c r="FM1625" s="778"/>
      <c r="FN1625" s="778"/>
      <c r="FO1625" s="778"/>
      <c r="FP1625" s="778"/>
      <c r="FQ1625" s="778"/>
      <c r="FR1625" s="778"/>
      <c r="FS1625" s="778"/>
      <c r="FT1625" s="778"/>
      <c r="FU1625" s="778"/>
      <c r="FV1625" s="778"/>
      <c r="FW1625" s="778"/>
      <c r="FX1625" s="778"/>
      <c r="FY1625" s="778"/>
      <c r="FZ1625" s="778"/>
      <c r="GA1625" s="778"/>
      <c r="GB1625" s="778"/>
      <c r="GC1625" s="778"/>
      <c r="GD1625" s="778"/>
      <c r="GE1625" s="778"/>
      <c r="GF1625" s="778"/>
      <c r="GG1625" s="778"/>
      <c r="GH1625" s="778"/>
      <c r="GI1625" s="778"/>
      <c r="GJ1625" s="778"/>
      <c r="GK1625" s="778"/>
      <c r="GL1625" s="778"/>
      <c r="GM1625" s="778"/>
      <c r="GN1625" s="778"/>
      <c r="GO1625" s="778"/>
      <c r="GP1625" s="778"/>
      <c r="GQ1625" s="778"/>
      <c r="GR1625" s="778"/>
      <c r="GS1625" s="778"/>
      <c r="GT1625" s="778"/>
      <c r="GU1625" s="778"/>
      <c r="GV1625" s="778"/>
      <c r="GW1625" s="778"/>
      <c r="GX1625" s="778"/>
      <c r="GY1625" s="778"/>
      <c r="GZ1625" s="778"/>
      <c r="HA1625" s="778"/>
      <c r="HB1625" s="778"/>
      <c r="HC1625" s="778"/>
      <c r="HD1625" s="778"/>
      <c r="HE1625" s="778"/>
      <c r="HF1625" s="778"/>
      <c r="HG1625" s="778"/>
      <c r="HH1625" s="778"/>
    </row>
    <row r="1626" spans="1:216" s="782" customFormat="1">
      <c r="A1626" s="779"/>
      <c r="B1626" s="780"/>
      <c r="C1626" s="780"/>
      <c r="D1626" s="780"/>
      <c r="E1626" s="780"/>
      <c r="F1626" s="780"/>
      <c r="G1626" s="780"/>
      <c r="H1626" s="780"/>
      <c r="I1626" s="780"/>
      <c r="J1626" s="780"/>
      <c r="K1626" s="780"/>
      <c r="L1626" s="780"/>
      <c r="M1626" s="780"/>
      <c r="N1626" s="780"/>
      <c r="O1626" s="780"/>
      <c r="P1626" s="780"/>
      <c r="Q1626" s="781"/>
      <c r="R1626" s="778"/>
      <c r="S1626" s="778"/>
      <c r="T1626" s="778"/>
      <c r="U1626" s="778"/>
      <c r="V1626" s="778"/>
      <c r="W1626" s="778"/>
      <c r="X1626" s="778"/>
      <c r="Y1626" s="778"/>
      <c r="Z1626" s="778"/>
      <c r="AA1626" s="778"/>
      <c r="AB1626" s="778"/>
      <c r="AC1626" s="778"/>
      <c r="AD1626" s="778"/>
      <c r="AE1626" s="778"/>
      <c r="AF1626" s="778"/>
      <c r="AG1626" s="778"/>
      <c r="AH1626" s="778"/>
      <c r="AI1626" s="778"/>
      <c r="AJ1626" s="778"/>
      <c r="AK1626" s="778"/>
      <c r="AL1626" s="778"/>
      <c r="AM1626" s="778"/>
      <c r="AN1626" s="778"/>
      <c r="AO1626" s="778"/>
      <c r="AP1626" s="778"/>
      <c r="AQ1626" s="778"/>
      <c r="AR1626" s="778"/>
      <c r="AS1626" s="778"/>
      <c r="AT1626" s="778"/>
      <c r="AU1626" s="778"/>
      <c r="AV1626" s="778"/>
      <c r="AW1626" s="778"/>
      <c r="AX1626" s="778"/>
      <c r="AY1626" s="778"/>
      <c r="AZ1626" s="778"/>
      <c r="BA1626" s="778"/>
      <c r="BB1626" s="778"/>
      <c r="BC1626" s="778"/>
      <c r="BD1626" s="778"/>
      <c r="BE1626" s="778"/>
      <c r="BF1626" s="778"/>
      <c r="BG1626" s="778"/>
      <c r="BH1626" s="778"/>
      <c r="BI1626" s="778"/>
      <c r="BJ1626" s="778"/>
      <c r="BK1626" s="778"/>
      <c r="BL1626" s="778"/>
      <c r="BM1626" s="778"/>
      <c r="BN1626" s="778"/>
      <c r="BO1626" s="778"/>
      <c r="BP1626" s="778"/>
      <c r="BQ1626" s="778"/>
      <c r="BR1626" s="778"/>
      <c r="BS1626" s="778"/>
      <c r="BT1626" s="778"/>
      <c r="BU1626" s="778"/>
      <c r="BV1626" s="778"/>
      <c r="BW1626" s="778"/>
      <c r="BX1626" s="778"/>
      <c r="BY1626" s="778"/>
      <c r="BZ1626" s="778"/>
      <c r="CA1626" s="778"/>
      <c r="CB1626" s="778"/>
      <c r="CC1626" s="778"/>
      <c r="CD1626" s="778"/>
      <c r="CE1626" s="778"/>
      <c r="CF1626" s="778"/>
      <c r="CG1626" s="778"/>
      <c r="CH1626" s="778"/>
      <c r="CI1626" s="778"/>
      <c r="CJ1626" s="778"/>
      <c r="CK1626" s="778"/>
      <c r="CL1626" s="778"/>
      <c r="CM1626" s="778"/>
      <c r="CN1626" s="778"/>
      <c r="CO1626" s="778"/>
      <c r="CP1626" s="778"/>
      <c r="CQ1626" s="778"/>
      <c r="CR1626" s="778"/>
      <c r="CS1626" s="778"/>
      <c r="CT1626" s="778"/>
      <c r="CU1626" s="778"/>
      <c r="CV1626" s="778"/>
      <c r="CW1626" s="778"/>
      <c r="CX1626" s="778"/>
      <c r="CY1626" s="778"/>
      <c r="CZ1626" s="778"/>
      <c r="DA1626" s="778"/>
      <c r="DB1626" s="778"/>
      <c r="DC1626" s="778"/>
      <c r="DD1626" s="778"/>
      <c r="DE1626" s="778"/>
      <c r="DF1626" s="778"/>
      <c r="DG1626" s="778"/>
      <c r="DH1626" s="778"/>
      <c r="DI1626" s="778"/>
      <c r="DJ1626" s="778"/>
      <c r="DK1626" s="778"/>
      <c r="DL1626" s="778"/>
      <c r="DM1626" s="778"/>
      <c r="DN1626" s="778"/>
      <c r="DO1626" s="778"/>
      <c r="DP1626" s="778"/>
      <c r="DQ1626" s="778"/>
      <c r="DR1626" s="778"/>
      <c r="DS1626" s="778"/>
      <c r="DT1626" s="778"/>
      <c r="DU1626" s="778"/>
      <c r="DV1626" s="778"/>
      <c r="DW1626" s="778"/>
      <c r="DX1626" s="778"/>
      <c r="DY1626" s="778"/>
      <c r="DZ1626" s="778"/>
      <c r="EA1626" s="778"/>
      <c r="EB1626" s="778"/>
      <c r="EC1626" s="778"/>
      <c r="ED1626" s="778"/>
      <c r="EE1626" s="778"/>
      <c r="EF1626" s="778"/>
      <c r="EG1626" s="778"/>
      <c r="EH1626" s="778"/>
      <c r="EI1626" s="778"/>
      <c r="EJ1626" s="778"/>
      <c r="EK1626" s="778"/>
      <c r="EL1626" s="778"/>
      <c r="EM1626" s="778"/>
      <c r="EN1626" s="778"/>
      <c r="EO1626" s="778"/>
      <c r="EP1626" s="778"/>
      <c r="EQ1626" s="778"/>
      <c r="ER1626" s="778"/>
      <c r="ES1626" s="778"/>
      <c r="ET1626" s="778"/>
      <c r="EU1626" s="778"/>
      <c r="EV1626" s="778"/>
      <c r="EW1626" s="778"/>
      <c r="EX1626" s="778"/>
      <c r="EY1626" s="778"/>
      <c r="EZ1626" s="778"/>
      <c r="FA1626" s="778"/>
      <c r="FB1626" s="778"/>
      <c r="FC1626" s="778"/>
      <c r="FD1626" s="778"/>
      <c r="FE1626" s="778"/>
      <c r="FF1626" s="778"/>
      <c r="FG1626" s="778"/>
      <c r="FH1626" s="778"/>
      <c r="FI1626" s="778"/>
      <c r="FJ1626" s="778"/>
      <c r="FK1626" s="778"/>
      <c r="FL1626" s="778"/>
      <c r="FM1626" s="778"/>
      <c r="FN1626" s="778"/>
      <c r="FO1626" s="778"/>
      <c r="FP1626" s="778"/>
      <c r="FQ1626" s="778"/>
      <c r="FR1626" s="778"/>
      <c r="FS1626" s="778"/>
      <c r="FT1626" s="778"/>
      <c r="FU1626" s="778"/>
      <c r="FV1626" s="778"/>
      <c r="FW1626" s="778"/>
      <c r="FX1626" s="778"/>
      <c r="FY1626" s="778"/>
      <c r="FZ1626" s="778"/>
      <c r="GA1626" s="778"/>
      <c r="GB1626" s="778"/>
      <c r="GC1626" s="778"/>
      <c r="GD1626" s="778"/>
      <c r="GE1626" s="778"/>
      <c r="GF1626" s="778"/>
      <c r="GG1626" s="778"/>
      <c r="GH1626" s="778"/>
      <c r="GI1626" s="778"/>
      <c r="GJ1626" s="778"/>
      <c r="GK1626" s="778"/>
      <c r="GL1626" s="778"/>
      <c r="GM1626" s="778"/>
      <c r="GN1626" s="778"/>
      <c r="GO1626" s="778"/>
      <c r="GP1626" s="778"/>
      <c r="GQ1626" s="778"/>
      <c r="GR1626" s="778"/>
      <c r="GS1626" s="778"/>
      <c r="GT1626" s="778"/>
      <c r="GU1626" s="778"/>
      <c r="GV1626" s="778"/>
      <c r="GW1626" s="778"/>
      <c r="GX1626" s="778"/>
      <c r="GY1626" s="778"/>
      <c r="GZ1626" s="778"/>
      <c r="HA1626" s="778"/>
      <c r="HB1626" s="778"/>
      <c r="HC1626" s="778"/>
      <c r="HD1626" s="778"/>
      <c r="HE1626" s="778"/>
      <c r="HF1626" s="778"/>
      <c r="HG1626" s="778"/>
      <c r="HH1626" s="778"/>
    </row>
    <row r="1627" spans="1:216" s="782" customFormat="1">
      <c r="A1627" s="779"/>
      <c r="B1627" s="780"/>
      <c r="C1627" s="780"/>
      <c r="D1627" s="780"/>
      <c r="E1627" s="780"/>
      <c r="F1627" s="780"/>
      <c r="G1627" s="780"/>
      <c r="H1627" s="780"/>
      <c r="I1627" s="780"/>
      <c r="J1627" s="780"/>
      <c r="K1627" s="780"/>
      <c r="L1627" s="780"/>
      <c r="M1627" s="780"/>
      <c r="N1627" s="780"/>
      <c r="O1627" s="780"/>
      <c r="P1627" s="780"/>
      <c r="Q1627" s="781"/>
      <c r="R1627" s="778"/>
      <c r="S1627" s="778"/>
      <c r="T1627" s="778"/>
      <c r="U1627" s="778"/>
      <c r="V1627" s="778"/>
      <c r="W1627" s="778"/>
      <c r="X1627" s="778"/>
      <c r="Y1627" s="778"/>
      <c r="Z1627" s="778"/>
      <c r="AA1627" s="778"/>
      <c r="AB1627" s="778"/>
      <c r="AC1627" s="778"/>
      <c r="AD1627" s="778"/>
      <c r="AE1627" s="778"/>
      <c r="AF1627" s="778"/>
      <c r="AG1627" s="778"/>
      <c r="AH1627" s="778"/>
      <c r="AI1627" s="778"/>
      <c r="AJ1627" s="778"/>
      <c r="AK1627" s="778"/>
      <c r="AL1627" s="778"/>
      <c r="AM1627" s="778"/>
      <c r="AN1627" s="778"/>
      <c r="AO1627" s="778"/>
      <c r="AP1627" s="778"/>
      <c r="AQ1627" s="778"/>
      <c r="AR1627" s="778"/>
      <c r="AS1627" s="778"/>
      <c r="AT1627" s="778"/>
      <c r="AU1627" s="778"/>
      <c r="AV1627" s="778"/>
      <c r="AW1627" s="778"/>
      <c r="AX1627" s="778"/>
      <c r="AY1627" s="778"/>
      <c r="AZ1627" s="778"/>
      <c r="BA1627" s="778"/>
      <c r="BB1627" s="778"/>
      <c r="BC1627" s="778"/>
      <c r="BD1627" s="778"/>
      <c r="BE1627" s="778"/>
      <c r="BF1627" s="778"/>
      <c r="BG1627" s="778"/>
      <c r="BH1627" s="778"/>
      <c r="BI1627" s="778"/>
      <c r="BJ1627" s="778"/>
      <c r="BK1627" s="778"/>
      <c r="BL1627" s="778"/>
      <c r="BM1627" s="778"/>
      <c r="BN1627" s="778"/>
      <c r="BO1627" s="778"/>
      <c r="BP1627" s="778"/>
      <c r="BQ1627" s="778"/>
      <c r="BR1627" s="778"/>
      <c r="BS1627" s="778"/>
      <c r="BT1627" s="778"/>
      <c r="BU1627" s="778"/>
      <c r="BV1627" s="778"/>
      <c r="BW1627" s="778"/>
      <c r="BX1627" s="778"/>
      <c r="BY1627" s="778"/>
      <c r="BZ1627" s="778"/>
      <c r="CA1627" s="778"/>
      <c r="CB1627" s="778"/>
      <c r="CC1627" s="778"/>
      <c r="CD1627" s="778"/>
      <c r="CE1627" s="778"/>
      <c r="CF1627" s="778"/>
      <c r="CG1627" s="778"/>
      <c r="CH1627" s="778"/>
      <c r="CI1627" s="778"/>
      <c r="CJ1627" s="778"/>
      <c r="CK1627" s="778"/>
      <c r="CL1627" s="778"/>
      <c r="CM1627" s="778"/>
      <c r="CN1627" s="778"/>
      <c r="CO1627" s="778"/>
      <c r="CP1627" s="778"/>
      <c r="CQ1627" s="778"/>
      <c r="CR1627" s="778"/>
      <c r="CS1627" s="778"/>
      <c r="CT1627" s="778"/>
      <c r="CU1627" s="778"/>
      <c r="CV1627" s="778"/>
      <c r="CW1627" s="778"/>
      <c r="CX1627" s="778"/>
      <c r="CY1627" s="778"/>
      <c r="CZ1627" s="778"/>
      <c r="DA1627" s="778"/>
      <c r="DB1627" s="778"/>
      <c r="DC1627" s="778"/>
      <c r="DD1627" s="778"/>
      <c r="DE1627" s="778"/>
      <c r="DF1627" s="778"/>
      <c r="DG1627" s="778"/>
      <c r="DH1627" s="778"/>
      <c r="DI1627" s="778"/>
      <c r="DJ1627" s="778"/>
      <c r="DK1627" s="778"/>
      <c r="DL1627" s="778"/>
      <c r="DM1627" s="778"/>
      <c r="DN1627" s="778"/>
      <c r="DO1627" s="778"/>
      <c r="DP1627" s="778"/>
      <c r="DQ1627" s="778"/>
      <c r="DR1627" s="778"/>
      <c r="DS1627" s="778"/>
      <c r="DT1627" s="778"/>
      <c r="DU1627" s="778"/>
      <c r="DV1627" s="778"/>
      <c r="DW1627" s="778"/>
      <c r="DX1627" s="778"/>
      <c r="DY1627" s="778"/>
      <c r="DZ1627" s="778"/>
      <c r="EA1627" s="778"/>
      <c r="EB1627" s="778"/>
      <c r="EC1627" s="778"/>
      <c r="ED1627" s="778"/>
      <c r="EE1627" s="778"/>
      <c r="EF1627" s="778"/>
      <c r="EG1627" s="778"/>
      <c r="EH1627" s="778"/>
      <c r="EI1627" s="778"/>
      <c r="EJ1627" s="778"/>
      <c r="EK1627" s="778"/>
      <c r="EL1627" s="778"/>
      <c r="EM1627" s="778"/>
      <c r="EN1627" s="778"/>
      <c r="EO1627" s="778"/>
      <c r="EP1627" s="778"/>
      <c r="EQ1627" s="778"/>
      <c r="ER1627" s="778"/>
      <c r="ES1627" s="778"/>
      <c r="ET1627" s="778"/>
      <c r="EU1627" s="778"/>
      <c r="EV1627" s="778"/>
      <c r="EW1627" s="778"/>
      <c r="EX1627" s="778"/>
      <c r="EY1627" s="778"/>
      <c r="EZ1627" s="778"/>
      <c r="FA1627" s="778"/>
      <c r="FB1627" s="778"/>
      <c r="FC1627" s="778"/>
      <c r="FD1627" s="778"/>
      <c r="FE1627" s="778"/>
      <c r="FF1627" s="778"/>
      <c r="FG1627" s="778"/>
      <c r="FH1627" s="778"/>
      <c r="FI1627" s="778"/>
      <c r="FJ1627" s="778"/>
      <c r="FK1627" s="778"/>
      <c r="FL1627" s="778"/>
      <c r="FM1627" s="778"/>
      <c r="FN1627" s="778"/>
      <c r="FO1627" s="778"/>
      <c r="FP1627" s="778"/>
      <c r="FQ1627" s="778"/>
      <c r="FR1627" s="778"/>
      <c r="FS1627" s="778"/>
      <c r="FT1627" s="778"/>
      <c r="FU1627" s="778"/>
      <c r="FV1627" s="778"/>
      <c r="FW1627" s="778"/>
      <c r="FX1627" s="778"/>
      <c r="FY1627" s="778"/>
      <c r="FZ1627" s="778"/>
      <c r="GA1627" s="778"/>
      <c r="GB1627" s="778"/>
      <c r="GC1627" s="778"/>
      <c r="GD1627" s="778"/>
      <c r="GE1627" s="778"/>
      <c r="GF1627" s="778"/>
      <c r="GG1627" s="778"/>
      <c r="GH1627" s="778"/>
      <c r="GI1627" s="778"/>
      <c r="GJ1627" s="778"/>
      <c r="GK1627" s="778"/>
      <c r="GL1627" s="778"/>
      <c r="GM1627" s="778"/>
      <c r="GN1627" s="778"/>
      <c r="GO1627" s="778"/>
      <c r="GP1627" s="778"/>
      <c r="GQ1627" s="778"/>
      <c r="GR1627" s="778"/>
      <c r="GS1627" s="778"/>
      <c r="GT1627" s="778"/>
      <c r="GU1627" s="778"/>
      <c r="GV1627" s="778"/>
      <c r="GW1627" s="778"/>
      <c r="GX1627" s="778"/>
      <c r="GY1627" s="778"/>
      <c r="GZ1627" s="778"/>
      <c r="HA1627" s="778"/>
      <c r="HB1627" s="778"/>
      <c r="HC1627" s="778"/>
      <c r="HD1627" s="778"/>
      <c r="HE1627" s="778"/>
      <c r="HF1627" s="778"/>
      <c r="HG1627" s="778"/>
      <c r="HH1627" s="778"/>
    </row>
    <row r="1628" spans="1:216" s="782" customFormat="1">
      <c r="A1628" s="779"/>
      <c r="B1628" s="780"/>
      <c r="C1628" s="780"/>
      <c r="D1628" s="780"/>
      <c r="E1628" s="780"/>
      <c r="F1628" s="780"/>
      <c r="G1628" s="780"/>
      <c r="H1628" s="780"/>
      <c r="I1628" s="780"/>
      <c r="J1628" s="780"/>
      <c r="K1628" s="780"/>
      <c r="L1628" s="780"/>
      <c r="M1628" s="780"/>
      <c r="N1628" s="780"/>
      <c r="O1628" s="780"/>
      <c r="P1628" s="780"/>
      <c r="Q1628" s="781"/>
      <c r="R1628" s="778"/>
      <c r="S1628" s="778"/>
      <c r="T1628" s="778"/>
      <c r="U1628" s="778"/>
      <c r="V1628" s="778"/>
      <c r="W1628" s="778"/>
      <c r="X1628" s="778"/>
      <c r="Y1628" s="778"/>
      <c r="Z1628" s="778"/>
      <c r="AA1628" s="778"/>
      <c r="AB1628" s="778"/>
      <c r="AC1628" s="778"/>
      <c r="AD1628" s="778"/>
      <c r="AE1628" s="778"/>
      <c r="AF1628" s="778"/>
      <c r="AG1628" s="778"/>
      <c r="AH1628" s="778"/>
      <c r="AI1628" s="778"/>
      <c r="AJ1628" s="778"/>
      <c r="AK1628" s="778"/>
      <c r="AL1628" s="778"/>
      <c r="AM1628" s="778"/>
      <c r="AN1628" s="778"/>
      <c r="AO1628" s="778"/>
      <c r="AP1628" s="778"/>
      <c r="AQ1628" s="778"/>
      <c r="AR1628" s="778"/>
      <c r="AS1628" s="778"/>
      <c r="AT1628" s="778"/>
      <c r="AU1628" s="778"/>
      <c r="AV1628" s="778"/>
      <c r="AW1628" s="778"/>
      <c r="AX1628" s="778"/>
      <c r="AY1628" s="778"/>
      <c r="AZ1628" s="778"/>
      <c r="BA1628" s="778"/>
      <c r="BB1628" s="778"/>
      <c r="BC1628" s="778"/>
      <c r="BD1628" s="778"/>
      <c r="BE1628" s="778"/>
      <c r="BF1628" s="778"/>
      <c r="BG1628" s="778"/>
      <c r="BH1628" s="778"/>
      <c r="BI1628" s="778"/>
      <c r="BJ1628" s="778"/>
      <c r="BK1628" s="778"/>
      <c r="BL1628" s="778"/>
      <c r="BM1628" s="778"/>
      <c r="BN1628" s="778"/>
      <c r="BO1628" s="778"/>
      <c r="BP1628" s="778"/>
      <c r="BQ1628" s="778"/>
      <c r="BR1628" s="778"/>
      <c r="BS1628" s="778"/>
      <c r="BT1628" s="778"/>
      <c r="BU1628" s="778"/>
      <c r="BV1628" s="778"/>
      <c r="BW1628" s="778"/>
      <c r="BX1628" s="778"/>
      <c r="BY1628" s="778"/>
      <c r="BZ1628" s="778"/>
      <c r="CA1628" s="778"/>
      <c r="CB1628" s="778"/>
      <c r="CC1628" s="778"/>
      <c r="CD1628" s="778"/>
      <c r="CE1628" s="778"/>
      <c r="CF1628" s="778"/>
      <c r="CG1628" s="778"/>
      <c r="CH1628" s="778"/>
      <c r="CI1628" s="778"/>
      <c r="CJ1628" s="778"/>
      <c r="CK1628" s="778"/>
      <c r="CL1628" s="778"/>
      <c r="CM1628" s="778"/>
      <c r="CN1628" s="778"/>
      <c r="CO1628" s="778"/>
      <c r="CP1628" s="778"/>
      <c r="CQ1628" s="778"/>
      <c r="CR1628" s="778"/>
      <c r="CS1628" s="778"/>
      <c r="CT1628" s="778"/>
      <c r="CU1628" s="778"/>
      <c r="CV1628" s="778"/>
      <c r="CW1628" s="778"/>
      <c r="CX1628" s="778"/>
      <c r="CY1628" s="778"/>
      <c r="CZ1628" s="778"/>
      <c r="DA1628" s="778"/>
      <c r="DB1628" s="778"/>
      <c r="DC1628" s="778"/>
      <c r="DD1628" s="778"/>
      <c r="DE1628" s="778"/>
      <c r="DF1628" s="778"/>
      <c r="DG1628" s="778"/>
      <c r="DH1628" s="778"/>
      <c r="DI1628" s="778"/>
      <c r="DJ1628" s="778"/>
      <c r="DK1628" s="778"/>
      <c r="DL1628" s="778"/>
      <c r="DM1628" s="778"/>
      <c r="DN1628" s="778"/>
      <c r="DO1628" s="778"/>
      <c r="DP1628" s="778"/>
      <c r="DQ1628" s="778"/>
      <c r="DR1628" s="778"/>
      <c r="DS1628" s="778"/>
      <c r="DT1628" s="778"/>
      <c r="DU1628" s="778"/>
      <c r="DV1628" s="778"/>
      <c r="DW1628" s="778"/>
      <c r="DX1628" s="778"/>
      <c r="DY1628" s="778"/>
      <c r="DZ1628" s="778"/>
      <c r="EA1628" s="778"/>
      <c r="EB1628" s="778"/>
      <c r="EC1628" s="778"/>
      <c r="ED1628" s="778"/>
      <c r="EE1628" s="778"/>
      <c r="EF1628" s="778"/>
      <c r="EG1628" s="778"/>
      <c r="EH1628" s="778"/>
      <c r="EI1628" s="778"/>
      <c r="EJ1628" s="778"/>
      <c r="EK1628" s="778"/>
      <c r="EL1628" s="778"/>
      <c r="EM1628" s="778"/>
      <c r="EN1628" s="778"/>
      <c r="EO1628" s="778"/>
      <c r="EP1628" s="778"/>
      <c r="EQ1628" s="778"/>
      <c r="ER1628" s="778"/>
      <c r="ES1628" s="778"/>
      <c r="ET1628" s="778"/>
      <c r="EU1628" s="778"/>
      <c r="EV1628" s="778"/>
      <c r="EW1628" s="778"/>
      <c r="EX1628" s="778"/>
      <c r="EY1628" s="778"/>
      <c r="EZ1628" s="778"/>
      <c r="FA1628" s="778"/>
      <c r="FB1628" s="778"/>
      <c r="FC1628" s="778"/>
      <c r="FD1628" s="778"/>
      <c r="FE1628" s="778"/>
      <c r="FF1628" s="778"/>
      <c r="FG1628" s="778"/>
      <c r="FH1628" s="778"/>
      <c r="FI1628" s="778"/>
      <c r="FJ1628" s="778"/>
      <c r="FK1628" s="778"/>
      <c r="FL1628" s="778"/>
      <c r="FM1628" s="778"/>
      <c r="FN1628" s="778"/>
      <c r="FO1628" s="778"/>
      <c r="FP1628" s="778"/>
      <c r="FQ1628" s="778"/>
      <c r="FR1628" s="778"/>
      <c r="FS1628" s="778"/>
      <c r="FT1628" s="778"/>
      <c r="FU1628" s="778"/>
      <c r="FV1628" s="778"/>
      <c r="FW1628" s="778"/>
      <c r="FX1628" s="778"/>
      <c r="FY1628" s="778"/>
      <c r="FZ1628" s="778"/>
      <c r="GA1628" s="778"/>
      <c r="GB1628" s="778"/>
      <c r="GC1628" s="778"/>
      <c r="GD1628" s="778"/>
      <c r="GE1628" s="778"/>
      <c r="GF1628" s="778"/>
      <c r="GG1628" s="778"/>
      <c r="GH1628" s="778"/>
      <c r="GI1628" s="778"/>
      <c r="GJ1628" s="778"/>
      <c r="GK1628" s="778"/>
      <c r="GL1628" s="778"/>
      <c r="GM1628" s="778"/>
      <c r="GN1628" s="778"/>
      <c r="GO1628" s="778"/>
      <c r="GP1628" s="778"/>
      <c r="GQ1628" s="778"/>
      <c r="GR1628" s="778"/>
      <c r="GS1628" s="778"/>
      <c r="GT1628" s="778"/>
      <c r="GU1628" s="778"/>
      <c r="GV1628" s="778"/>
      <c r="GW1628" s="778"/>
      <c r="GX1628" s="778"/>
      <c r="GY1628" s="778"/>
      <c r="GZ1628" s="778"/>
      <c r="HA1628" s="778"/>
      <c r="HB1628" s="778"/>
      <c r="HC1628" s="778"/>
      <c r="HD1628" s="778"/>
      <c r="HE1628" s="778"/>
      <c r="HF1628" s="778"/>
      <c r="HG1628" s="778"/>
      <c r="HH1628" s="778"/>
    </row>
    <row r="1629" spans="1:216" s="782" customFormat="1">
      <c r="A1629" s="779"/>
      <c r="B1629" s="780"/>
      <c r="C1629" s="780"/>
      <c r="D1629" s="780"/>
      <c r="E1629" s="780"/>
      <c r="F1629" s="780"/>
      <c r="G1629" s="780"/>
      <c r="H1629" s="780"/>
      <c r="I1629" s="780"/>
      <c r="J1629" s="780"/>
      <c r="K1629" s="780"/>
      <c r="L1629" s="780"/>
      <c r="M1629" s="780"/>
      <c r="N1629" s="780"/>
      <c r="O1629" s="780"/>
      <c r="P1629" s="780"/>
      <c r="Q1629" s="781"/>
      <c r="R1629" s="778"/>
      <c r="S1629" s="778"/>
      <c r="T1629" s="778"/>
      <c r="U1629" s="778"/>
      <c r="V1629" s="778"/>
      <c r="W1629" s="778"/>
      <c r="X1629" s="778"/>
      <c r="Y1629" s="778"/>
      <c r="Z1629" s="778"/>
      <c r="AA1629" s="778"/>
      <c r="AB1629" s="778"/>
      <c r="AC1629" s="778"/>
      <c r="AD1629" s="778"/>
      <c r="AE1629" s="778"/>
      <c r="AF1629" s="778"/>
      <c r="AG1629" s="778"/>
      <c r="AH1629" s="778"/>
      <c r="AI1629" s="778"/>
      <c r="AJ1629" s="778"/>
      <c r="AK1629" s="778"/>
      <c r="AL1629" s="778"/>
      <c r="AM1629" s="778"/>
      <c r="AN1629" s="778"/>
      <c r="AO1629" s="778"/>
      <c r="AP1629" s="778"/>
      <c r="AQ1629" s="778"/>
      <c r="AR1629" s="778"/>
      <c r="AS1629" s="778"/>
      <c r="AT1629" s="778"/>
      <c r="AU1629" s="778"/>
      <c r="AV1629" s="778"/>
      <c r="AW1629" s="778"/>
      <c r="AX1629" s="778"/>
      <c r="AY1629" s="778"/>
      <c r="AZ1629" s="778"/>
      <c r="BA1629" s="778"/>
      <c r="BB1629" s="778"/>
      <c r="BC1629" s="778"/>
      <c r="BD1629" s="778"/>
      <c r="BE1629" s="778"/>
      <c r="BF1629" s="778"/>
      <c r="BG1629" s="778"/>
      <c r="BH1629" s="778"/>
      <c r="BI1629" s="778"/>
      <c r="BJ1629" s="778"/>
      <c r="BK1629" s="778"/>
      <c r="BL1629" s="778"/>
      <c r="BM1629" s="778"/>
      <c r="BN1629" s="778"/>
      <c r="BO1629" s="778"/>
      <c r="BP1629" s="778"/>
      <c r="BQ1629" s="778"/>
      <c r="BR1629" s="778"/>
      <c r="BS1629" s="778"/>
      <c r="BT1629" s="778"/>
      <c r="BU1629" s="778"/>
      <c r="BV1629" s="778"/>
      <c r="BW1629" s="778"/>
      <c r="BX1629" s="778"/>
      <c r="BY1629" s="778"/>
      <c r="BZ1629" s="778"/>
      <c r="CA1629" s="778"/>
      <c r="CB1629" s="778"/>
      <c r="CC1629" s="778"/>
      <c r="CD1629" s="778"/>
      <c r="CE1629" s="778"/>
      <c r="CF1629" s="778"/>
      <c r="CG1629" s="778"/>
      <c r="CH1629" s="778"/>
      <c r="CI1629" s="778"/>
      <c r="CJ1629" s="778"/>
      <c r="CK1629" s="778"/>
      <c r="CL1629" s="778"/>
      <c r="CM1629" s="778"/>
      <c r="CN1629" s="778"/>
      <c r="CO1629" s="778"/>
      <c r="CP1629" s="778"/>
      <c r="CQ1629" s="778"/>
      <c r="CR1629" s="778"/>
      <c r="CS1629" s="778"/>
      <c r="CT1629" s="778"/>
      <c r="CU1629" s="778"/>
      <c r="CV1629" s="778"/>
      <c r="CW1629" s="778"/>
      <c r="CX1629" s="778"/>
      <c r="CY1629" s="778"/>
      <c r="CZ1629" s="778"/>
      <c r="DA1629" s="778"/>
      <c r="DB1629" s="778"/>
      <c r="DC1629" s="778"/>
      <c r="DD1629" s="778"/>
      <c r="DE1629" s="778"/>
      <c r="DF1629" s="778"/>
      <c r="DG1629" s="778"/>
      <c r="DH1629" s="778"/>
      <c r="DI1629" s="778"/>
      <c r="DJ1629" s="778"/>
      <c r="DK1629" s="778"/>
      <c r="DL1629" s="778"/>
      <c r="DM1629" s="778"/>
      <c r="DN1629" s="778"/>
      <c r="DO1629" s="778"/>
      <c r="DP1629" s="778"/>
      <c r="DQ1629" s="778"/>
      <c r="DR1629" s="778"/>
      <c r="DS1629" s="778"/>
      <c r="DT1629" s="778"/>
      <c r="DU1629" s="778"/>
      <c r="DV1629" s="778"/>
      <c r="DW1629" s="778"/>
      <c r="DX1629" s="778"/>
      <c r="DY1629" s="778"/>
      <c r="DZ1629" s="778"/>
      <c r="EA1629" s="778"/>
      <c r="EB1629" s="778"/>
      <c r="EC1629" s="778"/>
      <c r="ED1629" s="778"/>
      <c r="EE1629" s="778"/>
      <c r="EF1629" s="778"/>
      <c r="EG1629" s="778"/>
      <c r="EH1629" s="778"/>
      <c r="EI1629" s="778"/>
      <c r="EJ1629" s="778"/>
      <c r="EK1629" s="778"/>
      <c r="EL1629" s="778"/>
      <c r="EM1629" s="778"/>
      <c r="EN1629" s="778"/>
      <c r="EO1629" s="778"/>
      <c r="EP1629" s="778"/>
      <c r="EQ1629" s="778"/>
      <c r="ER1629" s="778"/>
      <c r="ES1629" s="778"/>
      <c r="ET1629" s="778"/>
      <c r="EU1629" s="778"/>
      <c r="EV1629" s="778"/>
      <c r="EW1629" s="778"/>
      <c r="EX1629" s="778"/>
      <c r="EY1629" s="778"/>
      <c r="EZ1629" s="778"/>
      <c r="FA1629" s="778"/>
      <c r="FB1629" s="778"/>
      <c r="FC1629" s="778"/>
      <c r="FD1629" s="778"/>
      <c r="FE1629" s="778"/>
      <c r="FF1629" s="778"/>
      <c r="FG1629" s="778"/>
      <c r="FH1629" s="778"/>
      <c r="FI1629" s="778"/>
      <c r="FJ1629" s="778"/>
      <c r="FK1629" s="778"/>
      <c r="FL1629" s="778"/>
      <c r="FM1629" s="778"/>
      <c r="FN1629" s="778"/>
      <c r="FO1629" s="778"/>
      <c r="FP1629" s="778"/>
      <c r="FQ1629" s="778"/>
      <c r="FR1629" s="778"/>
      <c r="FS1629" s="778"/>
      <c r="FT1629" s="778"/>
      <c r="FU1629" s="778"/>
      <c r="FV1629" s="778"/>
      <c r="FW1629" s="778"/>
      <c r="FX1629" s="778"/>
      <c r="FY1629" s="778"/>
      <c r="FZ1629" s="778"/>
      <c r="GA1629" s="778"/>
      <c r="GB1629" s="778"/>
      <c r="GC1629" s="778"/>
      <c r="GD1629" s="778"/>
      <c r="GE1629" s="778"/>
      <c r="GF1629" s="778"/>
      <c r="GG1629" s="778"/>
      <c r="GH1629" s="778"/>
      <c r="GI1629" s="778"/>
      <c r="GJ1629" s="778"/>
      <c r="GK1629" s="778"/>
      <c r="GL1629" s="778"/>
      <c r="GM1629" s="778"/>
      <c r="GN1629" s="778"/>
      <c r="GO1629" s="778"/>
      <c r="GP1629" s="778"/>
      <c r="GQ1629" s="778"/>
      <c r="GR1629" s="778"/>
      <c r="GS1629" s="778"/>
      <c r="GT1629" s="778"/>
      <c r="GU1629" s="778"/>
      <c r="GV1629" s="778"/>
      <c r="GW1629" s="778"/>
      <c r="GX1629" s="778"/>
      <c r="GY1629" s="778"/>
      <c r="GZ1629" s="778"/>
      <c r="HA1629" s="778"/>
      <c r="HB1629" s="778"/>
      <c r="HC1629" s="778"/>
      <c r="HD1629" s="778"/>
      <c r="HE1629" s="778"/>
      <c r="HF1629" s="778"/>
      <c r="HG1629" s="778"/>
      <c r="HH1629" s="778"/>
    </row>
    <row r="1630" spans="1:216" s="782" customFormat="1">
      <c r="A1630" s="779"/>
      <c r="B1630" s="780"/>
      <c r="C1630" s="780"/>
      <c r="D1630" s="780"/>
      <c r="E1630" s="780"/>
      <c r="F1630" s="780"/>
      <c r="G1630" s="780"/>
      <c r="H1630" s="780"/>
      <c r="I1630" s="780"/>
      <c r="J1630" s="780"/>
      <c r="K1630" s="780"/>
      <c r="L1630" s="780"/>
      <c r="M1630" s="780"/>
      <c r="N1630" s="780"/>
      <c r="O1630" s="780"/>
      <c r="P1630" s="780"/>
      <c r="Q1630" s="781"/>
      <c r="R1630" s="778"/>
      <c r="S1630" s="778"/>
      <c r="T1630" s="778"/>
      <c r="U1630" s="778"/>
      <c r="V1630" s="778"/>
      <c r="W1630" s="778"/>
      <c r="X1630" s="778"/>
      <c r="Y1630" s="778"/>
      <c r="Z1630" s="778"/>
      <c r="AA1630" s="778"/>
      <c r="AB1630" s="778"/>
      <c r="AC1630" s="778"/>
      <c r="AD1630" s="778"/>
      <c r="AE1630" s="778"/>
      <c r="AF1630" s="778"/>
      <c r="AG1630" s="778"/>
      <c r="AH1630" s="778"/>
      <c r="AI1630" s="778"/>
      <c r="AJ1630" s="778"/>
      <c r="AK1630" s="778"/>
      <c r="AL1630" s="778"/>
      <c r="AM1630" s="778"/>
      <c r="AN1630" s="778"/>
      <c r="AO1630" s="778"/>
      <c r="AP1630" s="778"/>
      <c r="AQ1630" s="778"/>
      <c r="AR1630" s="778"/>
      <c r="AS1630" s="778"/>
      <c r="AT1630" s="778"/>
      <c r="AU1630" s="778"/>
      <c r="AV1630" s="778"/>
      <c r="AW1630" s="778"/>
      <c r="AX1630" s="778"/>
      <c r="AY1630" s="778"/>
      <c r="AZ1630" s="778"/>
      <c r="BA1630" s="778"/>
      <c r="BB1630" s="778"/>
      <c r="BC1630" s="778"/>
      <c r="BD1630" s="778"/>
      <c r="BE1630" s="778"/>
      <c r="BF1630" s="778"/>
      <c r="BG1630" s="778"/>
      <c r="BH1630" s="778"/>
      <c r="BI1630" s="778"/>
      <c r="BJ1630" s="778"/>
      <c r="BK1630" s="778"/>
      <c r="BL1630" s="778"/>
      <c r="BM1630" s="778"/>
      <c r="BN1630" s="778"/>
      <c r="BO1630" s="778"/>
      <c r="BP1630" s="778"/>
      <c r="BQ1630" s="778"/>
      <c r="BR1630" s="778"/>
      <c r="BS1630" s="778"/>
      <c r="BT1630" s="778"/>
      <c r="BU1630" s="778"/>
      <c r="BV1630" s="778"/>
      <c r="BW1630" s="778"/>
      <c r="BX1630" s="778"/>
      <c r="BY1630" s="778"/>
      <c r="BZ1630" s="778"/>
      <c r="CA1630" s="778"/>
      <c r="CB1630" s="778"/>
      <c r="CC1630" s="778"/>
      <c r="CD1630" s="778"/>
      <c r="CE1630" s="778"/>
      <c r="CF1630" s="778"/>
      <c r="CG1630" s="778"/>
      <c r="CH1630" s="778"/>
      <c r="CI1630" s="778"/>
      <c r="CJ1630" s="778"/>
      <c r="CK1630" s="778"/>
      <c r="CL1630" s="778"/>
      <c r="CM1630" s="778"/>
      <c r="CN1630" s="778"/>
      <c r="CO1630" s="778"/>
      <c r="CP1630" s="778"/>
      <c r="CQ1630" s="778"/>
      <c r="CR1630" s="778"/>
      <c r="CS1630" s="778"/>
      <c r="CT1630" s="778"/>
      <c r="CU1630" s="778"/>
      <c r="CV1630" s="778"/>
      <c r="CW1630" s="778"/>
      <c r="CX1630" s="778"/>
      <c r="CY1630" s="778"/>
      <c r="CZ1630" s="778"/>
      <c r="DA1630" s="778"/>
      <c r="DB1630" s="778"/>
      <c r="DC1630" s="778"/>
      <c r="DD1630" s="778"/>
      <c r="DE1630" s="778"/>
      <c r="DF1630" s="778"/>
      <c r="DG1630" s="778"/>
      <c r="DH1630" s="778"/>
      <c r="DI1630" s="778"/>
      <c r="DJ1630" s="778"/>
      <c r="DK1630" s="778"/>
      <c r="DL1630" s="778"/>
      <c r="DM1630" s="778"/>
      <c r="DN1630" s="778"/>
      <c r="DO1630" s="778"/>
      <c r="DP1630" s="778"/>
      <c r="DQ1630" s="778"/>
      <c r="DR1630" s="778"/>
      <c r="DS1630" s="778"/>
      <c r="DT1630" s="778"/>
      <c r="DU1630" s="778"/>
      <c r="DV1630" s="778"/>
      <c r="DW1630" s="778"/>
      <c r="DX1630" s="778"/>
      <c r="DY1630" s="778"/>
      <c r="DZ1630" s="778"/>
      <c r="EA1630" s="778"/>
      <c r="EB1630" s="778"/>
      <c r="EC1630" s="778"/>
      <c r="ED1630" s="778"/>
      <c r="EE1630" s="778"/>
      <c r="EF1630" s="778"/>
      <c r="EG1630" s="778"/>
      <c r="EH1630" s="778"/>
      <c r="EI1630" s="778"/>
      <c r="EJ1630" s="778"/>
      <c r="EK1630" s="778"/>
      <c r="EL1630" s="778"/>
      <c r="EM1630" s="778"/>
      <c r="EN1630" s="778"/>
      <c r="EO1630" s="778"/>
      <c r="EP1630" s="778"/>
      <c r="EQ1630" s="778"/>
      <c r="ER1630" s="778"/>
      <c r="ES1630" s="778"/>
      <c r="ET1630" s="778"/>
      <c r="EU1630" s="778"/>
      <c r="EV1630" s="778"/>
      <c r="EW1630" s="778"/>
      <c r="EX1630" s="778"/>
      <c r="EY1630" s="778"/>
      <c r="EZ1630" s="778"/>
      <c r="FA1630" s="778"/>
      <c r="FB1630" s="778"/>
      <c r="FC1630" s="778"/>
      <c r="FD1630" s="778"/>
      <c r="FE1630" s="778"/>
      <c r="FF1630" s="778"/>
      <c r="FG1630" s="778"/>
      <c r="FH1630" s="778"/>
      <c r="FI1630" s="778"/>
      <c r="FJ1630" s="778"/>
      <c r="FK1630" s="778"/>
      <c r="FL1630" s="778"/>
      <c r="FM1630" s="778"/>
      <c r="FN1630" s="778"/>
      <c r="FO1630" s="778"/>
      <c r="FP1630" s="778"/>
      <c r="FQ1630" s="778"/>
      <c r="FR1630" s="778"/>
      <c r="FS1630" s="778"/>
      <c r="FT1630" s="778"/>
      <c r="FU1630" s="778"/>
      <c r="FV1630" s="778"/>
      <c r="FW1630" s="778"/>
      <c r="FX1630" s="778"/>
      <c r="FY1630" s="778"/>
      <c r="FZ1630" s="778"/>
      <c r="GA1630" s="778"/>
      <c r="GB1630" s="778"/>
      <c r="GC1630" s="778"/>
      <c r="GD1630" s="778"/>
      <c r="GE1630" s="778"/>
      <c r="GF1630" s="778"/>
      <c r="GG1630" s="778"/>
      <c r="GH1630" s="778"/>
      <c r="GI1630" s="778"/>
      <c r="GJ1630" s="778"/>
      <c r="GK1630" s="778"/>
      <c r="GL1630" s="778"/>
      <c r="GM1630" s="778"/>
      <c r="GN1630" s="778"/>
      <c r="GO1630" s="778"/>
      <c r="GP1630" s="778"/>
      <c r="GQ1630" s="778"/>
      <c r="GR1630" s="778"/>
      <c r="GS1630" s="778"/>
      <c r="GT1630" s="778"/>
      <c r="GU1630" s="778"/>
      <c r="GV1630" s="778"/>
      <c r="GW1630" s="778"/>
      <c r="GX1630" s="778"/>
      <c r="GY1630" s="778"/>
      <c r="GZ1630" s="778"/>
      <c r="HA1630" s="778"/>
      <c r="HB1630" s="778"/>
      <c r="HC1630" s="778"/>
      <c r="HD1630" s="778"/>
      <c r="HE1630" s="778"/>
      <c r="HF1630" s="778"/>
      <c r="HG1630" s="778"/>
      <c r="HH1630" s="778"/>
    </row>
    <row r="1631" spans="1:216" s="782" customFormat="1">
      <c r="A1631" s="779"/>
      <c r="B1631" s="780"/>
      <c r="C1631" s="780"/>
      <c r="D1631" s="780"/>
      <c r="E1631" s="780"/>
      <c r="F1631" s="780"/>
      <c r="G1631" s="780"/>
      <c r="H1631" s="780"/>
      <c r="I1631" s="780"/>
      <c r="J1631" s="780"/>
      <c r="K1631" s="780"/>
      <c r="L1631" s="780"/>
      <c r="M1631" s="780"/>
      <c r="N1631" s="780"/>
      <c r="O1631" s="780"/>
      <c r="P1631" s="780"/>
      <c r="Q1631" s="781"/>
      <c r="R1631" s="778"/>
      <c r="S1631" s="778"/>
      <c r="T1631" s="778"/>
      <c r="U1631" s="778"/>
      <c r="V1631" s="778"/>
      <c r="W1631" s="778"/>
      <c r="X1631" s="778"/>
      <c r="Y1631" s="778"/>
      <c r="Z1631" s="778"/>
      <c r="AA1631" s="778"/>
      <c r="AB1631" s="778"/>
      <c r="AC1631" s="778"/>
      <c r="AD1631" s="778"/>
      <c r="AE1631" s="778"/>
      <c r="AF1631" s="778"/>
      <c r="AG1631" s="778"/>
      <c r="AH1631" s="778"/>
      <c r="AI1631" s="778"/>
      <c r="AJ1631" s="778"/>
      <c r="AK1631" s="778"/>
      <c r="AL1631" s="778"/>
      <c r="AM1631" s="778"/>
      <c r="AN1631" s="778"/>
      <c r="AO1631" s="778"/>
      <c r="AP1631" s="778"/>
      <c r="AQ1631" s="778"/>
      <c r="AR1631" s="778"/>
      <c r="AS1631" s="778"/>
      <c r="AT1631" s="778"/>
      <c r="AU1631" s="778"/>
      <c r="AV1631" s="778"/>
      <c r="AW1631" s="778"/>
      <c r="AX1631" s="778"/>
      <c r="AY1631" s="778"/>
      <c r="AZ1631" s="778"/>
      <c r="BA1631" s="778"/>
      <c r="BB1631" s="778"/>
      <c r="BC1631" s="778"/>
      <c r="BD1631" s="778"/>
      <c r="BE1631" s="778"/>
      <c r="BF1631" s="778"/>
      <c r="BG1631" s="778"/>
      <c r="BH1631" s="778"/>
      <c r="BI1631" s="778"/>
      <c r="BJ1631" s="778"/>
      <c r="BK1631" s="778"/>
      <c r="BL1631" s="778"/>
      <c r="BM1631" s="778"/>
      <c r="BN1631" s="778"/>
      <c r="BO1631" s="778"/>
      <c r="BP1631" s="778"/>
      <c r="BQ1631" s="778"/>
      <c r="BR1631" s="778"/>
      <c r="BS1631" s="778"/>
      <c r="BT1631" s="778"/>
      <c r="BU1631" s="778"/>
      <c r="BV1631" s="778"/>
      <c r="BW1631" s="778"/>
      <c r="BX1631" s="778"/>
      <c r="BY1631" s="778"/>
      <c r="BZ1631" s="778"/>
      <c r="CA1631" s="778"/>
      <c r="CB1631" s="778"/>
      <c r="CC1631" s="778"/>
      <c r="CD1631" s="778"/>
      <c r="CE1631" s="778"/>
      <c r="CF1631" s="778"/>
      <c r="CG1631" s="778"/>
      <c r="CH1631" s="778"/>
      <c r="CI1631" s="778"/>
      <c r="CJ1631" s="778"/>
      <c r="CK1631" s="778"/>
      <c r="CL1631" s="778"/>
      <c r="CM1631" s="778"/>
      <c r="CN1631" s="778"/>
      <c r="CO1631" s="778"/>
      <c r="CP1631" s="778"/>
      <c r="CQ1631" s="778"/>
      <c r="CR1631" s="778"/>
      <c r="CS1631" s="778"/>
      <c r="CT1631" s="778"/>
      <c r="CU1631" s="778"/>
      <c r="CV1631" s="778"/>
      <c r="CW1631" s="778"/>
      <c r="CX1631" s="778"/>
      <c r="CY1631" s="778"/>
      <c r="CZ1631" s="778"/>
      <c r="DA1631" s="778"/>
      <c r="DB1631" s="778"/>
      <c r="DC1631" s="778"/>
      <c r="DD1631" s="778"/>
      <c r="DE1631" s="778"/>
      <c r="DF1631" s="778"/>
      <c r="DG1631" s="778"/>
      <c r="DH1631" s="778"/>
      <c r="DI1631" s="778"/>
      <c r="DJ1631" s="778"/>
      <c r="DK1631" s="778"/>
      <c r="DL1631" s="778"/>
      <c r="DM1631" s="778"/>
      <c r="DN1631" s="778"/>
      <c r="DO1631" s="778"/>
      <c r="DP1631" s="778"/>
      <c r="DQ1631" s="778"/>
      <c r="DR1631" s="778"/>
      <c r="DS1631" s="778"/>
      <c r="DT1631" s="778"/>
      <c r="DU1631" s="778"/>
      <c r="DV1631" s="778"/>
      <c r="DW1631" s="778"/>
      <c r="DX1631" s="778"/>
      <c r="DY1631" s="778"/>
      <c r="DZ1631" s="778"/>
      <c r="EA1631" s="778"/>
      <c r="EB1631" s="778"/>
      <c r="EC1631" s="778"/>
      <c r="ED1631" s="778"/>
      <c r="EE1631" s="778"/>
      <c r="EF1631" s="778"/>
      <c r="EG1631" s="778"/>
      <c r="EH1631" s="778"/>
      <c r="EI1631" s="778"/>
      <c r="EJ1631" s="778"/>
      <c r="EK1631" s="778"/>
      <c r="EL1631" s="778"/>
      <c r="EM1631" s="778"/>
      <c r="EN1631" s="778"/>
      <c r="EO1631" s="778"/>
      <c r="EP1631" s="778"/>
      <c r="EQ1631" s="778"/>
      <c r="ER1631" s="778"/>
      <c r="ES1631" s="778"/>
      <c r="ET1631" s="778"/>
      <c r="EU1631" s="778"/>
      <c r="EV1631" s="778"/>
      <c r="EW1631" s="778"/>
      <c r="EX1631" s="778"/>
      <c r="EY1631" s="778"/>
      <c r="EZ1631" s="778"/>
      <c r="FA1631" s="778"/>
      <c r="FB1631" s="778"/>
      <c r="FC1631" s="778"/>
      <c r="FD1631" s="778"/>
      <c r="FE1631" s="778"/>
      <c r="FF1631" s="778"/>
      <c r="FG1631" s="778"/>
      <c r="FH1631" s="778"/>
      <c r="FI1631" s="778"/>
      <c r="FJ1631" s="778"/>
      <c r="FK1631" s="778"/>
      <c r="FL1631" s="778"/>
      <c r="FM1631" s="778"/>
      <c r="FN1631" s="778"/>
      <c r="FO1631" s="778"/>
      <c r="FP1631" s="778"/>
      <c r="FQ1631" s="778"/>
      <c r="FR1631" s="778"/>
      <c r="FS1631" s="778"/>
      <c r="FT1631" s="778"/>
      <c r="FU1631" s="778"/>
      <c r="FV1631" s="778"/>
      <c r="FW1631" s="778"/>
      <c r="FX1631" s="778"/>
      <c r="FY1631" s="778"/>
      <c r="FZ1631" s="778"/>
      <c r="GA1631" s="778"/>
      <c r="GB1631" s="778"/>
      <c r="GC1631" s="778"/>
      <c r="GD1631" s="778"/>
      <c r="GE1631" s="778"/>
      <c r="GF1631" s="778"/>
      <c r="GG1631" s="778"/>
      <c r="GH1631" s="778"/>
      <c r="GI1631" s="778"/>
      <c r="GJ1631" s="778"/>
      <c r="GK1631" s="778"/>
      <c r="GL1631" s="778"/>
      <c r="GM1631" s="778"/>
      <c r="GN1631" s="778"/>
      <c r="GO1631" s="778"/>
      <c r="GP1631" s="778"/>
      <c r="GQ1631" s="778"/>
      <c r="GR1631" s="778"/>
      <c r="GS1631" s="778"/>
      <c r="GT1631" s="778"/>
      <c r="GU1631" s="778"/>
      <c r="GV1631" s="778"/>
      <c r="GW1631" s="778"/>
      <c r="GX1631" s="778"/>
      <c r="GY1631" s="778"/>
      <c r="GZ1631" s="778"/>
      <c r="HA1631" s="778"/>
      <c r="HB1631" s="778"/>
      <c r="HC1631" s="778"/>
      <c r="HD1631" s="778"/>
      <c r="HE1631" s="778"/>
      <c r="HF1631" s="778"/>
      <c r="HG1631" s="778"/>
      <c r="HH1631" s="778"/>
    </row>
    <row r="1632" spans="1:216" s="782" customFormat="1">
      <c r="A1632" s="779"/>
      <c r="B1632" s="780"/>
      <c r="C1632" s="780"/>
      <c r="D1632" s="780"/>
      <c r="E1632" s="780"/>
      <c r="F1632" s="780"/>
      <c r="G1632" s="780"/>
      <c r="H1632" s="780"/>
      <c r="I1632" s="780"/>
      <c r="J1632" s="780"/>
      <c r="K1632" s="780"/>
      <c r="L1632" s="780"/>
      <c r="M1632" s="780"/>
      <c r="N1632" s="780"/>
      <c r="O1632" s="780"/>
      <c r="P1632" s="780"/>
      <c r="Q1632" s="781"/>
      <c r="R1632" s="778"/>
      <c r="S1632" s="778"/>
      <c r="T1632" s="778"/>
      <c r="U1632" s="778"/>
      <c r="V1632" s="778"/>
      <c r="W1632" s="778"/>
      <c r="X1632" s="778"/>
      <c r="Y1632" s="778"/>
      <c r="Z1632" s="778"/>
      <c r="AA1632" s="778"/>
      <c r="AB1632" s="778"/>
      <c r="AC1632" s="778"/>
      <c r="AD1632" s="778"/>
      <c r="AE1632" s="778"/>
      <c r="AF1632" s="778"/>
      <c r="AG1632" s="778"/>
      <c r="AH1632" s="778"/>
      <c r="AI1632" s="778"/>
      <c r="AJ1632" s="778"/>
      <c r="AK1632" s="778"/>
      <c r="AL1632" s="778"/>
      <c r="AM1632" s="778"/>
      <c r="AN1632" s="778"/>
      <c r="AO1632" s="778"/>
      <c r="AP1632" s="778"/>
      <c r="AQ1632" s="778"/>
      <c r="AR1632" s="778"/>
      <c r="AS1632" s="778"/>
      <c r="AT1632" s="778"/>
      <c r="AU1632" s="778"/>
      <c r="AV1632" s="778"/>
      <c r="AW1632" s="778"/>
      <c r="AX1632" s="778"/>
      <c r="AY1632" s="778"/>
      <c r="AZ1632" s="778"/>
      <c r="BA1632" s="778"/>
      <c r="BB1632" s="778"/>
      <c r="BC1632" s="778"/>
      <c r="BD1632" s="778"/>
      <c r="BE1632" s="778"/>
      <c r="BF1632" s="778"/>
      <c r="BG1632" s="778"/>
      <c r="BH1632" s="778"/>
      <c r="BI1632" s="778"/>
      <c r="BJ1632" s="778"/>
      <c r="BK1632" s="778"/>
      <c r="BL1632" s="778"/>
      <c r="BM1632" s="778"/>
      <c r="BN1632" s="778"/>
      <c r="BO1632" s="778"/>
      <c r="BP1632" s="778"/>
      <c r="BQ1632" s="778"/>
      <c r="BR1632" s="778"/>
      <c r="BS1632" s="778"/>
      <c r="BT1632" s="778"/>
      <c r="BU1632" s="778"/>
      <c r="BV1632" s="778"/>
      <c r="BW1632" s="778"/>
      <c r="BX1632" s="778"/>
      <c r="BY1632" s="778"/>
      <c r="BZ1632" s="778"/>
      <c r="CA1632" s="778"/>
      <c r="CB1632" s="778"/>
      <c r="CC1632" s="778"/>
      <c r="CD1632" s="778"/>
      <c r="CE1632" s="778"/>
      <c r="CF1632" s="778"/>
      <c r="CG1632" s="778"/>
      <c r="CH1632" s="778"/>
      <c r="CI1632" s="778"/>
      <c r="CJ1632" s="778"/>
      <c r="CK1632" s="778"/>
      <c r="CL1632" s="778"/>
      <c r="CM1632" s="778"/>
      <c r="CN1632" s="778"/>
      <c r="CO1632" s="778"/>
      <c r="CP1632" s="778"/>
      <c r="CQ1632" s="778"/>
      <c r="CR1632" s="778"/>
      <c r="CS1632" s="778"/>
      <c r="CT1632" s="778"/>
      <c r="CU1632" s="778"/>
      <c r="CV1632" s="778"/>
      <c r="CW1632" s="778"/>
      <c r="CX1632" s="778"/>
      <c r="CY1632" s="778"/>
      <c r="CZ1632" s="778"/>
      <c r="DA1632" s="778"/>
      <c r="DB1632" s="778"/>
      <c r="DC1632" s="778"/>
      <c r="DD1632" s="778"/>
      <c r="DE1632" s="778"/>
      <c r="DF1632" s="778"/>
      <c r="DG1632" s="778"/>
      <c r="DH1632" s="778"/>
      <c r="DI1632" s="778"/>
      <c r="DJ1632" s="778"/>
      <c r="DK1632" s="778"/>
      <c r="DL1632" s="778"/>
      <c r="DM1632" s="778"/>
      <c r="DN1632" s="778"/>
      <c r="DO1632" s="778"/>
      <c r="DP1632" s="778"/>
      <c r="DQ1632" s="778"/>
      <c r="DR1632" s="778"/>
      <c r="DS1632" s="778"/>
      <c r="DT1632" s="778"/>
      <c r="DU1632" s="778"/>
      <c r="DV1632" s="778"/>
      <c r="DW1632" s="778"/>
      <c r="DX1632" s="778"/>
      <c r="DY1632" s="778"/>
      <c r="DZ1632" s="778"/>
      <c r="EA1632" s="778"/>
      <c r="EB1632" s="778"/>
      <c r="EC1632" s="778"/>
      <c r="ED1632" s="778"/>
      <c r="EE1632" s="778"/>
      <c r="EF1632" s="778"/>
      <c r="EG1632" s="778"/>
      <c r="EH1632" s="778"/>
      <c r="EI1632" s="778"/>
      <c r="EJ1632" s="778"/>
      <c r="EK1632" s="778"/>
      <c r="EL1632" s="778"/>
      <c r="EM1632" s="778"/>
      <c r="EN1632" s="778"/>
      <c r="EO1632" s="778"/>
      <c r="EP1632" s="778"/>
      <c r="EQ1632" s="778"/>
      <c r="ER1632" s="778"/>
      <c r="ES1632" s="778"/>
      <c r="ET1632" s="778"/>
      <c r="EU1632" s="778"/>
      <c r="EV1632" s="778"/>
      <c r="EW1632" s="778"/>
      <c r="EX1632" s="778"/>
      <c r="EY1632" s="778"/>
      <c r="EZ1632" s="778"/>
      <c r="FA1632" s="778"/>
      <c r="FB1632" s="778"/>
      <c r="FC1632" s="778"/>
      <c r="FD1632" s="778"/>
      <c r="FE1632" s="778"/>
      <c r="FF1632" s="778"/>
      <c r="FG1632" s="778"/>
      <c r="FH1632" s="778"/>
      <c r="FI1632" s="778"/>
      <c r="FJ1632" s="778"/>
      <c r="FK1632" s="778"/>
      <c r="FL1632" s="778"/>
      <c r="FM1632" s="778"/>
      <c r="FN1632" s="778"/>
      <c r="FO1632" s="778"/>
      <c r="FP1632" s="778"/>
      <c r="FQ1632" s="778"/>
      <c r="FR1632" s="778"/>
      <c r="FS1632" s="778"/>
      <c r="FT1632" s="778"/>
      <c r="FU1632" s="778"/>
      <c r="FV1632" s="778"/>
      <c r="FW1632" s="778"/>
      <c r="FX1632" s="778"/>
      <c r="FY1632" s="778"/>
      <c r="FZ1632" s="778"/>
      <c r="GA1632" s="778"/>
      <c r="GB1632" s="778"/>
      <c r="GC1632" s="778"/>
      <c r="GD1632" s="778"/>
      <c r="GE1632" s="778"/>
      <c r="GF1632" s="778"/>
      <c r="GG1632" s="778"/>
      <c r="GH1632" s="778"/>
      <c r="GI1632" s="778"/>
      <c r="GJ1632" s="778"/>
      <c r="GK1632" s="778"/>
      <c r="GL1632" s="778"/>
      <c r="GM1632" s="778"/>
      <c r="GN1632" s="778"/>
      <c r="GO1632" s="778"/>
      <c r="GP1632" s="778"/>
      <c r="GQ1632" s="778"/>
      <c r="GR1632" s="778"/>
      <c r="GS1632" s="778"/>
      <c r="GT1632" s="778"/>
      <c r="GU1632" s="778"/>
      <c r="GV1632" s="778"/>
      <c r="GW1632" s="778"/>
      <c r="GX1632" s="778"/>
      <c r="GY1632" s="778"/>
      <c r="GZ1632" s="778"/>
      <c r="HA1632" s="778"/>
      <c r="HB1632" s="778"/>
      <c r="HC1632" s="778"/>
      <c r="HD1632" s="778"/>
      <c r="HE1632" s="778"/>
      <c r="HF1632" s="778"/>
      <c r="HG1632" s="778"/>
      <c r="HH1632" s="778"/>
    </row>
    <row r="1633" spans="1:216" s="782" customFormat="1">
      <c r="A1633" s="779"/>
      <c r="B1633" s="780"/>
      <c r="C1633" s="780"/>
      <c r="D1633" s="780"/>
      <c r="E1633" s="780"/>
      <c r="F1633" s="780"/>
      <c r="G1633" s="780"/>
      <c r="H1633" s="780"/>
      <c r="I1633" s="780"/>
      <c r="J1633" s="780"/>
      <c r="K1633" s="780"/>
      <c r="L1633" s="780"/>
      <c r="M1633" s="780"/>
      <c r="N1633" s="780"/>
      <c r="O1633" s="780"/>
      <c r="P1633" s="780"/>
      <c r="Q1633" s="781"/>
      <c r="R1633" s="778"/>
      <c r="S1633" s="778"/>
      <c r="T1633" s="778"/>
      <c r="U1633" s="778"/>
      <c r="V1633" s="778"/>
      <c r="W1633" s="778"/>
      <c r="X1633" s="778"/>
      <c r="Y1633" s="778"/>
      <c r="Z1633" s="778"/>
      <c r="AA1633" s="778"/>
      <c r="AB1633" s="778"/>
      <c r="AC1633" s="778"/>
      <c r="AD1633" s="778"/>
      <c r="AE1633" s="778"/>
      <c r="AF1633" s="778"/>
      <c r="AG1633" s="778"/>
      <c r="AH1633" s="778"/>
      <c r="AI1633" s="778"/>
      <c r="AJ1633" s="778"/>
      <c r="AK1633" s="778"/>
      <c r="AL1633" s="778"/>
      <c r="AM1633" s="778"/>
      <c r="AN1633" s="778"/>
      <c r="AO1633" s="778"/>
      <c r="AP1633" s="778"/>
      <c r="AQ1633" s="778"/>
      <c r="AR1633" s="778"/>
      <c r="AS1633" s="778"/>
      <c r="AT1633" s="778"/>
      <c r="AU1633" s="778"/>
      <c r="AV1633" s="778"/>
      <c r="AW1633" s="778"/>
      <c r="AX1633" s="778"/>
      <c r="AY1633" s="778"/>
      <c r="AZ1633" s="778"/>
      <c r="BA1633" s="778"/>
      <c r="BB1633" s="778"/>
      <c r="BC1633" s="778"/>
      <c r="BD1633" s="778"/>
      <c r="BE1633" s="778"/>
      <c r="BF1633" s="778"/>
      <c r="BG1633" s="778"/>
      <c r="BH1633" s="778"/>
      <c r="BI1633" s="778"/>
      <c r="BJ1633" s="778"/>
      <c r="BK1633" s="778"/>
      <c r="BL1633" s="778"/>
      <c r="BM1633" s="778"/>
      <c r="BN1633" s="778"/>
      <c r="BO1633" s="778"/>
      <c r="BP1633" s="778"/>
      <c r="BQ1633" s="778"/>
      <c r="BR1633" s="778"/>
      <c r="BS1633" s="778"/>
      <c r="BT1633" s="778"/>
      <c r="BU1633" s="778"/>
      <c r="BV1633" s="778"/>
      <c r="BW1633" s="778"/>
      <c r="BX1633" s="778"/>
      <c r="BY1633" s="778"/>
      <c r="BZ1633" s="778"/>
      <c r="CA1633" s="778"/>
      <c r="CB1633" s="778"/>
      <c r="CC1633" s="778"/>
      <c r="CD1633" s="778"/>
      <c r="CE1633" s="778"/>
      <c r="CF1633" s="778"/>
      <c r="CG1633" s="778"/>
      <c r="CH1633" s="778"/>
      <c r="CI1633" s="778"/>
      <c r="CJ1633" s="778"/>
      <c r="CK1633" s="778"/>
      <c r="CL1633" s="778"/>
      <c r="CM1633" s="778"/>
      <c r="CN1633" s="778"/>
      <c r="CO1633" s="778"/>
      <c r="CP1633" s="778"/>
      <c r="CQ1633" s="778"/>
      <c r="CR1633" s="778"/>
      <c r="CS1633" s="778"/>
      <c r="CT1633" s="778"/>
      <c r="CU1633" s="778"/>
      <c r="CV1633" s="778"/>
      <c r="CW1633" s="778"/>
      <c r="CX1633" s="778"/>
      <c r="CY1633" s="778"/>
      <c r="CZ1633" s="778"/>
      <c r="DA1633" s="778"/>
      <c r="DB1633" s="778"/>
      <c r="DC1633" s="778"/>
      <c r="DD1633" s="778"/>
      <c r="DE1633" s="778"/>
      <c r="DF1633" s="778"/>
      <c r="DG1633" s="778"/>
      <c r="DH1633" s="778"/>
      <c r="DI1633" s="778"/>
      <c r="DJ1633" s="778"/>
      <c r="DK1633" s="778"/>
      <c r="DL1633" s="778"/>
      <c r="DM1633" s="778"/>
      <c r="DN1633" s="778"/>
      <c r="DO1633" s="778"/>
      <c r="DP1633" s="778"/>
      <c r="DQ1633" s="778"/>
      <c r="DR1633" s="778"/>
      <c r="DS1633" s="778"/>
      <c r="DT1633" s="778"/>
      <c r="DU1633" s="778"/>
      <c r="DV1633" s="778"/>
      <c r="DW1633" s="778"/>
      <c r="DX1633" s="778"/>
      <c r="DY1633" s="778"/>
      <c r="DZ1633" s="778"/>
      <c r="EA1633" s="778"/>
      <c r="EB1633" s="778"/>
      <c r="EC1633" s="778"/>
      <c r="ED1633" s="778"/>
      <c r="EE1633" s="778"/>
      <c r="EF1633" s="778"/>
      <c r="EG1633" s="778"/>
      <c r="EH1633" s="778"/>
      <c r="EI1633" s="778"/>
      <c r="EJ1633" s="778"/>
      <c r="EK1633" s="778"/>
      <c r="EL1633" s="778"/>
      <c r="EM1633" s="778"/>
      <c r="EN1633" s="778"/>
      <c r="EO1633" s="778"/>
      <c r="EP1633" s="778"/>
      <c r="EQ1633" s="778"/>
      <c r="ER1633" s="778"/>
      <c r="ES1633" s="778"/>
      <c r="ET1633" s="778"/>
      <c r="EU1633" s="778"/>
      <c r="EV1633" s="778"/>
      <c r="EW1633" s="778"/>
      <c r="EX1633" s="778"/>
      <c r="EY1633" s="778"/>
      <c r="EZ1633" s="778"/>
      <c r="FA1633" s="778"/>
      <c r="FB1633" s="778"/>
      <c r="FC1633" s="778"/>
      <c r="FD1633" s="778"/>
      <c r="FE1633" s="778"/>
      <c r="FF1633" s="778"/>
      <c r="FG1633" s="778"/>
      <c r="FH1633" s="778"/>
      <c r="FI1633" s="778"/>
      <c r="FJ1633" s="778"/>
      <c r="FK1633" s="778"/>
      <c r="FL1633" s="778"/>
      <c r="FM1633" s="778"/>
      <c r="FN1633" s="778"/>
      <c r="FO1633" s="778"/>
      <c r="FP1633" s="778"/>
      <c r="FQ1633" s="778"/>
      <c r="FR1633" s="778"/>
      <c r="FS1633" s="778"/>
      <c r="FT1633" s="778"/>
      <c r="FU1633" s="778"/>
      <c r="FV1633" s="778"/>
      <c r="FW1633" s="778"/>
      <c r="FX1633" s="778"/>
      <c r="FY1633" s="778"/>
      <c r="FZ1633" s="778"/>
      <c r="GA1633" s="778"/>
      <c r="GB1633" s="778"/>
      <c r="GC1633" s="778"/>
      <c r="GD1633" s="778"/>
      <c r="GE1633" s="778"/>
      <c r="GF1633" s="778"/>
      <c r="GG1633" s="778"/>
      <c r="GH1633" s="778"/>
      <c r="GI1633" s="778"/>
      <c r="GJ1633" s="778"/>
      <c r="GK1633" s="778"/>
      <c r="GL1633" s="778"/>
      <c r="GM1633" s="778"/>
      <c r="GN1633" s="778"/>
      <c r="GO1633" s="778"/>
      <c r="GP1633" s="778"/>
      <c r="GQ1633" s="778"/>
      <c r="GR1633" s="778"/>
      <c r="GS1633" s="778"/>
      <c r="GT1633" s="778"/>
      <c r="GU1633" s="778"/>
      <c r="GV1633" s="778"/>
      <c r="GW1633" s="778"/>
      <c r="GX1633" s="778"/>
      <c r="GY1633" s="778"/>
      <c r="GZ1633" s="778"/>
      <c r="HA1633" s="778"/>
      <c r="HB1633" s="778"/>
      <c r="HC1633" s="778"/>
      <c r="HD1633" s="778"/>
      <c r="HE1633" s="778"/>
      <c r="HF1633" s="778"/>
      <c r="HG1633" s="778"/>
      <c r="HH1633" s="778"/>
    </row>
    <row r="1634" spans="1:216" s="782" customFormat="1">
      <c r="A1634" s="779"/>
      <c r="B1634" s="780"/>
      <c r="C1634" s="780"/>
      <c r="D1634" s="780"/>
      <c r="E1634" s="780"/>
      <c r="F1634" s="780"/>
      <c r="G1634" s="780"/>
      <c r="H1634" s="780"/>
      <c r="I1634" s="780"/>
      <c r="J1634" s="780"/>
      <c r="K1634" s="780"/>
      <c r="L1634" s="780"/>
      <c r="M1634" s="780"/>
      <c r="N1634" s="780"/>
      <c r="O1634" s="780"/>
      <c r="P1634" s="780"/>
      <c r="Q1634" s="781"/>
      <c r="R1634" s="778"/>
      <c r="S1634" s="778"/>
      <c r="T1634" s="778"/>
      <c r="U1634" s="778"/>
      <c r="V1634" s="778"/>
      <c r="W1634" s="778"/>
      <c r="X1634" s="778"/>
      <c r="Y1634" s="778"/>
      <c r="Z1634" s="778"/>
      <c r="AA1634" s="778"/>
      <c r="AB1634" s="778"/>
      <c r="AC1634" s="778"/>
      <c r="AD1634" s="778"/>
      <c r="AE1634" s="778"/>
      <c r="AF1634" s="778"/>
      <c r="AG1634" s="778"/>
      <c r="AH1634" s="778"/>
      <c r="AI1634" s="778"/>
      <c r="AJ1634" s="778"/>
      <c r="AK1634" s="778"/>
      <c r="AL1634" s="778"/>
      <c r="AM1634" s="778"/>
      <c r="AN1634" s="778"/>
      <c r="AO1634" s="778"/>
      <c r="AP1634" s="778"/>
      <c r="AQ1634" s="778"/>
      <c r="AR1634" s="778"/>
      <c r="AS1634" s="778"/>
      <c r="AT1634" s="778"/>
      <c r="AU1634" s="778"/>
      <c r="AV1634" s="778"/>
      <c r="AW1634" s="778"/>
      <c r="AX1634" s="778"/>
      <c r="AY1634" s="778"/>
      <c r="AZ1634" s="778"/>
      <c r="BA1634" s="778"/>
      <c r="BB1634" s="778"/>
      <c r="BC1634" s="778"/>
      <c r="BD1634" s="778"/>
      <c r="BE1634" s="778"/>
      <c r="BF1634" s="778"/>
      <c r="BG1634" s="778"/>
      <c r="BH1634" s="778"/>
      <c r="BI1634" s="778"/>
      <c r="BJ1634" s="778"/>
      <c r="BK1634" s="778"/>
      <c r="BL1634" s="778"/>
      <c r="BM1634" s="778"/>
      <c r="BN1634" s="778"/>
      <c r="BO1634" s="778"/>
      <c r="BP1634" s="778"/>
      <c r="BQ1634" s="778"/>
      <c r="BR1634" s="778"/>
      <c r="BS1634" s="778"/>
      <c r="BT1634" s="778"/>
      <c r="BU1634" s="778"/>
      <c r="BV1634" s="778"/>
      <c r="BW1634" s="778"/>
      <c r="BX1634" s="778"/>
      <c r="BY1634" s="778"/>
      <c r="BZ1634" s="778"/>
      <c r="CA1634" s="778"/>
      <c r="CB1634" s="778"/>
      <c r="CC1634" s="778"/>
      <c r="CD1634" s="778"/>
      <c r="CE1634" s="778"/>
      <c r="CF1634" s="778"/>
      <c r="CG1634" s="778"/>
      <c r="CH1634" s="778"/>
      <c r="CI1634" s="778"/>
      <c r="CJ1634" s="778"/>
      <c r="CK1634" s="778"/>
      <c r="CL1634" s="778"/>
      <c r="CM1634" s="778"/>
      <c r="CN1634" s="778"/>
      <c r="CO1634" s="778"/>
      <c r="CP1634" s="778"/>
      <c r="CQ1634" s="778"/>
      <c r="CR1634" s="778"/>
      <c r="CS1634" s="778"/>
      <c r="CT1634" s="778"/>
      <c r="CU1634" s="778"/>
      <c r="CV1634" s="778"/>
      <c r="CW1634" s="778"/>
      <c r="CX1634" s="778"/>
      <c r="CY1634" s="778"/>
      <c r="CZ1634" s="778"/>
      <c r="DA1634" s="778"/>
      <c r="DB1634" s="778"/>
      <c r="DC1634" s="778"/>
      <c r="DD1634" s="778"/>
      <c r="DE1634" s="778"/>
      <c r="DF1634" s="778"/>
      <c r="DG1634" s="778"/>
      <c r="DH1634" s="778"/>
      <c r="DI1634" s="778"/>
      <c r="DJ1634" s="778"/>
      <c r="DK1634" s="778"/>
      <c r="DL1634" s="778"/>
      <c r="DM1634" s="778"/>
      <c r="DN1634" s="778"/>
      <c r="DO1634" s="778"/>
      <c r="DP1634" s="778"/>
      <c r="DQ1634" s="778"/>
      <c r="DR1634" s="778"/>
      <c r="DS1634" s="778"/>
      <c r="DT1634" s="778"/>
      <c r="DU1634" s="778"/>
      <c r="DV1634" s="778"/>
      <c r="DW1634" s="778"/>
      <c r="DX1634" s="778"/>
      <c r="DY1634" s="778"/>
      <c r="DZ1634" s="778"/>
      <c r="EA1634" s="778"/>
      <c r="EB1634" s="778"/>
      <c r="EC1634" s="778"/>
      <c r="ED1634" s="778"/>
      <c r="EE1634" s="778"/>
      <c r="EF1634" s="778"/>
      <c r="EG1634" s="778"/>
      <c r="EH1634" s="778"/>
      <c r="EI1634" s="778"/>
      <c r="EJ1634" s="778"/>
      <c r="EK1634" s="778"/>
      <c r="EL1634" s="778"/>
      <c r="EM1634" s="778"/>
      <c r="EN1634" s="778"/>
      <c r="EO1634" s="778"/>
      <c r="EP1634" s="778"/>
      <c r="EQ1634" s="778"/>
      <c r="ER1634" s="778"/>
      <c r="ES1634" s="778"/>
      <c r="ET1634" s="778"/>
      <c r="EU1634" s="778"/>
      <c r="EV1634" s="778"/>
      <c r="EW1634" s="778"/>
      <c r="EX1634" s="778"/>
      <c r="EY1634" s="778"/>
      <c r="EZ1634" s="778"/>
      <c r="FA1634" s="778"/>
      <c r="FB1634" s="778"/>
      <c r="FC1634" s="778"/>
      <c r="FD1634" s="778"/>
      <c r="FE1634" s="778"/>
      <c r="FF1634" s="778"/>
      <c r="FG1634" s="778"/>
      <c r="FH1634" s="778"/>
      <c r="FI1634" s="778"/>
      <c r="FJ1634" s="778"/>
      <c r="FK1634" s="778"/>
      <c r="FL1634" s="778"/>
      <c r="FM1634" s="778"/>
      <c r="FN1634" s="778"/>
      <c r="FO1634" s="778"/>
      <c r="FP1634" s="778"/>
      <c r="FQ1634" s="778"/>
      <c r="FR1634" s="778"/>
      <c r="FS1634" s="778"/>
      <c r="FT1634" s="778"/>
      <c r="FU1634" s="778"/>
      <c r="FV1634" s="778"/>
      <c r="FW1634" s="778"/>
      <c r="FX1634" s="778"/>
      <c r="FY1634" s="778"/>
      <c r="FZ1634" s="778"/>
      <c r="GA1634" s="778"/>
      <c r="GB1634" s="778"/>
      <c r="GC1634" s="778"/>
      <c r="GD1634" s="778"/>
      <c r="GE1634" s="778"/>
      <c r="GF1634" s="778"/>
      <c r="GG1634" s="778"/>
      <c r="GH1634" s="778"/>
      <c r="GI1634" s="778"/>
      <c r="GJ1634" s="778"/>
      <c r="GK1634" s="778"/>
      <c r="GL1634" s="778"/>
      <c r="GM1634" s="778"/>
      <c r="GN1634" s="778"/>
      <c r="GO1634" s="778"/>
      <c r="GP1634" s="778"/>
      <c r="GQ1634" s="778"/>
      <c r="GR1634" s="778"/>
      <c r="GS1634" s="778"/>
      <c r="GT1634" s="778"/>
      <c r="GU1634" s="778"/>
      <c r="GV1634" s="778"/>
      <c r="GW1634" s="778"/>
      <c r="GX1634" s="778"/>
      <c r="GY1634" s="778"/>
      <c r="GZ1634" s="778"/>
      <c r="HA1634" s="778"/>
      <c r="HB1634" s="778"/>
      <c r="HC1634" s="778"/>
      <c r="HD1634" s="778"/>
      <c r="HE1634" s="778"/>
      <c r="HF1634" s="778"/>
      <c r="HG1634" s="778"/>
      <c r="HH1634" s="778"/>
    </row>
    <row r="1635" spans="1:216" s="782" customFormat="1">
      <c r="A1635" s="779"/>
      <c r="B1635" s="780"/>
      <c r="C1635" s="780"/>
      <c r="D1635" s="780"/>
      <c r="E1635" s="780"/>
      <c r="F1635" s="780"/>
      <c r="G1635" s="780"/>
      <c r="H1635" s="780"/>
      <c r="I1635" s="780"/>
      <c r="J1635" s="780"/>
      <c r="K1635" s="780"/>
      <c r="L1635" s="780"/>
      <c r="M1635" s="780"/>
      <c r="N1635" s="780"/>
      <c r="O1635" s="780"/>
      <c r="P1635" s="780"/>
      <c r="Q1635" s="781"/>
      <c r="R1635" s="778"/>
      <c r="S1635" s="778"/>
      <c r="T1635" s="778"/>
      <c r="U1635" s="778"/>
      <c r="V1635" s="778"/>
      <c r="W1635" s="778"/>
      <c r="X1635" s="778"/>
      <c r="Y1635" s="778"/>
      <c r="Z1635" s="778"/>
      <c r="AA1635" s="778"/>
      <c r="AB1635" s="778"/>
      <c r="AC1635" s="778"/>
      <c r="AD1635" s="778"/>
      <c r="AE1635" s="778"/>
      <c r="AF1635" s="778"/>
      <c r="AG1635" s="778"/>
      <c r="AH1635" s="778"/>
      <c r="AI1635" s="778"/>
      <c r="AJ1635" s="778"/>
      <c r="AK1635" s="778"/>
      <c r="AL1635" s="778"/>
      <c r="AM1635" s="778"/>
      <c r="AN1635" s="778"/>
      <c r="AO1635" s="778"/>
      <c r="AP1635" s="778"/>
      <c r="AQ1635" s="778"/>
      <c r="AR1635" s="778"/>
      <c r="AS1635" s="778"/>
      <c r="AT1635" s="778"/>
      <c r="AU1635" s="778"/>
      <c r="AV1635" s="778"/>
      <c r="AW1635" s="778"/>
      <c r="AX1635" s="778"/>
      <c r="AY1635" s="778"/>
      <c r="AZ1635" s="778"/>
      <c r="BA1635" s="778"/>
      <c r="BB1635" s="778"/>
      <c r="BC1635" s="778"/>
      <c r="BD1635" s="778"/>
      <c r="BE1635" s="778"/>
      <c r="BF1635" s="778"/>
      <c r="BG1635" s="778"/>
      <c r="BH1635" s="778"/>
      <c r="BI1635" s="778"/>
      <c r="BJ1635" s="778"/>
      <c r="BK1635" s="778"/>
      <c r="BL1635" s="778"/>
      <c r="BM1635" s="778"/>
      <c r="BN1635" s="778"/>
      <c r="BO1635" s="778"/>
      <c r="BP1635" s="778"/>
      <c r="BQ1635" s="778"/>
      <c r="BR1635" s="778"/>
      <c r="BS1635" s="778"/>
      <c r="BT1635" s="778"/>
      <c r="BU1635" s="778"/>
      <c r="BV1635" s="778"/>
      <c r="BW1635" s="778"/>
      <c r="BX1635" s="778"/>
      <c r="BY1635" s="778"/>
      <c r="BZ1635" s="778"/>
      <c r="CA1635" s="778"/>
      <c r="CB1635" s="778"/>
      <c r="CC1635" s="778"/>
      <c r="CD1635" s="778"/>
      <c r="CE1635" s="778"/>
      <c r="CF1635" s="778"/>
      <c r="CG1635" s="778"/>
      <c r="CH1635" s="778"/>
      <c r="CI1635" s="778"/>
      <c r="CJ1635" s="778"/>
      <c r="CK1635" s="778"/>
      <c r="CL1635" s="778"/>
      <c r="CM1635" s="778"/>
      <c r="CN1635" s="778"/>
      <c r="CO1635" s="778"/>
      <c r="CP1635" s="778"/>
      <c r="CQ1635" s="778"/>
      <c r="CR1635" s="778"/>
      <c r="CS1635" s="778"/>
      <c r="CT1635" s="778"/>
      <c r="CU1635" s="778"/>
      <c r="CV1635" s="778"/>
      <c r="CW1635" s="778"/>
      <c r="CX1635" s="778"/>
      <c r="CY1635" s="778"/>
      <c r="CZ1635" s="778"/>
      <c r="DA1635" s="778"/>
      <c r="DB1635" s="778"/>
      <c r="DC1635" s="778"/>
      <c r="DD1635" s="778"/>
      <c r="DE1635" s="778"/>
      <c r="DF1635" s="778"/>
      <c r="DG1635" s="778"/>
      <c r="DH1635" s="778"/>
      <c r="DI1635" s="778"/>
      <c r="DJ1635" s="778"/>
      <c r="DK1635" s="778"/>
      <c r="DL1635" s="778"/>
      <c r="DM1635" s="778"/>
      <c r="DN1635" s="778"/>
      <c r="DO1635" s="778"/>
      <c r="DP1635" s="778"/>
      <c r="DQ1635" s="778"/>
      <c r="DR1635" s="778"/>
      <c r="DS1635" s="778"/>
      <c r="DT1635" s="778"/>
      <c r="DU1635" s="778"/>
      <c r="DV1635" s="778"/>
      <c r="DW1635" s="778"/>
      <c r="DX1635" s="778"/>
      <c r="DY1635" s="778"/>
      <c r="DZ1635" s="778"/>
      <c r="EA1635" s="778"/>
      <c r="EB1635" s="778"/>
      <c r="EC1635" s="778"/>
      <c r="ED1635" s="778"/>
      <c r="EE1635" s="778"/>
      <c r="EF1635" s="778"/>
      <c r="EG1635" s="778"/>
      <c r="EH1635" s="778"/>
      <c r="EI1635" s="778"/>
      <c r="EJ1635" s="778"/>
      <c r="EK1635" s="778"/>
      <c r="EL1635" s="778"/>
      <c r="EM1635" s="778"/>
      <c r="EN1635" s="778"/>
      <c r="EO1635" s="778"/>
      <c r="EP1635" s="778"/>
      <c r="EQ1635" s="778"/>
      <c r="ER1635" s="778"/>
      <c r="ES1635" s="778"/>
      <c r="ET1635" s="778"/>
      <c r="EU1635" s="778"/>
      <c r="EV1635" s="778"/>
      <c r="EW1635" s="778"/>
      <c r="EX1635" s="778"/>
      <c r="EY1635" s="778"/>
      <c r="EZ1635" s="778"/>
      <c r="FA1635" s="778"/>
      <c r="FB1635" s="778"/>
      <c r="FC1635" s="778"/>
      <c r="FD1635" s="778"/>
      <c r="FE1635" s="778"/>
      <c r="FF1635" s="778"/>
      <c r="FG1635" s="778"/>
      <c r="FH1635" s="778"/>
      <c r="FI1635" s="778"/>
      <c r="FJ1635" s="778"/>
      <c r="FK1635" s="778"/>
      <c r="FL1635" s="778"/>
      <c r="FM1635" s="778"/>
      <c r="FN1635" s="778"/>
      <c r="FO1635" s="778"/>
      <c r="FP1635" s="778"/>
      <c r="FQ1635" s="778"/>
      <c r="FR1635" s="778"/>
      <c r="FS1635" s="778"/>
      <c r="FT1635" s="778"/>
      <c r="FU1635" s="778"/>
      <c r="FV1635" s="778"/>
      <c r="FW1635" s="778"/>
      <c r="FX1635" s="778"/>
      <c r="FY1635" s="778"/>
      <c r="FZ1635" s="778"/>
      <c r="GA1635" s="778"/>
      <c r="GB1635" s="778"/>
      <c r="GC1635" s="778"/>
      <c r="GD1635" s="778"/>
      <c r="GE1635" s="778"/>
      <c r="GF1635" s="778"/>
      <c r="GG1635" s="778"/>
      <c r="GH1635" s="778"/>
      <c r="GI1635" s="778"/>
      <c r="GJ1635" s="778"/>
      <c r="GK1635" s="778"/>
      <c r="GL1635" s="778"/>
      <c r="GM1635" s="778"/>
      <c r="GN1635" s="778"/>
      <c r="GO1635" s="778"/>
      <c r="GP1635" s="778"/>
      <c r="GQ1635" s="778"/>
      <c r="GR1635" s="778"/>
      <c r="GS1635" s="778"/>
      <c r="GT1635" s="778"/>
      <c r="GU1635" s="778"/>
      <c r="GV1635" s="778"/>
      <c r="GW1635" s="778"/>
      <c r="GX1635" s="778"/>
      <c r="GY1635" s="778"/>
      <c r="GZ1635" s="778"/>
      <c r="HA1635" s="778"/>
      <c r="HB1635" s="778"/>
      <c r="HC1635" s="778"/>
      <c r="HD1635" s="778"/>
      <c r="HE1635" s="778"/>
      <c r="HF1635" s="778"/>
      <c r="HG1635" s="778"/>
      <c r="HH1635" s="778"/>
    </row>
    <row r="1636" spans="1:216" s="782" customFormat="1">
      <c r="A1636" s="779"/>
      <c r="B1636" s="780"/>
      <c r="C1636" s="780"/>
      <c r="D1636" s="780"/>
      <c r="E1636" s="780"/>
      <c r="F1636" s="780"/>
      <c r="G1636" s="780"/>
      <c r="H1636" s="780"/>
      <c r="I1636" s="780"/>
      <c r="J1636" s="780"/>
      <c r="K1636" s="780"/>
      <c r="L1636" s="780"/>
      <c r="M1636" s="780"/>
      <c r="N1636" s="780"/>
      <c r="O1636" s="780"/>
      <c r="P1636" s="780"/>
      <c r="Q1636" s="781"/>
      <c r="R1636" s="778"/>
      <c r="S1636" s="778"/>
      <c r="T1636" s="778"/>
      <c r="U1636" s="778"/>
      <c r="V1636" s="778"/>
      <c r="W1636" s="778"/>
      <c r="X1636" s="778"/>
      <c r="Y1636" s="778"/>
      <c r="Z1636" s="778"/>
      <c r="AA1636" s="778"/>
      <c r="AB1636" s="778"/>
      <c r="AC1636" s="778"/>
      <c r="AD1636" s="778"/>
      <c r="AE1636" s="778"/>
      <c r="AF1636" s="778"/>
      <c r="AG1636" s="778"/>
      <c r="AH1636" s="778"/>
      <c r="AI1636" s="778"/>
      <c r="AJ1636" s="778"/>
      <c r="AK1636" s="778"/>
      <c r="AL1636" s="778"/>
      <c r="AM1636" s="778"/>
      <c r="AN1636" s="778"/>
      <c r="AO1636" s="778"/>
      <c r="AP1636" s="778"/>
      <c r="AQ1636" s="778"/>
      <c r="AR1636" s="778"/>
      <c r="AS1636" s="778"/>
      <c r="AT1636" s="778"/>
      <c r="AU1636" s="778"/>
      <c r="AV1636" s="778"/>
      <c r="AW1636" s="778"/>
      <c r="AX1636" s="778"/>
      <c r="AY1636" s="778"/>
      <c r="AZ1636" s="778"/>
      <c r="BA1636" s="778"/>
      <c r="BB1636" s="778"/>
      <c r="BC1636" s="778"/>
      <c r="BD1636" s="778"/>
      <c r="BE1636" s="778"/>
      <c r="BF1636" s="778"/>
      <c r="BG1636" s="778"/>
      <c r="BH1636" s="778"/>
      <c r="BI1636" s="778"/>
      <c r="BJ1636" s="778"/>
      <c r="BK1636" s="778"/>
      <c r="BL1636" s="778"/>
      <c r="BM1636" s="778"/>
      <c r="BN1636" s="778"/>
      <c r="BO1636" s="778"/>
      <c r="BP1636" s="778"/>
      <c r="BQ1636" s="778"/>
      <c r="BR1636" s="778"/>
      <c r="BS1636" s="778"/>
      <c r="BT1636" s="778"/>
      <c r="BU1636" s="778"/>
      <c r="BV1636" s="778"/>
      <c r="BW1636" s="778"/>
      <c r="BX1636" s="778"/>
      <c r="BY1636" s="778"/>
      <c r="BZ1636" s="778"/>
      <c r="CA1636" s="778"/>
      <c r="CB1636" s="778"/>
      <c r="CC1636" s="778"/>
      <c r="CD1636" s="778"/>
      <c r="CE1636" s="778"/>
      <c r="CF1636" s="778"/>
      <c r="CG1636" s="778"/>
      <c r="CH1636" s="778"/>
      <c r="CI1636" s="778"/>
      <c r="CJ1636" s="778"/>
      <c r="CK1636" s="778"/>
      <c r="CL1636" s="778"/>
      <c r="CM1636" s="778"/>
      <c r="CN1636" s="778"/>
      <c r="CO1636" s="778"/>
      <c r="CP1636" s="778"/>
      <c r="CQ1636" s="778"/>
      <c r="CR1636" s="778"/>
      <c r="CS1636" s="778"/>
      <c r="CT1636" s="778"/>
      <c r="CU1636" s="778"/>
      <c r="CV1636" s="778"/>
      <c r="CW1636" s="778"/>
      <c r="CX1636" s="778"/>
      <c r="CY1636" s="778"/>
      <c r="CZ1636" s="778"/>
      <c r="DA1636" s="778"/>
      <c r="DB1636" s="778"/>
      <c r="DC1636" s="778"/>
      <c r="DD1636" s="778"/>
      <c r="DE1636" s="778"/>
      <c r="DF1636" s="778"/>
      <c r="DG1636" s="778"/>
      <c r="DH1636" s="778"/>
      <c r="DI1636" s="778"/>
      <c r="DJ1636" s="778"/>
      <c r="DK1636" s="778"/>
      <c r="DL1636" s="778"/>
      <c r="DM1636" s="778"/>
      <c r="DN1636" s="778"/>
      <c r="DO1636" s="778"/>
      <c r="DP1636" s="778"/>
      <c r="DQ1636" s="778"/>
      <c r="DR1636" s="778"/>
      <c r="DS1636" s="778"/>
      <c r="DT1636" s="778"/>
      <c r="DU1636" s="778"/>
      <c r="DV1636" s="778"/>
      <c r="DW1636" s="778"/>
      <c r="DX1636" s="778"/>
      <c r="DY1636" s="778"/>
      <c r="DZ1636" s="778"/>
      <c r="EA1636" s="778"/>
      <c r="EB1636" s="778"/>
      <c r="EC1636" s="778"/>
      <c r="ED1636" s="778"/>
      <c r="EE1636" s="778"/>
      <c r="EF1636" s="778"/>
      <c r="EG1636" s="778"/>
      <c r="EH1636" s="778"/>
      <c r="EI1636" s="778"/>
      <c r="EJ1636" s="778"/>
      <c r="EK1636" s="778"/>
      <c r="EL1636" s="778"/>
      <c r="EM1636" s="778"/>
      <c r="EN1636" s="778"/>
      <c r="EO1636" s="778"/>
      <c r="EP1636" s="778"/>
      <c r="EQ1636" s="778"/>
      <c r="ER1636" s="778"/>
      <c r="ES1636" s="778"/>
      <c r="ET1636" s="778"/>
      <c r="EU1636" s="778"/>
      <c r="EV1636" s="778"/>
      <c r="EW1636" s="778"/>
      <c r="EX1636" s="778"/>
      <c r="EY1636" s="778"/>
      <c r="EZ1636" s="778"/>
      <c r="FA1636" s="778"/>
      <c r="FB1636" s="778"/>
      <c r="FC1636" s="778"/>
      <c r="FD1636" s="778"/>
      <c r="FE1636" s="778"/>
      <c r="FF1636" s="778"/>
      <c r="FG1636" s="778"/>
      <c r="FH1636" s="778"/>
      <c r="FI1636" s="778"/>
      <c r="FJ1636" s="778"/>
      <c r="FK1636" s="778"/>
      <c r="FL1636" s="778"/>
      <c r="FM1636" s="778"/>
      <c r="FN1636" s="778"/>
      <c r="FO1636" s="778"/>
      <c r="FP1636" s="778"/>
      <c r="FQ1636" s="778"/>
      <c r="FR1636" s="778"/>
      <c r="FS1636" s="778"/>
      <c r="FT1636" s="778"/>
      <c r="FU1636" s="778"/>
      <c r="FV1636" s="778"/>
      <c r="FW1636" s="778"/>
      <c r="FX1636" s="778"/>
      <c r="FY1636" s="778"/>
      <c r="FZ1636" s="778"/>
      <c r="GA1636" s="778"/>
      <c r="GB1636" s="778"/>
      <c r="GC1636" s="778"/>
      <c r="GD1636" s="778"/>
      <c r="GE1636" s="778"/>
      <c r="GF1636" s="778"/>
      <c r="GG1636" s="778"/>
      <c r="GH1636" s="778"/>
      <c r="GI1636" s="778"/>
      <c r="GJ1636" s="778"/>
      <c r="GK1636" s="778"/>
      <c r="GL1636" s="778"/>
      <c r="GM1636" s="778"/>
      <c r="GN1636" s="778"/>
      <c r="GO1636" s="778"/>
      <c r="GP1636" s="778"/>
      <c r="GQ1636" s="778"/>
      <c r="GR1636" s="778"/>
      <c r="GS1636" s="778"/>
      <c r="GT1636" s="778"/>
      <c r="GU1636" s="778"/>
      <c r="GV1636" s="778"/>
      <c r="GW1636" s="778"/>
      <c r="GX1636" s="778"/>
      <c r="GY1636" s="778"/>
      <c r="GZ1636" s="778"/>
      <c r="HA1636" s="778"/>
      <c r="HB1636" s="778"/>
      <c r="HC1636" s="778"/>
      <c r="HD1636" s="778"/>
      <c r="HE1636" s="778"/>
      <c r="HF1636" s="778"/>
      <c r="HG1636" s="778"/>
      <c r="HH1636" s="778"/>
    </row>
    <row r="1637" spans="1:216" s="782" customFormat="1">
      <c r="A1637" s="779"/>
      <c r="B1637" s="780"/>
      <c r="C1637" s="780"/>
      <c r="D1637" s="780"/>
      <c r="E1637" s="780"/>
      <c r="F1637" s="780"/>
      <c r="G1637" s="780"/>
      <c r="H1637" s="780"/>
      <c r="I1637" s="780"/>
      <c r="J1637" s="780"/>
      <c r="K1637" s="780"/>
      <c r="L1637" s="780"/>
      <c r="M1637" s="780"/>
      <c r="N1637" s="780"/>
      <c r="O1637" s="780"/>
      <c r="P1637" s="780"/>
      <c r="Q1637" s="781"/>
      <c r="R1637" s="778"/>
      <c r="S1637" s="778"/>
      <c r="T1637" s="778"/>
      <c r="U1637" s="778"/>
      <c r="V1637" s="778"/>
      <c r="W1637" s="778"/>
      <c r="X1637" s="778"/>
      <c r="Y1637" s="778"/>
      <c r="Z1637" s="778"/>
      <c r="AA1637" s="778"/>
      <c r="AB1637" s="778"/>
      <c r="AC1637" s="778"/>
      <c r="AD1637" s="778"/>
      <c r="AE1637" s="778"/>
      <c r="AF1637" s="778"/>
      <c r="AG1637" s="778"/>
      <c r="AH1637" s="778"/>
      <c r="AI1637" s="778"/>
      <c r="AJ1637" s="778"/>
      <c r="AK1637" s="778"/>
      <c r="AL1637" s="778"/>
      <c r="AM1637" s="778"/>
      <c r="AN1637" s="778"/>
      <c r="AO1637" s="778"/>
      <c r="AP1637" s="778"/>
      <c r="AQ1637" s="778"/>
      <c r="AR1637" s="778"/>
      <c r="AS1637" s="778"/>
      <c r="AT1637" s="778"/>
      <c r="AU1637" s="778"/>
      <c r="AV1637" s="778"/>
      <c r="AW1637" s="778"/>
      <c r="AX1637" s="778"/>
      <c r="AY1637" s="778"/>
      <c r="AZ1637" s="778"/>
      <c r="BA1637" s="778"/>
      <c r="BB1637" s="778"/>
      <c r="BC1637" s="778"/>
      <c r="BD1637" s="778"/>
      <c r="BE1637" s="778"/>
      <c r="BF1637" s="778"/>
      <c r="BG1637" s="778"/>
      <c r="BH1637" s="778"/>
      <c r="BI1637" s="778"/>
      <c r="BJ1637" s="778"/>
      <c r="BK1637" s="778"/>
      <c r="BL1637" s="778"/>
      <c r="BM1637" s="778"/>
      <c r="BN1637" s="778"/>
      <c r="BO1637" s="778"/>
      <c r="BP1637" s="778"/>
      <c r="BQ1637" s="778"/>
      <c r="BR1637" s="778"/>
      <c r="BS1637" s="778"/>
      <c r="BT1637" s="778"/>
      <c r="BU1637" s="778"/>
      <c r="BV1637" s="778"/>
      <c r="BW1637" s="778"/>
      <c r="BX1637" s="778"/>
      <c r="BY1637" s="778"/>
      <c r="BZ1637" s="778"/>
      <c r="CA1637" s="778"/>
      <c r="CB1637" s="778"/>
      <c r="CC1637" s="778"/>
      <c r="CD1637" s="778"/>
      <c r="CE1637" s="778"/>
      <c r="CF1637" s="778"/>
      <c r="CG1637" s="778"/>
      <c r="CH1637" s="778"/>
      <c r="CI1637" s="778"/>
      <c r="CJ1637" s="778"/>
      <c r="CK1637" s="778"/>
      <c r="CL1637" s="778"/>
      <c r="CM1637" s="778"/>
      <c r="CN1637" s="778"/>
      <c r="CO1637" s="778"/>
      <c r="CP1637" s="778"/>
      <c r="CQ1637" s="778"/>
      <c r="CR1637" s="778"/>
      <c r="CS1637" s="778"/>
      <c r="CT1637" s="778"/>
      <c r="CU1637" s="778"/>
      <c r="CV1637" s="778"/>
      <c r="CW1637" s="778"/>
      <c r="CX1637" s="778"/>
      <c r="CY1637" s="778"/>
      <c r="CZ1637" s="778"/>
      <c r="DA1637" s="778"/>
      <c r="DB1637" s="778"/>
      <c r="DC1637" s="778"/>
      <c r="DD1637" s="778"/>
      <c r="DE1637" s="778"/>
      <c r="DF1637" s="778"/>
      <c r="DG1637" s="778"/>
      <c r="DH1637" s="778"/>
      <c r="DI1637" s="778"/>
      <c r="DJ1637" s="778"/>
      <c r="DK1637" s="778"/>
      <c r="DL1637" s="778"/>
      <c r="DM1637" s="778"/>
      <c r="DN1637" s="778"/>
      <c r="DO1637" s="778"/>
      <c r="DP1637" s="778"/>
      <c r="DQ1637" s="778"/>
      <c r="DR1637" s="778"/>
      <c r="DS1637" s="778"/>
      <c r="DT1637" s="778"/>
      <c r="DU1637" s="778"/>
      <c r="DV1637" s="778"/>
      <c r="DW1637" s="778"/>
      <c r="DX1637" s="778"/>
      <c r="DY1637" s="778"/>
      <c r="DZ1637" s="778"/>
      <c r="EA1637" s="778"/>
      <c r="EB1637" s="778"/>
      <c r="EC1637" s="778"/>
      <c r="ED1637" s="778"/>
      <c r="EE1637" s="778"/>
      <c r="EF1637" s="778"/>
      <c r="EG1637" s="778"/>
      <c r="EH1637" s="778"/>
      <c r="EI1637" s="778"/>
      <c r="EJ1637" s="778"/>
      <c r="EK1637" s="778"/>
      <c r="EL1637" s="778"/>
      <c r="EM1637" s="778"/>
      <c r="EN1637" s="778"/>
      <c r="EO1637" s="778"/>
      <c r="EP1637" s="778"/>
      <c r="EQ1637" s="778"/>
      <c r="ER1637" s="778"/>
      <c r="ES1637" s="778"/>
      <c r="ET1637" s="778"/>
      <c r="EU1637" s="778"/>
      <c r="EV1637" s="778"/>
      <c r="EW1637" s="778"/>
      <c r="EX1637" s="778"/>
      <c r="EY1637" s="778"/>
      <c r="EZ1637" s="778"/>
      <c r="FA1637" s="778"/>
      <c r="FB1637" s="778"/>
      <c r="FC1637" s="778"/>
      <c r="FD1637" s="778"/>
      <c r="FE1637" s="778"/>
      <c r="FF1637" s="778"/>
      <c r="FG1637" s="778"/>
      <c r="FH1637" s="778"/>
      <c r="FI1637" s="778"/>
      <c r="FJ1637" s="778"/>
      <c r="FK1637" s="778"/>
      <c r="FL1637" s="778"/>
      <c r="FM1637" s="778"/>
      <c r="FN1637" s="778"/>
      <c r="FO1637" s="778"/>
      <c r="FP1637" s="778"/>
      <c r="FQ1637" s="778"/>
      <c r="FR1637" s="778"/>
      <c r="FS1637" s="778"/>
      <c r="FT1637" s="778"/>
      <c r="FU1637" s="778"/>
      <c r="FV1637" s="778"/>
      <c r="FW1637" s="778"/>
      <c r="FX1637" s="778"/>
      <c r="FY1637" s="778"/>
      <c r="FZ1637" s="778"/>
      <c r="GA1637" s="778"/>
      <c r="GB1637" s="778"/>
      <c r="GC1637" s="778"/>
      <c r="GD1637" s="778"/>
      <c r="GE1637" s="778"/>
      <c r="GF1637" s="778"/>
      <c r="GG1637" s="778"/>
      <c r="GH1637" s="778"/>
      <c r="GI1637" s="778"/>
      <c r="GJ1637" s="778"/>
      <c r="GK1637" s="778"/>
      <c r="GL1637" s="778"/>
      <c r="GM1637" s="778"/>
      <c r="GN1637" s="778"/>
      <c r="GO1637" s="778"/>
      <c r="GP1637" s="778"/>
      <c r="GQ1637" s="778"/>
      <c r="GR1637" s="778"/>
      <c r="GS1637" s="778"/>
      <c r="GT1637" s="778"/>
      <c r="GU1637" s="778"/>
      <c r="GV1637" s="778"/>
      <c r="GW1637" s="778"/>
      <c r="GX1637" s="778"/>
      <c r="GY1637" s="778"/>
      <c r="GZ1637" s="778"/>
      <c r="HA1637" s="778"/>
      <c r="HB1637" s="778"/>
      <c r="HC1637" s="778"/>
      <c r="HD1637" s="778"/>
      <c r="HE1637" s="778"/>
      <c r="HF1637" s="778"/>
      <c r="HG1637" s="778"/>
      <c r="HH1637" s="778"/>
    </row>
    <row r="1638" spans="1:216" s="782" customFormat="1">
      <c r="A1638" s="779"/>
      <c r="B1638" s="780"/>
      <c r="C1638" s="780"/>
      <c r="D1638" s="780"/>
      <c r="E1638" s="780"/>
      <c r="F1638" s="780"/>
      <c r="G1638" s="780"/>
      <c r="H1638" s="780"/>
      <c r="I1638" s="780"/>
      <c r="J1638" s="780"/>
      <c r="K1638" s="780"/>
      <c r="L1638" s="780"/>
      <c r="M1638" s="780"/>
      <c r="N1638" s="780"/>
      <c r="O1638" s="780"/>
      <c r="P1638" s="780"/>
      <c r="Q1638" s="781"/>
      <c r="R1638" s="778"/>
      <c r="S1638" s="778"/>
      <c r="T1638" s="778"/>
      <c r="U1638" s="778"/>
      <c r="V1638" s="778"/>
      <c r="W1638" s="778"/>
      <c r="X1638" s="778"/>
      <c r="Y1638" s="778"/>
      <c r="Z1638" s="778"/>
      <c r="AA1638" s="778"/>
      <c r="AB1638" s="778"/>
      <c r="AC1638" s="778"/>
      <c r="AD1638" s="778"/>
      <c r="AE1638" s="778"/>
      <c r="AF1638" s="778"/>
      <c r="AG1638" s="778"/>
      <c r="AH1638" s="778"/>
      <c r="AI1638" s="778"/>
      <c r="AJ1638" s="778"/>
      <c r="AK1638" s="778"/>
      <c r="AL1638" s="778"/>
      <c r="AM1638" s="778"/>
      <c r="AN1638" s="778"/>
      <c r="AO1638" s="778"/>
      <c r="AP1638" s="778"/>
      <c r="AQ1638" s="778"/>
      <c r="AR1638" s="778"/>
      <c r="AS1638" s="778"/>
      <c r="AT1638" s="778"/>
      <c r="AU1638" s="778"/>
      <c r="AV1638" s="778"/>
      <c r="AW1638" s="778"/>
      <c r="AX1638" s="778"/>
      <c r="AY1638" s="778"/>
      <c r="AZ1638" s="778"/>
      <c r="BA1638" s="778"/>
      <c r="BB1638" s="778"/>
      <c r="BC1638" s="778"/>
      <c r="BD1638" s="778"/>
      <c r="BE1638" s="778"/>
      <c r="BF1638" s="778"/>
      <c r="BG1638" s="778"/>
      <c r="BH1638" s="778"/>
      <c r="BI1638" s="778"/>
      <c r="BJ1638" s="778"/>
      <c r="BK1638" s="778"/>
      <c r="BL1638" s="778"/>
      <c r="BM1638" s="778"/>
      <c r="BN1638" s="778"/>
      <c r="BO1638" s="778"/>
      <c r="BP1638" s="778"/>
      <c r="BQ1638" s="778"/>
      <c r="BR1638" s="778"/>
      <c r="BS1638" s="778"/>
      <c r="BT1638" s="778"/>
      <c r="BU1638" s="778"/>
      <c r="BV1638" s="778"/>
      <c r="BW1638" s="778"/>
      <c r="BX1638" s="778"/>
      <c r="BY1638" s="778"/>
      <c r="BZ1638" s="778"/>
      <c r="CA1638" s="778"/>
      <c r="CB1638" s="778"/>
      <c r="CC1638" s="778"/>
      <c r="CD1638" s="778"/>
      <c r="CE1638" s="778"/>
      <c r="CF1638" s="778"/>
      <c r="CG1638" s="778"/>
      <c r="CH1638" s="778"/>
      <c r="CI1638" s="778"/>
      <c r="CJ1638" s="778"/>
      <c r="CK1638" s="778"/>
      <c r="CL1638" s="778"/>
      <c r="CM1638" s="778"/>
      <c r="CN1638" s="778"/>
      <c r="CO1638" s="778"/>
      <c r="CP1638" s="778"/>
      <c r="CQ1638" s="778"/>
      <c r="CR1638" s="778"/>
      <c r="CS1638" s="778"/>
      <c r="CT1638" s="778"/>
      <c r="CU1638" s="778"/>
      <c r="CV1638" s="778"/>
      <c r="CW1638" s="778"/>
      <c r="CX1638" s="778"/>
      <c r="CY1638" s="778"/>
      <c r="CZ1638" s="778"/>
      <c r="DA1638" s="778"/>
      <c r="DB1638" s="778"/>
      <c r="DC1638" s="778"/>
      <c r="DD1638" s="778"/>
      <c r="DE1638" s="778"/>
      <c r="DF1638" s="778"/>
      <c r="DG1638" s="778"/>
      <c r="DH1638" s="778"/>
      <c r="DI1638" s="778"/>
      <c r="DJ1638" s="778"/>
      <c r="DK1638" s="778"/>
      <c r="DL1638" s="778"/>
      <c r="DM1638" s="778"/>
      <c r="DN1638" s="778"/>
      <c r="DO1638" s="778"/>
      <c r="DP1638" s="778"/>
      <c r="DQ1638" s="778"/>
      <c r="DR1638" s="778"/>
      <c r="DS1638" s="778"/>
      <c r="DT1638" s="778"/>
      <c r="DU1638" s="778"/>
      <c r="DV1638" s="778"/>
      <c r="DW1638" s="778"/>
      <c r="DX1638" s="778"/>
      <c r="DY1638" s="778"/>
      <c r="DZ1638" s="778"/>
      <c r="EA1638" s="778"/>
      <c r="EB1638" s="778"/>
      <c r="EC1638" s="778"/>
      <c r="ED1638" s="778"/>
      <c r="EE1638" s="778"/>
      <c r="EF1638" s="778"/>
      <c r="EG1638" s="778"/>
      <c r="EH1638" s="778"/>
      <c r="EI1638" s="778"/>
      <c r="EJ1638" s="778"/>
      <c r="EK1638" s="778"/>
      <c r="EL1638" s="778"/>
      <c r="EM1638" s="778"/>
      <c r="EN1638" s="778"/>
      <c r="EO1638" s="778"/>
      <c r="EP1638" s="778"/>
      <c r="EQ1638" s="778"/>
      <c r="ER1638" s="778"/>
      <c r="ES1638" s="778"/>
      <c r="ET1638" s="778"/>
      <c r="EU1638" s="778"/>
      <c r="EV1638" s="778"/>
      <c r="EW1638" s="778"/>
      <c r="EX1638" s="778"/>
      <c r="EY1638" s="778"/>
      <c r="EZ1638" s="778"/>
      <c r="FA1638" s="778"/>
      <c r="FB1638" s="778"/>
      <c r="FC1638" s="778"/>
      <c r="FD1638" s="778"/>
      <c r="FE1638" s="778"/>
      <c r="FF1638" s="778"/>
      <c r="FG1638" s="778"/>
      <c r="FH1638" s="778"/>
      <c r="FI1638" s="778"/>
      <c r="FJ1638" s="778"/>
      <c r="FK1638" s="778"/>
      <c r="FL1638" s="778"/>
      <c r="FM1638" s="778"/>
      <c r="FN1638" s="778"/>
      <c r="FO1638" s="778"/>
      <c r="FP1638" s="778"/>
      <c r="FQ1638" s="778"/>
      <c r="FR1638" s="778"/>
      <c r="FS1638" s="778"/>
      <c r="FT1638" s="778"/>
      <c r="FU1638" s="778"/>
      <c r="FV1638" s="778"/>
      <c r="FW1638" s="778"/>
      <c r="FX1638" s="778"/>
      <c r="FY1638" s="778"/>
      <c r="FZ1638" s="778"/>
      <c r="GA1638" s="778"/>
      <c r="GB1638" s="778"/>
      <c r="GC1638" s="778"/>
      <c r="GD1638" s="778"/>
      <c r="GE1638" s="778"/>
      <c r="GF1638" s="778"/>
      <c r="GG1638" s="778"/>
      <c r="GH1638" s="778"/>
      <c r="GI1638" s="778"/>
      <c r="GJ1638" s="778"/>
      <c r="GK1638" s="778"/>
      <c r="GL1638" s="778"/>
      <c r="GM1638" s="778"/>
      <c r="GN1638" s="778"/>
      <c r="GO1638" s="778"/>
      <c r="GP1638" s="778"/>
      <c r="GQ1638" s="778"/>
      <c r="GR1638" s="778"/>
      <c r="GS1638" s="778"/>
      <c r="GT1638" s="778"/>
      <c r="GU1638" s="778"/>
      <c r="GV1638" s="778"/>
      <c r="GW1638" s="778"/>
      <c r="GX1638" s="778"/>
      <c r="GY1638" s="778"/>
      <c r="GZ1638" s="778"/>
      <c r="HA1638" s="778"/>
      <c r="HB1638" s="778"/>
      <c r="HC1638" s="778"/>
      <c r="HD1638" s="778"/>
      <c r="HE1638" s="778"/>
      <c r="HF1638" s="778"/>
      <c r="HG1638" s="778"/>
      <c r="HH1638" s="778"/>
    </row>
    <row r="1639" spans="1:216" s="782" customFormat="1">
      <c r="A1639" s="779"/>
      <c r="B1639" s="780"/>
      <c r="C1639" s="780"/>
      <c r="D1639" s="780"/>
      <c r="E1639" s="780"/>
      <c r="F1639" s="780"/>
      <c r="G1639" s="780"/>
      <c r="H1639" s="780"/>
      <c r="I1639" s="780"/>
      <c r="J1639" s="780"/>
      <c r="K1639" s="780"/>
      <c r="L1639" s="780"/>
      <c r="M1639" s="780"/>
      <c r="N1639" s="780"/>
      <c r="O1639" s="780"/>
      <c r="P1639" s="780"/>
      <c r="Q1639" s="781"/>
      <c r="R1639" s="778"/>
      <c r="S1639" s="778"/>
      <c r="T1639" s="778"/>
      <c r="U1639" s="778"/>
      <c r="V1639" s="778"/>
      <c r="W1639" s="778"/>
      <c r="X1639" s="778"/>
      <c r="Y1639" s="778"/>
      <c r="Z1639" s="778"/>
      <c r="AA1639" s="778"/>
      <c r="AB1639" s="778"/>
      <c r="AC1639" s="778"/>
      <c r="AD1639" s="778"/>
      <c r="AE1639" s="778"/>
      <c r="AF1639" s="778"/>
      <c r="AG1639" s="778"/>
      <c r="AH1639" s="778"/>
      <c r="AI1639" s="778"/>
      <c r="AJ1639" s="778"/>
      <c r="AK1639" s="778"/>
      <c r="AL1639" s="778"/>
      <c r="AM1639" s="778"/>
      <c r="AN1639" s="778"/>
      <c r="AO1639" s="778"/>
      <c r="AP1639" s="778"/>
      <c r="AQ1639" s="778"/>
      <c r="AR1639" s="778"/>
      <c r="AS1639" s="778"/>
      <c r="AT1639" s="778"/>
      <c r="AU1639" s="778"/>
      <c r="AV1639" s="778"/>
      <c r="AW1639" s="778"/>
      <c r="AX1639" s="778"/>
      <c r="AY1639" s="778"/>
      <c r="AZ1639" s="778"/>
      <c r="BA1639" s="778"/>
      <c r="BB1639" s="778"/>
      <c r="BC1639" s="778"/>
      <c r="BD1639" s="778"/>
      <c r="BE1639" s="778"/>
      <c r="BF1639" s="778"/>
      <c r="BG1639" s="778"/>
      <c r="BH1639" s="778"/>
      <c r="BI1639" s="778"/>
      <c r="BJ1639" s="778"/>
      <c r="BK1639" s="778"/>
      <c r="BL1639" s="778"/>
      <c r="BM1639" s="778"/>
      <c r="BN1639" s="778"/>
      <c r="BO1639" s="778"/>
      <c r="BP1639" s="778"/>
      <c r="BQ1639" s="778"/>
      <c r="BR1639" s="778"/>
      <c r="BS1639" s="778"/>
      <c r="BT1639" s="778"/>
      <c r="BU1639" s="778"/>
      <c r="BV1639" s="778"/>
      <c r="BW1639" s="778"/>
      <c r="BX1639" s="778"/>
      <c r="BY1639" s="778"/>
      <c r="BZ1639" s="778"/>
      <c r="CA1639" s="778"/>
      <c r="CB1639" s="778"/>
      <c r="CC1639" s="778"/>
      <c r="CD1639" s="778"/>
      <c r="CE1639" s="778"/>
      <c r="CF1639" s="778"/>
      <c r="CG1639" s="778"/>
      <c r="CH1639" s="778"/>
      <c r="CI1639" s="778"/>
      <c r="CJ1639" s="778"/>
      <c r="CK1639" s="778"/>
      <c r="CL1639" s="778"/>
      <c r="CM1639" s="778"/>
      <c r="CN1639" s="778"/>
      <c r="CO1639" s="778"/>
      <c r="CP1639" s="778"/>
      <c r="CQ1639" s="778"/>
      <c r="CR1639" s="778"/>
      <c r="CS1639" s="778"/>
      <c r="CT1639" s="778"/>
      <c r="CU1639" s="778"/>
      <c r="CV1639" s="778"/>
      <c r="CW1639" s="778"/>
      <c r="CX1639" s="778"/>
      <c r="CY1639" s="778"/>
      <c r="CZ1639" s="778"/>
      <c r="DA1639" s="778"/>
      <c r="DB1639" s="778"/>
      <c r="DC1639" s="778"/>
      <c r="DD1639" s="778"/>
      <c r="DE1639" s="778"/>
      <c r="DF1639" s="778"/>
      <c r="DG1639" s="778"/>
      <c r="DH1639" s="778"/>
      <c r="DI1639" s="778"/>
      <c r="DJ1639" s="778"/>
      <c r="DK1639" s="778"/>
      <c r="DL1639" s="778"/>
      <c r="DM1639" s="778"/>
      <c r="DN1639" s="778"/>
      <c r="DO1639" s="778"/>
      <c r="DP1639" s="778"/>
      <c r="DQ1639" s="778"/>
      <c r="DR1639" s="778"/>
      <c r="DS1639" s="778"/>
      <c r="DT1639" s="778"/>
      <c r="DU1639" s="778"/>
      <c r="DV1639" s="778"/>
      <c r="DW1639" s="778"/>
      <c r="DX1639" s="778"/>
      <c r="DY1639" s="778"/>
      <c r="DZ1639" s="778"/>
      <c r="EA1639" s="778"/>
      <c r="EB1639" s="778"/>
      <c r="EC1639" s="778"/>
      <c r="ED1639" s="778"/>
      <c r="EE1639" s="778"/>
      <c r="EF1639" s="778"/>
      <c r="EG1639" s="778"/>
      <c r="EH1639" s="778"/>
      <c r="EI1639" s="778"/>
      <c r="EJ1639" s="778"/>
      <c r="EK1639" s="778"/>
      <c r="EL1639" s="778"/>
      <c r="EM1639" s="778"/>
      <c r="EN1639" s="778"/>
      <c r="EO1639" s="778"/>
      <c r="EP1639" s="778"/>
      <c r="EQ1639" s="778"/>
      <c r="ER1639" s="778"/>
      <c r="ES1639" s="778"/>
      <c r="ET1639" s="778"/>
      <c r="EU1639" s="778"/>
      <c r="EV1639" s="778"/>
      <c r="EW1639" s="778"/>
      <c r="EX1639" s="778"/>
      <c r="EY1639" s="778"/>
      <c r="EZ1639" s="778"/>
      <c r="FA1639" s="778"/>
      <c r="FB1639" s="778"/>
      <c r="FC1639" s="778"/>
      <c r="FD1639" s="778"/>
      <c r="FE1639" s="778"/>
      <c r="FF1639" s="778"/>
      <c r="FG1639" s="778"/>
      <c r="FH1639" s="778"/>
      <c r="FI1639" s="778"/>
      <c r="FJ1639" s="778"/>
      <c r="FK1639" s="778"/>
      <c r="FL1639" s="778"/>
      <c r="FM1639" s="778"/>
      <c r="FN1639" s="778"/>
      <c r="FO1639" s="778"/>
      <c r="FP1639" s="778"/>
      <c r="FQ1639" s="778"/>
      <c r="FR1639" s="778"/>
      <c r="FS1639" s="778"/>
      <c r="FT1639" s="778"/>
      <c r="FU1639" s="778"/>
      <c r="FV1639" s="778"/>
      <c r="FW1639" s="778"/>
      <c r="FX1639" s="778"/>
      <c r="FY1639" s="778"/>
      <c r="FZ1639" s="778"/>
      <c r="GA1639" s="778"/>
      <c r="GB1639" s="778"/>
      <c r="GC1639" s="778"/>
      <c r="GD1639" s="778"/>
      <c r="GE1639" s="778"/>
      <c r="GF1639" s="778"/>
      <c r="GG1639" s="778"/>
      <c r="GH1639" s="778"/>
      <c r="GI1639" s="778"/>
      <c r="GJ1639" s="778"/>
      <c r="GK1639" s="778"/>
      <c r="GL1639" s="778"/>
      <c r="GM1639" s="778"/>
      <c r="GN1639" s="778"/>
      <c r="GO1639" s="778"/>
      <c r="GP1639" s="778"/>
      <c r="GQ1639" s="778"/>
      <c r="GR1639" s="778"/>
      <c r="GS1639" s="778"/>
      <c r="GT1639" s="778"/>
      <c r="GU1639" s="778"/>
      <c r="GV1639" s="778"/>
      <c r="GW1639" s="778"/>
      <c r="GX1639" s="778"/>
      <c r="GY1639" s="778"/>
      <c r="GZ1639" s="778"/>
      <c r="HA1639" s="778"/>
      <c r="HB1639" s="778"/>
      <c r="HC1639" s="778"/>
      <c r="HD1639" s="778"/>
      <c r="HE1639" s="778"/>
      <c r="HF1639" s="778"/>
      <c r="HG1639" s="778"/>
      <c r="HH1639" s="778"/>
    </row>
    <row r="1640" spans="1:216" s="782" customFormat="1">
      <c r="A1640" s="779"/>
      <c r="B1640" s="780"/>
      <c r="C1640" s="780"/>
      <c r="D1640" s="780"/>
      <c r="E1640" s="780"/>
      <c r="F1640" s="780"/>
      <c r="G1640" s="780"/>
      <c r="H1640" s="780"/>
      <c r="I1640" s="780"/>
      <c r="J1640" s="780"/>
      <c r="K1640" s="780"/>
      <c r="L1640" s="780"/>
      <c r="M1640" s="780"/>
      <c r="N1640" s="780"/>
      <c r="O1640" s="780"/>
      <c r="P1640" s="780"/>
      <c r="Q1640" s="781"/>
      <c r="R1640" s="778"/>
      <c r="S1640" s="778"/>
      <c r="T1640" s="778"/>
      <c r="U1640" s="778"/>
      <c r="V1640" s="778"/>
      <c r="W1640" s="778"/>
      <c r="X1640" s="778"/>
      <c r="Y1640" s="778"/>
      <c r="Z1640" s="778"/>
      <c r="AA1640" s="778"/>
      <c r="AB1640" s="778"/>
      <c r="AC1640" s="778"/>
      <c r="AD1640" s="778"/>
      <c r="AE1640" s="778"/>
      <c r="AF1640" s="778"/>
      <c r="AG1640" s="778"/>
      <c r="AH1640" s="778"/>
      <c r="AI1640" s="778"/>
      <c r="AJ1640" s="778"/>
      <c r="AK1640" s="778"/>
      <c r="AL1640" s="778"/>
      <c r="AM1640" s="778"/>
      <c r="AN1640" s="778"/>
      <c r="AO1640" s="778"/>
      <c r="AP1640" s="778"/>
      <c r="AQ1640" s="778"/>
      <c r="AR1640" s="778"/>
      <c r="AS1640" s="778"/>
      <c r="AT1640" s="778"/>
      <c r="AU1640" s="778"/>
      <c r="AV1640" s="778"/>
      <c r="AW1640" s="778"/>
      <c r="AX1640" s="778"/>
      <c r="AY1640" s="778"/>
      <c r="AZ1640" s="778"/>
      <c r="BA1640" s="778"/>
      <c r="BB1640" s="778"/>
      <c r="BC1640" s="778"/>
      <c r="BD1640" s="778"/>
      <c r="BE1640" s="778"/>
      <c r="BF1640" s="778"/>
      <c r="BG1640" s="778"/>
      <c r="BH1640" s="778"/>
      <c r="BI1640" s="778"/>
      <c r="BJ1640" s="778"/>
      <c r="BK1640" s="778"/>
      <c r="BL1640" s="778"/>
      <c r="BM1640" s="778"/>
      <c r="BN1640" s="778"/>
      <c r="BO1640" s="778"/>
      <c r="BP1640" s="778"/>
      <c r="BQ1640" s="778"/>
      <c r="BR1640" s="778"/>
      <c r="BS1640" s="778"/>
      <c r="BT1640" s="778"/>
      <c r="BU1640" s="778"/>
      <c r="BV1640" s="778"/>
      <c r="BW1640" s="778"/>
      <c r="BX1640" s="778"/>
      <c r="BY1640" s="778"/>
      <c r="BZ1640" s="778"/>
      <c r="CA1640" s="778"/>
      <c r="CB1640" s="778"/>
      <c r="CC1640" s="778"/>
      <c r="CD1640" s="778"/>
      <c r="CE1640" s="778"/>
      <c r="CF1640" s="778"/>
      <c r="CG1640" s="778"/>
      <c r="CH1640" s="778"/>
      <c r="CI1640" s="778"/>
      <c r="CJ1640" s="778"/>
      <c r="CK1640" s="778"/>
      <c r="CL1640" s="778"/>
      <c r="CM1640" s="778"/>
      <c r="CN1640" s="778"/>
      <c r="CO1640" s="778"/>
      <c r="CP1640" s="778"/>
      <c r="CQ1640" s="778"/>
      <c r="CR1640" s="778"/>
      <c r="CS1640" s="778"/>
      <c r="CT1640" s="778"/>
      <c r="CU1640" s="778"/>
      <c r="CV1640" s="778"/>
      <c r="CW1640" s="778"/>
      <c r="CX1640" s="778"/>
      <c r="CY1640" s="778"/>
      <c r="CZ1640" s="778"/>
      <c r="DA1640" s="778"/>
      <c r="DB1640" s="778"/>
      <c r="DC1640" s="778"/>
      <c r="DD1640" s="778"/>
      <c r="DE1640" s="778"/>
      <c r="DF1640" s="778"/>
      <c r="DG1640" s="778"/>
      <c r="DH1640" s="778"/>
      <c r="DI1640" s="778"/>
      <c r="DJ1640" s="778"/>
      <c r="DK1640" s="778"/>
      <c r="DL1640" s="778"/>
      <c r="DM1640" s="778"/>
      <c r="DN1640" s="778"/>
      <c r="DO1640" s="778"/>
      <c r="DP1640" s="778"/>
      <c r="DQ1640" s="778"/>
      <c r="DR1640" s="778"/>
      <c r="DS1640" s="778"/>
      <c r="DT1640" s="778"/>
      <c r="DU1640" s="778"/>
      <c r="DV1640" s="778"/>
      <c r="DW1640" s="778"/>
      <c r="DX1640" s="778"/>
      <c r="DY1640" s="778"/>
      <c r="DZ1640" s="778"/>
      <c r="EA1640" s="778"/>
      <c r="EB1640" s="778"/>
      <c r="EC1640" s="778"/>
      <c r="ED1640" s="778"/>
      <c r="EE1640" s="778"/>
      <c r="EF1640" s="778"/>
      <c r="EG1640" s="778"/>
      <c r="EH1640" s="778"/>
      <c r="EI1640" s="778"/>
      <c r="EJ1640" s="778"/>
      <c r="EK1640" s="778"/>
      <c r="EL1640" s="778"/>
      <c r="EM1640" s="778"/>
      <c r="EN1640" s="778"/>
      <c r="EO1640" s="778"/>
      <c r="EP1640" s="778"/>
      <c r="EQ1640" s="778"/>
      <c r="ER1640" s="778"/>
      <c r="ES1640" s="778"/>
      <c r="ET1640" s="778"/>
      <c r="EU1640" s="778"/>
      <c r="EV1640" s="778"/>
      <c r="EW1640" s="778"/>
      <c r="EX1640" s="778"/>
      <c r="EY1640" s="778"/>
      <c r="EZ1640" s="778"/>
      <c r="FA1640" s="778"/>
      <c r="FB1640" s="778"/>
      <c r="FC1640" s="778"/>
      <c r="FD1640" s="778"/>
      <c r="FE1640" s="778"/>
      <c r="FF1640" s="778"/>
      <c r="FG1640" s="778"/>
      <c r="FH1640" s="778"/>
      <c r="FI1640" s="778"/>
      <c r="FJ1640" s="778"/>
      <c r="FK1640" s="778"/>
      <c r="FL1640" s="778"/>
      <c r="FM1640" s="778"/>
      <c r="FN1640" s="778"/>
      <c r="FO1640" s="778"/>
      <c r="FP1640" s="778"/>
      <c r="FQ1640" s="778"/>
      <c r="FR1640" s="778"/>
      <c r="FS1640" s="778"/>
      <c r="FT1640" s="778"/>
      <c r="FU1640" s="778"/>
      <c r="FV1640" s="778"/>
      <c r="FW1640" s="778"/>
      <c r="FX1640" s="778"/>
      <c r="FY1640" s="778"/>
      <c r="FZ1640" s="778"/>
      <c r="GA1640" s="778"/>
      <c r="GB1640" s="778"/>
      <c r="GC1640" s="778"/>
      <c r="GD1640" s="778"/>
      <c r="GE1640" s="778"/>
      <c r="GF1640" s="778"/>
      <c r="GG1640" s="778"/>
      <c r="GH1640" s="778"/>
      <c r="GI1640" s="778"/>
      <c r="GJ1640" s="778"/>
      <c r="GK1640" s="778"/>
      <c r="GL1640" s="778"/>
      <c r="GM1640" s="778"/>
      <c r="GN1640" s="778"/>
      <c r="GO1640" s="778"/>
      <c r="GP1640" s="778"/>
      <c r="GQ1640" s="778"/>
      <c r="GR1640" s="778"/>
      <c r="GS1640" s="778"/>
      <c r="GT1640" s="778"/>
      <c r="GU1640" s="778"/>
      <c r="GV1640" s="778"/>
      <c r="GW1640" s="778"/>
      <c r="GX1640" s="778"/>
      <c r="GY1640" s="778"/>
      <c r="GZ1640" s="778"/>
      <c r="HA1640" s="778"/>
      <c r="HB1640" s="778"/>
      <c r="HC1640" s="778"/>
      <c r="HD1640" s="778"/>
      <c r="HE1640" s="778"/>
      <c r="HF1640" s="778"/>
      <c r="HG1640" s="778"/>
      <c r="HH1640" s="778"/>
    </row>
    <row r="1641" spans="1:216" s="782" customFormat="1">
      <c r="A1641" s="779"/>
      <c r="B1641" s="780"/>
      <c r="C1641" s="780"/>
      <c r="D1641" s="780"/>
      <c r="E1641" s="780"/>
      <c r="F1641" s="780"/>
      <c r="G1641" s="780"/>
      <c r="H1641" s="780"/>
      <c r="I1641" s="780"/>
      <c r="J1641" s="780"/>
      <c r="K1641" s="780"/>
      <c r="L1641" s="780"/>
      <c r="M1641" s="780"/>
      <c r="N1641" s="780"/>
      <c r="O1641" s="780"/>
      <c r="P1641" s="780"/>
      <c r="Q1641" s="781"/>
      <c r="R1641" s="778"/>
      <c r="S1641" s="778"/>
      <c r="T1641" s="778"/>
      <c r="U1641" s="778"/>
      <c r="V1641" s="778"/>
      <c r="W1641" s="778"/>
      <c r="X1641" s="778"/>
      <c r="Y1641" s="778"/>
      <c r="Z1641" s="778"/>
      <c r="AA1641" s="778"/>
      <c r="AB1641" s="778"/>
      <c r="AC1641" s="778"/>
      <c r="AD1641" s="778"/>
      <c r="AE1641" s="778"/>
      <c r="AF1641" s="778"/>
      <c r="AG1641" s="778"/>
      <c r="AH1641" s="778"/>
      <c r="AI1641" s="778"/>
      <c r="AJ1641" s="778"/>
      <c r="AK1641" s="778"/>
      <c r="AL1641" s="778"/>
      <c r="AM1641" s="778"/>
      <c r="AN1641" s="778"/>
      <c r="AO1641" s="778"/>
      <c r="AP1641" s="778"/>
      <c r="AQ1641" s="778"/>
      <c r="AR1641" s="778"/>
      <c r="AS1641" s="778"/>
      <c r="AT1641" s="778"/>
      <c r="AU1641" s="778"/>
      <c r="AV1641" s="778"/>
      <c r="AW1641" s="778"/>
      <c r="AX1641" s="778"/>
      <c r="AY1641" s="778"/>
      <c r="AZ1641" s="778"/>
      <c r="BA1641" s="778"/>
      <c r="BB1641" s="778"/>
      <c r="BC1641" s="778"/>
      <c r="BD1641" s="778"/>
      <c r="BE1641" s="778"/>
      <c r="BF1641" s="778"/>
      <c r="BG1641" s="778"/>
      <c r="BH1641" s="778"/>
      <c r="BI1641" s="778"/>
      <c r="BJ1641" s="778"/>
      <c r="BK1641" s="778"/>
      <c r="BL1641" s="778"/>
      <c r="BM1641" s="778"/>
      <c r="BN1641" s="778"/>
      <c r="BO1641" s="778"/>
      <c r="BP1641" s="778"/>
      <c r="BQ1641" s="778"/>
      <c r="BR1641" s="778"/>
      <c r="BS1641" s="778"/>
      <c r="BT1641" s="778"/>
      <c r="BU1641" s="778"/>
      <c r="BV1641" s="778"/>
      <c r="BW1641" s="778"/>
      <c r="BX1641" s="778"/>
      <c r="BY1641" s="778"/>
      <c r="BZ1641" s="778"/>
      <c r="CA1641" s="778"/>
      <c r="CB1641" s="778"/>
      <c r="CC1641" s="778"/>
      <c r="CD1641" s="778"/>
      <c r="CE1641" s="778"/>
      <c r="CF1641" s="778"/>
      <c r="CG1641" s="778"/>
      <c r="CH1641" s="778"/>
      <c r="CI1641" s="778"/>
      <c r="CJ1641" s="778"/>
      <c r="CK1641" s="778"/>
      <c r="CL1641" s="778"/>
      <c r="CM1641" s="778"/>
      <c r="CN1641" s="778"/>
      <c r="CO1641" s="778"/>
      <c r="CP1641" s="778"/>
      <c r="CQ1641" s="778"/>
      <c r="CR1641" s="778"/>
      <c r="CS1641" s="778"/>
      <c r="CT1641" s="778"/>
      <c r="CU1641" s="778"/>
      <c r="CV1641" s="778"/>
      <c r="CW1641" s="778"/>
      <c r="CX1641" s="778"/>
      <c r="CY1641" s="778"/>
      <c r="CZ1641" s="778"/>
      <c r="DA1641" s="778"/>
      <c r="DB1641" s="778"/>
      <c r="DC1641" s="778"/>
      <c r="DD1641" s="778"/>
      <c r="DE1641" s="778"/>
      <c r="DF1641" s="778"/>
      <c r="DG1641" s="778"/>
      <c r="DH1641" s="778"/>
      <c r="DI1641" s="778"/>
      <c r="DJ1641" s="778"/>
      <c r="DK1641" s="778"/>
      <c r="DL1641" s="778"/>
      <c r="DM1641" s="778"/>
      <c r="DN1641" s="778"/>
      <c r="DO1641" s="778"/>
      <c r="DP1641" s="778"/>
      <c r="DQ1641" s="778"/>
      <c r="DR1641" s="778"/>
      <c r="DS1641" s="778"/>
      <c r="DT1641" s="778"/>
      <c r="DU1641" s="778"/>
      <c r="DV1641" s="778"/>
      <c r="DW1641" s="778"/>
      <c r="DX1641" s="778"/>
      <c r="DY1641" s="778"/>
      <c r="DZ1641" s="778"/>
      <c r="EA1641" s="778"/>
      <c r="EB1641" s="778"/>
      <c r="EC1641" s="778"/>
      <c r="ED1641" s="778"/>
      <c r="EE1641" s="778"/>
      <c r="EF1641" s="778"/>
      <c r="EG1641" s="778"/>
      <c r="EH1641" s="778"/>
      <c r="EI1641" s="778"/>
      <c r="EJ1641" s="778"/>
      <c r="EK1641" s="778"/>
      <c r="EL1641" s="778"/>
      <c r="EM1641" s="778"/>
      <c r="EN1641" s="778"/>
      <c r="EO1641" s="778"/>
      <c r="EP1641" s="778"/>
      <c r="EQ1641" s="778"/>
      <c r="ER1641" s="778"/>
      <c r="ES1641" s="778"/>
      <c r="ET1641" s="778"/>
      <c r="EU1641" s="778"/>
      <c r="EV1641" s="778"/>
      <c r="EW1641" s="778"/>
      <c r="EX1641" s="778"/>
      <c r="EY1641" s="778"/>
      <c r="EZ1641" s="778"/>
      <c r="FA1641" s="778"/>
      <c r="FB1641" s="778"/>
      <c r="FC1641" s="778"/>
      <c r="FD1641" s="778"/>
      <c r="FE1641" s="778"/>
      <c r="FF1641" s="778"/>
      <c r="FG1641" s="778"/>
      <c r="FH1641" s="778"/>
      <c r="FI1641" s="778"/>
      <c r="FJ1641" s="778"/>
      <c r="FK1641" s="778"/>
      <c r="FL1641" s="778"/>
      <c r="FM1641" s="778"/>
      <c r="FN1641" s="778"/>
      <c r="FO1641" s="778"/>
      <c r="FP1641" s="778"/>
      <c r="FQ1641" s="778"/>
      <c r="FR1641" s="778"/>
      <c r="FS1641" s="778"/>
      <c r="FT1641" s="778"/>
      <c r="FU1641" s="778"/>
      <c r="FV1641" s="778"/>
      <c r="FW1641" s="778"/>
      <c r="FX1641" s="778"/>
      <c r="FY1641" s="778"/>
      <c r="FZ1641" s="778"/>
      <c r="GA1641" s="778"/>
      <c r="GB1641" s="778"/>
      <c r="GC1641" s="778"/>
      <c r="GD1641" s="778"/>
      <c r="GE1641" s="778"/>
      <c r="GF1641" s="778"/>
      <c r="GG1641" s="778"/>
      <c r="GH1641" s="778"/>
      <c r="GI1641" s="778"/>
      <c r="GJ1641" s="778"/>
      <c r="GK1641" s="778"/>
      <c r="GL1641" s="778"/>
      <c r="GM1641" s="778"/>
      <c r="GN1641" s="778"/>
      <c r="GO1641" s="778"/>
      <c r="GP1641" s="778"/>
      <c r="GQ1641" s="778"/>
      <c r="GR1641" s="778"/>
      <c r="GS1641" s="778"/>
      <c r="GT1641" s="778"/>
      <c r="GU1641" s="778"/>
      <c r="GV1641" s="778"/>
      <c r="GW1641" s="778"/>
      <c r="GX1641" s="778"/>
      <c r="GY1641" s="778"/>
      <c r="GZ1641" s="778"/>
      <c r="HA1641" s="778"/>
      <c r="HB1641" s="778"/>
      <c r="HC1641" s="778"/>
      <c r="HD1641" s="778"/>
      <c r="HE1641" s="778"/>
      <c r="HF1641" s="778"/>
      <c r="HG1641" s="778"/>
      <c r="HH1641" s="778"/>
    </row>
    <row r="1642" spans="1:216" s="782" customFormat="1">
      <c r="A1642" s="779"/>
      <c r="B1642" s="780"/>
      <c r="C1642" s="780"/>
      <c r="D1642" s="780"/>
      <c r="E1642" s="780"/>
      <c r="F1642" s="780"/>
      <c r="G1642" s="780"/>
      <c r="H1642" s="780"/>
      <c r="I1642" s="780"/>
      <c r="J1642" s="780"/>
      <c r="K1642" s="780"/>
      <c r="L1642" s="780"/>
      <c r="M1642" s="780"/>
      <c r="N1642" s="780"/>
      <c r="O1642" s="780"/>
      <c r="P1642" s="780"/>
      <c r="Q1642" s="781"/>
      <c r="R1642" s="778"/>
      <c r="S1642" s="778"/>
      <c r="T1642" s="778"/>
      <c r="U1642" s="778"/>
      <c r="V1642" s="778"/>
      <c r="W1642" s="778"/>
      <c r="X1642" s="778"/>
      <c r="Y1642" s="778"/>
      <c r="Z1642" s="778"/>
      <c r="AA1642" s="778"/>
      <c r="AB1642" s="778"/>
      <c r="AC1642" s="778"/>
      <c r="AD1642" s="778"/>
      <c r="AE1642" s="778"/>
      <c r="AF1642" s="778"/>
      <c r="AG1642" s="778"/>
      <c r="AH1642" s="778"/>
      <c r="AI1642" s="778"/>
      <c r="AJ1642" s="778"/>
      <c r="AK1642" s="778"/>
      <c r="AL1642" s="778"/>
      <c r="AM1642" s="778"/>
      <c r="AN1642" s="778"/>
      <c r="AO1642" s="778"/>
      <c r="AP1642" s="778"/>
      <c r="AQ1642" s="778"/>
      <c r="AR1642" s="778"/>
      <c r="AS1642" s="778"/>
      <c r="AT1642" s="778"/>
      <c r="AU1642" s="778"/>
      <c r="AV1642" s="778"/>
      <c r="AW1642" s="778"/>
      <c r="AX1642" s="778"/>
      <c r="AY1642" s="778"/>
      <c r="AZ1642" s="778"/>
      <c r="BA1642" s="778"/>
      <c r="BB1642" s="778"/>
      <c r="BC1642" s="778"/>
      <c r="BD1642" s="778"/>
      <c r="BE1642" s="778"/>
      <c r="BF1642" s="778"/>
      <c r="BG1642" s="778"/>
      <c r="BH1642" s="778"/>
      <c r="BI1642" s="778"/>
      <c r="BJ1642" s="778"/>
      <c r="BK1642" s="778"/>
      <c r="BL1642" s="778"/>
      <c r="BM1642" s="778"/>
      <c r="BN1642" s="778"/>
      <c r="BO1642" s="778"/>
      <c r="BP1642" s="778"/>
      <c r="BQ1642" s="778"/>
      <c r="BR1642" s="778"/>
      <c r="BS1642" s="778"/>
      <c r="BT1642" s="778"/>
      <c r="BU1642" s="778"/>
      <c r="BV1642" s="778"/>
      <c r="BW1642" s="778"/>
      <c r="BX1642" s="778"/>
      <c r="BY1642" s="778"/>
      <c r="BZ1642" s="778"/>
      <c r="CA1642" s="778"/>
      <c r="CB1642" s="778"/>
      <c r="CC1642" s="778"/>
      <c r="CD1642" s="778"/>
      <c r="CE1642" s="778"/>
      <c r="CF1642" s="778"/>
      <c r="CG1642" s="778"/>
      <c r="CH1642" s="778"/>
      <c r="CI1642" s="778"/>
      <c r="CJ1642" s="778"/>
      <c r="CK1642" s="778"/>
      <c r="CL1642" s="778"/>
      <c r="CM1642" s="778"/>
      <c r="CN1642" s="778"/>
      <c r="CO1642" s="778"/>
      <c r="CP1642" s="778"/>
      <c r="CQ1642" s="778"/>
      <c r="CR1642" s="778"/>
      <c r="CS1642" s="778"/>
      <c r="CT1642" s="778"/>
      <c r="CU1642" s="778"/>
      <c r="CV1642" s="778"/>
      <c r="CW1642" s="778"/>
      <c r="CX1642" s="778"/>
      <c r="CY1642" s="778"/>
      <c r="CZ1642" s="778"/>
      <c r="DA1642" s="778"/>
      <c r="DB1642" s="778"/>
      <c r="DC1642" s="778"/>
      <c r="DD1642" s="778"/>
      <c r="DE1642" s="778"/>
      <c r="DF1642" s="778"/>
      <c r="DG1642" s="778"/>
      <c r="DH1642" s="778"/>
      <c r="DI1642" s="778"/>
      <c r="DJ1642" s="778"/>
      <c r="DK1642" s="778"/>
      <c r="DL1642" s="778"/>
      <c r="DM1642" s="778"/>
      <c r="DN1642" s="778"/>
      <c r="DO1642" s="778"/>
      <c r="DP1642" s="778"/>
      <c r="DQ1642" s="778"/>
      <c r="DR1642" s="778"/>
      <c r="DS1642" s="778"/>
      <c r="DT1642" s="778"/>
      <c r="DU1642" s="778"/>
      <c r="DV1642" s="778"/>
      <c r="DW1642" s="778"/>
      <c r="DX1642" s="778"/>
      <c r="DY1642" s="778"/>
      <c r="DZ1642" s="778"/>
      <c r="EA1642" s="778"/>
      <c r="EB1642" s="778"/>
      <c r="EC1642" s="778"/>
      <c r="ED1642" s="778"/>
      <c r="EE1642" s="778"/>
      <c r="EF1642" s="778"/>
      <c r="EG1642" s="778"/>
      <c r="EH1642" s="778"/>
      <c r="EI1642" s="778"/>
      <c r="EJ1642" s="778"/>
      <c r="EK1642" s="778"/>
      <c r="EL1642" s="778"/>
      <c r="EM1642" s="778"/>
      <c r="EN1642" s="778"/>
      <c r="EO1642" s="778"/>
      <c r="EP1642" s="778"/>
      <c r="EQ1642" s="778"/>
      <c r="ER1642" s="778"/>
      <c r="ES1642" s="778"/>
      <c r="ET1642" s="778"/>
      <c r="EU1642" s="778"/>
      <c r="EV1642" s="778"/>
      <c r="EW1642" s="778"/>
      <c r="EX1642" s="778"/>
      <c r="EY1642" s="778"/>
      <c r="EZ1642" s="778"/>
      <c r="FA1642" s="778"/>
      <c r="FB1642" s="778"/>
      <c r="FC1642" s="778"/>
      <c r="FD1642" s="778"/>
      <c r="FE1642" s="778"/>
      <c r="FF1642" s="778"/>
      <c r="FG1642" s="778"/>
      <c r="FH1642" s="778"/>
      <c r="FI1642" s="778"/>
      <c r="FJ1642" s="778"/>
      <c r="FK1642" s="778"/>
      <c r="FL1642" s="778"/>
      <c r="FM1642" s="778"/>
      <c r="FN1642" s="778"/>
      <c r="FO1642" s="778"/>
      <c r="FP1642" s="778"/>
      <c r="FQ1642" s="778"/>
      <c r="FR1642" s="778"/>
      <c r="FS1642" s="778"/>
      <c r="FT1642" s="778"/>
      <c r="FU1642" s="778"/>
      <c r="FV1642" s="778"/>
      <c r="FW1642" s="778"/>
      <c r="FX1642" s="778"/>
      <c r="FY1642" s="778"/>
      <c r="FZ1642" s="778"/>
      <c r="GA1642" s="778"/>
      <c r="GB1642" s="778"/>
      <c r="GC1642" s="778"/>
      <c r="GD1642" s="778"/>
      <c r="GE1642" s="778"/>
      <c r="GF1642" s="778"/>
      <c r="GG1642" s="778"/>
      <c r="GH1642" s="778"/>
      <c r="GI1642" s="778"/>
      <c r="GJ1642" s="778"/>
      <c r="GK1642" s="778"/>
      <c r="GL1642" s="778"/>
      <c r="GM1642" s="778"/>
      <c r="GN1642" s="778"/>
      <c r="GO1642" s="778"/>
      <c r="GP1642" s="778"/>
      <c r="GQ1642" s="778"/>
      <c r="GR1642" s="778"/>
      <c r="GS1642" s="778"/>
      <c r="GT1642" s="778"/>
      <c r="GU1642" s="778"/>
      <c r="GV1642" s="778"/>
      <c r="GW1642" s="778"/>
      <c r="GX1642" s="778"/>
      <c r="GY1642" s="778"/>
      <c r="GZ1642" s="778"/>
      <c r="HA1642" s="778"/>
      <c r="HB1642" s="778"/>
      <c r="HC1642" s="778"/>
      <c r="HD1642" s="778"/>
      <c r="HE1642" s="778"/>
      <c r="HF1642" s="778"/>
      <c r="HG1642" s="778"/>
      <c r="HH1642" s="778"/>
    </row>
    <row r="1643" spans="1:216" s="782" customFormat="1">
      <c r="A1643" s="779"/>
      <c r="B1643" s="780"/>
      <c r="C1643" s="780"/>
      <c r="D1643" s="780"/>
      <c r="E1643" s="780"/>
      <c r="F1643" s="780"/>
      <c r="G1643" s="780"/>
      <c r="H1643" s="780"/>
      <c r="I1643" s="780"/>
      <c r="J1643" s="780"/>
      <c r="K1643" s="780"/>
      <c r="L1643" s="780"/>
      <c r="M1643" s="780"/>
      <c r="N1643" s="780"/>
      <c r="O1643" s="780"/>
      <c r="P1643" s="780"/>
      <c r="Q1643" s="781"/>
      <c r="R1643" s="778"/>
      <c r="S1643" s="778"/>
      <c r="T1643" s="778"/>
      <c r="U1643" s="778"/>
      <c r="V1643" s="778"/>
      <c r="W1643" s="778"/>
      <c r="X1643" s="778"/>
      <c r="Y1643" s="778"/>
      <c r="Z1643" s="778"/>
      <c r="AA1643" s="778"/>
      <c r="AB1643" s="778"/>
      <c r="AC1643" s="778"/>
      <c r="AD1643" s="778"/>
      <c r="AE1643" s="778"/>
      <c r="AF1643" s="778"/>
      <c r="AG1643" s="778"/>
      <c r="AH1643" s="778"/>
      <c r="AI1643" s="778"/>
      <c r="AJ1643" s="778"/>
      <c r="AK1643" s="778"/>
      <c r="AL1643" s="778"/>
      <c r="AM1643" s="778"/>
      <c r="AN1643" s="778"/>
      <c r="AO1643" s="778"/>
      <c r="AP1643" s="778"/>
      <c r="AQ1643" s="778"/>
      <c r="AR1643" s="778"/>
      <c r="AS1643" s="778"/>
      <c r="AT1643" s="778"/>
      <c r="AU1643" s="778"/>
      <c r="AV1643" s="778"/>
      <c r="AW1643" s="778"/>
      <c r="AX1643" s="778"/>
      <c r="AY1643" s="778"/>
      <c r="AZ1643" s="778"/>
      <c r="BA1643" s="778"/>
      <c r="BB1643" s="778"/>
      <c r="BC1643" s="778"/>
      <c r="BD1643" s="778"/>
      <c r="BE1643" s="778"/>
      <c r="BF1643" s="778"/>
      <c r="BG1643" s="778"/>
      <c r="BH1643" s="778"/>
      <c r="BI1643" s="778"/>
      <c r="BJ1643" s="778"/>
      <c r="BK1643" s="778"/>
      <c r="BL1643" s="778"/>
      <c r="BM1643" s="778"/>
      <c r="BN1643" s="778"/>
      <c r="BO1643" s="778"/>
      <c r="BP1643" s="778"/>
      <c r="BQ1643" s="778"/>
      <c r="BR1643" s="778"/>
      <c r="BS1643" s="778"/>
      <c r="BT1643" s="778"/>
      <c r="BU1643" s="778"/>
      <c r="BV1643" s="778"/>
      <c r="BW1643" s="778"/>
      <c r="BX1643" s="778"/>
      <c r="BY1643" s="778"/>
      <c r="BZ1643" s="778"/>
      <c r="CA1643" s="778"/>
      <c r="CB1643" s="778"/>
      <c r="CC1643" s="778"/>
      <c r="CD1643" s="778"/>
      <c r="CE1643" s="778"/>
      <c r="CF1643" s="778"/>
      <c r="CG1643" s="778"/>
      <c r="CH1643" s="778"/>
      <c r="CI1643" s="778"/>
      <c r="CJ1643" s="778"/>
      <c r="CK1643" s="778"/>
      <c r="CL1643" s="778"/>
      <c r="CM1643" s="778"/>
      <c r="CN1643" s="778"/>
      <c r="CO1643" s="778"/>
      <c r="CP1643" s="778"/>
      <c r="CQ1643" s="778"/>
      <c r="CR1643" s="778"/>
      <c r="CS1643" s="778"/>
      <c r="CT1643" s="778"/>
      <c r="CU1643" s="778"/>
      <c r="CV1643" s="778"/>
      <c r="CW1643" s="778"/>
      <c r="CX1643" s="778"/>
      <c r="CY1643" s="778"/>
      <c r="CZ1643" s="778"/>
      <c r="DA1643" s="778"/>
      <c r="DB1643" s="778"/>
      <c r="DC1643" s="778"/>
      <c r="DD1643" s="778"/>
      <c r="DE1643" s="778"/>
      <c r="DF1643" s="778"/>
      <c r="DG1643" s="778"/>
      <c r="DH1643" s="778"/>
      <c r="DI1643" s="778"/>
      <c r="DJ1643" s="778"/>
      <c r="DK1643" s="778"/>
      <c r="DL1643" s="778"/>
      <c r="DM1643" s="778"/>
      <c r="DN1643" s="778"/>
      <c r="DO1643" s="778"/>
      <c r="DP1643" s="778"/>
      <c r="DQ1643" s="778"/>
      <c r="DR1643" s="778"/>
      <c r="DS1643" s="778"/>
      <c r="DT1643" s="778"/>
      <c r="DU1643" s="778"/>
      <c r="DV1643" s="778"/>
      <c r="DW1643" s="778"/>
      <c r="DX1643" s="778"/>
      <c r="DY1643" s="778"/>
      <c r="DZ1643" s="778"/>
      <c r="EA1643" s="778"/>
      <c r="EB1643" s="778"/>
      <c r="EC1643" s="778"/>
      <c r="ED1643" s="778"/>
      <c r="EE1643" s="778"/>
      <c r="EF1643" s="778"/>
      <c r="EG1643" s="778"/>
      <c r="EH1643" s="778"/>
      <c r="EI1643" s="778"/>
      <c r="EJ1643" s="778"/>
      <c r="EK1643" s="778"/>
      <c r="EL1643" s="778"/>
      <c r="EM1643" s="778"/>
      <c r="EN1643" s="778"/>
      <c r="EO1643" s="778"/>
      <c r="EP1643" s="778"/>
      <c r="EQ1643" s="778"/>
      <c r="ER1643" s="778"/>
      <c r="ES1643" s="778"/>
      <c r="ET1643" s="778"/>
      <c r="EU1643" s="778"/>
      <c r="EV1643" s="778"/>
      <c r="EW1643" s="778"/>
      <c r="EX1643" s="778"/>
      <c r="EY1643" s="778"/>
      <c r="EZ1643" s="778"/>
      <c r="FA1643" s="778"/>
      <c r="FB1643" s="778"/>
      <c r="FC1643" s="778"/>
      <c r="FD1643" s="778"/>
      <c r="FE1643" s="778"/>
      <c r="FF1643" s="778"/>
      <c r="FG1643" s="778"/>
      <c r="FH1643" s="778"/>
      <c r="FI1643" s="778"/>
      <c r="FJ1643" s="778"/>
      <c r="FK1643" s="778"/>
      <c r="FL1643" s="778"/>
      <c r="FM1643" s="778"/>
      <c r="FN1643" s="778"/>
      <c r="FO1643" s="778"/>
      <c r="FP1643" s="778"/>
      <c r="FQ1643" s="778"/>
      <c r="FR1643" s="778"/>
      <c r="FS1643" s="778"/>
      <c r="FT1643" s="778"/>
      <c r="FU1643" s="778"/>
      <c r="FV1643" s="778"/>
      <c r="FW1643" s="778"/>
      <c r="FX1643" s="778"/>
      <c r="FY1643" s="778"/>
      <c r="FZ1643" s="778"/>
      <c r="GA1643" s="778"/>
      <c r="GB1643" s="778"/>
      <c r="GC1643" s="778"/>
      <c r="GD1643" s="778"/>
      <c r="GE1643" s="778"/>
      <c r="GF1643" s="778"/>
      <c r="GG1643" s="778"/>
      <c r="GH1643" s="778"/>
      <c r="GI1643" s="778"/>
      <c r="GJ1643" s="778"/>
      <c r="GK1643" s="778"/>
      <c r="GL1643" s="778"/>
      <c r="GM1643" s="778"/>
      <c r="GN1643" s="778"/>
      <c r="GO1643" s="778"/>
      <c r="GP1643" s="778"/>
      <c r="GQ1643" s="778"/>
      <c r="GR1643" s="778"/>
      <c r="GS1643" s="778"/>
      <c r="GT1643" s="778"/>
      <c r="GU1643" s="778"/>
      <c r="GV1643" s="778"/>
      <c r="GW1643" s="778"/>
      <c r="GX1643" s="778"/>
      <c r="GY1643" s="778"/>
      <c r="GZ1643" s="778"/>
      <c r="HA1643" s="778"/>
      <c r="HB1643" s="778"/>
      <c r="HC1643" s="778"/>
      <c r="HD1643" s="778"/>
      <c r="HE1643" s="778"/>
      <c r="HF1643" s="778"/>
      <c r="HG1643" s="778"/>
      <c r="HH1643" s="778"/>
    </row>
    <row r="1644" spans="1:216" s="782" customFormat="1">
      <c r="A1644" s="779"/>
      <c r="B1644" s="780"/>
      <c r="C1644" s="780"/>
      <c r="D1644" s="780"/>
      <c r="E1644" s="780"/>
      <c r="F1644" s="780"/>
      <c r="G1644" s="780"/>
      <c r="H1644" s="780"/>
      <c r="I1644" s="780"/>
      <c r="J1644" s="780"/>
      <c r="K1644" s="780"/>
      <c r="L1644" s="780"/>
      <c r="M1644" s="780"/>
      <c r="N1644" s="780"/>
      <c r="O1644" s="780"/>
      <c r="P1644" s="780"/>
      <c r="Q1644" s="781"/>
      <c r="R1644" s="778"/>
      <c r="S1644" s="778"/>
      <c r="T1644" s="778"/>
      <c r="U1644" s="778"/>
      <c r="V1644" s="778"/>
      <c r="W1644" s="778"/>
      <c r="X1644" s="778"/>
      <c r="Y1644" s="778"/>
      <c r="Z1644" s="778"/>
      <c r="AA1644" s="778"/>
      <c r="AB1644" s="778"/>
      <c r="AC1644" s="778"/>
      <c r="AD1644" s="778"/>
      <c r="AE1644" s="778"/>
      <c r="AF1644" s="778"/>
      <c r="AG1644" s="778"/>
      <c r="AH1644" s="778"/>
      <c r="AI1644" s="778"/>
      <c r="AJ1644" s="778"/>
      <c r="AK1644" s="778"/>
      <c r="AL1644" s="778"/>
      <c r="AM1644" s="778"/>
      <c r="AN1644" s="778"/>
      <c r="AO1644" s="778"/>
      <c r="AP1644" s="778"/>
      <c r="AQ1644" s="778"/>
      <c r="AR1644" s="778"/>
      <c r="AS1644" s="778"/>
      <c r="AT1644" s="778"/>
      <c r="AU1644" s="778"/>
      <c r="AV1644" s="778"/>
      <c r="AW1644" s="778"/>
      <c r="AX1644" s="778"/>
      <c r="AY1644" s="778"/>
      <c r="AZ1644" s="778"/>
      <c r="BA1644" s="778"/>
      <c r="BB1644" s="778"/>
      <c r="BC1644" s="778"/>
      <c r="BD1644" s="778"/>
      <c r="BE1644" s="778"/>
      <c r="BF1644" s="778"/>
      <c r="BG1644" s="778"/>
      <c r="BH1644" s="778"/>
      <c r="BI1644" s="778"/>
      <c r="BJ1644" s="778"/>
      <c r="BK1644" s="778"/>
      <c r="BL1644" s="778"/>
      <c r="BM1644" s="778"/>
      <c r="BN1644" s="778"/>
      <c r="BO1644" s="778"/>
      <c r="BP1644" s="778"/>
      <c r="BQ1644" s="778"/>
      <c r="BR1644" s="778"/>
      <c r="BS1644" s="778"/>
      <c r="BT1644" s="778"/>
      <c r="BU1644" s="778"/>
      <c r="BV1644" s="778"/>
      <c r="BW1644" s="778"/>
      <c r="BX1644" s="778"/>
      <c r="BY1644" s="778"/>
      <c r="BZ1644" s="778"/>
      <c r="CA1644" s="778"/>
      <c r="CB1644" s="778"/>
      <c r="CC1644" s="778"/>
      <c r="CD1644" s="778"/>
      <c r="CE1644" s="778"/>
      <c r="CF1644" s="778"/>
      <c r="CG1644" s="778"/>
      <c r="CH1644" s="778"/>
      <c r="CI1644" s="778"/>
      <c r="CJ1644" s="778"/>
      <c r="CK1644" s="778"/>
      <c r="CL1644" s="778"/>
      <c r="CM1644" s="778"/>
      <c r="CN1644" s="778"/>
      <c r="CO1644" s="778"/>
      <c r="CP1644" s="778"/>
      <c r="CQ1644" s="778"/>
      <c r="CR1644" s="778"/>
      <c r="CS1644" s="778"/>
      <c r="CT1644" s="778"/>
      <c r="CU1644" s="778"/>
      <c r="CV1644" s="778"/>
      <c r="CW1644" s="778"/>
      <c r="CX1644" s="778"/>
      <c r="CY1644" s="778"/>
      <c r="CZ1644" s="778"/>
      <c r="DA1644" s="778"/>
      <c r="DB1644" s="778"/>
      <c r="DC1644" s="778"/>
      <c r="DD1644" s="778"/>
      <c r="DE1644" s="778"/>
      <c r="DF1644" s="778"/>
      <c r="DG1644" s="778"/>
      <c r="DH1644" s="778"/>
      <c r="DI1644" s="778"/>
      <c r="DJ1644" s="778"/>
      <c r="DK1644" s="778"/>
      <c r="DL1644" s="778"/>
      <c r="DM1644" s="778"/>
      <c r="DN1644" s="778"/>
      <c r="DO1644" s="778"/>
      <c r="DP1644" s="778"/>
      <c r="DQ1644" s="778"/>
      <c r="DR1644" s="778"/>
      <c r="DS1644" s="778"/>
      <c r="DT1644" s="778"/>
      <c r="DU1644" s="778"/>
      <c r="DV1644" s="778"/>
      <c r="DW1644" s="778"/>
      <c r="DX1644" s="778"/>
      <c r="DY1644" s="778"/>
      <c r="DZ1644" s="778"/>
      <c r="EA1644" s="778"/>
      <c r="EB1644" s="778"/>
      <c r="EC1644" s="778"/>
      <c r="ED1644" s="778"/>
      <c r="EE1644" s="778"/>
      <c r="EF1644" s="778"/>
      <c r="EG1644" s="778"/>
      <c r="EH1644" s="778"/>
      <c r="EI1644" s="778"/>
      <c r="EJ1644" s="778"/>
      <c r="EK1644" s="778"/>
      <c r="EL1644" s="778"/>
      <c r="EM1644" s="778"/>
      <c r="EN1644" s="778"/>
      <c r="EO1644" s="778"/>
      <c r="EP1644" s="778"/>
      <c r="EQ1644" s="778"/>
      <c r="ER1644" s="778"/>
      <c r="ES1644" s="778"/>
      <c r="ET1644" s="778"/>
      <c r="EU1644" s="778"/>
      <c r="EV1644" s="778"/>
      <c r="EW1644" s="778"/>
      <c r="EX1644" s="778"/>
      <c r="EY1644" s="778"/>
      <c r="EZ1644" s="778"/>
      <c r="FA1644" s="778"/>
      <c r="FB1644" s="778"/>
      <c r="FC1644" s="778"/>
      <c r="FD1644" s="778"/>
      <c r="FE1644" s="778"/>
      <c r="FF1644" s="778"/>
      <c r="FG1644" s="778"/>
      <c r="FH1644" s="778"/>
      <c r="FI1644" s="778"/>
      <c r="FJ1644" s="778"/>
      <c r="FK1644" s="778"/>
      <c r="FL1644" s="778"/>
      <c r="FM1644" s="778"/>
      <c r="FN1644" s="778"/>
      <c r="FO1644" s="778"/>
      <c r="FP1644" s="778"/>
      <c r="FQ1644" s="778"/>
      <c r="FR1644" s="778"/>
      <c r="FS1644" s="778"/>
      <c r="FT1644" s="778"/>
      <c r="FU1644" s="778"/>
      <c r="FV1644" s="778"/>
      <c r="FW1644" s="778"/>
      <c r="FX1644" s="778"/>
      <c r="FY1644" s="778"/>
      <c r="FZ1644" s="778"/>
      <c r="GA1644" s="778"/>
      <c r="GB1644" s="778"/>
      <c r="GC1644" s="778"/>
      <c r="GD1644" s="778"/>
      <c r="GE1644" s="778"/>
      <c r="GF1644" s="778"/>
      <c r="GG1644" s="778"/>
      <c r="GH1644" s="778"/>
      <c r="GI1644" s="778"/>
      <c r="GJ1644" s="778"/>
      <c r="GK1644" s="778"/>
      <c r="GL1644" s="778"/>
      <c r="GM1644" s="778"/>
      <c r="GN1644" s="778"/>
      <c r="GO1644" s="778"/>
      <c r="GP1644" s="778"/>
      <c r="GQ1644" s="778"/>
      <c r="GR1644" s="778"/>
      <c r="GS1644" s="778"/>
      <c r="GT1644" s="778"/>
      <c r="GU1644" s="778"/>
      <c r="GV1644" s="778"/>
      <c r="GW1644" s="778"/>
      <c r="GX1644" s="778"/>
      <c r="GY1644" s="778"/>
      <c r="GZ1644" s="778"/>
      <c r="HA1644" s="778"/>
      <c r="HB1644" s="778"/>
      <c r="HC1644" s="778"/>
      <c r="HD1644" s="778"/>
      <c r="HE1644" s="778"/>
      <c r="HF1644" s="778"/>
      <c r="HG1644" s="778"/>
      <c r="HH1644" s="778"/>
    </row>
    <row r="1645" spans="1:216" s="782" customFormat="1">
      <c r="A1645" s="779"/>
      <c r="B1645" s="780"/>
      <c r="C1645" s="780"/>
      <c r="D1645" s="780"/>
      <c r="E1645" s="780"/>
      <c r="F1645" s="780"/>
      <c r="G1645" s="780"/>
      <c r="H1645" s="780"/>
      <c r="I1645" s="780"/>
      <c r="J1645" s="780"/>
      <c r="K1645" s="780"/>
      <c r="L1645" s="780"/>
      <c r="M1645" s="780"/>
      <c r="N1645" s="780"/>
      <c r="O1645" s="780"/>
      <c r="P1645" s="780"/>
      <c r="Q1645" s="781"/>
      <c r="R1645" s="778"/>
      <c r="S1645" s="778"/>
      <c r="T1645" s="778"/>
      <c r="U1645" s="778"/>
      <c r="V1645" s="778"/>
      <c r="W1645" s="778"/>
      <c r="X1645" s="778"/>
      <c r="Y1645" s="778"/>
      <c r="Z1645" s="778"/>
      <c r="AA1645" s="778"/>
      <c r="AB1645" s="778"/>
      <c r="AC1645" s="778"/>
      <c r="AD1645" s="778"/>
      <c r="AE1645" s="778"/>
      <c r="AF1645" s="778"/>
      <c r="AG1645" s="778"/>
      <c r="AH1645" s="778"/>
      <c r="AI1645" s="778"/>
      <c r="AJ1645" s="778"/>
      <c r="AK1645" s="778"/>
      <c r="AL1645" s="778"/>
      <c r="AM1645" s="778"/>
      <c r="AN1645" s="778"/>
      <c r="AO1645" s="778"/>
      <c r="AP1645" s="778"/>
      <c r="AQ1645" s="778"/>
      <c r="AR1645" s="778"/>
      <c r="AS1645" s="778"/>
      <c r="AT1645" s="778"/>
      <c r="AU1645" s="778"/>
      <c r="AV1645" s="778"/>
      <c r="AW1645" s="778"/>
      <c r="AX1645" s="778"/>
      <c r="AY1645" s="778"/>
      <c r="AZ1645" s="778"/>
      <c r="BA1645" s="778"/>
      <c r="BB1645" s="778"/>
      <c r="BC1645" s="778"/>
      <c r="BD1645" s="778"/>
      <c r="BE1645" s="778"/>
      <c r="BF1645" s="778"/>
      <c r="BG1645" s="778"/>
      <c r="BH1645" s="778"/>
      <c r="BI1645" s="778"/>
      <c r="BJ1645" s="778"/>
      <c r="BK1645" s="778"/>
      <c r="BL1645" s="778"/>
      <c r="BM1645" s="778"/>
      <c r="BN1645" s="778"/>
      <c r="BO1645" s="778"/>
      <c r="BP1645" s="778"/>
      <c r="BQ1645" s="778"/>
      <c r="BR1645" s="778"/>
      <c r="BS1645" s="778"/>
      <c r="BT1645" s="778"/>
      <c r="BU1645" s="778"/>
      <c r="BV1645" s="778"/>
      <c r="BW1645" s="778"/>
      <c r="BX1645" s="778"/>
      <c r="BY1645" s="778"/>
      <c r="BZ1645" s="778"/>
      <c r="CA1645" s="778"/>
      <c r="CB1645" s="778"/>
      <c r="CC1645" s="778"/>
      <c r="CD1645" s="778"/>
      <c r="CE1645" s="778"/>
      <c r="CF1645" s="778"/>
      <c r="CG1645" s="778"/>
      <c r="CH1645" s="778"/>
      <c r="CI1645" s="778"/>
      <c r="CJ1645" s="778"/>
      <c r="CK1645" s="778"/>
      <c r="CL1645" s="778"/>
      <c r="CM1645" s="778"/>
      <c r="CN1645" s="778"/>
      <c r="CO1645" s="778"/>
      <c r="CP1645" s="778"/>
      <c r="CQ1645" s="778"/>
      <c r="CR1645" s="778"/>
      <c r="CS1645" s="778"/>
      <c r="CT1645" s="778"/>
      <c r="CU1645" s="778"/>
      <c r="CV1645" s="778"/>
      <c r="CW1645" s="778"/>
      <c r="CX1645" s="778"/>
      <c r="CY1645" s="778"/>
      <c r="CZ1645" s="778"/>
      <c r="DA1645" s="778"/>
      <c r="DB1645" s="778"/>
      <c r="DC1645" s="778"/>
      <c r="DD1645" s="778"/>
      <c r="DE1645" s="778"/>
      <c r="DF1645" s="778"/>
      <c r="DG1645" s="778"/>
      <c r="DH1645" s="778"/>
      <c r="DI1645" s="778"/>
      <c r="DJ1645" s="778"/>
      <c r="DK1645" s="778"/>
      <c r="DL1645" s="778"/>
      <c r="DM1645" s="778"/>
      <c r="DN1645" s="778"/>
      <c r="DO1645" s="778"/>
      <c r="DP1645" s="778"/>
      <c r="DQ1645" s="778"/>
      <c r="DR1645" s="778"/>
      <c r="DS1645" s="778"/>
      <c r="DT1645" s="778"/>
      <c r="DU1645" s="778"/>
      <c r="DV1645" s="778"/>
      <c r="DW1645" s="778"/>
      <c r="DX1645" s="778"/>
      <c r="DY1645" s="778"/>
      <c r="DZ1645" s="778"/>
      <c r="EA1645" s="778"/>
      <c r="EB1645" s="778"/>
      <c r="EC1645" s="778"/>
      <c r="ED1645" s="778"/>
      <c r="EE1645" s="778"/>
      <c r="EF1645" s="778"/>
      <c r="EG1645" s="778"/>
      <c r="EH1645" s="778"/>
      <c r="EI1645" s="778"/>
      <c r="EJ1645" s="778"/>
      <c r="EK1645" s="778"/>
      <c r="EL1645" s="778"/>
      <c r="EM1645" s="778"/>
      <c r="EN1645" s="778"/>
      <c r="EO1645" s="778"/>
      <c r="EP1645" s="778"/>
      <c r="EQ1645" s="778"/>
      <c r="ER1645" s="778"/>
      <c r="ES1645" s="778"/>
      <c r="ET1645" s="778"/>
      <c r="EU1645" s="778"/>
      <c r="EV1645" s="778"/>
      <c r="EW1645" s="778"/>
      <c r="EX1645" s="778"/>
      <c r="EY1645" s="778"/>
      <c r="EZ1645" s="778"/>
      <c r="FA1645" s="778"/>
      <c r="FB1645" s="778"/>
      <c r="FC1645" s="778"/>
      <c r="FD1645" s="778"/>
      <c r="FE1645" s="778"/>
      <c r="FF1645" s="778"/>
      <c r="FG1645" s="778"/>
      <c r="FH1645" s="778"/>
      <c r="FI1645" s="778"/>
      <c r="FJ1645" s="778"/>
      <c r="FK1645" s="778"/>
      <c r="FL1645" s="778"/>
      <c r="FM1645" s="778"/>
      <c r="FN1645" s="778"/>
      <c r="FO1645" s="778"/>
      <c r="FP1645" s="778"/>
      <c r="FQ1645" s="778"/>
      <c r="FR1645" s="778"/>
      <c r="FS1645" s="778"/>
      <c r="FT1645" s="778"/>
      <c r="FU1645" s="778"/>
      <c r="FV1645" s="778"/>
      <c r="FW1645" s="778"/>
      <c r="FX1645" s="778"/>
      <c r="FY1645" s="778"/>
      <c r="FZ1645" s="778"/>
      <c r="GA1645" s="778"/>
      <c r="GB1645" s="778"/>
      <c r="GC1645" s="778"/>
      <c r="GD1645" s="778"/>
      <c r="GE1645" s="778"/>
      <c r="GF1645" s="778"/>
      <c r="GG1645" s="778"/>
      <c r="GH1645" s="778"/>
      <c r="GI1645" s="778"/>
      <c r="GJ1645" s="778"/>
      <c r="GK1645" s="778"/>
      <c r="GL1645" s="778"/>
      <c r="GM1645" s="778"/>
      <c r="GN1645" s="778"/>
      <c r="GO1645" s="778"/>
      <c r="GP1645" s="778"/>
      <c r="GQ1645" s="778"/>
      <c r="GR1645" s="778"/>
      <c r="GS1645" s="778"/>
      <c r="GT1645" s="778"/>
      <c r="GU1645" s="778"/>
      <c r="GV1645" s="778"/>
      <c r="GW1645" s="778"/>
      <c r="GX1645" s="778"/>
      <c r="GY1645" s="778"/>
      <c r="GZ1645" s="778"/>
      <c r="HA1645" s="778"/>
      <c r="HB1645" s="778"/>
      <c r="HC1645" s="778"/>
      <c r="HD1645" s="778"/>
      <c r="HE1645" s="778"/>
      <c r="HF1645" s="778"/>
      <c r="HG1645" s="778"/>
      <c r="HH1645" s="778"/>
    </row>
    <row r="1646" spans="1:216" s="782" customFormat="1">
      <c r="A1646" s="779"/>
      <c r="B1646" s="780"/>
      <c r="C1646" s="780"/>
      <c r="D1646" s="780"/>
      <c r="E1646" s="780"/>
      <c r="F1646" s="780"/>
      <c r="G1646" s="780"/>
      <c r="H1646" s="780"/>
      <c r="I1646" s="780"/>
      <c r="J1646" s="780"/>
      <c r="K1646" s="780"/>
      <c r="L1646" s="780"/>
      <c r="M1646" s="780"/>
      <c r="N1646" s="780"/>
      <c r="O1646" s="780"/>
      <c r="P1646" s="780"/>
      <c r="Q1646" s="781"/>
      <c r="R1646" s="778"/>
      <c r="S1646" s="778"/>
      <c r="T1646" s="778"/>
      <c r="U1646" s="778"/>
      <c r="V1646" s="778"/>
      <c r="W1646" s="778"/>
      <c r="X1646" s="778"/>
      <c r="Y1646" s="778"/>
      <c r="Z1646" s="778"/>
      <c r="AA1646" s="778"/>
      <c r="AB1646" s="778"/>
      <c r="AC1646" s="778"/>
      <c r="AD1646" s="778"/>
      <c r="AE1646" s="778"/>
      <c r="AF1646" s="778"/>
      <c r="AG1646" s="778"/>
      <c r="AH1646" s="778"/>
      <c r="AI1646" s="778"/>
      <c r="AJ1646" s="778"/>
      <c r="AK1646" s="778"/>
      <c r="AL1646" s="778"/>
      <c r="AM1646" s="778"/>
      <c r="AN1646" s="778"/>
      <c r="AO1646" s="778"/>
      <c r="AP1646" s="778"/>
      <c r="AQ1646" s="778"/>
      <c r="AR1646" s="778"/>
      <c r="AS1646" s="778"/>
      <c r="AT1646" s="778"/>
      <c r="AU1646" s="778"/>
      <c r="AV1646" s="778"/>
      <c r="AW1646" s="778"/>
      <c r="AX1646" s="778"/>
      <c r="AY1646" s="778"/>
      <c r="AZ1646" s="778"/>
      <c r="BA1646" s="778"/>
      <c r="BB1646" s="778"/>
      <c r="BC1646" s="778"/>
      <c r="BD1646" s="778"/>
      <c r="BE1646" s="778"/>
      <c r="BF1646" s="778"/>
      <c r="BG1646" s="778"/>
      <c r="BH1646" s="778"/>
      <c r="BI1646" s="778"/>
      <c r="BJ1646" s="778"/>
      <c r="BK1646" s="778"/>
      <c r="BL1646" s="778"/>
      <c r="BM1646" s="778"/>
      <c r="BN1646" s="778"/>
      <c r="BO1646" s="778"/>
      <c r="BP1646" s="778"/>
      <c r="BQ1646" s="778"/>
      <c r="BR1646" s="778"/>
      <c r="BS1646" s="778"/>
      <c r="BT1646" s="778"/>
      <c r="BU1646" s="778"/>
      <c r="BV1646" s="778"/>
      <c r="BW1646" s="778"/>
      <c r="BX1646" s="778"/>
      <c r="BY1646" s="778"/>
      <c r="BZ1646" s="778"/>
      <c r="CA1646" s="778"/>
      <c r="CB1646" s="778"/>
      <c r="CC1646" s="778"/>
      <c r="CD1646" s="778"/>
      <c r="CE1646" s="778"/>
      <c r="CF1646" s="778"/>
      <c r="CG1646" s="778"/>
      <c r="CH1646" s="778"/>
      <c r="CI1646" s="778"/>
      <c r="CJ1646" s="778"/>
      <c r="CK1646" s="778"/>
      <c r="CL1646" s="778"/>
      <c r="CM1646" s="778"/>
      <c r="CN1646" s="778"/>
      <c r="CO1646" s="778"/>
      <c r="CP1646" s="778"/>
      <c r="CQ1646" s="778"/>
      <c r="CR1646" s="778"/>
      <c r="CS1646" s="778"/>
      <c r="CT1646" s="778"/>
      <c r="CU1646" s="778"/>
      <c r="CV1646" s="778"/>
      <c r="CW1646" s="778"/>
      <c r="CX1646" s="778"/>
      <c r="CY1646" s="778"/>
      <c r="CZ1646" s="778"/>
      <c r="DA1646" s="778"/>
      <c r="DB1646" s="778"/>
      <c r="DC1646" s="778"/>
      <c r="DD1646" s="778"/>
      <c r="DE1646" s="778"/>
      <c r="DF1646" s="778"/>
      <c r="DG1646" s="778"/>
      <c r="DH1646" s="778"/>
      <c r="DI1646" s="778"/>
      <c r="DJ1646" s="778"/>
      <c r="DK1646" s="778"/>
      <c r="DL1646" s="778"/>
      <c r="DM1646" s="778"/>
      <c r="DN1646" s="778"/>
      <c r="DO1646" s="778"/>
      <c r="DP1646" s="778"/>
      <c r="DQ1646" s="778"/>
      <c r="DR1646" s="778"/>
      <c r="DS1646" s="778"/>
      <c r="DT1646" s="778"/>
      <c r="DU1646" s="778"/>
      <c r="DV1646" s="778"/>
      <c r="DW1646" s="778"/>
      <c r="DX1646" s="778"/>
      <c r="DY1646" s="778"/>
      <c r="DZ1646" s="778"/>
      <c r="EA1646" s="778"/>
      <c r="EB1646" s="778"/>
      <c r="EC1646" s="778"/>
      <c r="ED1646" s="778"/>
      <c r="EE1646" s="778"/>
      <c r="EF1646" s="778"/>
      <c r="EG1646" s="778"/>
      <c r="EH1646" s="778"/>
      <c r="EI1646" s="778"/>
      <c r="EJ1646" s="778"/>
      <c r="EK1646" s="778"/>
      <c r="EL1646" s="778"/>
      <c r="EM1646" s="778"/>
      <c r="EN1646" s="778"/>
      <c r="EO1646" s="778"/>
      <c r="EP1646" s="778"/>
      <c r="EQ1646" s="778"/>
      <c r="ER1646" s="778"/>
      <c r="ES1646" s="778"/>
      <c r="ET1646" s="778"/>
      <c r="EU1646" s="778"/>
      <c r="EV1646" s="778"/>
      <c r="EW1646" s="778"/>
      <c r="EX1646" s="778"/>
      <c r="EY1646" s="778"/>
      <c r="EZ1646" s="778"/>
      <c r="FA1646" s="778"/>
      <c r="FB1646" s="778"/>
      <c r="FC1646" s="778"/>
      <c r="FD1646" s="778"/>
      <c r="FE1646" s="778"/>
      <c r="FF1646" s="778"/>
      <c r="FG1646" s="778"/>
      <c r="FH1646" s="778"/>
      <c r="FI1646" s="778"/>
      <c r="FJ1646" s="778"/>
      <c r="FK1646" s="778"/>
      <c r="FL1646" s="778"/>
      <c r="FM1646" s="778"/>
      <c r="FN1646" s="778"/>
      <c r="FO1646" s="778"/>
      <c r="FP1646" s="778"/>
      <c r="FQ1646" s="778"/>
      <c r="FR1646" s="778"/>
      <c r="FS1646" s="778"/>
      <c r="FT1646" s="778"/>
      <c r="FU1646" s="778"/>
      <c r="FV1646" s="778"/>
      <c r="FW1646" s="778"/>
      <c r="FX1646" s="778"/>
      <c r="FY1646" s="778"/>
      <c r="FZ1646" s="778"/>
      <c r="GA1646" s="778"/>
      <c r="GB1646" s="778"/>
      <c r="GC1646" s="778"/>
      <c r="GD1646" s="778"/>
      <c r="GE1646" s="778"/>
      <c r="GF1646" s="778"/>
      <c r="GG1646" s="778"/>
      <c r="GH1646" s="778"/>
      <c r="GI1646" s="778"/>
      <c r="GJ1646" s="778"/>
      <c r="GK1646" s="778"/>
      <c r="GL1646" s="778"/>
      <c r="GM1646" s="778"/>
      <c r="GN1646" s="778"/>
      <c r="GO1646" s="778"/>
      <c r="GP1646" s="778"/>
      <c r="GQ1646" s="778"/>
      <c r="GR1646" s="778"/>
      <c r="GS1646" s="778"/>
      <c r="GT1646" s="778"/>
      <c r="GU1646" s="778"/>
      <c r="GV1646" s="778"/>
      <c r="GW1646" s="778"/>
      <c r="GX1646" s="778"/>
      <c r="GY1646" s="778"/>
      <c r="GZ1646" s="778"/>
      <c r="HA1646" s="778"/>
      <c r="HB1646" s="778"/>
      <c r="HC1646" s="778"/>
      <c r="HD1646" s="778"/>
      <c r="HE1646" s="778"/>
      <c r="HF1646" s="778"/>
      <c r="HG1646" s="778"/>
      <c r="HH1646" s="778"/>
    </row>
    <row r="1647" spans="1:216" s="782" customFormat="1">
      <c r="A1647" s="779"/>
      <c r="B1647" s="780"/>
      <c r="C1647" s="780"/>
      <c r="D1647" s="780"/>
      <c r="E1647" s="780"/>
      <c r="F1647" s="780"/>
      <c r="G1647" s="780"/>
      <c r="H1647" s="780"/>
      <c r="I1647" s="780"/>
      <c r="J1647" s="780"/>
      <c r="K1647" s="780"/>
      <c r="L1647" s="780"/>
      <c r="M1647" s="780"/>
      <c r="N1647" s="780"/>
      <c r="O1647" s="780"/>
      <c r="P1647" s="780"/>
      <c r="Q1647" s="781"/>
      <c r="R1647" s="778"/>
      <c r="S1647" s="778"/>
      <c r="T1647" s="778"/>
      <c r="U1647" s="778"/>
      <c r="V1647" s="778"/>
      <c r="W1647" s="778"/>
      <c r="X1647" s="778"/>
      <c r="Y1647" s="778"/>
      <c r="Z1647" s="778"/>
      <c r="AA1647" s="778"/>
      <c r="AB1647" s="778"/>
      <c r="AC1647" s="778"/>
      <c r="AD1647" s="778"/>
      <c r="AE1647" s="778"/>
      <c r="AF1647" s="778"/>
      <c r="AG1647" s="778"/>
      <c r="AH1647" s="778"/>
      <c r="AI1647" s="778"/>
      <c r="AJ1647" s="778"/>
      <c r="AK1647" s="778"/>
      <c r="AL1647" s="778"/>
      <c r="AM1647" s="778"/>
      <c r="AN1647" s="778"/>
      <c r="AO1647" s="778"/>
      <c r="AP1647" s="778"/>
      <c r="AQ1647" s="778"/>
      <c r="AR1647" s="778"/>
      <c r="AS1647" s="778"/>
      <c r="AT1647" s="778"/>
      <c r="AU1647" s="778"/>
      <c r="AV1647" s="778"/>
      <c r="AW1647" s="778"/>
      <c r="AX1647" s="778"/>
      <c r="AY1647" s="778"/>
      <c r="AZ1647" s="778"/>
      <c r="BA1647" s="778"/>
      <c r="BB1647" s="778"/>
      <c r="BC1647" s="778"/>
      <c r="BD1647" s="778"/>
      <c r="BE1647" s="778"/>
      <c r="BF1647" s="778"/>
      <c r="BG1647" s="778"/>
      <c r="BH1647" s="778"/>
      <c r="BI1647" s="778"/>
      <c r="BJ1647" s="778"/>
      <c r="BK1647" s="778"/>
      <c r="BL1647" s="778"/>
      <c r="BM1647" s="778"/>
      <c r="BN1647" s="778"/>
      <c r="BO1647" s="778"/>
      <c r="BP1647" s="778"/>
      <c r="BQ1647" s="778"/>
      <c r="BR1647" s="778"/>
      <c r="BS1647" s="778"/>
      <c r="BT1647" s="778"/>
      <c r="BU1647" s="778"/>
      <c r="BV1647" s="778"/>
      <c r="BW1647" s="778"/>
      <c r="BX1647" s="778"/>
      <c r="BY1647" s="778"/>
      <c r="BZ1647" s="778"/>
      <c r="CA1647" s="778"/>
      <c r="CB1647" s="778"/>
      <c r="CC1647" s="778"/>
      <c r="CD1647" s="778"/>
      <c r="CE1647" s="778"/>
      <c r="CF1647" s="778"/>
      <c r="CG1647" s="778"/>
      <c r="CH1647" s="778"/>
      <c r="CI1647" s="778"/>
      <c r="CJ1647" s="778"/>
      <c r="CK1647" s="778"/>
      <c r="CL1647" s="778"/>
      <c r="CM1647" s="778"/>
      <c r="CN1647" s="778"/>
      <c r="CO1647" s="778"/>
      <c r="CP1647" s="778"/>
      <c r="CQ1647" s="778"/>
      <c r="CR1647" s="778"/>
      <c r="CS1647" s="778"/>
      <c r="CT1647" s="778"/>
      <c r="CU1647" s="778"/>
      <c r="CV1647" s="778"/>
      <c r="CW1647" s="778"/>
      <c r="CX1647" s="778"/>
      <c r="CY1647" s="778"/>
      <c r="CZ1647" s="778"/>
      <c r="DA1647" s="778"/>
      <c r="DB1647" s="778"/>
      <c r="DC1647" s="778"/>
      <c r="DD1647" s="778"/>
      <c r="DE1647" s="778"/>
      <c r="DF1647" s="778"/>
      <c r="DG1647" s="778"/>
      <c r="DH1647" s="778"/>
      <c r="DI1647" s="778"/>
      <c r="DJ1647" s="778"/>
      <c r="DK1647" s="778"/>
      <c r="DL1647" s="778"/>
      <c r="DM1647" s="778"/>
      <c r="DN1647" s="778"/>
      <c r="DO1647" s="778"/>
      <c r="DP1647" s="778"/>
      <c r="DQ1647" s="778"/>
      <c r="DR1647" s="778"/>
      <c r="DS1647" s="778"/>
      <c r="DT1647" s="778"/>
      <c r="DU1647" s="778"/>
      <c r="DV1647" s="778"/>
      <c r="DW1647" s="778"/>
      <c r="DX1647" s="778"/>
      <c r="DY1647" s="778"/>
      <c r="DZ1647" s="778"/>
      <c r="EA1647" s="778"/>
      <c r="EB1647" s="778"/>
      <c r="EC1647" s="778"/>
      <c r="ED1647" s="778"/>
      <c r="EE1647" s="778"/>
      <c r="EF1647" s="778"/>
      <c r="EG1647" s="778"/>
      <c r="EH1647" s="778"/>
      <c r="EI1647" s="778"/>
      <c r="EJ1647" s="778"/>
      <c r="EK1647" s="778"/>
      <c r="EL1647" s="778"/>
      <c r="EM1647" s="778"/>
      <c r="EN1647" s="778"/>
      <c r="EO1647" s="778"/>
      <c r="EP1647" s="778"/>
      <c r="EQ1647" s="778"/>
      <c r="ER1647" s="778"/>
      <c r="ES1647" s="778"/>
      <c r="ET1647" s="778"/>
      <c r="EU1647" s="778"/>
      <c r="EV1647" s="778"/>
      <c r="EW1647" s="778"/>
      <c r="EX1647" s="778"/>
      <c r="EY1647" s="778"/>
      <c r="EZ1647" s="778"/>
      <c r="FA1647" s="778"/>
      <c r="FB1647" s="778"/>
      <c r="FC1647" s="778"/>
      <c r="FD1647" s="778"/>
      <c r="FE1647" s="778"/>
      <c r="FF1647" s="778"/>
      <c r="FG1647" s="778"/>
      <c r="FH1647" s="778"/>
      <c r="FI1647" s="778"/>
      <c r="FJ1647" s="778"/>
      <c r="FK1647" s="778"/>
      <c r="FL1647" s="778"/>
      <c r="FM1647" s="778"/>
      <c r="FN1647" s="778"/>
      <c r="FO1647" s="778"/>
      <c r="FP1647" s="778"/>
      <c r="FQ1647" s="778"/>
      <c r="FR1647" s="778"/>
      <c r="FS1647" s="778"/>
      <c r="FT1647" s="778"/>
      <c r="FU1647" s="778"/>
      <c r="FV1647" s="778"/>
      <c r="FW1647" s="778"/>
      <c r="FX1647" s="778"/>
      <c r="FY1647" s="778"/>
      <c r="FZ1647" s="778"/>
      <c r="GA1647" s="778"/>
      <c r="GB1647" s="778"/>
      <c r="GC1647" s="778"/>
      <c r="GD1647" s="778"/>
      <c r="GE1647" s="778"/>
      <c r="GF1647" s="778"/>
      <c r="GG1647" s="778"/>
      <c r="GH1647" s="778"/>
      <c r="GI1647" s="778"/>
      <c r="GJ1647" s="778"/>
      <c r="GK1647" s="778"/>
      <c r="GL1647" s="778"/>
      <c r="GM1647" s="778"/>
      <c r="GN1647" s="778"/>
      <c r="GO1647" s="778"/>
      <c r="GP1647" s="778"/>
      <c r="GQ1647" s="778"/>
      <c r="GR1647" s="778"/>
      <c r="GS1647" s="778"/>
      <c r="GT1647" s="778"/>
      <c r="GU1647" s="778"/>
      <c r="GV1647" s="778"/>
      <c r="GW1647" s="778"/>
      <c r="GX1647" s="778"/>
      <c r="GY1647" s="778"/>
      <c r="GZ1647" s="778"/>
      <c r="HA1647" s="778"/>
      <c r="HB1647" s="778"/>
      <c r="HC1647" s="778"/>
      <c r="HD1647" s="778"/>
      <c r="HE1647" s="778"/>
      <c r="HF1647" s="778"/>
      <c r="HG1647" s="778"/>
      <c r="HH1647" s="778"/>
    </row>
    <row r="1648" spans="1:216" s="782" customFormat="1">
      <c r="A1648" s="779"/>
      <c r="B1648" s="780"/>
      <c r="C1648" s="780"/>
      <c r="D1648" s="780"/>
      <c r="E1648" s="780"/>
      <c r="F1648" s="780"/>
      <c r="G1648" s="780"/>
      <c r="H1648" s="780"/>
      <c r="I1648" s="780"/>
      <c r="J1648" s="780"/>
      <c r="K1648" s="780"/>
      <c r="L1648" s="780"/>
      <c r="M1648" s="780"/>
      <c r="N1648" s="780"/>
      <c r="O1648" s="780"/>
      <c r="P1648" s="780"/>
      <c r="Q1648" s="781"/>
      <c r="R1648" s="778"/>
      <c r="S1648" s="778"/>
      <c r="T1648" s="778"/>
      <c r="U1648" s="778"/>
      <c r="V1648" s="778"/>
      <c r="W1648" s="778"/>
      <c r="X1648" s="778"/>
      <c r="Y1648" s="778"/>
      <c r="Z1648" s="778"/>
      <c r="AA1648" s="778"/>
      <c r="AB1648" s="778"/>
      <c r="AC1648" s="778"/>
      <c r="AD1648" s="778"/>
      <c r="AE1648" s="778"/>
      <c r="AF1648" s="778"/>
      <c r="AG1648" s="778"/>
      <c r="AH1648" s="778"/>
      <c r="AI1648" s="778"/>
      <c r="AJ1648" s="778"/>
      <c r="AK1648" s="778"/>
      <c r="AL1648" s="778"/>
      <c r="AM1648" s="778"/>
      <c r="AN1648" s="778"/>
      <c r="AO1648" s="778"/>
      <c r="AP1648" s="778"/>
      <c r="AQ1648" s="778"/>
      <c r="AR1648" s="778"/>
      <c r="AS1648" s="778"/>
      <c r="AT1648" s="778"/>
      <c r="AU1648" s="778"/>
      <c r="AV1648" s="778"/>
      <c r="AW1648" s="778"/>
      <c r="AX1648" s="778"/>
      <c r="AY1648" s="778"/>
      <c r="AZ1648" s="778"/>
      <c r="BA1648" s="778"/>
      <c r="BB1648" s="778"/>
      <c r="BC1648" s="778"/>
      <c r="BD1648" s="778"/>
      <c r="BE1648" s="778"/>
      <c r="BF1648" s="778"/>
      <c r="BG1648" s="778"/>
      <c r="BH1648" s="778"/>
      <c r="BI1648" s="778"/>
      <c r="BJ1648" s="778"/>
      <c r="BK1648" s="778"/>
      <c r="BL1648" s="778"/>
      <c r="BM1648" s="778"/>
      <c r="BN1648" s="778"/>
      <c r="BO1648" s="778"/>
      <c r="BP1648" s="778"/>
      <c r="BQ1648" s="778"/>
      <c r="BR1648" s="778"/>
      <c r="BS1648" s="778"/>
      <c r="BT1648" s="778"/>
      <c r="BU1648" s="778"/>
      <c r="BV1648" s="778"/>
      <c r="BW1648" s="778"/>
      <c r="BX1648" s="778"/>
      <c r="BY1648" s="778"/>
      <c r="BZ1648" s="778"/>
      <c r="CA1648" s="778"/>
      <c r="CB1648" s="778"/>
      <c r="CC1648" s="778"/>
      <c r="CD1648" s="778"/>
      <c r="CE1648" s="778"/>
      <c r="CF1648" s="778"/>
      <c r="CG1648" s="778"/>
      <c r="CH1648" s="778"/>
      <c r="CI1648" s="778"/>
      <c r="CJ1648" s="778"/>
      <c r="CK1648" s="778"/>
      <c r="CL1648" s="778"/>
      <c r="CM1648" s="778"/>
      <c r="CN1648" s="778"/>
      <c r="CO1648" s="778"/>
      <c r="CP1648" s="778"/>
      <c r="CQ1648" s="778"/>
      <c r="CR1648" s="778"/>
      <c r="CS1648" s="778"/>
      <c r="CT1648" s="778"/>
      <c r="CU1648" s="778"/>
      <c r="CV1648" s="778"/>
      <c r="CW1648" s="778"/>
      <c r="CX1648" s="778"/>
      <c r="CY1648" s="778"/>
      <c r="CZ1648" s="778"/>
      <c r="DA1648" s="778"/>
      <c r="DB1648" s="778"/>
      <c r="DC1648" s="778"/>
      <c r="DD1648" s="778"/>
      <c r="DE1648" s="778"/>
      <c r="DF1648" s="778"/>
      <c r="DG1648" s="778"/>
      <c r="DH1648" s="778"/>
      <c r="DI1648" s="778"/>
      <c r="DJ1648" s="778"/>
      <c r="DK1648" s="778"/>
      <c r="DL1648" s="778"/>
      <c r="DM1648" s="778"/>
      <c r="DN1648" s="778"/>
      <c r="DO1648" s="778"/>
      <c r="DP1648" s="778"/>
      <c r="DQ1648" s="778"/>
      <c r="DR1648" s="778"/>
      <c r="DS1648" s="778"/>
      <c r="DT1648" s="778"/>
      <c r="DU1648" s="778"/>
      <c r="DV1648" s="778"/>
      <c r="DW1648" s="778"/>
      <c r="DX1648" s="778"/>
      <c r="DY1648" s="778"/>
      <c r="DZ1648" s="778"/>
      <c r="EA1648" s="778"/>
      <c r="EB1648" s="778"/>
      <c r="EC1648" s="778"/>
      <c r="ED1648" s="778"/>
      <c r="EE1648" s="778"/>
      <c r="EF1648" s="778"/>
      <c r="EG1648" s="778"/>
      <c r="EH1648" s="778"/>
      <c r="EI1648" s="778"/>
      <c r="EJ1648" s="778"/>
      <c r="EK1648" s="778"/>
      <c r="EL1648" s="778"/>
      <c r="EM1648" s="778"/>
      <c r="EN1648" s="778"/>
      <c r="EO1648" s="778"/>
      <c r="EP1648" s="778"/>
      <c r="EQ1648" s="778"/>
      <c r="ER1648" s="778"/>
      <c r="ES1648" s="778"/>
      <c r="ET1648" s="778"/>
      <c r="EU1648" s="778"/>
      <c r="EV1648" s="778"/>
      <c r="EW1648" s="778"/>
      <c r="EX1648" s="778"/>
      <c r="EY1648" s="778"/>
      <c r="EZ1648" s="778"/>
      <c r="FA1648" s="778"/>
      <c r="FB1648" s="778"/>
      <c r="FC1648" s="778"/>
      <c r="FD1648" s="778"/>
      <c r="FE1648" s="778"/>
      <c r="FF1648" s="778"/>
      <c r="FG1648" s="778"/>
      <c r="FH1648" s="778"/>
      <c r="FI1648" s="778"/>
      <c r="FJ1648" s="778"/>
      <c r="FK1648" s="778"/>
      <c r="FL1648" s="778"/>
      <c r="FM1648" s="778"/>
      <c r="FN1648" s="778"/>
      <c r="FO1648" s="778"/>
      <c r="FP1648" s="778"/>
      <c r="FQ1648" s="778"/>
      <c r="FR1648" s="778"/>
      <c r="FS1648" s="778"/>
      <c r="FT1648" s="778"/>
      <c r="FU1648" s="778"/>
      <c r="FV1648" s="778"/>
      <c r="FW1648" s="778"/>
      <c r="FX1648" s="778"/>
      <c r="FY1648" s="778"/>
      <c r="FZ1648" s="778"/>
      <c r="GA1648" s="778"/>
      <c r="GB1648" s="778"/>
      <c r="GC1648" s="778"/>
      <c r="GD1648" s="778"/>
      <c r="GE1648" s="778"/>
      <c r="GF1648" s="778"/>
      <c r="GG1648" s="778"/>
      <c r="GH1648" s="778"/>
      <c r="GI1648" s="778"/>
      <c r="GJ1648" s="778"/>
      <c r="GK1648" s="778"/>
      <c r="GL1648" s="778"/>
      <c r="GM1648" s="778"/>
      <c r="GN1648" s="778"/>
      <c r="GO1648" s="778"/>
      <c r="GP1648" s="778"/>
      <c r="GQ1648" s="778"/>
      <c r="GR1648" s="778"/>
      <c r="GS1648" s="778"/>
      <c r="GT1648" s="778"/>
      <c r="GU1648" s="778"/>
      <c r="GV1648" s="778"/>
      <c r="GW1648" s="778"/>
      <c r="GX1648" s="778"/>
      <c r="GY1648" s="778"/>
      <c r="GZ1648" s="778"/>
      <c r="HA1648" s="778"/>
      <c r="HB1648" s="778"/>
      <c r="HC1648" s="778"/>
      <c r="HD1648" s="778"/>
      <c r="HE1648" s="778"/>
      <c r="HF1648" s="778"/>
      <c r="HG1648" s="778"/>
      <c r="HH1648" s="778"/>
    </row>
    <row r="1649" spans="1:216" s="782" customFormat="1">
      <c r="A1649" s="779"/>
      <c r="B1649" s="780"/>
      <c r="C1649" s="780"/>
      <c r="D1649" s="780"/>
      <c r="E1649" s="780"/>
      <c r="F1649" s="780"/>
      <c r="G1649" s="780"/>
      <c r="H1649" s="780"/>
      <c r="I1649" s="780"/>
      <c r="J1649" s="780"/>
      <c r="K1649" s="780"/>
      <c r="L1649" s="780"/>
      <c r="M1649" s="780"/>
      <c r="N1649" s="780"/>
      <c r="O1649" s="780"/>
      <c r="P1649" s="780"/>
      <c r="Q1649" s="781"/>
      <c r="R1649" s="778"/>
      <c r="S1649" s="778"/>
      <c r="T1649" s="778"/>
      <c r="U1649" s="778"/>
      <c r="V1649" s="778"/>
      <c r="W1649" s="778"/>
      <c r="X1649" s="778"/>
      <c r="Y1649" s="778"/>
      <c r="Z1649" s="778"/>
      <c r="AA1649" s="778"/>
      <c r="AB1649" s="778"/>
      <c r="AC1649" s="778"/>
      <c r="AD1649" s="778"/>
      <c r="AE1649" s="778"/>
      <c r="AF1649" s="778"/>
      <c r="AG1649" s="778"/>
      <c r="AH1649" s="778"/>
      <c r="AI1649" s="778"/>
      <c r="AJ1649" s="778"/>
      <c r="AK1649" s="778"/>
      <c r="AL1649" s="778"/>
      <c r="AM1649" s="778"/>
      <c r="AN1649" s="778"/>
      <c r="AO1649" s="778"/>
      <c r="AP1649" s="778"/>
      <c r="AQ1649" s="778"/>
      <c r="AR1649" s="778"/>
      <c r="AS1649" s="778"/>
      <c r="AT1649" s="778"/>
      <c r="AU1649" s="778"/>
      <c r="AV1649" s="778"/>
      <c r="AW1649" s="778"/>
      <c r="AX1649" s="778"/>
      <c r="AY1649" s="778"/>
      <c r="AZ1649" s="778"/>
      <c r="BA1649" s="778"/>
      <c r="BB1649" s="778"/>
      <c r="BC1649" s="778"/>
      <c r="BD1649" s="778"/>
      <c r="BE1649" s="778"/>
      <c r="BF1649" s="778"/>
      <c r="BG1649" s="778"/>
      <c r="BH1649" s="778"/>
      <c r="BI1649" s="778"/>
      <c r="BJ1649" s="778"/>
      <c r="BK1649" s="778"/>
      <c r="BL1649" s="778"/>
      <c r="BM1649" s="778"/>
      <c r="BN1649" s="778"/>
      <c r="BO1649" s="778"/>
      <c r="BP1649" s="778"/>
      <c r="BQ1649" s="778"/>
      <c r="BR1649" s="778"/>
      <c r="BS1649" s="778"/>
      <c r="BT1649" s="778"/>
      <c r="BU1649" s="778"/>
      <c r="BV1649" s="778"/>
      <c r="BW1649" s="778"/>
      <c r="BX1649" s="778"/>
      <c r="BY1649" s="778"/>
      <c r="BZ1649" s="778"/>
      <c r="CA1649" s="778"/>
      <c r="CB1649" s="778"/>
      <c r="CC1649" s="778"/>
      <c r="CD1649" s="778"/>
      <c r="CE1649" s="778"/>
      <c r="CF1649" s="778"/>
      <c r="CG1649" s="778"/>
      <c r="CH1649" s="778"/>
      <c r="CI1649" s="778"/>
      <c r="CJ1649" s="778"/>
      <c r="CK1649" s="778"/>
      <c r="CL1649" s="778"/>
      <c r="CM1649" s="778"/>
      <c r="CN1649" s="778"/>
      <c r="CO1649" s="778"/>
      <c r="CP1649" s="778"/>
      <c r="CQ1649" s="778"/>
      <c r="CR1649" s="778"/>
      <c r="CS1649" s="778"/>
      <c r="CT1649" s="778"/>
      <c r="CU1649" s="778"/>
      <c r="CV1649" s="778"/>
      <c r="CW1649" s="778"/>
      <c r="CX1649" s="778"/>
      <c r="CY1649" s="778"/>
      <c r="CZ1649" s="778"/>
      <c r="DA1649" s="778"/>
      <c r="DB1649" s="778"/>
      <c r="DC1649" s="778"/>
      <c r="DD1649" s="778"/>
      <c r="DE1649" s="778"/>
      <c r="DF1649" s="778"/>
      <c r="DG1649" s="778"/>
      <c r="DH1649" s="778"/>
      <c r="DI1649" s="778"/>
      <c r="DJ1649" s="778"/>
      <c r="DK1649" s="778"/>
      <c r="DL1649" s="778"/>
      <c r="DM1649" s="778"/>
      <c r="DN1649" s="778"/>
      <c r="DO1649" s="778"/>
      <c r="DP1649" s="778"/>
      <c r="DQ1649" s="778"/>
      <c r="DR1649" s="778"/>
      <c r="DS1649" s="778"/>
      <c r="DT1649" s="778"/>
      <c r="DU1649" s="778"/>
      <c r="DV1649" s="778"/>
      <c r="DW1649" s="778"/>
      <c r="DX1649" s="778"/>
      <c r="DY1649" s="778"/>
      <c r="DZ1649" s="778"/>
      <c r="EA1649" s="778"/>
      <c r="EB1649" s="778"/>
      <c r="EC1649" s="778"/>
      <c r="ED1649" s="778"/>
      <c r="EE1649" s="778"/>
      <c r="EF1649" s="778"/>
      <c r="EG1649" s="778"/>
      <c r="EH1649" s="778"/>
      <c r="EI1649" s="778"/>
      <c r="EJ1649" s="778"/>
      <c r="EK1649" s="778"/>
      <c r="EL1649" s="778"/>
      <c r="EM1649" s="778"/>
      <c r="EN1649" s="778"/>
      <c r="EO1649" s="778"/>
      <c r="EP1649" s="778"/>
      <c r="EQ1649" s="778"/>
      <c r="ER1649" s="778"/>
      <c r="ES1649" s="778"/>
      <c r="ET1649" s="778"/>
      <c r="EU1649" s="778"/>
      <c r="EV1649" s="778"/>
      <c r="EW1649" s="778"/>
      <c r="EX1649" s="778"/>
      <c r="EY1649" s="778"/>
      <c r="EZ1649" s="778"/>
      <c r="FA1649" s="778"/>
      <c r="FB1649" s="778"/>
      <c r="FC1649" s="778"/>
      <c r="FD1649" s="778"/>
      <c r="FE1649" s="778"/>
      <c r="FF1649" s="778"/>
      <c r="FG1649" s="778"/>
      <c r="FH1649" s="778"/>
      <c r="FI1649" s="778"/>
      <c r="FJ1649" s="778"/>
      <c r="FK1649" s="778"/>
      <c r="FL1649" s="778"/>
      <c r="FM1649" s="778"/>
      <c r="FN1649" s="778"/>
      <c r="FO1649" s="778"/>
      <c r="FP1649" s="778"/>
      <c r="FQ1649" s="778"/>
      <c r="FR1649" s="778"/>
      <c r="FS1649" s="778"/>
      <c r="FT1649" s="778"/>
      <c r="FU1649" s="778"/>
      <c r="FV1649" s="778"/>
      <c r="FW1649" s="778"/>
      <c r="FX1649" s="778"/>
      <c r="FY1649" s="778"/>
      <c r="FZ1649" s="778"/>
      <c r="GA1649" s="778"/>
      <c r="GB1649" s="778"/>
      <c r="GC1649" s="778"/>
      <c r="GD1649" s="778"/>
      <c r="GE1649" s="778"/>
      <c r="GF1649" s="778"/>
      <c r="GG1649" s="778"/>
      <c r="GH1649" s="778"/>
      <c r="GI1649" s="778"/>
      <c r="GJ1649" s="778"/>
      <c r="GK1649" s="778"/>
      <c r="GL1649" s="778"/>
      <c r="GM1649" s="778"/>
      <c r="GN1649" s="778"/>
      <c r="GO1649" s="778"/>
      <c r="GP1649" s="778"/>
      <c r="GQ1649" s="778"/>
      <c r="GR1649" s="778"/>
      <c r="GS1649" s="778"/>
      <c r="GT1649" s="778"/>
      <c r="GU1649" s="778"/>
      <c r="GV1649" s="778"/>
      <c r="GW1649" s="778"/>
      <c r="GX1649" s="778"/>
      <c r="GY1649" s="778"/>
      <c r="GZ1649" s="778"/>
      <c r="HA1649" s="778"/>
      <c r="HB1649" s="778"/>
      <c r="HC1649" s="778"/>
      <c r="HD1649" s="778"/>
      <c r="HE1649" s="778"/>
      <c r="HF1649" s="778"/>
      <c r="HG1649" s="778"/>
      <c r="HH1649" s="778"/>
    </row>
    <row r="1650" spans="1:216" s="782" customFormat="1">
      <c r="A1650" s="779"/>
      <c r="B1650" s="780"/>
      <c r="C1650" s="780"/>
      <c r="D1650" s="780"/>
      <c r="E1650" s="780"/>
      <c r="F1650" s="780"/>
      <c r="G1650" s="780"/>
      <c r="H1650" s="780"/>
      <c r="I1650" s="780"/>
      <c r="J1650" s="780"/>
      <c r="K1650" s="780"/>
      <c r="L1650" s="780"/>
      <c r="M1650" s="780"/>
      <c r="N1650" s="780"/>
      <c r="O1650" s="780"/>
      <c r="P1650" s="780"/>
      <c r="Q1650" s="781"/>
      <c r="R1650" s="778"/>
      <c r="S1650" s="778"/>
      <c r="T1650" s="778"/>
      <c r="U1650" s="778"/>
      <c r="V1650" s="778"/>
      <c r="W1650" s="778"/>
      <c r="X1650" s="778"/>
      <c r="Y1650" s="778"/>
      <c r="Z1650" s="778"/>
      <c r="AA1650" s="778"/>
      <c r="AB1650" s="778"/>
      <c r="AC1650" s="778"/>
      <c r="AD1650" s="778"/>
      <c r="AE1650" s="778"/>
      <c r="AF1650" s="778"/>
      <c r="AG1650" s="778"/>
      <c r="AH1650" s="778"/>
      <c r="AI1650" s="778"/>
      <c r="AJ1650" s="778"/>
      <c r="AK1650" s="778"/>
      <c r="AL1650" s="778"/>
      <c r="AM1650" s="778"/>
      <c r="AN1650" s="778"/>
      <c r="AO1650" s="778"/>
      <c r="AP1650" s="778"/>
      <c r="AQ1650" s="778"/>
      <c r="AR1650" s="778"/>
      <c r="AS1650" s="778"/>
      <c r="AT1650" s="778"/>
      <c r="AU1650" s="778"/>
      <c r="AV1650" s="778"/>
      <c r="AW1650" s="778"/>
      <c r="AX1650" s="778"/>
      <c r="AY1650" s="778"/>
      <c r="AZ1650" s="778"/>
      <c r="BA1650" s="778"/>
      <c r="BB1650" s="778"/>
      <c r="BC1650" s="778"/>
      <c r="BD1650" s="778"/>
      <c r="BE1650" s="778"/>
      <c r="BF1650" s="778"/>
      <c r="BG1650" s="778"/>
      <c r="BH1650" s="778"/>
      <c r="BI1650" s="778"/>
      <c r="BJ1650" s="778"/>
      <c r="BK1650" s="778"/>
      <c r="BL1650" s="778"/>
      <c r="BM1650" s="778"/>
      <c r="BN1650" s="778"/>
      <c r="BO1650" s="778"/>
      <c r="BP1650" s="778"/>
      <c r="BQ1650" s="778"/>
      <c r="BR1650" s="778"/>
      <c r="BS1650" s="778"/>
      <c r="BT1650" s="778"/>
      <c r="BU1650" s="778"/>
      <c r="BV1650" s="778"/>
      <c r="BW1650" s="778"/>
      <c r="BX1650" s="778"/>
      <c r="BY1650" s="778"/>
      <c r="BZ1650" s="778"/>
      <c r="CA1650" s="778"/>
      <c r="CB1650" s="778"/>
      <c r="CC1650" s="778"/>
      <c r="CD1650" s="778"/>
      <c r="CE1650" s="778"/>
      <c r="CF1650" s="778"/>
      <c r="CG1650" s="778"/>
      <c r="CH1650" s="778"/>
      <c r="CI1650" s="778"/>
      <c r="CJ1650" s="778"/>
      <c r="CK1650" s="778"/>
      <c r="CL1650" s="778"/>
      <c r="CM1650" s="778"/>
      <c r="CN1650" s="778"/>
      <c r="CO1650" s="778"/>
      <c r="CP1650" s="778"/>
      <c r="CQ1650" s="778"/>
      <c r="CR1650" s="778"/>
      <c r="CS1650" s="778"/>
      <c r="CT1650" s="778"/>
      <c r="CU1650" s="778"/>
      <c r="CV1650" s="778"/>
      <c r="CW1650" s="778"/>
      <c r="CX1650" s="778"/>
      <c r="CY1650" s="778"/>
      <c r="CZ1650" s="778"/>
      <c r="DA1650" s="778"/>
      <c r="DB1650" s="778"/>
      <c r="DC1650" s="778"/>
      <c r="DD1650" s="778"/>
      <c r="DE1650" s="778"/>
      <c r="DF1650" s="778"/>
      <c r="DG1650" s="778"/>
      <c r="DH1650" s="778"/>
      <c r="DI1650" s="778"/>
      <c r="DJ1650" s="778"/>
      <c r="DK1650" s="778"/>
      <c r="DL1650" s="778"/>
      <c r="DM1650" s="778"/>
      <c r="DN1650" s="778"/>
      <c r="DO1650" s="778"/>
      <c r="DP1650" s="778"/>
      <c r="DQ1650" s="778"/>
      <c r="DR1650" s="778"/>
      <c r="DS1650" s="778"/>
      <c r="DT1650" s="778"/>
      <c r="DU1650" s="778"/>
      <c r="DV1650" s="778"/>
      <c r="DW1650" s="778"/>
      <c r="DX1650" s="778"/>
      <c r="DY1650" s="778"/>
      <c r="DZ1650" s="778"/>
      <c r="EA1650" s="778"/>
      <c r="EB1650" s="778"/>
      <c r="EC1650" s="778"/>
      <c r="ED1650" s="778"/>
      <c r="EE1650" s="778"/>
      <c r="EF1650" s="778"/>
      <c r="EG1650" s="778"/>
      <c r="EH1650" s="778"/>
      <c r="EI1650" s="778"/>
      <c r="EJ1650" s="778"/>
      <c r="EK1650" s="778"/>
      <c r="EL1650" s="778"/>
      <c r="EM1650" s="778"/>
      <c r="EN1650" s="778"/>
      <c r="EO1650" s="778"/>
      <c r="EP1650" s="778"/>
      <c r="EQ1650" s="778"/>
      <c r="ER1650" s="778"/>
      <c r="ES1650" s="778"/>
      <c r="ET1650" s="778"/>
      <c r="EU1650" s="778"/>
      <c r="EV1650" s="778"/>
      <c r="EW1650" s="778"/>
      <c r="EX1650" s="778"/>
      <c r="EY1650" s="778"/>
      <c r="EZ1650" s="778"/>
      <c r="FA1650" s="778"/>
      <c r="FB1650" s="778"/>
      <c r="FC1650" s="778"/>
      <c r="FD1650" s="778"/>
      <c r="FE1650" s="778"/>
      <c r="FF1650" s="778"/>
      <c r="FG1650" s="778"/>
      <c r="FH1650" s="778"/>
      <c r="FI1650" s="778"/>
      <c r="FJ1650" s="778"/>
      <c r="FK1650" s="778"/>
      <c r="FL1650" s="778"/>
      <c r="FM1650" s="778"/>
      <c r="FN1650" s="778"/>
      <c r="FO1650" s="778"/>
      <c r="FP1650" s="778"/>
      <c r="FQ1650" s="778"/>
      <c r="FR1650" s="778"/>
      <c r="FS1650" s="778"/>
      <c r="FT1650" s="778"/>
      <c r="FU1650" s="778"/>
      <c r="FV1650" s="778"/>
      <c r="FW1650" s="778"/>
      <c r="FX1650" s="778"/>
      <c r="FY1650" s="778"/>
      <c r="FZ1650" s="778"/>
      <c r="GA1650" s="778"/>
      <c r="GB1650" s="778"/>
      <c r="GC1650" s="778"/>
      <c r="GD1650" s="778"/>
      <c r="GE1650" s="778"/>
      <c r="GF1650" s="778"/>
      <c r="GG1650" s="778"/>
      <c r="GH1650" s="778"/>
      <c r="GI1650" s="778"/>
      <c r="GJ1650" s="778"/>
      <c r="GK1650" s="778"/>
      <c r="GL1650" s="778"/>
      <c r="GM1650" s="778"/>
      <c r="GN1650" s="778"/>
      <c r="GO1650" s="778"/>
      <c r="GP1650" s="778"/>
      <c r="GQ1650" s="778"/>
      <c r="GR1650" s="778"/>
      <c r="GS1650" s="778"/>
      <c r="GT1650" s="778"/>
      <c r="GU1650" s="778"/>
      <c r="GV1650" s="778"/>
      <c r="GW1650" s="778"/>
      <c r="GX1650" s="778"/>
      <c r="GY1650" s="778"/>
      <c r="GZ1650" s="778"/>
      <c r="HA1650" s="778"/>
      <c r="HB1650" s="778"/>
      <c r="HC1650" s="778"/>
      <c r="HD1650" s="778"/>
      <c r="HE1650" s="778"/>
      <c r="HF1650" s="778"/>
      <c r="HG1650" s="778"/>
      <c r="HH1650" s="778"/>
    </row>
    <row r="1651" spans="1:216" s="782" customFormat="1">
      <c r="A1651" s="779"/>
      <c r="B1651" s="780"/>
      <c r="C1651" s="780"/>
      <c r="D1651" s="780"/>
      <c r="E1651" s="780"/>
      <c r="F1651" s="780"/>
      <c r="G1651" s="780"/>
      <c r="H1651" s="780"/>
      <c r="I1651" s="780"/>
      <c r="J1651" s="780"/>
      <c r="K1651" s="780"/>
      <c r="L1651" s="780"/>
      <c r="M1651" s="780"/>
      <c r="N1651" s="780"/>
      <c r="O1651" s="780"/>
      <c r="P1651" s="780"/>
      <c r="Q1651" s="781"/>
      <c r="R1651" s="778"/>
      <c r="S1651" s="778"/>
      <c r="T1651" s="778"/>
      <c r="U1651" s="778"/>
      <c r="V1651" s="778"/>
      <c r="W1651" s="778"/>
      <c r="X1651" s="778"/>
      <c r="Y1651" s="778"/>
      <c r="Z1651" s="778"/>
      <c r="AA1651" s="778"/>
      <c r="AB1651" s="778"/>
      <c r="AC1651" s="778"/>
      <c r="AD1651" s="778"/>
      <c r="AE1651" s="778"/>
      <c r="AF1651" s="778"/>
      <c r="AG1651" s="778"/>
      <c r="AH1651" s="778"/>
      <c r="AI1651" s="778"/>
      <c r="AJ1651" s="778"/>
      <c r="AK1651" s="778"/>
      <c r="AL1651" s="778"/>
      <c r="AM1651" s="778"/>
      <c r="AN1651" s="778"/>
      <c r="AO1651" s="778"/>
      <c r="AP1651" s="778"/>
      <c r="AQ1651" s="778"/>
      <c r="AR1651" s="778"/>
      <c r="AS1651" s="778"/>
      <c r="AT1651" s="778"/>
      <c r="AU1651" s="778"/>
      <c r="AV1651" s="778"/>
      <c r="AW1651" s="778"/>
      <c r="AX1651" s="778"/>
      <c r="AY1651" s="778"/>
      <c r="AZ1651" s="778"/>
      <c r="BA1651" s="778"/>
      <c r="BB1651" s="778"/>
      <c r="BC1651" s="778"/>
      <c r="BD1651" s="778"/>
      <c r="BE1651" s="778"/>
      <c r="BF1651" s="778"/>
      <c r="BG1651" s="778"/>
      <c r="BH1651" s="778"/>
      <c r="BI1651" s="778"/>
      <c r="BJ1651" s="778"/>
      <c r="BK1651" s="778"/>
      <c r="BL1651" s="778"/>
      <c r="BM1651" s="778"/>
      <c r="BN1651" s="778"/>
      <c r="BO1651" s="778"/>
      <c r="BP1651" s="778"/>
      <c r="BQ1651" s="778"/>
      <c r="BR1651" s="778"/>
      <c r="BS1651" s="778"/>
      <c r="BT1651" s="778"/>
      <c r="BU1651" s="778"/>
      <c r="BV1651" s="778"/>
      <c r="BW1651" s="778"/>
      <c r="BX1651" s="778"/>
      <c r="BY1651" s="778"/>
      <c r="BZ1651" s="778"/>
      <c r="CA1651" s="778"/>
      <c r="CB1651" s="778"/>
      <c r="CC1651" s="778"/>
      <c r="CD1651" s="778"/>
      <c r="CE1651" s="778"/>
      <c r="CF1651" s="778"/>
      <c r="CG1651" s="778"/>
      <c r="CH1651" s="778"/>
      <c r="CI1651" s="778"/>
      <c r="CJ1651" s="778"/>
      <c r="CK1651" s="778"/>
      <c r="CL1651" s="778"/>
      <c r="CM1651" s="778"/>
      <c r="CN1651" s="778"/>
      <c r="CO1651" s="778"/>
      <c r="CP1651" s="778"/>
      <c r="CQ1651" s="778"/>
      <c r="CR1651" s="778"/>
      <c r="CS1651" s="778"/>
      <c r="CT1651" s="778"/>
      <c r="CU1651" s="778"/>
      <c r="CV1651" s="778"/>
      <c r="CW1651" s="778"/>
      <c r="CX1651" s="778"/>
      <c r="CY1651" s="778"/>
      <c r="CZ1651" s="778"/>
      <c r="DA1651" s="778"/>
      <c r="DB1651" s="778"/>
      <c r="DC1651" s="778"/>
      <c r="DD1651" s="778"/>
      <c r="DE1651" s="778"/>
      <c r="DF1651" s="778"/>
      <c r="DG1651" s="778"/>
      <c r="DH1651" s="778"/>
      <c r="DI1651" s="778"/>
      <c r="DJ1651" s="778"/>
      <c r="DK1651" s="778"/>
      <c r="DL1651" s="778"/>
      <c r="DM1651" s="778"/>
      <c r="DN1651" s="778"/>
      <c r="DO1651" s="778"/>
      <c r="DP1651" s="778"/>
      <c r="DQ1651" s="778"/>
      <c r="DR1651" s="778"/>
      <c r="DS1651" s="778"/>
      <c r="DT1651" s="778"/>
      <c r="DU1651" s="778"/>
      <c r="DV1651" s="778"/>
      <c r="DW1651" s="778"/>
      <c r="DX1651" s="778"/>
      <c r="DY1651" s="778"/>
      <c r="DZ1651" s="778"/>
      <c r="EA1651" s="778"/>
      <c r="EB1651" s="778"/>
      <c r="EC1651" s="778"/>
      <c r="ED1651" s="778"/>
      <c r="EE1651" s="778"/>
      <c r="EF1651" s="778"/>
      <c r="EG1651" s="778"/>
      <c r="EH1651" s="778"/>
      <c r="EI1651" s="778"/>
      <c r="EJ1651" s="778"/>
      <c r="EK1651" s="778"/>
      <c r="EL1651" s="778"/>
      <c r="EM1651" s="778"/>
      <c r="EN1651" s="778"/>
      <c r="EO1651" s="778"/>
      <c r="EP1651" s="778"/>
      <c r="EQ1651" s="778"/>
      <c r="ER1651" s="778"/>
      <c r="ES1651" s="778"/>
      <c r="ET1651" s="778"/>
      <c r="EU1651" s="778"/>
      <c r="EV1651" s="778"/>
      <c r="EW1651" s="778"/>
      <c r="EX1651" s="778"/>
      <c r="EY1651" s="778"/>
      <c r="EZ1651" s="778"/>
      <c r="FA1651" s="778"/>
      <c r="FB1651" s="778"/>
      <c r="FC1651" s="778"/>
      <c r="FD1651" s="778"/>
      <c r="FE1651" s="778"/>
      <c r="FF1651" s="778"/>
      <c r="FG1651" s="778"/>
      <c r="FH1651" s="778"/>
      <c r="FI1651" s="778"/>
      <c r="FJ1651" s="778"/>
      <c r="FK1651" s="778"/>
      <c r="FL1651" s="778"/>
      <c r="FM1651" s="778"/>
      <c r="FN1651" s="778"/>
      <c r="FO1651" s="778"/>
      <c r="FP1651" s="778"/>
      <c r="FQ1651" s="778"/>
      <c r="FR1651" s="778"/>
      <c r="FS1651" s="778"/>
      <c r="FT1651" s="778"/>
      <c r="FU1651" s="778"/>
      <c r="FV1651" s="778"/>
      <c r="FW1651" s="778"/>
      <c r="FX1651" s="778"/>
      <c r="FY1651" s="778"/>
      <c r="FZ1651" s="778"/>
      <c r="GA1651" s="778"/>
      <c r="GB1651" s="778"/>
      <c r="GC1651" s="778"/>
      <c r="GD1651" s="778"/>
      <c r="GE1651" s="778"/>
      <c r="GF1651" s="778"/>
      <c r="GG1651" s="778"/>
      <c r="GH1651" s="778"/>
      <c r="GI1651" s="778"/>
      <c r="GJ1651" s="778"/>
      <c r="GK1651" s="778"/>
      <c r="GL1651" s="778"/>
      <c r="GM1651" s="778"/>
      <c r="GN1651" s="778"/>
      <c r="GO1651" s="778"/>
      <c r="GP1651" s="778"/>
      <c r="GQ1651" s="778"/>
      <c r="GR1651" s="778"/>
      <c r="GS1651" s="778"/>
      <c r="GT1651" s="778"/>
      <c r="GU1651" s="778"/>
      <c r="GV1651" s="778"/>
      <c r="GW1651" s="778"/>
      <c r="GX1651" s="778"/>
      <c r="GY1651" s="778"/>
      <c r="GZ1651" s="778"/>
      <c r="HA1651" s="778"/>
      <c r="HB1651" s="778"/>
      <c r="HC1651" s="778"/>
      <c r="HD1651" s="778"/>
      <c r="HE1651" s="778"/>
      <c r="HF1651" s="778"/>
      <c r="HG1651" s="778"/>
      <c r="HH1651" s="778"/>
    </row>
    <row r="1652" spans="1:216" s="782" customFormat="1">
      <c r="A1652" s="779"/>
      <c r="B1652" s="780"/>
      <c r="C1652" s="780"/>
      <c r="D1652" s="780"/>
      <c r="E1652" s="780"/>
      <c r="F1652" s="780"/>
      <c r="G1652" s="780"/>
      <c r="H1652" s="780"/>
      <c r="I1652" s="780"/>
      <c r="J1652" s="780"/>
      <c r="K1652" s="780"/>
      <c r="L1652" s="780"/>
      <c r="M1652" s="780"/>
      <c r="N1652" s="780"/>
      <c r="O1652" s="780"/>
      <c r="P1652" s="780"/>
      <c r="Q1652" s="781"/>
      <c r="R1652" s="778"/>
      <c r="S1652" s="778"/>
      <c r="T1652" s="778"/>
      <c r="U1652" s="778"/>
      <c r="V1652" s="778"/>
      <c r="W1652" s="778"/>
      <c r="X1652" s="778"/>
      <c r="Y1652" s="778"/>
      <c r="Z1652" s="778"/>
      <c r="AA1652" s="778"/>
      <c r="AB1652" s="778"/>
      <c r="AC1652" s="778"/>
      <c r="AD1652" s="778"/>
      <c r="AE1652" s="778"/>
      <c r="AF1652" s="778"/>
      <c r="AG1652" s="778"/>
      <c r="AH1652" s="778"/>
      <c r="AI1652" s="778"/>
      <c r="AJ1652" s="778"/>
      <c r="AK1652" s="778"/>
      <c r="AL1652" s="778"/>
      <c r="AM1652" s="778"/>
      <c r="AN1652" s="778"/>
      <c r="AO1652" s="778"/>
      <c r="AP1652" s="778"/>
      <c r="AQ1652" s="778"/>
      <c r="AR1652" s="778"/>
      <c r="AS1652" s="778"/>
      <c r="AT1652" s="778"/>
      <c r="AU1652" s="778"/>
      <c r="AV1652" s="778"/>
      <c r="AW1652" s="778"/>
      <c r="AX1652" s="778"/>
      <c r="AY1652" s="778"/>
      <c r="AZ1652" s="778"/>
      <c r="BA1652" s="778"/>
      <c r="BB1652" s="778"/>
      <c r="BC1652" s="778"/>
      <c r="BD1652" s="778"/>
      <c r="BE1652" s="778"/>
      <c r="BF1652" s="778"/>
      <c r="BG1652" s="778"/>
      <c r="BH1652" s="778"/>
      <c r="BI1652" s="778"/>
      <c r="BJ1652" s="778"/>
      <c r="BK1652" s="778"/>
      <c r="BL1652" s="778"/>
      <c r="BM1652" s="778"/>
      <c r="BN1652" s="778"/>
      <c r="BO1652" s="778"/>
      <c r="BP1652" s="778"/>
      <c r="BQ1652" s="778"/>
      <c r="BR1652" s="778"/>
      <c r="BS1652" s="778"/>
      <c r="BT1652" s="778"/>
      <c r="BU1652" s="778"/>
      <c r="BV1652" s="778"/>
      <c r="BW1652" s="778"/>
      <c r="BX1652" s="778"/>
      <c r="BY1652" s="778"/>
      <c r="BZ1652" s="778"/>
      <c r="CA1652" s="778"/>
      <c r="CB1652" s="778"/>
      <c r="CC1652" s="778"/>
      <c r="CD1652" s="778"/>
      <c r="CE1652" s="778"/>
      <c r="CF1652" s="778"/>
      <c r="CG1652" s="778"/>
      <c r="CH1652" s="778"/>
      <c r="CI1652" s="778"/>
      <c r="CJ1652" s="778"/>
      <c r="CK1652" s="778"/>
      <c r="CL1652" s="778"/>
      <c r="CM1652" s="778"/>
      <c r="CN1652" s="778"/>
      <c r="CO1652" s="778"/>
      <c r="CP1652" s="778"/>
      <c r="CQ1652" s="778"/>
      <c r="CR1652" s="778"/>
      <c r="CS1652" s="778"/>
      <c r="CT1652" s="778"/>
      <c r="CU1652" s="778"/>
      <c r="CV1652" s="778"/>
      <c r="CW1652" s="778"/>
      <c r="CX1652" s="778"/>
      <c r="CY1652" s="778"/>
      <c r="CZ1652" s="778"/>
      <c r="DA1652" s="778"/>
      <c r="DB1652" s="778"/>
      <c r="DC1652" s="778"/>
      <c r="DD1652" s="778"/>
      <c r="DE1652" s="778"/>
      <c r="DF1652" s="778"/>
      <c r="DG1652" s="778"/>
      <c r="DH1652" s="778"/>
      <c r="DI1652" s="778"/>
      <c r="DJ1652" s="778"/>
      <c r="DK1652" s="778"/>
      <c r="DL1652" s="778"/>
      <c r="DM1652" s="778"/>
      <c r="DN1652" s="778"/>
      <c r="DO1652" s="778"/>
      <c r="DP1652" s="778"/>
      <c r="DQ1652" s="778"/>
      <c r="DR1652" s="778"/>
      <c r="DS1652" s="778"/>
      <c r="DT1652" s="778"/>
      <c r="DU1652" s="778"/>
      <c r="DV1652" s="778"/>
      <c r="DW1652" s="778"/>
      <c r="DX1652" s="778"/>
      <c r="DY1652" s="778"/>
      <c r="DZ1652" s="778"/>
      <c r="EA1652" s="778"/>
      <c r="EB1652" s="778"/>
      <c r="EC1652" s="778"/>
      <c r="ED1652" s="778"/>
      <c r="EE1652" s="778"/>
      <c r="EF1652" s="778"/>
      <c r="EG1652" s="778"/>
      <c r="EH1652" s="778"/>
      <c r="EI1652" s="778"/>
      <c r="EJ1652" s="778"/>
      <c r="EK1652" s="778"/>
      <c r="EL1652" s="778"/>
      <c r="EM1652" s="778"/>
      <c r="EN1652" s="778"/>
      <c r="EO1652" s="778"/>
      <c r="EP1652" s="778"/>
      <c r="EQ1652" s="778"/>
      <c r="ER1652" s="778"/>
      <c r="ES1652" s="778"/>
      <c r="ET1652" s="778"/>
      <c r="EU1652" s="778"/>
      <c r="EV1652" s="778"/>
      <c r="EW1652" s="778"/>
      <c r="EX1652" s="778"/>
      <c r="EY1652" s="778"/>
      <c r="EZ1652" s="778"/>
      <c r="FA1652" s="778"/>
      <c r="FB1652" s="778"/>
      <c r="FC1652" s="778"/>
      <c r="FD1652" s="778"/>
      <c r="FE1652" s="778"/>
      <c r="FF1652" s="778"/>
      <c r="FG1652" s="778"/>
      <c r="FH1652" s="778"/>
      <c r="FI1652" s="778"/>
      <c r="FJ1652" s="778"/>
      <c r="FK1652" s="778"/>
      <c r="FL1652" s="778"/>
      <c r="FM1652" s="778"/>
      <c r="FN1652" s="778"/>
      <c r="FO1652" s="778"/>
      <c r="FP1652" s="778"/>
      <c r="FQ1652" s="778"/>
      <c r="FR1652" s="778"/>
      <c r="FS1652" s="778"/>
      <c r="FT1652" s="778"/>
      <c r="FU1652" s="778"/>
      <c r="FV1652" s="778"/>
      <c r="FW1652" s="778"/>
      <c r="FX1652" s="778"/>
      <c r="FY1652" s="778"/>
      <c r="FZ1652" s="778"/>
      <c r="GA1652" s="778"/>
      <c r="GB1652" s="778"/>
      <c r="GC1652" s="778"/>
      <c r="GD1652" s="778"/>
      <c r="GE1652" s="778"/>
      <c r="GF1652" s="778"/>
      <c r="GG1652" s="778"/>
      <c r="GH1652" s="778"/>
      <c r="GI1652" s="778"/>
      <c r="GJ1652" s="778"/>
      <c r="GK1652" s="778"/>
      <c r="GL1652" s="778"/>
      <c r="GM1652" s="778"/>
      <c r="GN1652" s="778"/>
      <c r="GO1652" s="778"/>
      <c r="GP1652" s="778"/>
      <c r="GQ1652" s="778"/>
      <c r="GR1652" s="778"/>
      <c r="GS1652" s="778"/>
      <c r="GT1652" s="778"/>
      <c r="GU1652" s="778"/>
      <c r="GV1652" s="778"/>
      <c r="GW1652" s="778"/>
      <c r="GX1652" s="778"/>
      <c r="GY1652" s="778"/>
      <c r="GZ1652" s="778"/>
      <c r="HA1652" s="778"/>
      <c r="HB1652" s="778"/>
      <c r="HC1652" s="778"/>
      <c r="HD1652" s="778"/>
      <c r="HE1652" s="778"/>
      <c r="HF1652" s="778"/>
      <c r="HG1652" s="778"/>
      <c r="HH1652" s="778"/>
    </row>
    <row r="1653" spans="1:216" s="782" customFormat="1">
      <c r="A1653" s="779"/>
      <c r="B1653" s="780"/>
      <c r="C1653" s="780"/>
      <c r="D1653" s="780"/>
      <c r="E1653" s="780"/>
      <c r="F1653" s="780"/>
      <c r="G1653" s="780"/>
      <c r="H1653" s="780"/>
      <c r="I1653" s="780"/>
      <c r="J1653" s="780"/>
      <c r="K1653" s="780"/>
      <c r="L1653" s="780"/>
      <c r="M1653" s="780"/>
      <c r="N1653" s="780"/>
      <c r="O1653" s="780"/>
      <c r="P1653" s="780"/>
      <c r="Q1653" s="781"/>
      <c r="R1653" s="778"/>
      <c r="S1653" s="778"/>
      <c r="T1653" s="778"/>
      <c r="U1653" s="778"/>
      <c r="V1653" s="778"/>
      <c r="W1653" s="778"/>
      <c r="X1653" s="778"/>
      <c r="Y1653" s="778"/>
      <c r="Z1653" s="778"/>
      <c r="AA1653" s="778"/>
      <c r="AB1653" s="778"/>
      <c r="AC1653" s="778"/>
      <c r="AD1653" s="778"/>
      <c r="AE1653" s="778"/>
      <c r="AF1653" s="778"/>
      <c r="AG1653" s="778"/>
      <c r="AH1653" s="778"/>
      <c r="AI1653" s="778"/>
      <c r="AJ1653" s="778"/>
      <c r="AK1653" s="778"/>
      <c r="AL1653" s="778"/>
      <c r="AM1653" s="778"/>
      <c r="AN1653" s="778"/>
      <c r="AO1653" s="778"/>
      <c r="AP1653" s="778"/>
      <c r="AQ1653" s="778"/>
      <c r="AR1653" s="778"/>
      <c r="AS1653" s="778"/>
      <c r="AT1653" s="778"/>
      <c r="AU1653" s="778"/>
      <c r="AV1653" s="778"/>
      <c r="AW1653" s="778"/>
      <c r="AX1653" s="778"/>
      <c r="AY1653" s="778"/>
      <c r="AZ1653" s="778"/>
      <c r="BA1653" s="778"/>
      <c r="BB1653" s="778"/>
      <c r="BC1653" s="778"/>
      <c r="BD1653" s="778"/>
      <c r="BE1653" s="778"/>
      <c r="BF1653" s="778"/>
      <c r="BG1653" s="778"/>
      <c r="BH1653" s="778"/>
      <c r="BI1653" s="778"/>
      <c r="BJ1653" s="778"/>
      <c r="BK1653" s="778"/>
      <c r="BL1653" s="778"/>
      <c r="BM1653" s="778"/>
      <c r="BN1653" s="778"/>
      <c r="BO1653" s="778"/>
      <c r="BP1653" s="778"/>
      <c r="BQ1653" s="778"/>
      <c r="BR1653" s="778"/>
      <c r="BS1653" s="778"/>
      <c r="BT1653" s="778"/>
      <c r="BU1653" s="778"/>
      <c r="BV1653" s="778"/>
      <c r="BW1653" s="778"/>
      <c r="BX1653" s="778"/>
      <c r="BY1653" s="778"/>
      <c r="BZ1653" s="778"/>
      <c r="CA1653" s="778"/>
      <c r="CB1653" s="778"/>
      <c r="CC1653" s="778"/>
      <c r="CD1653" s="778"/>
      <c r="CE1653" s="778"/>
      <c r="CF1653" s="778"/>
      <c r="CG1653" s="778"/>
      <c r="CH1653" s="778"/>
      <c r="CI1653" s="778"/>
      <c r="CJ1653" s="778"/>
      <c r="CK1653" s="778"/>
      <c r="CL1653" s="778"/>
      <c r="CM1653" s="778"/>
      <c r="CN1653" s="778"/>
      <c r="CO1653" s="778"/>
      <c r="CP1653" s="778"/>
      <c r="CQ1653" s="778"/>
      <c r="CR1653" s="778"/>
      <c r="CS1653" s="778"/>
      <c r="CT1653" s="778"/>
      <c r="CU1653" s="778"/>
      <c r="CV1653" s="778"/>
      <c r="CW1653" s="778"/>
      <c r="CX1653" s="778"/>
      <c r="CY1653" s="778"/>
      <c r="CZ1653" s="778"/>
      <c r="DA1653" s="778"/>
      <c r="DB1653" s="778"/>
      <c r="DC1653" s="778"/>
      <c r="DD1653" s="778"/>
      <c r="DE1653" s="778"/>
      <c r="DF1653" s="778"/>
      <c r="DG1653" s="778"/>
      <c r="DH1653" s="778"/>
      <c r="DI1653" s="778"/>
      <c r="DJ1653" s="778"/>
      <c r="DK1653" s="778"/>
      <c r="DL1653" s="778"/>
      <c r="DM1653" s="778"/>
      <c r="DN1653" s="778"/>
      <c r="DO1653" s="778"/>
      <c r="DP1653" s="778"/>
      <c r="DQ1653" s="778"/>
      <c r="DR1653" s="778"/>
      <c r="DS1653" s="778"/>
      <c r="DT1653" s="778"/>
      <c r="DU1653" s="778"/>
      <c r="DV1653" s="778"/>
      <c r="DW1653" s="778"/>
      <c r="DX1653" s="778"/>
      <c r="DY1653" s="778"/>
      <c r="DZ1653" s="778"/>
      <c r="EA1653" s="778"/>
      <c r="EB1653" s="778"/>
      <c r="EC1653" s="778"/>
      <c r="ED1653" s="778"/>
      <c r="EE1653" s="778"/>
      <c r="EF1653" s="778"/>
      <c r="EG1653" s="778"/>
      <c r="EH1653" s="778"/>
      <c r="EI1653" s="778"/>
      <c r="EJ1653" s="778"/>
      <c r="EK1653" s="778"/>
      <c r="EL1653" s="778"/>
      <c r="EM1653" s="778"/>
      <c r="EN1653" s="778"/>
      <c r="EO1653" s="778"/>
      <c r="EP1653" s="778"/>
      <c r="EQ1653" s="778"/>
      <c r="ER1653" s="778"/>
      <c r="ES1653" s="778"/>
      <c r="ET1653" s="778"/>
      <c r="EU1653" s="778"/>
      <c r="EV1653" s="778"/>
      <c r="EW1653" s="778"/>
      <c r="EX1653" s="778"/>
      <c r="EY1653" s="778"/>
      <c r="EZ1653" s="778"/>
      <c r="FA1653" s="778"/>
      <c r="FB1653" s="778"/>
      <c r="FC1653" s="778"/>
      <c r="FD1653" s="778"/>
      <c r="FE1653" s="778"/>
      <c r="FF1653" s="778"/>
      <c r="FG1653" s="778"/>
      <c r="FH1653" s="778"/>
      <c r="FI1653" s="778"/>
      <c r="FJ1653" s="778"/>
      <c r="FK1653" s="778"/>
      <c r="FL1653" s="778"/>
      <c r="FM1653" s="778"/>
      <c r="FN1653" s="778"/>
      <c r="FO1653" s="778"/>
      <c r="FP1653" s="778"/>
      <c r="FQ1653" s="778"/>
      <c r="FR1653" s="778"/>
      <c r="FS1653" s="778"/>
      <c r="FT1653" s="778"/>
      <c r="FU1653" s="778"/>
      <c r="FV1653" s="778"/>
      <c r="FW1653" s="778"/>
      <c r="FX1653" s="778"/>
      <c r="FY1653" s="778"/>
      <c r="FZ1653" s="778"/>
      <c r="GA1653" s="778"/>
      <c r="GB1653" s="778"/>
      <c r="GC1653" s="778"/>
      <c r="GD1653" s="778"/>
      <c r="GE1653" s="778"/>
      <c r="GF1653" s="778"/>
      <c r="GG1653" s="778"/>
      <c r="GH1653" s="778"/>
      <c r="GI1653" s="778"/>
      <c r="GJ1653" s="778"/>
      <c r="GK1653" s="778"/>
      <c r="GL1653" s="778"/>
      <c r="GM1653" s="778"/>
      <c r="GN1653" s="778"/>
      <c r="GO1653" s="778"/>
      <c r="GP1653" s="778"/>
      <c r="GQ1653" s="778"/>
      <c r="GR1653" s="778"/>
      <c r="GS1653" s="778"/>
      <c r="GT1653" s="778"/>
      <c r="GU1653" s="778"/>
      <c r="GV1653" s="778"/>
      <c r="GW1653" s="778"/>
      <c r="GX1653" s="778"/>
      <c r="GY1653" s="778"/>
      <c r="GZ1653" s="778"/>
      <c r="HA1653" s="778"/>
      <c r="HB1653" s="778"/>
      <c r="HC1653" s="778"/>
      <c r="HD1653" s="778"/>
      <c r="HE1653" s="778"/>
      <c r="HF1653" s="778"/>
      <c r="HG1653" s="778"/>
      <c r="HH1653" s="778"/>
    </row>
    <row r="1654" spans="1:216" s="782" customFormat="1">
      <c r="A1654" s="779"/>
      <c r="B1654" s="780"/>
      <c r="C1654" s="780"/>
      <c r="D1654" s="780"/>
      <c r="E1654" s="780"/>
      <c r="F1654" s="780"/>
      <c r="G1654" s="780"/>
      <c r="H1654" s="780"/>
      <c r="I1654" s="780"/>
      <c r="J1654" s="780"/>
      <c r="K1654" s="780"/>
      <c r="L1654" s="780"/>
      <c r="M1654" s="780"/>
      <c r="N1654" s="780"/>
      <c r="O1654" s="780"/>
      <c r="P1654" s="780"/>
      <c r="Q1654" s="781"/>
      <c r="R1654" s="778"/>
      <c r="S1654" s="778"/>
      <c r="T1654" s="778"/>
      <c r="U1654" s="778"/>
      <c r="V1654" s="778"/>
      <c r="W1654" s="778"/>
      <c r="X1654" s="778"/>
      <c r="Y1654" s="778"/>
      <c r="Z1654" s="778"/>
      <c r="AA1654" s="778"/>
      <c r="AB1654" s="778"/>
      <c r="AC1654" s="778"/>
      <c r="AD1654" s="778"/>
      <c r="AE1654" s="778"/>
      <c r="AF1654" s="778"/>
      <c r="AG1654" s="778"/>
      <c r="AH1654" s="778"/>
      <c r="AI1654" s="778"/>
      <c r="AJ1654" s="778"/>
      <c r="AK1654" s="778"/>
      <c r="AL1654" s="778"/>
      <c r="AM1654" s="778"/>
      <c r="AN1654" s="778"/>
      <c r="AO1654" s="778"/>
      <c r="AP1654" s="778"/>
      <c r="AQ1654" s="778"/>
      <c r="AR1654" s="778"/>
      <c r="AS1654" s="778"/>
      <c r="AT1654" s="778"/>
      <c r="AU1654" s="778"/>
      <c r="AV1654" s="778"/>
      <c r="AW1654" s="778"/>
      <c r="AX1654" s="778"/>
      <c r="AY1654" s="778"/>
      <c r="AZ1654" s="778"/>
      <c r="BA1654" s="778"/>
      <c r="BB1654" s="778"/>
      <c r="BC1654" s="778"/>
      <c r="BD1654" s="778"/>
      <c r="BE1654" s="778"/>
      <c r="BF1654" s="778"/>
      <c r="BG1654" s="778"/>
      <c r="BH1654" s="778"/>
      <c r="BI1654" s="778"/>
      <c r="BJ1654" s="778"/>
      <c r="BK1654" s="778"/>
      <c r="BL1654" s="778"/>
      <c r="BM1654" s="778"/>
      <c r="BN1654" s="778"/>
      <c r="BO1654" s="778"/>
      <c r="BP1654" s="778"/>
      <c r="BQ1654" s="778"/>
      <c r="BR1654" s="778"/>
      <c r="BS1654" s="778"/>
      <c r="BT1654" s="778"/>
      <c r="BU1654" s="778"/>
      <c r="BV1654" s="778"/>
      <c r="BW1654" s="778"/>
      <c r="BX1654" s="778"/>
      <c r="BY1654" s="778"/>
      <c r="BZ1654" s="778"/>
      <c r="CA1654" s="778"/>
      <c r="CB1654" s="778"/>
      <c r="CC1654" s="778"/>
      <c r="CD1654" s="778"/>
      <c r="CE1654" s="778"/>
      <c r="CF1654" s="778"/>
      <c r="CG1654" s="778"/>
      <c r="CH1654" s="778"/>
      <c r="CI1654" s="778"/>
      <c r="CJ1654" s="778"/>
      <c r="CK1654" s="778"/>
      <c r="CL1654" s="778"/>
      <c r="CM1654" s="778"/>
      <c r="CN1654" s="778"/>
      <c r="CO1654" s="778"/>
      <c r="CP1654" s="778"/>
      <c r="CQ1654" s="778"/>
      <c r="CR1654" s="778"/>
      <c r="CS1654" s="778"/>
      <c r="CT1654" s="778"/>
      <c r="CU1654" s="778"/>
      <c r="CV1654" s="778"/>
      <c r="CW1654" s="778"/>
      <c r="CX1654" s="778"/>
      <c r="CY1654" s="778"/>
      <c r="CZ1654" s="778"/>
      <c r="DA1654" s="778"/>
      <c r="DB1654" s="778"/>
      <c r="DC1654" s="778"/>
      <c r="DD1654" s="778"/>
      <c r="DE1654" s="778"/>
      <c r="DF1654" s="778"/>
      <c r="DG1654" s="778"/>
      <c r="DH1654" s="778"/>
      <c r="DI1654" s="778"/>
      <c r="DJ1654" s="778"/>
      <c r="DK1654" s="778"/>
      <c r="DL1654" s="778"/>
      <c r="DM1654" s="778"/>
      <c r="DN1654" s="778"/>
      <c r="DO1654" s="778"/>
      <c r="DP1654" s="778"/>
      <c r="DQ1654" s="778"/>
      <c r="DR1654" s="778"/>
      <c r="DS1654" s="778"/>
      <c r="DT1654" s="778"/>
      <c r="DU1654" s="778"/>
      <c r="DV1654" s="778"/>
      <c r="DW1654" s="778"/>
      <c r="DX1654" s="778"/>
      <c r="DY1654" s="778"/>
      <c r="DZ1654" s="778"/>
      <c r="EA1654" s="778"/>
      <c r="EB1654" s="778"/>
      <c r="EC1654" s="778"/>
      <c r="ED1654" s="778"/>
      <c r="EE1654" s="778"/>
      <c r="EF1654" s="778"/>
      <c r="EG1654" s="778"/>
      <c r="EH1654" s="778"/>
      <c r="EI1654" s="778"/>
      <c r="EJ1654" s="778"/>
      <c r="EK1654" s="778"/>
      <c r="EL1654" s="778"/>
      <c r="EM1654" s="778"/>
      <c r="EN1654" s="778"/>
      <c r="EO1654" s="778"/>
      <c r="EP1654" s="778"/>
      <c r="EQ1654" s="778"/>
      <c r="ER1654" s="778"/>
      <c r="ES1654" s="778"/>
      <c r="ET1654" s="778"/>
      <c r="EU1654" s="778"/>
      <c r="EV1654" s="778"/>
      <c r="EW1654" s="778"/>
      <c r="EX1654" s="778"/>
      <c r="EY1654" s="778"/>
      <c r="EZ1654" s="778"/>
      <c r="FA1654" s="778"/>
      <c r="FB1654" s="778"/>
      <c r="FC1654" s="778"/>
      <c r="FD1654" s="778"/>
      <c r="FE1654" s="778"/>
      <c r="FF1654" s="778"/>
      <c r="FG1654" s="778"/>
      <c r="FH1654" s="778"/>
      <c r="FI1654" s="778"/>
      <c r="FJ1654" s="778"/>
      <c r="FK1654" s="778"/>
      <c r="FL1654" s="778"/>
      <c r="FM1654" s="778"/>
      <c r="FN1654" s="778"/>
      <c r="FO1654" s="778"/>
      <c r="FP1654" s="778"/>
      <c r="FQ1654" s="778"/>
      <c r="FR1654" s="778"/>
      <c r="FS1654" s="778"/>
      <c r="FT1654" s="778"/>
      <c r="FU1654" s="778"/>
      <c r="FV1654" s="778"/>
      <c r="FW1654" s="778"/>
      <c r="FX1654" s="778"/>
      <c r="FY1654" s="778"/>
      <c r="FZ1654" s="778"/>
      <c r="GA1654" s="778"/>
      <c r="GB1654" s="778"/>
      <c r="GC1654" s="778"/>
      <c r="GD1654" s="778"/>
      <c r="GE1654" s="778"/>
      <c r="GF1654" s="778"/>
      <c r="GG1654" s="778"/>
      <c r="GH1654" s="778"/>
      <c r="GI1654" s="778"/>
      <c r="GJ1654" s="778"/>
      <c r="GK1654" s="778"/>
      <c r="GL1654" s="778"/>
      <c r="GM1654" s="778"/>
      <c r="GN1654" s="778"/>
      <c r="GO1654" s="778"/>
      <c r="GP1654" s="778"/>
      <c r="GQ1654" s="778"/>
      <c r="GR1654" s="778"/>
      <c r="GS1654" s="778"/>
      <c r="GT1654" s="778"/>
      <c r="GU1654" s="778"/>
      <c r="GV1654" s="778"/>
      <c r="GW1654" s="778"/>
      <c r="GX1654" s="778"/>
      <c r="GY1654" s="778"/>
      <c r="GZ1654" s="778"/>
      <c r="HA1654" s="778"/>
      <c r="HB1654" s="778"/>
      <c r="HC1654" s="778"/>
      <c r="HD1654" s="778"/>
      <c r="HE1654" s="778"/>
      <c r="HF1654" s="778"/>
      <c r="HG1654" s="778"/>
      <c r="HH1654" s="778"/>
    </row>
    <row r="1655" spans="1:216" s="782" customFormat="1">
      <c r="A1655" s="779"/>
      <c r="B1655" s="780"/>
      <c r="C1655" s="780"/>
      <c r="D1655" s="780"/>
      <c r="E1655" s="780"/>
      <c r="F1655" s="780"/>
      <c r="G1655" s="780"/>
      <c r="H1655" s="780"/>
      <c r="I1655" s="780"/>
      <c r="J1655" s="780"/>
      <c r="K1655" s="780"/>
      <c r="L1655" s="780"/>
      <c r="M1655" s="780"/>
      <c r="N1655" s="780"/>
      <c r="O1655" s="780"/>
      <c r="P1655" s="780"/>
      <c r="Q1655" s="781"/>
      <c r="R1655" s="778"/>
      <c r="S1655" s="778"/>
      <c r="T1655" s="778"/>
      <c r="U1655" s="778"/>
      <c r="V1655" s="778"/>
      <c r="W1655" s="778"/>
      <c r="X1655" s="778"/>
      <c r="Y1655" s="778"/>
      <c r="Z1655" s="778"/>
      <c r="AA1655" s="778"/>
      <c r="AB1655" s="778"/>
      <c r="AC1655" s="778"/>
      <c r="AD1655" s="778"/>
      <c r="AE1655" s="778"/>
      <c r="AF1655" s="778"/>
      <c r="AG1655" s="778"/>
      <c r="AH1655" s="778"/>
      <c r="AI1655" s="778"/>
      <c r="AJ1655" s="778"/>
      <c r="AK1655" s="778"/>
      <c r="AL1655" s="778"/>
      <c r="AM1655" s="778"/>
      <c r="AN1655" s="778"/>
      <c r="AO1655" s="778"/>
      <c r="AP1655" s="778"/>
      <c r="AQ1655" s="778"/>
      <c r="AR1655" s="778"/>
      <c r="AS1655" s="778"/>
      <c r="AT1655" s="778"/>
      <c r="AU1655" s="778"/>
      <c r="AV1655" s="778"/>
      <c r="AW1655" s="778"/>
      <c r="AX1655" s="778"/>
      <c r="AY1655" s="778"/>
      <c r="AZ1655" s="778"/>
      <c r="BA1655" s="778"/>
      <c r="BB1655" s="778"/>
      <c r="BC1655" s="778"/>
      <c r="BD1655" s="778"/>
      <c r="BE1655" s="778"/>
      <c r="BF1655" s="778"/>
      <c r="BG1655" s="778"/>
      <c r="BH1655" s="778"/>
      <c r="BI1655" s="778"/>
      <c r="BJ1655" s="778"/>
      <c r="BK1655" s="778"/>
      <c r="BL1655" s="778"/>
      <c r="BM1655" s="778"/>
      <c r="BN1655" s="778"/>
      <c r="BO1655" s="778"/>
      <c r="BP1655" s="778"/>
      <c r="BQ1655" s="778"/>
      <c r="BR1655" s="778"/>
      <c r="BS1655" s="778"/>
      <c r="BT1655" s="778"/>
      <c r="BU1655" s="778"/>
      <c r="BV1655" s="778"/>
      <c r="BW1655" s="778"/>
      <c r="BX1655" s="778"/>
      <c r="BY1655" s="778"/>
      <c r="BZ1655" s="778"/>
      <c r="CA1655" s="778"/>
      <c r="CB1655" s="778"/>
      <c r="CC1655" s="778"/>
      <c r="CD1655" s="778"/>
      <c r="CE1655" s="778"/>
      <c r="CF1655" s="778"/>
      <c r="CG1655" s="778"/>
      <c r="CH1655" s="778"/>
      <c r="CI1655" s="778"/>
      <c r="CJ1655" s="778"/>
      <c r="CK1655" s="778"/>
      <c r="CL1655" s="778"/>
      <c r="CM1655" s="778"/>
      <c r="CN1655" s="778"/>
      <c r="CO1655" s="778"/>
      <c r="CP1655" s="778"/>
      <c r="CQ1655" s="778"/>
      <c r="CR1655" s="778"/>
      <c r="CS1655" s="778"/>
      <c r="CT1655" s="778"/>
      <c r="CU1655" s="778"/>
      <c r="CV1655" s="778"/>
      <c r="CW1655" s="778"/>
      <c r="CX1655" s="778"/>
      <c r="CY1655" s="778"/>
      <c r="CZ1655" s="778"/>
      <c r="DA1655" s="778"/>
      <c r="DB1655" s="778"/>
      <c r="DC1655" s="778"/>
      <c r="DD1655" s="778"/>
      <c r="DE1655" s="778"/>
      <c r="DF1655" s="778"/>
      <c r="DG1655" s="778"/>
      <c r="DH1655" s="778"/>
      <c r="DI1655" s="778"/>
      <c r="DJ1655" s="778"/>
      <c r="DK1655" s="778"/>
      <c r="DL1655" s="778"/>
      <c r="DM1655" s="778"/>
      <c r="DN1655" s="778"/>
      <c r="DO1655" s="778"/>
      <c r="DP1655" s="778"/>
      <c r="DQ1655" s="778"/>
      <c r="DR1655" s="778"/>
      <c r="DS1655" s="778"/>
      <c r="DT1655" s="778"/>
      <c r="DU1655" s="778"/>
      <c r="DV1655" s="778"/>
      <c r="DW1655" s="778"/>
      <c r="DX1655" s="778"/>
      <c r="DY1655" s="778"/>
      <c r="DZ1655" s="778"/>
      <c r="EA1655" s="778"/>
      <c r="EB1655" s="778"/>
      <c r="EC1655" s="778"/>
      <c r="ED1655" s="778"/>
      <c r="EE1655" s="778"/>
      <c r="EF1655" s="778"/>
      <c r="EG1655" s="778"/>
      <c r="EH1655" s="778"/>
      <c r="EI1655" s="778"/>
      <c r="EJ1655" s="778"/>
      <c r="EK1655" s="778"/>
      <c r="EL1655" s="778"/>
      <c r="EM1655" s="778"/>
      <c r="EN1655" s="778"/>
      <c r="EO1655" s="778"/>
      <c r="EP1655" s="778"/>
      <c r="EQ1655" s="778"/>
      <c r="ER1655" s="778"/>
      <c r="ES1655" s="778"/>
      <c r="ET1655" s="778"/>
      <c r="EU1655" s="778"/>
      <c r="EV1655" s="778"/>
      <c r="EW1655" s="778"/>
      <c r="EX1655" s="778"/>
      <c r="EY1655" s="778"/>
      <c r="EZ1655" s="778"/>
      <c r="FA1655" s="778"/>
      <c r="FB1655" s="778"/>
      <c r="FC1655" s="778"/>
      <c r="FD1655" s="778"/>
      <c r="FE1655" s="778"/>
      <c r="FF1655" s="778"/>
      <c r="FG1655" s="778"/>
      <c r="FH1655" s="778"/>
      <c r="FI1655" s="778"/>
      <c r="FJ1655" s="778"/>
      <c r="FK1655" s="778"/>
      <c r="FL1655" s="778"/>
      <c r="FM1655" s="778"/>
      <c r="FN1655" s="778"/>
      <c r="FO1655" s="778"/>
      <c r="FP1655" s="778"/>
      <c r="FQ1655" s="778"/>
      <c r="FR1655" s="778"/>
      <c r="FS1655" s="778"/>
      <c r="FT1655" s="778"/>
      <c r="FU1655" s="778"/>
      <c r="FV1655" s="778"/>
      <c r="FW1655" s="778"/>
      <c r="FX1655" s="778"/>
      <c r="FY1655" s="778"/>
      <c r="FZ1655" s="778"/>
      <c r="GA1655" s="778"/>
      <c r="GB1655" s="778"/>
      <c r="GC1655" s="778"/>
      <c r="GD1655" s="778"/>
      <c r="GE1655" s="778"/>
      <c r="GF1655" s="778"/>
      <c r="GG1655" s="778"/>
      <c r="GH1655" s="778"/>
      <c r="GI1655" s="778"/>
      <c r="GJ1655" s="778"/>
      <c r="GK1655" s="778"/>
      <c r="GL1655" s="778"/>
      <c r="GM1655" s="778"/>
      <c r="GN1655" s="778"/>
      <c r="GO1655" s="778"/>
      <c r="GP1655" s="778"/>
      <c r="GQ1655" s="778"/>
      <c r="GR1655" s="778"/>
      <c r="GS1655" s="778"/>
      <c r="GT1655" s="778"/>
      <c r="GU1655" s="778"/>
      <c r="GV1655" s="778"/>
      <c r="GW1655" s="778"/>
      <c r="GX1655" s="778"/>
      <c r="GY1655" s="778"/>
      <c r="GZ1655" s="778"/>
      <c r="HA1655" s="778"/>
      <c r="HB1655" s="778"/>
      <c r="HC1655" s="778"/>
      <c r="HD1655" s="778"/>
      <c r="HE1655" s="778"/>
      <c r="HF1655" s="778"/>
      <c r="HG1655" s="778"/>
      <c r="HH1655" s="778"/>
    </row>
    <row r="1656" spans="1:216" s="782" customFormat="1">
      <c r="A1656" s="779"/>
      <c r="B1656" s="780"/>
      <c r="C1656" s="780"/>
      <c r="D1656" s="780"/>
      <c r="E1656" s="780"/>
      <c r="F1656" s="780"/>
      <c r="G1656" s="780"/>
      <c r="H1656" s="780"/>
      <c r="I1656" s="780"/>
      <c r="J1656" s="780"/>
      <c r="K1656" s="780"/>
      <c r="L1656" s="780"/>
      <c r="M1656" s="780"/>
      <c r="N1656" s="780"/>
      <c r="O1656" s="780"/>
      <c r="P1656" s="780"/>
      <c r="Q1656" s="781"/>
      <c r="R1656" s="778"/>
      <c r="S1656" s="778"/>
      <c r="T1656" s="778"/>
      <c r="U1656" s="778"/>
      <c r="V1656" s="778"/>
      <c r="W1656" s="778"/>
      <c r="X1656" s="778"/>
      <c r="Y1656" s="778"/>
      <c r="Z1656" s="778"/>
      <c r="AA1656" s="778"/>
      <c r="AB1656" s="778"/>
      <c r="AC1656" s="778"/>
      <c r="AD1656" s="778"/>
      <c r="AE1656" s="778"/>
      <c r="AF1656" s="778"/>
      <c r="AG1656" s="778"/>
      <c r="AH1656" s="778"/>
      <c r="AI1656" s="778"/>
      <c r="AJ1656" s="778"/>
      <c r="AK1656" s="778"/>
      <c r="AL1656" s="778"/>
      <c r="AM1656" s="778"/>
      <c r="AN1656" s="778"/>
      <c r="AO1656" s="778"/>
      <c r="AP1656" s="778"/>
      <c r="AQ1656" s="778"/>
      <c r="AR1656" s="778"/>
      <c r="AS1656" s="778"/>
      <c r="AT1656" s="778"/>
      <c r="AU1656" s="778"/>
      <c r="AV1656" s="778"/>
      <c r="AW1656" s="778"/>
      <c r="AX1656" s="778"/>
      <c r="AY1656" s="778"/>
      <c r="AZ1656" s="778"/>
      <c r="BA1656" s="778"/>
      <c r="BB1656" s="778"/>
      <c r="BC1656" s="778"/>
      <c r="BD1656" s="778"/>
      <c r="BE1656" s="778"/>
      <c r="BF1656" s="778"/>
      <c r="BG1656" s="778"/>
      <c r="BH1656" s="778"/>
      <c r="BI1656" s="778"/>
      <c r="BJ1656" s="778"/>
      <c r="BK1656" s="778"/>
      <c r="BL1656" s="778"/>
      <c r="BM1656" s="778"/>
      <c r="BN1656" s="778"/>
      <c r="BO1656" s="778"/>
      <c r="BP1656" s="778"/>
      <c r="BQ1656" s="778"/>
      <c r="BR1656" s="778"/>
      <c r="BS1656" s="778"/>
      <c r="BT1656" s="778"/>
      <c r="BU1656" s="778"/>
      <c r="BV1656" s="778"/>
      <c r="BW1656" s="778"/>
      <c r="BX1656" s="778"/>
      <c r="BY1656" s="778"/>
      <c r="BZ1656" s="778"/>
      <c r="CA1656" s="778"/>
      <c r="CB1656" s="778"/>
      <c r="CC1656" s="778"/>
      <c r="CD1656" s="778"/>
      <c r="CE1656" s="778"/>
      <c r="CF1656" s="778"/>
      <c r="CG1656" s="778"/>
      <c r="CH1656" s="778"/>
      <c r="CI1656" s="778"/>
      <c r="CJ1656" s="778"/>
      <c r="CK1656" s="778"/>
      <c r="CL1656" s="778"/>
      <c r="CM1656" s="778"/>
      <c r="CN1656" s="778"/>
      <c r="CO1656" s="778"/>
      <c r="CP1656" s="778"/>
      <c r="CQ1656" s="778"/>
      <c r="CR1656" s="778"/>
      <c r="CS1656" s="778"/>
      <c r="CT1656" s="778"/>
      <c r="CU1656" s="778"/>
      <c r="CV1656" s="778"/>
      <c r="CW1656" s="778"/>
      <c r="CX1656" s="778"/>
      <c r="CY1656" s="778"/>
      <c r="CZ1656" s="778"/>
      <c r="DA1656" s="778"/>
      <c r="DB1656" s="778"/>
      <c r="DC1656" s="778"/>
      <c r="DD1656" s="778"/>
      <c r="DE1656" s="778"/>
      <c r="DF1656" s="778"/>
      <c r="DG1656" s="778"/>
      <c r="DH1656" s="778"/>
      <c r="DI1656" s="778"/>
      <c r="DJ1656" s="778"/>
      <c r="DK1656" s="778"/>
      <c r="DL1656" s="778"/>
      <c r="DM1656" s="778"/>
      <c r="DN1656" s="778"/>
      <c r="DO1656" s="778"/>
      <c r="DP1656" s="778"/>
      <c r="DQ1656" s="778"/>
      <c r="DR1656" s="778"/>
      <c r="DS1656" s="778"/>
      <c r="DT1656" s="778"/>
      <c r="DU1656" s="778"/>
      <c r="DV1656" s="778"/>
      <c r="DW1656" s="778"/>
      <c r="DX1656" s="778"/>
      <c r="DY1656" s="778"/>
      <c r="DZ1656" s="778"/>
      <c r="EA1656" s="778"/>
      <c r="EB1656" s="778"/>
      <c r="EC1656" s="778"/>
      <c r="ED1656" s="778"/>
      <c r="EE1656" s="778"/>
      <c r="EF1656" s="778"/>
      <c r="EG1656" s="778"/>
      <c r="EH1656" s="778"/>
      <c r="EI1656" s="778"/>
      <c r="EJ1656" s="778"/>
      <c r="EK1656" s="778"/>
      <c r="EL1656" s="778"/>
      <c r="EM1656" s="778"/>
      <c r="EN1656" s="778"/>
      <c r="EO1656" s="778"/>
      <c r="EP1656" s="778"/>
      <c r="EQ1656" s="778"/>
      <c r="ER1656" s="778"/>
      <c r="ES1656" s="778"/>
      <c r="ET1656" s="778"/>
      <c r="EU1656" s="778"/>
      <c r="EV1656" s="778"/>
      <c r="EW1656" s="778"/>
      <c r="EX1656" s="778"/>
      <c r="EY1656" s="778"/>
      <c r="EZ1656" s="778"/>
      <c r="FA1656" s="778"/>
      <c r="FB1656" s="778"/>
      <c r="FC1656" s="778"/>
      <c r="FD1656" s="778"/>
      <c r="FE1656" s="778"/>
      <c r="FF1656" s="778"/>
      <c r="FG1656" s="778"/>
      <c r="FH1656" s="778"/>
      <c r="FI1656" s="778"/>
      <c r="FJ1656" s="778"/>
      <c r="FK1656" s="778"/>
      <c r="FL1656" s="778"/>
      <c r="FM1656" s="778"/>
      <c r="FN1656" s="778"/>
      <c r="FO1656" s="778"/>
      <c r="FP1656" s="778"/>
      <c r="FQ1656" s="778"/>
      <c r="FR1656" s="778"/>
      <c r="FS1656" s="778"/>
      <c r="FT1656" s="778"/>
      <c r="FU1656" s="778"/>
      <c r="FV1656" s="778"/>
      <c r="FW1656" s="778"/>
      <c r="FX1656" s="778"/>
      <c r="FY1656" s="778"/>
      <c r="FZ1656" s="778"/>
      <c r="GA1656" s="778"/>
      <c r="GB1656" s="778"/>
      <c r="GC1656" s="778"/>
      <c r="GD1656" s="778"/>
      <c r="GE1656" s="778"/>
      <c r="GF1656" s="778"/>
      <c r="GG1656" s="778"/>
      <c r="GH1656" s="778"/>
      <c r="GI1656" s="778"/>
      <c r="GJ1656" s="778"/>
      <c r="GK1656" s="778"/>
      <c r="GL1656" s="778"/>
      <c r="GM1656" s="778"/>
      <c r="GN1656" s="778"/>
      <c r="GO1656" s="778"/>
      <c r="GP1656" s="778"/>
      <c r="GQ1656" s="778"/>
      <c r="GR1656" s="778"/>
      <c r="GS1656" s="778"/>
      <c r="GT1656" s="778"/>
      <c r="GU1656" s="778"/>
      <c r="GV1656" s="778"/>
      <c r="GW1656" s="778"/>
      <c r="GX1656" s="778"/>
      <c r="GY1656" s="778"/>
      <c r="GZ1656" s="778"/>
      <c r="HA1656" s="778"/>
      <c r="HB1656" s="778"/>
      <c r="HC1656" s="778"/>
      <c r="HD1656" s="778"/>
      <c r="HE1656" s="778"/>
      <c r="HF1656" s="778"/>
      <c r="HG1656" s="778"/>
      <c r="HH1656" s="778"/>
    </row>
    <row r="1657" spans="1:216" s="782" customFormat="1">
      <c r="A1657" s="779"/>
      <c r="B1657" s="780"/>
      <c r="C1657" s="780"/>
      <c r="D1657" s="780"/>
      <c r="E1657" s="780"/>
      <c r="F1657" s="780"/>
      <c r="G1657" s="780"/>
      <c r="H1657" s="780"/>
      <c r="I1657" s="780"/>
      <c r="J1657" s="780"/>
      <c r="K1657" s="780"/>
      <c r="L1657" s="780"/>
      <c r="M1657" s="780"/>
      <c r="N1657" s="780"/>
      <c r="O1657" s="780"/>
      <c r="P1657" s="780"/>
      <c r="Q1657" s="781"/>
      <c r="R1657" s="778"/>
      <c r="S1657" s="778"/>
      <c r="T1657" s="778"/>
      <c r="U1657" s="778"/>
      <c r="V1657" s="778"/>
      <c r="W1657" s="778"/>
      <c r="X1657" s="778"/>
      <c r="Y1657" s="778"/>
      <c r="Z1657" s="778"/>
      <c r="AA1657" s="778"/>
      <c r="AB1657" s="778"/>
      <c r="AC1657" s="778"/>
      <c r="AD1657" s="778"/>
      <c r="AE1657" s="778"/>
      <c r="AF1657" s="778"/>
      <c r="AG1657" s="778"/>
      <c r="AH1657" s="778"/>
      <c r="AI1657" s="778"/>
      <c r="AJ1657" s="778"/>
      <c r="AK1657" s="778"/>
      <c r="AL1657" s="778"/>
      <c r="AM1657" s="778"/>
      <c r="AN1657" s="778"/>
      <c r="AO1657" s="778"/>
      <c r="AP1657" s="778"/>
      <c r="AQ1657" s="778"/>
      <c r="AR1657" s="778"/>
      <c r="AS1657" s="778"/>
      <c r="AT1657" s="778"/>
      <c r="AU1657" s="778"/>
      <c r="AV1657" s="778"/>
      <c r="AW1657" s="778"/>
      <c r="AX1657" s="778"/>
      <c r="AY1657" s="778"/>
      <c r="AZ1657" s="778"/>
      <c r="BA1657" s="778"/>
      <c r="BB1657" s="778"/>
      <c r="BC1657" s="778"/>
      <c r="BD1657" s="778"/>
      <c r="BE1657" s="778"/>
      <c r="BF1657" s="778"/>
      <c r="BG1657" s="778"/>
      <c r="BH1657" s="778"/>
      <c r="BI1657" s="778"/>
      <c r="BJ1657" s="778"/>
      <c r="BK1657" s="778"/>
      <c r="BL1657" s="778"/>
      <c r="BM1657" s="778"/>
      <c r="BN1657" s="778"/>
      <c r="BO1657" s="778"/>
      <c r="BP1657" s="778"/>
      <c r="BQ1657" s="778"/>
      <c r="BR1657" s="778"/>
      <c r="BS1657" s="778"/>
      <c r="BT1657" s="778"/>
      <c r="BU1657" s="778"/>
      <c r="BV1657" s="778"/>
      <c r="BW1657" s="778"/>
      <c r="BX1657" s="778"/>
      <c r="BY1657" s="778"/>
      <c r="BZ1657" s="778"/>
      <c r="CA1657" s="778"/>
      <c r="CB1657" s="778"/>
      <c r="CC1657" s="778"/>
      <c r="CD1657" s="778"/>
      <c r="CE1657" s="778"/>
      <c r="CF1657" s="778"/>
      <c r="CG1657" s="778"/>
      <c r="CH1657" s="778"/>
      <c r="CI1657" s="778"/>
      <c r="CJ1657" s="778"/>
      <c r="CK1657" s="778"/>
      <c r="CL1657" s="778"/>
      <c r="CM1657" s="778"/>
      <c r="CN1657" s="778"/>
      <c r="CO1657" s="778"/>
      <c r="CP1657" s="778"/>
      <c r="CQ1657" s="778"/>
      <c r="CR1657" s="778"/>
      <c r="CS1657" s="778"/>
      <c r="CT1657" s="778"/>
      <c r="CU1657" s="778"/>
      <c r="CV1657" s="778"/>
      <c r="CW1657" s="778"/>
      <c r="CX1657" s="778"/>
      <c r="CY1657" s="778"/>
      <c r="CZ1657" s="778"/>
      <c r="DA1657" s="778"/>
      <c r="DB1657" s="778"/>
      <c r="DC1657" s="778"/>
      <c r="DD1657" s="778"/>
      <c r="DE1657" s="778"/>
      <c r="DF1657" s="778"/>
      <c r="DG1657" s="778"/>
      <c r="DH1657" s="778"/>
      <c r="DI1657" s="778"/>
      <c r="DJ1657" s="778"/>
      <c r="DK1657" s="778"/>
      <c r="DL1657" s="778"/>
      <c r="DM1657" s="778"/>
      <c r="DN1657" s="778"/>
      <c r="DO1657" s="778"/>
      <c r="DP1657" s="778"/>
      <c r="DQ1657" s="778"/>
      <c r="DR1657" s="778"/>
      <c r="DS1657" s="778"/>
      <c r="DT1657" s="778"/>
      <c r="DU1657" s="778"/>
      <c r="DV1657" s="778"/>
      <c r="DW1657" s="778"/>
      <c r="DX1657" s="778"/>
      <c r="DY1657" s="778"/>
      <c r="DZ1657" s="778"/>
      <c r="EA1657" s="778"/>
      <c r="EB1657" s="778"/>
      <c r="EC1657" s="778"/>
      <c r="ED1657" s="778"/>
      <c r="EE1657" s="778"/>
      <c r="EF1657" s="778"/>
      <c r="EG1657" s="778"/>
      <c r="EH1657" s="778"/>
      <c r="EI1657" s="778"/>
      <c r="EJ1657" s="778"/>
      <c r="EK1657" s="778"/>
      <c r="EL1657" s="778"/>
      <c r="EM1657" s="778"/>
      <c r="EN1657" s="778"/>
      <c r="EO1657" s="778"/>
      <c r="EP1657" s="778"/>
      <c r="EQ1657" s="778"/>
      <c r="ER1657" s="778"/>
      <c r="ES1657" s="778"/>
      <c r="ET1657" s="778"/>
      <c r="EU1657" s="778"/>
      <c r="EV1657" s="778"/>
      <c r="EW1657" s="778"/>
      <c r="EX1657" s="778"/>
      <c r="EY1657" s="778"/>
      <c r="EZ1657" s="778"/>
      <c r="FA1657" s="778"/>
      <c r="FB1657" s="778"/>
      <c r="FC1657" s="778"/>
      <c r="FD1657" s="778"/>
      <c r="FE1657" s="778"/>
      <c r="FF1657" s="778"/>
      <c r="FG1657" s="778"/>
      <c r="FH1657" s="778"/>
      <c r="FI1657" s="778"/>
      <c r="FJ1657" s="778"/>
      <c r="FK1657" s="778"/>
      <c r="FL1657" s="778"/>
      <c r="FM1657" s="778"/>
      <c r="FN1657" s="778"/>
      <c r="FO1657" s="778"/>
      <c r="FP1657" s="778"/>
      <c r="FQ1657" s="778"/>
      <c r="FR1657" s="778"/>
      <c r="FS1657" s="778"/>
      <c r="FT1657" s="778"/>
      <c r="FU1657" s="778"/>
      <c r="FV1657" s="778"/>
      <c r="FW1657" s="778"/>
      <c r="FX1657" s="778"/>
      <c r="FY1657" s="778"/>
      <c r="FZ1657" s="778"/>
      <c r="GA1657" s="778"/>
      <c r="GB1657" s="778"/>
      <c r="GC1657" s="778"/>
      <c r="GD1657" s="778"/>
      <c r="GE1657" s="778"/>
      <c r="GF1657" s="778"/>
      <c r="GG1657" s="778"/>
      <c r="GH1657" s="778"/>
      <c r="GI1657" s="778"/>
      <c r="GJ1657" s="778"/>
      <c r="GK1657" s="778"/>
      <c r="GL1657" s="778"/>
      <c r="GM1657" s="778"/>
      <c r="GN1657" s="778"/>
      <c r="GO1657" s="778"/>
      <c r="GP1657" s="778"/>
      <c r="GQ1657" s="778"/>
      <c r="GR1657" s="778"/>
      <c r="GS1657" s="778"/>
      <c r="GT1657" s="778"/>
      <c r="GU1657" s="778"/>
      <c r="GV1657" s="778"/>
      <c r="GW1657" s="778"/>
      <c r="GX1657" s="778"/>
      <c r="GY1657" s="778"/>
      <c r="GZ1657" s="778"/>
      <c r="HA1657" s="778"/>
      <c r="HB1657" s="778"/>
      <c r="HC1657" s="778"/>
      <c r="HD1657" s="778"/>
      <c r="HE1657" s="778"/>
      <c r="HF1657" s="778"/>
      <c r="HG1657" s="778"/>
      <c r="HH1657" s="778"/>
    </row>
    <row r="1658" spans="1:216" s="782" customFormat="1">
      <c r="A1658" s="779"/>
      <c r="B1658" s="780"/>
      <c r="C1658" s="780"/>
      <c r="D1658" s="780"/>
      <c r="E1658" s="780"/>
      <c r="F1658" s="780"/>
      <c r="G1658" s="780"/>
      <c r="H1658" s="780"/>
      <c r="I1658" s="780"/>
      <c r="J1658" s="780"/>
      <c r="K1658" s="780"/>
      <c r="L1658" s="780"/>
      <c r="M1658" s="780"/>
      <c r="N1658" s="780"/>
      <c r="O1658" s="780"/>
      <c r="P1658" s="780"/>
      <c r="Q1658" s="781"/>
      <c r="R1658" s="778"/>
      <c r="S1658" s="778"/>
      <c r="T1658" s="778"/>
      <c r="U1658" s="778"/>
      <c r="V1658" s="778"/>
      <c r="W1658" s="778"/>
      <c r="X1658" s="778"/>
      <c r="Y1658" s="778"/>
      <c r="Z1658" s="778"/>
      <c r="AA1658" s="778"/>
      <c r="AB1658" s="778"/>
      <c r="AC1658" s="778"/>
      <c r="AD1658" s="778"/>
      <c r="AE1658" s="778"/>
      <c r="AF1658" s="778"/>
      <c r="AG1658" s="778"/>
      <c r="AH1658" s="778"/>
      <c r="AI1658" s="778"/>
      <c r="AJ1658" s="778"/>
      <c r="AK1658" s="778"/>
      <c r="AL1658" s="778"/>
      <c r="AM1658" s="778"/>
      <c r="AN1658" s="778"/>
      <c r="AO1658" s="778"/>
      <c r="AP1658" s="778"/>
      <c r="AQ1658" s="778"/>
      <c r="AR1658" s="778"/>
      <c r="AS1658" s="778"/>
      <c r="AT1658" s="778"/>
      <c r="AU1658" s="778"/>
      <c r="AV1658" s="778"/>
      <c r="AW1658" s="778"/>
      <c r="AX1658" s="778"/>
      <c r="AY1658" s="778"/>
      <c r="AZ1658" s="778"/>
      <c r="BA1658" s="778"/>
      <c r="BB1658" s="778"/>
      <c r="BC1658" s="778"/>
      <c r="BD1658" s="778"/>
      <c r="BE1658" s="778"/>
      <c r="BF1658" s="778"/>
      <c r="BG1658" s="778"/>
      <c r="BH1658" s="778"/>
      <c r="BI1658" s="778"/>
      <c r="BJ1658" s="778"/>
      <c r="BK1658" s="778"/>
      <c r="BL1658" s="778"/>
      <c r="BM1658" s="778"/>
      <c r="BN1658" s="778"/>
      <c r="BO1658" s="778"/>
      <c r="BP1658" s="778"/>
      <c r="BQ1658" s="778"/>
      <c r="BR1658" s="778"/>
      <c r="BS1658" s="778"/>
      <c r="BT1658" s="778"/>
      <c r="BU1658" s="778"/>
      <c r="BV1658" s="778"/>
      <c r="BW1658" s="778"/>
      <c r="BX1658" s="778"/>
      <c r="BY1658" s="778"/>
      <c r="BZ1658" s="778"/>
      <c r="CA1658" s="778"/>
      <c r="CB1658" s="778"/>
      <c r="CC1658" s="778"/>
      <c r="CD1658" s="778"/>
      <c r="CE1658" s="778"/>
      <c r="CF1658" s="778"/>
      <c r="CG1658" s="778"/>
      <c r="CH1658" s="778"/>
      <c r="CI1658" s="778"/>
      <c r="CJ1658" s="778"/>
      <c r="CK1658" s="778"/>
      <c r="CL1658" s="778"/>
      <c r="CM1658" s="778"/>
      <c r="CN1658" s="778"/>
      <c r="CO1658" s="778"/>
      <c r="CP1658" s="778"/>
      <c r="CQ1658" s="778"/>
      <c r="CR1658" s="778"/>
      <c r="CS1658" s="778"/>
      <c r="CT1658" s="778"/>
      <c r="CU1658" s="778"/>
      <c r="CV1658" s="778"/>
      <c r="CW1658" s="778"/>
      <c r="CX1658" s="778"/>
      <c r="CY1658" s="778"/>
      <c r="CZ1658" s="778"/>
      <c r="DA1658" s="778"/>
      <c r="DB1658" s="778"/>
      <c r="DC1658" s="778"/>
      <c r="DD1658" s="778"/>
      <c r="DE1658" s="778"/>
      <c r="DF1658" s="778"/>
      <c r="DG1658" s="778"/>
      <c r="DH1658" s="778"/>
      <c r="DI1658" s="778"/>
      <c r="DJ1658" s="778"/>
      <c r="DK1658" s="778"/>
      <c r="DL1658" s="778"/>
      <c r="DM1658" s="778"/>
      <c r="DN1658" s="778"/>
      <c r="DO1658" s="778"/>
      <c r="DP1658" s="778"/>
      <c r="DQ1658" s="778"/>
      <c r="DR1658" s="778"/>
      <c r="DS1658" s="778"/>
      <c r="DT1658" s="778"/>
      <c r="DU1658" s="778"/>
      <c r="DV1658" s="778"/>
      <c r="DW1658" s="778"/>
      <c r="DX1658" s="778"/>
      <c r="DY1658" s="778"/>
      <c r="DZ1658" s="778"/>
      <c r="EA1658" s="778"/>
      <c r="EB1658" s="778"/>
      <c r="EC1658" s="778"/>
      <c r="ED1658" s="778"/>
      <c r="EE1658" s="778"/>
      <c r="EF1658" s="778"/>
      <c r="EG1658" s="778"/>
      <c r="EH1658" s="778"/>
      <c r="EI1658" s="778"/>
      <c r="EJ1658" s="778"/>
      <c r="EK1658" s="778"/>
      <c r="EL1658" s="778"/>
      <c r="EM1658" s="778"/>
      <c r="EN1658" s="778"/>
      <c r="EO1658" s="778"/>
      <c r="EP1658" s="778"/>
      <c r="EQ1658" s="778"/>
      <c r="ER1658" s="778"/>
      <c r="ES1658" s="778"/>
      <c r="ET1658" s="778"/>
      <c r="EU1658" s="778"/>
      <c r="EV1658" s="778"/>
      <c r="EW1658" s="778"/>
      <c r="EX1658" s="778"/>
      <c r="EY1658" s="778"/>
      <c r="EZ1658" s="778"/>
      <c r="FA1658" s="778"/>
      <c r="FB1658" s="778"/>
      <c r="FC1658" s="778"/>
      <c r="FD1658" s="778"/>
      <c r="FE1658" s="778"/>
      <c r="FF1658" s="778"/>
      <c r="FG1658" s="778"/>
      <c r="FH1658" s="778"/>
      <c r="FI1658" s="778"/>
      <c r="FJ1658" s="778"/>
      <c r="FK1658" s="778"/>
      <c r="FL1658" s="778"/>
      <c r="FM1658" s="778"/>
      <c r="FN1658" s="778"/>
      <c r="FO1658" s="778"/>
      <c r="FP1658" s="778"/>
      <c r="FQ1658" s="778"/>
      <c r="FR1658" s="778"/>
      <c r="FS1658" s="778"/>
      <c r="FT1658" s="778"/>
      <c r="FU1658" s="778"/>
      <c r="FV1658" s="778"/>
      <c r="FW1658" s="778"/>
      <c r="FX1658" s="778"/>
      <c r="FY1658" s="778"/>
      <c r="FZ1658" s="778"/>
      <c r="GA1658" s="778"/>
      <c r="GB1658" s="778"/>
      <c r="GC1658" s="778"/>
      <c r="GD1658" s="778"/>
      <c r="GE1658" s="778"/>
      <c r="GF1658" s="778"/>
      <c r="GG1658" s="778"/>
      <c r="GH1658" s="778"/>
      <c r="GI1658" s="778"/>
      <c r="GJ1658" s="778"/>
      <c r="GK1658" s="778"/>
      <c r="GL1658" s="778"/>
      <c r="GM1658" s="778"/>
      <c r="GN1658" s="778"/>
      <c r="GO1658" s="778"/>
      <c r="GP1658" s="778"/>
      <c r="GQ1658" s="778"/>
      <c r="GR1658" s="778"/>
      <c r="GS1658" s="778"/>
      <c r="GT1658" s="778"/>
      <c r="GU1658" s="778"/>
      <c r="GV1658" s="778"/>
      <c r="GW1658" s="778"/>
      <c r="GX1658" s="778"/>
      <c r="GY1658" s="778"/>
      <c r="GZ1658" s="778"/>
      <c r="HA1658" s="778"/>
      <c r="HB1658" s="778"/>
      <c r="HC1658" s="778"/>
      <c r="HD1658" s="778"/>
      <c r="HE1658" s="778"/>
      <c r="HF1658" s="778"/>
      <c r="HG1658" s="778"/>
      <c r="HH1658" s="778"/>
    </row>
    <row r="1659" spans="1:216" s="782" customFormat="1">
      <c r="A1659" s="779"/>
      <c r="B1659" s="780"/>
      <c r="C1659" s="780"/>
      <c r="D1659" s="780"/>
      <c r="E1659" s="780"/>
      <c r="F1659" s="780"/>
      <c r="G1659" s="780"/>
      <c r="H1659" s="780"/>
      <c r="I1659" s="780"/>
      <c r="J1659" s="780"/>
      <c r="K1659" s="780"/>
      <c r="L1659" s="780"/>
      <c r="M1659" s="780"/>
      <c r="N1659" s="780"/>
      <c r="O1659" s="780"/>
      <c r="P1659" s="780"/>
      <c r="Q1659" s="781"/>
      <c r="R1659" s="778"/>
      <c r="S1659" s="778"/>
      <c r="T1659" s="778"/>
      <c r="U1659" s="778"/>
      <c r="V1659" s="778"/>
      <c r="W1659" s="778"/>
      <c r="X1659" s="778"/>
      <c r="Y1659" s="778"/>
      <c r="Z1659" s="778"/>
      <c r="AA1659" s="778"/>
      <c r="AB1659" s="778"/>
      <c r="AC1659" s="778"/>
      <c r="AD1659" s="778"/>
      <c r="AE1659" s="778"/>
      <c r="AF1659" s="778"/>
      <c r="AG1659" s="778"/>
      <c r="AH1659" s="778"/>
      <c r="AI1659" s="778"/>
      <c r="AJ1659" s="778"/>
      <c r="AK1659" s="778"/>
      <c r="AL1659" s="778"/>
      <c r="AM1659" s="778"/>
      <c r="AN1659" s="778"/>
      <c r="AO1659" s="778"/>
      <c r="AP1659" s="778"/>
      <c r="AQ1659" s="778"/>
      <c r="AR1659" s="778"/>
      <c r="AS1659" s="778"/>
      <c r="AT1659" s="778"/>
      <c r="AU1659" s="778"/>
      <c r="AV1659" s="778"/>
      <c r="AW1659" s="778"/>
      <c r="AX1659" s="778"/>
      <c r="AY1659" s="778"/>
      <c r="AZ1659" s="778"/>
      <c r="BA1659" s="778"/>
      <c r="BB1659" s="778"/>
      <c r="BC1659" s="778"/>
      <c r="BD1659" s="778"/>
      <c r="BE1659" s="778"/>
      <c r="BF1659" s="778"/>
      <c r="BG1659" s="778"/>
      <c r="BH1659" s="778"/>
      <c r="BI1659" s="778"/>
      <c r="BJ1659" s="778"/>
      <c r="BK1659" s="778"/>
      <c r="BL1659" s="778"/>
      <c r="BM1659" s="778"/>
      <c r="BN1659" s="778"/>
      <c r="BO1659" s="778"/>
      <c r="BP1659" s="778"/>
      <c r="BQ1659" s="778"/>
      <c r="BR1659" s="778"/>
      <c r="BS1659" s="778"/>
      <c r="BT1659" s="778"/>
      <c r="BU1659" s="778"/>
      <c r="BV1659" s="778"/>
      <c r="BW1659" s="778"/>
      <c r="BX1659" s="778"/>
      <c r="BY1659" s="778"/>
      <c r="BZ1659" s="778"/>
      <c r="CA1659" s="778"/>
      <c r="CB1659" s="778"/>
      <c r="CC1659" s="778"/>
      <c r="CD1659" s="778"/>
      <c r="CE1659" s="778"/>
      <c r="CF1659" s="778"/>
      <c r="CG1659" s="778"/>
      <c r="CH1659" s="778"/>
      <c r="CI1659" s="778"/>
      <c r="CJ1659" s="778"/>
      <c r="CK1659" s="778"/>
      <c r="CL1659" s="778"/>
      <c r="CM1659" s="778"/>
      <c r="CN1659" s="778"/>
      <c r="CO1659" s="778"/>
      <c r="CP1659" s="778"/>
      <c r="CQ1659" s="778"/>
      <c r="CR1659" s="778"/>
      <c r="CS1659" s="778"/>
      <c r="CT1659" s="778"/>
      <c r="CU1659" s="778"/>
      <c r="CV1659" s="778"/>
      <c r="CW1659" s="778"/>
      <c r="CX1659" s="778"/>
      <c r="CY1659" s="778"/>
      <c r="CZ1659" s="778"/>
      <c r="DA1659" s="778"/>
      <c r="DB1659" s="778"/>
      <c r="DC1659" s="778"/>
      <c r="DD1659" s="778"/>
      <c r="DE1659" s="778"/>
      <c r="DF1659" s="778"/>
      <c r="DG1659" s="778"/>
      <c r="DH1659" s="778"/>
      <c r="DI1659" s="778"/>
      <c r="DJ1659" s="778"/>
      <c r="DK1659" s="778"/>
      <c r="DL1659" s="778"/>
      <c r="DM1659" s="778"/>
      <c r="DN1659" s="778"/>
      <c r="DO1659" s="778"/>
      <c r="DP1659" s="778"/>
      <c r="DQ1659" s="778"/>
      <c r="DR1659" s="778"/>
      <c r="DS1659" s="778"/>
      <c r="DT1659" s="778"/>
      <c r="DU1659" s="778"/>
      <c r="DV1659" s="778"/>
      <c r="DW1659" s="778"/>
      <c r="DX1659" s="778"/>
      <c r="DY1659" s="778"/>
      <c r="DZ1659" s="778"/>
      <c r="EA1659" s="778"/>
      <c r="EB1659" s="778"/>
      <c r="EC1659" s="778"/>
      <c r="ED1659" s="778"/>
      <c r="EE1659" s="778"/>
      <c r="EF1659" s="778"/>
      <c r="EG1659" s="778"/>
      <c r="EH1659" s="778"/>
      <c r="EI1659" s="778"/>
      <c r="EJ1659" s="778"/>
      <c r="EK1659" s="778"/>
      <c r="EL1659" s="778"/>
      <c r="EM1659" s="778"/>
      <c r="EN1659" s="778"/>
      <c r="EO1659" s="778"/>
      <c r="EP1659" s="778"/>
      <c r="EQ1659" s="778"/>
      <c r="ER1659" s="778"/>
      <c r="ES1659" s="778"/>
      <c r="ET1659" s="778"/>
      <c r="EU1659" s="778"/>
      <c r="EV1659" s="778"/>
      <c r="EW1659" s="778"/>
      <c r="EX1659" s="778"/>
      <c r="EY1659" s="778"/>
      <c r="EZ1659" s="778"/>
      <c r="FA1659" s="778"/>
      <c r="FB1659" s="778"/>
      <c r="FC1659" s="778"/>
      <c r="FD1659" s="778"/>
      <c r="FE1659" s="778"/>
      <c r="FF1659" s="778"/>
      <c r="FG1659" s="778"/>
      <c r="FH1659" s="778"/>
      <c r="FI1659" s="778"/>
      <c r="FJ1659" s="778"/>
      <c r="FK1659" s="778"/>
      <c r="FL1659" s="778"/>
      <c r="FM1659" s="778"/>
      <c r="FN1659" s="778"/>
      <c r="FO1659" s="778"/>
      <c r="FP1659" s="778"/>
      <c r="FQ1659" s="778"/>
      <c r="FR1659" s="778"/>
      <c r="FS1659" s="778"/>
      <c r="FT1659" s="778"/>
      <c r="FU1659" s="778"/>
      <c r="FV1659" s="778"/>
      <c r="FW1659" s="778"/>
      <c r="FX1659" s="778"/>
      <c r="FY1659" s="778"/>
      <c r="FZ1659" s="778"/>
      <c r="GA1659" s="778"/>
      <c r="GB1659" s="778"/>
      <c r="GC1659" s="778"/>
      <c r="GD1659" s="778"/>
      <c r="GE1659" s="778"/>
      <c r="GF1659" s="778"/>
      <c r="GG1659" s="778"/>
      <c r="GH1659" s="778"/>
      <c r="GI1659" s="778"/>
      <c r="GJ1659" s="778"/>
      <c r="GK1659" s="778"/>
      <c r="GL1659" s="778"/>
      <c r="GM1659" s="778"/>
      <c r="GN1659" s="778"/>
      <c r="GO1659" s="778"/>
      <c r="GP1659" s="778"/>
      <c r="GQ1659" s="778"/>
      <c r="GR1659" s="778"/>
      <c r="GS1659" s="778"/>
      <c r="GT1659" s="778"/>
      <c r="GU1659" s="778"/>
      <c r="GV1659" s="778"/>
      <c r="GW1659" s="778"/>
      <c r="GX1659" s="778"/>
      <c r="GY1659" s="778"/>
      <c r="GZ1659" s="778"/>
      <c r="HA1659" s="778"/>
      <c r="HB1659" s="778"/>
      <c r="HC1659" s="778"/>
      <c r="HD1659" s="778"/>
      <c r="HE1659" s="778"/>
      <c r="HF1659" s="778"/>
      <c r="HG1659" s="778"/>
      <c r="HH1659" s="778"/>
    </row>
    <row r="1660" spans="1:216" s="782" customFormat="1">
      <c r="A1660" s="779"/>
      <c r="B1660" s="780"/>
      <c r="C1660" s="780"/>
      <c r="D1660" s="780"/>
      <c r="E1660" s="780"/>
      <c r="F1660" s="780"/>
      <c r="G1660" s="780"/>
      <c r="H1660" s="780"/>
      <c r="I1660" s="780"/>
      <c r="J1660" s="780"/>
      <c r="K1660" s="780"/>
      <c r="L1660" s="780"/>
      <c r="M1660" s="780"/>
      <c r="N1660" s="780"/>
      <c r="O1660" s="780"/>
      <c r="P1660" s="780"/>
      <c r="Q1660" s="781"/>
      <c r="R1660" s="778"/>
      <c r="S1660" s="778"/>
      <c r="T1660" s="778"/>
      <c r="U1660" s="778"/>
      <c r="V1660" s="778"/>
      <c r="W1660" s="778"/>
      <c r="X1660" s="778"/>
      <c r="Y1660" s="778"/>
      <c r="Z1660" s="778"/>
      <c r="AA1660" s="778"/>
      <c r="AB1660" s="778"/>
      <c r="AC1660" s="778"/>
      <c r="AD1660" s="778"/>
      <c r="AE1660" s="778"/>
      <c r="AF1660" s="778"/>
      <c r="AG1660" s="778"/>
      <c r="AH1660" s="778"/>
      <c r="AI1660" s="778"/>
      <c r="AJ1660" s="778"/>
      <c r="AK1660" s="778"/>
      <c r="AL1660" s="778"/>
      <c r="AM1660" s="778"/>
      <c r="AN1660" s="778"/>
      <c r="AO1660" s="778"/>
      <c r="AP1660" s="778"/>
      <c r="AQ1660" s="778"/>
      <c r="AR1660" s="778"/>
      <c r="AS1660" s="778"/>
      <c r="AT1660" s="778"/>
      <c r="AU1660" s="778"/>
      <c r="AV1660" s="778"/>
      <c r="AW1660" s="778"/>
      <c r="AX1660" s="778"/>
      <c r="AY1660" s="778"/>
      <c r="AZ1660" s="778"/>
      <c r="BA1660" s="778"/>
      <c r="BB1660" s="778"/>
      <c r="BC1660" s="778"/>
      <c r="BD1660" s="778"/>
      <c r="BE1660" s="778"/>
      <c r="BF1660" s="778"/>
      <c r="BG1660" s="778"/>
      <c r="BH1660" s="778"/>
      <c r="BI1660" s="778"/>
      <c r="BJ1660" s="778"/>
      <c r="BK1660" s="778"/>
      <c r="BL1660" s="778"/>
      <c r="BM1660" s="778"/>
      <c r="BN1660" s="778"/>
      <c r="BO1660" s="778"/>
      <c r="BP1660" s="778"/>
      <c r="BQ1660" s="778"/>
      <c r="BR1660" s="778"/>
      <c r="BS1660" s="778"/>
      <c r="BT1660" s="778"/>
      <c r="BU1660" s="778"/>
      <c r="BV1660" s="778"/>
      <c r="BW1660" s="778"/>
      <c r="BX1660" s="778"/>
      <c r="BY1660" s="778"/>
      <c r="BZ1660" s="778"/>
      <c r="CA1660" s="778"/>
      <c r="CB1660" s="778"/>
      <c r="CC1660" s="778"/>
      <c r="CD1660" s="778"/>
      <c r="CE1660" s="778"/>
      <c r="CF1660" s="778"/>
      <c r="CG1660" s="778"/>
      <c r="CH1660" s="778"/>
      <c r="CI1660" s="778"/>
      <c r="CJ1660" s="778"/>
      <c r="CK1660" s="778"/>
      <c r="CL1660" s="778"/>
      <c r="CM1660" s="778"/>
      <c r="CN1660" s="778"/>
      <c r="CO1660" s="778"/>
      <c r="CP1660" s="778"/>
      <c r="CQ1660" s="778"/>
      <c r="CR1660" s="778"/>
      <c r="CS1660" s="778"/>
      <c r="CT1660" s="778"/>
      <c r="CU1660" s="778"/>
      <c r="CV1660" s="778"/>
      <c r="CW1660" s="778"/>
      <c r="CX1660" s="778"/>
      <c r="CY1660" s="778"/>
      <c r="CZ1660" s="778"/>
      <c r="DA1660" s="778"/>
      <c r="DB1660" s="778"/>
      <c r="DC1660" s="778"/>
      <c r="DD1660" s="778"/>
      <c r="DE1660" s="778"/>
      <c r="DF1660" s="778"/>
      <c r="DG1660" s="778"/>
      <c r="DH1660" s="778"/>
      <c r="DI1660" s="778"/>
      <c r="DJ1660" s="778"/>
      <c r="DK1660" s="778"/>
      <c r="DL1660" s="778"/>
      <c r="DM1660" s="778"/>
      <c r="DN1660" s="778"/>
      <c r="DO1660" s="778"/>
      <c r="DP1660" s="778"/>
      <c r="DQ1660" s="778"/>
      <c r="DR1660" s="778"/>
      <c r="DS1660" s="778"/>
      <c r="DT1660" s="778"/>
      <c r="DU1660" s="778"/>
      <c r="DV1660" s="778"/>
      <c r="DW1660" s="778"/>
      <c r="DX1660" s="778"/>
      <c r="DY1660" s="778"/>
      <c r="DZ1660" s="778"/>
      <c r="EA1660" s="778"/>
      <c r="EB1660" s="778"/>
      <c r="EC1660" s="778"/>
      <c r="ED1660" s="778"/>
      <c r="EE1660" s="778"/>
      <c r="EF1660" s="778"/>
      <c r="EG1660" s="778"/>
      <c r="EH1660" s="778"/>
      <c r="EI1660" s="778"/>
      <c r="EJ1660" s="778"/>
      <c r="EK1660" s="778"/>
      <c r="EL1660" s="778"/>
      <c r="EM1660" s="778"/>
      <c r="EN1660" s="778"/>
      <c r="EO1660" s="778"/>
      <c r="EP1660" s="778"/>
      <c r="EQ1660" s="778"/>
      <c r="ER1660" s="778"/>
      <c r="ES1660" s="778"/>
      <c r="ET1660" s="778"/>
      <c r="EU1660" s="778"/>
      <c r="EV1660" s="778"/>
      <c r="EW1660" s="778"/>
      <c r="EX1660" s="778"/>
      <c r="EY1660" s="778"/>
      <c r="EZ1660" s="778"/>
      <c r="FA1660" s="778"/>
      <c r="FB1660" s="778"/>
      <c r="FC1660" s="778"/>
      <c r="FD1660" s="778"/>
      <c r="FE1660" s="778"/>
      <c r="FF1660" s="778"/>
      <c r="FG1660" s="778"/>
      <c r="FH1660" s="778"/>
      <c r="FI1660" s="778"/>
      <c r="FJ1660" s="778"/>
      <c r="FK1660" s="778"/>
      <c r="FL1660" s="778"/>
      <c r="FM1660" s="778"/>
      <c r="FN1660" s="778"/>
      <c r="FO1660" s="778"/>
      <c r="FP1660" s="778"/>
      <c r="FQ1660" s="778"/>
      <c r="FR1660" s="778"/>
      <c r="FS1660" s="778"/>
      <c r="FT1660" s="778"/>
      <c r="FU1660" s="778"/>
      <c r="FV1660" s="778"/>
      <c r="FW1660" s="778"/>
      <c r="FX1660" s="778"/>
      <c r="FY1660" s="778"/>
      <c r="FZ1660" s="778"/>
      <c r="GA1660" s="778"/>
      <c r="GB1660" s="778"/>
      <c r="GC1660" s="778"/>
      <c r="GD1660" s="778"/>
      <c r="GE1660" s="778"/>
      <c r="GF1660" s="778"/>
      <c r="GG1660" s="778"/>
      <c r="GH1660" s="778"/>
      <c r="GI1660" s="778"/>
      <c r="GJ1660" s="778"/>
      <c r="GK1660" s="778"/>
      <c r="GL1660" s="778"/>
      <c r="GM1660" s="778"/>
      <c r="GN1660" s="778"/>
      <c r="GO1660" s="778"/>
      <c r="GP1660" s="778"/>
      <c r="GQ1660" s="778"/>
      <c r="GR1660" s="778"/>
      <c r="GS1660" s="778"/>
      <c r="GT1660" s="778"/>
      <c r="GU1660" s="778"/>
      <c r="GV1660" s="778"/>
      <c r="GW1660" s="778"/>
      <c r="GX1660" s="778"/>
      <c r="GY1660" s="778"/>
      <c r="GZ1660" s="778"/>
      <c r="HA1660" s="778"/>
      <c r="HB1660" s="778"/>
      <c r="HC1660" s="778"/>
      <c r="HD1660" s="778"/>
      <c r="HE1660" s="778"/>
      <c r="HF1660" s="778"/>
      <c r="HG1660" s="778"/>
      <c r="HH1660" s="778"/>
    </row>
    <row r="1661" spans="1:216" s="782" customFormat="1">
      <c r="A1661" s="779"/>
      <c r="B1661" s="780"/>
      <c r="C1661" s="780"/>
      <c r="D1661" s="780"/>
      <c r="E1661" s="780"/>
      <c r="F1661" s="780"/>
      <c r="G1661" s="780"/>
      <c r="H1661" s="780"/>
      <c r="I1661" s="780"/>
      <c r="J1661" s="780"/>
      <c r="K1661" s="780"/>
      <c r="L1661" s="780"/>
      <c r="M1661" s="780"/>
      <c r="N1661" s="780"/>
      <c r="O1661" s="780"/>
      <c r="P1661" s="780"/>
      <c r="Q1661" s="781"/>
      <c r="R1661" s="778"/>
      <c r="S1661" s="778"/>
      <c r="T1661" s="778"/>
      <c r="U1661" s="778"/>
      <c r="V1661" s="778"/>
      <c r="W1661" s="778"/>
      <c r="X1661" s="778"/>
      <c r="Y1661" s="778"/>
      <c r="Z1661" s="778"/>
      <c r="AA1661" s="778"/>
      <c r="AB1661" s="778"/>
      <c r="AC1661" s="778"/>
      <c r="AD1661" s="778"/>
      <c r="AE1661" s="778"/>
      <c r="AF1661" s="778"/>
      <c r="AG1661" s="778"/>
      <c r="AH1661" s="778"/>
      <c r="AI1661" s="778"/>
      <c r="AJ1661" s="778"/>
      <c r="AK1661" s="778"/>
      <c r="AL1661" s="778"/>
      <c r="AM1661" s="778"/>
      <c r="AN1661" s="778"/>
      <c r="AO1661" s="778"/>
      <c r="AP1661" s="778"/>
      <c r="AQ1661" s="778"/>
      <c r="AR1661" s="778"/>
      <c r="AS1661" s="778"/>
      <c r="AT1661" s="778"/>
      <c r="AU1661" s="778"/>
      <c r="AV1661" s="778"/>
      <c r="AW1661" s="778"/>
      <c r="AX1661" s="778"/>
      <c r="AY1661" s="778"/>
      <c r="AZ1661" s="778"/>
      <c r="BA1661" s="778"/>
      <c r="BB1661" s="778"/>
      <c r="BC1661" s="778"/>
      <c r="BD1661" s="778"/>
      <c r="BE1661" s="778"/>
      <c r="BF1661" s="778"/>
      <c r="BG1661" s="778"/>
      <c r="BH1661" s="778"/>
      <c r="BI1661" s="778"/>
      <c r="BJ1661" s="778"/>
      <c r="BK1661" s="778"/>
      <c r="BL1661" s="778"/>
      <c r="BM1661" s="778"/>
      <c r="BN1661" s="778"/>
      <c r="BO1661" s="778"/>
      <c r="BP1661" s="778"/>
      <c r="BQ1661" s="778"/>
      <c r="BR1661" s="778"/>
      <c r="BS1661" s="778"/>
      <c r="BT1661" s="778"/>
      <c r="BU1661" s="778"/>
      <c r="BV1661" s="778"/>
      <c r="BW1661" s="778"/>
      <c r="BX1661" s="778"/>
      <c r="BY1661" s="778"/>
      <c r="BZ1661" s="778"/>
      <c r="CA1661" s="778"/>
      <c r="CB1661" s="778"/>
      <c r="CC1661" s="778"/>
      <c r="CD1661" s="778"/>
      <c r="CE1661" s="778"/>
      <c r="CF1661" s="778"/>
      <c r="CG1661" s="778"/>
      <c r="CH1661" s="778"/>
      <c r="CI1661" s="778"/>
      <c r="CJ1661" s="778"/>
      <c r="CK1661" s="778"/>
      <c r="CL1661" s="778"/>
      <c r="CM1661" s="778"/>
      <c r="CN1661" s="778"/>
      <c r="CO1661" s="778"/>
      <c r="CP1661" s="778"/>
      <c r="CQ1661" s="778"/>
      <c r="CR1661" s="778"/>
      <c r="CS1661" s="778"/>
      <c r="CT1661" s="778"/>
      <c r="CU1661" s="778"/>
      <c r="CV1661" s="778"/>
      <c r="CW1661" s="778"/>
      <c r="CX1661" s="778"/>
      <c r="CY1661" s="778"/>
      <c r="CZ1661" s="778"/>
      <c r="DA1661" s="778"/>
      <c r="DB1661" s="778"/>
      <c r="DC1661" s="778"/>
      <c r="DD1661" s="778"/>
      <c r="DE1661" s="778"/>
      <c r="DF1661" s="778"/>
      <c r="DG1661" s="778"/>
      <c r="DH1661" s="778"/>
      <c r="DI1661" s="778"/>
      <c r="DJ1661" s="778"/>
      <c r="DK1661" s="778"/>
      <c r="DL1661" s="778"/>
      <c r="DM1661" s="778"/>
      <c r="DN1661" s="778"/>
      <c r="DO1661" s="778"/>
      <c r="DP1661" s="778"/>
      <c r="DQ1661" s="778"/>
      <c r="DR1661" s="778"/>
      <c r="DS1661" s="778"/>
      <c r="DT1661" s="778"/>
      <c r="DU1661" s="778"/>
      <c r="DV1661" s="778"/>
      <c r="DW1661" s="778"/>
      <c r="DX1661" s="778"/>
      <c r="DY1661" s="778"/>
      <c r="DZ1661" s="778"/>
      <c r="EA1661" s="778"/>
      <c r="EB1661" s="778"/>
      <c r="EC1661" s="778"/>
      <c r="ED1661" s="778"/>
      <c r="EE1661" s="778"/>
      <c r="EF1661" s="778"/>
      <c r="EG1661" s="778"/>
      <c r="EH1661" s="778"/>
      <c r="EI1661" s="778"/>
      <c r="EJ1661" s="778"/>
      <c r="EK1661" s="778"/>
      <c r="EL1661" s="778"/>
      <c r="EM1661" s="778"/>
      <c r="EN1661" s="778"/>
      <c r="EO1661" s="778"/>
      <c r="EP1661" s="778"/>
      <c r="EQ1661" s="778"/>
      <c r="ER1661" s="778"/>
      <c r="ES1661" s="778"/>
      <c r="ET1661" s="778"/>
      <c r="EU1661" s="778"/>
      <c r="EV1661" s="778"/>
      <c r="EW1661" s="778"/>
      <c r="EX1661" s="778"/>
      <c r="EY1661" s="778"/>
      <c r="EZ1661" s="778"/>
      <c r="FA1661" s="778"/>
      <c r="FB1661" s="778"/>
      <c r="FC1661" s="778"/>
      <c r="FD1661" s="778"/>
      <c r="FE1661" s="778"/>
      <c r="FF1661" s="778"/>
      <c r="FG1661" s="778"/>
      <c r="FH1661" s="778"/>
      <c r="FI1661" s="778"/>
      <c r="FJ1661" s="778"/>
      <c r="FK1661" s="778"/>
      <c r="FL1661" s="778"/>
      <c r="FM1661" s="778"/>
      <c r="FN1661" s="778"/>
      <c r="FO1661" s="778"/>
      <c r="FP1661" s="778"/>
      <c r="FQ1661" s="778"/>
      <c r="FR1661" s="778"/>
      <c r="FS1661" s="778"/>
      <c r="FT1661" s="778"/>
      <c r="FU1661" s="778"/>
      <c r="FV1661" s="778"/>
      <c r="FW1661" s="778"/>
      <c r="FX1661" s="778"/>
      <c r="FY1661" s="778"/>
      <c r="FZ1661" s="778"/>
      <c r="GA1661" s="778"/>
      <c r="GB1661" s="778"/>
      <c r="GC1661" s="778"/>
      <c r="GD1661" s="778"/>
      <c r="GE1661" s="778"/>
      <c r="GF1661" s="778"/>
      <c r="GG1661" s="778"/>
      <c r="GH1661" s="778"/>
      <c r="GI1661" s="778"/>
      <c r="GJ1661" s="778"/>
      <c r="GK1661" s="778"/>
      <c r="GL1661" s="778"/>
      <c r="GM1661" s="778"/>
      <c r="GN1661" s="778"/>
      <c r="GO1661" s="778"/>
      <c r="GP1661" s="778"/>
      <c r="GQ1661" s="778"/>
      <c r="GR1661" s="778"/>
      <c r="GS1661" s="778"/>
      <c r="GT1661" s="778"/>
      <c r="GU1661" s="778"/>
      <c r="GV1661" s="778"/>
      <c r="GW1661" s="778"/>
      <c r="GX1661" s="778"/>
      <c r="GY1661" s="778"/>
      <c r="GZ1661" s="778"/>
      <c r="HA1661" s="778"/>
      <c r="HB1661" s="778"/>
      <c r="HC1661" s="778"/>
      <c r="HD1661" s="778"/>
      <c r="HE1661" s="778"/>
      <c r="HF1661" s="778"/>
      <c r="HG1661" s="778"/>
      <c r="HH1661" s="778"/>
    </row>
    <row r="1662" spans="1:216" s="782" customFormat="1">
      <c r="A1662" s="779"/>
      <c r="B1662" s="780"/>
      <c r="C1662" s="780"/>
      <c r="D1662" s="780"/>
      <c r="E1662" s="780"/>
      <c r="F1662" s="780"/>
      <c r="G1662" s="780"/>
      <c r="H1662" s="780"/>
      <c r="I1662" s="780"/>
      <c r="J1662" s="780"/>
      <c r="K1662" s="780"/>
      <c r="L1662" s="780"/>
      <c r="M1662" s="780"/>
      <c r="N1662" s="780"/>
      <c r="O1662" s="780"/>
      <c r="P1662" s="780"/>
      <c r="Q1662" s="781"/>
      <c r="R1662" s="778"/>
      <c r="S1662" s="778"/>
      <c r="T1662" s="778"/>
      <c r="U1662" s="778"/>
      <c r="V1662" s="778"/>
      <c r="W1662" s="778"/>
      <c r="X1662" s="778"/>
      <c r="Y1662" s="778"/>
      <c r="Z1662" s="778"/>
      <c r="AA1662" s="778"/>
      <c r="AB1662" s="778"/>
      <c r="AC1662" s="778"/>
      <c r="AD1662" s="778"/>
      <c r="AE1662" s="778"/>
      <c r="AF1662" s="778"/>
      <c r="AG1662" s="778"/>
      <c r="AH1662" s="778"/>
      <c r="AI1662" s="778"/>
      <c r="AJ1662" s="778"/>
      <c r="AK1662" s="778"/>
      <c r="AL1662" s="778"/>
      <c r="AM1662" s="778"/>
      <c r="AN1662" s="778"/>
      <c r="AO1662" s="778"/>
      <c r="AP1662" s="778"/>
      <c r="AQ1662" s="778"/>
      <c r="AR1662" s="778"/>
      <c r="AS1662" s="778"/>
      <c r="AT1662" s="778"/>
      <c r="AU1662" s="778"/>
      <c r="AV1662" s="778"/>
      <c r="AW1662" s="778"/>
      <c r="AX1662" s="778"/>
      <c r="AY1662" s="778"/>
      <c r="AZ1662" s="778"/>
      <c r="BA1662" s="778"/>
      <c r="BB1662" s="778"/>
      <c r="BC1662" s="778"/>
      <c r="BD1662" s="778"/>
      <c r="BE1662" s="778"/>
      <c r="BF1662" s="778"/>
      <c r="BG1662" s="778"/>
      <c r="BH1662" s="778"/>
      <c r="BI1662" s="778"/>
      <c r="BJ1662" s="778"/>
      <c r="BK1662" s="778"/>
      <c r="BL1662" s="778"/>
      <c r="BM1662" s="778"/>
      <c r="BN1662" s="778"/>
      <c r="BO1662" s="778"/>
      <c r="BP1662" s="778"/>
      <c r="BQ1662" s="778"/>
      <c r="BR1662" s="778"/>
      <c r="BS1662" s="778"/>
      <c r="BT1662" s="778"/>
      <c r="BU1662" s="778"/>
      <c r="BV1662" s="778"/>
      <c r="BW1662" s="778"/>
      <c r="BX1662" s="778"/>
      <c r="BY1662" s="778"/>
      <c r="BZ1662" s="778"/>
      <c r="CA1662" s="778"/>
      <c r="CB1662" s="778"/>
      <c r="CC1662" s="778"/>
      <c r="CD1662" s="778"/>
      <c r="CE1662" s="778"/>
      <c r="CF1662" s="778"/>
      <c r="CG1662" s="778"/>
      <c r="CH1662" s="778"/>
      <c r="CI1662" s="778"/>
      <c r="CJ1662" s="778"/>
      <c r="CK1662" s="778"/>
      <c r="CL1662" s="778"/>
      <c r="CM1662" s="778"/>
      <c r="CN1662" s="778"/>
      <c r="CO1662" s="778"/>
      <c r="CP1662" s="778"/>
      <c r="CQ1662" s="778"/>
      <c r="CR1662" s="778"/>
      <c r="CS1662" s="778"/>
      <c r="CT1662" s="778"/>
      <c r="CU1662" s="778"/>
      <c r="CV1662" s="778"/>
      <c r="CW1662" s="778"/>
      <c r="CX1662" s="778"/>
      <c r="CY1662" s="778"/>
      <c r="CZ1662" s="778"/>
      <c r="DA1662" s="778"/>
      <c r="DB1662" s="778"/>
      <c r="DC1662" s="778"/>
      <c r="DD1662" s="778"/>
      <c r="DE1662" s="778"/>
      <c r="DF1662" s="778"/>
      <c r="DG1662" s="778"/>
      <c r="DH1662" s="778"/>
      <c r="DI1662" s="778"/>
      <c r="DJ1662" s="778"/>
      <c r="DK1662" s="778"/>
      <c r="DL1662" s="778"/>
      <c r="DM1662" s="778"/>
      <c r="DN1662" s="778"/>
      <c r="DO1662" s="778"/>
      <c r="DP1662" s="778"/>
      <c r="DQ1662" s="778"/>
      <c r="DR1662" s="778"/>
      <c r="DS1662" s="778"/>
      <c r="DT1662" s="778"/>
      <c r="DU1662" s="778"/>
      <c r="DV1662" s="778"/>
      <c r="DW1662" s="778"/>
      <c r="DX1662" s="778"/>
      <c r="DY1662" s="778"/>
      <c r="DZ1662" s="778"/>
      <c r="EA1662" s="778"/>
      <c r="EB1662" s="778"/>
      <c r="EC1662" s="778"/>
      <c r="ED1662" s="778"/>
      <c r="EE1662" s="778"/>
      <c r="EF1662" s="778"/>
      <c r="EG1662" s="778"/>
      <c r="EH1662" s="778"/>
      <c r="EI1662" s="778"/>
      <c r="EJ1662" s="778"/>
      <c r="EK1662" s="778"/>
      <c r="EL1662" s="778"/>
      <c r="EM1662" s="778"/>
      <c r="EN1662" s="778"/>
      <c r="EO1662" s="778"/>
      <c r="EP1662" s="778"/>
      <c r="EQ1662" s="778"/>
      <c r="ER1662" s="778"/>
      <c r="ES1662" s="778"/>
      <c r="ET1662" s="778"/>
      <c r="EU1662" s="778"/>
      <c r="EV1662" s="778"/>
      <c r="EW1662" s="778"/>
      <c r="EX1662" s="778"/>
      <c r="EY1662" s="778"/>
      <c r="EZ1662" s="778"/>
      <c r="FA1662" s="778"/>
      <c r="FB1662" s="778"/>
      <c r="FC1662" s="778"/>
      <c r="FD1662" s="778"/>
      <c r="FE1662" s="778"/>
      <c r="FF1662" s="778"/>
      <c r="FG1662" s="778"/>
      <c r="FH1662" s="778"/>
      <c r="FI1662" s="778"/>
      <c r="FJ1662" s="778"/>
      <c r="FK1662" s="778"/>
      <c r="FL1662" s="778"/>
      <c r="FM1662" s="778"/>
      <c r="FN1662" s="778"/>
      <c r="FO1662" s="778"/>
      <c r="FP1662" s="778"/>
      <c r="FQ1662" s="778"/>
      <c r="FR1662" s="778"/>
      <c r="FS1662" s="778"/>
      <c r="FT1662" s="778"/>
      <c r="FU1662" s="778"/>
      <c r="FV1662" s="778"/>
      <c r="FW1662" s="778"/>
      <c r="FX1662" s="778"/>
      <c r="FY1662" s="778"/>
      <c r="FZ1662" s="778"/>
      <c r="GA1662" s="778"/>
      <c r="GB1662" s="778"/>
      <c r="GC1662" s="778"/>
      <c r="GD1662" s="778"/>
      <c r="GE1662" s="778"/>
      <c r="GF1662" s="778"/>
      <c r="GG1662" s="778"/>
      <c r="GH1662" s="778"/>
      <c r="GI1662" s="778"/>
      <c r="GJ1662" s="778"/>
      <c r="GK1662" s="778"/>
      <c r="GL1662" s="778"/>
      <c r="GM1662" s="778"/>
      <c r="GN1662" s="778"/>
      <c r="GO1662" s="778"/>
      <c r="GP1662" s="778"/>
      <c r="GQ1662" s="778"/>
      <c r="GR1662" s="778"/>
      <c r="GS1662" s="778"/>
      <c r="GT1662" s="778"/>
      <c r="GU1662" s="778"/>
      <c r="GV1662" s="778"/>
      <c r="GW1662" s="778"/>
      <c r="GX1662" s="778"/>
      <c r="GY1662" s="778"/>
      <c r="GZ1662" s="778"/>
      <c r="HA1662" s="778"/>
      <c r="HB1662" s="778"/>
      <c r="HC1662" s="778"/>
      <c r="HD1662" s="778"/>
      <c r="HE1662" s="778"/>
      <c r="HF1662" s="778"/>
      <c r="HG1662" s="778"/>
      <c r="HH1662" s="778"/>
    </row>
    <row r="1663" spans="1:216" s="782" customFormat="1">
      <c r="A1663" s="779"/>
      <c r="B1663" s="780"/>
      <c r="C1663" s="780"/>
      <c r="D1663" s="780"/>
      <c r="E1663" s="780"/>
      <c r="F1663" s="780"/>
      <c r="G1663" s="780"/>
      <c r="H1663" s="780"/>
      <c r="I1663" s="780"/>
      <c r="J1663" s="780"/>
      <c r="K1663" s="780"/>
      <c r="L1663" s="780"/>
      <c r="M1663" s="780"/>
      <c r="N1663" s="780"/>
      <c r="O1663" s="780"/>
      <c r="P1663" s="780"/>
      <c r="Q1663" s="781"/>
      <c r="R1663" s="778"/>
      <c r="S1663" s="778"/>
      <c r="T1663" s="778"/>
      <c r="U1663" s="778"/>
      <c r="V1663" s="778"/>
      <c r="W1663" s="778"/>
      <c r="X1663" s="778"/>
      <c r="Y1663" s="778"/>
      <c r="Z1663" s="778"/>
      <c r="AA1663" s="778"/>
      <c r="AB1663" s="778"/>
      <c r="AC1663" s="778"/>
      <c r="AD1663" s="778"/>
      <c r="AE1663" s="778"/>
      <c r="AF1663" s="778"/>
      <c r="AG1663" s="778"/>
      <c r="AH1663" s="778"/>
      <c r="AI1663" s="778"/>
      <c r="AJ1663" s="778"/>
      <c r="AK1663" s="778"/>
      <c r="AL1663" s="778"/>
      <c r="AM1663" s="778"/>
      <c r="AN1663" s="778"/>
      <c r="AO1663" s="778"/>
      <c r="AP1663" s="778"/>
      <c r="AQ1663" s="778"/>
      <c r="AR1663" s="778"/>
      <c r="AS1663" s="778"/>
      <c r="AT1663" s="778"/>
      <c r="AU1663" s="778"/>
      <c r="AV1663" s="778"/>
      <c r="AW1663" s="778"/>
      <c r="AX1663" s="778"/>
      <c r="AY1663" s="778"/>
      <c r="AZ1663" s="778"/>
      <c r="BA1663" s="778"/>
      <c r="BB1663" s="778"/>
      <c r="BC1663" s="778"/>
      <c r="BD1663" s="778"/>
      <c r="BE1663" s="778"/>
      <c r="BF1663" s="778"/>
      <c r="BG1663" s="778"/>
      <c r="BH1663" s="778"/>
      <c r="BI1663" s="778"/>
      <c r="BJ1663" s="778"/>
      <c r="BK1663" s="778"/>
      <c r="BL1663" s="778"/>
      <c r="BM1663" s="778"/>
      <c r="BN1663" s="778"/>
      <c r="BO1663" s="778"/>
      <c r="BP1663" s="778"/>
      <c r="BQ1663" s="778"/>
      <c r="BR1663" s="778"/>
      <c r="BS1663" s="778"/>
      <c r="BT1663" s="778"/>
      <c r="BU1663" s="778"/>
      <c r="BV1663" s="778"/>
      <c r="BW1663" s="778"/>
      <c r="BX1663" s="778"/>
      <c r="BY1663" s="778"/>
      <c r="BZ1663" s="778"/>
      <c r="CA1663" s="778"/>
      <c r="CB1663" s="778"/>
      <c r="CC1663" s="778"/>
      <c r="CD1663" s="778"/>
      <c r="CE1663" s="778"/>
      <c r="CF1663" s="778"/>
      <c r="CG1663" s="778"/>
      <c r="CH1663" s="778"/>
      <c r="CI1663" s="778"/>
      <c r="CJ1663" s="778"/>
      <c r="CK1663" s="778"/>
      <c r="CL1663" s="778"/>
      <c r="CM1663" s="778"/>
      <c r="CN1663" s="778"/>
      <c r="CO1663" s="778"/>
      <c r="CP1663" s="778"/>
      <c r="CQ1663" s="778"/>
      <c r="CR1663" s="778"/>
      <c r="CS1663" s="778"/>
      <c r="CT1663" s="778"/>
      <c r="CU1663" s="778"/>
      <c r="CV1663" s="778"/>
      <c r="CW1663" s="778"/>
      <c r="CX1663" s="778"/>
      <c r="CY1663" s="778"/>
      <c r="CZ1663" s="778"/>
      <c r="DA1663" s="778"/>
      <c r="DB1663" s="778"/>
      <c r="DC1663" s="778"/>
      <c r="DD1663" s="778"/>
      <c r="DE1663" s="778"/>
      <c r="DF1663" s="778"/>
      <c r="DG1663" s="778"/>
      <c r="DH1663" s="778"/>
      <c r="DI1663" s="778"/>
      <c r="DJ1663" s="778"/>
      <c r="DK1663" s="778"/>
      <c r="DL1663" s="778"/>
      <c r="DM1663" s="778"/>
      <c r="DN1663" s="778"/>
      <c r="DO1663" s="778"/>
      <c r="DP1663" s="778"/>
      <c r="DQ1663" s="778"/>
      <c r="DR1663" s="778"/>
      <c r="DS1663" s="778"/>
      <c r="DT1663" s="778"/>
      <c r="DU1663" s="778"/>
      <c r="DV1663" s="778"/>
      <c r="DW1663" s="778"/>
      <c r="DX1663" s="778"/>
      <c r="DY1663" s="778"/>
      <c r="DZ1663" s="778"/>
      <c r="EA1663" s="778"/>
      <c r="EB1663" s="778"/>
      <c r="EC1663" s="778"/>
      <c r="ED1663" s="778"/>
      <c r="EE1663" s="778"/>
      <c r="EF1663" s="778"/>
      <c r="EG1663" s="778"/>
      <c r="EH1663" s="778"/>
      <c r="EI1663" s="778"/>
      <c r="EJ1663" s="778"/>
      <c r="EK1663" s="778"/>
      <c r="EL1663" s="778"/>
      <c r="EM1663" s="778"/>
      <c r="EN1663" s="778"/>
      <c r="EO1663" s="778"/>
      <c r="EP1663" s="778"/>
      <c r="EQ1663" s="778"/>
      <c r="ER1663" s="778"/>
      <c r="ES1663" s="778"/>
      <c r="ET1663" s="778"/>
      <c r="EU1663" s="778"/>
      <c r="EV1663" s="778"/>
      <c r="EW1663" s="778"/>
      <c r="EX1663" s="778"/>
      <c r="EY1663" s="778"/>
      <c r="EZ1663" s="778"/>
      <c r="FA1663" s="778"/>
      <c r="FB1663" s="778"/>
      <c r="FC1663" s="778"/>
      <c r="FD1663" s="778"/>
      <c r="FE1663" s="778"/>
      <c r="FF1663" s="778"/>
      <c r="FG1663" s="778"/>
      <c r="FH1663" s="778"/>
      <c r="FI1663" s="778"/>
      <c r="FJ1663" s="778"/>
      <c r="FK1663" s="778"/>
      <c r="FL1663" s="778"/>
      <c r="FM1663" s="778"/>
      <c r="FN1663" s="778"/>
      <c r="FO1663" s="778"/>
      <c r="FP1663" s="778"/>
      <c r="FQ1663" s="778"/>
      <c r="FR1663" s="778"/>
      <c r="FS1663" s="778"/>
      <c r="FT1663" s="778"/>
      <c r="FU1663" s="778"/>
      <c r="FV1663" s="778"/>
      <c r="FW1663" s="778"/>
      <c r="FX1663" s="778"/>
      <c r="FY1663" s="778"/>
      <c r="FZ1663" s="778"/>
      <c r="GA1663" s="778"/>
      <c r="GB1663" s="778"/>
      <c r="GC1663" s="778"/>
      <c r="GD1663" s="778"/>
      <c r="GE1663" s="778"/>
      <c r="GF1663" s="778"/>
      <c r="GG1663" s="778"/>
      <c r="GH1663" s="778"/>
      <c r="GI1663" s="778"/>
      <c r="GJ1663" s="778"/>
      <c r="GK1663" s="778"/>
      <c r="GL1663" s="778"/>
      <c r="GM1663" s="778"/>
      <c r="GN1663" s="778"/>
      <c r="GO1663" s="778"/>
      <c r="GP1663" s="778"/>
      <c r="GQ1663" s="778"/>
      <c r="GR1663" s="778"/>
      <c r="GS1663" s="778"/>
      <c r="GT1663" s="778"/>
      <c r="GU1663" s="778"/>
      <c r="GV1663" s="778"/>
      <c r="GW1663" s="778"/>
      <c r="GX1663" s="778"/>
      <c r="GY1663" s="778"/>
      <c r="GZ1663" s="778"/>
      <c r="HA1663" s="778"/>
      <c r="HB1663" s="778"/>
      <c r="HC1663" s="778"/>
      <c r="HD1663" s="778"/>
      <c r="HE1663" s="778"/>
      <c r="HF1663" s="778"/>
      <c r="HG1663" s="778"/>
      <c r="HH1663" s="778"/>
    </row>
    <row r="1664" spans="1:216" s="782" customFormat="1">
      <c r="A1664" s="779"/>
      <c r="B1664" s="780"/>
      <c r="C1664" s="780"/>
      <c r="D1664" s="780"/>
      <c r="E1664" s="780"/>
      <c r="F1664" s="780"/>
      <c r="G1664" s="780"/>
      <c r="H1664" s="780"/>
      <c r="I1664" s="780"/>
      <c r="J1664" s="780"/>
      <c r="K1664" s="780"/>
      <c r="L1664" s="780"/>
      <c r="M1664" s="780"/>
      <c r="N1664" s="780"/>
      <c r="O1664" s="780"/>
      <c r="P1664" s="780"/>
      <c r="Q1664" s="781"/>
      <c r="R1664" s="778"/>
      <c r="S1664" s="778"/>
      <c r="T1664" s="778"/>
      <c r="U1664" s="778"/>
      <c r="V1664" s="778"/>
      <c r="W1664" s="778"/>
      <c r="X1664" s="778"/>
      <c r="Y1664" s="778"/>
      <c r="Z1664" s="778"/>
      <c r="AA1664" s="778"/>
      <c r="AB1664" s="778"/>
      <c r="AC1664" s="778"/>
      <c r="AD1664" s="778"/>
      <c r="AE1664" s="778"/>
      <c r="AF1664" s="778"/>
      <c r="AG1664" s="778"/>
      <c r="AH1664" s="778"/>
      <c r="AI1664" s="778"/>
      <c r="AJ1664" s="778"/>
      <c r="AK1664" s="778"/>
      <c r="AL1664" s="778"/>
      <c r="AM1664" s="778"/>
      <c r="AN1664" s="778"/>
      <c r="AO1664" s="778"/>
      <c r="AP1664" s="778"/>
      <c r="AQ1664" s="778"/>
      <c r="AR1664" s="778"/>
      <c r="AS1664" s="778"/>
      <c r="AT1664" s="778"/>
      <c r="AU1664" s="778"/>
      <c r="AV1664" s="778"/>
      <c r="AW1664" s="778"/>
      <c r="AX1664" s="778"/>
      <c r="AY1664" s="778"/>
      <c r="AZ1664" s="778"/>
      <c r="BA1664" s="778"/>
      <c r="BB1664" s="778"/>
      <c r="BC1664" s="778"/>
      <c r="BD1664" s="778"/>
      <c r="BE1664" s="778"/>
      <c r="BF1664" s="778"/>
      <c r="BG1664" s="778"/>
      <c r="BH1664" s="778"/>
      <c r="BI1664" s="778"/>
      <c r="BJ1664" s="778"/>
      <c r="BK1664" s="778"/>
      <c r="BL1664" s="778"/>
      <c r="BM1664" s="778"/>
      <c r="BN1664" s="778"/>
      <c r="BO1664" s="778"/>
      <c r="BP1664" s="778"/>
      <c r="BQ1664" s="778"/>
      <c r="BR1664" s="778"/>
      <c r="BS1664" s="778"/>
      <c r="BT1664" s="778"/>
      <c r="BU1664" s="778"/>
      <c r="BV1664" s="778"/>
      <c r="BW1664" s="778"/>
      <c r="BX1664" s="778"/>
      <c r="BY1664" s="778"/>
      <c r="BZ1664" s="778"/>
      <c r="CA1664" s="778"/>
      <c r="CB1664" s="778"/>
      <c r="CC1664" s="778"/>
      <c r="CD1664" s="778"/>
      <c r="CE1664" s="778"/>
      <c r="CF1664" s="778"/>
      <c r="CG1664" s="778"/>
      <c r="CH1664" s="778"/>
      <c r="CI1664" s="778"/>
      <c r="CJ1664" s="778"/>
      <c r="CK1664" s="778"/>
      <c r="CL1664" s="778"/>
      <c r="CM1664" s="778"/>
      <c r="CN1664" s="778"/>
      <c r="CO1664" s="778"/>
      <c r="CP1664" s="778"/>
      <c r="CQ1664" s="778"/>
      <c r="CR1664" s="778"/>
      <c r="CS1664" s="778"/>
      <c r="CT1664" s="778"/>
      <c r="CU1664" s="778"/>
      <c r="CV1664" s="778"/>
      <c r="CW1664" s="778"/>
      <c r="CX1664" s="778"/>
      <c r="CY1664" s="778"/>
      <c r="CZ1664" s="778"/>
      <c r="DA1664" s="778"/>
      <c r="DB1664" s="778"/>
      <c r="DC1664" s="778"/>
      <c r="DD1664" s="778"/>
      <c r="DE1664" s="778"/>
      <c r="DF1664" s="778"/>
      <c r="DG1664" s="778"/>
      <c r="DH1664" s="778"/>
      <c r="DI1664" s="778"/>
      <c r="DJ1664" s="778"/>
      <c r="DK1664" s="778"/>
      <c r="DL1664" s="778"/>
      <c r="DM1664" s="778"/>
      <c r="DN1664" s="778"/>
      <c r="DO1664" s="778"/>
      <c r="DP1664" s="778"/>
      <c r="DQ1664" s="778"/>
      <c r="DR1664" s="778"/>
      <c r="DS1664" s="778"/>
      <c r="DT1664" s="778"/>
      <c r="DU1664" s="778"/>
      <c r="DV1664" s="778"/>
      <c r="DW1664" s="778"/>
      <c r="DX1664" s="778"/>
      <c r="DY1664" s="778"/>
      <c r="DZ1664" s="778"/>
      <c r="EA1664" s="778"/>
      <c r="EB1664" s="778"/>
      <c r="EC1664" s="778"/>
      <c r="ED1664" s="778"/>
      <c r="EE1664" s="778"/>
      <c r="EF1664" s="778"/>
      <c r="EG1664" s="778"/>
      <c r="EH1664" s="778"/>
      <c r="EI1664" s="778"/>
      <c r="EJ1664" s="778"/>
      <c r="EK1664" s="778"/>
      <c r="EL1664" s="778"/>
      <c r="EM1664" s="778"/>
      <c r="EN1664" s="778"/>
      <c r="EO1664" s="778"/>
      <c r="EP1664" s="778"/>
      <c r="EQ1664" s="778"/>
      <c r="ER1664" s="778"/>
      <c r="ES1664" s="778"/>
      <c r="ET1664" s="778"/>
      <c r="EU1664" s="778"/>
      <c r="EV1664" s="778"/>
      <c r="EW1664" s="778"/>
      <c r="EX1664" s="778"/>
      <c r="EY1664" s="778"/>
      <c r="EZ1664" s="778"/>
      <c r="FA1664" s="778"/>
      <c r="FB1664" s="778"/>
      <c r="FC1664" s="778"/>
      <c r="FD1664" s="778"/>
      <c r="FE1664" s="778"/>
      <c r="FF1664" s="778"/>
      <c r="FG1664" s="778"/>
      <c r="FH1664" s="778"/>
      <c r="FI1664" s="778"/>
      <c r="FJ1664" s="778"/>
      <c r="FK1664" s="778"/>
      <c r="FL1664" s="778"/>
      <c r="FM1664" s="778"/>
      <c r="FN1664" s="778"/>
      <c r="FO1664" s="778"/>
      <c r="FP1664" s="778"/>
      <c r="FQ1664" s="778"/>
      <c r="FR1664" s="778"/>
      <c r="FS1664" s="778"/>
      <c r="FT1664" s="778"/>
      <c r="FU1664" s="778"/>
      <c r="FV1664" s="778"/>
      <c r="FW1664" s="778"/>
      <c r="FX1664" s="778"/>
      <c r="FY1664" s="778"/>
      <c r="FZ1664" s="778"/>
      <c r="GA1664" s="778"/>
      <c r="GB1664" s="778"/>
      <c r="GC1664" s="778"/>
      <c r="GD1664" s="778"/>
      <c r="GE1664" s="778"/>
      <c r="GF1664" s="778"/>
      <c r="GG1664" s="778"/>
      <c r="GH1664" s="778"/>
      <c r="GI1664" s="778"/>
      <c r="GJ1664" s="778"/>
      <c r="GK1664" s="778"/>
      <c r="GL1664" s="778"/>
      <c r="GM1664" s="778"/>
      <c r="GN1664" s="778"/>
      <c r="GO1664" s="778"/>
      <c r="GP1664" s="778"/>
      <c r="GQ1664" s="778"/>
      <c r="GR1664" s="778"/>
      <c r="GS1664" s="778"/>
      <c r="GT1664" s="778"/>
      <c r="GU1664" s="778"/>
      <c r="GV1664" s="778"/>
      <c r="GW1664" s="778"/>
      <c r="GX1664" s="778"/>
      <c r="GY1664" s="778"/>
      <c r="GZ1664" s="778"/>
      <c r="HA1664" s="778"/>
      <c r="HB1664" s="778"/>
      <c r="HC1664" s="778"/>
      <c r="HD1664" s="778"/>
      <c r="HE1664" s="778"/>
      <c r="HF1664" s="778"/>
      <c r="HG1664" s="778"/>
      <c r="HH1664" s="778"/>
    </row>
    <row r="1665" spans="1:216" s="782" customFormat="1">
      <c r="A1665" s="779"/>
      <c r="B1665" s="780"/>
      <c r="C1665" s="780"/>
      <c r="D1665" s="780"/>
      <c r="E1665" s="780"/>
      <c r="F1665" s="780"/>
      <c r="G1665" s="780"/>
      <c r="H1665" s="780"/>
      <c r="I1665" s="780"/>
      <c r="J1665" s="780"/>
      <c r="K1665" s="780"/>
      <c r="L1665" s="780"/>
      <c r="M1665" s="780"/>
      <c r="N1665" s="780"/>
      <c r="O1665" s="780"/>
      <c r="P1665" s="780"/>
      <c r="Q1665" s="781"/>
      <c r="R1665" s="778"/>
      <c r="S1665" s="778"/>
      <c r="T1665" s="778"/>
      <c r="U1665" s="778"/>
      <c r="V1665" s="778"/>
      <c r="W1665" s="778"/>
      <c r="X1665" s="778"/>
      <c r="Y1665" s="778"/>
      <c r="Z1665" s="778"/>
      <c r="AA1665" s="778"/>
      <c r="AB1665" s="778"/>
      <c r="AC1665" s="778"/>
      <c r="AD1665" s="778"/>
      <c r="AE1665" s="778"/>
      <c r="AF1665" s="778"/>
      <c r="AG1665" s="778"/>
      <c r="AH1665" s="778"/>
      <c r="AI1665" s="778"/>
      <c r="AJ1665" s="778"/>
      <c r="AK1665" s="778"/>
      <c r="AL1665" s="778"/>
      <c r="AM1665" s="778"/>
      <c r="AN1665" s="778"/>
      <c r="AO1665" s="778"/>
      <c r="AP1665" s="778"/>
      <c r="AQ1665" s="778"/>
      <c r="AR1665" s="778"/>
      <c r="AS1665" s="778"/>
      <c r="AT1665" s="778"/>
      <c r="AU1665" s="778"/>
      <c r="AV1665" s="778"/>
      <c r="AW1665" s="778"/>
      <c r="AX1665" s="778"/>
      <c r="AY1665" s="778"/>
      <c r="AZ1665" s="778"/>
      <c r="BA1665" s="778"/>
      <c r="BB1665" s="778"/>
      <c r="BC1665" s="778"/>
      <c r="BD1665" s="778"/>
      <c r="BE1665" s="778"/>
      <c r="BF1665" s="778"/>
      <c r="BG1665" s="778"/>
      <c r="BH1665" s="778"/>
      <c r="BI1665" s="778"/>
      <c r="BJ1665" s="778"/>
      <c r="BK1665" s="778"/>
      <c r="BL1665" s="778"/>
      <c r="BM1665" s="778"/>
      <c r="BN1665" s="778"/>
      <c r="BO1665" s="778"/>
      <c r="BP1665" s="778"/>
      <c r="BQ1665" s="778"/>
      <c r="BR1665" s="778"/>
      <c r="BS1665" s="778"/>
      <c r="BT1665" s="778"/>
      <c r="BU1665" s="778"/>
      <c r="BV1665" s="778"/>
      <c r="BW1665" s="778"/>
      <c r="BX1665" s="778"/>
      <c r="BY1665" s="778"/>
      <c r="BZ1665" s="778"/>
      <c r="CA1665" s="778"/>
      <c r="CB1665" s="778"/>
      <c r="CC1665" s="778"/>
      <c r="CD1665" s="778"/>
      <c r="CE1665" s="778"/>
      <c r="CF1665" s="778"/>
      <c r="CG1665" s="778"/>
      <c r="CH1665" s="778"/>
      <c r="CI1665" s="778"/>
      <c r="CJ1665" s="778"/>
      <c r="CK1665" s="778"/>
      <c r="CL1665" s="778"/>
      <c r="CM1665" s="778"/>
      <c r="CN1665" s="778"/>
      <c r="CO1665" s="778"/>
      <c r="CP1665" s="778"/>
      <c r="CQ1665" s="778"/>
      <c r="CR1665" s="778"/>
      <c r="CS1665" s="778"/>
      <c r="CT1665" s="778"/>
      <c r="CU1665" s="778"/>
      <c r="CV1665" s="778"/>
      <c r="CW1665" s="778"/>
      <c r="CX1665" s="778"/>
      <c r="CY1665" s="778"/>
      <c r="CZ1665" s="778"/>
      <c r="DA1665" s="778"/>
      <c r="DB1665" s="778"/>
      <c r="DC1665" s="778"/>
      <c r="DD1665" s="778"/>
      <c r="DE1665" s="778"/>
      <c r="DF1665" s="778"/>
      <c r="DG1665" s="778"/>
      <c r="DH1665" s="778"/>
      <c r="DI1665" s="778"/>
      <c r="DJ1665" s="778"/>
      <c r="DK1665" s="778"/>
      <c r="DL1665" s="778"/>
      <c r="DM1665" s="778"/>
      <c r="DN1665" s="778"/>
      <c r="DO1665" s="778"/>
      <c r="DP1665" s="778"/>
      <c r="DQ1665" s="778"/>
      <c r="DR1665" s="778"/>
      <c r="DS1665" s="778"/>
      <c r="DT1665" s="778"/>
      <c r="DU1665" s="778"/>
      <c r="DV1665" s="778"/>
      <c r="DW1665" s="778"/>
      <c r="DX1665" s="778"/>
      <c r="DY1665" s="778"/>
      <c r="DZ1665" s="778"/>
      <c r="EA1665" s="778"/>
      <c r="EB1665" s="778"/>
      <c r="EC1665" s="778"/>
      <c r="ED1665" s="778"/>
      <c r="EE1665" s="778"/>
      <c r="EF1665" s="778"/>
      <c r="EG1665" s="778"/>
      <c r="EH1665" s="778"/>
      <c r="EI1665" s="778"/>
      <c r="EJ1665" s="778"/>
      <c r="EK1665" s="778"/>
      <c r="EL1665" s="778"/>
      <c r="EM1665" s="778"/>
      <c r="EN1665" s="778"/>
      <c r="EO1665" s="778"/>
      <c r="EP1665" s="778"/>
      <c r="EQ1665" s="778"/>
      <c r="ER1665" s="778"/>
      <c r="ES1665" s="778"/>
      <c r="ET1665" s="778"/>
      <c r="EU1665" s="778"/>
      <c r="EV1665" s="778"/>
      <c r="EW1665" s="778"/>
      <c r="EX1665" s="778"/>
      <c r="EY1665" s="778"/>
      <c r="EZ1665" s="778"/>
      <c r="FA1665" s="778"/>
      <c r="FB1665" s="778"/>
      <c r="FC1665" s="778"/>
      <c r="FD1665" s="778"/>
      <c r="FE1665" s="778"/>
      <c r="FF1665" s="778"/>
      <c r="FG1665" s="778"/>
      <c r="FH1665" s="778"/>
      <c r="FI1665" s="778"/>
      <c r="FJ1665" s="778"/>
      <c r="FK1665" s="778"/>
      <c r="FL1665" s="778"/>
      <c r="FM1665" s="778"/>
      <c r="FN1665" s="778"/>
      <c r="FO1665" s="778"/>
      <c r="FP1665" s="778"/>
      <c r="FQ1665" s="778"/>
      <c r="FR1665" s="778"/>
      <c r="FS1665" s="778"/>
      <c r="FT1665" s="778"/>
      <c r="FU1665" s="778"/>
      <c r="FV1665" s="778"/>
      <c r="FW1665" s="778"/>
      <c r="FX1665" s="778"/>
      <c r="FY1665" s="778"/>
      <c r="FZ1665" s="778"/>
      <c r="GA1665" s="778"/>
      <c r="GB1665" s="778"/>
      <c r="GC1665" s="778"/>
      <c r="GD1665" s="778"/>
      <c r="GE1665" s="778"/>
      <c r="GF1665" s="778"/>
      <c r="GG1665" s="778"/>
      <c r="GH1665" s="778"/>
      <c r="GI1665" s="778"/>
      <c r="GJ1665" s="778"/>
      <c r="GK1665" s="778"/>
      <c r="GL1665" s="778"/>
      <c r="GM1665" s="778"/>
      <c r="GN1665" s="778"/>
      <c r="GO1665" s="778"/>
      <c r="GP1665" s="778"/>
      <c r="GQ1665" s="778"/>
      <c r="GR1665" s="778"/>
      <c r="GS1665" s="778"/>
      <c r="GT1665" s="778"/>
      <c r="GU1665" s="778"/>
      <c r="GV1665" s="778"/>
      <c r="GW1665" s="778"/>
      <c r="GX1665" s="778"/>
      <c r="GY1665" s="778"/>
      <c r="GZ1665" s="778"/>
      <c r="HA1665" s="778"/>
      <c r="HB1665" s="778"/>
      <c r="HC1665" s="778"/>
      <c r="HD1665" s="778"/>
      <c r="HE1665" s="778"/>
      <c r="HF1665" s="778"/>
      <c r="HG1665" s="778"/>
      <c r="HH1665" s="778"/>
    </row>
    <row r="1666" spans="1:216" s="782" customFormat="1">
      <c r="A1666" s="779"/>
      <c r="B1666" s="780"/>
      <c r="C1666" s="780"/>
      <c r="D1666" s="780"/>
      <c r="E1666" s="780"/>
      <c r="F1666" s="780"/>
      <c r="G1666" s="780"/>
      <c r="H1666" s="780"/>
      <c r="I1666" s="780"/>
      <c r="J1666" s="780"/>
      <c r="K1666" s="780"/>
      <c r="L1666" s="780"/>
      <c r="M1666" s="780"/>
      <c r="N1666" s="780"/>
      <c r="O1666" s="780"/>
      <c r="P1666" s="780"/>
      <c r="Q1666" s="781"/>
      <c r="R1666" s="778"/>
      <c r="S1666" s="778"/>
      <c r="T1666" s="778"/>
      <c r="U1666" s="778"/>
      <c r="V1666" s="778"/>
      <c r="W1666" s="778"/>
      <c r="X1666" s="778"/>
      <c r="Y1666" s="778"/>
      <c r="Z1666" s="778"/>
      <c r="AA1666" s="778"/>
      <c r="AB1666" s="778"/>
      <c r="AC1666" s="778"/>
      <c r="AD1666" s="778"/>
      <c r="AE1666" s="778"/>
      <c r="AF1666" s="778"/>
      <c r="AG1666" s="778"/>
      <c r="AH1666" s="778"/>
      <c r="AI1666" s="778"/>
      <c r="AJ1666" s="778"/>
      <c r="AK1666" s="778"/>
      <c r="AL1666" s="778"/>
      <c r="AM1666" s="778"/>
      <c r="AN1666" s="778"/>
      <c r="AO1666" s="778"/>
      <c r="AP1666" s="778"/>
      <c r="AQ1666" s="778"/>
      <c r="AR1666" s="778"/>
      <c r="AS1666" s="778"/>
      <c r="AT1666" s="778"/>
      <c r="AU1666" s="778"/>
      <c r="AV1666" s="778"/>
      <c r="AW1666" s="778"/>
      <c r="AX1666" s="778"/>
      <c r="AY1666" s="778"/>
      <c r="AZ1666" s="778"/>
      <c r="BA1666" s="778"/>
      <c r="BB1666" s="778"/>
      <c r="BC1666" s="778"/>
      <c r="BD1666" s="778"/>
      <c r="BE1666" s="778"/>
      <c r="BF1666" s="778"/>
      <c r="BG1666" s="778"/>
      <c r="BH1666" s="778"/>
      <c r="BI1666" s="778"/>
      <c r="BJ1666" s="778"/>
      <c r="BK1666" s="778"/>
      <c r="BL1666" s="778"/>
      <c r="BM1666" s="778"/>
      <c r="BN1666" s="778"/>
      <c r="BO1666" s="778"/>
      <c r="BP1666" s="778"/>
      <c r="BQ1666" s="778"/>
      <c r="BR1666" s="778"/>
      <c r="BS1666" s="778"/>
      <c r="BT1666" s="778"/>
      <c r="BU1666" s="778"/>
      <c r="BV1666" s="778"/>
      <c r="BW1666" s="778"/>
      <c r="BX1666" s="778"/>
      <c r="BY1666" s="778"/>
      <c r="BZ1666" s="778"/>
      <c r="CA1666" s="778"/>
      <c r="CB1666" s="778"/>
      <c r="CC1666" s="778"/>
      <c r="CD1666" s="778"/>
      <c r="CE1666" s="778"/>
      <c r="CF1666" s="778"/>
      <c r="CG1666" s="778"/>
      <c r="CH1666" s="778"/>
      <c r="CI1666" s="778"/>
      <c r="CJ1666" s="778"/>
      <c r="CK1666" s="778"/>
      <c r="CL1666" s="778"/>
      <c r="CM1666" s="778"/>
      <c r="CN1666" s="778"/>
      <c r="CO1666" s="778"/>
      <c r="CP1666" s="778"/>
      <c r="CQ1666" s="778"/>
      <c r="CR1666" s="778"/>
      <c r="CS1666" s="778"/>
      <c r="CT1666" s="778"/>
      <c r="CU1666" s="778"/>
      <c r="CV1666" s="778"/>
      <c r="CW1666" s="778"/>
      <c r="CX1666" s="778"/>
      <c r="CY1666" s="778"/>
      <c r="CZ1666" s="778"/>
      <c r="DA1666" s="778"/>
      <c r="DB1666" s="778"/>
      <c r="DC1666" s="778"/>
      <c r="DD1666" s="778"/>
      <c r="DE1666" s="778"/>
      <c r="DF1666" s="778"/>
      <c r="DG1666" s="778"/>
      <c r="DH1666" s="778"/>
      <c r="DI1666" s="778"/>
      <c r="DJ1666" s="778"/>
      <c r="DK1666" s="778"/>
      <c r="DL1666" s="778"/>
      <c r="DM1666" s="778"/>
      <c r="DN1666" s="778"/>
      <c r="DO1666" s="778"/>
      <c r="DP1666" s="778"/>
      <c r="DQ1666" s="778"/>
      <c r="DR1666" s="778"/>
      <c r="DS1666" s="778"/>
      <c r="DT1666" s="778"/>
      <c r="DU1666" s="778"/>
      <c r="DV1666" s="778"/>
      <c r="DW1666" s="778"/>
      <c r="DX1666" s="778"/>
      <c r="DY1666" s="778"/>
      <c r="DZ1666" s="778"/>
      <c r="EA1666" s="778"/>
      <c r="EB1666" s="778"/>
      <c r="EC1666" s="778"/>
      <c r="ED1666" s="778"/>
      <c r="EE1666" s="778"/>
      <c r="EF1666" s="778"/>
      <c r="EG1666" s="778"/>
      <c r="EH1666" s="778"/>
      <c r="EI1666" s="778"/>
      <c r="EJ1666" s="778"/>
      <c r="EK1666" s="778"/>
      <c r="EL1666" s="778"/>
      <c r="EM1666" s="778"/>
      <c r="EN1666" s="778"/>
      <c r="EO1666" s="778"/>
      <c r="EP1666" s="778"/>
      <c r="EQ1666" s="778"/>
      <c r="ER1666" s="778"/>
      <c r="ES1666" s="778"/>
      <c r="ET1666" s="778"/>
      <c r="EU1666" s="778"/>
      <c r="EV1666" s="778"/>
      <c r="EW1666" s="778"/>
      <c r="EX1666" s="778"/>
      <c r="EY1666" s="778"/>
      <c r="EZ1666" s="778"/>
      <c r="FA1666" s="778"/>
      <c r="FB1666" s="778"/>
      <c r="FC1666" s="778"/>
      <c r="FD1666" s="778"/>
      <c r="FE1666" s="778"/>
      <c r="FF1666" s="778"/>
      <c r="FG1666" s="778"/>
      <c r="FH1666" s="778"/>
      <c r="FI1666" s="778"/>
      <c r="FJ1666" s="778"/>
      <c r="FK1666" s="778"/>
      <c r="FL1666" s="778"/>
      <c r="FM1666" s="778"/>
      <c r="FN1666" s="778"/>
      <c r="FO1666" s="778"/>
      <c r="FP1666" s="778"/>
      <c r="FQ1666" s="778"/>
      <c r="FR1666" s="778"/>
      <c r="FS1666" s="778"/>
      <c r="FT1666" s="778"/>
      <c r="FU1666" s="778"/>
      <c r="FV1666" s="778"/>
      <c r="FW1666" s="778"/>
      <c r="FX1666" s="778"/>
      <c r="FY1666" s="778"/>
      <c r="FZ1666" s="778"/>
      <c r="GA1666" s="778"/>
      <c r="GB1666" s="778"/>
      <c r="GC1666" s="778"/>
      <c r="GD1666" s="778"/>
      <c r="GE1666" s="778"/>
      <c r="GF1666" s="778"/>
      <c r="GG1666" s="778"/>
      <c r="GH1666" s="778"/>
      <c r="GI1666" s="778"/>
      <c r="GJ1666" s="778"/>
      <c r="GK1666" s="778"/>
      <c r="GL1666" s="778"/>
      <c r="GM1666" s="778"/>
      <c r="GN1666" s="778"/>
      <c r="GO1666" s="778"/>
      <c r="GP1666" s="778"/>
      <c r="GQ1666" s="778"/>
      <c r="GR1666" s="778"/>
      <c r="GS1666" s="778"/>
      <c r="GT1666" s="778"/>
      <c r="GU1666" s="778"/>
      <c r="GV1666" s="778"/>
      <c r="GW1666" s="778"/>
      <c r="GX1666" s="778"/>
      <c r="GY1666" s="778"/>
      <c r="GZ1666" s="778"/>
      <c r="HA1666" s="778"/>
      <c r="HB1666" s="778"/>
      <c r="HC1666" s="778"/>
      <c r="HD1666" s="778"/>
      <c r="HE1666" s="778"/>
      <c r="HF1666" s="778"/>
      <c r="HG1666" s="778"/>
      <c r="HH1666" s="778"/>
    </row>
    <row r="1667" spans="1:216" s="782" customFormat="1">
      <c r="A1667" s="779"/>
      <c r="B1667" s="780"/>
      <c r="C1667" s="780"/>
      <c r="D1667" s="780"/>
      <c r="E1667" s="780"/>
      <c r="F1667" s="780"/>
      <c r="G1667" s="780"/>
      <c r="H1667" s="780"/>
      <c r="I1667" s="780"/>
      <c r="J1667" s="780"/>
      <c r="K1667" s="780"/>
      <c r="L1667" s="780"/>
      <c r="M1667" s="780"/>
      <c r="N1667" s="780"/>
      <c r="O1667" s="780"/>
      <c r="P1667" s="780"/>
      <c r="Q1667" s="781"/>
      <c r="R1667" s="778"/>
      <c r="S1667" s="778"/>
      <c r="T1667" s="778"/>
      <c r="U1667" s="778"/>
      <c r="V1667" s="778"/>
      <c r="W1667" s="778"/>
      <c r="X1667" s="778"/>
      <c r="Y1667" s="778"/>
      <c r="Z1667" s="778"/>
      <c r="AA1667" s="778"/>
      <c r="AB1667" s="778"/>
      <c r="AC1667" s="778"/>
      <c r="AD1667" s="778"/>
      <c r="AE1667" s="778"/>
      <c r="AF1667" s="778"/>
      <c r="AG1667" s="778"/>
      <c r="AH1667" s="778"/>
      <c r="AI1667" s="778"/>
      <c r="AJ1667" s="778"/>
      <c r="AK1667" s="778"/>
      <c r="AL1667" s="778"/>
      <c r="AM1667" s="778"/>
      <c r="AN1667" s="778"/>
      <c r="AO1667" s="778"/>
      <c r="AP1667" s="778"/>
      <c r="AQ1667" s="778"/>
      <c r="AR1667" s="778"/>
      <c r="AS1667" s="778"/>
      <c r="AT1667" s="778"/>
      <c r="AU1667" s="778"/>
      <c r="AV1667" s="778"/>
      <c r="AW1667" s="778"/>
      <c r="AX1667" s="778"/>
      <c r="AY1667" s="778"/>
      <c r="AZ1667" s="778"/>
      <c r="BA1667" s="778"/>
      <c r="BB1667" s="778"/>
      <c r="BC1667" s="778"/>
      <c r="BD1667" s="778"/>
      <c r="BE1667" s="778"/>
      <c r="BF1667" s="778"/>
      <c r="BG1667" s="778"/>
      <c r="BH1667" s="778"/>
      <c r="BI1667" s="778"/>
      <c r="BJ1667" s="778"/>
      <c r="BK1667" s="778"/>
      <c r="BL1667" s="778"/>
      <c r="BM1667" s="778"/>
      <c r="BN1667" s="778"/>
      <c r="BO1667" s="778"/>
      <c r="BP1667" s="778"/>
      <c r="BQ1667" s="778"/>
      <c r="BR1667" s="778"/>
      <c r="BS1667" s="778"/>
      <c r="BT1667" s="778"/>
      <c r="BU1667" s="778"/>
      <c r="BV1667" s="778"/>
      <c r="BW1667" s="778"/>
      <c r="BX1667" s="778"/>
      <c r="BY1667" s="778"/>
      <c r="BZ1667" s="778"/>
      <c r="CA1667" s="778"/>
      <c r="CB1667" s="778"/>
      <c r="CC1667" s="778"/>
      <c r="CD1667" s="778"/>
      <c r="CE1667" s="778"/>
      <c r="CF1667" s="778"/>
      <c r="CG1667" s="778"/>
      <c r="CH1667" s="778"/>
      <c r="CI1667" s="778"/>
      <c r="CJ1667" s="778"/>
      <c r="CK1667" s="778"/>
      <c r="CL1667" s="778"/>
      <c r="CM1667" s="778"/>
      <c r="CN1667" s="778"/>
      <c r="CO1667" s="778"/>
      <c r="CP1667" s="778"/>
      <c r="CQ1667" s="778"/>
      <c r="CR1667" s="778"/>
      <c r="CS1667" s="778"/>
      <c r="CT1667" s="778"/>
      <c r="CU1667" s="778"/>
      <c r="CV1667" s="778"/>
      <c r="CW1667" s="778"/>
      <c r="CX1667" s="778"/>
      <c r="CY1667" s="778"/>
      <c r="CZ1667" s="778"/>
      <c r="DA1667" s="778"/>
      <c r="DB1667" s="778"/>
      <c r="DC1667" s="778"/>
      <c r="DD1667" s="778"/>
      <c r="DE1667" s="778"/>
      <c r="DF1667" s="778"/>
      <c r="DG1667" s="778"/>
      <c r="DH1667" s="778"/>
      <c r="DI1667" s="778"/>
      <c r="DJ1667" s="778"/>
      <c r="DK1667" s="778"/>
      <c r="DL1667" s="778"/>
      <c r="DM1667" s="778"/>
      <c r="DN1667" s="778"/>
      <c r="DO1667" s="778"/>
      <c r="DP1667" s="778"/>
      <c r="DQ1667" s="778"/>
      <c r="DR1667" s="778"/>
      <c r="DS1667" s="778"/>
      <c r="DT1667" s="778"/>
      <c r="DU1667" s="778"/>
      <c r="DV1667" s="778"/>
      <c r="DW1667" s="778"/>
      <c r="DX1667" s="778"/>
      <c r="DY1667" s="778"/>
      <c r="DZ1667" s="778"/>
      <c r="EA1667" s="778"/>
      <c r="EB1667" s="778"/>
      <c r="EC1667" s="778"/>
      <c r="ED1667" s="778"/>
      <c r="EE1667" s="778"/>
      <c r="EF1667" s="778"/>
      <c r="EG1667" s="778"/>
      <c r="EH1667" s="778"/>
      <c r="EI1667" s="778"/>
      <c r="EJ1667" s="778"/>
      <c r="EK1667" s="778"/>
      <c r="EL1667" s="778"/>
      <c r="EM1667" s="778"/>
      <c r="EN1667" s="778"/>
      <c r="EO1667" s="778"/>
      <c r="EP1667" s="778"/>
      <c r="EQ1667" s="778"/>
      <c r="ER1667" s="778"/>
      <c r="ES1667" s="778"/>
      <c r="ET1667" s="778"/>
      <c r="EU1667" s="778"/>
      <c r="EV1667" s="778"/>
      <c r="EW1667" s="778"/>
      <c r="EX1667" s="778"/>
      <c r="EY1667" s="778"/>
      <c r="EZ1667" s="778"/>
      <c r="FA1667" s="778"/>
      <c r="FB1667" s="778"/>
      <c r="FC1667" s="778"/>
      <c r="FD1667" s="778"/>
      <c r="FE1667" s="778"/>
      <c r="FF1667" s="778"/>
      <c r="FG1667" s="778"/>
      <c r="FH1667" s="778"/>
      <c r="FI1667" s="778"/>
      <c r="FJ1667" s="778"/>
      <c r="FK1667" s="778"/>
      <c r="FL1667" s="778"/>
      <c r="FM1667" s="778"/>
      <c r="FN1667" s="778"/>
      <c r="FO1667" s="778"/>
      <c r="FP1667" s="778"/>
      <c r="FQ1667" s="778"/>
      <c r="FR1667" s="778"/>
      <c r="FS1667" s="778"/>
      <c r="FT1667" s="778"/>
      <c r="FU1667" s="778"/>
      <c r="FV1667" s="778"/>
      <c r="FW1667" s="778"/>
      <c r="FX1667" s="778"/>
      <c r="FY1667" s="778"/>
      <c r="FZ1667" s="778"/>
      <c r="GA1667" s="778"/>
      <c r="GB1667" s="778"/>
      <c r="GC1667" s="778"/>
      <c r="GD1667" s="778"/>
      <c r="GE1667" s="778"/>
      <c r="GF1667" s="778"/>
      <c r="GG1667" s="778"/>
      <c r="GH1667" s="778"/>
      <c r="GI1667" s="778"/>
      <c r="GJ1667" s="778"/>
      <c r="GK1667" s="778"/>
      <c r="GL1667" s="778"/>
      <c r="GM1667" s="778"/>
      <c r="GN1667" s="778"/>
      <c r="GO1667" s="778"/>
      <c r="GP1667" s="778"/>
      <c r="GQ1667" s="778"/>
      <c r="GR1667" s="778"/>
      <c r="GS1667" s="778"/>
      <c r="GT1667" s="778"/>
      <c r="GU1667" s="778"/>
      <c r="GV1667" s="778"/>
      <c r="GW1667" s="778"/>
      <c r="GX1667" s="778"/>
      <c r="GY1667" s="778"/>
      <c r="GZ1667" s="778"/>
      <c r="HA1667" s="778"/>
      <c r="HB1667" s="778"/>
      <c r="HC1667" s="778"/>
      <c r="HD1667" s="778"/>
      <c r="HE1667" s="778"/>
      <c r="HF1667" s="778"/>
      <c r="HG1667" s="778"/>
      <c r="HH1667" s="778"/>
    </row>
    <row r="1668" spans="1:216" s="782" customFormat="1">
      <c r="A1668" s="779"/>
      <c r="B1668" s="780"/>
      <c r="C1668" s="780"/>
      <c r="D1668" s="780"/>
      <c r="E1668" s="780"/>
      <c r="F1668" s="780"/>
      <c r="G1668" s="780"/>
      <c r="H1668" s="780"/>
      <c r="I1668" s="780"/>
      <c r="J1668" s="780"/>
      <c r="K1668" s="780"/>
      <c r="L1668" s="780"/>
      <c r="M1668" s="780"/>
      <c r="N1668" s="780"/>
      <c r="O1668" s="780"/>
      <c r="P1668" s="780"/>
      <c r="Q1668" s="781"/>
      <c r="R1668" s="778"/>
      <c r="S1668" s="778"/>
      <c r="T1668" s="778"/>
      <c r="U1668" s="778"/>
      <c r="V1668" s="778"/>
      <c r="W1668" s="778"/>
      <c r="X1668" s="778"/>
      <c r="Y1668" s="778"/>
      <c r="Z1668" s="778"/>
      <c r="AA1668" s="778"/>
      <c r="AB1668" s="778"/>
      <c r="AC1668" s="778"/>
      <c r="AD1668" s="778"/>
      <c r="AE1668" s="778"/>
      <c r="AF1668" s="778"/>
      <c r="AG1668" s="778"/>
      <c r="AH1668" s="778"/>
      <c r="AI1668" s="778"/>
      <c r="AJ1668" s="778"/>
      <c r="AK1668" s="778"/>
      <c r="AL1668" s="778"/>
      <c r="AM1668" s="778"/>
      <c r="AN1668" s="778"/>
      <c r="AO1668" s="778"/>
      <c r="AP1668" s="778"/>
      <c r="AQ1668" s="778"/>
      <c r="AR1668" s="778"/>
      <c r="AS1668" s="778"/>
      <c r="AT1668" s="778"/>
      <c r="AU1668" s="778"/>
      <c r="AV1668" s="778"/>
      <c r="AW1668" s="778"/>
      <c r="AX1668" s="778"/>
      <c r="AY1668" s="778"/>
      <c r="AZ1668" s="778"/>
      <c r="BA1668" s="778"/>
      <c r="BB1668" s="778"/>
      <c r="BC1668" s="778"/>
      <c r="BD1668" s="778"/>
      <c r="BE1668" s="778"/>
      <c r="BF1668" s="778"/>
      <c r="BG1668" s="778"/>
      <c r="BH1668" s="778"/>
      <c r="BI1668" s="778"/>
      <c r="BJ1668" s="778"/>
      <c r="BK1668" s="778"/>
      <c r="BL1668" s="778"/>
      <c r="BM1668" s="778"/>
      <c r="BN1668" s="778"/>
      <c r="BO1668" s="778"/>
      <c r="BP1668" s="778"/>
      <c r="BQ1668" s="778"/>
      <c r="BR1668" s="778"/>
      <c r="BS1668" s="778"/>
      <c r="BT1668" s="778"/>
      <c r="BU1668" s="778"/>
      <c r="BV1668" s="778"/>
      <c r="BW1668" s="778"/>
      <c r="BX1668" s="778"/>
      <c r="BY1668" s="778"/>
      <c r="BZ1668" s="778"/>
      <c r="CA1668" s="778"/>
      <c r="CB1668" s="778"/>
      <c r="CC1668" s="778"/>
      <c r="CD1668" s="778"/>
      <c r="CE1668" s="778"/>
      <c r="CF1668" s="778"/>
      <c r="CG1668" s="778"/>
      <c r="CH1668" s="778"/>
      <c r="CI1668" s="778"/>
      <c r="CJ1668" s="778"/>
      <c r="CK1668" s="778"/>
      <c r="CL1668" s="778"/>
      <c r="CM1668" s="778"/>
      <c r="CN1668" s="778"/>
      <c r="CO1668" s="778"/>
      <c r="CP1668" s="778"/>
      <c r="CQ1668" s="778"/>
      <c r="CR1668" s="778"/>
      <c r="CS1668" s="778"/>
      <c r="CT1668" s="778"/>
      <c r="CU1668" s="778"/>
      <c r="CV1668" s="778"/>
      <c r="CW1668" s="778"/>
      <c r="CX1668" s="778"/>
      <c r="CY1668" s="778"/>
      <c r="CZ1668" s="778"/>
      <c r="DA1668" s="778"/>
      <c r="DB1668" s="778"/>
      <c r="DC1668" s="778"/>
      <c r="DD1668" s="778"/>
      <c r="DE1668" s="778"/>
      <c r="DF1668" s="778"/>
      <c r="DG1668" s="778"/>
      <c r="DH1668" s="778"/>
      <c r="DI1668" s="778"/>
      <c r="DJ1668" s="778"/>
      <c r="DK1668" s="778"/>
      <c r="DL1668" s="778"/>
      <c r="DM1668" s="778"/>
      <c r="DN1668" s="778"/>
      <c r="DO1668" s="778"/>
      <c r="DP1668" s="778"/>
      <c r="DQ1668" s="778"/>
      <c r="DR1668" s="778"/>
      <c r="DS1668" s="778"/>
      <c r="DT1668" s="778"/>
      <c r="DU1668" s="778"/>
      <c r="DV1668" s="778"/>
      <c r="DW1668" s="778"/>
      <c r="DX1668" s="778"/>
      <c r="DY1668" s="778"/>
      <c r="DZ1668" s="778"/>
      <c r="EA1668" s="778"/>
      <c r="EB1668" s="778"/>
      <c r="EC1668" s="778"/>
      <c r="ED1668" s="778"/>
      <c r="EE1668" s="778"/>
      <c r="EF1668" s="778"/>
      <c r="EG1668" s="778"/>
      <c r="EH1668" s="778"/>
      <c r="EI1668" s="778"/>
      <c r="EJ1668" s="778"/>
      <c r="EK1668" s="778"/>
      <c r="EL1668" s="778"/>
      <c r="EM1668" s="778"/>
      <c r="EN1668" s="778"/>
      <c r="EO1668" s="778"/>
      <c r="EP1668" s="778"/>
      <c r="EQ1668" s="778"/>
      <c r="ER1668" s="778"/>
      <c r="ES1668" s="778"/>
      <c r="ET1668" s="778"/>
      <c r="EU1668" s="778"/>
      <c r="EV1668" s="778"/>
      <c r="EW1668" s="778"/>
      <c r="EX1668" s="778"/>
      <c r="EY1668" s="778"/>
      <c r="EZ1668" s="778"/>
      <c r="FA1668" s="778"/>
      <c r="FB1668" s="778"/>
      <c r="FC1668" s="778"/>
      <c r="FD1668" s="778"/>
      <c r="FE1668" s="778"/>
      <c r="FF1668" s="778"/>
      <c r="FG1668" s="778"/>
      <c r="FH1668" s="778"/>
      <c r="FI1668" s="778"/>
      <c r="FJ1668" s="778"/>
      <c r="FK1668" s="778"/>
      <c r="FL1668" s="778"/>
      <c r="FM1668" s="778"/>
      <c r="FN1668" s="778"/>
      <c r="FO1668" s="778"/>
      <c r="FP1668" s="778"/>
      <c r="FQ1668" s="778"/>
      <c r="FR1668" s="778"/>
      <c r="FS1668" s="778"/>
      <c r="FT1668" s="778"/>
      <c r="FU1668" s="778"/>
      <c r="FV1668" s="778"/>
      <c r="FW1668" s="778"/>
      <c r="FX1668" s="778"/>
      <c r="FY1668" s="778"/>
      <c r="FZ1668" s="778"/>
      <c r="GA1668" s="778"/>
      <c r="GB1668" s="778"/>
      <c r="GC1668" s="778"/>
      <c r="GD1668" s="778"/>
      <c r="GE1668" s="778"/>
      <c r="GF1668" s="778"/>
      <c r="GG1668" s="778"/>
      <c r="GH1668" s="778"/>
      <c r="GI1668" s="778"/>
      <c r="GJ1668" s="778"/>
      <c r="GK1668" s="778"/>
      <c r="GL1668" s="778"/>
      <c r="GM1668" s="778"/>
      <c r="GN1668" s="778"/>
      <c r="GO1668" s="778"/>
      <c r="GP1668" s="778"/>
      <c r="GQ1668" s="778"/>
      <c r="GR1668" s="778"/>
      <c r="GS1668" s="778"/>
      <c r="GT1668" s="778"/>
      <c r="GU1668" s="778"/>
      <c r="GV1668" s="778"/>
      <c r="GW1668" s="778"/>
      <c r="GX1668" s="778"/>
      <c r="GY1668" s="778"/>
      <c r="GZ1668" s="778"/>
      <c r="HA1668" s="778"/>
      <c r="HB1668" s="778"/>
      <c r="HC1668" s="778"/>
      <c r="HD1668" s="778"/>
      <c r="HE1668" s="778"/>
      <c r="HF1668" s="778"/>
      <c r="HG1668" s="778"/>
      <c r="HH1668" s="778"/>
    </row>
    <row r="1669" spans="1:216" s="782" customFormat="1">
      <c r="A1669" s="779"/>
      <c r="B1669" s="780"/>
      <c r="C1669" s="780"/>
      <c r="D1669" s="780"/>
      <c r="E1669" s="780"/>
      <c r="F1669" s="780"/>
      <c r="G1669" s="780"/>
      <c r="H1669" s="780"/>
      <c r="I1669" s="780"/>
      <c r="J1669" s="780"/>
      <c r="K1669" s="780"/>
      <c r="L1669" s="780"/>
      <c r="M1669" s="780"/>
      <c r="N1669" s="780"/>
      <c r="O1669" s="780"/>
      <c r="P1669" s="780"/>
      <c r="Q1669" s="781"/>
      <c r="R1669" s="778"/>
      <c r="S1669" s="778"/>
      <c r="T1669" s="778"/>
      <c r="U1669" s="778"/>
      <c r="V1669" s="778"/>
      <c r="W1669" s="778"/>
      <c r="X1669" s="778"/>
      <c r="Y1669" s="778"/>
      <c r="Z1669" s="778"/>
      <c r="AA1669" s="778"/>
      <c r="AB1669" s="778"/>
      <c r="AC1669" s="778"/>
      <c r="AD1669" s="778"/>
      <c r="AE1669" s="778"/>
      <c r="AF1669" s="778"/>
      <c r="AG1669" s="778"/>
      <c r="AH1669" s="778"/>
      <c r="AI1669" s="778"/>
      <c r="AJ1669" s="778"/>
      <c r="AK1669" s="778"/>
      <c r="AL1669" s="778"/>
      <c r="AM1669" s="778"/>
      <c r="AN1669" s="778"/>
      <c r="AO1669" s="778"/>
      <c r="AP1669" s="778"/>
      <c r="AQ1669" s="778"/>
      <c r="AR1669" s="778"/>
      <c r="AS1669" s="778"/>
      <c r="AT1669" s="778"/>
      <c r="AU1669" s="778"/>
      <c r="AV1669" s="778"/>
      <c r="AW1669" s="778"/>
      <c r="AX1669" s="778"/>
      <c r="AY1669" s="778"/>
      <c r="AZ1669" s="778"/>
      <c r="BA1669" s="778"/>
      <c r="BB1669" s="778"/>
      <c r="BC1669" s="778"/>
      <c r="BD1669" s="778"/>
      <c r="BE1669" s="778"/>
      <c r="BF1669" s="778"/>
      <c r="BG1669" s="778"/>
      <c r="BH1669" s="778"/>
      <c r="BI1669" s="778"/>
      <c r="BJ1669" s="778"/>
      <c r="BK1669" s="778"/>
      <c r="BL1669" s="778"/>
      <c r="BM1669" s="778"/>
      <c r="BN1669" s="778"/>
      <c r="BO1669" s="778"/>
      <c r="BP1669" s="778"/>
      <c r="BQ1669" s="778"/>
      <c r="BR1669" s="778"/>
      <c r="BS1669" s="778"/>
      <c r="BT1669" s="778"/>
      <c r="BU1669" s="778"/>
      <c r="BV1669" s="778"/>
      <c r="BW1669" s="778"/>
      <c r="BX1669" s="778"/>
      <c r="BY1669" s="778"/>
      <c r="BZ1669" s="778"/>
      <c r="CA1669" s="778"/>
      <c r="CB1669" s="778"/>
      <c r="CC1669" s="778"/>
      <c r="CD1669" s="778"/>
      <c r="CE1669" s="778"/>
      <c r="CF1669" s="778"/>
      <c r="CG1669" s="778"/>
      <c r="CH1669" s="778"/>
      <c r="CI1669" s="778"/>
      <c r="CJ1669" s="778"/>
      <c r="CK1669" s="778"/>
      <c r="CL1669" s="778"/>
      <c r="CM1669" s="778"/>
      <c r="CN1669" s="778"/>
      <c r="CO1669" s="778"/>
      <c r="CP1669" s="778"/>
      <c r="CQ1669" s="778"/>
      <c r="CR1669" s="778"/>
      <c r="CS1669" s="778"/>
      <c r="CT1669" s="778"/>
      <c r="CU1669" s="778"/>
      <c r="CV1669" s="778"/>
      <c r="CW1669" s="778"/>
      <c r="CX1669" s="778"/>
      <c r="CY1669" s="778"/>
      <c r="CZ1669" s="778"/>
      <c r="DA1669" s="778"/>
      <c r="DB1669" s="778"/>
      <c r="DC1669" s="778"/>
      <c r="DD1669" s="778"/>
      <c r="DE1669" s="778"/>
      <c r="DF1669" s="778"/>
      <c r="DG1669" s="778"/>
      <c r="DH1669" s="778"/>
      <c r="DI1669" s="778"/>
      <c r="DJ1669" s="778"/>
      <c r="DK1669" s="778"/>
      <c r="DL1669" s="778"/>
      <c r="DM1669" s="778"/>
      <c r="DN1669" s="778"/>
      <c r="DO1669" s="778"/>
      <c r="DP1669" s="778"/>
      <c r="DQ1669" s="778"/>
      <c r="DR1669" s="778"/>
      <c r="DS1669" s="778"/>
      <c r="DT1669" s="778"/>
      <c r="DU1669" s="778"/>
      <c r="DV1669" s="778"/>
      <c r="DW1669" s="778"/>
      <c r="DX1669" s="778"/>
      <c r="DY1669" s="778"/>
      <c r="DZ1669" s="778"/>
      <c r="EA1669" s="778"/>
      <c r="EB1669" s="778"/>
      <c r="EC1669" s="778"/>
      <c r="ED1669" s="778"/>
      <c r="EE1669" s="778"/>
      <c r="EF1669" s="778"/>
      <c r="EG1669" s="778"/>
      <c r="EH1669" s="778"/>
      <c r="EI1669" s="778"/>
      <c r="EJ1669" s="778"/>
      <c r="EK1669" s="778"/>
      <c r="EL1669" s="778"/>
      <c r="EM1669" s="778"/>
      <c r="EN1669" s="778"/>
      <c r="EO1669" s="778"/>
      <c r="EP1669" s="778"/>
      <c r="EQ1669" s="778"/>
      <c r="ER1669" s="778"/>
      <c r="ES1669" s="778"/>
      <c r="ET1669" s="778"/>
      <c r="EU1669" s="778"/>
      <c r="EV1669" s="778"/>
      <c r="EW1669" s="778"/>
      <c r="EX1669" s="778"/>
      <c r="EY1669" s="778"/>
      <c r="EZ1669" s="778"/>
      <c r="FA1669" s="778"/>
      <c r="FB1669" s="778"/>
      <c r="FC1669" s="778"/>
      <c r="FD1669" s="778"/>
      <c r="FE1669" s="778"/>
      <c r="FF1669" s="778"/>
      <c r="FG1669" s="778"/>
      <c r="FH1669" s="778"/>
      <c r="FI1669" s="778"/>
      <c r="FJ1669" s="778"/>
      <c r="FK1669" s="778"/>
      <c r="FL1669" s="778"/>
      <c r="FM1669" s="778"/>
      <c r="FN1669" s="778"/>
      <c r="FO1669" s="778"/>
      <c r="FP1669" s="778"/>
      <c r="FQ1669" s="778"/>
      <c r="FR1669" s="778"/>
      <c r="FS1669" s="778"/>
      <c r="FT1669" s="778"/>
      <c r="FU1669" s="778"/>
      <c r="FV1669" s="778"/>
      <c r="FW1669" s="778"/>
      <c r="FX1669" s="778"/>
      <c r="FY1669" s="778"/>
      <c r="FZ1669" s="778"/>
      <c r="GA1669" s="778"/>
      <c r="GB1669" s="778"/>
      <c r="GC1669" s="778"/>
      <c r="GD1669" s="778"/>
      <c r="GE1669" s="778"/>
      <c r="GF1669" s="778"/>
      <c r="GG1669" s="778"/>
      <c r="GH1669" s="778"/>
      <c r="GI1669" s="778"/>
      <c r="GJ1669" s="778"/>
      <c r="GK1669" s="778"/>
      <c r="GL1669" s="778"/>
      <c r="GM1669" s="778"/>
      <c r="GN1669" s="778"/>
      <c r="GO1669" s="778"/>
      <c r="GP1669" s="778"/>
      <c r="GQ1669" s="778"/>
      <c r="GR1669" s="778"/>
      <c r="GS1669" s="778"/>
      <c r="GT1669" s="778"/>
      <c r="GU1669" s="778"/>
      <c r="GV1669" s="778"/>
      <c r="GW1669" s="778"/>
      <c r="GX1669" s="778"/>
      <c r="GY1669" s="778"/>
      <c r="GZ1669" s="778"/>
      <c r="HA1669" s="778"/>
      <c r="HB1669" s="778"/>
      <c r="HC1669" s="778"/>
      <c r="HD1669" s="778"/>
      <c r="HE1669" s="778"/>
      <c r="HF1669" s="778"/>
      <c r="HG1669" s="778"/>
      <c r="HH1669" s="778"/>
    </row>
    <row r="1670" spans="1:216" s="782" customFormat="1">
      <c r="A1670" s="779"/>
      <c r="B1670" s="780"/>
      <c r="C1670" s="780"/>
      <c r="D1670" s="780"/>
      <c r="E1670" s="780"/>
      <c r="F1670" s="780"/>
      <c r="G1670" s="780"/>
      <c r="H1670" s="780"/>
      <c r="I1670" s="780"/>
      <c r="J1670" s="780"/>
      <c r="K1670" s="780"/>
      <c r="L1670" s="780"/>
      <c r="M1670" s="780"/>
      <c r="N1670" s="780"/>
      <c r="O1670" s="780"/>
      <c r="P1670" s="780"/>
      <c r="Q1670" s="781"/>
      <c r="R1670" s="778"/>
      <c r="S1670" s="778"/>
      <c r="T1670" s="778"/>
      <c r="U1670" s="778"/>
      <c r="V1670" s="778"/>
      <c r="W1670" s="778"/>
      <c r="X1670" s="778"/>
      <c r="Y1670" s="778"/>
      <c r="Z1670" s="778"/>
      <c r="AA1670" s="778"/>
      <c r="AB1670" s="778"/>
      <c r="AC1670" s="778"/>
      <c r="AD1670" s="778"/>
      <c r="AE1670" s="778"/>
      <c r="AF1670" s="778"/>
      <c r="AG1670" s="778"/>
      <c r="AH1670" s="778"/>
      <c r="AI1670" s="778"/>
      <c r="AJ1670" s="778"/>
      <c r="AK1670" s="778"/>
      <c r="AL1670" s="778"/>
      <c r="AM1670" s="778"/>
      <c r="AN1670" s="778"/>
      <c r="AO1670" s="778"/>
      <c r="AP1670" s="778"/>
      <c r="AQ1670" s="778"/>
      <c r="AR1670" s="778"/>
      <c r="AS1670" s="778"/>
      <c r="AT1670" s="778"/>
      <c r="AU1670" s="778"/>
      <c r="AV1670" s="778"/>
      <c r="AW1670" s="778"/>
      <c r="AX1670" s="778"/>
      <c r="AY1670" s="778"/>
      <c r="AZ1670" s="778"/>
      <c r="BA1670" s="778"/>
      <c r="BB1670" s="778"/>
      <c r="BC1670" s="778"/>
      <c r="BD1670" s="778"/>
      <c r="BE1670" s="778"/>
      <c r="BF1670" s="778"/>
      <c r="BG1670" s="778"/>
      <c r="BH1670" s="778"/>
      <c r="BI1670" s="778"/>
      <c r="BJ1670" s="778"/>
      <c r="BK1670" s="778"/>
      <c r="BL1670" s="778"/>
      <c r="BM1670" s="778"/>
      <c r="BN1670" s="778"/>
      <c r="BO1670" s="778"/>
      <c r="BP1670" s="778"/>
      <c r="BQ1670" s="778"/>
      <c r="BR1670" s="778"/>
      <c r="BS1670" s="778"/>
      <c r="BT1670" s="778"/>
      <c r="BU1670" s="778"/>
      <c r="BV1670" s="778"/>
      <c r="BW1670" s="778"/>
      <c r="BX1670" s="778"/>
      <c r="BY1670" s="778"/>
      <c r="BZ1670" s="778"/>
      <c r="CA1670" s="778"/>
      <c r="CB1670" s="778"/>
      <c r="CC1670" s="778"/>
      <c r="CD1670" s="778"/>
      <c r="CE1670" s="778"/>
      <c r="CF1670" s="778"/>
      <c r="CG1670" s="778"/>
      <c r="CH1670" s="778"/>
      <c r="CI1670" s="778"/>
      <c r="CJ1670" s="778"/>
      <c r="CK1670" s="778"/>
      <c r="CL1670" s="778"/>
      <c r="CM1670" s="778"/>
      <c r="CN1670" s="778"/>
      <c r="CO1670" s="778"/>
      <c r="CP1670" s="778"/>
      <c r="CQ1670" s="778"/>
      <c r="CR1670" s="778"/>
      <c r="CS1670" s="778"/>
      <c r="CT1670" s="778"/>
      <c r="CU1670" s="778"/>
      <c r="CV1670" s="778"/>
      <c r="CW1670" s="778"/>
      <c r="CX1670" s="778"/>
      <c r="CY1670" s="778"/>
      <c r="CZ1670" s="778"/>
      <c r="DA1670" s="778"/>
      <c r="DB1670" s="778"/>
      <c r="DC1670" s="778"/>
      <c r="DD1670" s="778"/>
      <c r="DE1670" s="778"/>
      <c r="DF1670" s="778"/>
      <c r="DG1670" s="778"/>
      <c r="DH1670" s="778"/>
      <c r="DI1670" s="778"/>
      <c r="DJ1670" s="778"/>
      <c r="DK1670" s="778"/>
      <c r="DL1670" s="778"/>
      <c r="DM1670" s="778"/>
      <c r="DN1670" s="778"/>
      <c r="DO1670" s="778"/>
      <c r="DP1670" s="778"/>
      <c r="DQ1670" s="778"/>
      <c r="DR1670" s="778"/>
      <c r="DS1670" s="778"/>
      <c r="DT1670" s="778"/>
      <c r="DU1670" s="778"/>
      <c r="DV1670" s="778"/>
      <c r="DW1670" s="778"/>
      <c r="DX1670" s="778"/>
      <c r="DY1670" s="778"/>
      <c r="DZ1670" s="778"/>
      <c r="EA1670" s="778"/>
      <c r="EB1670" s="778"/>
      <c r="EC1670" s="778"/>
      <c r="ED1670" s="778"/>
      <c r="EE1670" s="778"/>
      <c r="EF1670" s="778"/>
      <c r="EG1670" s="778"/>
      <c r="EH1670" s="778"/>
      <c r="EI1670" s="778"/>
      <c r="EJ1670" s="778"/>
      <c r="EK1670" s="778"/>
      <c r="EL1670" s="778"/>
      <c r="EM1670" s="778"/>
      <c r="EN1670" s="778"/>
      <c r="EO1670" s="778"/>
      <c r="EP1670" s="778"/>
      <c r="EQ1670" s="778"/>
      <c r="ER1670" s="778"/>
      <c r="ES1670" s="778"/>
      <c r="ET1670" s="778"/>
      <c r="EU1670" s="778"/>
      <c r="EV1670" s="778"/>
      <c r="EW1670" s="778"/>
      <c r="EX1670" s="778"/>
      <c r="EY1670" s="778"/>
      <c r="EZ1670" s="778"/>
      <c r="FA1670" s="778"/>
      <c r="FB1670" s="778"/>
      <c r="FC1670" s="778"/>
      <c r="FD1670" s="778"/>
      <c r="FE1670" s="778"/>
      <c r="FF1670" s="778"/>
      <c r="FG1670" s="778"/>
      <c r="FH1670" s="778"/>
      <c r="FI1670" s="778"/>
      <c r="FJ1670" s="778"/>
      <c r="FK1670" s="778"/>
      <c r="FL1670" s="778"/>
      <c r="FM1670" s="778"/>
      <c r="FN1670" s="778"/>
      <c r="FO1670" s="778"/>
      <c r="FP1670" s="778"/>
      <c r="FQ1670" s="778"/>
      <c r="FR1670" s="778"/>
      <c r="FS1670" s="778"/>
      <c r="FT1670" s="778"/>
      <c r="FU1670" s="778"/>
      <c r="FV1670" s="778"/>
      <c r="FW1670" s="778"/>
      <c r="FX1670" s="778"/>
      <c r="FY1670" s="778"/>
      <c r="FZ1670" s="778"/>
      <c r="GA1670" s="778"/>
      <c r="GB1670" s="778"/>
      <c r="GC1670" s="778"/>
      <c r="GD1670" s="778"/>
      <c r="GE1670" s="778"/>
      <c r="GF1670" s="778"/>
      <c r="GG1670" s="778"/>
      <c r="GH1670" s="778"/>
      <c r="GI1670" s="778"/>
      <c r="GJ1670" s="778"/>
      <c r="GK1670" s="778"/>
      <c r="GL1670" s="778"/>
      <c r="GM1670" s="778"/>
      <c r="GN1670" s="778"/>
      <c r="GO1670" s="778"/>
      <c r="GP1670" s="778"/>
      <c r="GQ1670" s="778"/>
      <c r="GR1670" s="778"/>
      <c r="GS1670" s="778"/>
      <c r="GT1670" s="778"/>
      <c r="GU1670" s="778"/>
      <c r="GV1670" s="778"/>
      <c r="GW1670" s="778"/>
      <c r="GX1670" s="778"/>
      <c r="GY1670" s="778"/>
      <c r="GZ1670" s="778"/>
      <c r="HA1670" s="778"/>
      <c r="HB1670" s="778"/>
      <c r="HC1670" s="778"/>
      <c r="HD1670" s="778"/>
      <c r="HE1670" s="778"/>
      <c r="HF1670" s="778"/>
      <c r="HG1670" s="778"/>
      <c r="HH1670" s="778"/>
    </row>
    <row r="1671" spans="1:216" s="782" customFormat="1">
      <c r="A1671" s="779"/>
      <c r="B1671" s="780"/>
      <c r="C1671" s="780"/>
      <c r="D1671" s="780"/>
      <c r="E1671" s="780"/>
      <c r="F1671" s="780"/>
      <c r="G1671" s="780"/>
      <c r="H1671" s="780"/>
      <c r="I1671" s="780"/>
      <c r="J1671" s="780"/>
      <c r="K1671" s="780"/>
      <c r="L1671" s="780"/>
      <c r="M1671" s="780"/>
      <c r="N1671" s="780"/>
      <c r="O1671" s="780"/>
      <c r="P1671" s="780"/>
      <c r="Q1671" s="781"/>
      <c r="R1671" s="778"/>
      <c r="S1671" s="778"/>
      <c r="T1671" s="778"/>
      <c r="U1671" s="778"/>
      <c r="V1671" s="778"/>
      <c r="W1671" s="778"/>
      <c r="X1671" s="778"/>
      <c r="Y1671" s="778"/>
      <c r="Z1671" s="778"/>
      <c r="AA1671" s="778"/>
      <c r="AB1671" s="778"/>
      <c r="AC1671" s="778"/>
      <c r="AD1671" s="778"/>
      <c r="AE1671" s="778"/>
      <c r="AF1671" s="778"/>
      <c r="AG1671" s="778"/>
      <c r="AH1671" s="778"/>
      <c r="AI1671" s="778"/>
      <c r="AJ1671" s="778"/>
      <c r="AK1671" s="778"/>
      <c r="AL1671" s="778"/>
      <c r="AM1671" s="778"/>
      <c r="AN1671" s="778"/>
      <c r="AO1671" s="778"/>
      <c r="AP1671" s="778"/>
      <c r="AQ1671" s="778"/>
      <c r="AR1671" s="778"/>
      <c r="AS1671" s="778"/>
      <c r="AT1671" s="778"/>
      <c r="AU1671" s="778"/>
      <c r="AV1671" s="778"/>
      <c r="AW1671" s="778"/>
      <c r="AX1671" s="778"/>
      <c r="AY1671" s="778"/>
      <c r="AZ1671" s="778"/>
      <c r="BA1671" s="778"/>
      <c r="BB1671" s="778"/>
      <c r="BC1671" s="778"/>
      <c r="BD1671" s="778"/>
      <c r="BE1671" s="778"/>
      <c r="BF1671" s="778"/>
      <c r="BG1671" s="778"/>
      <c r="BH1671" s="778"/>
      <c r="BI1671" s="778"/>
      <c r="BJ1671" s="778"/>
      <c r="BK1671" s="778"/>
      <c r="BL1671" s="778"/>
      <c r="BM1671" s="778"/>
      <c r="BN1671" s="778"/>
      <c r="BO1671" s="778"/>
      <c r="BP1671" s="778"/>
      <c r="BQ1671" s="778"/>
      <c r="BR1671" s="778"/>
      <c r="BS1671" s="778"/>
      <c r="BT1671" s="778"/>
      <c r="BU1671" s="778"/>
      <c r="BV1671" s="778"/>
      <c r="BW1671" s="778"/>
      <c r="BX1671" s="778"/>
      <c r="BY1671" s="778"/>
      <c r="BZ1671" s="778"/>
      <c r="CA1671" s="778"/>
      <c r="CB1671" s="778"/>
      <c r="CC1671" s="778"/>
      <c r="CD1671" s="778"/>
      <c r="CE1671" s="778"/>
      <c r="CF1671" s="778"/>
      <c r="CG1671" s="778"/>
      <c r="CH1671" s="778"/>
      <c r="CI1671" s="778"/>
      <c r="CJ1671" s="778"/>
      <c r="CK1671" s="778"/>
      <c r="CL1671" s="778"/>
      <c r="CM1671" s="778"/>
      <c r="CN1671" s="778"/>
      <c r="CO1671" s="778"/>
      <c r="CP1671" s="778"/>
      <c r="CQ1671" s="778"/>
      <c r="CR1671" s="778"/>
      <c r="CS1671" s="778"/>
      <c r="CT1671" s="778"/>
      <c r="CU1671" s="778"/>
      <c r="CV1671" s="778"/>
      <c r="CW1671" s="778"/>
      <c r="CX1671" s="778"/>
      <c r="CY1671" s="778"/>
      <c r="CZ1671" s="778"/>
      <c r="DA1671" s="778"/>
      <c r="DB1671" s="778"/>
      <c r="DC1671" s="778"/>
      <c r="DD1671" s="778"/>
      <c r="DE1671" s="778"/>
      <c r="DF1671" s="778"/>
      <c r="DG1671" s="778"/>
      <c r="DH1671" s="778"/>
      <c r="DI1671" s="778"/>
      <c r="DJ1671" s="778"/>
      <c r="DK1671" s="778"/>
      <c r="DL1671" s="778"/>
      <c r="DM1671" s="778"/>
      <c r="DN1671" s="778"/>
      <c r="DO1671" s="778"/>
      <c r="DP1671" s="778"/>
      <c r="DQ1671" s="778"/>
      <c r="DR1671" s="778"/>
      <c r="DS1671" s="778"/>
      <c r="DT1671" s="778"/>
      <c r="DU1671" s="778"/>
      <c r="DV1671" s="778"/>
      <c r="DW1671" s="778"/>
      <c r="DX1671" s="778"/>
      <c r="DY1671" s="778"/>
      <c r="DZ1671" s="778"/>
      <c r="EA1671" s="778"/>
      <c r="EB1671" s="778"/>
      <c r="EC1671" s="778"/>
      <c r="ED1671" s="778"/>
      <c r="EE1671" s="778"/>
      <c r="EF1671" s="778"/>
      <c r="EG1671" s="778"/>
      <c r="EH1671" s="778"/>
      <c r="EI1671" s="778"/>
      <c r="EJ1671" s="778"/>
      <c r="EK1671" s="778"/>
      <c r="EL1671" s="778"/>
      <c r="EM1671" s="778"/>
      <c r="EN1671" s="778"/>
      <c r="EO1671" s="778"/>
      <c r="EP1671" s="778"/>
      <c r="EQ1671" s="778"/>
      <c r="ER1671" s="778"/>
      <c r="ES1671" s="778"/>
      <c r="ET1671" s="778"/>
      <c r="EU1671" s="778"/>
      <c r="EV1671" s="778"/>
      <c r="EW1671" s="778"/>
      <c r="EX1671" s="778"/>
      <c r="EY1671" s="778"/>
      <c r="EZ1671" s="778"/>
      <c r="FA1671" s="778"/>
      <c r="FB1671" s="778"/>
      <c r="FC1671" s="778"/>
      <c r="FD1671" s="778"/>
      <c r="FE1671" s="778"/>
      <c r="FF1671" s="778"/>
      <c r="FG1671" s="778"/>
      <c r="FH1671" s="778"/>
      <c r="FI1671" s="778"/>
      <c r="FJ1671" s="778"/>
      <c r="FK1671" s="778"/>
      <c r="FL1671" s="778"/>
      <c r="FM1671" s="778"/>
      <c r="FN1671" s="778"/>
      <c r="FO1671" s="778"/>
      <c r="FP1671" s="778"/>
      <c r="FQ1671" s="778"/>
      <c r="FR1671" s="778"/>
      <c r="FS1671" s="778"/>
      <c r="FT1671" s="778"/>
      <c r="FU1671" s="778"/>
      <c r="FV1671" s="778"/>
      <c r="FW1671" s="778"/>
      <c r="FX1671" s="778"/>
      <c r="FY1671" s="778"/>
      <c r="FZ1671" s="778"/>
      <c r="GA1671" s="778"/>
      <c r="GB1671" s="778"/>
      <c r="GC1671" s="778"/>
      <c r="GD1671" s="778"/>
      <c r="GE1671" s="778"/>
      <c r="GF1671" s="778"/>
      <c r="GG1671" s="778"/>
      <c r="GH1671" s="778"/>
      <c r="GI1671" s="778"/>
      <c r="GJ1671" s="778"/>
      <c r="GK1671" s="778"/>
      <c r="GL1671" s="778"/>
      <c r="GM1671" s="778"/>
      <c r="GN1671" s="778"/>
      <c r="GO1671" s="778"/>
      <c r="GP1671" s="778"/>
      <c r="GQ1671" s="778"/>
      <c r="GR1671" s="778"/>
      <c r="GS1671" s="778"/>
      <c r="GT1671" s="778"/>
      <c r="GU1671" s="778"/>
      <c r="GV1671" s="778"/>
      <c r="GW1671" s="778"/>
      <c r="GX1671" s="778"/>
      <c r="GY1671" s="778"/>
      <c r="GZ1671" s="778"/>
      <c r="HA1671" s="778"/>
      <c r="HB1671" s="778"/>
      <c r="HC1671" s="778"/>
      <c r="HD1671" s="778"/>
      <c r="HE1671" s="778"/>
      <c r="HF1671" s="778"/>
      <c r="HG1671" s="778"/>
      <c r="HH1671" s="778"/>
    </row>
    <row r="1672" spans="1:216" s="782" customFormat="1">
      <c r="A1672" s="779"/>
      <c r="B1672" s="780"/>
      <c r="C1672" s="780"/>
      <c r="D1672" s="780"/>
      <c r="E1672" s="780"/>
      <c r="F1672" s="780"/>
      <c r="G1672" s="780"/>
      <c r="H1672" s="780"/>
      <c r="I1672" s="780"/>
      <c r="J1672" s="780"/>
      <c r="K1672" s="780"/>
      <c r="L1672" s="780"/>
      <c r="M1672" s="780"/>
      <c r="N1672" s="780"/>
      <c r="O1672" s="780"/>
      <c r="P1672" s="780"/>
      <c r="Q1672" s="781"/>
      <c r="R1672" s="778"/>
      <c r="S1672" s="778"/>
      <c r="T1672" s="778"/>
      <c r="U1672" s="778"/>
      <c r="V1672" s="778"/>
      <c r="W1672" s="778"/>
      <c r="X1672" s="778"/>
      <c r="Y1672" s="778"/>
      <c r="Z1672" s="778"/>
      <c r="AA1672" s="778"/>
      <c r="AB1672" s="778"/>
      <c r="AC1672" s="778"/>
      <c r="AD1672" s="778"/>
      <c r="AE1672" s="778"/>
      <c r="AF1672" s="778"/>
      <c r="AG1672" s="778"/>
      <c r="AH1672" s="778"/>
      <c r="AI1672" s="778"/>
      <c r="AJ1672" s="778"/>
      <c r="AK1672" s="778"/>
      <c r="AL1672" s="778"/>
      <c r="AM1672" s="778"/>
      <c r="AN1672" s="778"/>
      <c r="AO1672" s="778"/>
      <c r="AP1672" s="778"/>
      <c r="AQ1672" s="778"/>
      <c r="AR1672" s="778"/>
      <c r="AS1672" s="778"/>
      <c r="AT1672" s="778"/>
      <c r="AU1672" s="778"/>
      <c r="AV1672" s="778"/>
      <c r="AW1672" s="778"/>
      <c r="AX1672" s="778"/>
      <c r="AY1672" s="778"/>
      <c r="AZ1672" s="778"/>
      <c r="BA1672" s="778"/>
      <c r="BB1672" s="778"/>
      <c r="BC1672" s="778"/>
      <c r="BD1672" s="778"/>
      <c r="BE1672" s="778"/>
      <c r="BF1672" s="778"/>
      <c r="BG1672" s="778"/>
      <c r="BH1672" s="778"/>
      <c r="BI1672" s="778"/>
      <c r="BJ1672" s="778"/>
      <c r="BK1672" s="778"/>
      <c r="BL1672" s="778"/>
      <c r="BM1672" s="778"/>
      <c r="BN1672" s="778"/>
      <c r="BO1672" s="778"/>
      <c r="BP1672" s="778"/>
      <c r="BQ1672" s="778"/>
      <c r="BR1672" s="778"/>
      <c r="BS1672" s="778"/>
      <c r="BT1672" s="778"/>
      <c r="BU1672" s="778"/>
      <c r="BV1672" s="778"/>
      <c r="BW1672" s="778"/>
      <c r="BX1672" s="778"/>
      <c r="BY1672" s="778"/>
      <c r="BZ1672" s="778"/>
      <c r="CA1672" s="778"/>
      <c r="CB1672" s="778"/>
      <c r="CC1672" s="778"/>
      <c r="CD1672" s="778"/>
      <c r="CE1672" s="778"/>
      <c r="CF1672" s="778"/>
      <c r="CG1672" s="778"/>
      <c r="CH1672" s="778"/>
      <c r="CI1672" s="778"/>
      <c r="CJ1672" s="778"/>
      <c r="CK1672" s="778"/>
      <c r="CL1672" s="778"/>
      <c r="CM1672" s="778"/>
      <c r="CN1672" s="778"/>
      <c r="CO1672" s="778"/>
      <c r="CP1672" s="778"/>
      <c r="CQ1672" s="778"/>
      <c r="CR1672" s="778"/>
      <c r="CS1672" s="778"/>
      <c r="CT1672" s="778"/>
      <c r="CU1672" s="778"/>
      <c r="CV1672" s="778"/>
      <c r="CW1672" s="778"/>
      <c r="CX1672" s="778"/>
      <c r="CY1672" s="778"/>
      <c r="CZ1672" s="778"/>
      <c r="DA1672" s="778"/>
      <c r="DB1672" s="778"/>
      <c r="DC1672" s="778"/>
      <c r="DD1672" s="778"/>
      <c r="DE1672" s="778"/>
      <c r="DF1672" s="778"/>
      <c r="DG1672" s="778"/>
      <c r="DH1672" s="778"/>
      <c r="DI1672" s="778"/>
      <c r="DJ1672" s="778"/>
      <c r="DK1672" s="778"/>
      <c r="DL1672" s="778"/>
      <c r="DM1672" s="778"/>
      <c r="DN1672" s="778"/>
      <c r="DO1672" s="778"/>
      <c r="DP1672" s="778"/>
      <c r="DQ1672" s="778"/>
      <c r="DR1672" s="778"/>
      <c r="DS1672" s="778"/>
      <c r="DT1672" s="778"/>
      <c r="DU1672" s="778"/>
      <c r="DV1672" s="778"/>
      <c r="DW1672" s="778"/>
      <c r="DX1672" s="778"/>
      <c r="DY1672" s="778"/>
      <c r="DZ1672" s="778"/>
      <c r="EA1672" s="778"/>
      <c r="EB1672" s="778"/>
      <c r="EC1672" s="778"/>
      <c r="ED1672" s="778"/>
      <c r="EE1672" s="778"/>
      <c r="EF1672" s="778"/>
      <c r="EG1672" s="778"/>
      <c r="EH1672" s="778"/>
      <c r="EI1672" s="778"/>
      <c r="EJ1672" s="778"/>
      <c r="EK1672" s="778"/>
      <c r="EL1672" s="778"/>
      <c r="EM1672" s="778"/>
      <c r="EN1672" s="778"/>
      <c r="EO1672" s="778"/>
      <c r="EP1672" s="778"/>
      <c r="EQ1672" s="778"/>
      <c r="ER1672" s="778"/>
      <c r="ES1672" s="778"/>
      <c r="ET1672" s="778"/>
      <c r="EU1672" s="778"/>
      <c r="EV1672" s="778"/>
      <c r="EW1672" s="778"/>
      <c r="EX1672" s="778"/>
      <c r="EY1672" s="778"/>
      <c r="EZ1672" s="778"/>
      <c r="FA1672" s="778"/>
      <c r="FB1672" s="778"/>
      <c r="FC1672" s="778"/>
      <c r="FD1672" s="778"/>
      <c r="FE1672" s="778"/>
      <c r="FF1672" s="778"/>
      <c r="FG1672" s="778"/>
      <c r="FH1672" s="778"/>
      <c r="FI1672" s="778"/>
      <c r="FJ1672" s="778"/>
      <c r="FK1672" s="778"/>
      <c r="FL1672" s="778"/>
      <c r="FM1672" s="778"/>
      <c r="FN1672" s="778"/>
      <c r="FO1672" s="778"/>
      <c r="FP1672" s="778"/>
      <c r="FQ1672" s="778"/>
      <c r="FR1672" s="778"/>
      <c r="FS1672" s="778"/>
      <c r="FT1672" s="778"/>
      <c r="FU1672" s="778"/>
      <c r="FV1672" s="778"/>
      <c r="FW1672" s="778"/>
      <c r="FX1672" s="778"/>
      <c r="FY1672" s="778"/>
      <c r="FZ1672" s="778"/>
      <c r="GA1672" s="778"/>
      <c r="GB1672" s="778"/>
      <c r="GC1672" s="778"/>
      <c r="GD1672" s="778"/>
      <c r="GE1672" s="778"/>
      <c r="GF1672" s="778"/>
      <c r="GG1672" s="778"/>
      <c r="GH1672" s="778"/>
      <c r="GI1672" s="778"/>
      <c r="GJ1672" s="778"/>
      <c r="GK1672" s="778"/>
      <c r="GL1672" s="778"/>
      <c r="GM1672" s="778"/>
      <c r="GN1672" s="778"/>
      <c r="GO1672" s="778"/>
      <c r="GP1672" s="778"/>
      <c r="GQ1672" s="778"/>
      <c r="GR1672" s="778"/>
      <c r="GS1672" s="778"/>
      <c r="GT1672" s="778"/>
      <c r="GU1672" s="778"/>
      <c r="GV1672" s="778"/>
      <c r="GW1672" s="778"/>
      <c r="GX1672" s="778"/>
      <c r="GY1672" s="778"/>
      <c r="GZ1672" s="778"/>
      <c r="HA1672" s="778"/>
      <c r="HB1672" s="778"/>
      <c r="HC1672" s="778"/>
      <c r="HD1672" s="778"/>
      <c r="HE1672" s="778"/>
      <c r="HF1672" s="778"/>
      <c r="HG1672" s="778"/>
      <c r="HH1672" s="778"/>
    </row>
    <row r="1673" spans="1:216" s="782" customFormat="1">
      <c r="A1673" s="779"/>
      <c r="B1673" s="780"/>
      <c r="C1673" s="780"/>
      <c r="D1673" s="780"/>
      <c r="E1673" s="780"/>
      <c r="F1673" s="780"/>
      <c r="G1673" s="780"/>
      <c r="H1673" s="780"/>
      <c r="I1673" s="780"/>
      <c r="J1673" s="780"/>
      <c r="K1673" s="780"/>
      <c r="L1673" s="780"/>
      <c r="M1673" s="780"/>
      <c r="N1673" s="780"/>
      <c r="O1673" s="780"/>
      <c r="P1673" s="780"/>
      <c r="Q1673" s="781"/>
      <c r="R1673" s="778"/>
      <c r="S1673" s="778"/>
      <c r="T1673" s="778"/>
      <c r="U1673" s="778"/>
      <c r="V1673" s="778"/>
      <c r="W1673" s="778"/>
      <c r="X1673" s="778"/>
      <c r="Y1673" s="778"/>
      <c r="Z1673" s="778"/>
      <c r="AA1673" s="778"/>
      <c r="AB1673" s="778"/>
      <c r="AC1673" s="778"/>
      <c r="AD1673" s="778"/>
      <c r="AE1673" s="778"/>
      <c r="AF1673" s="778"/>
      <c r="AG1673" s="778"/>
      <c r="AH1673" s="778"/>
      <c r="AI1673" s="778"/>
      <c r="AJ1673" s="778"/>
      <c r="AK1673" s="778"/>
      <c r="AL1673" s="778"/>
      <c r="AM1673" s="778"/>
      <c r="AN1673" s="778"/>
      <c r="AO1673" s="778"/>
      <c r="AP1673" s="778"/>
      <c r="AQ1673" s="778"/>
      <c r="AR1673" s="778"/>
      <c r="AS1673" s="778"/>
      <c r="AT1673" s="778"/>
      <c r="AU1673" s="778"/>
      <c r="AV1673" s="778"/>
      <c r="AW1673" s="778"/>
      <c r="AX1673" s="778"/>
      <c r="AY1673" s="778"/>
      <c r="AZ1673" s="778"/>
      <c r="BA1673" s="778"/>
      <c r="BB1673" s="778"/>
      <c r="BC1673" s="778"/>
      <c r="BD1673" s="778"/>
      <c r="BE1673" s="778"/>
      <c r="BF1673" s="778"/>
      <c r="BG1673" s="778"/>
      <c r="BH1673" s="778"/>
      <c r="BI1673" s="778"/>
      <c r="BJ1673" s="778"/>
      <c r="BK1673" s="778"/>
      <c r="BL1673" s="778"/>
      <c r="BM1673" s="778"/>
      <c r="BN1673" s="778"/>
      <c r="BO1673" s="778"/>
      <c r="BP1673" s="778"/>
      <c r="BQ1673" s="778"/>
      <c r="BR1673" s="778"/>
      <c r="BS1673" s="778"/>
      <c r="BT1673" s="778"/>
      <c r="BU1673" s="778"/>
      <c r="BV1673" s="778"/>
      <c r="BW1673" s="778"/>
      <c r="BX1673" s="778"/>
      <c r="BY1673" s="778"/>
      <c r="BZ1673" s="778"/>
      <c r="CA1673" s="778"/>
      <c r="CB1673" s="778"/>
      <c r="CC1673" s="778"/>
      <c r="CD1673" s="778"/>
      <c r="CE1673" s="778"/>
      <c r="CF1673" s="778"/>
      <c r="CG1673" s="778"/>
      <c r="CH1673" s="778"/>
      <c r="CI1673" s="778"/>
      <c r="CJ1673" s="778"/>
      <c r="CK1673" s="778"/>
      <c r="CL1673" s="778"/>
      <c r="CM1673" s="778"/>
      <c r="CN1673" s="778"/>
      <c r="CO1673" s="778"/>
      <c r="CP1673" s="778"/>
      <c r="CQ1673" s="778"/>
      <c r="CR1673" s="778"/>
      <c r="CS1673" s="778"/>
      <c r="CT1673" s="778"/>
      <c r="CU1673" s="778"/>
      <c r="CV1673" s="778"/>
      <c r="CW1673" s="778"/>
      <c r="CX1673" s="778"/>
      <c r="CY1673" s="778"/>
      <c r="CZ1673" s="778"/>
      <c r="DA1673" s="778"/>
      <c r="DB1673" s="778"/>
      <c r="DC1673" s="778"/>
      <c r="DD1673" s="778"/>
      <c r="DE1673" s="778"/>
      <c r="DF1673" s="778"/>
      <c r="DG1673" s="778"/>
      <c r="DH1673" s="778"/>
      <c r="DI1673" s="778"/>
      <c r="DJ1673" s="778"/>
      <c r="DK1673" s="778"/>
      <c r="DL1673" s="778"/>
      <c r="DM1673" s="778"/>
      <c r="DN1673" s="778"/>
      <c r="DO1673" s="778"/>
      <c r="DP1673" s="778"/>
      <c r="DQ1673" s="778"/>
      <c r="DR1673" s="778"/>
      <c r="DS1673" s="778"/>
      <c r="DT1673" s="778"/>
      <c r="DU1673" s="778"/>
      <c r="DV1673" s="778"/>
      <c r="DW1673" s="778"/>
      <c r="DX1673" s="778"/>
      <c r="DY1673" s="778"/>
      <c r="DZ1673" s="778"/>
      <c r="EA1673" s="778"/>
      <c r="EB1673" s="778"/>
      <c r="EC1673" s="778"/>
      <c r="ED1673" s="778"/>
      <c r="EE1673" s="778"/>
      <c r="EF1673" s="778"/>
      <c r="EG1673" s="778"/>
      <c r="EH1673" s="778"/>
      <c r="EI1673" s="778"/>
      <c r="EJ1673" s="778"/>
      <c r="EK1673" s="778"/>
      <c r="EL1673" s="778"/>
      <c r="EM1673" s="778"/>
      <c r="EN1673" s="778"/>
      <c r="EO1673" s="778"/>
      <c r="EP1673" s="778"/>
      <c r="EQ1673" s="778"/>
      <c r="ER1673" s="778"/>
      <c r="ES1673" s="778"/>
      <c r="ET1673" s="778"/>
      <c r="EU1673" s="778"/>
      <c r="EV1673" s="778"/>
      <c r="EW1673" s="778"/>
      <c r="EX1673" s="778"/>
      <c r="EY1673" s="778"/>
      <c r="EZ1673" s="778"/>
      <c r="FA1673" s="778"/>
      <c r="FB1673" s="778"/>
      <c r="FC1673" s="778"/>
      <c r="FD1673" s="778"/>
      <c r="FE1673" s="778"/>
      <c r="FF1673" s="778"/>
      <c r="FG1673" s="778"/>
      <c r="FH1673" s="778"/>
      <c r="FI1673" s="778"/>
      <c r="FJ1673" s="778"/>
      <c r="FK1673" s="778"/>
      <c r="FL1673" s="778"/>
      <c r="FM1673" s="778"/>
      <c r="FN1673" s="778"/>
      <c r="FO1673" s="778"/>
      <c r="FP1673" s="778"/>
      <c r="FQ1673" s="778"/>
      <c r="FR1673" s="778"/>
      <c r="FS1673" s="778"/>
      <c r="FT1673" s="778"/>
      <c r="FU1673" s="778"/>
      <c r="FV1673" s="778"/>
      <c r="FW1673" s="778"/>
      <c r="FX1673" s="778"/>
      <c r="FY1673" s="778"/>
      <c r="FZ1673" s="778"/>
      <c r="GA1673" s="778"/>
      <c r="GB1673" s="778"/>
      <c r="GC1673" s="778"/>
      <c r="GD1673" s="778"/>
      <c r="GE1673" s="778"/>
      <c r="GF1673" s="778"/>
      <c r="GG1673" s="778"/>
      <c r="GH1673" s="778"/>
      <c r="GI1673" s="778"/>
      <c r="GJ1673" s="778"/>
      <c r="GK1673" s="778"/>
      <c r="GL1673" s="778"/>
      <c r="GM1673" s="778"/>
      <c r="GN1673" s="778"/>
      <c r="GO1673" s="778"/>
      <c r="GP1673" s="778"/>
      <c r="GQ1673" s="778"/>
      <c r="GR1673" s="778"/>
      <c r="GS1673" s="778"/>
      <c r="GT1673" s="778"/>
      <c r="GU1673" s="778"/>
      <c r="GV1673" s="778"/>
      <c r="GW1673" s="778"/>
      <c r="GX1673" s="778"/>
      <c r="GY1673" s="778"/>
      <c r="GZ1673" s="778"/>
      <c r="HA1673" s="778"/>
      <c r="HB1673" s="778"/>
      <c r="HC1673" s="778"/>
      <c r="HD1673" s="778"/>
      <c r="HE1673" s="778"/>
      <c r="HF1673" s="778"/>
      <c r="HG1673" s="778"/>
      <c r="HH1673" s="778"/>
    </row>
    <row r="1674" spans="1:216" s="782" customFormat="1">
      <c r="A1674" s="779"/>
      <c r="B1674" s="780"/>
      <c r="C1674" s="780"/>
      <c r="D1674" s="780"/>
      <c r="E1674" s="780"/>
      <c r="F1674" s="780"/>
      <c r="G1674" s="780"/>
      <c r="H1674" s="780"/>
      <c r="I1674" s="780"/>
      <c r="J1674" s="780"/>
      <c r="K1674" s="780"/>
      <c r="L1674" s="780"/>
      <c r="M1674" s="780"/>
      <c r="N1674" s="780"/>
      <c r="O1674" s="780"/>
      <c r="P1674" s="780"/>
      <c r="Q1674" s="781"/>
      <c r="R1674" s="778"/>
      <c r="S1674" s="778"/>
      <c r="T1674" s="778"/>
      <c r="U1674" s="778"/>
      <c r="V1674" s="778"/>
      <c r="W1674" s="778"/>
      <c r="X1674" s="778"/>
      <c r="Y1674" s="778"/>
      <c r="Z1674" s="778"/>
      <c r="AA1674" s="778"/>
      <c r="AB1674" s="778"/>
      <c r="AC1674" s="778"/>
      <c r="AD1674" s="778"/>
      <c r="AE1674" s="778"/>
      <c r="AF1674" s="778"/>
      <c r="AG1674" s="778"/>
      <c r="AH1674" s="778"/>
      <c r="AI1674" s="778"/>
      <c r="AJ1674" s="778"/>
      <c r="AK1674" s="778"/>
      <c r="AL1674" s="778"/>
      <c r="AM1674" s="778"/>
      <c r="AN1674" s="778"/>
      <c r="AO1674" s="778"/>
      <c r="AP1674" s="778"/>
      <c r="AQ1674" s="778"/>
      <c r="AR1674" s="778"/>
      <c r="AS1674" s="778"/>
      <c r="AT1674" s="778"/>
      <c r="AU1674" s="778"/>
      <c r="AV1674" s="778"/>
      <c r="AW1674" s="778"/>
      <c r="AX1674" s="778"/>
      <c r="AY1674" s="778"/>
      <c r="AZ1674" s="778"/>
      <c r="BA1674" s="778"/>
      <c r="BB1674" s="778"/>
      <c r="BC1674" s="778"/>
      <c r="BD1674" s="778"/>
      <c r="BE1674" s="778"/>
      <c r="BF1674" s="778"/>
      <c r="BG1674" s="778"/>
      <c r="BH1674" s="778"/>
      <c r="BI1674" s="778"/>
      <c r="BJ1674" s="778"/>
      <c r="BK1674" s="778"/>
      <c r="BL1674" s="778"/>
      <c r="BM1674" s="778"/>
      <c r="BN1674" s="778"/>
      <c r="BO1674" s="778"/>
      <c r="BP1674" s="778"/>
      <c r="BQ1674" s="778"/>
      <c r="BR1674" s="778"/>
      <c r="BS1674" s="778"/>
      <c r="BT1674" s="778"/>
      <c r="BU1674" s="778"/>
      <c r="BV1674" s="778"/>
      <c r="BW1674" s="778"/>
      <c r="BX1674" s="778"/>
      <c r="BY1674" s="778"/>
      <c r="BZ1674" s="778"/>
      <c r="CA1674" s="778"/>
      <c r="CB1674" s="778"/>
      <c r="CC1674" s="778"/>
      <c r="CD1674" s="778"/>
      <c r="CE1674" s="778"/>
      <c r="CF1674" s="778"/>
      <c r="CG1674" s="778"/>
      <c r="CH1674" s="778"/>
      <c r="CI1674" s="778"/>
      <c r="CJ1674" s="778"/>
      <c r="CK1674" s="778"/>
      <c r="CL1674" s="778"/>
      <c r="CM1674" s="778"/>
      <c r="CN1674" s="778"/>
      <c r="CO1674" s="778"/>
      <c r="CP1674" s="778"/>
      <c r="CQ1674" s="778"/>
      <c r="CR1674" s="778"/>
      <c r="CS1674" s="778"/>
      <c r="CT1674" s="778"/>
      <c r="CU1674" s="778"/>
      <c r="CV1674" s="778"/>
      <c r="CW1674" s="778"/>
      <c r="CX1674" s="778"/>
      <c r="CY1674" s="778"/>
      <c r="CZ1674" s="778"/>
      <c r="DA1674" s="778"/>
      <c r="DB1674" s="778"/>
      <c r="DC1674" s="778"/>
      <c r="DD1674" s="778"/>
      <c r="DE1674" s="778"/>
      <c r="DF1674" s="778"/>
      <c r="DG1674" s="778"/>
      <c r="DH1674" s="778"/>
      <c r="DI1674" s="778"/>
      <c r="DJ1674" s="778"/>
      <c r="DK1674" s="778"/>
      <c r="DL1674" s="778"/>
      <c r="DM1674" s="778"/>
      <c r="DN1674" s="778"/>
      <c r="DO1674" s="778"/>
      <c r="DP1674" s="778"/>
      <c r="DQ1674" s="778"/>
      <c r="DR1674" s="778"/>
      <c r="DS1674" s="778"/>
      <c r="DT1674" s="778"/>
      <c r="DU1674" s="778"/>
      <c r="DV1674" s="778"/>
      <c r="DW1674" s="778"/>
      <c r="DX1674" s="778"/>
      <c r="DY1674" s="778"/>
      <c r="DZ1674" s="778"/>
      <c r="EA1674" s="778"/>
      <c r="EB1674" s="778"/>
      <c r="EC1674" s="778"/>
      <c r="ED1674" s="778"/>
      <c r="EE1674" s="778"/>
      <c r="EF1674" s="778"/>
      <c r="EG1674" s="778"/>
      <c r="EH1674" s="778"/>
      <c r="EI1674" s="778"/>
      <c r="EJ1674" s="778"/>
      <c r="EK1674" s="778"/>
      <c r="EL1674" s="778"/>
      <c r="EM1674" s="778"/>
      <c r="EN1674" s="778"/>
      <c r="EO1674" s="778"/>
      <c r="EP1674" s="778"/>
      <c r="EQ1674" s="778"/>
      <c r="ER1674" s="778"/>
      <c r="ES1674" s="778"/>
      <c r="ET1674" s="778"/>
      <c r="EU1674" s="778"/>
      <c r="EV1674" s="778"/>
      <c r="EW1674" s="778"/>
      <c r="EX1674" s="778"/>
      <c r="EY1674" s="778"/>
      <c r="EZ1674" s="778"/>
      <c r="FA1674" s="778"/>
      <c r="FB1674" s="778"/>
      <c r="FC1674" s="778"/>
      <c r="FD1674" s="778"/>
      <c r="FE1674" s="778"/>
      <c r="FF1674" s="778"/>
      <c r="FG1674" s="778"/>
      <c r="FH1674" s="778"/>
      <c r="FI1674" s="778"/>
      <c r="FJ1674" s="778"/>
      <c r="FK1674" s="778"/>
      <c r="FL1674" s="778"/>
      <c r="FM1674" s="778"/>
      <c r="FN1674" s="778"/>
      <c r="FO1674" s="778"/>
      <c r="FP1674" s="778"/>
      <c r="FQ1674" s="778"/>
      <c r="FR1674" s="778"/>
      <c r="FS1674" s="778"/>
      <c r="FT1674" s="778"/>
      <c r="FU1674" s="778"/>
      <c r="FV1674" s="778"/>
      <c r="FW1674" s="778"/>
      <c r="FX1674" s="778"/>
      <c r="FY1674" s="778"/>
      <c r="FZ1674" s="778"/>
      <c r="GA1674" s="778"/>
      <c r="GB1674" s="778"/>
      <c r="GC1674" s="778"/>
      <c r="GD1674" s="778"/>
      <c r="GE1674" s="778"/>
      <c r="GF1674" s="778"/>
      <c r="GG1674" s="778"/>
      <c r="GH1674" s="778"/>
      <c r="GI1674" s="778"/>
      <c r="GJ1674" s="778"/>
      <c r="GK1674" s="778"/>
      <c r="GL1674" s="778"/>
      <c r="GM1674" s="778"/>
      <c r="GN1674" s="778"/>
      <c r="GO1674" s="778"/>
      <c r="GP1674" s="778"/>
      <c r="GQ1674" s="778"/>
      <c r="GR1674" s="778"/>
      <c r="GS1674" s="778"/>
      <c r="GT1674" s="778"/>
      <c r="GU1674" s="778"/>
      <c r="GV1674" s="778"/>
      <c r="GW1674" s="778"/>
      <c r="GX1674" s="778"/>
      <c r="GY1674" s="778"/>
      <c r="GZ1674" s="778"/>
      <c r="HA1674" s="778"/>
      <c r="HB1674" s="778"/>
      <c r="HC1674" s="778"/>
      <c r="HD1674" s="778"/>
      <c r="HE1674" s="778"/>
      <c r="HF1674" s="778"/>
      <c r="HG1674" s="778"/>
      <c r="HH1674" s="778"/>
    </row>
    <row r="1675" spans="1:216" s="782" customFormat="1">
      <c r="A1675" s="779"/>
      <c r="B1675" s="780"/>
      <c r="C1675" s="780"/>
      <c r="D1675" s="780"/>
      <c r="E1675" s="780"/>
      <c r="F1675" s="780"/>
      <c r="G1675" s="780"/>
      <c r="H1675" s="780"/>
      <c r="I1675" s="780"/>
      <c r="J1675" s="780"/>
      <c r="K1675" s="780"/>
      <c r="L1675" s="780"/>
      <c r="M1675" s="780"/>
      <c r="N1675" s="780"/>
      <c r="O1675" s="780"/>
      <c r="P1675" s="780"/>
      <c r="Q1675" s="781"/>
      <c r="R1675" s="778"/>
      <c r="S1675" s="778"/>
      <c r="T1675" s="778"/>
      <c r="U1675" s="778"/>
      <c r="V1675" s="778"/>
      <c r="W1675" s="778"/>
      <c r="X1675" s="778"/>
      <c r="Y1675" s="778"/>
      <c r="Z1675" s="778"/>
      <c r="AA1675" s="778"/>
      <c r="AB1675" s="778"/>
      <c r="AC1675" s="778"/>
      <c r="AD1675" s="778"/>
      <c r="AE1675" s="778"/>
      <c r="AF1675" s="778"/>
      <c r="AG1675" s="778"/>
      <c r="AH1675" s="778"/>
      <c r="AI1675" s="778"/>
      <c r="AJ1675" s="778"/>
      <c r="AK1675" s="778"/>
      <c r="AL1675" s="778"/>
      <c r="AM1675" s="778"/>
      <c r="AN1675" s="778"/>
      <c r="AO1675" s="778"/>
      <c r="AP1675" s="778"/>
      <c r="AQ1675" s="778"/>
      <c r="AR1675" s="778"/>
      <c r="AS1675" s="778"/>
      <c r="AT1675" s="778"/>
      <c r="AU1675" s="778"/>
      <c r="AV1675" s="778"/>
      <c r="AW1675" s="778"/>
      <c r="AX1675" s="778"/>
      <c r="AY1675" s="778"/>
      <c r="AZ1675" s="778"/>
      <c r="BA1675" s="778"/>
      <c r="BB1675" s="778"/>
      <c r="BC1675" s="778"/>
      <c r="BD1675" s="778"/>
      <c r="BE1675" s="778"/>
      <c r="BF1675" s="778"/>
      <c r="BG1675" s="778"/>
      <c r="BH1675" s="778"/>
      <c r="BI1675" s="778"/>
      <c r="BJ1675" s="778"/>
      <c r="BK1675" s="778"/>
      <c r="BL1675" s="778"/>
      <c r="BM1675" s="778"/>
      <c r="BN1675" s="778"/>
      <c r="BO1675" s="778"/>
      <c r="BP1675" s="778"/>
      <c r="BQ1675" s="778"/>
      <c r="BR1675" s="778"/>
      <c r="BS1675" s="778"/>
      <c r="BT1675" s="778"/>
      <c r="BU1675" s="778"/>
      <c r="BV1675" s="778"/>
      <c r="BW1675" s="778"/>
      <c r="BX1675" s="778"/>
      <c r="BY1675" s="778"/>
      <c r="BZ1675" s="778"/>
      <c r="CA1675" s="778"/>
      <c r="CB1675" s="778"/>
      <c r="CC1675" s="778"/>
      <c r="CD1675" s="778"/>
      <c r="CE1675" s="778"/>
      <c r="CF1675" s="778"/>
      <c r="CG1675" s="778"/>
      <c r="CH1675" s="778"/>
      <c r="CI1675" s="778"/>
      <c r="CJ1675" s="778"/>
      <c r="CK1675" s="778"/>
      <c r="CL1675" s="778"/>
      <c r="CM1675" s="778"/>
      <c r="CN1675" s="778"/>
      <c r="CO1675" s="778"/>
      <c r="CP1675" s="778"/>
      <c r="CQ1675" s="778"/>
      <c r="CR1675" s="778"/>
      <c r="CS1675" s="778"/>
      <c r="CT1675" s="778"/>
      <c r="CU1675" s="778"/>
      <c r="CV1675" s="778"/>
      <c r="CW1675" s="778"/>
      <c r="CX1675" s="778"/>
      <c r="CY1675" s="778"/>
      <c r="CZ1675" s="778"/>
      <c r="DA1675" s="778"/>
      <c r="DB1675" s="778"/>
      <c r="DC1675" s="778"/>
      <c r="DD1675" s="778"/>
      <c r="DE1675" s="778"/>
      <c r="DF1675" s="778"/>
      <c r="DG1675" s="778"/>
      <c r="DH1675" s="778"/>
      <c r="DI1675" s="778"/>
      <c r="DJ1675" s="778"/>
      <c r="DK1675" s="778"/>
      <c r="DL1675" s="778"/>
      <c r="DM1675" s="778"/>
      <c r="DN1675" s="778"/>
      <c r="DO1675" s="778"/>
      <c r="DP1675" s="778"/>
      <c r="DQ1675" s="778"/>
      <c r="DR1675" s="778"/>
      <c r="DS1675" s="778"/>
      <c r="DT1675" s="778"/>
      <c r="DU1675" s="778"/>
      <c r="DV1675" s="778"/>
      <c r="DW1675" s="778"/>
      <c r="DX1675" s="778"/>
      <c r="DY1675" s="778"/>
      <c r="DZ1675" s="778"/>
      <c r="EA1675" s="778"/>
      <c r="EB1675" s="778"/>
      <c r="EC1675" s="778"/>
      <c r="ED1675" s="778"/>
      <c r="EE1675" s="778"/>
      <c r="EF1675" s="778"/>
      <c r="EG1675" s="778"/>
      <c r="EH1675" s="778"/>
      <c r="EI1675" s="778"/>
      <c r="EJ1675" s="778"/>
      <c r="EK1675" s="778"/>
      <c r="EL1675" s="778"/>
      <c r="EM1675" s="778"/>
      <c r="EN1675" s="778"/>
      <c r="EO1675" s="778"/>
      <c r="EP1675" s="778"/>
      <c r="EQ1675" s="778"/>
      <c r="ER1675" s="778"/>
      <c r="ES1675" s="778"/>
      <c r="ET1675" s="778"/>
      <c r="EU1675" s="778"/>
      <c r="EV1675" s="778"/>
      <c r="EW1675" s="778"/>
      <c r="EX1675" s="778"/>
      <c r="EY1675" s="778"/>
      <c r="EZ1675" s="778"/>
      <c r="FA1675" s="778"/>
      <c r="FB1675" s="778"/>
      <c r="FC1675" s="778"/>
      <c r="FD1675" s="778"/>
      <c r="FE1675" s="778"/>
      <c r="FF1675" s="778"/>
      <c r="FG1675" s="778"/>
      <c r="FH1675" s="778"/>
      <c r="FI1675" s="778"/>
      <c r="FJ1675" s="778"/>
      <c r="FK1675" s="778"/>
      <c r="FL1675" s="778"/>
      <c r="FM1675" s="778"/>
      <c r="FN1675" s="778"/>
      <c r="FO1675" s="778"/>
      <c r="FP1675" s="778"/>
      <c r="FQ1675" s="778"/>
      <c r="FR1675" s="778"/>
      <c r="FS1675" s="778"/>
      <c r="FT1675" s="778"/>
      <c r="FU1675" s="778"/>
      <c r="FV1675" s="778"/>
      <c r="FW1675" s="778"/>
      <c r="FX1675" s="778"/>
      <c r="FY1675" s="778"/>
      <c r="FZ1675" s="778"/>
      <c r="GA1675" s="778"/>
      <c r="GB1675" s="778"/>
      <c r="GC1675" s="778"/>
      <c r="GD1675" s="778"/>
      <c r="GE1675" s="778"/>
      <c r="GF1675" s="778"/>
      <c r="GG1675" s="778"/>
      <c r="GH1675" s="778"/>
      <c r="GI1675" s="778"/>
      <c r="GJ1675" s="778"/>
      <c r="GK1675" s="778"/>
      <c r="GL1675" s="778"/>
      <c r="GM1675" s="778"/>
      <c r="GN1675" s="778"/>
      <c r="GO1675" s="778"/>
      <c r="GP1675" s="778"/>
      <c r="GQ1675" s="778"/>
      <c r="GR1675" s="778"/>
      <c r="GS1675" s="778"/>
      <c r="GT1675" s="778"/>
      <c r="GU1675" s="778"/>
      <c r="GV1675" s="778"/>
      <c r="GW1675" s="778"/>
      <c r="GX1675" s="778"/>
      <c r="GY1675" s="778"/>
      <c r="GZ1675" s="778"/>
      <c r="HA1675" s="778"/>
      <c r="HB1675" s="778"/>
      <c r="HC1675" s="778"/>
      <c r="HD1675" s="778"/>
      <c r="HE1675" s="778"/>
      <c r="HF1675" s="778"/>
      <c r="HG1675" s="778"/>
      <c r="HH1675" s="778"/>
    </row>
    <row r="1676" spans="1:216" s="782" customFormat="1">
      <c r="A1676" s="779"/>
      <c r="B1676" s="780"/>
      <c r="C1676" s="780"/>
      <c r="D1676" s="780"/>
      <c r="E1676" s="780"/>
      <c r="F1676" s="780"/>
      <c r="G1676" s="780"/>
      <c r="H1676" s="780"/>
      <c r="I1676" s="780"/>
      <c r="J1676" s="780"/>
      <c r="K1676" s="780"/>
      <c r="L1676" s="780"/>
      <c r="M1676" s="780"/>
      <c r="N1676" s="780"/>
      <c r="O1676" s="780"/>
      <c r="P1676" s="780"/>
      <c r="Q1676" s="781"/>
      <c r="R1676" s="778"/>
      <c r="S1676" s="778"/>
      <c r="T1676" s="778"/>
      <c r="U1676" s="778"/>
      <c r="V1676" s="778"/>
      <c r="W1676" s="778"/>
      <c r="X1676" s="778"/>
      <c r="Y1676" s="778"/>
      <c r="Z1676" s="778"/>
      <c r="AA1676" s="778"/>
      <c r="AB1676" s="778"/>
      <c r="AC1676" s="778"/>
      <c r="AD1676" s="778"/>
      <c r="AE1676" s="778"/>
      <c r="AF1676" s="778"/>
      <c r="AG1676" s="778"/>
      <c r="AH1676" s="778"/>
      <c r="AI1676" s="778"/>
      <c r="AJ1676" s="778"/>
      <c r="AK1676" s="778"/>
      <c r="AL1676" s="778"/>
      <c r="AM1676" s="778"/>
      <c r="AN1676" s="778"/>
      <c r="AO1676" s="778"/>
      <c r="AP1676" s="778"/>
      <c r="AQ1676" s="778"/>
      <c r="AR1676" s="778"/>
      <c r="AS1676" s="778"/>
      <c r="AT1676" s="778"/>
      <c r="AU1676" s="778"/>
      <c r="AV1676" s="778"/>
      <c r="AW1676" s="778"/>
      <c r="AX1676" s="778"/>
      <c r="AY1676" s="778"/>
      <c r="AZ1676" s="778"/>
      <c r="BA1676" s="778"/>
      <c r="BB1676" s="778"/>
      <c r="BC1676" s="778"/>
      <c r="BD1676" s="778"/>
      <c r="BE1676" s="778"/>
      <c r="BF1676" s="778"/>
      <c r="BG1676" s="778"/>
      <c r="BH1676" s="778"/>
      <c r="BI1676" s="778"/>
      <c r="BJ1676" s="778"/>
      <c r="BK1676" s="778"/>
      <c r="BL1676" s="778"/>
      <c r="BM1676" s="778"/>
      <c r="BN1676" s="778"/>
      <c r="BO1676" s="778"/>
      <c r="BP1676" s="778"/>
      <c r="BQ1676" s="778"/>
      <c r="BR1676" s="778"/>
      <c r="BS1676" s="778"/>
      <c r="BT1676" s="778"/>
      <c r="BU1676" s="778"/>
      <c r="BV1676" s="778"/>
      <c r="BW1676" s="778"/>
      <c r="BX1676" s="778"/>
      <c r="BY1676" s="778"/>
      <c r="BZ1676" s="778"/>
      <c r="CA1676" s="778"/>
      <c r="CB1676" s="778"/>
      <c r="CC1676" s="778"/>
      <c r="CD1676" s="778"/>
      <c r="CE1676" s="778"/>
      <c r="CF1676" s="778"/>
      <c r="CG1676" s="778"/>
      <c r="CH1676" s="778"/>
      <c r="CI1676" s="778"/>
      <c r="CJ1676" s="778"/>
      <c r="CK1676" s="778"/>
      <c r="CL1676" s="778"/>
      <c r="CM1676" s="778"/>
      <c r="CN1676" s="778"/>
      <c r="CO1676" s="778"/>
      <c r="CP1676" s="778"/>
      <c r="CQ1676" s="778"/>
      <c r="CR1676" s="778"/>
      <c r="CS1676" s="778"/>
      <c r="CT1676" s="778"/>
      <c r="CU1676" s="778"/>
      <c r="CV1676" s="778"/>
      <c r="CW1676" s="778"/>
      <c r="CX1676" s="778"/>
      <c r="CY1676" s="778"/>
      <c r="CZ1676" s="778"/>
      <c r="DA1676" s="778"/>
      <c r="DB1676" s="778"/>
      <c r="DC1676" s="778"/>
      <c r="DD1676" s="778"/>
      <c r="DE1676" s="778"/>
      <c r="DF1676" s="778"/>
      <c r="DG1676" s="778"/>
      <c r="DH1676" s="778"/>
      <c r="DI1676" s="778"/>
      <c r="DJ1676" s="778"/>
      <c r="DK1676" s="778"/>
      <c r="DL1676" s="778"/>
      <c r="DM1676" s="778"/>
      <c r="DN1676" s="778"/>
      <c r="DO1676" s="778"/>
      <c r="DP1676" s="778"/>
      <c r="DQ1676" s="778"/>
      <c r="DR1676" s="778"/>
      <c r="DS1676" s="778"/>
      <c r="DT1676" s="778"/>
      <c r="DU1676" s="778"/>
      <c r="DV1676" s="778"/>
      <c r="DW1676" s="778"/>
      <c r="DX1676" s="778"/>
      <c r="DY1676" s="778"/>
      <c r="DZ1676" s="778"/>
      <c r="EA1676" s="778"/>
      <c r="EB1676" s="778"/>
      <c r="EC1676" s="778"/>
      <c r="ED1676" s="778"/>
      <c r="EE1676" s="778"/>
      <c r="EF1676" s="778"/>
      <c r="EG1676" s="778"/>
      <c r="EH1676" s="778"/>
      <c r="EI1676" s="778"/>
      <c r="EJ1676" s="778"/>
      <c r="EK1676" s="778"/>
      <c r="EL1676" s="778"/>
      <c r="EM1676" s="778"/>
      <c r="EN1676" s="778"/>
      <c r="EO1676" s="778"/>
      <c r="EP1676" s="778"/>
      <c r="EQ1676" s="778"/>
      <c r="ER1676" s="778"/>
      <c r="ES1676" s="778"/>
      <c r="ET1676" s="778"/>
      <c r="EU1676" s="778"/>
      <c r="EV1676" s="778"/>
      <c r="EW1676" s="778"/>
      <c r="EX1676" s="778"/>
      <c r="EY1676" s="778"/>
      <c r="EZ1676" s="778"/>
      <c r="FA1676" s="778"/>
      <c r="FB1676" s="778"/>
      <c r="FC1676" s="778"/>
      <c r="FD1676" s="778"/>
      <c r="FE1676" s="778"/>
      <c r="FF1676" s="778"/>
      <c r="FG1676" s="778"/>
      <c r="FH1676" s="778"/>
      <c r="FI1676" s="778"/>
      <c r="FJ1676" s="778"/>
      <c r="FK1676" s="778"/>
      <c r="FL1676" s="778"/>
      <c r="FM1676" s="778"/>
      <c r="FN1676" s="778"/>
      <c r="FO1676" s="778"/>
      <c r="FP1676" s="778"/>
      <c r="FQ1676" s="778"/>
      <c r="FR1676" s="778"/>
      <c r="FS1676" s="778"/>
      <c r="FT1676" s="778"/>
      <c r="FU1676" s="778"/>
      <c r="FV1676" s="778"/>
      <c r="FW1676" s="778"/>
      <c r="FX1676" s="778"/>
      <c r="FY1676" s="778"/>
      <c r="FZ1676" s="778"/>
      <c r="GA1676" s="778"/>
      <c r="GB1676" s="778"/>
      <c r="GC1676" s="778"/>
      <c r="GD1676" s="778"/>
      <c r="GE1676" s="778"/>
      <c r="GF1676" s="778"/>
      <c r="GG1676" s="778"/>
      <c r="GH1676" s="778"/>
      <c r="GI1676" s="778"/>
      <c r="GJ1676" s="778"/>
      <c r="GK1676" s="778"/>
      <c r="GL1676" s="778"/>
      <c r="GM1676" s="778"/>
      <c r="GN1676" s="778"/>
      <c r="GO1676" s="778"/>
      <c r="GP1676" s="778"/>
      <c r="GQ1676" s="778"/>
      <c r="GR1676" s="778"/>
      <c r="GS1676" s="778"/>
      <c r="GT1676" s="778"/>
      <c r="GU1676" s="778"/>
      <c r="GV1676" s="778"/>
      <c r="GW1676" s="778"/>
      <c r="GX1676" s="778"/>
      <c r="GY1676" s="778"/>
      <c r="GZ1676" s="778"/>
      <c r="HA1676" s="778"/>
      <c r="HB1676" s="778"/>
      <c r="HC1676" s="778"/>
      <c r="HD1676" s="778"/>
      <c r="HE1676" s="778"/>
      <c r="HF1676" s="778"/>
      <c r="HG1676" s="778"/>
      <c r="HH1676" s="778"/>
    </row>
    <row r="1677" spans="1:216" s="782" customFormat="1">
      <c r="A1677" s="779"/>
      <c r="B1677" s="780"/>
      <c r="C1677" s="780"/>
      <c r="D1677" s="780"/>
      <c r="E1677" s="780"/>
      <c r="F1677" s="780"/>
      <c r="G1677" s="780"/>
      <c r="H1677" s="780"/>
      <c r="I1677" s="780"/>
      <c r="J1677" s="780"/>
      <c r="K1677" s="780"/>
      <c r="L1677" s="780"/>
      <c r="M1677" s="780"/>
      <c r="N1677" s="780"/>
      <c r="O1677" s="780"/>
      <c r="P1677" s="780"/>
      <c r="Q1677" s="781"/>
      <c r="R1677" s="778"/>
      <c r="S1677" s="778"/>
      <c r="T1677" s="778"/>
      <c r="U1677" s="778"/>
      <c r="V1677" s="778"/>
      <c r="W1677" s="778"/>
      <c r="X1677" s="778"/>
      <c r="Y1677" s="778"/>
      <c r="Z1677" s="778"/>
      <c r="AA1677" s="778"/>
      <c r="AB1677" s="778"/>
      <c r="AC1677" s="778"/>
      <c r="AD1677" s="778"/>
      <c r="AE1677" s="778"/>
      <c r="AF1677" s="778"/>
      <c r="AG1677" s="778"/>
      <c r="AH1677" s="778"/>
      <c r="AI1677" s="778"/>
      <c r="AJ1677" s="778"/>
      <c r="AK1677" s="778"/>
      <c r="AL1677" s="778"/>
      <c r="AM1677" s="778"/>
      <c r="AN1677" s="778"/>
      <c r="AO1677" s="778"/>
      <c r="AP1677" s="778"/>
      <c r="AQ1677" s="778"/>
      <c r="AR1677" s="778"/>
      <c r="AS1677" s="778"/>
      <c r="AT1677" s="778"/>
      <c r="AU1677" s="778"/>
      <c r="AV1677" s="778"/>
      <c r="AW1677" s="778"/>
      <c r="AX1677" s="778"/>
      <c r="AY1677" s="778"/>
      <c r="AZ1677" s="778"/>
      <c r="BA1677" s="778"/>
      <c r="BB1677" s="778"/>
      <c r="BC1677" s="778"/>
      <c r="BD1677" s="778"/>
      <c r="BE1677" s="778"/>
      <c r="BF1677" s="778"/>
      <c r="BG1677" s="778"/>
      <c r="BH1677" s="778"/>
      <c r="BI1677" s="778"/>
      <c r="BJ1677" s="778"/>
      <c r="BK1677" s="778"/>
      <c r="BL1677" s="778"/>
      <c r="BM1677" s="778"/>
      <c r="BN1677" s="778"/>
      <c r="BO1677" s="778"/>
      <c r="BP1677" s="778"/>
      <c r="BQ1677" s="778"/>
      <c r="BR1677" s="778"/>
      <c r="BS1677" s="778"/>
      <c r="BT1677" s="778"/>
      <c r="BU1677" s="778"/>
      <c r="BV1677" s="778"/>
      <c r="BW1677" s="778"/>
      <c r="BX1677" s="778"/>
      <c r="BY1677" s="778"/>
      <c r="BZ1677" s="778"/>
      <c r="CA1677" s="778"/>
      <c r="CB1677" s="778"/>
      <c r="CC1677" s="778"/>
      <c r="CD1677" s="778"/>
      <c r="CE1677" s="778"/>
      <c r="CF1677" s="778"/>
      <c r="CG1677" s="778"/>
      <c r="CH1677" s="778"/>
      <c r="CI1677" s="778"/>
      <c r="CJ1677" s="778"/>
      <c r="CK1677" s="778"/>
      <c r="CL1677" s="778"/>
      <c r="CM1677" s="778"/>
      <c r="CN1677" s="778"/>
      <c r="CO1677" s="778"/>
      <c r="CP1677" s="778"/>
      <c r="CQ1677" s="778"/>
      <c r="CR1677" s="778"/>
      <c r="CS1677" s="778"/>
      <c r="CT1677" s="778"/>
      <c r="CU1677" s="778"/>
      <c r="CV1677" s="778"/>
      <c r="CW1677" s="778"/>
      <c r="CX1677" s="778"/>
      <c r="CY1677" s="778"/>
      <c r="CZ1677" s="778"/>
      <c r="DA1677" s="778"/>
      <c r="DB1677" s="778"/>
      <c r="DC1677" s="778"/>
      <c r="DD1677" s="778"/>
      <c r="DE1677" s="778"/>
      <c r="DF1677" s="778"/>
      <c r="DG1677" s="778"/>
      <c r="DH1677" s="778"/>
      <c r="DI1677" s="778"/>
      <c r="DJ1677" s="778"/>
      <c r="DK1677" s="778"/>
      <c r="DL1677" s="778"/>
      <c r="DM1677" s="778"/>
      <c r="DN1677" s="778"/>
      <c r="DO1677" s="778"/>
      <c r="DP1677" s="778"/>
      <c r="DQ1677" s="778"/>
      <c r="DR1677" s="778"/>
      <c r="DS1677" s="778"/>
      <c r="DT1677" s="778"/>
      <c r="DU1677" s="778"/>
      <c r="DV1677" s="778"/>
      <c r="DW1677" s="778"/>
      <c r="DX1677" s="778"/>
      <c r="DY1677" s="778"/>
      <c r="DZ1677" s="778"/>
      <c r="EA1677" s="778"/>
      <c r="EB1677" s="778"/>
      <c r="EC1677" s="778"/>
      <c r="ED1677" s="778"/>
      <c r="EE1677" s="778"/>
      <c r="EF1677" s="778"/>
      <c r="EG1677" s="778"/>
      <c r="EH1677" s="778"/>
      <c r="EI1677" s="778"/>
      <c r="EJ1677" s="778"/>
      <c r="EK1677" s="778"/>
      <c r="EL1677" s="778"/>
      <c r="EM1677" s="778"/>
      <c r="EN1677" s="778"/>
      <c r="EO1677" s="778"/>
      <c r="EP1677" s="778"/>
      <c r="EQ1677" s="778"/>
      <c r="ER1677" s="778"/>
      <c r="ES1677" s="778"/>
      <c r="ET1677" s="778"/>
      <c r="EU1677" s="778"/>
      <c r="EV1677" s="778"/>
      <c r="EW1677" s="778"/>
      <c r="EX1677" s="778"/>
      <c r="EY1677" s="778"/>
      <c r="EZ1677" s="778"/>
      <c r="FA1677" s="778"/>
      <c r="FB1677" s="778"/>
      <c r="FC1677" s="778"/>
      <c r="FD1677" s="778"/>
      <c r="FE1677" s="778"/>
      <c r="FF1677" s="778"/>
      <c r="FG1677" s="778"/>
      <c r="FH1677" s="778"/>
      <c r="FI1677" s="778"/>
      <c r="FJ1677" s="778"/>
      <c r="FK1677" s="778"/>
      <c r="FL1677" s="778"/>
      <c r="FM1677" s="778"/>
      <c r="FN1677" s="778"/>
      <c r="FO1677" s="778"/>
      <c r="FP1677" s="778"/>
      <c r="FQ1677" s="778"/>
      <c r="FR1677" s="778"/>
      <c r="FS1677" s="778"/>
      <c r="FT1677" s="778"/>
      <c r="FU1677" s="778"/>
      <c r="FV1677" s="778"/>
      <c r="FW1677" s="778"/>
      <c r="FX1677" s="778"/>
      <c r="FY1677" s="778"/>
      <c r="FZ1677" s="778"/>
      <c r="GA1677" s="778"/>
      <c r="GB1677" s="778"/>
      <c r="GC1677" s="778"/>
      <c r="GD1677" s="778"/>
      <c r="GE1677" s="778"/>
      <c r="GF1677" s="778"/>
      <c r="GG1677" s="778"/>
      <c r="GH1677" s="778"/>
      <c r="GI1677" s="778"/>
      <c r="GJ1677" s="778"/>
      <c r="GK1677" s="778"/>
      <c r="GL1677" s="778"/>
      <c r="GM1677" s="778"/>
      <c r="GN1677" s="778"/>
      <c r="GO1677" s="778"/>
      <c r="GP1677" s="778"/>
      <c r="GQ1677" s="778"/>
      <c r="GR1677" s="778"/>
      <c r="GS1677" s="778"/>
      <c r="GT1677" s="778"/>
      <c r="GU1677" s="778"/>
      <c r="GV1677" s="778"/>
      <c r="GW1677" s="778"/>
      <c r="GX1677" s="778"/>
      <c r="GY1677" s="778"/>
      <c r="GZ1677" s="778"/>
      <c r="HA1677" s="778"/>
      <c r="HB1677" s="778"/>
      <c r="HC1677" s="778"/>
      <c r="HD1677" s="778"/>
      <c r="HE1677" s="778"/>
      <c r="HF1677" s="778"/>
      <c r="HG1677" s="778"/>
      <c r="HH1677" s="778"/>
    </row>
    <row r="1678" spans="1:216" s="782" customFormat="1">
      <c r="A1678" s="779"/>
      <c r="B1678" s="780"/>
      <c r="C1678" s="780"/>
      <c r="D1678" s="780"/>
      <c r="E1678" s="780"/>
      <c r="F1678" s="780"/>
      <c r="G1678" s="780"/>
      <c r="H1678" s="780"/>
      <c r="I1678" s="780"/>
      <c r="J1678" s="780"/>
      <c r="K1678" s="780"/>
      <c r="L1678" s="780"/>
      <c r="M1678" s="780"/>
      <c r="N1678" s="780"/>
      <c r="O1678" s="780"/>
      <c r="P1678" s="780"/>
      <c r="Q1678" s="781"/>
      <c r="R1678" s="778"/>
      <c r="S1678" s="778"/>
      <c r="T1678" s="778"/>
      <c r="U1678" s="778"/>
      <c r="V1678" s="778"/>
      <c r="W1678" s="778"/>
      <c r="X1678" s="778"/>
      <c r="Y1678" s="778"/>
      <c r="Z1678" s="778"/>
      <c r="AA1678" s="778"/>
      <c r="AB1678" s="778"/>
      <c r="AC1678" s="778"/>
      <c r="AD1678" s="778"/>
      <c r="AE1678" s="778"/>
      <c r="AF1678" s="778"/>
      <c r="AG1678" s="778"/>
      <c r="AH1678" s="778"/>
      <c r="AI1678" s="778"/>
      <c r="AJ1678" s="778"/>
      <c r="AK1678" s="778"/>
      <c r="AL1678" s="778"/>
      <c r="AM1678" s="778"/>
      <c r="AN1678" s="778"/>
      <c r="AO1678" s="778"/>
      <c r="AP1678" s="778"/>
      <c r="AQ1678" s="778"/>
      <c r="AR1678" s="778"/>
      <c r="AS1678" s="778"/>
      <c r="AT1678" s="778"/>
      <c r="AU1678" s="778"/>
      <c r="AV1678" s="778"/>
      <c r="AW1678" s="778"/>
      <c r="AX1678" s="778"/>
      <c r="AY1678" s="778"/>
      <c r="AZ1678" s="778"/>
      <c r="BA1678" s="778"/>
      <c r="BB1678" s="778"/>
      <c r="BC1678" s="778"/>
      <c r="BD1678" s="778"/>
      <c r="BE1678" s="778"/>
      <c r="BF1678" s="778"/>
      <c r="BG1678" s="778"/>
      <c r="BH1678" s="778"/>
      <c r="BI1678" s="778"/>
      <c r="BJ1678" s="778"/>
      <c r="BK1678" s="778"/>
      <c r="BL1678" s="778"/>
      <c r="BM1678" s="778"/>
      <c r="BN1678" s="778"/>
      <c r="BO1678" s="778"/>
      <c r="BP1678" s="778"/>
      <c r="BQ1678" s="778"/>
      <c r="BR1678" s="778"/>
      <c r="BS1678" s="778"/>
      <c r="BT1678" s="778"/>
      <c r="BU1678" s="778"/>
      <c r="BV1678" s="778"/>
      <c r="BW1678" s="778"/>
      <c r="BX1678" s="778"/>
      <c r="BY1678" s="778"/>
      <c r="BZ1678" s="778"/>
      <c r="CA1678" s="778"/>
      <c r="CB1678" s="778"/>
      <c r="CC1678" s="778"/>
      <c r="CD1678" s="778"/>
      <c r="CE1678" s="778"/>
      <c r="CF1678" s="778"/>
      <c r="CG1678" s="778"/>
      <c r="CH1678" s="778"/>
      <c r="CI1678" s="778"/>
      <c r="CJ1678" s="778"/>
      <c r="CK1678" s="778"/>
      <c r="CL1678" s="778"/>
      <c r="CM1678" s="778"/>
      <c r="CN1678" s="778"/>
      <c r="CO1678" s="778"/>
      <c r="CP1678" s="778"/>
      <c r="CQ1678" s="778"/>
      <c r="CR1678" s="778"/>
      <c r="CS1678" s="778"/>
      <c r="CT1678" s="778"/>
      <c r="CU1678" s="778"/>
      <c r="CV1678" s="778"/>
      <c r="CW1678" s="778"/>
      <c r="CX1678" s="778"/>
      <c r="CY1678" s="778"/>
      <c r="CZ1678" s="778"/>
      <c r="DA1678" s="778"/>
      <c r="DB1678" s="778"/>
      <c r="DC1678" s="778"/>
      <c r="DD1678" s="778"/>
      <c r="DE1678" s="778"/>
      <c r="DF1678" s="778"/>
      <c r="DG1678" s="778"/>
      <c r="DH1678" s="778"/>
      <c r="DI1678" s="778"/>
      <c r="DJ1678" s="778"/>
      <c r="DK1678" s="778"/>
      <c r="DL1678" s="778"/>
      <c r="DM1678" s="778"/>
      <c r="DN1678" s="778"/>
      <c r="DO1678" s="778"/>
      <c r="DP1678" s="778"/>
      <c r="DQ1678" s="778"/>
      <c r="DR1678" s="778"/>
      <c r="DS1678" s="778"/>
      <c r="DT1678" s="778"/>
      <c r="DU1678" s="778"/>
      <c r="DV1678" s="778"/>
      <c r="DW1678" s="778"/>
      <c r="DX1678" s="778"/>
      <c r="DY1678" s="778"/>
      <c r="DZ1678" s="778"/>
      <c r="EA1678" s="778"/>
      <c r="EB1678" s="778"/>
      <c r="EC1678" s="778"/>
      <c r="ED1678" s="778"/>
      <c r="EE1678" s="778"/>
      <c r="EF1678" s="778"/>
      <c r="EG1678" s="778"/>
      <c r="EH1678" s="778"/>
      <c r="EI1678" s="778"/>
      <c r="EJ1678" s="778"/>
      <c r="EK1678" s="778"/>
      <c r="EL1678" s="778"/>
      <c r="EM1678" s="778"/>
      <c r="EN1678" s="778"/>
      <c r="EO1678" s="778"/>
      <c r="EP1678" s="778"/>
      <c r="EQ1678" s="778"/>
      <c r="ER1678" s="778"/>
      <c r="ES1678" s="778"/>
      <c r="ET1678" s="778"/>
      <c r="EU1678" s="778"/>
      <c r="EV1678" s="778"/>
      <c r="EW1678" s="778"/>
      <c r="EX1678" s="778"/>
      <c r="EY1678" s="778"/>
      <c r="EZ1678" s="778"/>
      <c r="FA1678" s="778"/>
      <c r="FB1678" s="778"/>
      <c r="FC1678" s="778"/>
      <c r="FD1678" s="778"/>
      <c r="FE1678" s="778"/>
      <c r="FF1678" s="778"/>
      <c r="FG1678" s="778"/>
      <c r="FH1678" s="778"/>
      <c r="FI1678" s="778"/>
      <c r="FJ1678" s="778"/>
      <c r="FK1678" s="778"/>
      <c r="FL1678" s="778"/>
      <c r="FM1678" s="778"/>
      <c r="FN1678" s="778"/>
      <c r="FO1678" s="778"/>
      <c r="FP1678" s="778"/>
      <c r="FQ1678" s="778"/>
      <c r="FR1678" s="778"/>
      <c r="FS1678" s="778"/>
      <c r="FT1678" s="778"/>
      <c r="FU1678" s="778"/>
      <c r="FV1678" s="778"/>
      <c r="FW1678" s="778"/>
      <c r="FX1678" s="778"/>
      <c r="FY1678" s="778"/>
      <c r="FZ1678" s="778"/>
      <c r="GA1678" s="778"/>
      <c r="GB1678" s="778"/>
      <c r="GC1678" s="778"/>
      <c r="GD1678" s="778"/>
      <c r="GE1678" s="778"/>
      <c r="GF1678" s="778"/>
      <c r="GG1678" s="778"/>
      <c r="GH1678" s="778"/>
      <c r="GI1678" s="778"/>
      <c r="GJ1678" s="778"/>
      <c r="GK1678" s="778"/>
      <c r="GL1678" s="778"/>
      <c r="GM1678" s="778"/>
      <c r="GN1678" s="778"/>
      <c r="GO1678" s="778"/>
      <c r="GP1678" s="778"/>
      <c r="GQ1678" s="778"/>
      <c r="GR1678" s="778"/>
      <c r="GS1678" s="778"/>
      <c r="GT1678" s="778"/>
      <c r="GU1678" s="778"/>
      <c r="GV1678" s="778"/>
      <c r="GW1678" s="778"/>
      <c r="GX1678" s="778"/>
      <c r="GY1678" s="778"/>
      <c r="GZ1678" s="778"/>
      <c r="HA1678" s="778"/>
      <c r="HB1678" s="778"/>
      <c r="HC1678" s="778"/>
      <c r="HD1678" s="778"/>
      <c r="HE1678" s="778"/>
      <c r="HF1678" s="778"/>
      <c r="HG1678" s="778"/>
      <c r="HH1678" s="778"/>
    </row>
    <row r="1679" spans="1:216" s="782" customFormat="1">
      <c r="A1679" s="779"/>
      <c r="B1679" s="780"/>
      <c r="C1679" s="780"/>
      <c r="D1679" s="780"/>
      <c r="E1679" s="780"/>
      <c r="F1679" s="780"/>
      <c r="G1679" s="780"/>
      <c r="H1679" s="780"/>
      <c r="I1679" s="780"/>
      <c r="J1679" s="780"/>
      <c r="K1679" s="780"/>
      <c r="L1679" s="780"/>
      <c r="M1679" s="780"/>
      <c r="N1679" s="780"/>
      <c r="O1679" s="780"/>
      <c r="P1679" s="780"/>
      <c r="Q1679" s="781"/>
      <c r="R1679" s="778"/>
      <c r="S1679" s="778"/>
      <c r="T1679" s="778"/>
      <c r="U1679" s="778"/>
      <c r="V1679" s="778"/>
      <c r="W1679" s="778"/>
      <c r="X1679" s="778"/>
      <c r="Y1679" s="778"/>
      <c r="Z1679" s="778"/>
      <c r="AA1679" s="778"/>
      <c r="AB1679" s="778"/>
      <c r="AC1679" s="778"/>
      <c r="AD1679" s="778"/>
      <c r="AE1679" s="778"/>
      <c r="AF1679" s="778"/>
      <c r="AG1679" s="778"/>
      <c r="AH1679" s="778"/>
      <c r="AI1679" s="778"/>
      <c r="AJ1679" s="778"/>
      <c r="AK1679" s="778"/>
      <c r="AL1679" s="778"/>
      <c r="AM1679" s="778"/>
      <c r="AN1679" s="778"/>
      <c r="AO1679" s="778"/>
      <c r="AP1679" s="778"/>
      <c r="AQ1679" s="778"/>
      <c r="AR1679" s="778"/>
      <c r="AS1679" s="778"/>
      <c r="AT1679" s="778"/>
      <c r="AU1679" s="778"/>
      <c r="AV1679" s="778"/>
      <c r="AW1679" s="778"/>
      <c r="AX1679" s="778"/>
      <c r="AY1679" s="778"/>
      <c r="AZ1679" s="778"/>
      <c r="BA1679" s="778"/>
      <c r="BB1679" s="778"/>
      <c r="BC1679" s="778"/>
      <c r="BD1679" s="778"/>
      <c r="BE1679" s="778"/>
      <c r="BF1679" s="778"/>
      <c r="BG1679" s="778"/>
      <c r="BH1679" s="778"/>
      <c r="BI1679" s="778"/>
      <c r="BJ1679" s="778"/>
      <c r="BK1679" s="778"/>
      <c r="BL1679" s="778"/>
      <c r="BM1679" s="778"/>
      <c r="BN1679" s="778"/>
      <c r="BO1679" s="778"/>
      <c r="BP1679" s="778"/>
      <c r="BQ1679" s="778"/>
      <c r="BR1679" s="778"/>
      <c r="BS1679" s="778"/>
      <c r="BT1679" s="778"/>
      <c r="BU1679" s="778"/>
      <c r="BV1679" s="778"/>
      <c r="BW1679" s="778"/>
      <c r="BX1679" s="778"/>
      <c r="BY1679" s="778"/>
      <c r="BZ1679" s="778"/>
      <c r="CA1679" s="778"/>
      <c r="CB1679" s="778"/>
      <c r="CC1679" s="778"/>
      <c r="CD1679" s="778"/>
      <c r="CE1679" s="778"/>
      <c r="CF1679" s="778"/>
      <c r="CG1679" s="778"/>
      <c r="CH1679" s="778"/>
      <c r="CI1679" s="778"/>
      <c r="CJ1679" s="778"/>
      <c r="CK1679" s="778"/>
      <c r="CL1679" s="778"/>
      <c r="CM1679" s="778"/>
      <c r="CN1679" s="778"/>
      <c r="CO1679" s="778"/>
      <c r="CP1679" s="778"/>
      <c r="CQ1679" s="778"/>
      <c r="CR1679" s="778"/>
      <c r="CS1679" s="778"/>
      <c r="CT1679" s="778"/>
      <c r="CU1679" s="778"/>
      <c r="CV1679" s="778"/>
      <c r="CW1679" s="778"/>
      <c r="CX1679" s="778"/>
      <c r="CY1679" s="778"/>
      <c r="CZ1679" s="778"/>
      <c r="DA1679" s="778"/>
      <c r="DB1679" s="778"/>
      <c r="DC1679" s="778"/>
      <c r="DD1679" s="778"/>
      <c r="DE1679" s="778"/>
      <c r="DF1679" s="778"/>
      <c r="DG1679" s="778"/>
      <c r="DH1679" s="778"/>
      <c r="DI1679" s="778"/>
      <c r="DJ1679" s="778"/>
      <c r="DK1679" s="778"/>
      <c r="DL1679" s="778"/>
      <c r="DM1679" s="778"/>
      <c r="DN1679" s="778"/>
      <c r="DO1679" s="778"/>
      <c r="DP1679" s="778"/>
      <c r="DQ1679" s="778"/>
      <c r="DR1679" s="778"/>
      <c r="DS1679" s="778"/>
      <c r="DT1679" s="778"/>
      <c r="DU1679" s="778"/>
      <c r="DV1679" s="778"/>
      <c r="DW1679" s="778"/>
      <c r="DX1679" s="778"/>
      <c r="DY1679" s="778"/>
      <c r="DZ1679" s="778"/>
      <c r="EA1679" s="778"/>
      <c r="EB1679" s="778"/>
      <c r="EC1679" s="778"/>
      <c r="ED1679" s="778"/>
      <c r="EE1679" s="778"/>
      <c r="EF1679" s="778"/>
      <c r="EG1679" s="778"/>
      <c r="EH1679" s="778"/>
      <c r="EI1679" s="778"/>
      <c r="EJ1679" s="778"/>
      <c r="EK1679" s="778"/>
      <c r="EL1679" s="778"/>
      <c r="EM1679" s="778"/>
      <c r="EN1679" s="778"/>
      <c r="EO1679" s="778"/>
      <c r="EP1679" s="778"/>
      <c r="EQ1679" s="778"/>
      <c r="ER1679" s="778"/>
      <c r="ES1679" s="778"/>
      <c r="ET1679" s="778"/>
      <c r="EU1679" s="778"/>
      <c r="EV1679" s="778"/>
      <c r="EW1679" s="778"/>
      <c r="EX1679" s="778"/>
      <c r="EY1679" s="778"/>
      <c r="EZ1679" s="778"/>
      <c r="FA1679" s="778"/>
      <c r="FB1679" s="778"/>
      <c r="FC1679" s="778"/>
      <c r="FD1679" s="778"/>
      <c r="FE1679" s="778"/>
      <c r="FF1679" s="778"/>
      <c r="FG1679" s="778"/>
      <c r="FH1679" s="778"/>
      <c r="FI1679" s="778"/>
      <c r="FJ1679" s="778"/>
      <c r="FK1679" s="778"/>
      <c r="FL1679" s="778"/>
      <c r="FM1679" s="778"/>
      <c r="FN1679" s="778"/>
      <c r="FO1679" s="778"/>
      <c r="FP1679" s="778"/>
      <c r="FQ1679" s="778"/>
      <c r="FR1679" s="778"/>
      <c r="FS1679" s="778"/>
      <c r="FT1679" s="778"/>
      <c r="FU1679" s="778"/>
      <c r="FV1679" s="778"/>
      <c r="FW1679" s="778"/>
      <c r="FX1679" s="778"/>
      <c r="FY1679" s="778"/>
      <c r="FZ1679" s="778"/>
      <c r="GA1679" s="778"/>
      <c r="GB1679" s="778"/>
      <c r="GC1679" s="778"/>
      <c r="GD1679" s="778"/>
      <c r="GE1679" s="778"/>
      <c r="GF1679" s="778"/>
      <c r="GG1679" s="778"/>
      <c r="GH1679" s="778"/>
      <c r="GI1679" s="778"/>
      <c r="GJ1679" s="778"/>
      <c r="GK1679" s="778"/>
      <c r="GL1679" s="778"/>
      <c r="GM1679" s="778"/>
      <c r="GN1679" s="778"/>
      <c r="GO1679" s="778"/>
      <c r="GP1679" s="778"/>
      <c r="GQ1679" s="778"/>
      <c r="GR1679" s="778"/>
      <c r="GS1679" s="778"/>
      <c r="GT1679" s="778"/>
      <c r="GU1679" s="778"/>
      <c r="GV1679" s="778"/>
      <c r="GW1679" s="778"/>
      <c r="GX1679" s="778"/>
      <c r="GY1679" s="778"/>
      <c r="GZ1679" s="778"/>
      <c r="HA1679" s="778"/>
      <c r="HB1679" s="778"/>
      <c r="HC1679" s="778"/>
      <c r="HD1679" s="778"/>
      <c r="HE1679" s="778"/>
      <c r="HF1679" s="778"/>
      <c r="HG1679" s="778"/>
      <c r="HH1679" s="778"/>
    </row>
    <row r="1680" spans="1:216" s="782" customFormat="1">
      <c r="A1680" s="779"/>
      <c r="B1680" s="780"/>
      <c r="C1680" s="780"/>
      <c r="D1680" s="780"/>
      <c r="E1680" s="780"/>
      <c r="F1680" s="780"/>
      <c r="G1680" s="780"/>
      <c r="H1680" s="780"/>
      <c r="I1680" s="780"/>
      <c r="J1680" s="780"/>
      <c r="K1680" s="780"/>
      <c r="L1680" s="780"/>
      <c r="M1680" s="780"/>
      <c r="N1680" s="780"/>
      <c r="O1680" s="780"/>
      <c r="P1680" s="780"/>
      <c r="Q1680" s="781"/>
      <c r="R1680" s="778"/>
      <c r="S1680" s="778"/>
      <c r="T1680" s="778"/>
      <c r="U1680" s="778"/>
      <c r="V1680" s="778"/>
      <c r="W1680" s="778"/>
      <c r="X1680" s="778"/>
      <c r="Y1680" s="778"/>
      <c r="Z1680" s="778"/>
      <c r="AA1680" s="778"/>
      <c r="AB1680" s="778"/>
      <c r="AC1680" s="778"/>
      <c r="AD1680" s="778"/>
      <c r="AE1680" s="778"/>
      <c r="AF1680" s="778"/>
      <c r="AG1680" s="778"/>
      <c r="AH1680" s="778"/>
      <c r="AI1680" s="778"/>
      <c r="AJ1680" s="778"/>
      <c r="AK1680" s="778"/>
      <c r="AL1680" s="778"/>
      <c r="AM1680" s="778"/>
      <c r="AN1680" s="778"/>
      <c r="AO1680" s="778"/>
      <c r="AP1680" s="778"/>
      <c r="AQ1680" s="778"/>
      <c r="AR1680" s="778"/>
      <c r="AS1680" s="778"/>
      <c r="AT1680" s="778"/>
      <c r="AU1680" s="778"/>
      <c r="AV1680" s="778"/>
      <c r="AW1680" s="778"/>
      <c r="AX1680" s="778"/>
      <c r="AY1680" s="778"/>
      <c r="AZ1680" s="778"/>
      <c r="BA1680" s="778"/>
      <c r="BB1680" s="778"/>
      <c r="BC1680" s="778"/>
      <c r="BD1680" s="778"/>
      <c r="BE1680" s="778"/>
      <c r="BF1680" s="778"/>
      <c r="BG1680" s="778"/>
      <c r="BH1680" s="778"/>
      <c r="BI1680" s="778"/>
      <c r="BJ1680" s="778"/>
      <c r="BK1680" s="778"/>
      <c r="BL1680" s="778"/>
      <c r="BM1680" s="778"/>
      <c r="BN1680" s="778"/>
      <c r="BO1680" s="778"/>
      <c r="BP1680" s="778"/>
      <c r="BQ1680" s="778"/>
      <c r="BR1680" s="778"/>
      <c r="BS1680" s="778"/>
      <c r="BT1680" s="778"/>
      <c r="BU1680" s="778"/>
      <c r="BV1680" s="778"/>
      <c r="BW1680" s="778"/>
      <c r="BX1680" s="778"/>
      <c r="BY1680" s="778"/>
      <c r="BZ1680" s="778"/>
      <c r="CA1680" s="778"/>
      <c r="CB1680" s="778"/>
      <c r="CC1680" s="778"/>
      <c r="CD1680" s="778"/>
      <c r="CE1680" s="778"/>
      <c r="CF1680" s="778"/>
      <c r="CG1680" s="778"/>
      <c r="CH1680" s="778"/>
      <c r="CI1680" s="778"/>
      <c r="CJ1680" s="778"/>
      <c r="CK1680" s="778"/>
      <c r="CL1680" s="778"/>
      <c r="CM1680" s="778"/>
      <c r="CN1680" s="778"/>
      <c r="CO1680" s="778"/>
      <c r="CP1680" s="778"/>
      <c r="CQ1680" s="778"/>
      <c r="CR1680" s="778"/>
      <c r="CS1680" s="778"/>
      <c r="CT1680" s="778"/>
      <c r="CU1680" s="778"/>
      <c r="CV1680" s="778"/>
      <c r="CW1680" s="778"/>
      <c r="CX1680" s="778"/>
      <c r="CY1680" s="778"/>
      <c r="CZ1680" s="778"/>
      <c r="DA1680" s="778"/>
      <c r="DB1680" s="778"/>
      <c r="DC1680" s="778"/>
      <c r="DD1680" s="778"/>
      <c r="DE1680" s="778"/>
      <c r="DF1680" s="778"/>
      <c r="DG1680" s="778"/>
      <c r="DH1680" s="778"/>
      <c r="DI1680" s="778"/>
      <c r="DJ1680" s="778"/>
      <c r="DK1680" s="778"/>
      <c r="DL1680" s="778"/>
      <c r="DM1680" s="778"/>
      <c r="DN1680" s="778"/>
      <c r="DO1680" s="778"/>
      <c r="DP1680" s="778"/>
      <c r="DQ1680" s="778"/>
      <c r="DR1680" s="778"/>
      <c r="DS1680" s="778"/>
      <c r="DT1680" s="778"/>
      <c r="DU1680" s="778"/>
      <c r="DV1680" s="778"/>
      <c r="DW1680" s="778"/>
      <c r="DX1680" s="778"/>
      <c r="DY1680" s="778"/>
      <c r="DZ1680" s="778"/>
      <c r="EA1680" s="778"/>
      <c r="EB1680" s="778"/>
      <c r="EC1680" s="778"/>
      <c r="ED1680" s="778"/>
      <c r="EE1680" s="778"/>
      <c r="EF1680" s="778"/>
      <c r="EG1680" s="778"/>
      <c r="EH1680" s="778"/>
      <c r="EI1680" s="778"/>
      <c r="EJ1680" s="778"/>
      <c r="EK1680" s="778"/>
      <c r="EL1680" s="778"/>
      <c r="EM1680" s="778"/>
      <c r="EN1680" s="778"/>
      <c r="EO1680" s="778"/>
      <c r="EP1680" s="778"/>
      <c r="EQ1680" s="778"/>
      <c r="ER1680" s="778"/>
      <c r="ES1680" s="778"/>
      <c r="ET1680" s="778"/>
      <c r="EU1680" s="778"/>
      <c r="EV1680" s="778"/>
      <c r="EW1680" s="778"/>
      <c r="EX1680" s="778"/>
      <c r="EY1680" s="778"/>
      <c r="EZ1680" s="778"/>
      <c r="FA1680" s="778"/>
      <c r="FB1680" s="778"/>
      <c r="FC1680" s="778"/>
      <c r="FD1680" s="778"/>
      <c r="FE1680" s="778"/>
      <c r="FF1680" s="778"/>
      <c r="FG1680" s="778"/>
      <c r="FH1680" s="778"/>
      <c r="FI1680" s="778"/>
      <c r="FJ1680" s="778"/>
      <c r="FK1680" s="778"/>
      <c r="FL1680" s="778"/>
      <c r="FM1680" s="778"/>
      <c r="FN1680" s="778"/>
      <c r="FO1680" s="778"/>
      <c r="FP1680" s="778"/>
      <c r="FQ1680" s="778"/>
      <c r="FR1680" s="778"/>
      <c r="FS1680" s="778"/>
      <c r="FT1680" s="778"/>
      <c r="FU1680" s="778"/>
      <c r="FV1680" s="778"/>
      <c r="FW1680" s="778"/>
      <c r="FX1680" s="778"/>
      <c r="FY1680" s="778"/>
      <c r="FZ1680" s="778"/>
      <c r="GA1680" s="778"/>
      <c r="GB1680" s="778"/>
      <c r="GC1680" s="778"/>
      <c r="GD1680" s="778"/>
      <c r="GE1680" s="778"/>
      <c r="GF1680" s="778"/>
      <c r="GG1680" s="778"/>
      <c r="GH1680" s="778"/>
      <c r="GI1680" s="778"/>
      <c r="GJ1680" s="778"/>
      <c r="GK1680" s="778"/>
      <c r="GL1680" s="778"/>
      <c r="GM1680" s="778"/>
      <c r="GN1680" s="778"/>
      <c r="GO1680" s="778"/>
      <c r="GP1680" s="778"/>
      <c r="GQ1680" s="778"/>
      <c r="GR1680" s="778"/>
      <c r="GS1680" s="778"/>
      <c r="GT1680" s="778"/>
      <c r="GU1680" s="778"/>
      <c r="GV1680" s="778"/>
      <c r="GW1680" s="778"/>
      <c r="GX1680" s="778"/>
      <c r="GY1680" s="778"/>
      <c r="GZ1680" s="778"/>
      <c r="HA1680" s="778"/>
      <c r="HB1680" s="778"/>
      <c r="HC1680" s="778"/>
      <c r="HD1680" s="778"/>
      <c r="HE1680" s="778"/>
      <c r="HF1680" s="778"/>
      <c r="HG1680" s="778"/>
      <c r="HH1680" s="778"/>
    </row>
    <row r="1681" spans="1:216" s="782" customFormat="1">
      <c r="A1681" s="779"/>
      <c r="B1681" s="780"/>
      <c r="C1681" s="780"/>
      <c r="D1681" s="780"/>
      <c r="E1681" s="780"/>
      <c r="F1681" s="780"/>
      <c r="G1681" s="780"/>
      <c r="H1681" s="780"/>
      <c r="I1681" s="780"/>
      <c r="J1681" s="780"/>
      <c r="K1681" s="780"/>
      <c r="L1681" s="780"/>
      <c r="M1681" s="780"/>
      <c r="N1681" s="780"/>
      <c r="O1681" s="780"/>
      <c r="P1681" s="780"/>
      <c r="Q1681" s="781"/>
      <c r="R1681" s="778"/>
      <c r="S1681" s="778"/>
      <c r="T1681" s="778"/>
      <c r="U1681" s="778"/>
      <c r="V1681" s="778"/>
      <c r="W1681" s="778"/>
      <c r="X1681" s="778"/>
      <c r="Y1681" s="778"/>
      <c r="Z1681" s="778"/>
      <c r="AA1681" s="778"/>
      <c r="AB1681" s="778"/>
      <c r="AC1681" s="778"/>
      <c r="AD1681" s="778"/>
      <c r="AE1681" s="778"/>
      <c r="AF1681" s="778"/>
      <c r="AG1681" s="778"/>
      <c r="AH1681" s="778"/>
      <c r="AI1681" s="778"/>
      <c r="AJ1681" s="778"/>
      <c r="AK1681" s="778"/>
      <c r="AL1681" s="778"/>
      <c r="AM1681" s="778"/>
      <c r="AN1681" s="778"/>
      <c r="AO1681" s="778"/>
      <c r="AP1681" s="778"/>
      <c r="AQ1681" s="778"/>
      <c r="AR1681" s="778"/>
      <c r="AS1681" s="778"/>
      <c r="AT1681" s="778"/>
      <c r="AU1681" s="778"/>
      <c r="AV1681" s="778"/>
      <c r="AW1681" s="778"/>
      <c r="AX1681" s="778"/>
      <c r="AY1681" s="778"/>
      <c r="AZ1681" s="778"/>
      <c r="BA1681" s="778"/>
      <c r="BB1681" s="778"/>
      <c r="BC1681" s="778"/>
      <c r="BD1681" s="778"/>
      <c r="BE1681" s="778"/>
      <c r="BF1681" s="778"/>
      <c r="BG1681" s="778"/>
      <c r="BH1681" s="778"/>
      <c r="BI1681" s="778"/>
      <c r="BJ1681" s="778"/>
      <c r="BK1681" s="778"/>
      <c r="BL1681" s="778"/>
      <c r="BM1681" s="778"/>
      <c r="BN1681" s="778"/>
      <c r="BO1681" s="778"/>
      <c r="BP1681" s="778"/>
      <c r="BQ1681" s="778"/>
      <c r="BR1681" s="778"/>
      <c r="BS1681" s="778"/>
      <c r="BT1681" s="778"/>
      <c r="BU1681" s="778"/>
      <c r="BV1681" s="778"/>
      <c r="BW1681" s="778"/>
      <c r="BX1681" s="778"/>
      <c r="BY1681" s="778"/>
      <c r="BZ1681" s="778"/>
      <c r="CA1681" s="778"/>
      <c r="CB1681" s="778"/>
      <c r="CC1681" s="778"/>
      <c r="CD1681" s="778"/>
      <c r="CE1681" s="778"/>
      <c r="CF1681" s="778"/>
      <c r="CG1681" s="778"/>
      <c r="CH1681" s="778"/>
      <c r="CI1681" s="778"/>
      <c r="CJ1681" s="778"/>
      <c r="CK1681" s="778"/>
      <c r="CL1681" s="778"/>
      <c r="CM1681" s="778"/>
      <c r="CN1681" s="778"/>
      <c r="CO1681" s="778"/>
      <c r="CP1681" s="778"/>
      <c r="CQ1681" s="778"/>
      <c r="CR1681" s="778"/>
      <c r="CS1681" s="778"/>
      <c r="CT1681" s="778"/>
      <c r="CU1681" s="778"/>
      <c r="CV1681" s="778"/>
      <c r="CW1681" s="778"/>
      <c r="CX1681" s="778"/>
      <c r="CY1681" s="778"/>
      <c r="CZ1681" s="778"/>
      <c r="DA1681" s="778"/>
      <c r="DB1681" s="778"/>
      <c r="DC1681" s="778"/>
      <c r="DD1681" s="778"/>
      <c r="DE1681" s="778"/>
      <c r="DF1681" s="778"/>
      <c r="DG1681" s="778"/>
      <c r="DH1681" s="778"/>
      <c r="DI1681" s="778"/>
      <c r="DJ1681" s="778"/>
      <c r="DK1681" s="778"/>
      <c r="DL1681" s="778"/>
      <c r="DM1681" s="778"/>
      <c r="DN1681" s="778"/>
      <c r="DO1681" s="778"/>
      <c r="DP1681" s="778"/>
      <c r="DQ1681" s="778"/>
      <c r="DR1681" s="778"/>
      <c r="DS1681" s="778"/>
      <c r="DT1681" s="778"/>
      <c r="DU1681" s="778"/>
      <c r="DV1681" s="778"/>
      <c r="DW1681" s="778"/>
      <c r="DX1681" s="778"/>
      <c r="DY1681" s="778"/>
      <c r="DZ1681" s="778"/>
      <c r="EA1681" s="778"/>
      <c r="EB1681" s="778"/>
      <c r="EC1681" s="778"/>
      <c r="ED1681" s="778"/>
      <c r="EE1681" s="778"/>
      <c r="EF1681" s="778"/>
      <c r="EG1681" s="778"/>
      <c r="EH1681" s="778"/>
      <c r="EI1681" s="778"/>
      <c r="EJ1681" s="778"/>
      <c r="EK1681" s="778"/>
      <c r="EL1681" s="778"/>
      <c r="EM1681" s="778"/>
      <c r="EN1681" s="778"/>
      <c r="EO1681" s="778"/>
      <c r="EP1681" s="778"/>
      <c r="EQ1681" s="778"/>
      <c r="ER1681" s="778"/>
      <c r="ES1681" s="778"/>
      <c r="ET1681" s="778"/>
      <c r="EU1681" s="778"/>
      <c r="EV1681" s="778"/>
      <c r="EW1681" s="778"/>
      <c r="EX1681" s="778"/>
      <c r="EY1681" s="778"/>
      <c r="EZ1681" s="778"/>
      <c r="FA1681" s="778"/>
      <c r="FB1681" s="778"/>
      <c r="FC1681" s="778"/>
      <c r="FD1681" s="778"/>
      <c r="FE1681" s="778"/>
      <c r="FF1681" s="778"/>
      <c r="FG1681" s="778"/>
      <c r="FH1681" s="778"/>
      <c r="FI1681" s="778"/>
      <c r="FJ1681" s="778"/>
      <c r="FK1681" s="778"/>
      <c r="FL1681" s="778"/>
      <c r="FM1681" s="778"/>
      <c r="FN1681" s="778"/>
      <c r="FO1681" s="778"/>
      <c r="FP1681" s="778"/>
      <c r="FQ1681" s="778"/>
      <c r="FR1681" s="778"/>
      <c r="FS1681" s="778"/>
      <c r="FT1681" s="778"/>
      <c r="FU1681" s="778"/>
      <c r="FV1681" s="778"/>
      <c r="FW1681" s="778"/>
      <c r="FX1681" s="778"/>
      <c r="FY1681" s="778"/>
      <c r="FZ1681" s="778"/>
      <c r="GA1681" s="778"/>
      <c r="GB1681" s="778"/>
      <c r="GC1681" s="778"/>
      <c r="GD1681" s="778"/>
      <c r="GE1681" s="778"/>
      <c r="GF1681" s="778"/>
      <c r="GG1681" s="778"/>
      <c r="GH1681" s="778"/>
      <c r="GI1681" s="778"/>
      <c r="GJ1681" s="778"/>
      <c r="GK1681" s="778"/>
      <c r="GL1681" s="778"/>
      <c r="GM1681" s="778"/>
      <c r="GN1681" s="778"/>
      <c r="GO1681" s="778"/>
      <c r="GP1681" s="778"/>
      <c r="GQ1681" s="778"/>
      <c r="GR1681" s="778"/>
      <c r="GS1681" s="778"/>
      <c r="GT1681" s="778"/>
      <c r="GU1681" s="778"/>
      <c r="GV1681" s="778"/>
      <c r="GW1681" s="778"/>
      <c r="GX1681" s="778"/>
      <c r="GY1681" s="778"/>
      <c r="GZ1681" s="778"/>
      <c r="HA1681" s="778"/>
      <c r="HB1681" s="778"/>
      <c r="HC1681" s="778"/>
      <c r="HD1681" s="778"/>
      <c r="HE1681" s="778"/>
      <c r="HF1681" s="778"/>
      <c r="HG1681" s="778"/>
      <c r="HH1681" s="778"/>
    </row>
    <row r="1682" spans="1:216" s="782" customFormat="1">
      <c r="A1682" s="779"/>
      <c r="B1682" s="780"/>
      <c r="C1682" s="780"/>
      <c r="D1682" s="780"/>
      <c r="E1682" s="780"/>
      <c r="F1682" s="780"/>
      <c r="G1682" s="780"/>
      <c r="H1682" s="780"/>
      <c r="I1682" s="780"/>
      <c r="J1682" s="780"/>
      <c r="K1682" s="780"/>
      <c r="L1682" s="780"/>
      <c r="M1682" s="780"/>
      <c r="N1682" s="780"/>
      <c r="O1682" s="780"/>
      <c r="P1682" s="780"/>
      <c r="Q1682" s="781"/>
      <c r="R1682" s="778"/>
      <c r="S1682" s="778"/>
      <c r="T1682" s="778"/>
      <c r="U1682" s="778"/>
      <c r="V1682" s="778"/>
      <c r="W1682" s="778"/>
      <c r="X1682" s="778"/>
      <c r="Y1682" s="778"/>
      <c r="Z1682" s="778"/>
      <c r="AA1682" s="778"/>
      <c r="AB1682" s="778"/>
      <c r="AC1682" s="778"/>
      <c r="AD1682" s="778"/>
      <c r="AE1682" s="778"/>
      <c r="AF1682" s="778"/>
      <c r="AG1682" s="778"/>
      <c r="AH1682" s="778"/>
      <c r="AI1682" s="778"/>
      <c r="AJ1682" s="778"/>
      <c r="AK1682" s="778"/>
      <c r="AL1682" s="778"/>
      <c r="AM1682" s="778"/>
      <c r="AN1682" s="778"/>
      <c r="AO1682" s="778"/>
      <c r="AP1682" s="778"/>
      <c r="AQ1682" s="778"/>
      <c r="AR1682" s="778"/>
      <c r="AS1682" s="778"/>
      <c r="AT1682" s="778"/>
      <c r="AU1682" s="778"/>
      <c r="AV1682" s="778"/>
      <c r="AW1682" s="778"/>
      <c r="AX1682" s="778"/>
      <c r="AY1682" s="778"/>
      <c r="AZ1682" s="778"/>
      <c r="BA1682" s="778"/>
      <c r="BB1682" s="778"/>
      <c r="BC1682" s="778"/>
      <c r="BD1682" s="778"/>
      <c r="BE1682" s="778"/>
      <c r="BF1682" s="778"/>
      <c r="BG1682" s="778"/>
      <c r="BH1682" s="778"/>
      <c r="BI1682" s="778"/>
      <c r="BJ1682" s="778"/>
      <c r="BK1682" s="778"/>
      <c r="BL1682" s="778"/>
      <c r="BM1682" s="778"/>
      <c r="BN1682" s="778"/>
      <c r="BO1682" s="778"/>
      <c r="BP1682" s="778"/>
      <c r="BQ1682" s="778"/>
      <c r="BR1682" s="778"/>
      <c r="BS1682" s="778"/>
      <c r="BT1682" s="778"/>
      <c r="BU1682" s="778"/>
      <c r="BV1682" s="778"/>
      <c r="BW1682" s="778"/>
      <c r="BX1682" s="778"/>
      <c r="BY1682" s="778"/>
      <c r="BZ1682" s="778"/>
      <c r="CA1682" s="778"/>
      <c r="CB1682" s="778"/>
      <c r="CC1682" s="778"/>
      <c r="CD1682" s="778"/>
      <c r="CE1682" s="778"/>
      <c r="CF1682" s="778"/>
      <c r="CG1682" s="778"/>
      <c r="CH1682" s="778"/>
      <c r="CI1682" s="778"/>
      <c r="CJ1682" s="778"/>
      <c r="CK1682" s="778"/>
      <c r="CL1682" s="778"/>
      <c r="CM1682" s="778"/>
      <c r="CN1682" s="778"/>
      <c r="CO1682" s="778"/>
      <c r="CP1682" s="778"/>
      <c r="CQ1682" s="778"/>
      <c r="CR1682" s="778"/>
      <c r="CS1682" s="778"/>
      <c r="CT1682" s="778"/>
      <c r="CU1682" s="778"/>
      <c r="CV1682" s="778"/>
      <c r="CW1682" s="778"/>
      <c r="CX1682" s="778"/>
      <c r="CY1682" s="778"/>
      <c r="CZ1682" s="778"/>
      <c r="DA1682" s="778"/>
      <c r="DB1682" s="778"/>
      <c r="DC1682" s="778"/>
      <c r="DD1682" s="778"/>
      <c r="DE1682" s="778"/>
      <c r="DF1682" s="778"/>
      <c r="DG1682" s="778"/>
      <c r="DH1682" s="778"/>
      <c r="DI1682" s="778"/>
      <c r="DJ1682" s="778"/>
      <c r="DK1682" s="778"/>
      <c r="DL1682" s="778"/>
      <c r="DM1682" s="778"/>
      <c r="DN1682" s="778"/>
      <c r="DO1682" s="778"/>
      <c r="DP1682" s="778"/>
      <c r="DQ1682" s="778"/>
      <c r="DR1682" s="778"/>
      <c r="DS1682" s="778"/>
      <c r="DT1682" s="778"/>
      <c r="DU1682" s="778"/>
      <c r="DV1682" s="778"/>
      <c r="DW1682" s="778"/>
      <c r="DX1682" s="778"/>
      <c r="DY1682" s="778"/>
      <c r="DZ1682" s="778"/>
      <c r="EA1682" s="778"/>
      <c r="EB1682" s="778"/>
      <c r="EC1682" s="778"/>
      <c r="ED1682" s="778"/>
      <c r="EE1682" s="778"/>
      <c r="EF1682" s="778"/>
      <c r="EG1682" s="778"/>
      <c r="EH1682" s="778"/>
      <c r="EI1682" s="778"/>
      <c r="EJ1682" s="778"/>
      <c r="EK1682" s="778"/>
      <c r="EL1682" s="778"/>
      <c r="EM1682" s="778"/>
      <c r="EN1682" s="778"/>
      <c r="EO1682" s="778"/>
      <c r="EP1682" s="778"/>
      <c r="EQ1682" s="778"/>
      <c r="ER1682" s="778"/>
      <c r="ES1682" s="778"/>
      <c r="ET1682" s="778"/>
      <c r="EU1682" s="778"/>
      <c r="EV1682" s="778"/>
      <c r="EW1682" s="778"/>
      <c r="EX1682" s="778"/>
      <c r="EY1682" s="778"/>
      <c r="EZ1682" s="778"/>
      <c r="FA1682" s="778"/>
      <c r="FB1682" s="778"/>
      <c r="FC1682" s="778"/>
      <c r="FD1682" s="778"/>
      <c r="FE1682" s="778"/>
      <c r="FF1682" s="778"/>
      <c r="FG1682" s="778"/>
      <c r="FH1682" s="778"/>
      <c r="FI1682" s="778"/>
      <c r="FJ1682" s="778"/>
      <c r="FK1682" s="778"/>
      <c r="FL1682" s="778"/>
      <c r="FM1682" s="778"/>
      <c r="FN1682" s="778"/>
      <c r="FO1682" s="778"/>
      <c r="FP1682" s="778"/>
      <c r="FQ1682" s="778"/>
      <c r="FR1682" s="778"/>
      <c r="FS1682" s="778"/>
      <c r="FT1682" s="778"/>
      <c r="FU1682" s="778"/>
      <c r="FV1682" s="778"/>
      <c r="FW1682" s="778"/>
      <c r="FX1682" s="778"/>
      <c r="FY1682" s="778"/>
      <c r="FZ1682" s="778"/>
      <c r="GA1682" s="778"/>
      <c r="GB1682" s="778"/>
      <c r="GC1682" s="778"/>
      <c r="GD1682" s="778"/>
      <c r="GE1682" s="778"/>
      <c r="GF1682" s="778"/>
      <c r="GG1682" s="778"/>
      <c r="GH1682" s="778"/>
      <c r="GI1682" s="778"/>
      <c r="GJ1682" s="778"/>
      <c r="GK1682" s="778"/>
      <c r="GL1682" s="778"/>
      <c r="GM1682" s="778"/>
      <c r="GN1682" s="778"/>
      <c r="GO1682" s="778"/>
      <c r="GP1682" s="778"/>
      <c r="GQ1682" s="778"/>
      <c r="GR1682" s="778"/>
      <c r="GS1682" s="778"/>
      <c r="GT1682" s="778"/>
      <c r="GU1682" s="778"/>
      <c r="GV1682" s="778"/>
      <c r="GW1682" s="778"/>
      <c r="GX1682" s="778"/>
      <c r="GY1682" s="778"/>
      <c r="GZ1682" s="778"/>
      <c r="HA1682" s="778"/>
      <c r="HB1682" s="778"/>
      <c r="HC1682" s="778"/>
      <c r="HD1682" s="778"/>
      <c r="HE1682" s="778"/>
      <c r="HF1682" s="778"/>
      <c r="HG1682" s="778"/>
      <c r="HH1682" s="778"/>
    </row>
    <row r="1683" spans="1:216" s="782" customFormat="1">
      <c r="A1683" s="779"/>
      <c r="B1683" s="780"/>
      <c r="C1683" s="780"/>
      <c r="D1683" s="780"/>
      <c r="E1683" s="780"/>
      <c r="F1683" s="780"/>
      <c r="G1683" s="780"/>
      <c r="H1683" s="780"/>
      <c r="I1683" s="780"/>
      <c r="J1683" s="780"/>
      <c r="K1683" s="780"/>
      <c r="L1683" s="780"/>
      <c r="M1683" s="780"/>
      <c r="N1683" s="780"/>
      <c r="O1683" s="780"/>
      <c r="P1683" s="780"/>
      <c r="Q1683" s="781"/>
      <c r="R1683" s="778"/>
      <c r="S1683" s="778"/>
      <c r="T1683" s="778"/>
      <c r="U1683" s="778"/>
      <c r="V1683" s="778"/>
      <c r="W1683" s="778"/>
      <c r="X1683" s="778"/>
      <c r="Y1683" s="778"/>
      <c r="Z1683" s="778"/>
      <c r="AA1683" s="778"/>
      <c r="AB1683" s="778"/>
      <c r="AC1683" s="778"/>
      <c r="AD1683" s="778"/>
      <c r="AE1683" s="778"/>
      <c r="AF1683" s="778"/>
      <c r="AG1683" s="778"/>
      <c r="AH1683" s="778"/>
      <c r="AI1683" s="778"/>
      <c r="AJ1683" s="778"/>
      <c r="AK1683" s="778"/>
      <c r="AL1683" s="778"/>
      <c r="AM1683" s="778"/>
      <c r="AN1683" s="778"/>
      <c r="AO1683" s="778"/>
      <c r="AP1683" s="778"/>
      <c r="AQ1683" s="778"/>
      <c r="AR1683" s="778"/>
      <c r="AS1683" s="778"/>
      <c r="AT1683" s="778"/>
      <c r="AU1683" s="778"/>
      <c r="AV1683" s="778"/>
      <c r="AW1683" s="778"/>
      <c r="AX1683" s="778"/>
      <c r="AY1683" s="778"/>
      <c r="AZ1683" s="778"/>
      <c r="BA1683" s="778"/>
      <c r="BB1683" s="778"/>
      <c r="BC1683" s="778"/>
      <c r="BD1683" s="778"/>
      <c r="BE1683" s="778"/>
      <c r="BF1683" s="778"/>
      <c r="BG1683" s="778"/>
      <c r="BH1683" s="778"/>
      <c r="BI1683" s="778"/>
      <c r="BJ1683" s="778"/>
      <c r="BK1683" s="778"/>
      <c r="BL1683" s="778"/>
      <c r="BM1683" s="778"/>
      <c r="BN1683" s="778"/>
      <c r="BO1683" s="778"/>
      <c r="BP1683" s="778"/>
      <c r="BQ1683" s="778"/>
      <c r="BR1683" s="778"/>
      <c r="BS1683" s="778"/>
      <c r="BT1683" s="778"/>
      <c r="BU1683" s="778"/>
      <c r="BV1683" s="778"/>
      <c r="BW1683" s="778"/>
      <c r="BX1683" s="778"/>
      <c r="BY1683" s="778"/>
      <c r="BZ1683" s="778"/>
      <c r="CA1683" s="778"/>
      <c r="CB1683" s="778"/>
      <c r="CC1683" s="778"/>
      <c r="CD1683" s="778"/>
      <c r="CE1683" s="778"/>
      <c r="CF1683" s="778"/>
      <c r="CG1683" s="778"/>
      <c r="CH1683" s="778"/>
      <c r="CI1683" s="778"/>
      <c r="CJ1683" s="778"/>
      <c r="CK1683" s="778"/>
      <c r="CL1683" s="778"/>
      <c r="CM1683" s="778"/>
      <c r="CN1683" s="778"/>
      <c r="CO1683" s="778"/>
      <c r="CP1683" s="778"/>
      <c r="CQ1683" s="778"/>
      <c r="CR1683" s="778"/>
      <c r="CS1683" s="778"/>
      <c r="CT1683" s="778"/>
      <c r="CU1683" s="778"/>
      <c r="CV1683" s="778"/>
      <c r="CW1683" s="778"/>
      <c r="CX1683" s="778"/>
      <c r="CY1683" s="778"/>
      <c r="CZ1683" s="778"/>
      <c r="DA1683" s="778"/>
      <c r="DB1683" s="778"/>
      <c r="DC1683" s="778"/>
      <c r="DD1683" s="778"/>
      <c r="DE1683" s="778"/>
      <c r="DF1683" s="778"/>
      <c r="DG1683" s="778"/>
      <c r="DH1683" s="778"/>
      <c r="DI1683" s="778"/>
      <c r="DJ1683" s="778"/>
      <c r="DK1683" s="778"/>
      <c r="DL1683" s="778"/>
      <c r="DM1683" s="778"/>
      <c r="DN1683" s="778"/>
      <c r="DO1683" s="778"/>
      <c r="DP1683" s="778"/>
      <c r="DQ1683" s="778"/>
      <c r="DR1683" s="778"/>
      <c r="DS1683" s="778"/>
      <c r="DT1683" s="778"/>
      <c r="DU1683" s="778"/>
      <c r="DV1683" s="778"/>
      <c r="DW1683" s="778"/>
      <c r="DX1683" s="778"/>
      <c r="DY1683" s="778"/>
      <c r="DZ1683" s="778"/>
      <c r="EA1683" s="778"/>
      <c r="EB1683" s="778"/>
      <c r="EC1683" s="778"/>
      <c r="ED1683" s="778"/>
      <c r="EE1683" s="778"/>
      <c r="EF1683" s="778"/>
      <c r="EG1683" s="778"/>
      <c r="EH1683" s="778"/>
      <c r="EI1683" s="778"/>
      <c r="EJ1683" s="778"/>
      <c r="EK1683" s="778"/>
      <c r="EL1683" s="778"/>
      <c r="EM1683" s="778"/>
      <c r="EN1683" s="778"/>
      <c r="EO1683" s="778"/>
      <c r="EP1683" s="778"/>
      <c r="EQ1683" s="778"/>
      <c r="ER1683" s="778"/>
      <c r="ES1683" s="778"/>
      <c r="ET1683" s="778"/>
      <c r="EU1683" s="778"/>
      <c r="EV1683" s="778"/>
      <c r="EW1683" s="778"/>
      <c r="EX1683" s="778"/>
      <c r="EY1683" s="778"/>
      <c r="EZ1683" s="778"/>
      <c r="FA1683" s="778"/>
      <c r="FB1683" s="778"/>
      <c r="FC1683" s="778"/>
      <c r="FD1683" s="778"/>
      <c r="FE1683" s="778"/>
      <c r="FF1683" s="778"/>
      <c r="FG1683" s="778"/>
      <c r="FH1683" s="778"/>
      <c r="FI1683" s="778"/>
      <c r="FJ1683" s="778"/>
      <c r="FK1683" s="778"/>
      <c r="FL1683" s="778"/>
      <c r="FM1683" s="778"/>
      <c r="FN1683" s="778"/>
      <c r="FO1683" s="778"/>
      <c r="FP1683" s="778"/>
      <c r="FQ1683" s="778"/>
      <c r="FR1683" s="778"/>
      <c r="FS1683" s="778"/>
      <c r="FT1683" s="778"/>
      <c r="FU1683" s="778"/>
      <c r="FV1683" s="778"/>
      <c r="FW1683" s="778"/>
      <c r="FX1683" s="778"/>
      <c r="FY1683" s="778"/>
      <c r="FZ1683" s="778"/>
      <c r="GA1683" s="778"/>
      <c r="GB1683" s="778"/>
      <c r="GC1683" s="778"/>
      <c r="GD1683" s="778"/>
      <c r="GE1683" s="778"/>
      <c r="GF1683" s="778"/>
      <c r="GG1683" s="778"/>
      <c r="GH1683" s="778"/>
      <c r="GI1683" s="778"/>
      <c r="GJ1683" s="778"/>
      <c r="GK1683" s="778"/>
      <c r="GL1683" s="778"/>
      <c r="GM1683" s="778"/>
      <c r="GN1683" s="778"/>
      <c r="GO1683" s="778"/>
      <c r="GP1683" s="778"/>
      <c r="GQ1683" s="778"/>
      <c r="GR1683" s="778"/>
      <c r="GS1683" s="778"/>
      <c r="GT1683" s="778"/>
      <c r="GU1683" s="778"/>
      <c r="GV1683" s="778"/>
      <c r="GW1683" s="778"/>
      <c r="GX1683" s="778"/>
      <c r="GY1683" s="778"/>
      <c r="GZ1683" s="778"/>
      <c r="HA1683" s="778"/>
      <c r="HB1683" s="778"/>
      <c r="HC1683" s="778"/>
      <c r="HD1683" s="778"/>
      <c r="HE1683" s="778"/>
      <c r="HF1683" s="778"/>
      <c r="HG1683" s="778"/>
      <c r="HH1683" s="778"/>
    </row>
    <row r="1684" spans="1:216" s="782" customFormat="1">
      <c r="A1684" s="779"/>
      <c r="B1684" s="780"/>
      <c r="C1684" s="780"/>
      <c r="D1684" s="780"/>
      <c r="E1684" s="780"/>
      <c r="F1684" s="780"/>
      <c r="G1684" s="780"/>
      <c r="H1684" s="780"/>
      <c r="I1684" s="780"/>
      <c r="J1684" s="780"/>
      <c r="K1684" s="780"/>
      <c r="L1684" s="780"/>
      <c r="M1684" s="780"/>
      <c r="N1684" s="780"/>
      <c r="O1684" s="780"/>
      <c r="P1684" s="780"/>
      <c r="Q1684" s="781"/>
      <c r="R1684" s="778"/>
      <c r="S1684" s="778"/>
      <c r="T1684" s="778"/>
      <c r="U1684" s="778"/>
      <c r="V1684" s="778"/>
      <c r="W1684" s="778"/>
      <c r="X1684" s="778"/>
      <c r="Y1684" s="778"/>
      <c r="Z1684" s="778"/>
      <c r="AA1684" s="778"/>
      <c r="AB1684" s="778"/>
      <c r="AC1684" s="778"/>
      <c r="AD1684" s="778"/>
      <c r="AE1684" s="778"/>
      <c r="AF1684" s="778"/>
      <c r="AG1684" s="778"/>
      <c r="AH1684" s="778"/>
      <c r="AI1684" s="778"/>
      <c r="AJ1684" s="778"/>
      <c r="AK1684" s="778"/>
      <c r="AL1684" s="778"/>
      <c r="AM1684" s="778"/>
      <c r="AN1684" s="778"/>
      <c r="AO1684" s="778"/>
      <c r="AP1684" s="778"/>
      <c r="AQ1684" s="778"/>
      <c r="AR1684" s="778"/>
      <c r="AS1684" s="778"/>
      <c r="AT1684" s="778"/>
      <c r="AU1684" s="778"/>
      <c r="AV1684" s="778"/>
      <c r="AW1684" s="778"/>
      <c r="AX1684" s="778"/>
      <c r="AY1684" s="778"/>
      <c r="AZ1684" s="778"/>
      <c r="BA1684" s="778"/>
      <c r="BB1684" s="778"/>
      <c r="BC1684" s="778"/>
      <c r="BD1684" s="778"/>
      <c r="BE1684" s="778"/>
      <c r="BF1684" s="778"/>
      <c r="BG1684" s="778"/>
      <c r="BH1684" s="778"/>
      <c r="BI1684" s="778"/>
      <c r="BJ1684" s="778"/>
      <c r="BK1684" s="778"/>
      <c r="BL1684" s="778"/>
      <c r="BM1684" s="778"/>
      <c r="BN1684" s="778"/>
      <c r="BO1684" s="778"/>
      <c r="BP1684" s="778"/>
      <c r="BQ1684" s="778"/>
      <c r="BR1684" s="778"/>
      <c r="BS1684" s="778"/>
      <c r="BT1684" s="778"/>
      <c r="BU1684" s="778"/>
      <c r="BV1684" s="778"/>
      <c r="BW1684" s="778"/>
      <c r="BX1684" s="778"/>
      <c r="BY1684" s="778"/>
      <c r="BZ1684" s="778"/>
      <c r="CA1684" s="778"/>
      <c r="CB1684" s="778"/>
      <c r="CC1684" s="778"/>
      <c r="CD1684" s="778"/>
      <c r="CE1684" s="778"/>
      <c r="CF1684" s="778"/>
      <c r="CG1684" s="778"/>
      <c r="CH1684" s="778"/>
      <c r="CI1684" s="778"/>
      <c r="CJ1684" s="778"/>
      <c r="CK1684" s="778"/>
      <c r="CL1684" s="778"/>
      <c r="CM1684" s="778"/>
      <c r="CN1684" s="778"/>
      <c r="CO1684" s="778"/>
      <c r="CP1684" s="778"/>
      <c r="CQ1684" s="778"/>
      <c r="CR1684" s="778"/>
      <c r="CS1684" s="778"/>
      <c r="CT1684" s="778"/>
      <c r="CU1684" s="778"/>
      <c r="CV1684" s="778"/>
      <c r="CW1684" s="778"/>
      <c r="CX1684" s="778"/>
      <c r="CY1684" s="778"/>
      <c r="CZ1684" s="778"/>
      <c r="DA1684" s="778"/>
      <c r="DB1684" s="778"/>
      <c r="DC1684" s="778"/>
      <c r="DD1684" s="778"/>
      <c r="DE1684" s="778"/>
      <c r="DF1684" s="778"/>
      <c r="DG1684" s="778"/>
      <c r="DH1684" s="778"/>
      <c r="DI1684" s="778"/>
      <c r="DJ1684" s="778"/>
      <c r="DK1684" s="778"/>
      <c r="DL1684" s="778"/>
      <c r="DM1684" s="778"/>
      <c r="DN1684" s="778"/>
      <c r="DO1684" s="778"/>
      <c r="DP1684" s="778"/>
      <c r="DQ1684" s="778"/>
      <c r="DR1684" s="778"/>
      <c r="DS1684" s="778"/>
      <c r="DT1684" s="778"/>
      <c r="DU1684" s="778"/>
      <c r="DV1684" s="778"/>
      <c r="DW1684" s="778"/>
      <c r="DX1684" s="778"/>
      <c r="DY1684" s="778"/>
      <c r="DZ1684" s="778"/>
      <c r="EA1684" s="778"/>
      <c r="EB1684" s="778"/>
      <c r="EC1684" s="778"/>
      <c r="ED1684" s="778"/>
      <c r="EE1684" s="778"/>
      <c r="EF1684" s="778"/>
      <c r="EG1684" s="778"/>
      <c r="EH1684" s="778"/>
      <c r="EI1684" s="778"/>
      <c r="EJ1684" s="778"/>
      <c r="EK1684" s="778"/>
      <c r="EL1684" s="778"/>
      <c r="EM1684" s="778"/>
      <c r="EN1684" s="778"/>
      <c r="EO1684" s="778"/>
      <c r="EP1684" s="778"/>
      <c r="EQ1684" s="778"/>
      <c r="ER1684" s="778"/>
      <c r="ES1684" s="778"/>
      <c r="ET1684" s="778"/>
      <c r="EU1684" s="778"/>
      <c r="EV1684" s="778"/>
      <c r="EW1684" s="778"/>
      <c r="EX1684" s="778"/>
      <c r="EY1684" s="778"/>
      <c r="EZ1684" s="778"/>
      <c r="FA1684" s="778"/>
      <c r="FB1684" s="778"/>
      <c r="FC1684" s="778"/>
      <c r="FD1684" s="778"/>
      <c r="FE1684" s="778"/>
      <c r="FF1684" s="778"/>
      <c r="FG1684" s="778"/>
      <c r="FH1684" s="778"/>
      <c r="FI1684" s="778"/>
      <c r="FJ1684" s="778"/>
      <c r="FK1684" s="778"/>
      <c r="FL1684" s="778"/>
      <c r="FM1684" s="778"/>
      <c r="FN1684" s="778"/>
      <c r="FO1684" s="778"/>
      <c r="FP1684" s="778"/>
      <c r="FQ1684" s="778"/>
      <c r="FR1684" s="778"/>
      <c r="FS1684" s="778"/>
      <c r="FT1684" s="778"/>
      <c r="FU1684" s="778"/>
      <c r="FV1684" s="778"/>
      <c r="FW1684" s="778"/>
      <c r="FX1684" s="778"/>
      <c r="FY1684" s="778"/>
      <c r="FZ1684" s="778"/>
      <c r="GA1684" s="778"/>
      <c r="GB1684" s="778"/>
      <c r="GC1684" s="778"/>
      <c r="GD1684" s="778"/>
      <c r="GE1684" s="778"/>
      <c r="GF1684" s="778"/>
      <c r="GG1684" s="778"/>
      <c r="GH1684" s="778"/>
      <c r="GI1684" s="778"/>
      <c r="GJ1684" s="778"/>
      <c r="GK1684" s="778"/>
      <c r="GL1684" s="778"/>
      <c r="GM1684" s="778"/>
      <c r="GN1684" s="778"/>
      <c r="GO1684" s="778"/>
      <c r="GP1684" s="778"/>
      <c r="GQ1684" s="778"/>
      <c r="GR1684" s="778"/>
      <c r="GS1684" s="778"/>
      <c r="GT1684" s="778"/>
      <c r="GU1684" s="778"/>
      <c r="GV1684" s="778"/>
      <c r="GW1684" s="778"/>
      <c r="GX1684" s="778"/>
      <c r="GY1684" s="778"/>
      <c r="GZ1684" s="778"/>
      <c r="HA1684" s="778"/>
      <c r="HB1684" s="778"/>
      <c r="HC1684" s="778"/>
      <c r="HD1684" s="778"/>
      <c r="HE1684" s="778"/>
      <c r="HF1684" s="778"/>
      <c r="HG1684" s="778"/>
      <c r="HH1684" s="778"/>
    </row>
    <row r="1685" spans="1:216" s="782" customFormat="1">
      <c r="A1685" s="779"/>
      <c r="B1685" s="780"/>
      <c r="C1685" s="780"/>
      <c r="D1685" s="780"/>
      <c r="E1685" s="780"/>
      <c r="F1685" s="780"/>
      <c r="G1685" s="780"/>
      <c r="H1685" s="780"/>
      <c r="I1685" s="780"/>
      <c r="J1685" s="780"/>
      <c r="K1685" s="780"/>
      <c r="L1685" s="780"/>
      <c r="M1685" s="780"/>
      <c r="N1685" s="780"/>
      <c r="O1685" s="780"/>
      <c r="P1685" s="780"/>
      <c r="Q1685" s="781"/>
      <c r="R1685" s="778"/>
      <c r="S1685" s="778"/>
      <c r="T1685" s="778"/>
      <c r="U1685" s="778"/>
      <c r="V1685" s="778"/>
      <c r="W1685" s="778"/>
      <c r="X1685" s="778"/>
      <c r="Y1685" s="778"/>
      <c r="Z1685" s="778"/>
      <c r="AA1685" s="778"/>
      <c r="AB1685" s="778"/>
      <c r="AC1685" s="778"/>
      <c r="AD1685" s="778"/>
      <c r="AE1685" s="778"/>
      <c r="AF1685" s="778"/>
      <c r="AG1685" s="778"/>
      <c r="AH1685" s="778"/>
      <c r="AI1685" s="778"/>
      <c r="AJ1685" s="778"/>
      <c r="AK1685" s="778"/>
      <c r="AL1685" s="778"/>
      <c r="AM1685" s="778"/>
      <c r="AN1685" s="778"/>
      <c r="AO1685" s="778"/>
      <c r="AP1685" s="778"/>
      <c r="AQ1685" s="778"/>
      <c r="AR1685" s="778"/>
      <c r="AS1685" s="778"/>
      <c r="AT1685" s="778"/>
      <c r="AU1685" s="778"/>
      <c r="AV1685" s="778"/>
      <c r="AW1685" s="778"/>
      <c r="AX1685" s="778"/>
      <c r="AY1685" s="778"/>
      <c r="AZ1685" s="778"/>
      <c r="BA1685" s="778"/>
      <c r="BB1685" s="778"/>
      <c r="BC1685" s="778"/>
      <c r="BD1685" s="778"/>
      <c r="BE1685" s="778"/>
      <c r="BF1685" s="778"/>
      <c r="BG1685" s="778"/>
      <c r="BH1685" s="778"/>
      <c r="BI1685" s="778"/>
      <c r="BJ1685" s="778"/>
      <c r="BK1685" s="778"/>
      <c r="BL1685" s="778"/>
      <c r="BM1685" s="778"/>
      <c r="BN1685" s="778"/>
      <c r="BO1685" s="778"/>
      <c r="BP1685" s="778"/>
      <c r="BQ1685" s="778"/>
      <c r="BR1685" s="778"/>
      <c r="BS1685" s="778"/>
      <c r="BT1685" s="778"/>
      <c r="BU1685" s="778"/>
      <c r="BV1685" s="778"/>
      <c r="BW1685" s="778"/>
      <c r="BX1685" s="778"/>
      <c r="BY1685" s="778"/>
      <c r="BZ1685" s="778"/>
      <c r="CA1685" s="778"/>
      <c r="CB1685" s="778"/>
      <c r="CC1685" s="778"/>
      <c r="CD1685" s="778"/>
      <c r="CE1685" s="778"/>
      <c r="CF1685" s="778"/>
      <c r="CG1685" s="778"/>
      <c r="CH1685" s="778"/>
      <c r="CI1685" s="778"/>
      <c r="CJ1685" s="778"/>
      <c r="CK1685" s="778"/>
      <c r="CL1685" s="778"/>
      <c r="CM1685" s="778"/>
      <c r="CN1685" s="778"/>
      <c r="CO1685" s="778"/>
      <c r="CP1685" s="778"/>
      <c r="CQ1685" s="778"/>
      <c r="CR1685" s="778"/>
      <c r="CS1685" s="778"/>
      <c r="CT1685" s="778"/>
      <c r="CU1685" s="778"/>
      <c r="CV1685" s="778"/>
      <c r="CW1685" s="778"/>
      <c r="CX1685" s="778"/>
      <c r="CY1685" s="778"/>
      <c r="CZ1685" s="778"/>
      <c r="DA1685" s="778"/>
      <c r="DB1685" s="778"/>
      <c r="DC1685" s="778"/>
      <c r="DD1685" s="778"/>
      <c r="DE1685" s="778"/>
      <c r="DF1685" s="778"/>
      <c r="DG1685" s="778"/>
      <c r="DH1685" s="778"/>
      <c r="DI1685" s="778"/>
      <c r="DJ1685" s="778"/>
      <c r="DK1685" s="778"/>
      <c r="DL1685" s="778"/>
      <c r="DM1685" s="778"/>
      <c r="DN1685" s="778"/>
      <c r="DO1685" s="778"/>
      <c r="DP1685" s="778"/>
      <c r="DQ1685" s="778"/>
      <c r="DR1685" s="778"/>
      <c r="DS1685" s="778"/>
      <c r="DT1685" s="778"/>
      <c r="DU1685" s="778"/>
      <c r="DV1685" s="778"/>
      <c r="DW1685" s="778"/>
      <c r="DX1685" s="778"/>
      <c r="DY1685" s="778"/>
      <c r="DZ1685" s="778"/>
      <c r="EA1685" s="778"/>
      <c r="EB1685" s="778"/>
      <c r="EC1685" s="778"/>
      <c r="ED1685" s="778"/>
      <c r="EE1685" s="778"/>
      <c r="EF1685" s="778"/>
      <c r="EG1685" s="778"/>
      <c r="EH1685" s="778"/>
      <c r="EI1685" s="778"/>
      <c r="EJ1685" s="778"/>
      <c r="EK1685" s="778"/>
      <c r="EL1685" s="778"/>
      <c r="EM1685" s="778"/>
      <c r="EN1685" s="778"/>
      <c r="EO1685" s="778"/>
      <c r="EP1685" s="778"/>
      <c r="EQ1685" s="778"/>
      <c r="ER1685" s="778"/>
      <c r="ES1685" s="778"/>
      <c r="ET1685" s="778"/>
      <c r="EU1685" s="778"/>
      <c r="EV1685" s="778"/>
      <c r="EW1685" s="778"/>
      <c r="EX1685" s="778"/>
      <c r="EY1685" s="778"/>
      <c r="EZ1685" s="778"/>
      <c r="FA1685" s="778"/>
      <c r="FB1685" s="778"/>
      <c r="FC1685" s="778"/>
      <c r="FD1685" s="778"/>
      <c r="FE1685" s="778"/>
      <c r="FF1685" s="778"/>
      <c r="FG1685" s="778"/>
      <c r="FH1685" s="778"/>
      <c r="FI1685" s="778"/>
      <c r="FJ1685" s="778"/>
      <c r="FK1685" s="778"/>
      <c r="FL1685" s="778"/>
      <c r="FM1685" s="778"/>
      <c r="FN1685" s="778"/>
      <c r="FO1685" s="778"/>
      <c r="FP1685" s="778"/>
      <c r="FQ1685" s="778"/>
      <c r="FR1685" s="778"/>
      <c r="FS1685" s="778"/>
      <c r="FT1685" s="778"/>
      <c r="FU1685" s="778"/>
      <c r="FV1685" s="778"/>
      <c r="FW1685" s="778"/>
      <c r="FX1685" s="778"/>
      <c r="FY1685" s="778"/>
      <c r="FZ1685" s="778"/>
      <c r="GA1685" s="778"/>
      <c r="GB1685" s="778"/>
      <c r="GC1685" s="778"/>
      <c r="GD1685" s="778"/>
      <c r="GE1685" s="778"/>
      <c r="GF1685" s="778"/>
      <c r="GG1685" s="778"/>
      <c r="GH1685" s="778"/>
      <c r="GI1685" s="778"/>
      <c r="GJ1685" s="778"/>
      <c r="GK1685" s="778"/>
      <c r="GL1685" s="778"/>
      <c r="GM1685" s="778"/>
      <c r="GN1685" s="778"/>
      <c r="GO1685" s="778"/>
      <c r="GP1685" s="778"/>
      <c r="GQ1685" s="778"/>
      <c r="GR1685" s="778"/>
      <c r="GS1685" s="778"/>
      <c r="GT1685" s="778"/>
      <c r="GU1685" s="778"/>
      <c r="GV1685" s="778"/>
      <c r="GW1685" s="778"/>
      <c r="GX1685" s="778"/>
      <c r="GY1685" s="778"/>
      <c r="GZ1685" s="778"/>
      <c r="HA1685" s="778"/>
      <c r="HB1685" s="778"/>
      <c r="HC1685" s="778"/>
      <c r="HD1685" s="778"/>
      <c r="HE1685" s="778"/>
      <c r="HF1685" s="778"/>
      <c r="HG1685" s="778"/>
      <c r="HH1685" s="778"/>
    </row>
    <row r="1686" spans="1:216" s="782" customFormat="1">
      <c r="A1686" s="779"/>
      <c r="B1686" s="780"/>
      <c r="C1686" s="780"/>
      <c r="D1686" s="780"/>
      <c r="E1686" s="780"/>
      <c r="F1686" s="780"/>
      <c r="G1686" s="780"/>
      <c r="H1686" s="780"/>
      <c r="I1686" s="780"/>
      <c r="J1686" s="780"/>
      <c r="K1686" s="780"/>
      <c r="L1686" s="780"/>
      <c r="M1686" s="780"/>
      <c r="N1686" s="780"/>
      <c r="O1686" s="780"/>
      <c r="P1686" s="780"/>
      <c r="Q1686" s="781"/>
      <c r="R1686" s="778"/>
      <c r="S1686" s="778"/>
      <c r="T1686" s="778"/>
      <c r="U1686" s="778"/>
      <c r="V1686" s="778"/>
      <c r="W1686" s="778"/>
      <c r="X1686" s="778"/>
      <c r="Y1686" s="778"/>
      <c r="Z1686" s="778"/>
      <c r="AA1686" s="778"/>
      <c r="AB1686" s="778"/>
      <c r="AC1686" s="778"/>
      <c r="AD1686" s="778"/>
      <c r="AE1686" s="778"/>
      <c r="AF1686" s="778"/>
      <c r="AG1686" s="778"/>
      <c r="AH1686" s="778"/>
      <c r="AI1686" s="778"/>
      <c r="AJ1686" s="778"/>
      <c r="AK1686" s="778"/>
      <c r="AL1686" s="778"/>
      <c r="AM1686" s="778"/>
      <c r="AN1686" s="778"/>
      <c r="AO1686" s="778"/>
      <c r="AP1686" s="778"/>
      <c r="AQ1686" s="778"/>
      <c r="AR1686" s="778"/>
      <c r="AS1686" s="778"/>
      <c r="AT1686" s="778"/>
      <c r="AU1686" s="778"/>
      <c r="AV1686" s="778"/>
      <c r="AW1686" s="778"/>
      <c r="AX1686" s="778"/>
      <c r="AY1686" s="778"/>
      <c r="AZ1686" s="778"/>
      <c r="BA1686" s="778"/>
      <c r="BB1686" s="778"/>
      <c r="BC1686" s="778"/>
      <c r="BD1686" s="778"/>
      <c r="BE1686" s="778"/>
      <c r="BF1686" s="778"/>
      <c r="BG1686" s="778"/>
      <c r="BH1686" s="778"/>
      <c r="BI1686" s="778"/>
      <c r="BJ1686" s="778"/>
      <c r="BK1686" s="778"/>
      <c r="BL1686" s="778"/>
      <c r="BM1686" s="778"/>
      <c r="BN1686" s="778"/>
      <c r="BO1686" s="778"/>
      <c r="BP1686" s="778"/>
      <c r="BQ1686" s="778"/>
      <c r="BR1686" s="778"/>
      <c r="BS1686" s="778"/>
      <c r="BT1686" s="778"/>
      <c r="BU1686" s="778"/>
      <c r="BV1686" s="778"/>
      <c r="BW1686" s="778"/>
      <c r="BX1686" s="778"/>
      <c r="BY1686" s="778"/>
      <c r="BZ1686" s="778"/>
      <c r="CA1686" s="778"/>
      <c r="CB1686" s="778"/>
      <c r="CC1686" s="778"/>
      <c r="CD1686" s="778"/>
      <c r="CE1686" s="778"/>
      <c r="CF1686" s="778"/>
      <c r="CG1686" s="778"/>
      <c r="CH1686" s="778"/>
      <c r="CI1686" s="778"/>
      <c r="CJ1686" s="778"/>
      <c r="CK1686" s="778"/>
      <c r="CL1686" s="778"/>
      <c r="CM1686" s="778"/>
      <c r="CN1686" s="778"/>
      <c r="CO1686" s="778"/>
      <c r="CP1686" s="778"/>
      <c r="CQ1686" s="778"/>
      <c r="CR1686" s="778"/>
      <c r="CS1686" s="778"/>
      <c r="CT1686" s="778"/>
      <c r="CU1686" s="778"/>
      <c r="CV1686" s="778"/>
      <c r="CW1686" s="778"/>
      <c r="CX1686" s="778"/>
      <c r="CY1686" s="778"/>
      <c r="CZ1686" s="778"/>
      <c r="DA1686" s="778"/>
      <c r="DB1686" s="778"/>
      <c r="DC1686" s="778"/>
      <c r="DD1686" s="778"/>
      <c r="DE1686" s="778"/>
      <c r="DF1686" s="778"/>
      <c r="DG1686" s="778"/>
      <c r="DH1686" s="778"/>
      <c r="DI1686" s="778"/>
      <c r="DJ1686" s="778"/>
      <c r="DK1686" s="778"/>
      <c r="DL1686" s="778"/>
      <c r="DM1686" s="778"/>
      <c r="DN1686" s="778"/>
      <c r="DO1686" s="778"/>
      <c r="DP1686" s="778"/>
      <c r="DQ1686" s="778"/>
      <c r="DR1686" s="778"/>
      <c r="DS1686" s="778"/>
      <c r="DT1686" s="778"/>
      <c r="DU1686" s="778"/>
      <c r="DV1686" s="778"/>
      <c r="DW1686" s="778"/>
      <c r="DX1686" s="778"/>
      <c r="DY1686" s="778"/>
      <c r="DZ1686" s="778"/>
      <c r="EA1686" s="778"/>
      <c r="EB1686" s="778"/>
      <c r="EC1686" s="778"/>
      <c r="ED1686" s="778"/>
      <c r="EE1686" s="778"/>
      <c r="EF1686" s="778"/>
      <c r="EG1686" s="778"/>
      <c r="EH1686" s="778"/>
      <c r="EI1686" s="778"/>
      <c r="EJ1686" s="778"/>
      <c r="EK1686" s="778"/>
      <c r="EL1686" s="778"/>
      <c r="EM1686" s="778"/>
      <c r="EN1686" s="778"/>
      <c r="EO1686" s="778"/>
      <c r="EP1686" s="778"/>
      <c r="EQ1686" s="778"/>
      <c r="ER1686" s="778"/>
      <c r="ES1686" s="778"/>
      <c r="ET1686" s="778"/>
      <c r="EU1686" s="778"/>
      <c r="EV1686" s="778"/>
      <c r="EW1686" s="778"/>
      <c r="EX1686" s="778"/>
      <c r="EY1686" s="778"/>
      <c r="EZ1686" s="778"/>
      <c r="FA1686" s="778"/>
      <c r="FB1686" s="778"/>
      <c r="FC1686" s="778"/>
      <c r="FD1686" s="778"/>
      <c r="FE1686" s="778"/>
      <c r="FF1686" s="778"/>
      <c r="FG1686" s="778"/>
      <c r="FH1686" s="778"/>
      <c r="FI1686" s="778"/>
      <c r="FJ1686" s="778"/>
      <c r="FK1686" s="778"/>
      <c r="FL1686" s="778"/>
      <c r="FM1686" s="778"/>
      <c r="FN1686" s="778"/>
      <c r="FO1686" s="778"/>
      <c r="FP1686" s="778"/>
      <c r="FQ1686" s="778"/>
      <c r="FR1686" s="778"/>
      <c r="FS1686" s="778"/>
      <c r="FT1686" s="778"/>
      <c r="FU1686" s="778"/>
      <c r="FV1686" s="778"/>
      <c r="FW1686" s="778"/>
      <c r="FX1686" s="778"/>
      <c r="FY1686" s="778"/>
      <c r="FZ1686" s="778"/>
      <c r="GA1686" s="778"/>
      <c r="GB1686" s="778"/>
      <c r="GC1686" s="778"/>
      <c r="GD1686" s="778"/>
      <c r="GE1686" s="778"/>
      <c r="GF1686" s="778"/>
      <c r="GG1686" s="778"/>
      <c r="GH1686" s="778"/>
      <c r="GI1686" s="778"/>
      <c r="GJ1686" s="778"/>
      <c r="GK1686" s="778"/>
      <c r="GL1686" s="778"/>
      <c r="GM1686" s="778"/>
      <c r="GN1686" s="778"/>
      <c r="GO1686" s="778"/>
      <c r="GP1686" s="778"/>
      <c r="GQ1686" s="778"/>
      <c r="GR1686" s="778"/>
      <c r="GS1686" s="778"/>
      <c r="GT1686" s="778"/>
      <c r="GU1686" s="778"/>
      <c r="GV1686" s="778"/>
      <c r="GW1686" s="778"/>
      <c r="GX1686" s="778"/>
      <c r="GY1686" s="778"/>
      <c r="GZ1686" s="778"/>
      <c r="HA1686" s="778"/>
      <c r="HB1686" s="778"/>
      <c r="HC1686" s="778"/>
      <c r="HD1686" s="778"/>
      <c r="HE1686" s="778"/>
      <c r="HF1686" s="778"/>
      <c r="HG1686" s="778"/>
      <c r="HH1686" s="778"/>
    </row>
    <row r="1687" spans="1:216" s="782" customFormat="1">
      <c r="A1687" s="779"/>
      <c r="B1687" s="780"/>
      <c r="C1687" s="780"/>
      <c r="D1687" s="780"/>
      <c r="E1687" s="780"/>
      <c r="F1687" s="780"/>
      <c r="G1687" s="780"/>
      <c r="H1687" s="780"/>
      <c r="I1687" s="780"/>
      <c r="J1687" s="780"/>
      <c r="K1687" s="780"/>
      <c r="L1687" s="780"/>
      <c r="M1687" s="780"/>
      <c r="N1687" s="780"/>
      <c r="O1687" s="780"/>
      <c r="P1687" s="780"/>
      <c r="Q1687" s="781"/>
      <c r="R1687" s="778"/>
      <c r="S1687" s="778"/>
      <c r="T1687" s="778"/>
      <c r="U1687" s="778"/>
      <c r="V1687" s="778"/>
      <c r="W1687" s="778"/>
      <c r="X1687" s="778"/>
      <c r="Y1687" s="778"/>
      <c r="Z1687" s="778"/>
      <c r="AA1687" s="778"/>
      <c r="AB1687" s="778"/>
      <c r="AC1687" s="778"/>
      <c r="AD1687" s="778"/>
      <c r="AE1687" s="778"/>
      <c r="AF1687" s="778"/>
      <c r="AG1687" s="778"/>
      <c r="AH1687" s="778"/>
      <c r="AI1687" s="778"/>
      <c r="AJ1687" s="778"/>
      <c r="AK1687" s="778"/>
      <c r="AL1687" s="778"/>
      <c r="AM1687" s="778"/>
      <c r="AN1687" s="778"/>
      <c r="AO1687" s="778"/>
      <c r="AP1687" s="778"/>
      <c r="AQ1687" s="778"/>
      <c r="AR1687" s="778"/>
      <c r="AS1687" s="778"/>
      <c r="AT1687" s="778"/>
      <c r="AU1687" s="778"/>
      <c r="AV1687" s="778"/>
      <c r="AW1687" s="778"/>
      <c r="AX1687" s="778"/>
      <c r="AY1687" s="778"/>
      <c r="AZ1687" s="778"/>
      <c r="BA1687" s="778"/>
      <c r="BB1687" s="778"/>
      <c r="BC1687" s="778"/>
      <c r="BD1687" s="778"/>
      <c r="BE1687" s="778"/>
      <c r="BF1687" s="778"/>
      <c r="BG1687" s="778"/>
      <c r="BH1687" s="778"/>
      <c r="BI1687" s="778"/>
      <c r="BJ1687" s="778"/>
      <c r="BK1687" s="778"/>
      <c r="BL1687" s="778"/>
      <c r="BM1687" s="778"/>
      <c r="BN1687" s="778"/>
      <c r="BO1687" s="778"/>
      <c r="BP1687" s="778"/>
      <c r="BQ1687" s="778"/>
      <c r="BR1687" s="778"/>
      <c r="BS1687" s="778"/>
      <c r="BT1687" s="778"/>
      <c r="BU1687" s="778"/>
      <c r="BV1687" s="778"/>
      <c r="BW1687" s="778"/>
      <c r="BX1687" s="778"/>
      <c r="BY1687" s="778"/>
      <c r="BZ1687" s="778"/>
      <c r="CA1687" s="778"/>
      <c r="CB1687" s="778"/>
      <c r="CC1687" s="778"/>
      <c r="CD1687" s="778"/>
      <c r="CE1687" s="778"/>
      <c r="CF1687" s="778"/>
      <c r="CG1687" s="778"/>
      <c r="CH1687" s="778"/>
      <c r="CI1687" s="778"/>
      <c r="CJ1687" s="778"/>
      <c r="CK1687" s="778"/>
      <c r="CL1687" s="778"/>
      <c r="CM1687" s="778"/>
      <c r="CN1687" s="778"/>
      <c r="CO1687" s="778"/>
      <c r="CP1687" s="778"/>
      <c r="CQ1687" s="778"/>
      <c r="CR1687" s="778"/>
      <c r="CS1687" s="778"/>
      <c r="CT1687" s="778"/>
      <c r="CU1687" s="778"/>
      <c r="CV1687" s="778"/>
      <c r="CW1687" s="778"/>
      <c r="CX1687" s="778"/>
      <c r="CY1687" s="778"/>
      <c r="CZ1687" s="778"/>
      <c r="DA1687" s="778"/>
      <c r="DB1687" s="778"/>
      <c r="DC1687" s="778"/>
      <c r="DD1687" s="778"/>
      <c r="DE1687" s="778"/>
      <c r="DF1687" s="778"/>
      <c r="DG1687" s="778"/>
      <c r="DH1687" s="778"/>
      <c r="DI1687" s="778"/>
      <c r="DJ1687" s="778"/>
      <c r="DK1687" s="778"/>
      <c r="DL1687" s="778"/>
      <c r="DM1687" s="778"/>
      <c r="DN1687" s="778"/>
      <c r="DO1687" s="778"/>
      <c r="DP1687" s="778"/>
      <c r="DQ1687" s="778"/>
      <c r="DR1687" s="778"/>
      <c r="DS1687" s="778"/>
      <c r="DT1687" s="778"/>
      <c r="DU1687" s="778"/>
      <c r="DV1687" s="778"/>
      <c r="DW1687" s="778"/>
      <c r="DX1687" s="778"/>
      <c r="DY1687" s="778"/>
      <c r="DZ1687" s="778"/>
      <c r="EA1687" s="778"/>
      <c r="EB1687" s="778"/>
      <c r="EC1687" s="778"/>
      <c r="ED1687" s="778"/>
      <c r="EE1687" s="778"/>
      <c r="EF1687" s="778"/>
      <c r="EG1687" s="778"/>
      <c r="EH1687" s="778"/>
      <c r="EI1687" s="778"/>
      <c r="EJ1687" s="778"/>
      <c r="EK1687" s="778"/>
      <c r="EL1687" s="778"/>
      <c r="EM1687" s="778"/>
      <c r="EN1687" s="778"/>
      <c r="EO1687" s="778"/>
      <c r="EP1687" s="778"/>
      <c r="EQ1687" s="778"/>
      <c r="ER1687" s="778"/>
      <c r="ES1687" s="778"/>
      <c r="ET1687" s="778"/>
      <c r="EU1687" s="778"/>
      <c r="EV1687" s="778"/>
      <c r="EW1687" s="778"/>
      <c r="EX1687" s="778"/>
      <c r="EY1687" s="778"/>
      <c r="EZ1687" s="778"/>
      <c r="FA1687" s="778"/>
      <c r="FB1687" s="778"/>
      <c r="FC1687" s="778"/>
      <c r="FD1687" s="778"/>
      <c r="FE1687" s="778"/>
      <c r="FF1687" s="778"/>
      <c r="FG1687" s="778"/>
      <c r="FH1687" s="778"/>
      <c r="FI1687" s="778"/>
      <c r="FJ1687" s="778"/>
      <c r="FK1687" s="778"/>
      <c r="FL1687" s="778"/>
      <c r="FM1687" s="778"/>
      <c r="FN1687" s="778"/>
      <c r="FO1687" s="778"/>
      <c r="FP1687" s="778"/>
      <c r="FQ1687" s="778"/>
      <c r="FR1687" s="778"/>
      <c r="FS1687" s="778"/>
      <c r="FT1687" s="778"/>
      <c r="FU1687" s="778"/>
      <c r="FV1687" s="778"/>
      <c r="FW1687" s="778"/>
      <c r="FX1687" s="778"/>
      <c r="FY1687" s="778"/>
      <c r="FZ1687" s="778"/>
      <c r="GA1687" s="778"/>
      <c r="GB1687" s="778"/>
      <c r="GC1687" s="778"/>
      <c r="GD1687" s="778"/>
      <c r="GE1687" s="778"/>
      <c r="GF1687" s="778"/>
      <c r="GG1687" s="778"/>
      <c r="GH1687" s="778"/>
      <c r="GI1687" s="778"/>
      <c r="GJ1687" s="778"/>
      <c r="GK1687" s="778"/>
      <c r="GL1687" s="778"/>
      <c r="GM1687" s="778"/>
      <c r="GN1687" s="778"/>
      <c r="GO1687" s="778"/>
      <c r="GP1687" s="778"/>
      <c r="GQ1687" s="778"/>
      <c r="GR1687" s="778"/>
      <c r="GS1687" s="778"/>
      <c r="GT1687" s="778"/>
      <c r="GU1687" s="778"/>
      <c r="GV1687" s="778"/>
      <c r="GW1687" s="778"/>
      <c r="GX1687" s="778"/>
      <c r="GY1687" s="778"/>
      <c r="GZ1687" s="778"/>
      <c r="HA1687" s="778"/>
      <c r="HB1687" s="778"/>
      <c r="HC1687" s="778"/>
      <c r="HD1687" s="778"/>
      <c r="HE1687" s="778"/>
      <c r="HF1687" s="778"/>
      <c r="HG1687" s="778"/>
      <c r="HH1687" s="778"/>
    </row>
    <row r="1688" spans="1:216" s="782" customFormat="1">
      <c r="A1688" s="779"/>
      <c r="B1688" s="780"/>
      <c r="C1688" s="780"/>
      <c r="D1688" s="780"/>
      <c r="E1688" s="780"/>
      <c r="F1688" s="780"/>
      <c r="G1688" s="780"/>
      <c r="H1688" s="780"/>
      <c r="I1688" s="780"/>
      <c r="J1688" s="780"/>
      <c r="K1688" s="780"/>
      <c r="L1688" s="780"/>
      <c r="M1688" s="780"/>
      <c r="N1688" s="780"/>
      <c r="O1688" s="780"/>
      <c r="P1688" s="780"/>
      <c r="Q1688" s="781"/>
      <c r="R1688" s="778"/>
      <c r="S1688" s="778"/>
      <c r="T1688" s="778"/>
      <c r="U1688" s="778"/>
      <c r="V1688" s="778"/>
      <c r="W1688" s="778"/>
      <c r="X1688" s="778"/>
      <c r="Y1688" s="778"/>
      <c r="Z1688" s="778"/>
      <c r="AA1688" s="778"/>
      <c r="AB1688" s="778"/>
      <c r="AC1688" s="778"/>
      <c r="AD1688" s="778"/>
      <c r="AE1688" s="778"/>
      <c r="AF1688" s="778"/>
      <c r="AG1688" s="778"/>
      <c r="AH1688" s="778"/>
      <c r="AI1688" s="778"/>
      <c r="AJ1688" s="778"/>
      <c r="AK1688" s="778"/>
      <c r="AL1688" s="778"/>
      <c r="AM1688" s="778"/>
      <c r="AN1688" s="778"/>
      <c r="AO1688" s="778"/>
      <c r="AP1688" s="778"/>
      <c r="AQ1688" s="778"/>
      <c r="AR1688" s="778"/>
      <c r="AS1688" s="778"/>
      <c r="AT1688" s="778"/>
      <c r="AU1688" s="778"/>
      <c r="AV1688" s="778"/>
      <c r="AW1688" s="778"/>
      <c r="AX1688" s="778"/>
      <c r="AY1688" s="778"/>
      <c r="AZ1688" s="778"/>
      <c r="BA1688" s="778"/>
      <c r="BB1688" s="778"/>
      <c r="BC1688" s="778"/>
      <c r="BD1688" s="778"/>
      <c r="BE1688" s="778"/>
      <c r="BF1688" s="778"/>
      <c r="BG1688" s="778"/>
      <c r="BH1688" s="778"/>
      <c r="BI1688" s="778"/>
      <c r="BJ1688" s="778"/>
      <c r="BK1688" s="778"/>
      <c r="BL1688" s="778"/>
      <c r="BM1688" s="778"/>
      <c r="BN1688" s="778"/>
      <c r="BO1688" s="778"/>
      <c r="BP1688" s="778"/>
      <c r="BQ1688" s="778"/>
      <c r="BR1688" s="778"/>
      <c r="BS1688" s="778"/>
      <c r="BT1688" s="778"/>
      <c r="BU1688" s="778"/>
      <c r="BV1688" s="778"/>
      <c r="BW1688" s="778"/>
      <c r="BX1688" s="778"/>
      <c r="BY1688" s="778"/>
      <c r="BZ1688" s="778"/>
      <c r="CA1688" s="778"/>
      <c r="CB1688" s="778"/>
      <c r="CC1688" s="778"/>
      <c r="CD1688" s="778"/>
      <c r="CE1688" s="778"/>
      <c r="CF1688" s="778"/>
      <c r="CG1688" s="778"/>
      <c r="CH1688" s="778"/>
      <c r="CI1688" s="778"/>
      <c r="CJ1688" s="778"/>
      <c r="CK1688" s="778"/>
      <c r="CL1688" s="778"/>
      <c r="CM1688" s="778"/>
      <c r="CN1688" s="778"/>
      <c r="CO1688" s="778"/>
      <c r="CP1688" s="778"/>
      <c r="CQ1688" s="778"/>
      <c r="CR1688" s="778"/>
      <c r="CS1688" s="778"/>
      <c r="CT1688" s="778"/>
      <c r="CU1688" s="778"/>
      <c r="CV1688" s="778"/>
      <c r="CW1688" s="778"/>
      <c r="CX1688" s="778"/>
      <c r="CY1688" s="778"/>
      <c r="CZ1688" s="778"/>
      <c r="DA1688" s="778"/>
      <c r="DB1688" s="778"/>
      <c r="DC1688" s="778"/>
      <c r="DD1688" s="778"/>
      <c r="DE1688" s="778"/>
      <c r="DF1688" s="778"/>
      <c r="DG1688" s="778"/>
      <c r="DH1688" s="778"/>
      <c r="DI1688" s="778"/>
      <c r="DJ1688" s="778"/>
      <c r="DK1688" s="778"/>
      <c r="DL1688" s="778"/>
      <c r="DM1688" s="778"/>
      <c r="DN1688" s="778"/>
      <c r="DO1688" s="778"/>
      <c r="DP1688" s="778"/>
      <c r="DQ1688" s="778"/>
      <c r="DR1688" s="778"/>
      <c r="DS1688" s="778"/>
      <c r="DT1688" s="778"/>
      <c r="DU1688" s="778"/>
      <c r="DV1688" s="778"/>
      <c r="DW1688" s="778"/>
      <c r="DX1688" s="778"/>
      <c r="DY1688" s="778"/>
      <c r="DZ1688" s="778"/>
      <c r="EA1688" s="778"/>
      <c r="EB1688" s="778"/>
      <c r="EC1688" s="778"/>
      <c r="ED1688" s="778"/>
      <c r="EE1688" s="778"/>
      <c r="EF1688" s="778"/>
      <c r="EG1688" s="778"/>
      <c r="EH1688" s="778"/>
      <c r="EI1688" s="778"/>
      <c r="EJ1688" s="778"/>
      <c r="EK1688" s="778"/>
      <c r="EL1688" s="778"/>
      <c r="EM1688" s="778"/>
      <c r="EN1688" s="778"/>
      <c r="EO1688" s="778"/>
      <c r="EP1688" s="778"/>
      <c r="EQ1688" s="778"/>
      <c r="ER1688" s="778"/>
      <c r="ES1688" s="778"/>
      <c r="ET1688" s="778"/>
      <c r="EU1688" s="778"/>
      <c r="EV1688" s="778"/>
      <c r="EW1688" s="778"/>
      <c r="EX1688" s="778"/>
      <c r="EY1688" s="778"/>
      <c r="EZ1688" s="778"/>
      <c r="FA1688" s="778"/>
      <c r="FB1688" s="778"/>
      <c r="FC1688" s="778"/>
      <c r="FD1688" s="778"/>
      <c r="FE1688" s="778"/>
      <c r="FF1688" s="778"/>
      <c r="FG1688" s="778"/>
      <c r="FH1688" s="778"/>
      <c r="FI1688" s="778"/>
      <c r="FJ1688" s="778"/>
      <c r="FK1688" s="778"/>
      <c r="FL1688" s="778"/>
      <c r="FM1688" s="778"/>
      <c r="FN1688" s="778"/>
      <c r="FO1688" s="778"/>
      <c r="FP1688" s="778"/>
      <c r="FQ1688" s="778"/>
      <c r="FR1688" s="778"/>
      <c r="FS1688" s="778"/>
      <c r="FT1688" s="778"/>
      <c r="FU1688" s="778"/>
      <c r="FV1688" s="778"/>
      <c r="FW1688" s="778"/>
      <c r="FX1688" s="778"/>
      <c r="FY1688" s="778"/>
      <c r="FZ1688" s="778"/>
      <c r="GA1688" s="778"/>
      <c r="GB1688" s="778"/>
      <c r="GC1688" s="778"/>
      <c r="GD1688" s="778"/>
      <c r="GE1688" s="778"/>
      <c r="GF1688" s="778"/>
      <c r="GG1688" s="778"/>
      <c r="GH1688" s="778"/>
      <c r="GI1688" s="778"/>
      <c r="GJ1688" s="778"/>
      <c r="GK1688" s="778"/>
      <c r="GL1688" s="778"/>
      <c r="GM1688" s="778"/>
      <c r="GN1688" s="778"/>
      <c r="GO1688" s="778"/>
      <c r="GP1688" s="778"/>
      <c r="GQ1688" s="778"/>
      <c r="GR1688" s="778"/>
      <c r="GS1688" s="778"/>
      <c r="GT1688" s="778"/>
      <c r="GU1688" s="778"/>
      <c r="GV1688" s="778"/>
      <c r="GW1688" s="778"/>
      <c r="GX1688" s="778"/>
      <c r="GY1688" s="778"/>
      <c r="GZ1688" s="778"/>
      <c r="HA1688" s="778"/>
      <c r="HB1688" s="778"/>
      <c r="HC1688" s="778"/>
      <c r="HD1688" s="778"/>
      <c r="HE1688" s="778"/>
      <c r="HF1688" s="778"/>
      <c r="HG1688" s="778"/>
      <c r="HH1688" s="778"/>
    </row>
    <row r="1689" spans="1:216" s="782" customFormat="1">
      <c r="A1689" s="779"/>
      <c r="B1689" s="780"/>
      <c r="C1689" s="780"/>
      <c r="D1689" s="780"/>
      <c r="E1689" s="780"/>
      <c r="F1689" s="780"/>
      <c r="G1689" s="780"/>
      <c r="H1689" s="780"/>
      <c r="I1689" s="780"/>
      <c r="J1689" s="780"/>
      <c r="K1689" s="780"/>
      <c r="L1689" s="780"/>
      <c r="M1689" s="780"/>
      <c r="N1689" s="780"/>
      <c r="O1689" s="780"/>
      <c r="P1689" s="780"/>
      <c r="Q1689" s="781"/>
      <c r="R1689" s="778"/>
      <c r="S1689" s="778"/>
      <c r="T1689" s="778"/>
      <c r="U1689" s="778"/>
      <c r="V1689" s="778"/>
      <c r="W1689" s="778"/>
      <c r="X1689" s="778"/>
      <c r="Y1689" s="778"/>
      <c r="Z1689" s="778"/>
      <c r="AA1689" s="778"/>
      <c r="AB1689" s="778"/>
      <c r="AC1689" s="778"/>
      <c r="AD1689" s="778"/>
      <c r="AE1689" s="778"/>
      <c r="AF1689" s="778"/>
      <c r="AG1689" s="778"/>
      <c r="AH1689" s="778"/>
      <c r="AI1689" s="778"/>
      <c r="AJ1689" s="778"/>
      <c r="AK1689" s="778"/>
      <c r="AL1689" s="778"/>
      <c r="AM1689" s="778"/>
      <c r="AN1689" s="778"/>
      <c r="AO1689" s="778"/>
      <c r="AP1689" s="778"/>
      <c r="AQ1689" s="778"/>
      <c r="AR1689" s="778"/>
      <c r="AS1689" s="778"/>
      <c r="AT1689" s="778"/>
      <c r="AU1689" s="778"/>
      <c r="AV1689" s="778"/>
      <c r="AW1689" s="778"/>
      <c r="AX1689" s="778"/>
      <c r="AY1689" s="778"/>
      <c r="AZ1689" s="778"/>
      <c r="BA1689" s="778"/>
      <c r="BB1689" s="778"/>
      <c r="BC1689" s="778"/>
      <c r="BD1689" s="778"/>
      <c r="BE1689" s="778"/>
      <c r="BF1689" s="778"/>
      <c r="BG1689" s="778"/>
      <c r="BH1689" s="778"/>
      <c r="BI1689" s="778"/>
      <c r="BJ1689" s="778"/>
      <c r="BK1689" s="778"/>
      <c r="BL1689" s="778"/>
      <c r="BM1689" s="778"/>
      <c r="BN1689" s="778"/>
      <c r="BO1689" s="778"/>
      <c r="BP1689" s="778"/>
      <c r="BQ1689" s="778"/>
      <c r="BR1689" s="778"/>
      <c r="BS1689" s="778"/>
      <c r="BT1689" s="778"/>
      <c r="BU1689" s="778"/>
      <c r="BV1689" s="778"/>
      <c r="BW1689" s="778"/>
      <c r="BX1689" s="778"/>
      <c r="BY1689" s="778"/>
      <c r="BZ1689" s="778"/>
      <c r="CA1689" s="778"/>
      <c r="CB1689" s="778"/>
      <c r="CC1689" s="778"/>
      <c r="CD1689" s="778"/>
      <c r="CE1689" s="778"/>
      <c r="CF1689" s="778"/>
      <c r="CG1689" s="778"/>
      <c r="CH1689" s="778"/>
      <c r="CI1689" s="778"/>
      <c r="CJ1689" s="778"/>
      <c r="CK1689" s="778"/>
      <c r="CL1689" s="778"/>
      <c r="CM1689" s="778"/>
      <c r="CN1689" s="778"/>
      <c r="CO1689" s="778"/>
      <c r="CP1689" s="778"/>
      <c r="CQ1689" s="778"/>
      <c r="CR1689" s="778"/>
      <c r="CS1689" s="778"/>
      <c r="CT1689" s="778"/>
      <c r="CU1689" s="778"/>
      <c r="CV1689" s="778"/>
      <c r="CW1689" s="778"/>
      <c r="CX1689" s="778"/>
      <c r="CY1689" s="778"/>
      <c r="CZ1689" s="778"/>
      <c r="DA1689" s="778"/>
      <c r="DB1689" s="778"/>
      <c r="DC1689" s="778"/>
      <c r="DD1689" s="778"/>
      <c r="DE1689" s="778"/>
      <c r="DF1689" s="778"/>
      <c r="DG1689" s="778"/>
      <c r="DH1689" s="778"/>
      <c r="DI1689" s="778"/>
      <c r="DJ1689" s="778"/>
      <c r="DK1689" s="778"/>
      <c r="DL1689" s="778"/>
      <c r="DM1689" s="778"/>
      <c r="DN1689" s="778"/>
      <c r="DO1689" s="778"/>
      <c r="DP1689" s="778"/>
      <c r="DQ1689" s="778"/>
      <c r="DR1689" s="778"/>
      <c r="DS1689" s="778"/>
      <c r="DT1689" s="778"/>
      <c r="DU1689" s="778"/>
      <c r="DV1689" s="778"/>
      <c r="DW1689" s="778"/>
      <c r="DX1689" s="778"/>
      <c r="DY1689" s="778"/>
      <c r="DZ1689" s="778"/>
      <c r="EA1689" s="778"/>
      <c r="EB1689" s="778"/>
      <c r="EC1689" s="778"/>
      <c r="ED1689" s="778"/>
      <c r="EE1689" s="778"/>
      <c r="EF1689" s="778"/>
      <c r="EG1689" s="778"/>
      <c r="EH1689" s="778"/>
      <c r="EI1689" s="778"/>
      <c r="EJ1689" s="778"/>
      <c r="EK1689" s="778"/>
      <c r="EL1689" s="778"/>
      <c r="EM1689" s="778"/>
      <c r="EN1689" s="778"/>
      <c r="EO1689" s="778"/>
      <c r="EP1689" s="778"/>
      <c r="EQ1689" s="778"/>
      <c r="ER1689" s="778"/>
      <c r="ES1689" s="778"/>
      <c r="ET1689" s="778"/>
      <c r="EU1689" s="778"/>
      <c r="EV1689" s="778"/>
      <c r="EW1689" s="778"/>
      <c r="EX1689" s="778"/>
      <c r="EY1689" s="778"/>
      <c r="EZ1689" s="778"/>
      <c r="FA1689" s="778"/>
      <c r="FB1689" s="778"/>
      <c r="FC1689" s="778"/>
      <c r="FD1689" s="778"/>
      <c r="FE1689" s="778"/>
      <c r="FF1689" s="778"/>
      <c r="FG1689" s="778"/>
      <c r="FH1689" s="778"/>
      <c r="FI1689" s="778"/>
      <c r="FJ1689" s="778"/>
      <c r="FK1689" s="778"/>
      <c r="FL1689" s="778"/>
      <c r="FM1689" s="778"/>
      <c r="FN1689" s="778"/>
      <c r="FO1689" s="778"/>
      <c r="FP1689" s="778"/>
      <c r="FQ1689" s="778"/>
      <c r="FR1689" s="778"/>
      <c r="FS1689" s="778"/>
      <c r="FT1689" s="778"/>
      <c r="FU1689" s="778"/>
      <c r="FV1689" s="778"/>
      <c r="FW1689" s="778"/>
      <c r="FX1689" s="778"/>
      <c r="FY1689" s="778"/>
      <c r="FZ1689" s="778"/>
      <c r="GA1689" s="778"/>
      <c r="GB1689" s="778"/>
      <c r="GC1689" s="778"/>
      <c r="GD1689" s="778"/>
      <c r="GE1689" s="778"/>
      <c r="GF1689" s="778"/>
      <c r="GG1689" s="778"/>
      <c r="GH1689" s="778"/>
      <c r="GI1689" s="778"/>
      <c r="GJ1689" s="778"/>
      <c r="GK1689" s="778"/>
      <c r="GL1689" s="778"/>
      <c r="GM1689" s="778"/>
      <c r="GN1689" s="778"/>
      <c r="GO1689" s="778"/>
      <c r="GP1689" s="778"/>
      <c r="GQ1689" s="778"/>
      <c r="GR1689" s="778"/>
      <c r="GS1689" s="778"/>
      <c r="GT1689" s="778"/>
      <c r="GU1689" s="778"/>
      <c r="GV1689" s="778"/>
      <c r="GW1689" s="778"/>
      <c r="GX1689" s="778"/>
      <c r="GY1689" s="778"/>
      <c r="GZ1689" s="778"/>
      <c r="HA1689" s="778"/>
      <c r="HB1689" s="778"/>
      <c r="HC1689" s="778"/>
      <c r="HD1689" s="778"/>
      <c r="HE1689" s="778"/>
      <c r="HF1689" s="778"/>
      <c r="HG1689" s="778"/>
      <c r="HH1689" s="778"/>
    </row>
    <row r="1690" spans="1:216" s="782" customFormat="1">
      <c r="A1690" s="779"/>
      <c r="B1690" s="780"/>
      <c r="C1690" s="780"/>
      <c r="D1690" s="780"/>
      <c r="E1690" s="780"/>
      <c r="F1690" s="780"/>
      <c r="G1690" s="780"/>
      <c r="H1690" s="780"/>
      <c r="I1690" s="780"/>
      <c r="J1690" s="780"/>
      <c r="K1690" s="780"/>
      <c r="L1690" s="780"/>
      <c r="M1690" s="780"/>
      <c r="N1690" s="780"/>
      <c r="O1690" s="780"/>
      <c r="P1690" s="780"/>
      <c r="Q1690" s="781"/>
      <c r="R1690" s="778"/>
      <c r="S1690" s="778"/>
      <c r="T1690" s="778"/>
      <c r="U1690" s="778"/>
      <c r="V1690" s="778"/>
      <c r="W1690" s="778"/>
      <c r="X1690" s="778"/>
      <c r="Y1690" s="778"/>
      <c r="Z1690" s="778"/>
      <c r="AA1690" s="778"/>
      <c r="AB1690" s="778"/>
      <c r="AC1690" s="778"/>
      <c r="AD1690" s="778"/>
      <c r="AE1690" s="778"/>
      <c r="AF1690" s="778"/>
      <c r="AG1690" s="778"/>
      <c r="AH1690" s="778"/>
      <c r="AI1690" s="778"/>
      <c r="AJ1690" s="778"/>
      <c r="AK1690" s="778"/>
      <c r="AL1690" s="778"/>
      <c r="AM1690" s="778"/>
      <c r="AN1690" s="778"/>
      <c r="AO1690" s="778"/>
      <c r="AP1690" s="778"/>
      <c r="AQ1690" s="778"/>
      <c r="AR1690" s="778"/>
      <c r="AS1690" s="778"/>
      <c r="AT1690" s="778"/>
      <c r="AU1690" s="778"/>
      <c r="AV1690" s="778"/>
      <c r="AW1690" s="778"/>
      <c r="AX1690" s="778"/>
      <c r="AY1690" s="778"/>
      <c r="AZ1690" s="778"/>
      <c r="BA1690" s="778"/>
      <c r="BB1690" s="778"/>
      <c r="BC1690" s="778"/>
      <c r="BD1690" s="778"/>
      <c r="BE1690" s="778"/>
      <c r="BF1690" s="778"/>
      <c r="BG1690" s="778"/>
      <c r="BH1690" s="778"/>
      <c r="BI1690" s="778"/>
      <c r="BJ1690" s="778"/>
      <c r="BK1690" s="778"/>
      <c r="BL1690" s="778"/>
      <c r="BM1690" s="778"/>
      <c r="BN1690" s="778"/>
      <c r="BO1690" s="778"/>
      <c r="BP1690" s="778"/>
      <c r="BQ1690" s="778"/>
      <c r="BR1690" s="778"/>
      <c r="BS1690" s="778"/>
      <c r="BT1690" s="778"/>
      <c r="BU1690" s="778"/>
      <c r="BV1690" s="778"/>
      <c r="BW1690" s="778"/>
      <c r="BX1690" s="778"/>
      <c r="BY1690" s="778"/>
      <c r="BZ1690" s="778"/>
      <c r="CA1690" s="778"/>
      <c r="CB1690" s="778"/>
      <c r="CC1690" s="778"/>
      <c r="CD1690" s="778"/>
      <c r="CE1690" s="778"/>
      <c r="CF1690" s="778"/>
      <c r="CG1690" s="778"/>
      <c r="CH1690" s="778"/>
      <c r="CI1690" s="778"/>
      <c r="CJ1690" s="778"/>
      <c r="CK1690" s="778"/>
      <c r="CL1690" s="778"/>
      <c r="CM1690" s="778"/>
      <c r="CN1690" s="778"/>
      <c r="CO1690" s="778"/>
      <c r="CP1690" s="778"/>
      <c r="CQ1690" s="778"/>
      <c r="CR1690" s="778"/>
      <c r="CS1690" s="778"/>
      <c r="CT1690" s="778"/>
      <c r="CU1690" s="778"/>
      <c r="CV1690" s="778"/>
      <c r="CW1690" s="778"/>
      <c r="CX1690" s="778"/>
      <c r="CY1690" s="778"/>
      <c r="CZ1690" s="778"/>
      <c r="DA1690" s="778"/>
      <c r="DB1690" s="778"/>
      <c r="DC1690" s="778"/>
      <c r="DD1690" s="778"/>
      <c r="DE1690" s="778"/>
      <c r="DF1690" s="778"/>
      <c r="DG1690" s="778"/>
      <c r="DH1690" s="778"/>
      <c r="DI1690" s="778"/>
      <c r="DJ1690" s="778"/>
      <c r="DK1690" s="778"/>
      <c r="DL1690" s="778"/>
      <c r="DM1690" s="778"/>
      <c r="DN1690" s="778"/>
      <c r="DO1690" s="778"/>
      <c r="DP1690" s="778"/>
      <c r="DQ1690" s="778"/>
      <c r="DR1690" s="778"/>
      <c r="DS1690" s="778"/>
      <c r="DT1690" s="778"/>
      <c r="DU1690" s="778"/>
      <c r="DV1690" s="778"/>
      <c r="DW1690" s="778"/>
      <c r="DX1690" s="778"/>
      <c r="DY1690" s="778"/>
      <c r="DZ1690" s="778"/>
      <c r="EA1690" s="778"/>
      <c r="EB1690" s="778"/>
      <c r="EC1690" s="778"/>
      <c r="ED1690" s="778"/>
      <c r="EE1690" s="778"/>
      <c r="EF1690" s="778"/>
      <c r="EG1690" s="778"/>
      <c r="EH1690" s="778"/>
      <c r="EI1690" s="778"/>
      <c r="EJ1690" s="778"/>
      <c r="EK1690" s="778"/>
      <c r="EL1690" s="778"/>
      <c r="EM1690" s="778"/>
      <c r="EN1690" s="778"/>
      <c r="EO1690" s="778"/>
      <c r="EP1690" s="778"/>
      <c r="EQ1690" s="778"/>
      <c r="ER1690" s="778"/>
      <c r="ES1690" s="778"/>
      <c r="ET1690" s="778"/>
      <c r="EU1690" s="778"/>
      <c r="EV1690" s="778"/>
      <c r="EW1690" s="778"/>
      <c r="EX1690" s="778"/>
      <c r="EY1690" s="778"/>
      <c r="EZ1690" s="778"/>
      <c r="FA1690" s="778"/>
      <c r="FB1690" s="778"/>
      <c r="FC1690" s="778"/>
      <c r="FD1690" s="778"/>
      <c r="FE1690" s="778"/>
      <c r="FF1690" s="778"/>
      <c r="FG1690" s="778"/>
      <c r="FH1690" s="778"/>
      <c r="FI1690" s="778"/>
      <c r="FJ1690" s="778"/>
      <c r="FK1690" s="778"/>
      <c r="FL1690" s="778"/>
      <c r="FM1690" s="778"/>
      <c r="FN1690" s="778"/>
      <c r="FO1690" s="778"/>
      <c r="FP1690" s="778"/>
      <c r="FQ1690" s="778"/>
      <c r="FR1690" s="778"/>
      <c r="FS1690" s="778"/>
      <c r="FT1690" s="778"/>
      <c r="FU1690" s="778"/>
      <c r="FV1690" s="778"/>
      <c r="FW1690" s="778"/>
      <c r="FX1690" s="778"/>
      <c r="FY1690" s="778"/>
      <c r="FZ1690" s="778"/>
      <c r="GA1690" s="778"/>
      <c r="GB1690" s="778"/>
      <c r="GC1690" s="778"/>
      <c r="GD1690" s="778"/>
      <c r="GE1690" s="778"/>
      <c r="GF1690" s="778"/>
      <c r="GG1690" s="778"/>
      <c r="GH1690" s="778"/>
      <c r="GI1690" s="778"/>
      <c r="GJ1690" s="778"/>
      <c r="GK1690" s="778"/>
      <c r="GL1690" s="778"/>
      <c r="GM1690" s="778"/>
      <c r="GN1690" s="778"/>
      <c r="GO1690" s="778"/>
      <c r="GP1690" s="778"/>
      <c r="GQ1690" s="778"/>
      <c r="GR1690" s="778"/>
      <c r="GS1690" s="778"/>
      <c r="GT1690" s="778"/>
      <c r="GU1690" s="778"/>
      <c r="GV1690" s="778"/>
      <c r="GW1690" s="778"/>
      <c r="GX1690" s="778"/>
      <c r="GY1690" s="778"/>
      <c r="GZ1690" s="778"/>
      <c r="HA1690" s="778"/>
      <c r="HB1690" s="778"/>
      <c r="HC1690" s="778"/>
      <c r="HD1690" s="778"/>
      <c r="HE1690" s="778"/>
      <c r="HF1690" s="778"/>
      <c r="HG1690" s="778"/>
      <c r="HH1690" s="778"/>
    </row>
    <row r="1691" spans="1:216" s="782" customFormat="1">
      <c r="A1691" s="779"/>
      <c r="B1691" s="780"/>
      <c r="C1691" s="780"/>
      <c r="D1691" s="780"/>
      <c r="E1691" s="780"/>
      <c r="F1691" s="780"/>
      <c r="G1691" s="780"/>
      <c r="H1691" s="780"/>
      <c r="I1691" s="780"/>
      <c r="J1691" s="780"/>
      <c r="K1691" s="780"/>
      <c r="L1691" s="780"/>
      <c r="M1691" s="780"/>
      <c r="N1691" s="780"/>
      <c r="O1691" s="780"/>
      <c r="P1691" s="780"/>
      <c r="Q1691" s="781"/>
      <c r="R1691" s="778"/>
      <c r="S1691" s="778"/>
      <c r="T1691" s="778"/>
      <c r="U1691" s="778"/>
      <c r="V1691" s="778"/>
      <c r="W1691" s="778"/>
      <c r="X1691" s="778"/>
      <c r="Y1691" s="778"/>
      <c r="Z1691" s="778"/>
      <c r="AA1691" s="778"/>
      <c r="AB1691" s="778"/>
      <c r="AC1691" s="778"/>
      <c r="AD1691" s="778"/>
      <c r="AE1691" s="778"/>
      <c r="AF1691" s="778"/>
      <c r="AG1691" s="778"/>
      <c r="AH1691" s="778"/>
      <c r="AI1691" s="778"/>
      <c r="AJ1691" s="778"/>
      <c r="AK1691" s="778"/>
      <c r="AL1691" s="778"/>
      <c r="AM1691" s="778"/>
      <c r="AN1691" s="778"/>
      <c r="AO1691" s="778"/>
      <c r="AP1691" s="778"/>
      <c r="AQ1691" s="778"/>
      <c r="AR1691" s="778"/>
      <c r="AS1691" s="778"/>
      <c r="AT1691" s="778"/>
      <c r="AU1691" s="778"/>
      <c r="AV1691" s="778"/>
      <c r="AW1691" s="778"/>
      <c r="AX1691" s="778"/>
      <c r="AY1691" s="778"/>
      <c r="AZ1691" s="778"/>
      <c r="BA1691" s="778"/>
      <c r="BB1691" s="778"/>
      <c r="BC1691" s="778"/>
      <c r="BD1691" s="778"/>
      <c r="BE1691" s="778"/>
      <c r="BF1691" s="778"/>
      <c r="BG1691" s="778"/>
      <c r="BH1691" s="778"/>
      <c r="BI1691" s="778"/>
      <c r="BJ1691" s="778"/>
      <c r="BK1691" s="778"/>
      <c r="BL1691" s="778"/>
      <c r="BM1691" s="778"/>
      <c r="BN1691" s="778"/>
      <c r="BO1691" s="778"/>
      <c r="BP1691" s="778"/>
      <c r="BQ1691" s="778"/>
      <c r="BR1691" s="778"/>
      <c r="BS1691" s="778"/>
      <c r="BT1691" s="778"/>
      <c r="BU1691" s="778"/>
      <c r="BV1691" s="778"/>
      <c r="BW1691" s="778"/>
      <c r="BX1691" s="778"/>
      <c r="BY1691" s="778"/>
      <c r="BZ1691" s="778"/>
      <c r="CA1691" s="778"/>
      <c r="CB1691" s="778"/>
      <c r="CC1691" s="778"/>
      <c r="CD1691" s="778"/>
      <c r="CE1691" s="778"/>
      <c r="CF1691" s="778"/>
      <c r="CG1691" s="778"/>
      <c r="CH1691" s="778"/>
      <c r="CI1691" s="778"/>
      <c r="CJ1691" s="778"/>
      <c r="CK1691" s="778"/>
      <c r="CL1691" s="778"/>
      <c r="CM1691" s="778"/>
      <c r="CN1691" s="778"/>
      <c r="CO1691" s="778"/>
      <c r="CP1691" s="778"/>
      <c r="CQ1691" s="778"/>
      <c r="CR1691" s="778"/>
      <c r="CS1691" s="778"/>
      <c r="CT1691" s="778"/>
      <c r="CU1691" s="778"/>
      <c r="CV1691" s="778"/>
      <c r="CW1691" s="778"/>
      <c r="CX1691" s="778"/>
      <c r="CY1691" s="778"/>
      <c r="CZ1691" s="778"/>
      <c r="DA1691" s="778"/>
      <c r="DB1691" s="778"/>
      <c r="DC1691" s="778"/>
      <c r="DD1691" s="778"/>
      <c r="DE1691" s="778"/>
      <c r="DF1691" s="778"/>
      <c r="DG1691" s="778"/>
      <c r="DH1691" s="778"/>
      <c r="DI1691" s="778"/>
      <c r="DJ1691" s="778"/>
      <c r="DK1691" s="778"/>
      <c r="DL1691" s="778"/>
      <c r="DM1691" s="778"/>
      <c r="DN1691" s="778"/>
      <c r="DO1691" s="778"/>
      <c r="DP1691" s="778"/>
      <c r="DQ1691" s="778"/>
      <c r="DR1691" s="778"/>
      <c r="DS1691" s="778"/>
      <c r="DT1691" s="778"/>
      <c r="DU1691" s="778"/>
      <c r="DV1691" s="778"/>
      <c r="DW1691" s="778"/>
      <c r="DX1691" s="778"/>
      <c r="DY1691" s="778"/>
      <c r="DZ1691" s="778"/>
      <c r="EA1691" s="778"/>
      <c r="EB1691" s="778"/>
      <c r="EC1691" s="778"/>
      <c r="ED1691" s="778"/>
      <c r="EE1691" s="778"/>
      <c r="EF1691" s="778"/>
      <c r="EG1691" s="778"/>
      <c r="EH1691" s="778"/>
      <c r="EI1691" s="778"/>
      <c r="EJ1691" s="778"/>
      <c r="EK1691" s="778"/>
      <c r="EL1691" s="778"/>
      <c r="EM1691" s="778"/>
      <c r="EN1691" s="778"/>
      <c r="EO1691" s="778"/>
      <c r="EP1691" s="778"/>
      <c r="EQ1691" s="778"/>
      <c r="ER1691" s="778"/>
      <c r="ES1691" s="778"/>
      <c r="ET1691" s="778"/>
      <c r="EU1691" s="778"/>
      <c r="EV1691" s="778"/>
      <c r="EW1691" s="778"/>
      <c r="EX1691" s="778"/>
      <c r="EY1691" s="778"/>
      <c r="EZ1691" s="778"/>
      <c r="FA1691" s="778"/>
      <c r="FB1691" s="778"/>
      <c r="FC1691" s="778"/>
      <c r="FD1691" s="778"/>
      <c r="FE1691" s="778"/>
      <c r="FF1691" s="778"/>
      <c r="FG1691" s="778"/>
      <c r="FH1691" s="778"/>
      <c r="FI1691" s="778"/>
      <c r="FJ1691" s="778"/>
      <c r="FK1691" s="778"/>
      <c r="FL1691" s="778"/>
      <c r="FM1691" s="778"/>
      <c r="FN1691" s="778"/>
      <c r="FO1691" s="778"/>
      <c r="FP1691" s="778"/>
      <c r="FQ1691" s="778"/>
      <c r="FR1691" s="778"/>
      <c r="FS1691" s="778"/>
      <c r="FT1691" s="778"/>
      <c r="FU1691" s="778"/>
      <c r="FV1691" s="778"/>
      <c r="FW1691" s="778"/>
      <c r="FX1691" s="778"/>
      <c r="FY1691" s="778"/>
      <c r="FZ1691" s="778"/>
      <c r="GA1691" s="778"/>
      <c r="GB1691" s="778"/>
      <c r="GC1691" s="778"/>
      <c r="GD1691" s="778"/>
      <c r="GE1691" s="778"/>
      <c r="GF1691" s="778"/>
      <c r="GG1691" s="778"/>
      <c r="GH1691" s="778"/>
      <c r="GI1691" s="778"/>
      <c r="GJ1691" s="778"/>
      <c r="GK1691" s="778"/>
      <c r="GL1691" s="778"/>
      <c r="GM1691" s="778"/>
      <c r="GN1691" s="778"/>
      <c r="GO1691" s="778"/>
      <c r="GP1691" s="778"/>
      <c r="GQ1691" s="778"/>
      <c r="GR1691" s="778"/>
      <c r="GS1691" s="778"/>
      <c r="GT1691" s="778"/>
      <c r="GU1691" s="778"/>
      <c r="GV1691" s="778"/>
      <c r="GW1691" s="778"/>
      <c r="GX1691" s="778"/>
      <c r="GY1691" s="778"/>
      <c r="GZ1691" s="778"/>
      <c r="HA1691" s="778"/>
      <c r="HB1691" s="778"/>
      <c r="HC1691" s="778"/>
      <c r="HD1691" s="778"/>
      <c r="HE1691" s="778"/>
      <c r="HF1691" s="778"/>
      <c r="HG1691" s="778"/>
      <c r="HH1691" s="778"/>
    </row>
    <row r="1692" spans="1:216" s="782" customFormat="1">
      <c r="A1692" s="779"/>
      <c r="B1692" s="780"/>
      <c r="C1692" s="780"/>
      <c r="D1692" s="780"/>
      <c r="E1692" s="780"/>
      <c r="F1692" s="780"/>
      <c r="G1692" s="780"/>
      <c r="H1692" s="780"/>
      <c r="I1692" s="780"/>
      <c r="J1692" s="780"/>
      <c r="K1692" s="780"/>
      <c r="L1692" s="780"/>
      <c r="M1692" s="780"/>
      <c r="N1692" s="780"/>
      <c r="O1692" s="780"/>
      <c r="P1692" s="780"/>
      <c r="Q1692" s="781"/>
      <c r="R1692" s="778"/>
      <c r="S1692" s="778"/>
      <c r="T1692" s="778"/>
      <c r="U1692" s="778"/>
      <c r="V1692" s="778"/>
      <c r="W1692" s="778"/>
      <c r="X1692" s="778"/>
      <c r="Y1692" s="778"/>
      <c r="Z1692" s="778"/>
      <c r="AA1692" s="778"/>
      <c r="AB1692" s="778"/>
      <c r="AC1692" s="778"/>
      <c r="AD1692" s="778"/>
      <c r="AE1692" s="778"/>
      <c r="AF1692" s="778"/>
      <c r="AG1692" s="778"/>
      <c r="AH1692" s="778"/>
      <c r="AI1692" s="778"/>
      <c r="AJ1692" s="778"/>
      <c r="AK1692" s="778"/>
      <c r="AL1692" s="778"/>
      <c r="AM1692" s="778"/>
      <c r="AN1692" s="778"/>
      <c r="AO1692" s="778"/>
      <c r="AP1692" s="778"/>
      <c r="AQ1692" s="778"/>
      <c r="AR1692" s="778"/>
      <c r="AS1692" s="778"/>
      <c r="AT1692" s="778"/>
      <c r="AU1692" s="778"/>
      <c r="AV1692" s="778"/>
      <c r="AW1692" s="778"/>
      <c r="AX1692" s="778"/>
      <c r="AY1692" s="778"/>
      <c r="AZ1692" s="778"/>
      <c r="BA1692" s="778"/>
      <c r="BB1692" s="778"/>
      <c r="BC1692" s="778"/>
      <c r="BD1692" s="778"/>
      <c r="BE1692" s="778"/>
      <c r="BF1692" s="778"/>
      <c r="BG1692" s="778"/>
      <c r="BH1692" s="778"/>
      <c r="BI1692" s="778"/>
      <c r="BJ1692" s="778"/>
      <c r="BK1692" s="778"/>
      <c r="BL1692" s="778"/>
      <c r="BM1692" s="778"/>
      <c r="BN1692" s="778"/>
      <c r="BO1692" s="778"/>
      <c r="BP1692" s="778"/>
      <c r="BQ1692" s="778"/>
      <c r="BR1692" s="778"/>
      <c r="BS1692" s="778"/>
      <c r="BT1692" s="778"/>
      <c r="BU1692" s="778"/>
      <c r="BV1692" s="778"/>
      <c r="BW1692" s="778"/>
      <c r="BX1692" s="778"/>
      <c r="BY1692" s="778"/>
      <c r="BZ1692" s="778"/>
      <c r="CA1692" s="778"/>
      <c r="CB1692" s="778"/>
      <c r="CC1692" s="778"/>
      <c r="CD1692" s="778"/>
      <c r="CE1692" s="778"/>
      <c r="CF1692" s="778"/>
      <c r="CG1692" s="778"/>
      <c r="CH1692" s="778"/>
      <c r="CI1692" s="778"/>
      <c r="CJ1692" s="778"/>
      <c r="CK1692" s="778"/>
      <c r="CL1692" s="778"/>
      <c r="CM1692" s="778"/>
      <c r="CN1692" s="778"/>
      <c r="CO1692" s="778"/>
      <c r="CP1692" s="778"/>
      <c r="CQ1692" s="778"/>
      <c r="CR1692" s="778"/>
      <c r="CS1692" s="778"/>
      <c r="CT1692" s="778"/>
      <c r="CU1692" s="778"/>
      <c r="CV1692" s="778"/>
      <c r="CW1692" s="778"/>
      <c r="CX1692" s="778"/>
      <c r="CY1692" s="778"/>
      <c r="CZ1692" s="778"/>
      <c r="DA1692" s="778"/>
      <c r="DB1692" s="778"/>
      <c r="DC1692" s="778"/>
      <c r="DD1692" s="778"/>
      <c r="DE1692" s="778"/>
      <c r="DF1692" s="778"/>
      <c r="DG1692" s="778"/>
      <c r="DH1692" s="778"/>
      <c r="DI1692" s="778"/>
      <c r="DJ1692" s="778"/>
      <c r="DK1692" s="778"/>
      <c r="DL1692" s="778"/>
      <c r="DM1692" s="778"/>
      <c r="DN1692" s="778"/>
      <c r="DO1692" s="778"/>
      <c r="DP1692" s="778"/>
      <c r="DQ1692" s="778"/>
      <c r="DR1692" s="778"/>
      <c r="DS1692" s="778"/>
      <c r="DT1692" s="778"/>
      <c r="DU1692" s="778"/>
      <c r="DV1692" s="778"/>
      <c r="DW1692" s="778"/>
      <c r="DX1692" s="778"/>
      <c r="DY1692" s="778"/>
      <c r="DZ1692" s="778"/>
      <c r="EA1692" s="778"/>
      <c r="EB1692" s="778"/>
      <c r="EC1692" s="778"/>
      <c r="ED1692" s="778"/>
      <c r="EE1692" s="778"/>
      <c r="EF1692" s="778"/>
      <c r="EG1692" s="778"/>
      <c r="EH1692" s="778"/>
      <c r="EI1692" s="778"/>
      <c r="EJ1692" s="778"/>
      <c r="EK1692" s="778"/>
      <c r="EL1692" s="778"/>
      <c r="EM1692" s="778"/>
      <c r="EN1692" s="778"/>
      <c r="EO1692" s="778"/>
      <c r="EP1692" s="778"/>
      <c r="EQ1692" s="778"/>
      <c r="ER1692" s="778"/>
      <c r="ES1692" s="778"/>
      <c r="ET1692" s="778"/>
      <c r="EU1692" s="778"/>
      <c r="EV1692" s="778"/>
      <c r="EW1692" s="778"/>
      <c r="EX1692" s="778"/>
      <c r="EY1692" s="778"/>
      <c r="EZ1692" s="778"/>
      <c r="FA1692" s="778"/>
      <c r="FB1692" s="778"/>
      <c r="FC1692" s="778"/>
      <c r="FD1692" s="778"/>
      <c r="FE1692" s="778"/>
      <c r="FF1692" s="778"/>
      <c r="FG1692" s="778"/>
      <c r="FH1692" s="778"/>
      <c r="FI1692" s="778"/>
      <c r="FJ1692" s="778"/>
      <c r="FK1692" s="778"/>
      <c r="FL1692" s="778"/>
      <c r="FM1692" s="778"/>
      <c r="FN1692" s="778"/>
      <c r="FO1692" s="778"/>
      <c r="FP1692" s="778"/>
      <c r="FQ1692" s="778"/>
      <c r="FR1692" s="778"/>
      <c r="FS1692" s="778"/>
      <c r="FT1692" s="778"/>
      <c r="FU1692" s="778"/>
      <c r="FV1692" s="778"/>
      <c r="FW1692" s="778"/>
      <c r="FX1692" s="778"/>
      <c r="FY1692" s="778"/>
      <c r="FZ1692" s="778"/>
      <c r="GA1692" s="778"/>
      <c r="GB1692" s="778"/>
      <c r="GC1692" s="778"/>
      <c r="GD1692" s="778"/>
      <c r="GE1692" s="778"/>
      <c r="GF1692" s="778"/>
      <c r="GG1692" s="778"/>
      <c r="GH1692" s="778"/>
      <c r="GI1692" s="778"/>
      <c r="GJ1692" s="778"/>
      <c r="GK1692" s="778"/>
      <c r="GL1692" s="778"/>
      <c r="GM1692" s="778"/>
      <c r="GN1692" s="778"/>
      <c r="GO1692" s="778"/>
      <c r="GP1692" s="778"/>
      <c r="GQ1692" s="778"/>
      <c r="GR1692" s="778"/>
      <c r="GS1692" s="778"/>
      <c r="GT1692" s="778"/>
      <c r="GU1692" s="778"/>
      <c r="GV1692" s="778"/>
      <c r="GW1692" s="778"/>
      <c r="GX1692" s="778"/>
      <c r="GY1692" s="778"/>
      <c r="GZ1692" s="778"/>
      <c r="HA1692" s="778"/>
      <c r="HB1692" s="778"/>
      <c r="HC1692" s="778"/>
      <c r="HD1692" s="778"/>
      <c r="HE1692" s="778"/>
      <c r="HF1692" s="778"/>
      <c r="HG1692" s="778"/>
      <c r="HH1692" s="778"/>
    </row>
    <row r="1693" spans="1:216" s="782" customFormat="1">
      <c r="A1693" s="779"/>
      <c r="B1693" s="780"/>
      <c r="C1693" s="780"/>
      <c r="D1693" s="780"/>
      <c r="E1693" s="780"/>
      <c r="F1693" s="780"/>
      <c r="G1693" s="780"/>
      <c r="H1693" s="780"/>
      <c r="I1693" s="780"/>
      <c r="J1693" s="780"/>
      <c r="K1693" s="780"/>
      <c r="L1693" s="780"/>
      <c r="M1693" s="780"/>
      <c r="N1693" s="780"/>
      <c r="O1693" s="780"/>
      <c r="P1693" s="780"/>
      <c r="Q1693" s="781"/>
      <c r="R1693" s="778"/>
      <c r="S1693" s="778"/>
      <c r="T1693" s="778"/>
      <c r="U1693" s="778"/>
      <c r="V1693" s="778"/>
      <c r="W1693" s="778"/>
      <c r="X1693" s="778"/>
      <c r="Y1693" s="778"/>
      <c r="Z1693" s="778"/>
      <c r="AA1693" s="778"/>
      <c r="AB1693" s="778"/>
      <c r="AC1693" s="778"/>
      <c r="AD1693" s="778"/>
      <c r="AE1693" s="778"/>
      <c r="AF1693" s="778"/>
      <c r="AG1693" s="778"/>
      <c r="AH1693" s="778"/>
      <c r="AI1693" s="778"/>
      <c r="AJ1693" s="778"/>
      <c r="AK1693" s="778"/>
      <c r="AL1693" s="778"/>
      <c r="AM1693" s="778"/>
      <c r="AN1693" s="778"/>
      <c r="AO1693" s="778"/>
      <c r="AP1693" s="778"/>
      <c r="AQ1693" s="778"/>
      <c r="AR1693" s="778"/>
      <c r="AS1693" s="778"/>
      <c r="AT1693" s="778"/>
      <c r="AU1693" s="778"/>
      <c r="AV1693" s="778"/>
      <c r="AW1693" s="778"/>
      <c r="AX1693" s="778"/>
      <c r="AY1693" s="778"/>
      <c r="AZ1693" s="778"/>
      <c r="BA1693" s="778"/>
      <c r="BB1693" s="778"/>
      <c r="BC1693" s="778"/>
      <c r="BD1693" s="778"/>
      <c r="BE1693" s="778"/>
      <c r="BF1693" s="778"/>
      <c r="BG1693" s="778"/>
      <c r="BH1693" s="778"/>
      <c r="BI1693" s="778"/>
      <c r="BJ1693" s="778"/>
      <c r="BK1693" s="778"/>
      <c r="BL1693" s="778"/>
      <c r="BM1693" s="778"/>
      <c r="BN1693" s="778"/>
      <c r="BO1693" s="778"/>
      <c r="BP1693" s="778"/>
      <c r="BQ1693" s="778"/>
      <c r="BR1693" s="778"/>
      <c r="BS1693" s="778"/>
      <c r="BT1693" s="778"/>
      <c r="BU1693" s="778"/>
      <c r="BV1693" s="778"/>
      <c r="BW1693" s="778"/>
      <c r="BX1693" s="778"/>
      <c r="BY1693" s="778"/>
      <c r="BZ1693" s="778"/>
      <c r="CA1693" s="778"/>
      <c r="CB1693" s="778"/>
      <c r="CC1693" s="778"/>
      <c r="CD1693" s="778"/>
      <c r="CE1693" s="778"/>
      <c r="CF1693" s="778"/>
      <c r="CG1693" s="778"/>
      <c r="CH1693" s="778"/>
      <c r="CI1693" s="778"/>
      <c r="CJ1693" s="778"/>
      <c r="CK1693" s="778"/>
      <c r="CL1693" s="778"/>
      <c r="CM1693" s="778"/>
      <c r="CN1693" s="778"/>
      <c r="CO1693" s="778"/>
      <c r="CP1693" s="778"/>
      <c r="CQ1693" s="778"/>
      <c r="CR1693" s="778"/>
      <c r="CS1693" s="778"/>
      <c r="CT1693" s="778"/>
      <c r="CU1693" s="778"/>
      <c r="CV1693" s="778"/>
      <c r="CW1693" s="778"/>
      <c r="CX1693" s="778"/>
      <c r="CY1693" s="778"/>
      <c r="CZ1693" s="778"/>
      <c r="DA1693" s="778"/>
      <c r="DB1693" s="778"/>
      <c r="DC1693" s="778"/>
      <c r="DD1693" s="778"/>
      <c r="DE1693" s="778"/>
      <c r="DF1693" s="778"/>
      <c r="DG1693" s="778"/>
      <c r="DH1693" s="778"/>
      <c r="DI1693" s="778"/>
      <c r="DJ1693" s="778"/>
      <c r="DK1693" s="778"/>
      <c r="DL1693" s="778"/>
      <c r="DM1693" s="778"/>
      <c r="DN1693" s="778"/>
      <c r="DO1693" s="778"/>
      <c r="DP1693" s="778"/>
      <c r="DQ1693" s="778"/>
      <c r="DR1693" s="778"/>
      <c r="DS1693" s="778"/>
      <c r="DT1693" s="778"/>
      <c r="DU1693" s="778"/>
      <c r="DV1693" s="778"/>
      <c r="DW1693" s="778"/>
      <c r="DX1693" s="778"/>
      <c r="DY1693" s="778"/>
      <c r="DZ1693" s="778"/>
      <c r="EA1693" s="778"/>
      <c r="EB1693" s="778"/>
      <c r="EC1693" s="778"/>
      <c r="ED1693" s="778"/>
      <c r="EE1693" s="778"/>
      <c r="EF1693" s="778"/>
      <c r="EG1693" s="778"/>
      <c r="EH1693" s="778"/>
      <c r="EI1693" s="778"/>
      <c r="EJ1693" s="778"/>
      <c r="EK1693" s="778"/>
      <c r="EL1693" s="778"/>
      <c r="EM1693" s="778"/>
      <c r="EN1693" s="778"/>
      <c r="EO1693" s="778"/>
      <c r="EP1693" s="778"/>
      <c r="EQ1693" s="778"/>
      <c r="ER1693" s="778"/>
      <c r="ES1693" s="778"/>
      <c r="ET1693" s="778"/>
      <c r="EU1693" s="778"/>
      <c r="EV1693" s="778"/>
      <c r="EW1693" s="778"/>
      <c r="EX1693" s="778"/>
      <c r="EY1693" s="778"/>
      <c r="EZ1693" s="778"/>
      <c r="FA1693" s="778"/>
      <c r="FB1693" s="778"/>
      <c r="FC1693" s="778"/>
      <c r="FD1693" s="778"/>
      <c r="FE1693" s="778"/>
      <c r="FF1693" s="778"/>
      <c r="FG1693" s="778"/>
      <c r="FH1693" s="778"/>
      <c r="FI1693" s="778"/>
      <c r="FJ1693" s="778"/>
      <c r="FK1693" s="778"/>
      <c r="FL1693" s="778"/>
      <c r="FM1693" s="778"/>
      <c r="FN1693" s="778"/>
      <c r="FO1693" s="778"/>
      <c r="FP1693" s="778"/>
      <c r="FQ1693" s="778"/>
      <c r="FR1693" s="778"/>
      <c r="FS1693" s="778"/>
      <c r="FT1693" s="778"/>
      <c r="FU1693" s="778"/>
      <c r="FV1693" s="778"/>
      <c r="FW1693" s="778"/>
      <c r="FX1693" s="778"/>
      <c r="FY1693" s="778"/>
      <c r="FZ1693" s="778"/>
      <c r="GA1693" s="778"/>
      <c r="GB1693" s="778"/>
      <c r="GC1693" s="778"/>
      <c r="GD1693" s="778"/>
      <c r="GE1693" s="778"/>
      <c r="GF1693" s="778"/>
      <c r="GG1693" s="778"/>
      <c r="GH1693" s="778"/>
      <c r="GI1693" s="778"/>
      <c r="GJ1693" s="778"/>
      <c r="GK1693" s="778"/>
      <c r="GL1693" s="778"/>
      <c r="GM1693" s="778"/>
      <c r="GN1693" s="778"/>
      <c r="GO1693" s="778"/>
      <c r="GP1693" s="778"/>
      <c r="GQ1693" s="778"/>
      <c r="GR1693" s="778"/>
      <c r="GS1693" s="778"/>
      <c r="GT1693" s="778"/>
      <c r="GU1693" s="778"/>
      <c r="GV1693" s="778"/>
      <c r="GW1693" s="778"/>
      <c r="GX1693" s="778"/>
      <c r="GY1693" s="778"/>
      <c r="GZ1693" s="778"/>
      <c r="HA1693" s="778"/>
      <c r="HB1693" s="778"/>
      <c r="HC1693" s="778"/>
      <c r="HD1693" s="778"/>
      <c r="HE1693" s="778"/>
      <c r="HF1693" s="778"/>
      <c r="HG1693" s="778"/>
      <c r="HH1693" s="778"/>
    </row>
    <row r="1694" spans="1:216" s="782" customFormat="1">
      <c r="A1694" s="779"/>
      <c r="B1694" s="780"/>
      <c r="C1694" s="780"/>
      <c r="D1694" s="780"/>
      <c r="E1694" s="780"/>
      <c r="F1694" s="780"/>
      <c r="G1694" s="780"/>
      <c r="H1694" s="780"/>
      <c r="I1694" s="780"/>
      <c r="J1694" s="780"/>
      <c r="K1694" s="780"/>
      <c r="L1694" s="780"/>
      <c r="M1694" s="780"/>
      <c r="N1694" s="780"/>
      <c r="O1694" s="780"/>
      <c r="P1694" s="780"/>
      <c r="Q1694" s="781"/>
      <c r="R1694" s="778"/>
      <c r="S1694" s="778"/>
      <c r="T1694" s="778"/>
      <c r="U1694" s="778"/>
      <c r="V1694" s="778"/>
      <c r="W1694" s="778"/>
      <c r="X1694" s="778"/>
      <c r="Y1694" s="778"/>
      <c r="Z1694" s="778"/>
      <c r="AA1694" s="778"/>
      <c r="AB1694" s="778"/>
      <c r="AC1694" s="778"/>
      <c r="AD1694" s="778"/>
      <c r="AE1694" s="778"/>
      <c r="AF1694" s="778"/>
      <c r="AG1694" s="778"/>
      <c r="AH1694" s="778"/>
      <c r="AI1694" s="778"/>
      <c r="AJ1694" s="778"/>
      <c r="AK1694" s="778"/>
      <c r="AL1694" s="778"/>
      <c r="AM1694" s="778"/>
      <c r="AN1694" s="778"/>
      <c r="AO1694" s="778"/>
      <c r="AP1694" s="778"/>
      <c r="AQ1694" s="778"/>
      <c r="AR1694" s="778"/>
      <c r="AS1694" s="778"/>
      <c r="AT1694" s="778"/>
      <c r="AU1694" s="778"/>
      <c r="AV1694" s="778"/>
      <c r="AW1694" s="778"/>
      <c r="AX1694" s="778"/>
      <c r="AY1694" s="778"/>
      <c r="AZ1694" s="778"/>
      <c r="BA1694" s="778"/>
      <c r="BB1694" s="778"/>
      <c r="BC1694" s="778"/>
      <c r="BD1694" s="778"/>
      <c r="BE1694" s="778"/>
      <c r="BF1694" s="778"/>
      <c r="BG1694" s="778"/>
      <c r="BH1694" s="778"/>
      <c r="BI1694" s="778"/>
      <c r="BJ1694" s="778"/>
      <c r="BK1694" s="778"/>
      <c r="BL1694" s="778"/>
      <c r="BM1694" s="778"/>
      <c r="BN1694" s="778"/>
      <c r="BO1694" s="778"/>
      <c r="BP1694" s="778"/>
      <c r="BQ1694" s="778"/>
      <c r="BR1694" s="778"/>
      <c r="BS1694" s="778"/>
      <c r="BT1694" s="778"/>
      <c r="BU1694" s="778"/>
      <c r="BV1694" s="778"/>
      <c r="BW1694" s="778"/>
      <c r="BX1694" s="778"/>
      <c r="BY1694" s="778"/>
      <c r="BZ1694" s="778"/>
      <c r="CA1694" s="778"/>
      <c r="CB1694" s="778"/>
      <c r="CC1694" s="778"/>
      <c r="CD1694" s="778"/>
      <c r="CE1694" s="778"/>
      <c r="CF1694" s="778"/>
      <c r="CG1694" s="778"/>
      <c r="CH1694" s="778"/>
      <c r="CI1694" s="778"/>
      <c r="CJ1694" s="778"/>
      <c r="CK1694" s="778"/>
      <c r="CL1694" s="778"/>
      <c r="CM1694" s="778"/>
      <c r="CN1694" s="778"/>
      <c r="CO1694" s="778"/>
      <c r="CP1694" s="778"/>
      <c r="CQ1694" s="778"/>
      <c r="CR1694" s="778"/>
      <c r="CS1694" s="778"/>
      <c r="CT1694" s="778"/>
      <c r="CU1694" s="778"/>
      <c r="CV1694" s="778"/>
      <c r="CW1694" s="778"/>
      <c r="CX1694" s="778"/>
      <c r="CY1694" s="778"/>
      <c r="CZ1694" s="778"/>
      <c r="DA1694" s="778"/>
      <c r="DB1694" s="778"/>
      <c r="DC1694" s="778"/>
      <c r="DD1694" s="778"/>
      <c r="DE1694" s="778"/>
      <c r="DF1694" s="778"/>
      <c r="DG1694" s="778"/>
      <c r="DH1694" s="778"/>
      <c r="DI1694" s="778"/>
      <c r="DJ1694" s="778"/>
      <c r="DK1694" s="778"/>
      <c r="DL1694" s="778"/>
      <c r="DM1694" s="778"/>
      <c r="DN1694" s="778"/>
      <c r="DO1694" s="778"/>
      <c r="DP1694" s="778"/>
      <c r="DQ1694" s="778"/>
      <c r="DR1694" s="778"/>
      <c r="DS1694" s="778"/>
      <c r="DT1694" s="778"/>
      <c r="DU1694" s="778"/>
      <c r="DV1694" s="778"/>
      <c r="DW1694" s="778"/>
      <c r="DX1694" s="778"/>
      <c r="DY1694" s="778"/>
      <c r="DZ1694" s="778"/>
      <c r="EA1694" s="778"/>
      <c r="EB1694" s="778"/>
      <c r="EC1694" s="778"/>
      <c r="ED1694" s="778"/>
      <c r="EE1694" s="778"/>
      <c r="EF1694" s="778"/>
      <c r="EG1694" s="778"/>
      <c r="EH1694" s="778"/>
      <c r="EI1694" s="778"/>
      <c r="EJ1694" s="778"/>
      <c r="EK1694" s="778"/>
      <c r="EL1694" s="778"/>
      <c r="EM1694" s="778"/>
      <c r="EN1694" s="778"/>
      <c r="EO1694" s="778"/>
      <c r="EP1694" s="778"/>
      <c r="EQ1694" s="778"/>
      <c r="ER1694" s="778"/>
      <c r="ES1694" s="778"/>
      <c r="ET1694" s="778"/>
      <c r="EU1694" s="778"/>
      <c r="EV1694" s="778"/>
      <c r="EW1694" s="778"/>
      <c r="EX1694" s="778"/>
      <c r="EY1694" s="778"/>
      <c r="EZ1694" s="778"/>
      <c r="FA1694" s="778"/>
      <c r="FB1694" s="778"/>
      <c r="FC1694" s="778"/>
      <c r="FD1694" s="778"/>
      <c r="FE1694" s="778"/>
      <c r="FF1694" s="778"/>
      <c r="FG1694" s="778"/>
      <c r="FH1694" s="778"/>
      <c r="FI1694" s="778"/>
      <c r="FJ1694" s="778"/>
      <c r="FK1694" s="778"/>
      <c r="FL1694" s="778"/>
      <c r="FM1694" s="778"/>
      <c r="FN1694" s="778"/>
      <c r="FO1694" s="778"/>
      <c r="FP1694" s="778"/>
      <c r="FQ1694" s="778"/>
      <c r="FR1694" s="778"/>
      <c r="FS1694" s="778"/>
      <c r="FT1694" s="778"/>
      <c r="FU1694" s="778"/>
      <c r="FV1694" s="778"/>
      <c r="FW1694" s="778"/>
      <c r="FX1694" s="778"/>
      <c r="FY1694" s="778"/>
      <c r="FZ1694" s="778"/>
      <c r="GA1694" s="778"/>
      <c r="GB1694" s="778"/>
      <c r="GC1694" s="778"/>
      <c r="GD1694" s="778"/>
      <c r="GE1694" s="778"/>
      <c r="GF1694" s="778"/>
      <c r="GG1694" s="778"/>
      <c r="GH1694" s="778"/>
      <c r="GI1694" s="778"/>
      <c r="GJ1694" s="778"/>
      <c r="GK1694" s="778"/>
      <c r="GL1694" s="778"/>
      <c r="GM1694" s="778"/>
      <c r="GN1694" s="778"/>
      <c r="GO1694" s="778"/>
      <c r="GP1694" s="778"/>
      <c r="GQ1694" s="778"/>
      <c r="GR1694" s="778"/>
      <c r="GS1694" s="778"/>
      <c r="GT1694" s="778"/>
      <c r="GU1694" s="778"/>
      <c r="GV1694" s="778"/>
      <c r="GW1694" s="778"/>
      <c r="GX1694" s="778"/>
      <c r="GY1694" s="778"/>
      <c r="GZ1694" s="778"/>
      <c r="HA1694" s="778"/>
      <c r="HB1694" s="778"/>
      <c r="HC1694" s="778"/>
      <c r="HD1694" s="778"/>
      <c r="HE1694" s="778"/>
      <c r="HF1694" s="778"/>
      <c r="HG1694" s="778"/>
      <c r="HH1694" s="778"/>
    </row>
    <row r="1695" spans="1:216" s="782" customFormat="1">
      <c r="A1695" s="779"/>
      <c r="B1695" s="780"/>
      <c r="C1695" s="780"/>
      <c r="D1695" s="780"/>
      <c r="E1695" s="780"/>
      <c r="F1695" s="780"/>
      <c r="G1695" s="780"/>
      <c r="H1695" s="780"/>
      <c r="I1695" s="780"/>
      <c r="J1695" s="780"/>
      <c r="K1695" s="780"/>
      <c r="L1695" s="780"/>
      <c r="M1695" s="780"/>
      <c r="N1695" s="780"/>
      <c r="O1695" s="780"/>
      <c r="P1695" s="780"/>
      <c r="Q1695" s="781"/>
      <c r="R1695" s="778"/>
      <c r="S1695" s="778"/>
      <c r="T1695" s="778"/>
      <c r="U1695" s="778"/>
      <c r="V1695" s="778"/>
      <c r="W1695" s="778"/>
      <c r="X1695" s="778"/>
      <c r="Y1695" s="778"/>
      <c r="Z1695" s="778"/>
      <c r="AA1695" s="778"/>
      <c r="AB1695" s="778"/>
      <c r="AC1695" s="778"/>
      <c r="AD1695" s="778"/>
      <c r="AE1695" s="778"/>
      <c r="AF1695" s="778"/>
      <c r="AG1695" s="778"/>
      <c r="AH1695" s="778"/>
      <c r="AI1695" s="778"/>
      <c r="AJ1695" s="778"/>
      <c r="AK1695" s="778"/>
      <c r="AL1695" s="778"/>
      <c r="AM1695" s="778"/>
      <c r="AN1695" s="778"/>
      <c r="AO1695" s="778"/>
      <c r="AP1695" s="778"/>
      <c r="AQ1695" s="778"/>
      <c r="AR1695" s="778"/>
      <c r="AS1695" s="778"/>
      <c r="AT1695" s="778"/>
      <c r="AU1695" s="778"/>
      <c r="AV1695" s="778"/>
      <c r="AW1695" s="778"/>
      <c r="AX1695" s="778"/>
      <c r="AY1695" s="778"/>
      <c r="AZ1695" s="778"/>
      <c r="BA1695" s="778"/>
      <c r="BB1695" s="778"/>
      <c r="BC1695" s="778"/>
      <c r="BD1695" s="778"/>
      <c r="BE1695" s="778"/>
      <c r="BF1695" s="778"/>
      <c r="BG1695" s="778"/>
      <c r="BH1695" s="778"/>
      <c r="BI1695" s="778"/>
      <c r="BJ1695" s="778"/>
      <c r="BK1695" s="778"/>
      <c r="BL1695" s="778"/>
      <c r="BM1695" s="778"/>
      <c r="BN1695" s="778"/>
      <c r="BO1695" s="778"/>
      <c r="BP1695" s="778"/>
      <c r="BQ1695" s="778"/>
      <c r="BR1695" s="778"/>
      <c r="BS1695" s="778"/>
      <c r="BT1695" s="778"/>
      <c r="BU1695" s="778"/>
      <c r="BV1695" s="778"/>
      <c r="BW1695" s="778"/>
      <c r="BX1695" s="778"/>
      <c r="BY1695" s="778"/>
      <c r="BZ1695" s="778"/>
      <c r="CA1695" s="778"/>
      <c r="CB1695" s="778"/>
      <c r="CC1695" s="778"/>
      <c r="CD1695" s="778"/>
      <c r="CE1695" s="778"/>
      <c r="CF1695" s="778"/>
      <c r="CG1695" s="778"/>
      <c r="CH1695" s="778"/>
      <c r="CI1695" s="778"/>
      <c r="CJ1695" s="778"/>
      <c r="CK1695" s="778"/>
      <c r="CL1695" s="778"/>
      <c r="CM1695" s="778"/>
      <c r="CN1695" s="778"/>
      <c r="CO1695" s="778"/>
      <c r="CP1695" s="778"/>
      <c r="CQ1695" s="778"/>
      <c r="CR1695" s="778"/>
      <c r="CS1695" s="778"/>
      <c r="CT1695" s="778"/>
      <c r="CU1695" s="778"/>
      <c r="CV1695" s="778"/>
      <c r="CW1695" s="778"/>
      <c r="CX1695" s="778"/>
      <c r="CY1695" s="778"/>
      <c r="CZ1695" s="778"/>
      <c r="DA1695" s="778"/>
      <c r="DB1695" s="778"/>
      <c r="DC1695" s="778"/>
      <c r="DD1695" s="778"/>
      <c r="DE1695" s="778"/>
      <c r="DF1695" s="778"/>
      <c r="DG1695" s="778"/>
      <c r="DH1695" s="778"/>
      <c r="DI1695" s="778"/>
      <c r="DJ1695" s="778"/>
      <c r="DK1695" s="778"/>
      <c r="DL1695" s="778"/>
      <c r="DM1695" s="778"/>
      <c r="DN1695" s="778"/>
      <c r="DO1695" s="778"/>
      <c r="DP1695" s="778"/>
      <c r="DQ1695" s="778"/>
      <c r="DR1695" s="778"/>
      <c r="DS1695" s="778"/>
      <c r="DT1695" s="778"/>
      <c r="DU1695" s="778"/>
      <c r="DV1695" s="778"/>
      <c r="DW1695" s="778"/>
      <c r="DX1695" s="778"/>
      <c r="DY1695" s="778"/>
      <c r="DZ1695" s="778"/>
      <c r="EA1695" s="778"/>
      <c r="EB1695" s="778"/>
      <c r="EC1695" s="778"/>
      <c r="ED1695" s="778"/>
      <c r="EE1695" s="778"/>
      <c r="EF1695" s="778"/>
      <c r="EG1695" s="778"/>
      <c r="EH1695" s="778"/>
      <c r="EI1695" s="778"/>
      <c r="EJ1695" s="778"/>
      <c r="EK1695" s="778"/>
      <c r="EL1695" s="778"/>
      <c r="EM1695" s="778"/>
      <c r="EN1695" s="778"/>
      <c r="EO1695" s="778"/>
      <c r="EP1695" s="778"/>
      <c r="EQ1695" s="778"/>
      <c r="ER1695" s="778"/>
      <c r="ES1695" s="778"/>
      <c r="ET1695" s="778"/>
      <c r="EU1695" s="778"/>
      <c r="EV1695" s="778"/>
      <c r="EW1695" s="778"/>
      <c r="EX1695" s="778"/>
      <c r="EY1695" s="778"/>
      <c r="EZ1695" s="778"/>
      <c r="FA1695" s="778"/>
      <c r="FB1695" s="778"/>
      <c r="FC1695" s="778"/>
      <c r="FD1695" s="778"/>
      <c r="FE1695" s="778"/>
      <c r="FF1695" s="778"/>
      <c r="FG1695" s="778"/>
      <c r="FH1695" s="778"/>
      <c r="FI1695" s="778"/>
      <c r="FJ1695" s="778"/>
      <c r="FK1695" s="778"/>
      <c r="FL1695" s="778"/>
      <c r="FM1695" s="778"/>
      <c r="FN1695" s="778"/>
      <c r="FO1695" s="778"/>
      <c r="FP1695" s="778"/>
      <c r="FQ1695" s="778"/>
      <c r="FR1695" s="778"/>
      <c r="FS1695" s="778"/>
      <c r="FT1695" s="778"/>
      <c r="FU1695" s="778"/>
      <c r="FV1695" s="778"/>
      <c r="FW1695" s="778"/>
      <c r="FX1695" s="778"/>
      <c r="FY1695" s="778"/>
      <c r="FZ1695" s="778"/>
      <c r="GA1695" s="778"/>
      <c r="GB1695" s="778"/>
      <c r="GC1695" s="778"/>
      <c r="GD1695" s="778"/>
      <c r="GE1695" s="778"/>
      <c r="GF1695" s="778"/>
      <c r="GG1695" s="778"/>
      <c r="GH1695" s="778"/>
      <c r="GI1695" s="778"/>
      <c r="GJ1695" s="778"/>
      <c r="GK1695" s="778"/>
      <c r="GL1695" s="778"/>
      <c r="GM1695" s="778"/>
      <c r="GN1695" s="778"/>
      <c r="GO1695" s="778"/>
      <c r="GP1695" s="778"/>
      <c r="GQ1695" s="778"/>
      <c r="GR1695" s="778"/>
      <c r="GS1695" s="778"/>
      <c r="GT1695" s="778"/>
      <c r="GU1695" s="778"/>
      <c r="GV1695" s="778"/>
      <c r="GW1695" s="778"/>
      <c r="GX1695" s="778"/>
      <c r="GY1695" s="778"/>
      <c r="GZ1695" s="778"/>
      <c r="HA1695" s="778"/>
      <c r="HB1695" s="778"/>
      <c r="HC1695" s="778"/>
      <c r="HD1695" s="778"/>
      <c r="HE1695" s="778"/>
      <c r="HF1695" s="778"/>
      <c r="HG1695" s="778"/>
      <c r="HH1695" s="778"/>
    </row>
    <row r="1696" spans="1:216" s="782" customFormat="1">
      <c r="A1696" s="779"/>
      <c r="B1696" s="780"/>
      <c r="C1696" s="780"/>
      <c r="D1696" s="780"/>
      <c r="E1696" s="780"/>
      <c r="F1696" s="780"/>
      <c r="G1696" s="780"/>
      <c r="H1696" s="780"/>
      <c r="I1696" s="780"/>
      <c r="J1696" s="780"/>
      <c r="K1696" s="780"/>
      <c r="L1696" s="780"/>
      <c r="M1696" s="780"/>
      <c r="N1696" s="780"/>
      <c r="O1696" s="780"/>
      <c r="P1696" s="780"/>
      <c r="Q1696" s="781"/>
      <c r="R1696" s="778"/>
      <c r="S1696" s="778"/>
      <c r="T1696" s="778"/>
      <c r="U1696" s="778"/>
      <c r="V1696" s="778"/>
      <c r="W1696" s="778"/>
      <c r="X1696" s="778"/>
      <c r="Y1696" s="778"/>
      <c r="Z1696" s="778"/>
      <c r="AA1696" s="778"/>
      <c r="AB1696" s="778"/>
      <c r="AC1696" s="778"/>
      <c r="AD1696" s="778"/>
      <c r="AE1696" s="778"/>
      <c r="AF1696" s="778"/>
      <c r="AG1696" s="778"/>
      <c r="AH1696" s="778"/>
      <c r="AI1696" s="778"/>
      <c r="AJ1696" s="778"/>
      <c r="AK1696" s="778"/>
      <c r="AL1696" s="778"/>
      <c r="AM1696" s="778"/>
      <c r="AN1696" s="778"/>
      <c r="AO1696" s="778"/>
      <c r="AP1696" s="778"/>
      <c r="AQ1696" s="778"/>
      <c r="AR1696" s="778"/>
      <c r="AS1696" s="778"/>
      <c r="AT1696" s="778"/>
      <c r="AU1696" s="778"/>
      <c r="AV1696" s="778"/>
      <c r="AW1696" s="778"/>
      <c r="AX1696" s="778"/>
      <c r="AY1696" s="778"/>
      <c r="AZ1696" s="778"/>
      <c r="BA1696" s="778"/>
      <c r="BB1696" s="778"/>
      <c r="BC1696" s="778"/>
      <c r="BD1696" s="778"/>
      <c r="BE1696" s="778"/>
      <c r="BF1696" s="778"/>
      <c r="BG1696" s="778"/>
      <c r="BH1696" s="778"/>
      <c r="BI1696" s="778"/>
      <c r="BJ1696" s="778"/>
      <c r="BK1696" s="778"/>
      <c r="BL1696" s="778"/>
      <c r="BM1696" s="778"/>
      <c r="BN1696" s="778"/>
      <c r="BO1696" s="778"/>
      <c r="BP1696" s="778"/>
      <c r="BQ1696" s="778"/>
      <c r="BR1696" s="778"/>
      <c r="BS1696" s="778"/>
      <c r="BT1696" s="778"/>
      <c r="BU1696" s="778"/>
      <c r="BV1696" s="778"/>
      <c r="BW1696" s="778"/>
      <c r="BX1696" s="778"/>
      <c r="BY1696" s="778"/>
      <c r="BZ1696" s="778"/>
      <c r="CA1696" s="778"/>
      <c r="CB1696" s="778"/>
      <c r="CC1696" s="778"/>
      <c r="CD1696" s="778"/>
      <c r="CE1696" s="778"/>
      <c r="CF1696" s="778"/>
      <c r="CG1696" s="778"/>
      <c r="CH1696" s="778"/>
      <c r="CI1696" s="778"/>
      <c r="CJ1696" s="778"/>
      <c r="CK1696" s="778"/>
      <c r="CL1696" s="778"/>
      <c r="CM1696" s="778"/>
      <c r="CN1696" s="778"/>
      <c r="CO1696" s="778"/>
      <c r="CP1696" s="778"/>
      <c r="CQ1696" s="778"/>
      <c r="CR1696" s="778"/>
      <c r="CS1696" s="778"/>
      <c r="CT1696" s="778"/>
      <c r="CU1696" s="778"/>
      <c r="CV1696" s="778"/>
      <c r="CW1696" s="778"/>
      <c r="CX1696" s="778"/>
      <c r="CY1696" s="778"/>
      <c r="CZ1696" s="778"/>
      <c r="DA1696" s="778"/>
      <c r="DB1696" s="778"/>
      <c r="DC1696" s="778"/>
      <c r="DD1696" s="778"/>
      <c r="DE1696" s="778"/>
      <c r="DF1696" s="778"/>
      <c r="DG1696" s="778"/>
      <c r="DH1696" s="778"/>
      <c r="DI1696" s="778"/>
      <c r="DJ1696" s="778"/>
      <c r="DK1696" s="778"/>
      <c r="DL1696" s="778"/>
      <c r="DM1696" s="778"/>
      <c r="DN1696" s="778"/>
      <c r="DO1696" s="778"/>
      <c r="DP1696" s="778"/>
      <c r="DQ1696" s="778"/>
      <c r="DR1696" s="778"/>
      <c r="DS1696" s="778"/>
      <c r="DT1696" s="778"/>
      <c r="DU1696" s="778"/>
      <c r="DV1696" s="778"/>
      <c r="DW1696" s="778"/>
      <c r="DX1696" s="778"/>
      <c r="DY1696" s="778"/>
      <c r="DZ1696" s="778"/>
      <c r="EA1696" s="778"/>
      <c r="EB1696" s="778"/>
      <c r="EC1696" s="778"/>
      <c r="ED1696" s="778"/>
      <c r="EE1696" s="778"/>
      <c r="EF1696" s="778"/>
      <c r="EG1696" s="778"/>
      <c r="EH1696" s="778"/>
      <c r="EI1696" s="778"/>
      <c r="EJ1696" s="778"/>
      <c r="EK1696" s="778"/>
      <c r="EL1696" s="778"/>
      <c r="EM1696" s="778"/>
      <c r="EN1696" s="778"/>
      <c r="EO1696" s="778"/>
      <c r="EP1696" s="778"/>
      <c r="EQ1696" s="778"/>
      <c r="ER1696" s="778"/>
      <c r="ES1696" s="778"/>
      <c r="ET1696" s="778"/>
      <c r="EU1696" s="778"/>
      <c r="EV1696" s="778"/>
      <c r="EW1696" s="778"/>
      <c r="EX1696" s="778"/>
      <c r="EY1696" s="778"/>
      <c r="EZ1696" s="778"/>
      <c r="FA1696" s="778"/>
      <c r="FB1696" s="778"/>
      <c r="FC1696" s="778"/>
      <c r="FD1696" s="778"/>
      <c r="FE1696" s="778"/>
      <c r="FF1696" s="778"/>
      <c r="FG1696" s="778"/>
      <c r="FH1696" s="778"/>
      <c r="FI1696" s="778"/>
      <c r="FJ1696" s="778"/>
      <c r="FK1696" s="778"/>
      <c r="FL1696" s="778"/>
      <c r="FM1696" s="778"/>
      <c r="FN1696" s="778"/>
      <c r="FO1696" s="778"/>
      <c r="FP1696" s="778"/>
      <c r="FQ1696" s="778"/>
      <c r="FR1696" s="778"/>
      <c r="FS1696" s="778"/>
      <c r="FT1696" s="778"/>
      <c r="FU1696" s="778"/>
      <c r="FV1696" s="778"/>
      <c r="FW1696" s="778"/>
      <c r="FX1696" s="778"/>
      <c r="FY1696" s="778"/>
      <c r="FZ1696" s="778"/>
      <c r="GA1696" s="778"/>
      <c r="GB1696" s="778"/>
      <c r="GC1696" s="778"/>
      <c r="GD1696" s="778"/>
      <c r="GE1696" s="778"/>
      <c r="GF1696" s="778"/>
      <c r="GG1696" s="778"/>
      <c r="GH1696" s="778"/>
      <c r="GI1696" s="778"/>
      <c r="GJ1696" s="778"/>
      <c r="GK1696" s="778"/>
      <c r="GL1696" s="778"/>
      <c r="GM1696" s="778"/>
      <c r="GN1696" s="778"/>
      <c r="GO1696" s="778"/>
      <c r="GP1696" s="778"/>
      <c r="GQ1696" s="778"/>
      <c r="GR1696" s="778"/>
      <c r="GS1696" s="778"/>
      <c r="GT1696" s="778"/>
      <c r="GU1696" s="778"/>
      <c r="GV1696" s="778"/>
      <c r="GW1696" s="778"/>
      <c r="GX1696" s="778"/>
      <c r="GY1696" s="778"/>
      <c r="GZ1696" s="778"/>
      <c r="HA1696" s="778"/>
      <c r="HB1696" s="778"/>
      <c r="HC1696" s="778"/>
      <c r="HD1696" s="778"/>
      <c r="HE1696" s="778"/>
      <c r="HF1696" s="778"/>
      <c r="HG1696" s="778"/>
      <c r="HH1696" s="778"/>
    </row>
    <row r="1697" spans="1:216" s="782" customFormat="1">
      <c r="A1697" s="779"/>
      <c r="B1697" s="780"/>
      <c r="C1697" s="780"/>
      <c r="D1697" s="780"/>
      <c r="E1697" s="780"/>
      <c r="F1697" s="780"/>
      <c r="G1697" s="780"/>
      <c r="H1697" s="780"/>
      <c r="I1697" s="780"/>
      <c r="J1697" s="780"/>
      <c r="K1697" s="780"/>
      <c r="L1697" s="780"/>
      <c r="M1697" s="780"/>
      <c r="N1697" s="780"/>
      <c r="O1697" s="780"/>
      <c r="P1697" s="780"/>
      <c r="Q1697" s="781"/>
      <c r="R1697" s="778"/>
      <c r="S1697" s="778"/>
      <c r="T1697" s="778"/>
      <c r="U1697" s="778"/>
      <c r="V1697" s="778"/>
      <c r="W1697" s="778"/>
      <c r="X1697" s="778"/>
      <c r="Y1697" s="778"/>
      <c r="Z1697" s="778"/>
      <c r="AA1697" s="778"/>
      <c r="AB1697" s="778"/>
      <c r="AC1697" s="778"/>
      <c r="AD1697" s="778"/>
      <c r="AE1697" s="778"/>
      <c r="AF1697" s="778"/>
      <c r="AG1697" s="778"/>
      <c r="AH1697" s="778"/>
      <c r="AI1697" s="778"/>
      <c r="AJ1697" s="778"/>
      <c r="AK1697" s="778"/>
      <c r="AL1697" s="778"/>
      <c r="AM1697" s="778"/>
      <c r="AN1697" s="778"/>
      <c r="AO1697" s="778"/>
      <c r="AP1697" s="778"/>
      <c r="AQ1697" s="778"/>
      <c r="AR1697" s="778"/>
      <c r="AS1697" s="778"/>
      <c r="AT1697" s="778"/>
      <c r="AU1697" s="778"/>
      <c r="AV1697" s="778"/>
      <c r="AW1697" s="778"/>
      <c r="AX1697" s="778"/>
      <c r="AY1697" s="778"/>
      <c r="AZ1697" s="778"/>
      <c r="BA1697" s="778"/>
      <c r="BB1697" s="778"/>
      <c r="BC1697" s="778"/>
      <c r="BD1697" s="778"/>
      <c r="BE1697" s="778"/>
      <c r="BF1697" s="778"/>
      <c r="BG1697" s="778"/>
      <c r="BH1697" s="778"/>
      <c r="BI1697" s="778"/>
      <c r="BJ1697" s="778"/>
      <c r="BK1697" s="778"/>
      <c r="BL1697" s="778"/>
      <c r="BM1697" s="778"/>
      <c r="BN1697" s="778"/>
      <c r="BO1697" s="778"/>
      <c r="BP1697" s="778"/>
      <c r="BQ1697" s="778"/>
      <c r="BR1697" s="778"/>
      <c r="BS1697" s="778"/>
      <c r="BT1697" s="778"/>
      <c r="BU1697" s="778"/>
      <c r="BV1697" s="778"/>
      <c r="BW1697" s="778"/>
      <c r="BX1697" s="778"/>
      <c r="BY1697" s="778"/>
      <c r="BZ1697" s="778"/>
      <c r="CA1697" s="778"/>
      <c r="CB1697" s="778"/>
      <c r="CC1697" s="778"/>
      <c r="CD1697" s="778"/>
      <c r="CE1697" s="778"/>
      <c r="CF1697" s="778"/>
      <c r="CG1697" s="778"/>
      <c r="CH1697" s="778"/>
      <c r="CI1697" s="778"/>
      <c r="CJ1697" s="778"/>
      <c r="CK1697" s="778"/>
      <c r="CL1697" s="778"/>
      <c r="CM1697" s="778"/>
      <c r="CN1697" s="778"/>
      <c r="CO1697" s="778"/>
      <c r="CP1697" s="778"/>
      <c r="CQ1697" s="778"/>
      <c r="CR1697" s="778"/>
      <c r="CS1697" s="778"/>
      <c r="CT1697" s="778"/>
      <c r="CU1697" s="778"/>
      <c r="CV1697" s="778"/>
      <c r="CW1697" s="778"/>
      <c r="CX1697" s="778"/>
      <c r="CY1697" s="778"/>
      <c r="CZ1697" s="778"/>
      <c r="DA1697" s="778"/>
      <c r="DB1697" s="778"/>
      <c r="DC1697" s="778"/>
      <c r="DD1697" s="778"/>
      <c r="DE1697" s="778"/>
      <c r="DF1697" s="778"/>
      <c r="DG1697" s="778"/>
      <c r="DH1697" s="778"/>
      <c r="DI1697" s="778"/>
      <c r="DJ1697" s="778"/>
      <c r="DK1697" s="778"/>
      <c r="DL1697" s="778"/>
      <c r="DM1697" s="778"/>
      <c r="DN1697" s="778"/>
      <c r="DO1697" s="778"/>
      <c r="DP1697" s="778"/>
      <c r="DQ1697" s="778"/>
      <c r="DR1697" s="778"/>
      <c r="DS1697" s="778"/>
      <c r="DT1697" s="778"/>
      <c r="DU1697" s="778"/>
      <c r="DV1697" s="778"/>
      <c r="DW1697" s="778"/>
      <c r="DX1697" s="778"/>
      <c r="DY1697" s="778"/>
      <c r="DZ1697" s="778"/>
      <c r="EA1697" s="778"/>
      <c r="EB1697" s="778"/>
      <c r="EC1697" s="778"/>
      <c r="ED1697" s="778"/>
      <c r="EE1697" s="778"/>
      <c r="EF1697" s="778"/>
      <c r="EG1697" s="778"/>
      <c r="EH1697" s="778"/>
      <c r="EI1697" s="778"/>
      <c r="EJ1697" s="778"/>
      <c r="EK1697" s="778"/>
      <c r="EL1697" s="778"/>
      <c r="EM1697" s="778"/>
      <c r="EN1697" s="778"/>
      <c r="EO1697" s="778"/>
      <c r="EP1697" s="778"/>
      <c r="EQ1697" s="778"/>
      <c r="ER1697" s="778"/>
      <c r="ES1697" s="778"/>
      <c r="ET1697" s="778"/>
      <c r="EU1697" s="778"/>
      <c r="EV1697" s="778"/>
      <c r="EW1697" s="778"/>
      <c r="EX1697" s="778"/>
      <c r="EY1697" s="778"/>
      <c r="EZ1697" s="778"/>
      <c r="FA1697" s="778"/>
      <c r="FB1697" s="778"/>
      <c r="FC1697" s="778"/>
      <c r="FD1697" s="778"/>
      <c r="FE1697" s="778"/>
      <c r="FF1697" s="778"/>
      <c r="FG1697" s="778"/>
      <c r="FH1697" s="778"/>
      <c r="FI1697" s="778"/>
      <c r="FJ1697" s="778"/>
      <c r="FK1697" s="778"/>
      <c r="FL1697" s="778"/>
      <c r="FM1697" s="778"/>
      <c r="FN1697" s="778"/>
      <c r="FO1697" s="778"/>
      <c r="FP1697" s="778"/>
      <c r="FQ1697" s="778"/>
      <c r="FR1697" s="778"/>
      <c r="FS1697" s="778"/>
      <c r="FT1697" s="778"/>
      <c r="FU1697" s="778"/>
      <c r="FV1697" s="778"/>
      <c r="FW1697" s="778"/>
      <c r="FX1697" s="778"/>
      <c r="FY1697" s="778"/>
      <c r="FZ1697" s="778"/>
      <c r="GA1697" s="778"/>
      <c r="GB1697" s="778"/>
      <c r="GC1697" s="778"/>
      <c r="GD1697" s="778"/>
      <c r="GE1697" s="778"/>
      <c r="GF1697" s="778"/>
      <c r="GG1697" s="778"/>
      <c r="GH1697" s="778"/>
      <c r="GI1697" s="778"/>
      <c r="GJ1697" s="778"/>
      <c r="GK1697" s="778"/>
      <c r="GL1697" s="778"/>
      <c r="GM1697" s="778"/>
      <c r="GN1697" s="778"/>
      <c r="GO1697" s="778"/>
      <c r="GP1697" s="778"/>
      <c r="GQ1697" s="778"/>
      <c r="GR1697" s="778"/>
      <c r="GS1697" s="778"/>
      <c r="GT1697" s="778"/>
      <c r="GU1697" s="778"/>
      <c r="GV1697" s="778"/>
      <c r="GW1697" s="778"/>
      <c r="GX1697" s="778"/>
      <c r="GY1697" s="778"/>
      <c r="GZ1697" s="778"/>
      <c r="HA1697" s="778"/>
      <c r="HB1697" s="778"/>
      <c r="HC1697" s="778"/>
      <c r="HD1697" s="778"/>
      <c r="HE1697" s="778"/>
      <c r="HF1697" s="778"/>
      <c r="HG1697" s="778"/>
      <c r="HH1697" s="778"/>
    </row>
    <row r="1698" spans="1:216" s="782" customFormat="1">
      <c r="A1698" s="779"/>
      <c r="B1698" s="780"/>
      <c r="C1698" s="780"/>
      <c r="D1698" s="780"/>
      <c r="E1698" s="780"/>
      <c r="F1698" s="780"/>
      <c r="G1698" s="780"/>
      <c r="H1698" s="780"/>
      <c r="I1698" s="780"/>
      <c r="J1698" s="780"/>
      <c r="K1698" s="780"/>
      <c r="L1698" s="780"/>
      <c r="M1698" s="780"/>
      <c r="N1698" s="780"/>
      <c r="O1698" s="780"/>
      <c r="P1698" s="780"/>
      <c r="Q1698" s="781"/>
      <c r="R1698" s="778"/>
      <c r="S1698" s="778"/>
      <c r="T1698" s="778"/>
      <c r="U1698" s="778"/>
      <c r="V1698" s="778"/>
      <c r="W1698" s="778"/>
      <c r="X1698" s="778"/>
      <c r="Y1698" s="778"/>
      <c r="Z1698" s="778"/>
      <c r="AA1698" s="778"/>
      <c r="AB1698" s="778"/>
      <c r="AC1698" s="778"/>
      <c r="AD1698" s="778"/>
      <c r="AE1698" s="778"/>
      <c r="AF1698" s="778"/>
      <c r="AG1698" s="778"/>
      <c r="AH1698" s="778"/>
      <c r="AI1698" s="778"/>
      <c r="AJ1698" s="778"/>
      <c r="AK1698" s="778"/>
      <c r="AL1698" s="778"/>
      <c r="AM1698" s="778"/>
      <c r="AN1698" s="778"/>
      <c r="AO1698" s="778"/>
      <c r="AP1698" s="778"/>
      <c r="AQ1698" s="778"/>
      <c r="AR1698" s="778"/>
      <c r="AS1698" s="778"/>
      <c r="AT1698" s="778"/>
      <c r="AU1698" s="778"/>
      <c r="AV1698" s="778"/>
      <c r="AW1698" s="778"/>
      <c r="AX1698" s="778"/>
      <c r="AY1698" s="778"/>
      <c r="AZ1698" s="778"/>
      <c r="BA1698" s="778"/>
      <c r="BB1698" s="778"/>
      <c r="BC1698" s="778"/>
      <c r="BD1698" s="778"/>
      <c r="BE1698" s="778"/>
      <c r="BF1698" s="778"/>
      <c r="BG1698" s="778"/>
      <c r="BH1698" s="778"/>
      <c r="BI1698" s="778"/>
      <c r="BJ1698" s="778"/>
      <c r="BK1698" s="778"/>
      <c r="BL1698" s="778"/>
      <c r="BM1698" s="778"/>
      <c r="BN1698" s="778"/>
      <c r="BO1698" s="778"/>
      <c r="BP1698" s="778"/>
      <c r="BQ1698" s="778"/>
      <c r="BR1698" s="778"/>
      <c r="BS1698" s="778"/>
      <c r="BT1698" s="778"/>
      <c r="BU1698" s="778"/>
      <c r="BV1698" s="778"/>
      <c r="BW1698" s="778"/>
      <c r="BX1698" s="778"/>
      <c r="BY1698" s="778"/>
      <c r="BZ1698" s="778"/>
      <c r="CA1698" s="778"/>
      <c r="CB1698" s="778"/>
      <c r="CC1698" s="778"/>
      <c r="CD1698" s="778"/>
      <c r="CE1698" s="778"/>
      <c r="CF1698" s="778"/>
      <c r="CG1698" s="778"/>
      <c r="CH1698" s="778"/>
      <c r="CI1698" s="778"/>
      <c r="CJ1698" s="778"/>
      <c r="CK1698" s="778"/>
      <c r="CL1698" s="778"/>
      <c r="CM1698" s="778"/>
      <c r="CN1698" s="778"/>
      <c r="CO1698" s="778"/>
      <c r="CP1698" s="778"/>
      <c r="CQ1698" s="778"/>
      <c r="CR1698" s="778"/>
      <c r="CS1698" s="778"/>
      <c r="CT1698" s="778"/>
      <c r="CU1698" s="778"/>
      <c r="CV1698" s="778"/>
      <c r="CW1698" s="778"/>
      <c r="CX1698" s="778"/>
      <c r="CY1698" s="778"/>
      <c r="CZ1698" s="778"/>
      <c r="DA1698" s="778"/>
      <c r="DB1698" s="778"/>
      <c r="DC1698" s="778"/>
      <c r="DD1698" s="778"/>
      <c r="DE1698" s="778"/>
      <c r="DF1698" s="778"/>
      <c r="DG1698" s="778"/>
      <c r="DH1698" s="778"/>
      <c r="DI1698" s="778"/>
      <c r="DJ1698" s="778"/>
      <c r="DK1698" s="778"/>
      <c r="DL1698" s="778"/>
      <c r="DM1698" s="778"/>
      <c r="DN1698" s="778"/>
      <c r="DO1698" s="778"/>
      <c r="DP1698" s="778"/>
      <c r="DQ1698" s="778"/>
      <c r="DR1698" s="778"/>
      <c r="DS1698" s="778"/>
      <c r="DT1698" s="778"/>
      <c r="DU1698" s="778"/>
      <c r="DV1698" s="778"/>
      <c r="DW1698" s="778"/>
      <c r="DX1698" s="778"/>
      <c r="DY1698" s="778"/>
      <c r="DZ1698" s="778"/>
      <c r="EA1698" s="778"/>
      <c r="EB1698" s="778"/>
      <c r="EC1698" s="778"/>
      <c r="ED1698" s="778"/>
      <c r="EE1698" s="778"/>
      <c r="EF1698" s="778"/>
      <c r="EG1698" s="778"/>
      <c r="EH1698" s="778"/>
      <c r="EI1698" s="778"/>
      <c r="EJ1698" s="778"/>
      <c r="EK1698" s="778"/>
      <c r="EL1698" s="778"/>
      <c r="EM1698" s="778"/>
      <c r="EN1698" s="778"/>
      <c r="EO1698" s="778"/>
      <c r="EP1698" s="778"/>
      <c r="EQ1698" s="778"/>
      <c r="ER1698" s="778"/>
      <c r="ES1698" s="778"/>
      <c r="ET1698" s="778"/>
      <c r="EU1698" s="778"/>
      <c r="EV1698" s="778"/>
      <c r="EW1698" s="778"/>
      <c r="EX1698" s="778"/>
      <c r="EY1698" s="778"/>
      <c r="EZ1698" s="778"/>
      <c r="FA1698" s="778"/>
      <c r="FB1698" s="778"/>
      <c r="FC1698" s="778"/>
      <c r="FD1698" s="778"/>
      <c r="FE1698" s="778"/>
      <c r="FF1698" s="778"/>
      <c r="FG1698" s="778"/>
      <c r="FH1698" s="778"/>
      <c r="FI1698" s="778"/>
      <c r="FJ1698" s="778"/>
      <c r="FK1698" s="778"/>
      <c r="FL1698" s="778"/>
      <c r="FM1698" s="778"/>
      <c r="FN1698" s="778"/>
      <c r="FO1698" s="778"/>
      <c r="FP1698" s="778"/>
      <c r="FQ1698" s="778"/>
      <c r="FR1698" s="778"/>
      <c r="FS1698" s="778"/>
      <c r="FT1698" s="778"/>
      <c r="FU1698" s="778"/>
      <c r="FV1698" s="778"/>
      <c r="FW1698" s="778"/>
      <c r="FX1698" s="778"/>
      <c r="FY1698" s="778"/>
      <c r="FZ1698" s="778"/>
      <c r="GA1698" s="778"/>
      <c r="GB1698" s="778"/>
      <c r="GC1698" s="778"/>
      <c r="GD1698" s="778"/>
      <c r="GE1698" s="778"/>
      <c r="GF1698" s="778"/>
      <c r="GG1698" s="778"/>
      <c r="GH1698" s="778"/>
      <c r="GI1698" s="778"/>
      <c r="GJ1698" s="778"/>
      <c r="GK1698" s="778"/>
      <c r="GL1698" s="778"/>
      <c r="GM1698" s="778"/>
      <c r="GN1698" s="778"/>
      <c r="GO1698" s="778"/>
      <c r="GP1698" s="778"/>
      <c r="GQ1698" s="778"/>
      <c r="GR1698" s="778"/>
      <c r="GS1698" s="778"/>
      <c r="GT1698" s="778"/>
      <c r="GU1698" s="778"/>
      <c r="GV1698" s="778"/>
      <c r="GW1698" s="778"/>
      <c r="GX1698" s="778"/>
      <c r="GY1698" s="778"/>
      <c r="GZ1698" s="778"/>
      <c r="HA1698" s="778"/>
      <c r="HB1698" s="778"/>
      <c r="HC1698" s="778"/>
      <c r="HD1698" s="778"/>
      <c r="HE1698" s="778"/>
      <c r="HF1698" s="778"/>
      <c r="HG1698" s="778"/>
      <c r="HH1698" s="778"/>
    </row>
    <row r="1699" spans="1:216" s="782" customFormat="1">
      <c r="A1699" s="779"/>
      <c r="B1699" s="780"/>
      <c r="C1699" s="780"/>
      <c r="D1699" s="780"/>
      <c r="E1699" s="780"/>
      <c r="F1699" s="780"/>
      <c r="G1699" s="780"/>
      <c r="H1699" s="780"/>
      <c r="I1699" s="780"/>
      <c r="J1699" s="780"/>
      <c r="K1699" s="780"/>
      <c r="L1699" s="780"/>
      <c r="M1699" s="780"/>
      <c r="N1699" s="780"/>
      <c r="O1699" s="780"/>
      <c r="P1699" s="780"/>
      <c r="Q1699" s="781"/>
      <c r="R1699" s="778"/>
      <c r="S1699" s="778"/>
      <c r="T1699" s="778"/>
      <c r="U1699" s="778"/>
      <c r="V1699" s="778"/>
      <c r="W1699" s="778"/>
      <c r="X1699" s="778"/>
      <c r="Y1699" s="778"/>
      <c r="Z1699" s="778"/>
      <c r="AA1699" s="778"/>
      <c r="AB1699" s="778"/>
      <c r="AC1699" s="778"/>
      <c r="AD1699" s="778"/>
      <c r="AE1699" s="778"/>
      <c r="AF1699" s="778"/>
      <c r="AG1699" s="778"/>
      <c r="AH1699" s="778"/>
      <c r="AI1699" s="778"/>
      <c r="AJ1699" s="778"/>
      <c r="AK1699" s="778"/>
      <c r="AL1699" s="778"/>
      <c r="AM1699" s="778"/>
      <c r="AN1699" s="778"/>
      <c r="AO1699" s="778"/>
      <c r="AP1699" s="778"/>
      <c r="AQ1699" s="778"/>
      <c r="AR1699" s="778"/>
      <c r="AS1699" s="778"/>
      <c r="AT1699" s="778"/>
      <c r="AU1699" s="778"/>
      <c r="AV1699" s="778"/>
      <c r="AW1699" s="778"/>
      <c r="AX1699" s="778"/>
      <c r="AY1699" s="778"/>
      <c r="AZ1699" s="778"/>
      <c r="BA1699" s="778"/>
      <c r="BB1699" s="778"/>
      <c r="BC1699" s="778"/>
      <c r="BD1699" s="778"/>
      <c r="BE1699" s="778"/>
      <c r="BF1699" s="778"/>
      <c r="BG1699" s="778"/>
      <c r="BH1699" s="778"/>
      <c r="BI1699" s="778"/>
      <c r="BJ1699" s="778"/>
      <c r="BK1699" s="778"/>
      <c r="BL1699" s="778"/>
      <c r="BM1699" s="778"/>
      <c r="BN1699" s="778"/>
      <c r="BO1699" s="778"/>
      <c r="BP1699" s="778"/>
      <c r="BQ1699" s="778"/>
      <c r="BR1699" s="778"/>
      <c r="BS1699" s="778"/>
      <c r="BT1699" s="778"/>
      <c r="BU1699" s="778"/>
      <c r="BV1699" s="778"/>
      <c r="BW1699" s="778"/>
      <c r="BX1699" s="778"/>
      <c r="BY1699" s="778"/>
      <c r="BZ1699" s="778"/>
      <c r="CA1699" s="778"/>
      <c r="CB1699" s="778"/>
      <c r="CC1699" s="778"/>
      <c r="CD1699" s="778"/>
      <c r="CE1699" s="778"/>
      <c r="CF1699" s="778"/>
      <c r="CG1699" s="778"/>
      <c r="CH1699" s="778"/>
      <c r="CI1699" s="778"/>
      <c r="CJ1699" s="778"/>
      <c r="CK1699" s="778"/>
      <c r="CL1699" s="778"/>
      <c r="CM1699" s="778"/>
      <c r="CN1699" s="778"/>
      <c r="CO1699" s="778"/>
      <c r="CP1699" s="778"/>
      <c r="CQ1699" s="778"/>
      <c r="CR1699" s="778"/>
      <c r="CS1699" s="778"/>
      <c r="CT1699" s="778"/>
      <c r="CU1699" s="778"/>
      <c r="CV1699" s="778"/>
      <c r="CW1699" s="778"/>
      <c r="CX1699" s="778"/>
      <c r="CY1699" s="778"/>
      <c r="CZ1699" s="778"/>
      <c r="DA1699" s="778"/>
      <c r="DB1699" s="778"/>
      <c r="DC1699" s="778"/>
      <c r="DD1699" s="778"/>
      <c r="DE1699" s="778"/>
      <c r="DF1699" s="778"/>
      <c r="DG1699" s="778"/>
      <c r="DH1699" s="778"/>
      <c r="DI1699" s="778"/>
      <c r="DJ1699" s="778"/>
      <c r="DK1699" s="778"/>
      <c r="DL1699" s="778"/>
      <c r="DM1699" s="778"/>
      <c r="DN1699" s="778"/>
      <c r="DO1699" s="778"/>
      <c r="DP1699" s="778"/>
      <c r="DQ1699" s="778"/>
      <c r="DR1699" s="778"/>
      <c r="DS1699" s="778"/>
      <c r="DT1699" s="778"/>
      <c r="DU1699" s="778"/>
      <c r="DV1699" s="778"/>
      <c r="DW1699" s="778"/>
      <c r="DX1699" s="778"/>
      <c r="DY1699" s="778"/>
      <c r="DZ1699" s="778"/>
      <c r="EA1699" s="778"/>
      <c r="EB1699" s="778"/>
      <c r="EC1699" s="778"/>
      <c r="ED1699" s="778"/>
      <c r="EE1699" s="778"/>
      <c r="EF1699" s="778"/>
      <c r="EG1699" s="778"/>
      <c r="EH1699" s="778"/>
      <c r="EI1699" s="778"/>
      <c r="EJ1699" s="778"/>
      <c r="EK1699" s="778"/>
      <c r="EL1699" s="778"/>
      <c r="EM1699" s="778"/>
      <c r="EN1699" s="778"/>
      <c r="EO1699" s="778"/>
      <c r="EP1699" s="778"/>
      <c r="EQ1699" s="778"/>
      <c r="ER1699" s="778"/>
      <c r="ES1699" s="778"/>
      <c r="ET1699" s="778"/>
      <c r="EU1699" s="778"/>
      <c r="EV1699" s="778"/>
      <c r="EW1699" s="778"/>
      <c r="EX1699" s="778"/>
      <c r="EY1699" s="778"/>
      <c r="EZ1699" s="778"/>
      <c r="FA1699" s="778"/>
      <c r="FB1699" s="778"/>
      <c r="FC1699" s="778"/>
      <c r="FD1699" s="778"/>
      <c r="FE1699" s="778"/>
      <c r="FF1699" s="778"/>
      <c r="FG1699" s="778"/>
      <c r="FH1699" s="778"/>
      <c r="FI1699" s="778"/>
      <c r="FJ1699" s="778"/>
      <c r="FK1699" s="778"/>
      <c r="FL1699" s="778"/>
      <c r="FM1699" s="778"/>
      <c r="FN1699" s="778"/>
      <c r="FO1699" s="778"/>
      <c r="FP1699" s="778"/>
      <c r="FQ1699" s="778"/>
      <c r="FR1699" s="778"/>
      <c r="FS1699" s="778"/>
      <c r="FT1699" s="778"/>
      <c r="FU1699" s="778"/>
      <c r="FV1699" s="778"/>
      <c r="FW1699" s="778"/>
      <c r="FX1699" s="778"/>
      <c r="FY1699" s="778"/>
      <c r="FZ1699" s="778"/>
      <c r="GA1699" s="778"/>
      <c r="GB1699" s="778"/>
      <c r="GC1699" s="778"/>
      <c r="GD1699" s="778"/>
      <c r="GE1699" s="778"/>
      <c r="GF1699" s="778"/>
      <c r="GG1699" s="778"/>
      <c r="GH1699" s="778"/>
      <c r="GI1699" s="778"/>
      <c r="GJ1699" s="778"/>
      <c r="GK1699" s="778"/>
      <c r="GL1699" s="778"/>
      <c r="GM1699" s="778"/>
      <c r="GN1699" s="778"/>
      <c r="GO1699" s="778"/>
      <c r="GP1699" s="778"/>
      <c r="GQ1699" s="778"/>
      <c r="GR1699" s="778"/>
      <c r="GS1699" s="778"/>
      <c r="GT1699" s="778"/>
      <c r="GU1699" s="778"/>
      <c r="GV1699" s="778"/>
      <c r="GW1699" s="778"/>
      <c r="GX1699" s="778"/>
      <c r="GY1699" s="778"/>
      <c r="GZ1699" s="778"/>
      <c r="HA1699" s="778"/>
      <c r="HB1699" s="778"/>
      <c r="HC1699" s="778"/>
      <c r="HD1699" s="778"/>
      <c r="HE1699" s="778"/>
      <c r="HF1699" s="778"/>
      <c r="HG1699" s="778"/>
      <c r="HH1699" s="778"/>
    </row>
    <row r="1700" spans="1:216" s="782" customFormat="1">
      <c r="A1700" s="779"/>
      <c r="B1700" s="780"/>
      <c r="C1700" s="780"/>
      <c r="D1700" s="780"/>
      <c r="E1700" s="780"/>
      <c r="F1700" s="780"/>
      <c r="G1700" s="780"/>
      <c r="H1700" s="780"/>
      <c r="I1700" s="780"/>
      <c r="J1700" s="780"/>
      <c r="K1700" s="780"/>
      <c r="L1700" s="780"/>
      <c r="M1700" s="780"/>
      <c r="N1700" s="780"/>
      <c r="O1700" s="780"/>
      <c r="P1700" s="780"/>
      <c r="Q1700" s="781"/>
      <c r="R1700" s="778"/>
      <c r="S1700" s="778"/>
      <c r="T1700" s="778"/>
      <c r="U1700" s="778"/>
      <c r="V1700" s="778"/>
      <c r="W1700" s="778"/>
      <c r="X1700" s="778"/>
      <c r="Y1700" s="778"/>
      <c r="Z1700" s="778"/>
      <c r="AA1700" s="778"/>
      <c r="AB1700" s="778"/>
      <c r="AC1700" s="778"/>
      <c r="AD1700" s="778"/>
      <c r="AE1700" s="778"/>
      <c r="AF1700" s="778"/>
      <c r="AG1700" s="778"/>
      <c r="AH1700" s="778"/>
      <c r="AI1700" s="778"/>
      <c r="AJ1700" s="778"/>
      <c r="AK1700" s="778"/>
      <c r="AL1700" s="778"/>
      <c r="AM1700" s="778"/>
      <c r="AN1700" s="778"/>
      <c r="AO1700" s="778"/>
      <c r="AP1700" s="778"/>
      <c r="AQ1700" s="778"/>
      <c r="AR1700" s="778"/>
      <c r="AS1700" s="778"/>
      <c r="AT1700" s="778"/>
      <c r="AU1700" s="778"/>
      <c r="AV1700" s="778"/>
      <c r="AW1700" s="778"/>
      <c r="AX1700" s="778"/>
      <c r="AY1700" s="778"/>
      <c r="AZ1700" s="778"/>
      <c r="BA1700" s="778"/>
      <c r="BB1700" s="778"/>
      <c r="BC1700" s="778"/>
      <c r="BD1700" s="778"/>
      <c r="BE1700" s="778"/>
      <c r="BF1700" s="778"/>
      <c r="BG1700" s="778"/>
      <c r="BH1700" s="778"/>
      <c r="BI1700" s="778"/>
      <c r="BJ1700" s="778"/>
      <c r="BK1700" s="778"/>
      <c r="BL1700" s="778"/>
      <c r="BM1700" s="778"/>
      <c r="BN1700" s="778"/>
      <c r="BO1700" s="778"/>
      <c r="BP1700" s="778"/>
      <c r="BQ1700" s="778"/>
      <c r="BR1700" s="778"/>
      <c r="BS1700" s="778"/>
      <c r="BT1700" s="778"/>
      <c r="BU1700" s="778"/>
      <c r="BV1700" s="778"/>
      <c r="BW1700" s="778"/>
      <c r="BX1700" s="778"/>
      <c r="BY1700" s="778"/>
      <c r="BZ1700" s="778"/>
      <c r="CA1700" s="778"/>
      <c r="CB1700" s="778"/>
      <c r="CC1700" s="778"/>
      <c r="CD1700" s="778"/>
      <c r="CE1700" s="778"/>
      <c r="CF1700" s="778"/>
      <c r="CG1700" s="778"/>
      <c r="CH1700" s="778"/>
      <c r="CI1700" s="778"/>
      <c r="CJ1700" s="778"/>
      <c r="CK1700" s="778"/>
      <c r="CL1700" s="778"/>
      <c r="CM1700" s="778"/>
      <c r="CN1700" s="778"/>
      <c r="CO1700" s="778"/>
      <c r="CP1700" s="778"/>
      <c r="CQ1700" s="778"/>
      <c r="CR1700" s="778"/>
      <c r="CS1700" s="778"/>
      <c r="CT1700" s="778"/>
      <c r="CU1700" s="778"/>
      <c r="CV1700" s="778"/>
      <c r="CW1700" s="778"/>
      <c r="CX1700" s="778"/>
      <c r="CY1700" s="778"/>
      <c r="CZ1700" s="778"/>
      <c r="DA1700" s="778"/>
      <c r="DB1700" s="778"/>
      <c r="DC1700" s="778"/>
      <c r="DD1700" s="778"/>
      <c r="DE1700" s="778"/>
      <c r="DF1700" s="778"/>
      <c r="DG1700" s="778"/>
      <c r="DH1700" s="778"/>
      <c r="DI1700" s="778"/>
      <c r="DJ1700" s="778"/>
      <c r="DK1700" s="778"/>
      <c r="DL1700" s="778"/>
      <c r="DM1700" s="778"/>
      <c r="DN1700" s="778"/>
      <c r="DO1700" s="778"/>
      <c r="DP1700" s="778"/>
      <c r="DQ1700" s="778"/>
      <c r="DR1700" s="778"/>
      <c r="DS1700" s="778"/>
      <c r="DT1700" s="778"/>
      <c r="DU1700" s="778"/>
      <c r="DV1700" s="778"/>
      <c r="DW1700" s="778"/>
      <c r="DX1700" s="778"/>
      <c r="DY1700" s="778"/>
      <c r="DZ1700" s="778"/>
      <c r="EA1700" s="778"/>
      <c r="EB1700" s="778"/>
      <c r="EC1700" s="778"/>
      <c r="ED1700" s="778"/>
      <c r="EE1700" s="778"/>
      <c r="EF1700" s="778"/>
      <c r="EG1700" s="778"/>
      <c r="EH1700" s="778"/>
      <c r="EI1700" s="778"/>
      <c r="EJ1700" s="778"/>
      <c r="EK1700" s="778"/>
      <c r="EL1700" s="778"/>
      <c r="EM1700" s="778"/>
      <c r="EN1700" s="778"/>
      <c r="EO1700" s="778"/>
      <c r="EP1700" s="778"/>
      <c r="EQ1700" s="778"/>
      <c r="ER1700" s="778"/>
      <c r="ES1700" s="778"/>
      <c r="ET1700" s="778"/>
      <c r="EU1700" s="778"/>
      <c r="EV1700" s="778"/>
      <c r="EW1700" s="778"/>
      <c r="EX1700" s="778"/>
      <c r="EY1700" s="778"/>
      <c r="EZ1700" s="778"/>
      <c r="FA1700" s="778"/>
      <c r="FB1700" s="778"/>
      <c r="FC1700" s="778"/>
      <c r="FD1700" s="778"/>
      <c r="FE1700" s="778"/>
      <c r="FF1700" s="778"/>
      <c r="FG1700" s="778"/>
      <c r="FH1700" s="778"/>
      <c r="FI1700" s="778"/>
      <c r="FJ1700" s="778"/>
      <c r="FK1700" s="778"/>
      <c r="FL1700" s="778"/>
      <c r="FM1700" s="778"/>
      <c r="FN1700" s="778"/>
      <c r="FO1700" s="778"/>
      <c r="FP1700" s="778"/>
      <c r="FQ1700" s="778"/>
      <c r="FR1700" s="778"/>
      <c r="FS1700" s="778"/>
      <c r="FT1700" s="778"/>
      <c r="FU1700" s="778"/>
      <c r="FV1700" s="778"/>
      <c r="FW1700" s="778"/>
      <c r="FX1700" s="778"/>
      <c r="FY1700" s="778"/>
      <c r="FZ1700" s="778"/>
      <c r="GA1700" s="778"/>
      <c r="GB1700" s="778"/>
      <c r="GC1700" s="778"/>
      <c r="GD1700" s="778"/>
      <c r="GE1700" s="778"/>
      <c r="GF1700" s="778"/>
      <c r="GG1700" s="778"/>
      <c r="GH1700" s="778"/>
      <c r="GI1700" s="778"/>
      <c r="GJ1700" s="778"/>
      <c r="GK1700" s="778"/>
      <c r="GL1700" s="778"/>
      <c r="GM1700" s="778"/>
      <c r="GN1700" s="778"/>
      <c r="GO1700" s="778"/>
      <c r="GP1700" s="778"/>
      <c r="GQ1700" s="778"/>
      <c r="GR1700" s="778"/>
      <c r="GS1700" s="778"/>
      <c r="GT1700" s="778"/>
      <c r="GU1700" s="778"/>
      <c r="GV1700" s="778"/>
      <c r="GW1700" s="778"/>
      <c r="GX1700" s="778"/>
      <c r="GY1700" s="778"/>
      <c r="GZ1700" s="778"/>
      <c r="HA1700" s="778"/>
      <c r="HB1700" s="778"/>
      <c r="HC1700" s="778"/>
      <c r="HD1700" s="778"/>
      <c r="HE1700" s="778"/>
      <c r="HF1700" s="778"/>
      <c r="HG1700" s="778"/>
      <c r="HH1700" s="778"/>
    </row>
    <row r="1701" spans="1:216" s="782" customFormat="1">
      <c r="A1701" s="779"/>
      <c r="B1701" s="780"/>
      <c r="C1701" s="780"/>
      <c r="D1701" s="780"/>
      <c r="E1701" s="780"/>
      <c r="F1701" s="780"/>
      <c r="G1701" s="780"/>
      <c r="H1701" s="780"/>
      <c r="I1701" s="780"/>
      <c r="J1701" s="780"/>
      <c r="K1701" s="780"/>
      <c r="L1701" s="780"/>
      <c r="M1701" s="780"/>
      <c r="N1701" s="780"/>
      <c r="O1701" s="780"/>
      <c r="P1701" s="780"/>
      <c r="Q1701" s="781"/>
      <c r="R1701" s="778"/>
      <c r="S1701" s="778"/>
      <c r="T1701" s="778"/>
      <c r="U1701" s="778"/>
      <c r="V1701" s="778"/>
      <c r="W1701" s="778"/>
      <c r="X1701" s="778"/>
      <c r="Y1701" s="778"/>
      <c r="Z1701" s="778"/>
      <c r="AA1701" s="778"/>
      <c r="AB1701" s="778"/>
      <c r="AC1701" s="778"/>
      <c r="AD1701" s="778"/>
      <c r="AE1701" s="778"/>
      <c r="AF1701" s="778"/>
      <c r="AG1701" s="778"/>
      <c r="AH1701" s="778"/>
      <c r="AI1701" s="778"/>
      <c r="AJ1701" s="778"/>
      <c r="AK1701" s="778"/>
      <c r="AL1701" s="778"/>
      <c r="AM1701" s="778"/>
      <c r="AN1701" s="778"/>
      <c r="AO1701" s="778"/>
      <c r="AP1701" s="778"/>
      <c r="AQ1701" s="778"/>
      <c r="AR1701" s="778"/>
      <c r="AS1701" s="778"/>
      <c r="AT1701" s="778"/>
      <c r="AU1701" s="778"/>
      <c r="AV1701" s="778"/>
      <c r="AW1701" s="778"/>
      <c r="AX1701" s="778"/>
      <c r="AY1701" s="778"/>
      <c r="AZ1701" s="778"/>
      <c r="BA1701" s="778"/>
      <c r="BB1701" s="778"/>
      <c r="BC1701" s="778"/>
      <c r="BD1701" s="778"/>
      <c r="BE1701" s="778"/>
      <c r="BF1701" s="778"/>
      <c r="BG1701" s="778"/>
      <c r="BH1701" s="778"/>
      <c r="BI1701" s="778"/>
      <c r="BJ1701" s="778"/>
      <c r="BK1701" s="778"/>
      <c r="BL1701" s="778"/>
      <c r="BM1701" s="778"/>
      <c r="BN1701" s="778"/>
      <c r="BO1701" s="778"/>
      <c r="BP1701" s="778"/>
      <c r="BQ1701" s="778"/>
      <c r="BR1701" s="778"/>
      <c r="BS1701" s="778"/>
      <c r="BT1701" s="778"/>
      <c r="BU1701" s="778"/>
      <c r="BV1701" s="778"/>
      <c r="BW1701" s="778"/>
      <c r="BX1701" s="778"/>
      <c r="BY1701" s="778"/>
      <c r="BZ1701" s="778"/>
      <c r="CA1701" s="778"/>
      <c r="CB1701" s="778"/>
      <c r="CC1701" s="778"/>
      <c r="CD1701" s="778"/>
      <c r="CE1701" s="778"/>
      <c r="CF1701" s="778"/>
      <c r="CG1701" s="778"/>
      <c r="CH1701" s="778"/>
      <c r="CI1701" s="778"/>
      <c r="CJ1701" s="778"/>
      <c r="CK1701" s="778"/>
      <c r="CL1701" s="778"/>
      <c r="CM1701" s="778"/>
      <c r="CN1701" s="778"/>
      <c r="CO1701" s="778"/>
      <c r="CP1701" s="778"/>
      <c r="CQ1701" s="778"/>
      <c r="CR1701" s="778"/>
      <c r="CS1701" s="778"/>
      <c r="CT1701" s="778"/>
      <c r="CU1701" s="778"/>
      <c r="CV1701" s="778"/>
      <c r="CW1701" s="778"/>
      <c r="CX1701" s="778"/>
      <c r="CY1701" s="778"/>
      <c r="CZ1701" s="778"/>
      <c r="DA1701" s="778"/>
      <c r="DB1701" s="778"/>
      <c r="DC1701" s="778"/>
      <c r="DD1701" s="778"/>
      <c r="DE1701" s="778"/>
      <c r="DF1701" s="778"/>
      <c r="DG1701" s="778"/>
      <c r="DH1701" s="778"/>
      <c r="DI1701" s="778"/>
      <c r="DJ1701" s="778"/>
      <c r="DK1701" s="778"/>
      <c r="DL1701" s="778"/>
      <c r="DM1701" s="778"/>
      <c r="DN1701" s="778"/>
      <c r="DO1701" s="778"/>
      <c r="DP1701" s="778"/>
      <c r="DQ1701" s="778"/>
      <c r="DR1701" s="778"/>
      <c r="DS1701" s="778"/>
      <c r="DT1701" s="778"/>
      <c r="DU1701" s="778"/>
      <c r="DV1701" s="778"/>
      <c r="DW1701" s="778"/>
      <c r="DX1701" s="778"/>
      <c r="DY1701" s="778"/>
      <c r="DZ1701" s="778"/>
      <c r="EA1701" s="778"/>
      <c r="EB1701" s="778"/>
      <c r="EC1701" s="778"/>
      <c r="ED1701" s="778"/>
      <c r="EE1701" s="778"/>
      <c r="EF1701" s="778"/>
      <c r="EG1701" s="778"/>
      <c r="EH1701" s="778"/>
      <c r="EI1701" s="778"/>
      <c r="EJ1701" s="778"/>
      <c r="EK1701" s="778"/>
      <c r="EL1701" s="778"/>
      <c r="EM1701" s="778"/>
      <c r="EN1701" s="778"/>
      <c r="EO1701" s="778"/>
      <c r="EP1701" s="778"/>
      <c r="EQ1701" s="778"/>
      <c r="ER1701" s="778"/>
      <c r="ES1701" s="778"/>
      <c r="ET1701" s="778"/>
      <c r="EU1701" s="778"/>
      <c r="EV1701" s="778"/>
      <c r="EW1701" s="778"/>
      <c r="EX1701" s="778"/>
      <c r="EY1701" s="778"/>
      <c r="EZ1701" s="778"/>
      <c r="FA1701" s="778"/>
      <c r="FB1701" s="778"/>
      <c r="FC1701" s="778"/>
      <c r="FD1701" s="778"/>
      <c r="FE1701" s="778"/>
      <c r="FF1701" s="778"/>
      <c r="FG1701" s="778"/>
      <c r="FH1701" s="778"/>
      <c r="FI1701" s="778"/>
      <c r="FJ1701" s="778"/>
      <c r="FK1701" s="778"/>
      <c r="FL1701" s="778"/>
      <c r="FM1701" s="778"/>
      <c r="FN1701" s="778"/>
      <c r="FO1701" s="778"/>
      <c r="FP1701" s="778"/>
      <c r="FQ1701" s="778"/>
      <c r="FR1701" s="778"/>
      <c r="FS1701" s="778"/>
      <c r="FT1701" s="778"/>
      <c r="FU1701" s="778"/>
      <c r="FV1701" s="778"/>
      <c r="FW1701" s="778"/>
      <c r="FX1701" s="778"/>
      <c r="FY1701" s="778"/>
      <c r="FZ1701" s="778"/>
      <c r="GA1701" s="778"/>
      <c r="GB1701" s="778"/>
      <c r="GC1701" s="778"/>
      <c r="GD1701" s="778"/>
      <c r="GE1701" s="778"/>
      <c r="GF1701" s="778"/>
      <c r="GG1701" s="778"/>
      <c r="GH1701" s="778"/>
      <c r="GI1701" s="778"/>
      <c r="GJ1701" s="778"/>
      <c r="GK1701" s="778"/>
      <c r="GL1701" s="778"/>
      <c r="GM1701" s="778"/>
      <c r="GN1701" s="778"/>
      <c r="GO1701" s="778"/>
      <c r="GP1701" s="778"/>
      <c r="GQ1701" s="778"/>
      <c r="GR1701" s="778"/>
      <c r="GS1701" s="778"/>
      <c r="GT1701" s="778"/>
      <c r="GU1701" s="778"/>
      <c r="GV1701" s="778"/>
      <c r="GW1701" s="778"/>
      <c r="GX1701" s="778"/>
      <c r="GY1701" s="778"/>
      <c r="GZ1701" s="778"/>
      <c r="HA1701" s="778"/>
      <c r="HB1701" s="778"/>
      <c r="HC1701" s="778"/>
      <c r="HD1701" s="778"/>
      <c r="HE1701" s="778"/>
      <c r="HF1701" s="778"/>
      <c r="HG1701" s="778"/>
      <c r="HH1701" s="778"/>
    </row>
    <row r="1702" spans="1:216" s="782" customFormat="1">
      <c r="A1702" s="779"/>
      <c r="B1702" s="780"/>
      <c r="C1702" s="780"/>
      <c r="D1702" s="780"/>
      <c r="E1702" s="780"/>
      <c r="F1702" s="780"/>
      <c r="G1702" s="780"/>
      <c r="H1702" s="780"/>
      <c r="I1702" s="780"/>
      <c r="J1702" s="780"/>
      <c r="K1702" s="780"/>
      <c r="L1702" s="780"/>
      <c r="M1702" s="780"/>
      <c r="N1702" s="780"/>
      <c r="O1702" s="780"/>
      <c r="P1702" s="780"/>
      <c r="Q1702" s="781"/>
      <c r="R1702" s="778"/>
      <c r="S1702" s="778"/>
      <c r="T1702" s="778"/>
      <c r="U1702" s="778"/>
      <c r="V1702" s="778"/>
      <c r="W1702" s="778"/>
      <c r="X1702" s="778"/>
      <c r="Y1702" s="778"/>
      <c r="Z1702" s="778"/>
      <c r="AA1702" s="778"/>
      <c r="AB1702" s="778"/>
      <c r="AC1702" s="778"/>
      <c r="AD1702" s="778"/>
      <c r="AE1702" s="778"/>
      <c r="AF1702" s="778"/>
      <c r="AG1702" s="778"/>
      <c r="AH1702" s="778"/>
      <c r="AI1702" s="778"/>
      <c r="AJ1702" s="778"/>
      <c r="AK1702" s="778"/>
      <c r="AL1702" s="778"/>
      <c r="AM1702" s="778"/>
      <c r="AN1702" s="778"/>
      <c r="AO1702" s="778"/>
      <c r="AP1702" s="778"/>
      <c r="AQ1702" s="778"/>
      <c r="AR1702" s="778"/>
      <c r="AS1702" s="778"/>
      <c r="AT1702" s="778"/>
      <c r="AU1702" s="778"/>
      <c r="AV1702" s="778"/>
      <c r="AW1702" s="778"/>
      <c r="AX1702" s="778"/>
      <c r="AY1702" s="778"/>
      <c r="AZ1702" s="778"/>
      <c r="BA1702" s="778"/>
      <c r="BB1702" s="778"/>
      <c r="BC1702" s="778"/>
      <c r="BD1702" s="778"/>
      <c r="BE1702" s="778"/>
      <c r="BF1702" s="778"/>
      <c r="BG1702" s="778"/>
      <c r="BH1702" s="778"/>
      <c r="BI1702" s="778"/>
      <c r="BJ1702" s="778"/>
      <c r="BK1702" s="778"/>
      <c r="BL1702" s="778"/>
      <c r="BM1702" s="778"/>
      <c r="BN1702" s="778"/>
      <c r="BO1702" s="778"/>
      <c r="BP1702" s="778"/>
      <c r="BQ1702" s="778"/>
      <c r="BR1702" s="778"/>
      <c r="BS1702" s="778"/>
      <c r="BT1702" s="778"/>
      <c r="BU1702" s="778"/>
      <c r="BV1702" s="778"/>
      <c r="BW1702" s="778"/>
      <c r="BX1702" s="778"/>
      <c r="BY1702" s="778"/>
      <c r="BZ1702" s="778"/>
      <c r="CA1702" s="778"/>
      <c r="CB1702" s="778"/>
      <c r="CC1702" s="778"/>
      <c r="CD1702" s="778"/>
      <c r="CE1702" s="778"/>
      <c r="CF1702" s="778"/>
      <c r="CG1702" s="778"/>
      <c r="CH1702" s="778"/>
      <c r="CI1702" s="778"/>
      <c r="CJ1702" s="778"/>
      <c r="CK1702" s="778"/>
      <c r="CL1702" s="778"/>
      <c r="CM1702" s="778"/>
      <c r="CN1702" s="778"/>
      <c r="CO1702" s="778"/>
      <c r="CP1702" s="778"/>
      <c r="CQ1702" s="778"/>
      <c r="CR1702" s="778"/>
      <c r="CS1702" s="778"/>
      <c r="CT1702" s="778"/>
      <c r="CU1702" s="778"/>
      <c r="CV1702" s="778"/>
      <c r="CW1702" s="778"/>
      <c r="CX1702" s="778"/>
      <c r="CY1702" s="778"/>
      <c r="CZ1702" s="778"/>
      <c r="DA1702" s="778"/>
      <c r="DB1702" s="778"/>
      <c r="DC1702" s="778"/>
      <c r="DD1702" s="778"/>
      <c r="DE1702" s="778"/>
      <c r="DF1702" s="778"/>
      <c r="DG1702" s="778"/>
      <c r="DH1702" s="778"/>
      <c r="DI1702" s="778"/>
      <c r="DJ1702" s="778"/>
      <c r="DK1702" s="778"/>
      <c r="DL1702" s="778"/>
      <c r="DM1702" s="778"/>
      <c r="DN1702" s="778"/>
      <c r="DO1702" s="778"/>
      <c r="DP1702" s="778"/>
      <c r="DQ1702" s="778"/>
      <c r="DR1702" s="778"/>
      <c r="DS1702" s="778"/>
      <c r="DT1702" s="778"/>
      <c r="DU1702" s="778"/>
      <c r="DV1702" s="778"/>
      <c r="DW1702" s="778"/>
      <c r="DX1702" s="778"/>
      <c r="DY1702" s="778"/>
      <c r="DZ1702" s="778"/>
      <c r="EA1702" s="778"/>
      <c r="EB1702" s="778"/>
      <c r="EC1702" s="778"/>
      <c r="ED1702" s="778"/>
      <c r="EE1702" s="778"/>
      <c r="EF1702" s="778"/>
      <c r="EG1702" s="778"/>
      <c r="EH1702" s="778"/>
      <c r="EI1702" s="778"/>
      <c r="EJ1702" s="778"/>
      <c r="EK1702" s="778"/>
      <c r="EL1702" s="778"/>
      <c r="EM1702" s="778"/>
      <c r="EN1702" s="778"/>
      <c r="EO1702" s="778"/>
      <c r="EP1702" s="778"/>
      <c r="EQ1702" s="778"/>
      <c r="ER1702" s="778"/>
      <c r="ES1702" s="778"/>
      <c r="ET1702" s="778"/>
      <c r="EU1702" s="778"/>
      <c r="EV1702" s="778"/>
      <c r="EW1702" s="778"/>
      <c r="EX1702" s="778"/>
      <c r="EY1702" s="778"/>
      <c r="EZ1702" s="778"/>
      <c r="FA1702" s="778"/>
      <c r="FB1702" s="778"/>
      <c r="FC1702" s="778"/>
      <c r="FD1702" s="778"/>
      <c r="FE1702" s="778"/>
      <c r="FF1702" s="778"/>
      <c r="FG1702" s="778"/>
      <c r="FH1702" s="778"/>
      <c r="FI1702" s="778"/>
      <c r="FJ1702" s="778"/>
      <c r="FK1702" s="778"/>
      <c r="FL1702" s="778"/>
      <c r="FM1702" s="778"/>
      <c r="FN1702" s="778"/>
      <c r="FO1702" s="778"/>
      <c r="FP1702" s="778"/>
      <c r="FQ1702" s="778"/>
      <c r="FR1702" s="778"/>
      <c r="FS1702" s="778"/>
      <c r="FT1702" s="778"/>
      <c r="FU1702" s="778"/>
      <c r="FV1702" s="778"/>
      <c r="FW1702" s="778"/>
      <c r="FX1702" s="778"/>
      <c r="FY1702" s="778"/>
      <c r="FZ1702" s="778"/>
      <c r="GA1702" s="778"/>
      <c r="GB1702" s="778"/>
      <c r="GC1702" s="778"/>
      <c r="GD1702" s="778"/>
      <c r="GE1702" s="778"/>
      <c r="GF1702" s="778"/>
      <c r="GG1702" s="778"/>
      <c r="GH1702" s="778"/>
      <c r="GI1702" s="778"/>
      <c r="GJ1702" s="778"/>
      <c r="GK1702" s="778"/>
      <c r="GL1702" s="778"/>
      <c r="GM1702" s="778"/>
      <c r="GN1702" s="778"/>
      <c r="GO1702" s="778"/>
      <c r="GP1702" s="778"/>
      <c r="GQ1702" s="778"/>
      <c r="GR1702" s="778"/>
      <c r="GS1702" s="778"/>
      <c r="GT1702" s="778"/>
      <c r="GU1702" s="778"/>
      <c r="GV1702" s="778"/>
      <c r="GW1702" s="778"/>
      <c r="GX1702" s="778"/>
      <c r="GY1702" s="778"/>
      <c r="GZ1702" s="778"/>
      <c r="HA1702" s="778"/>
      <c r="HB1702" s="778"/>
      <c r="HC1702" s="778"/>
      <c r="HD1702" s="778"/>
      <c r="HE1702" s="778"/>
      <c r="HF1702" s="778"/>
      <c r="HG1702" s="778"/>
      <c r="HH1702" s="778"/>
    </row>
    <row r="1703" spans="1:216" s="782" customFormat="1">
      <c r="A1703" s="779"/>
      <c r="B1703" s="780"/>
      <c r="C1703" s="780"/>
      <c r="D1703" s="780"/>
      <c r="E1703" s="780"/>
      <c r="F1703" s="780"/>
      <c r="G1703" s="780"/>
      <c r="H1703" s="780"/>
      <c r="I1703" s="780"/>
      <c r="J1703" s="780"/>
      <c r="K1703" s="780"/>
      <c r="L1703" s="780"/>
      <c r="M1703" s="780"/>
      <c r="N1703" s="780"/>
      <c r="O1703" s="780"/>
      <c r="P1703" s="780"/>
      <c r="Q1703" s="781"/>
      <c r="R1703" s="778"/>
      <c r="S1703" s="778"/>
      <c r="T1703" s="778"/>
      <c r="U1703" s="778"/>
      <c r="V1703" s="778"/>
      <c r="W1703" s="778"/>
      <c r="X1703" s="778"/>
      <c r="Y1703" s="778"/>
      <c r="Z1703" s="778"/>
      <c r="AA1703" s="778"/>
      <c r="AB1703" s="778"/>
      <c r="AC1703" s="778"/>
      <c r="AD1703" s="778"/>
      <c r="AE1703" s="778"/>
      <c r="AF1703" s="778"/>
      <c r="AG1703" s="778"/>
      <c r="AH1703" s="778"/>
      <c r="AI1703" s="778"/>
      <c r="AJ1703" s="778"/>
      <c r="AK1703" s="778"/>
      <c r="AL1703" s="778"/>
      <c r="AM1703" s="778"/>
      <c r="AN1703" s="778"/>
      <c r="AO1703" s="778"/>
      <c r="AP1703" s="778"/>
      <c r="AQ1703" s="778"/>
      <c r="AR1703" s="778"/>
      <c r="AS1703" s="778"/>
      <c r="AT1703" s="778"/>
      <c r="AU1703" s="778"/>
      <c r="AV1703" s="778"/>
      <c r="AW1703" s="778"/>
      <c r="AX1703" s="778"/>
      <c r="AY1703" s="778"/>
      <c r="AZ1703" s="778"/>
      <c r="BA1703" s="778"/>
      <c r="BB1703" s="778"/>
      <c r="BC1703" s="778"/>
      <c r="BD1703" s="778"/>
      <c r="BE1703" s="778"/>
      <c r="BF1703" s="778"/>
      <c r="BG1703" s="778"/>
      <c r="BH1703" s="778"/>
      <c r="BI1703" s="778"/>
      <c r="BJ1703" s="778"/>
      <c r="BK1703" s="778"/>
      <c r="BL1703" s="778"/>
      <c r="BM1703" s="778"/>
      <c r="BN1703" s="778"/>
      <c r="BO1703" s="778"/>
      <c r="BP1703" s="778"/>
      <c r="BQ1703" s="778"/>
      <c r="BR1703" s="778"/>
      <c r="BS1703" s="778"/>
      <c r="BT1703" s="778"/>
      <c r="BU1703" s="778"/>
      <c r="BV1703" s="778"/>
      <c r="BW1703" s="778"/>
      <c r="BX1703" s="778"/>
      <c r="BY1703" s="778"/>
      <c r="BZ1703" s="778"/>
      <c r="CA1703" s="778"/>
      <c r="CB1703" s="778"/>
      <c r="CC1703" s="778"/>
      <c r="CD1703" s="778"/>
      <c r="CE1703" s="778"/>
      <c r="CF1703" s="778"/>
      <c r="CG1703" s="778"/>
      <c r="CH1703" s="778"/>
      <c r="CI1703" s="778"/>
      <c r="CJ1703" s="778"/>
      <c r="CK1703" s="778"/>
      <c r="CL1703" s="778"/>
      <c r="CM1703" s="778"/>
      <c r="CN1703" s="778"/>
      <c r="CO1703" s="778"/>
      <c r="CP1703" s="778"/>
      <c r="CQ1703" s="778"/>
      <c r="CR1703" s="778"/>
      <c r="CS1703" s="778"/>
      <c r="CT1703" s="778"/>
      <c r="CU1703" s="778"/>
      <c r="CV1703" s="778"/>
      <c r="CW1703" s="778"/>
      <c r="CX1703" s="778"/>
      <c r="CY1703" s="778"/>
      <c r="CZ1703" s="778"/>
      <c r="DA1703" s="778"/>
      <c r="DB1703" s="778"/>
      <c r="DC1703" s="778"/>
      <c r="DD1703" s="778"/>
      <c r="DE1703" s="778"/>
      <c r="DF1703" s="778"/>
      <c r="DG1703" s="778"/>
      <c r="DH1703" s="778"/>
      <c r="DI1703" s="778"/>
      <c r="DJ1703" s="778"/>
      <c r="DK1703" s="778"/>
      <c r="DL1703" s="778"/>
      <c r="DM1703" s="778"/>
      <c r="DN1703" s="778"/>
      <c r="DO1703" s="778"/>
      <c r="DP1703" s="778"/>
      <c r="DQ1703" s="778"/>
      <c r="DR1703" s="778"/>
      <c r="DS1703" s="778"/>
      <c r="DT1703" s="778"/>
      <c r="DU1703" s="778"/>
      <c r="DV1703" s="778"/>
      <c r="DW1703" s="778"/>
      <c r="DX1703" s="778"/>
      <c r="DY1703" s="778"/>
      <c r="DZ1703" s="778"/>
      <c r="EA1703" s="778"/>
      <c r="EB1703" s="778"/>
      <c r="EC1703" s="778"/>
      <c r="ED1703" s="778"/>
      <c r="EE1703" s="778"/>
      <c r="EF1703" s="778"/>
      <c r="EG1703" s="778"/>
      <c r="EH1703" s="778"/>
      <c r="EI1703" s="778"/>
      <c r="EJ1703" s="778"/>
      <c r="EK1703" s="778"/>
      <c r="EL1703" s="778"/>
      <c r="EM1703" s="778"/>
      <c r="EN1703" s="778"/>
      <c r="EO1703" s="778"/>
      <c r="EP1703" s="778"/>
      <c r="EQ1703" s="778"/>
      <c r="ER1703" s="778"/>
      <c r="ES1703" s="778"/>
      <c r="ET1703" s="778"/>
      <c r="EU1703" s="778"/>
      <c r="EV1703" s="778"/>
      <c r="EW1703" s="778"/>
      <c r="EX1703" s="778"/>
      <c r="EY1703" s="778"/>
      <c r="EZ1703" s="778"/>
      <c r="FA1703" s="778"/>
      <c r="FB1703" s="778"/>
      <c r="FC1703" s="778"/>
      <c r="FD1703" s="778"/>
      <c r="FE1703" s="778"/>
      <c r="FF1703" s="778"/>
      <c r="FG1703" s="778"/>
      <c r="FH1703" s="778"/>
      <c r="FI1703" s="778"/>
      <c r="FJ1703" s="778"/>
      <c r="FK1703" s="778"/>
      <c r="FL1703" s="778"/>
      <c r="FM1703" s="778"/>
      <c r="FN1703" s="778"/>
      <c r="FO1703" s="778"/>
      <c r="FP1703" s="778"/>
      <c r="FQ1703" s="778"/>
      <c r="FR1703" s="778"/>
      <c r="FS1703" s="778"/>
      <c r="FT1703" s="778"/>
      <c r="FU1703" s="778"/>
      <c r="FV1703" s="778"/>
      <c r="FW1703" s="778"/>
      <c r="FX1703" s="778"/>
      <c r="FY1703" s="778"/>
      <c r="FZ1703" s="778"/>
      <c r="GA1703" s="778"/>
      <c r="GB1703" s="778"/>
      <c r="GC1703" s="778"/>
      <c r="GD1703" s="778"/>
      <c r="GE1703" s="778"/>
      <c r="GF1703" s="778"/>
      <c r="GG1703" s="778"/>
      <c r="GH1703" s="778"/>
      <c r="GI1703" s="778"/>
      <c r="GJ1703" s="778"/>
      <c r="GK1703" s="778"/>
      <c r="GL1703" s="778"/>
      <c r="GM1703" s="778"/>
      <c r="GN1703" s="778"/>
      <c r="GO1703" s="778"/>
      <c r="GP1703" s="778"/>
      <c r="GQ1703" s="778"/>
      <c r="GR1703" s="778"/>
      <c r="GS1703" s="778"/>
      <c r="GT1703" s="778"/>
      <c r="GU1703" s="778"/>
      <c r="GV1703" s="778"/>
      <c r="GW1703" s="778"/>
      <c r="GX1703" s="778"/>
      <c r="GY1703" s="778"/>
      <c r="GZ1703" s="778"/>
      <c r="HA1703" s="778"/>
      <c r="HB1703" s="778"/>
      <c r="HC1703" s="778"/>
      <c r="HD1703" s="778"/>
      <c r="HE1703" s="778"/>
      <c r="HF1703" s="778"/>
      <c r="HG1703" s="778"/>
      <c r="HH1703" s="778"/>
    </row>
    <row r="1704" spans="1:216" s="782" customFormat="1">
      <c r="A1704" s="779"/>
      <c r="B1704" s="780"/>
      <c r="C1704" s="780"/>
      <c r="D1704" s="780"/>
      <c r="E1704" s="780"/>
      <c r="F1704" s="780"/>
      <c r="G1704" s="780"/>
      <c r="H1704" s="780"/>
      <c r="I1704" s="780"/>
      <c r="J1704" s="780"/>
      <c r="K1704" s="780"/>
      <c r="L1704" s="780"/>
      <c r="M1704" s="780"/>
      <c r="N1704" s="780"/>
      <c r="O1704" s="780"/>
      <c r="P1704" s="780"/>
      <c r="Q1704" s="781"/>
      <c r="R1704" s="778"/>
      <c r="S1704" s="778"/>
      <c r="T1704" s="778"/>
      <c r="U1704" s="778"/>
      <c r="V1704" s="778"/>
      <c r="W1704" s="778"/>
      <c r="X1704" s="778"/>
      <c r="Y1704" s="778"/>
      <c r="Z1704" s="778"/>
      <c r="AA1704" s="778"/>
      <c r="AB1704" s="778"/>
      <c r="AC1704" s="778"/>
      <c r="AD1704" s="778"/>
      <c r="AE1704" s="778"/>
      <c r="AF1704" s="778"/>
      <c r="AG1704" s="778"/>
      <c r="AH1704" s="778"/>
      <c r="AI1704" s="778"/>
      <c r="AJ1704" s="778"/>
      <c r="AK1704" s="778"/>
      <c r="AL1704" s="778"/>
      <c r="AM1704" s="778"/>
      <c r="AN1704" s="778"/>
      <c r="AO1704" s="778"/>
      <c r="AP1704" s="778"/>
      <c r="AQ1704" s="778"/>
      <c r="AR1704" s="778"/>
      <c r="AS1704" s="778"/>
      <c r="AT1704" s="778"/>
      <c r="AU1704" s="778"/>
      <c r="AV1704" s="778"/>
      <c r="AW1704" s="778"/>
      <c r="AX1704" s="778"/>
      <c r="AY1704" s="778"/>
      <c r="AZ1704" s="778"/>
      <c r="BA1704" s="778"/>
      <c r="BB1704" s="778"/>
      <c r="BC1704" s="778"/>
      <c r="BD1704" s="778"/>
      <c r="BE1704" s="778"/>
      <c r="BF1704" s="778"/>
      <c r="BG1704" s="778"/>
      <c r="BH1704" s="778"/>
      <c r="BI1704" s="778"/>
      <c r="BJ1704" s="778"/>
      <c r="BK1704" s="778"/>
      <c r="BL1704" s="778"/>
      <c r="BM1704" s="778"/>
      <c r="BN1704" s="778"/>
      <c r="BO1704" s="778"/>
      <c r="BP1704" s="778"/>
      <c r="BQ1704" s="778"/>
      <c r="BR1704" s="778"/>
      <c r="BS1704" s="778"/>
      <c r="BT1704" s="778"/>
      <c r="BU1704" s="778"/>
      <c r="BV1704" s="778"/>
      <c r="BW1704" s="778"/>
      <c r="BX1704" s="778"/>
      <c r="BY1704" s="778"/>
      <c r="BZ1704" s="778"/>
      <c r="CA1704" s="778"/>
      <c r="CB1704" s="778"/>
      <c r="CC1704" s="778"/>
      <c r="CD1704" s="778"/>
      <c r="CE1704" s="778"/>
      <c r="CF1704" s="778"/>
      <c r="CG1704" s="778"/>
      <c r="CH1704" s="778"/>
      <c r="CI1704" s="778"/>
      <c r="CJ1704" s="778"/>
      <c r="CK1704" s="778"/>
      <c r="CL1704" s="778"/>
      <c r="CM1704" s="778"/>
      <c r="CN1704" s="778"/>
      <c r="CO1704" s="778"/>
      <c r="CP1704" s="778"/>
      <c r="CQ1704" s="778"/>
      <c r="CR1704" s="778"/>
      <c r="CS1704" s="778"/>
      <c r="CT1704" s="778"/>
      <c r="CU1704" s="778"/>
      <c r="CV1704" s="778"/>
      <c r="CW1704" s="778"/>
      <c r="CX1704" s="778"/>
      <c r="CY1704" s="778"/>
      <c r="CZ1704" s="778"/>
      <c r="DA1704" s="778"/>
      <c r="DB1704" s="778"/>
      <c r="DC1704" s="778"/>
      <c r="DD1704" s="778"/>
      <c r="DE1704" s="778"/>
      <c r="DF1704" s="778"/>
      <c r="DG1704" s="778"/>
      <c r="DH1704" s="778"/>
      <c r="DI1704" s="778"/>
      <c r="DJ1704" s="778"/>
      <c r="DK1704" s="778"/>
      <c r="DL1704" s="778"/>
      <c r="DM1704" s="778"/>
      <c r="DN1704" s="778"/>
      <c r="DO1704" s="778"/>
      <c r="DP1704" s="778"/>
      <c r="DQ1704" s="778"/>
      <c r="DR1704" s="778"/>
      <c r="DS1704" s="778"/>
      <c r="DT1704" s="778"/>
      <c r="DU1704" s="778"/>
      <c r="DV1704" s="778"/>
      <c r="DW1704" s="778"/>
      <c r="DX1704" s="778"/>
      <c r="DY1704" s="778"/>
      <c r="DZ1704" s="778"/>
      <c r="EA1704" s="778"/>
      <c r="EB1704" s="778"/>
      <c r="EC1704" s="778"/>
      <c r="ED1704" s="778"/>
      <c r="EE1704" s="778"/>
      <c r="EF1704" s="778"/>
      <c r="EG1704" s="778"/>
      <c r="EH1704" s="778"/>
      <c r="EI1704" s="778"/>
      <c r="EJ1704" s="778"/>
      <c r="EK1704" s="778"/>
      <c r="EL1704" s="778"/>
      <c r="EM1704" s="778"/>
      <c r="EN1704" s="778"/>
      <c r="EO1704" s="778"/>
      <c r="EP1704" s="778"/>
      <c r="EQ1704" s="778"/>
      <c r="ER1704" s="778"/>
      <c r="ES1704" s="778"/>
      <c r="ET1704" s="778"/>
      <c r="EU1704" s="778"/>
      <c r="EV1704" s="778"/>
      <c r="EW1704" s="778"/>
      <c r="EX1704" s="778"/>
      <c r="EY1704" s="778"/>
      <c r="EZ1704" s="778"/>
      <c r="FA1704" s="778"/>
      <c r="FB1704" s="778"/>
      <c r="FC1704" s="778"/>
      <c r="FD1704" s="778"/>
      <c r="FE1704" s="778"/>
      <c r="FF1704" s="778"/>
      <c r="FG1704" s="778"/>
      <c r="FH1704" s="778"/>
      <c r="FI1704" s="778"/>
      <c r="FJ1704" s="778"/>
      <c r="FK1704" s="778"/>
      <c r="FL1704" s="778"/>
      <c r="FM1704" s="778"/>
      <c r="FN1704" s="778"/>
      <c r="FO1704" s="778"/>
      <c r="FP1704" s="778"/>
      <c r="FQ1704" s="778"/>
      <c r="FR1704" s="778"/>
      <c r="FS1704" s="778"/>
      <c r="FT1704" s="778"/>
      <c r="FU1704" s="778"/>
      <c r="FV1704" s="778"/>
      <c r="FW1704" s="778"/>
      <c r="FX1704" s="778"/>
      <c r="FY1704" s="778"/>
      <c r="FZ1704" s="778"/>
      <c r="GA1704" s="778"/>
      <c r="GB1704" s="778"/>
      <c r="GC1704" s="778"/>
      <c r="GD1704" s="778"/>
      <c r="GE1704" s="778"/>
      <c r="GF1704" s="778"/>
      <c r="GG1704" s="778"/>
      <c r="GH1704" s="778"/>
      <c r="GI1704" s="778"/>
      <c r="GJ1704" s="778"/>
      <c r="GK1704" s="778"/>
      <c r="GL1704" s="778"/>
      <c r="GM1704" s="778"/>
      <c r="GN1704" s="778"/>
      <c r="GO1704" s="778"/>
      <c r="GP1704" s="778"/>
      <c r="GQ1704" s="778"/>
      <c r="GR1704" s="778"/>
      <c r="GS1704" s="778"/>
      <c r="GT1704" s="778"/>
      <c r="GU1704" s="778"/>
      <c r="GV1704" s="778"/>
      <c r="GW1704" s="778"/>
      <c r="GX1704" s="778"/>
      <c r="GY1704" s="778"/>
      <c r="GZ1704" s="778"/>
      <c r="HA1704" s="778"/>
      <c r="HB1704" s="778"/>
      <c r="HC1704" s="778"/>
      <c r="HD1704" s="778"/>
      <c r="HE1704" s="778"/>
      <c r="HF1704" s="778"/>
      <c r="HG1704" s="778"/>
      <c r="HH1704" s="778"/>
    </row>
    <row r="1705" spans="1:216" s="782" customFormat="1">
      <c r="A1705" s="779"/>
      <c r="B1705" s="780"/>
      <c r="C1705" s="780"/>
      <c r="D1705" s="780"/>
      <c r="E1705" s="780"/>
      <c r="F1705" s="780"/>
      <c r="G1705" s="780"/>
      <c r="H1705" s="780"/>
      <c r="I1705" s="780"/>
      <c r="J1705" s="780"/>
      <c r="K1705" s="780"/>
      <c r="L1705" s="780"/>
      <c r="M1705" s="780"/>
      <c r="N1705" s="780"/>
      <c r="O1705" s="780"/>
      <c r="P1705" s="780"/>
      <c r="Q1705" s="781"/>
      <c r="R1705" s="778"/>
      <c r="S1705" s="778"/>
      <c r="T1705" s="778"/>
      <c r="U1705" s="778"/>
      <c r="V1705" s="778"/>
      <c r="W1705" s="778"/>
      <c r="X1705" s="778"/>
      <c r="Y1705" s="778"/>
      <c r="Z1705" s="778"/>
      <c r="AA1705" s="778"/>
      <c r="AB1705" s="778"/>
      <c r="AC1705" s="778"/>
      <c r="AD1705" s="778"/>
      <c r="AE1705" s="778"/>
      <c r="AF1705" s="778"/>
      <c r="AG1705" s="778"/>
      <c r="AH1705" s="778"/>
      <c r="AI1705" s="778"/>
      <c r="AJ1705" s="778"/>
      <c r="AK1705" s="778"/>
      <c r="AL1705" s="778"/>
      <c r="AM1705" s="778"/>
      <c r="AN1705" s="778"/>
      <c r="AO1705" s="778"/>
      <c r="AP1705" s="778"/>
      <c r="AQ1705" s="778"/>
      <c r="AR1705" s="778"/>
      <c r="AS1705" s="778"/>
      <c r="AT1705" s="778"/>
      <c r="AU1705" s="778"/>
      <c r="AV1705" s="778"/>
      <c r="AW1705" s="778"/>
      <c r="AX1705" s="778"/>
      <c r="AY1705" s="778"/>
      <c r="AZ1705" s="778"/>
      <c r="BA1705" s="778"/>
      <c r="BB1705" s="778"/>
      <c r="BC1705" s="778"/>
      <c r="BD1705" s="778"/>
      <c r="BE1705" s="778"/>
      <c r="BF1705" s="778"/>
      <c r="BG1705" s="778"/>
      <c r="BH1705" s="778"/>
      <c r="BI1705" s="778"/>
      <c r="BJ1705" s="778"/>
      <c r="BK1705" s="778"/>
      <c r="BL1705" s="778"/>
      <c r="BM1705" s="778"/>
      <c r="BN1705" s="778"/>
      <c r="BO1705" s="778"/>
      <c r="BP1705" s="778"/>
      <c r="BQ1705" s="778"/>
      <c r="BR1705" s="778"/>
      <c r="BS1705" s="778"/>
      <c r="BT1705" s="778"/>
      <c r="BU1705" s="778"/>
      <c r="BV1705" s="778"/>
      <c r="BW1705" s="778"/>
      <c r="BX1705" s="778"/>
      <c r="BY1705" s="778"/>
      <c r="BZ1705" s="778"/>
      <c r="CA1705" s="778"/>
      <c r="CB1705" s="778"/>
      <c r="CC1705" s="778"/>
      <c r="CD1705" s="778"/>
      <c r="CE1705" s="778"/>
      <c r="CF1705" s="778"/>
      <c r="CG1705" s="778"/>
      <c r="CH1705" s="778"/>
      <c r="CI1705" s="778"/>
      <c r="CJ1705" s="778"/>
      <c r="CK1705" s="778"/>
      <c r="CL1705" s="778"/>
      <c r="CM1705" s="778"/>
      <c r="CN1705" s="778"/>
      <c r="CO1705" s="778"/>
      <c r="CP1705" s="778"/>
      <c r="CQ1705" s="778"/>
      <c r="CR1705" s="778"/>
      <c r="CS1705" s="778"/>
      <c r="CT1705" s="778"/>
      <c r="CU1705" s="778"/>
      <c r="CV1705" s="778"/>
      <c r="CW1705" s="778"/>
      <c r="CX1705" s="778"/>
      <c r="CY1705" s="778"/>
      <c r="CZ1705" s="778"/>
      <c r="DA1705" s="778"/>
      <c r="DB1705" s="778"/>
      <c r="DC1705" s="778"/>
      <c r="DD1705" s="778"/>
      <c r="DE1705" s="778"/>
      <c r="DF1705" s="778"/>
      <c r="DG1705" s="778"/>
      <c r="DH1705" s="778"/>
      <c r="DI1705" s="778"/>
      <c r="DJ1705" s="778"/>
      <c r="DK1705" s="778"/>
      <c r="DL1705" s="778"/>
      <c r="DM1705" s="778"/>
      <c r="DN1705" s="778"/>
      <c r="DO1705" s="778"/>
      <c r="DP1705" s="778"/>
      <c r="DQ1705" s="778"/>
      <c r="DR1705" s="778"/>
      <c r="DS1705" s="778"/>
      <c r="DT1705" s="778"/>
      <c r="DU1705" s="778"/>
      <c r="DV1705" s="778"/>
      <c r="DW1705" s="778"/>
      <c r="DX1705" s="778"/>
      <c r="DY1705" s="778"/>
      <c r="DZ1705" s="778"/>
      <c r="EA1705" s="778"/>
      <c r="EB1705" s="778"/>
      <c r="EC1705" s="778"/>
      <c r="ED1705" s="778"/>
      <c r="EE1705" s="778"/>
      <c r="EF1705" s="778"/>
      <c r="EG1705" s="778"/>
      <c r="EH1705" s="778"/>
      <c r="EI1705" s="778"/>
      <c r="EJ1705" s="778"/>
      <c r="EK1705" s="778"/>
      <c r="EL1705" s="778"/>
      <c r="EM1705" s="778"/>
      <c r="EN1705" s="778"/>
      <c r="EO1705" s="778"/>
      <c r="EP1705" s="778"/>
      <c r="EQ1705" s="778"/>
      <c r="ER1705" s="778"/>
      <c r="ES1705" s="778"/>
      <c r="ET1705" s="778"/>
      <c r="EU1705" s="778"/>
      <c r="EV1705" s="778"/>
      <c r="EW1705" s="778"/>
      <c r="EX1705" s="778"/>
      <c r="EY1705" s="778"/>
      <c r="EZ1705" s="778"/>
      <c r="FA1705" s="778"/>
      <c r="FB1705" s="778"/>
      <c r="FC1705" s="778"/>
      <c r="FD1705" s="778"/>
      <c r="FE1705" s="778"/>
      <c r="FF1705" s="778"/>
      <c r="FG1705" s="778"/>
      <c r="FH1705" s="778"/>
      <c r="FI1705" s="778"/>
      <c r="FJ1705" s="778"/>
      <c r="FK1705" s="778"/>
      <c r="FL1705" s="778"/>
      <c r="FM1705" s="778"/>
      <c r="FN1705" s="778"/>
      <c r="FO1705" s="778"/>
      <c r="FP1705" s="778"/>
      <c r="FQ1705" s="778"/>
      <c r="FR1705" s="778"/>
      <c r="FS1705" s="778"/>
      <c r="FT1705" s="778"/>
      <c r="FU1705" s="778"/>
      <c r="FV1705" s="778"/>
      <c r="FW1705" s="778"/>
      <c r="FX1705" s="778"/>
      <c r="FY1705" s="778"/>
      <c r="FZ1705" s="778"/>
      <c r="GA1705" s="778"/>
      <c r="GB1705" s="778"/>
      <c r="GC1705" s="778"/>
      <c r="GD1705" s="778"/>
      <c r="GE1705" s="778"/>
      <c r="GF1705" s="778"/>
      <c r="GG1705" s="778"/>
      <c r="GH1705" s="778"/>
      <c r="GI1705" s="778"/>
      <c r="GJ1705" s="778"/>
      <c r="GK1705" s="778"/>
      <c r="GL1705" s="778"/>
      <c r="GM1705" s="778"/>
      <c r="GN1705" s="778"/>
      <c r="GO1705" s="778"/>
      <c r="GP1705" s="778"/>
      <c r="GQ1705" s="778"/>
      <c r="GR1705" s="778"/>
      <c r="GS1705" s="778"/>
      <c r="GT1705" s="778"/>
      <c r="GU1705" s="778"/>
      <c r="GV1705" s="778"/>
      <c r="GW1705" s="778"/>
      <c r="GX1705" s="778"/>
      <c r="GY1705" s="778"/>
      <c r="GZ1705" s="778"/>
      <c r="HA1705" s="778"/>
      <c r="HB1705" s="778"/>
      <c r="HC1705" s="778"/>
      <c r="HD1705" s="778"/>
      <c r="HE1705" s="778"/>
      <c r="HF1705" s="778"/>
      <c r="HG1705" s="778"/>
      <c r="HH1705" s="778"/>
    </row>
    <row r="1706" spans="1:216" s="782" customFormat="1">
      <c r="A1706" s="779"/>
      <c r="B1706" s="780"/>
      <c r="C1706" s="780"/>
      <c r="D1706" s="780"/>
      <c r="E1706" s="780"/>
      <c r="F1706" s="780"/>
      <c r="G1706" s="780"/>
      <c r="H1706" s="780"/>
      <c r="I1706" s="780"/>
      <c r="J1706" s="780"/>
      <c r="K1706" s="780"/>
      <c r="L1706" s="780"/>
      <c r="M1706" s="780"/>
      <c r="N1706" s="780"/>
      <c r="O1706" s="780"/>
      <c r="P1706" s="780"/>
      <c r="Q1706" s="781"/>
      <c r="R1706" s="778"/>
      <c r="S1706" s="778"/>
      <c r="T1706" s="778"/>
      <c r="U1706" s="778"/>
      <c r="V1706" s="778"/>
      <c r="W1706" s="778"/>
      <c r="X1706" s="778"/>
      <c r="Y1706" s="778"/>
      <c r="Z1706" s="778"/>
      <c r="AA1706" s="778"/>
      <c r="AB1706" s="778"/>
      <c r="AC1706" s="778"/>
      <c r="AD1706" s="778"/>
      <c r="AE1706" s="778"/>
      <c r="AF1706" s="778"/>
      <c r="AG1706" s="778"/>
      <c r="AH1706" s="778"/>
      <c r="AI1706" s="778"/>
      <c r="AJ1706" s="778"/>
      <c r="AK1706" s="778"/>
      <c r="AL1706" s="778"/>
      <c r="AM1706" s="778"/>
      <c r="AN1706" s="778"/>
      <c r="AO1706" s="778"/>
      <c r="AP1706" s="778"/>
      <c r="AQ1706" s="778"/>
      <c r="AR1706" s="778"/>
      <c r="AS1706" s="778"/>
      <c r="AT1706" s="778"/>
      <c r="AU1706" s="778"/>
      <c r="AV1706" s="778"/>
      <c r="AW1706" s="778"/>
      <c r="AX1706" s="778"/>
      <c r="AY1706" s="778"/>
      <c r="AZ1706" s="778"/>
      <c r="BA1706" s="778"/>
      <c r="BB1706" s="778"/>
      <c r="BC1706" s="778"/>
      <c r="BD1706" s="778"/>
      <c r="BE1706" s="778"/>
      <c r="BF1706" s="778"/>
      <c r="BG1706" s="778"/>
      <c r="BH1706" s="778"/>
      <c r="BI1706" s="778"/>
      <c r="BJ1706" s="778"/>
      <c r="BK1706" s="778"/>
      <c r="BL1706" s="778"/>
      <c r="BM1706" s="778"/>
      <c r="BN1706" s="778"/>
      <c r="BO1706" s="778"/>
      <c r="BP1706" s="778"/>
      <c r="BQ1706" s="778"/>
      <c r="BR1706" s="778"/>
      <c r="BS1706" s="778"/>
      <c r="BT1706" s="778"/>
      <c r="BU1706" s="778"/>
      <c r="BV1706" s="778"/>
      <c r="BW1706" s="778"/>
      <c r="BX1706" s="778"/>
      <c r="BY1706" s="778"/>
      <c r="BZ1706" s="778"/>
      <c r="CA1706" s="778"/>
      <c r="CB1706" s="778"/>
      <c r="CC1706" s="778"/>
      <c r="CD1706" s="778"/>
      <c r="CE1706" s="778"/>
      <c r="CF1706" s="778"/>
      <c r="CG1706" s="778"/>
      <c r="CH1706" s="778"/>
      <c r="CI1706" s="778"/>
      <c r="CJ1706" s="778"/>
      <c r="CK1706" s="778"/>
      <c r="CL1706" s="778"/>
      <c r="CM1706" s="778"/>
      <c r="CN1706" s="778"/>
      <c r="CO1706" s="778"/>
      <c r="CP1706" s="778"/>
      <c r="CQ1706" s="778"/>
      <c r="CR1706" s="778"/>
      <c r="CS1706" s="778"/>
      <c r="CT1706" s="778"/>
      <c r="CU1706" s="778"/>
      <c r="CV1706" s="778"/>
      <c r="CW1706" s="778"/>
      <c r="CX1706" s="778"/>
      <c r="CY1706" s="778"/>
      <c r="CZ1706" s="778"/>
      <c r="DA1706" s="778"/>
      <c r="DB1706" s="778"/>
      <c r="DC1706" s="778"/>
      <c r="DD1706" s="778"/>
      <c r="DE1706" s="778"/>
      <c r="DF1706" s="778"/>
      <c r="DG1706" s="778"/>
      <c r="DH1706" s="778"/>
      <c r="DI1706" s="778"/>
      <c r="DJ1706" s="778"/>
      <c r="DK1706" s="778"/>
      <c r="DL1706" s="778"/>
      <c r="DM1706" s="778"/>
      <c r="DN1706" s="778"/>
      <c r="DO1706" s="778"/>
      <c r="DP1706" s="778"/>
      <c r="DQ1706" s="778"/>
      <c r="DR1706" s="778"/>
      <c r="DS1706" s="778"/>
      <c r="DT1706" s="778"/>
      <c r="DU1706" s="778"/>
      <c r="DV1706" s="778"/>
      <c r="DW1706" s="778"/>
      <c r="DX1706" s="778"/>
      <c r="DY1706" s="778"/>
      <c r="DZ1706" s="778"/>
      <c r="EA1706" s="778"/>
      <c r="EB1706" s="778"/>
      <c r="EC1706" s="778"/>
      <c r="ED1706" s="778"/>
      <c r="EE1706" s="778"/>
      <c r="EF1706" s="778"/>
      <c r="EG1706" s="778"/>
      <c r="EH1706" s="778"/>
      <c r="EI1706" s="778"/>
      <c r="EJ1706" s="778"/>
      <c r="EK1706" s="778"/>
      <c r="EL1706" s="778"/>
      <c r="EM1706" s="778"/>
      <c r="EN1706" s="778"/>
      <c r="EO1706" s="778"/>
      <c r="EP1706" s="778"/>
      <c r="EQ1706" s="778"/>
      <c r="ER1706" s="778"/>
      <c r="ES1706" s="778"/>
      <c r="ET1706" s="778"/>
      <c r="EU1706" s="778"/>
      <c r="EV1706" s="778"/>
      <c r="EW1706" s="778"/>
      <c r="EX1706" s="778"/>
      <c r="EY1706" s="778"/>
      <c r="EZ1706" s="778"/>
      <c r="FA1706" s="778"/>
      <c r="FB1706" s="778"/>
      <c r="FC1706" s="778"/>
      <c r="FD1706" s="778"/>
      <c r="FE1706" s="778"/>
      <c r="FF1706" s="778"/>
      <c r="FG1706" s="778"/>
      <c r="FH1706" s="778"/>
      <c r="FI1706" s="778"/>
      <c r="FJ1706" s="778"/>
      <c r="FK1706" s="778"/>
      <c r="FL1706" s="778"/>
      <c r="FM1706" s="778"/>
      <c r="FN1706" s="778"/>
      <c r="FO1706" s="778"/>
      <c r="FP1706" s="778"/>
      <c r="FQ1706" s="778"/>
      <c r="FR1706" s="778"/>
      <c r="FS1706" s="778"/>
      <c r="FT1706" s="778"/>
      <c r="FU1706" s="778"/>
      <c r="FV1706" s="778"/>
      <c r="FW1706" s="778"/>
      <c r="FX1706" s="778"/>
      <c r="FY1706" s="778"/>
      <c r="FZ1706" s="778"/>
      <c r="GA1706" s="778"/>
      <c r="GB1706" s="778"/>
      <c r="GC1706" s="778"/>
      <c r="GD1706" s="778"/>
      <c r="GE1706" s="778"/>
      <c r="GF1706" s="778"/>
      <c r="GG1706" s="778"/>
      <c r="GH1706" s="778"/>
      <c r="GI1706" s="778"/>
      <c r="GJ1706" s="778"/>
      <c r="GK1706" s="778"/>
      <c r="GL1706" s="778"/>
      <c r="GM1706" s="778"/>
      <c r="GN1706" s="778"/>
      <c r="GO1706" s="778"/>
      <c r="GP1706" s="778"/>
      <c r="GQ1706" s="778"/>
      <c r="GR1706" s="778"/>
      <c r="GS1706" s="778"/>
      <c r="GT1706" s="778"/>
      <c r="GU1706" s="778"/>
      <c r="GV1706" s="778"/>
      <c r="GW1706" s="778"/>
      <c r="GX1706" s="778"/>
      <c r="GY1706" s="778"/>
      <c r="GZ1706" s="778"/>
      <c r="HA1706" s="778"/>
      <c r="HB1706" s="778"/>
      <c r="HC1706" s="778"/>
      <c r="HD1706" s="778"/>
      <c r="HE1706" s="778"/>
      <c r="HF1706" s="778"/>
      <c r="HG1706" s="778"/>
      <c r="HH1706" s="778"/>
    </row>
    <row r="1707" spans="1:216" s="782" customFormat="1">
      <c r="A1707" s="779"/>
      <c r="B1707" s="780"/>
      <c r="C1707" s="780"/>
      <c r="D1707" s="780"/>
      <c r="E1707" s="780"/>
      <c r="F1707" s="780"/>
      <c r="G1707" s="780"/>
      <c r="H1707" s="780"/>
      <c r="I1707" s="780"/>
      <c r="J1707" s="780"/>
      <c r="K1707" s="780"/>
      <c r="L1707" s="780"/>
      <c r="M1707" s="780"/>
      <c r="N1707" s="780"/>
      <c r="O1707" s="780"/>
      <c r="P1707" s="780"/>
      <c r="Q1707" s="781"/>
      <c r="R1707" s="778"/>
      <c r="S1707" s="778"/>
      <c r="T1707" s="778"/>
      <c r="U1707" s="778"/>
      <c r="V1707" s="778"/>
      <c r="W1707" s="778"/>
      <c r="X1707" s="778"/>
      <c r="Y1707" s="778"/>
      <c r="Z1707" s="778"/>
      <c r="AA1707" s="778"/>
      <c r="AB1707" s="778"/>
      <c r="AC1707" s="778"/>
      <c r="AD1707" s="778"/>
      <c r="AE1707" s="778"/>
      <c r="AF1707" s="778"/>
      <c r="AG1707" s="778"/>
      <c r="AH1707" s="778"/>
      <c r="AI1707" s="778"/>
      <c r="AJ1707" s="778"/>
      <c r="AK1707" s="778"/>
      <c r="AL1707" s="778"/>
      <c r="AM1707" s="778"/>
      <c r="AN1707" s="778"/>
      <c r="AO1707" s="778"/>
      <c r="AP1707" s="778"/>
      <c r="AQ1707" s="778"/>
      <c r="AR1707" s="778"/>
      <c r="AS1707" s="778"/>
      <c r="AT1707" s="778"/>
      <c r="AU1707" s="778"/>
      <c r="AV1707" s="778"/>
      <c r="AW1707" s="778"/>
      <c r="AX1707" s="778"/>
      <c r="AY1707" s="778"/>
      <c r="AZ1707" s="778"/>
      <c r="BA1707" s="778"/>
      <c r="BB1707" s="778"/>
      <c r="BC1707" s="778"/>
      <c r="BD1707" s="778"/>
      <c r="BE1707" s="778"/>
      <c r="BF1707" s="778"/>
      <c r="BG1707" s="778"/>
      <c r="BH1707" s="778"/>
      <c r="BI1707" s="778"/>
      <c r="BJ1707" s="778"/>
      <c r="BK1707" s="778"/>
      <c r="BL1707" s="778"/>
      <c r="BM1707" s="778"/>
      <c r="BN1707" s="778"/>
      <c r="BO1707" s="778"/>
      <c r="BP1707" s="778"/>
      <c r="BQ1707" s="778"/>
      <c r="BR1707" s="778"/>
      <c r="BS1707" s="778"/>
      <c r="BT1707" s="778"/>
      <c r="BU1707" s="778"/>
      <c r="BV1707" s="778"/>
      <c r="BW1707" s="778"/>
      <c r="BX1707" s="778"/>
      <c r="BY1707" s="778"/>
      <c r="BZ1707" s="778"/>
      <c r="CA1707" s="778"/>
      <c r="CB1707" s="778"/>
      <c r="CC1707" s="778"/>
      <c r="CD1707" s="778"/>
      <c r="CE1707" s="778"/>
      <c r="CF1707" s="778"/>
      <c r="CG1707" s="778"/>
      <c r="CH1707" s="778"/>
      <c r="CI1707" s="778"/>
      <c r="CJ1707" s="778"/>
      <c r="CK1707" s="778"/>
      <c r="CL1707" s="778"/>
      <c r="CM1707" s="778"/>
      <c r="CN1707" s="778"/>
      <c r="CO1707" s="778"/>
      <c r="CP1707" s="778"/>
      <c r="CQ1707" s="778"/>
      <c r="CR1707" s="778"/>
      <c r="CS1707" s="778"/>
      <c r="CT1707" s="778"/>
      <c r="CU1707" s="778"/>
      <c r="CV1707" s="778"/>
      <c r="CW1707" s="778"/>
      <c r="CX1707" s="778"/>
      <c r="CY1707" s="778"/>
      <c r="CZ1707" s="778"/>
      <c r="DA1707" s="778"/>
      <c r="DB1707" s="778"/>
      <c r="DC1707" s="778"/>
      <c r="DD1707" s="778"/>
      <c r="DE1707" s="778"/>
      <c r="DF1707" s="778"/>
      <c r="DG1707" s="778"/>
      <c r="DH1707" s="778"/>
      <c r="DI1707" s="778"/>
      <c r="DJ1707" s="778"/>
      <c r="DK1707" s="778"/>
      <c r="DL1707" s="778"/>
      <c r="DM1707" s="778"/>
      <c r="DN1707" s="778"/>
      <c r="DO1707" s="778"/>
      <c r="DP1707" s="778"/>
      <c r="DQ1707" s="778"/>
      <c r="DR1707" s="778"/>
      <c r="DS1707" s="778"/>
      <c r="DT1707" s="778"/>
      <c r="DU1707" s="778"/>
      <c r="DV1707" s="778"/>
      <c r="DW1707" s="778"/>
      <c r="DX1707" s="778"/>
      <c r="DY1707" s="778"/>
      <c r="DZ1707" s="778"/>
      <c r="EA1707" s="778"/>
      <c r="EB1707" s="778"/>
      <c r="EC1707" s="778"/>
      <c r="ED1707" s="778"/>
      <c r="EE1707" s="778"/>
      <c r="EF1707" s="778"/>
      <c r="EG1707" s="778"/>
      <c r="EH1707" s="778"/>
      <c r="EI1707" s="778"/>
      <c r="EJ1707" s="778"/>
      <c r="EK1707" s="778"/>
      <c r="EL1707" s="778"/>
      <c r="EM1707" s="778"/>
      <c r="EN1707" s="778"/>
      <c r="EO1707" s="778"/>
      <c r="EP1707" s="778"/>
      <c r="EQ1707" s="778"/>
      <c r="ER1707" s="778"/>
      <c r="ES1707" s="778"/>
      <c r="ET1707" s="778"/>
      <c r="EU1707" s="778"/>
      <c r="EV1707" s="778"/>
      <c r="EW1707" s="778"/>
      <c r="EX1707" s="778"/>
      <c r="EY1707" s="778"/>
      <c r="EZ1707" s="778"/>
      <c r="FA1707" s="778"/>
      <c r="FB1707" s="778"/>
      <c r="FC1707" s="778"/>
      <c r="FD1707" s="778"/>
      <c r="FE1707" s="778"/>
      <c r="FF1707" s="778"/>
      <c r="FG1707" s="778"/>
      <c r="FH1707" s="778"/>
      <c r="FI1707" s="778"/>
      <c r="FJ1707" s="778"/>
      <c r="FK1707" s="778"/>
      <c r="FL1707" s="778"/>
      <c r="FM1707" s="778"/>
      <c r="FN1707" s="778"/>
      <c r="FO1707" s="778"/>
      <c r="FP1707" s="778"/>
      <c r="FQ1707" s="778"/>
      <c r="FR1707" s="778"/>
      <c r="FS1707" s="778"/>
      <c r="FT1707" s="778"/>
      <c r="FU1707" s="778"/>
      <c r="FV1707" s="778"/>
      <c r="FW1707" s="778"/>
      <c r="FX1707" s="778"/>
      <c r="FY1707" s="778"/>
      <c r="FZ1707" s="778"/>
      <c r="GA1707" s="778"/>
      <c r="GB1707" s="778"/>
      <c r="GC1707" s="778"/>
      <c r="GD1707" s="778"/>
      <c r="GE1707" s="778"/>
      <c r="GF1707" s="778"/>
      <c r="GG1707" s="778"/>
      <c r="GH1707" s="778"/>
      <c r="GI1707" s="778"/>
      <c r="GJ1707" s="778"/>
      <c r="GK1707" s="778"/>
      <c r="GL1707" s="778"/>
      <c r="GM1707" s="778"/>
      <c r="GN1707" s="778"/>
      <c r="GO1707" s="778"/>
      <c r="GP1707" s="778"/>
      <c r="GQ1707" s="778"/>
      <c r="GR1707" s="778"/>
      <c r="GS1707" s="778"/>
      <c r="GT1707" s="778"/>
      <c r="GU1707" s="778"/>
      <c r="GV1707" s="778"/>
      <c r="GW1707" s="778"/>
      <c r="GX1707" s="778"/>
      <c r="GY1707" s="778"/>
      <c r="GZ1707" s="778"/>
      <c r="HA1707" s="778"/>
      <c r="HB1707" s="778"/>
      <c r="HC1707" s="778"/>
      <c r="HD1707" s="778"/>
      <c r="HE1707" s="778"/>
      <c r="HF1707" s="778"/>
      <c r="HG1707" s="778"/>
      <c r="HH1707" s="778"/>
    </row>
    <row r="1708" spans="1:216" s="782" customFormat="1">
      <c r="A1708" s="779"/>
      <c r="B1708" s="780"/>
      <c r="C1708" s="780"/>
      <c r="D1708" s="780"/>
      <c r="E1708" s="780"/>
      <c r="F1708" s="780"/>
      <c r="G1708" s="780"/>
      <c r="H1708" s="780"/>
      <c r="I1708" s="780"/>
      <c r="J1708" s="780"/>
      <c r="K1708" s="780"/>
      <c r="L1708" s="780"/>
      <c r="M1708" s="780"/>
      <c r="N1708" s="780"/>
      <c r="O1708" s="780"/>
      <c r="P1708" s="780"/>
      <c r="Q1708" s="781"/>
      <c r="R1708" s="778"/>
      <c r="S1708" s="778"/>
      <c r="T1708" s="778"/>
      <c r="U1708" s="778"/>
      <c r="V1708" s="778"/>
      <c r="W1708" s="778"/>
      <c r="X1708" s="778"/>
      <c r="Y1708" s="778"/>
      <c r="Z1708" s="778"/>
      <c r="AA1708" s="778"/>
      <c r="AB1708" s="778"/>
      <c r="AC1708" s="778"/>
      <c r="AD1708" s="778"/>
      <c r="AE1708" s="778"/>
      <c r="AF1708" s="778"/>
      <c r="AG1708" s="778"/>
      <c r="AH1708" s="778"/>
      <c r="AI1708" s="778"/>
      <c r="AJ1708" s="778"/>
      <c r="AK1708" s="778"/>
      <c r="AL1708" s="778"/>
      <c r="AM1708" s="778"/>
      <c r="AN1708" s="778"/>
      <c r="AO1708" s="778"/>
      <c r="AP1708" s="778"/>
      <c r="AQ1708" s="778"/>
      <c r="AR1708" s="778"/>
      <c r="AS1708" s="778"/>
      <c r="AT1708" s="778"/>
      <c r="AU1708" s="778"/>
      <c r="AV1708" s="778"/>
      <c r="AW1708" s="778"/>
      <c r="AX1708" s="778"/>
      <c r="AY1708" s="778"/>
      <c r="AZ1708" s="778"/>
      <c r="BA1708" s="778"/>
      <c r="BB1708" s="778"/>
      <c r="BC1708" s="778"/>
      <c r="BD1708" s="778"/>
      <c r="BE1708" s="778"/>
      <c r="BF1708" s="778"/>
      <c r="BG1708" s="778"/>
      <c r="BH1708" s="778"/>
      <c r="BI1708" s="778"/>
      <c r="BJ1708" s="778"/>
      <c r="BK1708" s="778"/>
      <c r="BL1708" s="778"/>
      <c r="BM1708" s="778"/>
      <c r="BN1708" s="778"/>
      <c r="BO1708" s="778"/>
      <c r="BP1708" s="778"/>
      <c r="BQ1708" s="778"/>
      <c r="BR1708" s="778"/>
      <c r="BS1708" s="778"/>
      <c r="BT1708" s="778"/>
      <c r="BU1708" s="778"/>
      <c r="BV1708" s="778"/>
      <c r="BW1708" s="778"/>
      <c r="BX1708" s="778"/>
      <c r="BY1708" s="778"/>
      <c r="BZ1708" s="778"/>
      <c r="CA1708" s="778"/>
      <c r="CB1708" s="778"/>
      <c r="CC1708" s="778"/>
      <c r="CD1708" s="778"/>
      <c r="CE1708" s="778"/>
      <c r="CF1708" s="778"/>
      <c r="CG1708" s="778"/>
      <c r="CH1708" s="778"/>
      <c r="CI1708" s="778"/>
      <c r="CJ1708" s="778"/>
      <c r="CK1708" s="778"/>
      <c r="CL1708" s="778"/>
      <c r="CM1708" s="778"/>
      <c r="CN1708" s="778"/>
      <c r="CO1708" s="778"/>
      <c r="CP1708" s="778"/>
      <c r="CQ1708" s="778"/>
      <c r="CR1708" s="778"/>
      <c r="CS1708" s="778"/>
      <c r="CT1708" s="778"/>
      <c r="CU1708" s="778"/>
      <c r="CV1708" s="778"/>
      <c r="CW1708" s="778"/>
      <c r="CX1708" s="778"/>
      <c r="CY1708" s="778"/>
      <c r="CZ1708" s="778"/>
      <c r="DA1708" s="778"/>
      <c r="DB1708" s="778"/>
      <c r="DC1708" s="778"/>
      <c r="DD1708" s="778"/>
      <c r="DE1708" s="778"/>
      <c r="DF1708" s="778"/>
      <c r="DG1708" s="778"/>
      <c r="DH1708" s="778"/>
      <c r="DI1708" s="778"/>
      <c r="DJ1708" s="778"/>
      <c r="DK1708" s="778"/>
      <c r="DL1708" s="778"/>
      <c r="DM1708" s="778"/>
      <c r="DN1708" s="778"/>
      <c r="DO1708" s="778"/>
      <c r="DP1708" s="778"/>
      <c r="DQ1708" s="778"/>
      <c r="DR1708" s="778"/>
      <c r="DS1708" s="778"/>
      <c r="DT1708" s="778"/>
      <c r="DU1708" s="778"/>
      <c r="DV1708" s="778"/>
      <c r="DW1708" s="778"/>
      <c r="DX1708" s="778"/>
      <c r="DY1708" s="778"/>
      <c r="DZ1708" s="778"/>
      <c r="EA1708" s="778"/>
      <c r="EB1708" s="778"/>
      <c r="EC1708" s="778"/>
      <c r="ED1708" s="778"/>
      <c r="EE1708" s="778"/>
      <c r="EF1708" s="778"/>
      <c r="EG1708" s="778"/>
      <c r="EH1708" s="778"/>
      <c r="EI1708" s="778"/>
      <c r="EJ1708" s="778"/>
      <c r="EK1708" s="778"/>
      <c r="EL1708" s="778"/>
      <c r="EM1708" s="778"/>
      <c r="EN1708" s="778"/>
      <c r="EO1708" s="778"/>
      <c r="EP1708" s="778"/>
      <c r="EQ1708" s="778"/>
      <c r="ER1708" s="778"/>
      <c r="ES1708" s="778"/>
      <c r="ET1708" s="778"/>
      <c r="EU1708" s="778"/>
      <c r="EV1708" s="778"/>
      <c r="EW1708" s="778"/>
      <c r="EX1708" s="778"/>
      <c r="EY1708" s="778"/>
      <c r="EZ1708" s="778"/>
      <c r="FA1708" s="778"/>
      <c r="FB1708" s="778"/>
      <c r="FC1708" s="778"/>
      <c r="FD1708" s="778"/>
      <c r="FE1708" s="778"/>
      <c r="FF1708" s="778"/>
      <c r="FG1708" s="778"/>
      <c r="FH1708" s="778"/>
      <c r="FI1708" s="778"/>
      <c r="FJ1708" s="778"/>
      <c r="FK1708" s="778"/>
      <c r="FL1708" s="778"/>
      <c r="FM1708" s="778"/>
      <c r="FN1708" s="778"/>
      <c r="FO1708" s="778"/>
      <c r="FP1708" s="778"/>
      <c r="FQ1708" s="778"/>
      <c r="FR1708" s="778"/>
      <c r="FS1708" s="778"/>
      <c r="FT1708" s="778"/>
      <c r="FU1708" s="778"/>
      <c r="FV1708" s="778"/>
      <c r="FW1708" s="778"/>
      <c r="FX1708" s="778"/>
      <c r="FY1708" s="778"/>
      <c r="FZ1708" s="778"/>
      <c r="GA1708" s="778"/>
      <c r="GB1708" s="778"/>
      <c r="GC1708" s="778"/>
      <c r="GD1708" s="778"/>
      <c r="GE1708" s="778"/>
      <c r="GF1708" s="778"/>
      <c r="GG1708" s="778"/>
      <c r="GH1708" s="778"/>
      <c r="GI1708" s="778"/>
      <c r="GJ1708" s="778"/>
      <c r="GK1708" s="778"/>
      <c r="GL1708" s="778"/>
      <c r="GM1708" s="778"/>
      <c r="GN1708" s="778"/>
      <c r="GO1708" s="778"/>
      <c r="GP1708" s="778"/>
      <c r="GQ1708" s="778"/>
      <c r="GR1708" s="778"/>
      <c r="GS1708" s="778"/>
      <c r="GT1708" s="778"/>
      <c r="GU1708" s="778"/>
      <c r="GV1708" s="778"/>
      <c r="GW1708" s="778"/>
      <c r="GX1708" s="778"/>
      <c r="GY1708" s="778"/>
      <c r="GZ1708" s="778"/>
      <c r="HA1708" s="778"/>
      <c r="HB1708" s="778"/>
      <c r="HC1708" s="778"/>
      <c r="HD1708" s="778"/>
      <c r="HE1708" s="778"/>
      <c r="HF1708" s="778"/>
      <c r="HG1708" s="778"/>
      <c r="HH1708" s="778"/>
    </row>
    <row r="1709" spans="1:216" s="782" customFormat="1">
      <c r="A1709" s="779"/>
      <c r="B1709" s="780"/>
      <c r="C1709" s="780"/>
      <c r="D1709" s="780"/>
      <c r="E1709" s="780"/>
      <c r="F1709" s="780"/>
      <c r="G1709" s="780"/>
      <c r="H1709" s="780"/>
      <c r="I1709" s="780"/>
      <c r="J1709" s="780"/>
      <c r="K1709" s="780"/>
      <c r="L1709" s="780"/>
      <c r="M1709" s="780"/>
      <c r="N1709" s="780"/>
      <c r="O1709" s="780"/>
      <c r="P1709" s="780"/>
      <c r="Q1709" s="781"/>
      <c r="R1709" s="778"/>
      <c r="S1709" s="778"/>
      <c r="T1709" s="778"/>
      <c r="U1709" s="778"/>
      <c r="V1709" s="778"/>
      <c r="W1709" s="778"/>
      <c r="X1709" s="778"/>
      <c r="Y1709" s="778"/>
      <c r="Z1709" s="778"/>
      <c r="AA1709" s="778"/>
      <c r="AB1709" s="778"/>
      <c r="AC1709" s="778"/>
      <c r="AD1709" s="778"/>
      <c r="AE1709" s="778"/>
      <c r="AF1709" s="778"/>
      <c r="AG1709" s="778"/>
      <c r="AH1709" s="778"/>
      <c r="AI1709" s="778"/>
      <c r="AJ1709" s="778"/>
      <c r="AK1709" s="778"/>
      <c r="AL1709" s="778"/>
      <c r="AM1709" s="778"/>
      <c r="AN1709" s="778"/>
      <c r="AO1709" s="778"/>
      <c r="AP1709" s="778"/>
      <c r="AQ1709" s="778"/>
      <c r="AR1709" s="778"/>
      <c r="AS1709" s="778"/>
      <c r="AT1709" s="778"/>
      <c r="AU1709" s="778"/>
      <c r="AV1709" s="778"/>
      <c r="AW1709" s="778"/>
      <c r="AX1709" s="778"/>
      <c r="AY1709" s="778"/>
      <c r="AZ1709" s="778"/>
      <c r="BA1709" s="778"/>
      <c r="BB1709" s="778"/>
      <c r="BC1709" s="778"/>
      <c r="BD1709" s="778"/>
      <c r="BE1709" s="778"/>
      <c r="BF1709" s="778"/>
      <c r="BG1709" s="778"/>
      <c r="BH1709" s="778"/>
      <c r="BI1709" s="778"/>
      <c r="BJ1709" s="778"/>
      <c r="BK1709" s="778"/>
      <c r="BL1709" s="778"/>
      <c r="BM1709" s="778"/>
      <c r="BN1709" s="778"/>
      <c r="BO1709" s="778"/>
      <c r="BP1709" s="778"/>
      <c r="BQ1709" s="778"/>
      <c r="BR1709" s="778"/>
      <c r="BS1709" s="778"/>
      <c r="BT1709" s="778"/>
      <c r="BU1709" s="778"/>
      <c r="BV1709" s="778"/>
      <c r="BW1709" s="778"/>
      <c r="BX1709" s="778"/>
      <c r="BY1709" s="778"/>
      <c r="BZ1709" s="778"/>
      <c r="CA1709" s="778"/>
      <c r="CB1709" s="778"/>
      <c r="CC1709" s="778"/>
      <c r="CD1709" s="778"/>
      <c r="CE1709" s="778"/>
      <c r="CF1709" s="778"/>
      <c r="CG1709" s="778"/>
      <c r="CH1709" s="778"/>
      <c r="CI1709" s="778"/>
      <c r="CJ1709" s="778"/>
      <c r="CK1709" s="778"/>
      <c r="CL1709" s="778"/>
      <c r="CM1709" s="778"/>
      <c r="CN1709" s="778"/>
      <c r="CO1709" s="778"/>
      <c r="CP1709" s="778"/>
      <c r="CQ1709" s="778"/>
      <c r="CR1709" s="778"/>
      <c r="CS1709" s="778"/>
      <c r="CT1709" s="778"/>
      <c r="CU1709" s="778"/>
      <c r="CV1709" s="778"/>
      <c r="CW1709" s="778"/>
      <c r="CX1709" s="778"/>
      <c r="CY1709" s="778"/>
      <c r="CZ1709" s="778"/>
      <c r="DA1709" s="778"/>
      <c r="DB1709" s="778"/>
      <c r="DC1709" s="778"/>
      <c r="DD1709" s="778"/>
      <c r="DE1709" s="778"/>
      <c r="DF1709" s="778"/>
      <c r="DG1709" s="778"/>
      <c r="DH1709" s="778"/>
      <c r="DI1709" s="778"/>
      <c r="DJ1709" s="778"/>
      <c r="DK1709" s="778"/>
      <c r="DL1709" s="778"/>
      <c r="DM1709" s="778"/>
      <c r="DN1709" s="778"/>
      <c r="DO1709" s="778"/>
      <c r="DP1709" s="778"/>
      <c r="DQ1709" s="778"/>
      <c r="DR1709" s="778"/>
      <c r="DS1709" s="778"/>
      <c r="DT1709" s="778"/>
      <c r="DU1709" s="778"/>
      <c r="DV1709" s="778"/>
      <c r="DW1709" s="778"/>
      <c r="DX1709" s="778"/>
      <c r="DY1709" s="778"/>
      <c r="DZ1709" s="778"/>
      <c r="EA1709" s="778"/>
      <c r="EB1709" s="778"/>
      <c r="EC1709" s="778"/>
      <c r="ED1709" s="778"/>
      <c r="EE1709" s="778"/>
      <c r="EF1709" s="778"/>
      <c r="EG1709" s="778"/>
      <c r="EH1709" s="778"/>
      <c r="EI1709" s="778"/>
      <c r="EJ1709" s="778"/>
      <c r="EK1709" s="778"/>
      <c r="EL1709" s="778"/>
      <c r="EM1709" s="778"/>
      <c r="EN1709" s="778"/>
      <c r="EO1709" s="778"/>
      <c r="EP1709" s="778"/>
      <c r="EQ1709" s="778"/>
      <c r="ER1709" s="778"/>
      <c r="ES1709" s="778"/>
      <c r="ET1709" s="778"/>
      <c r="EU1709" s="778"/>
      <c r="EV1709" s="778"/>
      <c r="EW1709" s="778"/>
      <c r="EX1709" s="778"/>
      <c r="EY1709" s="778"/>
      <c r="EZ1709" s="778"/>
      <c r="FA1709" s="778"/>
      <c r="FB1709" s="778"/>
      <c r="FC1709" s="778"/>
      <c r="FD1709" s="778"/>
      <c r="FE1709" s="778"/>
      <c r="FF1709" s="778"/>
      <c r="FG1709" s="778"/>
      <c r="FH1709" s="778"/>
      <c r="FI1709" s="778"/>
      <c r="FJ1709" s="778"/>
      <c r="FK1709" s="778"/>
      <c r="FL1709" s="778"/>
      <c r="FM1709" s="778"/>
      <c r="FN1709" s="778"/>
      <c r="FO1709" s="778"/>
      <c r="FP1709" s="778"/>
      <c r="FQ1709" s="778"/>
      <c r="FR1709" s="778"/>
      <c r="FS1709" s="778"/>
      <c r="FT1709" s="778"/>
      <c r="FU1709" s="778"/>
      <c r="FV1709" s="778"/>
      <c r="FW1709" s="778"/>
      <c r="FX1709" s="778"/>
      <c r="FY1709" s="778"/>
      <c r="FZ1709" s="778"/>
      <c r="GA1709" s="778"/>
      <c r="GB1709" s="778"/>
      <c r="GC1709" s="778"/>
      <c r="GD1709" s="778"/>
      <c r="GE1709" s="778"/>
      <c r="GF1709" s="778"/>
      <c r="GG1709" s="778"/>
      <c r="GH1709" s="778"/>
      <c r="GI1709" s="778"/>
      <c r="GJ1709" s="778"/>
      <c r="GK1709" s="778"/>
      <c r="GL1709" s="778"/>
      <c r="GM1709" s="778"/>
      <c r="GN1709" s="778"/>
      <c r="GO1709" s="778"/>
      <c r="GP1709" s="778"/>
      <c r="GQ1709" s="778"/>
      <c r="GR1709" s="778"/>
      <c r="GS1709" s="778"/>
      <c r="GT1709" s="778"/>
      <c r="GU1709" s="778"/>
      <c r="GV1709" s="778"/>
      <c r="GW1709" s="778"/>
      <c r="GX1709" s="778"/>
      <c r="GY1709" s="778"/>
      <c r="GZ1709" s="778"/>
      <c r="HA1709" s="778"/>
      <c r="HB1709" s="778"/>
      <c r="HC1709" s="778"/>
      <c r="HD1709" s="778"/>
      <c r="HE1709" s="778"/>
      <c r="HF1709" s="778"/>
      <c r="HG1709" s="778"/>
      <c r="HH1709" s="778"/>
    </row>
    <row r="1710" spans="1:216" s="782" customFormat="1">
      <c r="A1710" s="779"/>
      <c r="B1710" s="780"/>
      <c r="C1710" s="780"/>
      <c r="D1710" s="780"/>
      <c r="E1710" s="780"/>
      <c r="F1710" s="780"/>
      <c r="G1710" s="780"/>
      <c r="H1710" s="780"/>
      <c r="I1710" s="780"/>
      <c r="J1710" s="780"/>
      <c r="K1710" s="780"/>
      <c r="L1710" s="780"/>
      <c r="M1710" s="780"/>
      <c r="N1710" s="780"/>
      <c r="O1710" s="780"/>
      <c r="P1710" s="780"/>
      <c r="Q1710" s="781"/>
      <c r="R1710" s="778"/>
      <c r="S1710" s="778"/>
      <c r="T1710" s="778"/>
      <c r="U1710" s="778"/>
      <c r="V1710" s="778"/>
      <c r="W1710" s="778"/>
      <c r="X1710" s="778"/>
      <c r="Y1710" s="778"/>
      <c r="Z1710" s="778"/>
      <c r="AA1710" s="778"/>
      <c r="AB1710" s="778"/>
      <c r="AC1710" s="778"/>
      <c r="AD1710" s="778"/>
      <c r="AE1710" s="778"/>
      <c r="AF1710" s="778"/>
      <c r="AG1710" s="778"/>
      <c r="AH1710" s="778"/>
      <c r="AI1710" s="778"/>
      <c r="AJ1710" s="778"/>
      <c r="AK1710" s="778"/>
      <c r="AL1710" s="778"/>
      <c r="AM1710" s="778"/>
      <c r="AN1710" s="778"/>
      <c r="AO1710" s="778"/>
      <c r="AP1710" s="778"/>
      <c r="AQ1710" s="778"/>
      <c r="AR1710" s="778"/>
      <c r="AS1710" s="778"/>
      <c r="AT1710" s="778"/>
      <c r="AU1710" s="778"/>
      <c r="AV1710" s="778"/>
      <c r="AW1710" s="778"/>
      <c r="AX1710" s="778"/>
      <c r="AY1710" s="778"/>
      <c r="AZ1710" s="778"/>
      <c r="BA1710" s="778"/>
      <c r="BB1710" s="778"/>
      <c r="BC1710" s="778"/>
      <c r="BD1710" s="778"/>
      <c r="BE1710" s="778"/>
      <c r="BF1710" s="778"/>
      <c r="BG1710" s="778"/>
      <c r="BH1710" s="778"/>
      <c r="BI1710" s="778"/>
      <c r="BJ1710" s="778"/>
      <c r="BK1710" s="778"/>
      <c r="BL1710" s="778"/>
      <c r="BM1710" s="778"/>
      <c r="BN1710" s="778"/>
      <c r="BO1710" s="778"/>
      <c r="BP1710" s="778"/>
      <c r="BQ1710" s="778"/>
      <c r="BR1710" s="778"/>
      <c r="BS1710" s="778"/>
      <c r="BT1710" s="778"/>
      <c r="BU1710" s="778"/>
      <c r="BV1710" s="778"/>
      <c r="BW1710" s="778"/>
      <c r="BX1710" s="778"/>
      <c r="BY1710" s="778"/>
      <c r="BZ1710" s="778"/>
      <c r="CA1710" s="778"/>
      <c r="CB1710" s="778"/>
      <c r="CC1710" s="778"/>
      <c r="CD1710" s="778"/>
      <c r="CE1710" s="778"/>
      <c r="CF1710" s="778"/>
      <c r="CG1710" s="778"/>
      <c r="CH1710" s="778"/>
      <c r="CI1710" s="778"/>
      <c r="CJ1710" s="778"/>
      <c r="CK1710" s="778"/>
      <c r="CL1710" s="778"/>
      <c r="CM1710" s="778"/>
      <c r="CN1710" s="778"/>
      <c r="CO1710" s="778"/>
      <c r="CP1710" s="778"/>
      <c r="CQ1710" s="778"/>
      <c r="CR1710" s="778"/>
      <c r="CS1710" s="778"/>
      <c r="CT1710" s="778"/>
      <c r="CU1710" s="778"/>
      <c r="CV1710" s="778"/>
      <c r="CW1710" s="778"/>
      <c r="CX1710" s="778"/>
      <c r="CY1710" s="778"/>
      <c r="CZ1710" s="778"/>
      <c r="DA1710" s="778"/>
      <c r="DB1710" s="778"/>
      <c r="DC1710" s="778"/>
      <c r="DD1710" s="778"/>
      <c r="DE1710" s="778"/>
      <c r="DF1710" s="778"/>
      <c r="DG1710" s="778"/>
      <c r="DH1710" s="778"/>
      <c r="DI1710" s="778"/>
      <c r="DJ1710" s="778"/>
      <c r="DK1710" s="778"/>
      <c r="DL1710" s="778"/>
      <c r="DM1710" s="778"/>
      <c r="DN1710" s="778"/>
      <c r="DO1710" s="778"/>
      <c r="DP1710" s="778"/>
      <c r="DQ1710" s="778"/>
      <c r="DR1710" s="778"/>
      <c r="DS1710" s="778"/>
      <c r="DT1710" s="778"/>
      <c r="DU1710" s="778"/>
      <c r="DV1710" s="778"/>
      <c r="DW1710" s="778"/>
      <c r="DX1710" s="778"/>
      <c r="DY1710" s="778"/>
      <c r="DZ1710" s="778"/>
      <c r="EA1710" s="778"/>
      <c r="EB1710" s="778"/>
      <c r="EC1710" s="778"/>
      <c r="ED1710" s="778"/>
      <c r="EE1710" s="778"/>
      <c r="EF1710" s="778"/>
      <c r="EG1710" s="778"/>
      <c r="EH1710" s="778"/>
      <c r="EI1710" s="778"/>
      <c r="EJ1710" s="778"/>
      <c r="EK1710" s="778"/>
      <c r="EL1710" s="778"/>
      <c r="EM1710" s="778"/>
      <c r="EN1710" s="778"/>
      <c r="EO1710" s="778"/>
      <c r="EP1710" s="778"/>
      <c r="EQ1710" s="778"/>
      <c r="ER1710" s="778"/>
      <c r="ES1710" s="778"/>
      <c r="ET1710" s="778"/>
      <c r="EU1710" s="778"/>
      <c r="EV1710" s="778"/>
      <c r="EW1710" s="778"/>
      <c r="EX1710" s="778"/>
      <c r="EY1710" s="778"/>
      <c r="EZ1710" s="778"/>
      <c r="FA1710" s="778"/>
      <c r="FB1710" s="778"/>
      <c r="FC1710" s="778"/>
      <c r="FD1710" s="778"/>
      <c r="FE1710" s="778"/>
      <c r="FF1710" s="778"/>
      <c r="FG1710" s="778"/>
      <c r="FH1710" s="778"/>
      <c r="FI1710" s="778"/>
      <c r="FJ1710" s="778"/>
      <c r="FK1710" s="778"/>
      <c r="FL1710" s="778"/>
      <c r="FM1710" s="778"/>
      <c r="FN1710" s="778"/>
      <c r="FO1710" s="778"/>
      <c r="FP1710" s="778"/>
      <c r="FQ1710" s="778"/>
      <c r="FR1710" s="778"/>
      <c r="FS1710" s="778"/>
      <c r="FT1710" s="778"/>
      <c r="FU1710" s="778"/>
      <c r="FV1710" s="778"/>
      <c r="FW1710" s="778"/>
      <c r="FX1710" s="778"/>
      <c r="FY1710" s="778"/>
      <c r="FZ1710" s="778"/>
      <c r="GA1710" s="778"/>
      <c r="GB1710" s="778"/>
      <c r="GC1710" s="778"/>
      <c r="GD1710" s="778"/>
      <c r="GE1710" s="778"/>
      <c r="GF1710" s="778"/>
      <c r="GG1710" s="778"/>
      <c r="GH1710" s="778"/>
      <c r="GI1710" s="778"/>
      <c r="GJ1710" s="778"/>
      <c r="GK1710" s="778"/>
      <c r="GL1710" s="778"/>
      <c r="GM1710" s="778"/>
      <c r="GN1710" s="778"/>
      <c r="GO1710" s="778"/>
      <c r="GP1710" s="778"/>
      <c r="GQ1710" s="778"/>
      <c r="GR1710" s="778"/>
      <c r="GS1710" s="778"/>
      <c r="GT1710" s="778"/>
      <c r="GU1710" s="778"/>
      <c r="GV1710" s="778"/>
      <c r="GW1710" s="778"/>
      <c r="GX1710" s="778"/>
      <c r="GY1710" s="778"/>
      <c r="GZ1710" s="778"/>
      <c r="HA1710" s="778"/>
      <c r="HB1710" s="778"/>
      <c r="HC1710" s="778"/>
      <c r="HD1710" s="778"/>
      <c r="HE1710" s="778"/>
      <c r="HF1710" s="778"/>
      <c r="HG1710" s="778"/>
      <c r="HH1710" s="778"/>
    </row>
    <row r="1711" spans="1:216" s="782" customFormat="1">
      <c r="A1711" s="779"/>
      <c r="B1711" s="780"/>
      <c r="C1711" s="780"/>
      <c r="D1711" s="780"/>
      <c r="E1711" s="780"/>
      <c r="F1711" s="780"/>
      <c r="G1711" s="780"/>
      <c r="H1711" s="780"/>
      <c r="I1711" s="780"/>
      <c r="J1711" s="780"/>
      <c r="K1711" s="780"/>
      <c r="L1711" s="780"/>
      <c r="M1711" s="780"/>
      <c r="N1711" s="780"/>
      <c r="O1711" s="780"/>
      <c r="P1711" s="780"/>
      <c r="Q1711" s="781"/>
      <c r="R1711" s="778"/>
      <c r="S1711" s="778"/>
      <c r="T1711" s="778"/>
      <c r="U1711" s="778"/>
      <c r="V1711" s="778"/>
      <c r="W1711" s="778"/>
      <c r="X1711" s="778"/>
      <c r="Y1711" s="778"/>
      <c r="Z1711" s="778"/>
      <c r="AA1711" s="778"/>
      <c r="AB1711" s="778"/>
      <c r="AC1711" s="778"/>
      <c r="AD1711" s="778"/>
      <c r="AE1711" s="778"/>
      <c r="AF1711" s="778"/>
      <c r="AG1711" s="778"/>
      <c r="AH1711" s="778"/>
      <c r="AI1711" s="778"/>
      <c r="AJ1711" s="778"/>
      <c r="AK1711" s="778"/>
      <c r="AL1711" s="778"/>
      <c r="AM1711" s="778"/>
      <c r="AN1711" s="778"/>
      <c r="AO1711" s="778"/>
      <c r="AP1711" s="778"/>
      <c r="AQ1711" s="778"/>
      <c r="AR1711" s="778"/>
      <c r="AS1711" s="778"/>
      <c r="AT1711" s="778"/>
      <c r="AU1711" s="778"/>
      <c r="AV1711" s="778"/>
      <c r="AW1711" s="778"/>
      <c r="AX1711" s="778"/>
      <c r="AY1711" s="778"/>
      <c r="AZ1711" s="778"/>
      <c r="BA1711" s="778"/>
      <c r="BB1711" s="778"/>
      <c r="BC1711" s="778"/>
      <c r="BD1711" s="778"/>
      <c r="BE1711" s="778"/>
      <c r="BF1711" s="778"/>
      <c r="BG1711" s="778"/>
      <c r="BH1711" s="778"/>
      <c r="BI1711" s="778"/>
      <c r="BJ1711" s="778"/>
      <c r="BK1711" s="778"/>
      <c r="BL1711" s="778"/>
      <c r="BM1711" s="778"/>
      <c r="BN1711" s="778"/>
      <c r="BO1711" s="778"/>
      <c r="BP1711" s="778"/>
      <c r="BQ1711" s="778"/>
      <c r="BR1711" s="778"/>
      <c r="BS1711" s="778"/>
      <c r="BT1711" s="778"/>
      <c r="BU1711" s="778"/>
      <c r="BV1711" s="778"/>
      <c r="BW1711" s="778"/>
      <c r="BX1711" s="778"/>
      <c r="BY1711" s="778"/>
      <c r="BZ1711" s="778"/>
      <c r="CA1711" s="778"/>
      <c r="CB1711" s="778"/>
      <c r="CC1711" s="778"/>
      <c r="CD1711" s="778"/>
      <c r="CE1711" s="778"/>
      <c r="CF1711" s="778"/>
      <c r="CG1711" s="778"/>
      <c r="CH1711" s="778"/>
      <c r="CI1711" s="778"/>
      <c r="CJ1711" s="778"/>
      <c r="CK1711" s="778"/>
      <c r="CL1711" s="778"/>
      <c r="CM1711" s="778"/>
      <c r="CN1711" s="778"/>
      <c r="CO1711" s="778"/>
      <c r="CP1711" s="778"/>
      <c r="CQ1711" s="778"/>
      <c r="CR1711" s="778"/>
      <c r="CS1711" s="778"/>
      <c r="CT1711" s="778"/>
      <c r="CU1711" s="778"/>
      <c r="CV1711" s="778"/>
      <c r="CW1711" s="778"/>
      <c r="CX1711" s="778"/>
      <c r="CY1711" s="778"/>
      <c r="CZ1711" s="778"/>
      <c r="DA1711" s="778"/>
      <c r="DB1711" s="778"/>
      <c r="DC1711" s="778"/>
      <c r="DD1711" s="778"/>
      <c r="DE1711" s="778"/>
      <c r="DF1711" s="778"/>
      <c r="DG1711" s="778"/>
      <c r="DH1711" s="778"/>
      <c r="DI1711" s="778"/>
      <c r="DJ1711" s="778"/>
      <c r="DK1711" s="778"/>
      <c r="DL1711" s="778"/>
      <c r="DM1711" s="778"/>
      <c r="DN1711" s="778"/>
      <c r="DO1711" s="778"/>
      <c r="DP1711" s="778"/>
      <c r="DQ1711" s="778"/>
      <c r="DR1711" s="778"/>
      <c r="DS1711" s="778"/>
      <c r="DT1711" s="778"/>
      <c r="DU1711" s="778"/>
      <c r="DV1711" s="778"/>
      <c r="DW1711" s="778"/>
      <c r="DX1711" s="778"/>
      <c r="DY1711" s="778"/>
      <c r="DZ1711" s="778"/>
      <c r="EA1711" s="778"/>
      <c r="EB1711" s="778"/>
      <c r="EC1711" s="778"/>
      <c r="ED1711" s="778"/>
      <c r="EE1711" s="778"/>
      <c r="EF1711" s="778"/>
      <c r="EG1711" s="778"/>
      <c r="EH1711" s="778"/>
      <c r="EI1711" s="778"/>
      <c r="EJ1711" s="778"/>
      <c r="EK1711" s="778"/>
      <c r="EL1711" s="778"/>
      <c r="EM1711" s="778"/>
      <c r="EN1711" s="778"/>
      <c r="EO1711" s="778"/>
      <c r="EP1711" s="778"/>
      <c r="EQ1711" s="778"/>
      <c r="ER1711" s="778"/>
      <c r="ES1711" s="778"/>
      <c r="ET1711" s="778"/>
      <c r="EU1711" s="778"/>
      <c r="EV1711" s="778"/>
      <c r="EW1711" s="778"/>
      <c r="EX1711" s="778"/>
      <c r="EY1711" s="778"/>
      <c r="EZ1711" s="778"/>
      <c r="FA1711" s="778"/>
      <c r="FB1711" s="778"/>
      <c r="FC1711" s="778"/>
      <c r="FD1711" s="778"/>
      <c r="FE1711" s="778"/>
      <c r="FF1711" s="778"/>
      <c r="FG1711" s="778"/>
      <c r="FH1711" s="778"/>
      <c r="FI1711" s="778"/>
      <c r="FJ1711" s="778"/>
      <c r="FK1711" s="778"/>
      <c r="FL1711" s="778"/>
      <c r="FM1711" s="778"/>
      <c r="FN1711" s="778"/>
      <c r="FO1711" s="778"/>
      <c r="FP1711" s="778"/>
      <c r="FQ1711" s="778"/>
      <c r="FR1711" s="778"/>
      <c r="FS1711" s="778"/>
      <c r="FT1711" s="778"/>
      <c r="FU1711" s="778"/>
      <c r="FV1711" s="778"/>
      <c r="FW1711" s="778"/>
      <c r="FX1711" s="778"/>
      <c r="FY1711" s="778"/>
      <c r="FZ1711" s="778"/>
      <c r="GA1711" s="778"/>
      <c r="GB1711" s="778"/>
      <c r="GC1711" s="778"/>
      <c r="GD1711" s="778"/>
      <c r="GE1711" s="778"/>
      <c r="GF1711" s="778"/>
      <c r="GG1711" s="778"/>
      <c r="GH1711" s="778"/>
      <c r="GI1711" s="778"/>
      <c r="GJ1711" s="778"/>
      <c r="GK1711" s="778"/>
      <c r="GL1711" s="778"/>
      <c r="GM1711" s="778"/>
      <c r="GN1711" s="778"/>
      <c r="GO1711" s="778"/>
      <c r="GP1711" s="778"/>
      <c r="GQ1711" s="778"/>
      <c r="GR1711" s="778"/>
      <c r="GS1711" s="778"/>
      <c r="GT1711" s="778"/>
      <c r="GU1711" s="778"/>
      <c r="GV1711" s="778"/>
      <c r="GW1711" s="778"/>
      <c r="GX1711" s="778"/>
      <c r="GY1711" s="778"/>
      <c r="GZ1711" s="778"/>
      <c r="HA1711" s="778"/>
      <c r="HB1711" s="778"/>
      <c r="HC1711" s="778"/>
      <c r="HD1711" s="778"/>
      <c r="HE1711" s="778"/>
      <c r="HF1711" s="778"/>
      <c r="HG1711" s="778"/>
      <c r="HH1711" s="778"/>
    </row>
    <row r="1712" spans="1:216" s="782" customFormat="1">
      <c r="A1712" s="779"/>
      <c r="B1712" s="780"/>
      <c r="C1712" s="780"/>
      <c r="D1712" s="780"/>
      <c r="E1712" s="780"/>
      <c r="F1712" s="780"/>
      <c r="G1712" s="780"/>
      <c r="H1712" s="780"/>
      <c r="I1712" s="780"/>
      <c r="J1712" s="780"/>
      <c r="K1712" s="780"/>
      <c r="L1712" s="780"/>
      <c r="M1712" s="780"/>
      <c r="N1712" s="780"/>
      <c r="O1712" s="780"/>
      <c r="P1712" s="780"/>
      <c r="Q1712" s="781"/>
      <c r="R1712" s="778"/>
      <c r="S1712" s="778"/>
      <c r="T1712" s="778"/>
      <c r="U1712" s="778"/>
      <c r="V1712" s="778"/>
      <c r="W1712" s="778"/>
      <c r="X1712" s="778"/>
      <c r="Y1712" s="778"/>
      <c r="Z1712" s="778"/>
      <c r="AA1712" s="778"/>
      <c r="AB1712" s="778"/>
      <c r="AC1712" s="778"/>
      <c r="AD1712" s="778"/>
      <c r="AE1712" s="778"/>
      <c r="AF1712" s="778"/>
      <c r="AG1712" s="778"/>
      <c r="AH1712" s="778"/>
      <c r="AI1712" s="778"/>
      <c r="AJ1712" s="778"/>
      <c r="AK1712" s="778"/>
      <c r="AL1712" s="778"/>
      <c r="AM1712" s="778"/>
      <c r="AN1712" s="778"/>
      <c r="AO1712" s="778"/>
      <c r="AP1712" s="778"/>
      <c r="AQ1712" s="778"/>
      <c r="AR1712" s="778"/>
      <c r="AS1712" s="778"/>
      <c r="AT1712" s="778"/>
      <c r="AU1712" s="778"/>
      <c r="AV1712" s="778"/>
      <c r="AW1712" s="778"/>
      <c r="AX1712" s="778"/>
      <c r="AY1712" s="778"/>
      <c r="AZ1712" s="778"/>
      <c r="BA1712" s="778"/>
      <c r="BB1712" s="778"/>
      <c r="BC1712" s="778"/>
      <c r="BD1712" s="778"/>
      <c r="BE1712" s="778"/>
      <c r="BF1712" s="778"/>
      <c r="BG1712" s="778"/>
      <c r="BH1712" s="778"/>
      <c r="BI1712" s="778"/>
      <c r="BJ1712" s="778"/>
      <c r="BK1712" s="778"/>
      <c r="BL1712" s="778"/>
      <c r="BM1712" s="778"/>
      <c r="BN1712" s="778"/>
      <c r="BO1712" s="778"/>
      <c r="BP1712" s="778"/>
      <c r="BQ1712" s="778"/>
      <c r="BR1712" s="778"/>
      <c r="BS1712" s="778"/>
      <c r="BT1712" s="778"/>
      <c r="BU1712" s="778"/>
      <c r="BV1712" s="778"/>
      <c r="BW1712" s="778"/>
      <c r="BX1712" s="778"/>
      <c r="BY1712" s="778"/>
      <c r="BZ1712" s="778"/>
      <c r="CA1712" s="778"/>
      <c r="CB1712" s="778"/>
      <c r="CC1712" s="778"/>
      <c r="CD1712" s="778"/>
      <c r="CE1712" s="778"/>
      <c r="CF1712" s="778"/>
      <c r="CG1712" s="778"/>
      <c r="CH1712" s="778"/>
      <c r="CI1712" s="778"/>
      <c r="CJ1712" s="778"/>
      <c r="CK1712" s="778"/>
      <c r="CL1712" s="778"/>
      <c r="CM1712" s="778"/>
      <c r="CN1712" s="778"/>
      <c r="CO1712" s="778"/>
      <c r="CP1712" s="778"/>
      <c r="CQ1712" s="778"/>
      <c r="CR1712" s="778"/>
      <c r="CS1712" s="778"/>
      <c r="CT1712" s="778"/>
      <c r="CU1712" s="778"/>
      <c r="CV1712" s="778"/>
      <c r="CW1712" s="778"/>
      <c r="CX1712" s="778"/>
      <c r="CY1712" s="778"/>
      <c r="CZ1712" s="778"/>
      <c r="DA1712" s="778"/>
      <c r="DB1712" s="778"/>
      <c r="DC1712" s="778"/>
      <c r="DD1712" s="778"/>
      <c r="DE1712" s="778"/>
      <c r="DF1712" s="778"/>
      <c r="DG1712" s="778"/>
      <c r="DH1712" s="778"/>
      <c r="DI1712" s="778"/>
      <c r="DJ1712" s="778"/>
      <c r="DK1712" s="778"/>
      <c r="DL1712" s="778"/>
      <c r="DM1712" s="778"/>
      <c r="DN1712" s="778"/>
      <c r="DO1712" s="778"/>
      <c r="DP1712" s="778"/>
      <c r="DQ1712" s="778"/>
      <c r="DR1712" s="778"/>
      <c r="DS1712" s="778"/>
      <c r="DT1712" s="778"/>
      <c r="DU1712" s="778"/>
      <c r="DV1712" s="778"/>
      <c r="DW1712" s="778"/>
      <c r="DX1712" s="778"/>
      <c r="DY1712" s="778"/>
      <c r="DZ1712" s="778"/>
      <c r="EA1712" s="778"/>
      <c r="EB1712" s="778"/>
      <c r="EC1712" s="778"/>
      <c r="ED1712" s="778"/>
      <c r="EE1712" s="778"/>
      <c r="EF1712" s="778"/>
      <c r="EG1712" s="778"/>
      <c r="EH1712" s="778"/>
      <c r="EI1712" s="778"/>
      <c r="EJ1712" s="778"/>
      <c r="EK1712" s="778"/>
      <c r="EL1712" s="778"/>
      <c r="EM1712" s="778"/>
      <c r="EN1712" s="778"/>
      <c r="EO1712" s="778"/>
      <c r="EP1712" s="778"/>
      <c r="EQ1712" s="778"/>
      <c r="ER1712" s="778"/>
      <c r="ES1712" s="778"/>
      <c r="ET1712" s="778"/>
      <c r="EU1712" s="778"/>
      <c r="EV1712" s="778"/>
      <c r="EW1712" s="778"/>
      <c r="EX1712" s="778"/>
      <c r="EY1712" s="778"/>
      <c r="EZ1712" s="778"/>
      <c r="FA1712" s="778"/>
      <c r="FB1712" s="778"/>
      <c r="FC1712" s="778"/>
      <c r="FD1712" s="778"/>
      <c r="FE1712" s="778"/>
      <c r="FF1712" s="778"/>
      <c r="FG1712" s="778"/>
      <c r="FH1712" s="778"/>
      <c r="FI1712" s="778"/>
      <c r="FJ1712" s="778"/>
      <c r="FK1712" s="778"/>
      <c r="FL1712" s="778"/>
      <c r="FM1712" s="778"/>
      <c r="FN1712" s="778"/>
      <c r="FO1712" s="778"/>
      <c r="FP1712" s="778"/>
      <c r="FQ1712" s="778"/>
      <c r="FR1712" s="778"/>
      <c r="FS1712" s="778"/>
      <c r="FT1712" s="778"/>
      <c r="FU1712" s="778"/>
      <c r="FV1712" s="778"/>
      <c r="FW1712" s="778"/>
      <c r="FX1712" s="778"/>
      <c r="FY1712" s="778"/>
      <c r="FZ1712" s="778"/>
      <c r="GA1712" s="778"/>
      <c r="GB1712" s="778"/>
      <c r="GC1712" s="778"/>
      <c r="GD1712" s="778"/>
      <c r="GE1712" s="778"/>
      <c r="GF1712" s="778"/>
      <c r="GG1712" s="778"/>
      <c r="GH1712" s="778"/>
      <c r="GI1712" s="778"/>
      <c r="GJ1712" s="778"/>
      <c r="GK1712" s="778"/>
      <c r="GL1712" s="778"/>
      <c r="GM1712" s="778"/>
      <c r="GN1712" s="778"/>
      <c r="GO1712" s="778"/>
      <c r="GP1712" s="778"/>
      <c r="GQ1712" s="778"/>
      <c r="GR1712" s="778"/>
      <c r="GS1712" s="778"/>
      <c r="GT1712" s="778"/>
      <c r="GU1712" s="778"/>
      <c r="GV1712" s="778"/>
      <c r="GW1712" s="778"/>
      <c r="GX1712" s="778"/>
      <c r="GY1712" s="778"/>
      <c r="GZ1712" s="778"/>
      <c r="HA1712" s="778"/>
      <c r="HB1712" s="778"/>
      <c r="HC1712" s="778"/>
      <c r="HD1712" s="778"/>
      <c r="HE1712" s="778"/>
      <c r="HF1712" s="778"/>
      <c r="HG1712" s="778"/>
      <c r="HH1712" s="778"/>
    </row>
    <row r="1713" spans="1:216" s="782" customFormat="1">
      <c r="A1713" s="779"/>
      <c r="B1713" s="780"/>
      <c r="C1713" s="780"/>
      <c r="D1713" s="780"/>
      <c r="E1713" s="780"/>
      <c r="F1713" s="780"/>
      <c r="G1713" s="780"/>
      <c r="H1713" s="780"/>
      <c r="I1713" s="780"/>
      <c r="J1713" s="780"/>
      <c r="K1713" s="780"/>
      <c r="L1713" s="780"/>
      <c r="M1713" s="780"/>
      <c r="N1713" s="780"/>
      <c r="O1713" s="780"/>
      <c r="P1713" s="780"/>
      <c r="Q1713" s="781"/>
      <c r="R1713" s="778"/>
      <c r="S1713" s="778"/>
      <c r="T1713" s="778"/>
      <c r="U1713" s="778"/>
      <c r="V1713" s="778"/>
      <c r="W1713" s="778"/>
      <c r="X1713" s="778"/>
      <c r="Y1713" s="778"/>
      <c r="Z1713" s="778"/>
      <c r="AA1713" s="778"/>
      <c r="AB1713" s="778"/>
      <c r="AC1713" s="778"/>
      <c r="AD1713" s="778"/>
      <c r="AE1713" s="778"/>
      <c r="AF1713" s="778"/>
      <c r="AG1713" s="778"/>
      <c r="AH1713" s="778"/>
      <c r="AI1713" s="778"/>
      <c r="AJ1713" s="778"/>
      <c r="AK1713" s="778"/>
      <c r="AL1713" s="778"/>
      <c r="AM1713" s="778"/>
      <c r="AN1713" s="778"/>
      <c r="AO1713" s="778"/>
      <c r="AP1713" s="778"/>
      <c r="AQ1713" s="778"/>
      <c r="AR1713" s="778"/>
      <c r="AS1713" s="778"/>
      <c r="AT1713" s="778"/>
      <c r="AU1713" s="778"/>
      <c r="AV1713" s="778"/>
      <c r="AW1713" s="778"/>
      <c r="AX1713" s="778"/>
      <c r="AY1713" s="778"/>
      <c r="AZ1713" s="778"/>
      <c r="BA1713" s="778"/>
      <c r="BB1713" s="778"/>
      <c r="BC1713" s="778"/>
      <c r="BD1713" s="778"/>
      <c r="BE1713" s="778"/>
      <c r="BF1713" s="778"/>
      <c r="BG1713" s="778"/>
      <c r="BH1713" s="778"/>
      <c r="BI1713" s="778"/>
      <c r="BJ1713" s="778"/>
      <c r="BK1713" s="778"/>
      <c r="BL1713" s="778"/>
      <c r="BM1713" s="778"/>
      <c r="BN1713" s="778"/>
      <c r="BO1713" s="778"/>
      <c r="BP1713" s="778"/>
      <c r="BQ1713" s="778"/>
      <c r="BR1713" s="778"/>
      <c r="BS1713" s="778"/>
      <c r="BT1713" s="778"/>
      <c r="BU1713" s="778"/>
      <c r="BV1713" s="778"/>
      <c r="BW1713" s="778"/>
      <c r="BX1713" s="778"/>
      <c r="BY1713" s="778"/>
      <c r="BZ1713" s="778"/>
      <c r="CA1713" s="778"/>
      <c r="CB1713" s="778"/>
      <c r="CC1713" s="778"/>
      <c r="CD1713" s="778"/>
      <c r="CE1713" s="778"/>
      <c r="CF1713" s="778"/>
      <c r="CG1713" s="778"/>
      <c r="CH1713" s="778"/>
      <c r="CI1713" s="778"/>
      <c r="CJ1713" s="778"/>
      <c r="CK1713" s="778"/>
      <c r="CL1713" s="778"/>
      <c r="CM1713" s="778"/>
      <c r="CN1713" s="778"/>
      <c r="CO1713" s="778"/>
      <c r="CP1713" s="778"/>
      <c r="CQ1713" s="778"/>
      <c r="CR1713" s="778"/>
      <c r="CS1713" s="778"/>
      <c r="CT1713" s="778"/>
      <c r="CU1713" s="778"/>
      <c r="CV1713" s="778"/>
      <c r="CW1713" s="778"/>
      <c r="CX1713" s="778"/>
      <c r="CY1713" s="778"/>
      <c r="CZ1713" s="778"/>
      <c r="DA1713" s="778"/>
      <c r="DB1713" s="778"/>
      <c r="DC1713" s="778"/>
      <c r="DD1713" s="778"/>
      <c r="DE1713" s="778"/>
      <c r="DF1713" s="778"/>
      <c r="DG1713" s="778"/>
      <c r="DH1713" s="778"/>
      <c r="DI1713" s="778"/>
      <c r="DJ1713" s="778"/>
      <c r="DK1713" s="778"/>
      <c r="DL1713" s="778"/>
      <c r="DM1713" s="778"/>
      <c r="DN1713" s="778"/>
      <c r="DO1713" s="778"/>
      <c r="DP1713" s="778"/>
      <c r="DQ1713" s="778"/>
      <c r="DR1713" s="778"/>
      <c r="DS1713" s="778"/>
      <c r="DT1713" s="778"/>
      <c r="DU1713" s="778"/>
      <c r="DV1713" s="778"/>
      <c r="DW1713" s="778"/>
      <c r="DX1713" s="778"/>
      <c r="DY1713" s="778"/>
      <c r="DZ1713" s="778"/>
      <c r="EA1713" s="778"/>
      <c r="EB1713" s="778"/>
      <c r="EC1713" s="778"/>
      <c r="ED1713" s="778"/>
      <c r="EE1713" s="778"/>
      <c r="EF1713" s="778"/>
      <c r="EG1713" s="778"/>
      <c r="EH1713" s="778"/>
      <c r="EI1713" s="778"/>
      <c r="EJ1713" s="778"/>
      <c r="EK1713" s="778"/>
      <c r="EL1713" s="778"/>
      <c r="EM1713" s="778"/>
      <c r="EN1713" s="778"/>
      <c r="EO1713" s="778"/>
      <c r="EP1713" s="778"/>
      <c r="EQ1713" s="778"/>
      <c r="ER1713" s="778"/>
      <c r="ES1713" s="778"/>
      <c r="ET1713" s="778"/>
      <c r="EU1713" s="778"/>
      <c r="EV1713" s="778"/>
      <c r="EW1713" s="778"/>
      <c r="EX1713" s="778"/>
      <c r="EY1713" s="778"/>
      <c r="EZ1713" s="778"/>
      <c r="FA1713" s="778"/>
      <c r="FB1713" s="778"/>
      <c r="FC1713" s="778"/>
      <c r="FD1713" s="778"/>
      <c r="FE1713" s="778"/>
      <c r="FF1713" s="778"/>
      <c r="FG1713" s="778"/>
      <c r="FH1713" s="778"/>
      <c r="FI1713" s="778"/>
      <c r="FJ1713" s="778"/>
      <c r="FK1713" s="778"/>
      <c r="FL1713" s="778"/>
      <c r="FM1713" s="778"/>
      <c r="FN1713" s="778"/>
      <c r="FO1713" s="778"/>
      <c r="FP1713" s="778"/>
      <c r="FQ1713" s="778"/>
      <c r="FR1713" s="778"/>
      <c r="FS1713" s="778"/>
      <c r="FT1713" s="778"/>
      <c r="FU1713" s="778"/>
      <c r="FV1713" s="778"/>
      <c r="FW1713" s="778"/>
      <c r="FX1713" s="778"/>
      <c r="FY1713" s="778"/>
      <c r="FZ1713" s="778"/>
      <c r="GA1713" s="778"/>
      <c r="GB1713" s="778"/>
      <c r="GC1713" s="778"/>
      <c r="GD1713" s="778"/>
      <c r="GE1713" s="778"/>
      <c r="GF1713" s="778"/>
      <c r="GG1713" s="778"/>
      <c r="GH1713" s="778"/>
      <c r="GI1713" s="778"/>
      <c r="GJ1713" s="778"/>
      <c r="GK1713" s="778"/>
      <c r="GL1713" s="778"/>
      <c r="GM1713" s="778"/>
      <c r="GN1713" s="778"/>
      <c r="GO1713" s="778"/>
      <c r="GP1713" s="778"/>
      <c r="GQ1713" s="778"/>
      <c r="GR1713" s="778"/>
      <c r="GS1713" s="778"/>
      <c r="GT1713" s="778"/>
      <c r="GU1713" s="778"/>
      <c r="GV1713" s="778"/>
      <c r="GW1713" s="778"/>
      <c r="GX1713" s="778"/>
      <c r="GY1713" s="778"/>
      <c r="GZ1713" s="778"/>
      <c r="HA1713" s="778"/>
      <c r="HB1713" s="778"/>
      <c r="HC1713" s="778"/>
      <c r="HD1713" s="778"/>
      <c r="HE1713" s="778"/>
      <c r="HF1713" s="778"/>
      <c r="HG1713" s="778"/>
      <c r="HH1713" s="778"/>
    </row>
    <row r="1714" spans="1:216" s="782" customFormat="1">
      <c r="A1714" s="779"/>
      <c r="B1714" s="780"/>
      <c r="C1714" s="780"/>
      <c r="D1714" s="780"/>
      <c r="E1714" s="780"/>
      <c r="F1714" s="780"/>
      <c r="G1714" s="780"/>
      <c r="H1714" s="780"/>
      <c r="I1714" s="780"/>
      <c r="J1714" s="780"/>
      <c r="K1714" s="780"/>
      <c r="L1714" s="780"/>
      <c r="M1714" s="780"/>
      <c r="N1714" s="780"/>
      <c r="O1714" s="780"/>
      <c r="P1714" s="780"/>
      <c r="Q1714" s="781"/>
      <c r="R1714" s="778"/>
      <c r="S1714" s="778"/>
      <c r="T1714" s="778"/>
      <c r="U1714" s="778"/>
      <c r="V1714" s="778"/>
      <c r="W1714" s="778"/>
      <c r="X1714" s="778"/>
      <c r="Y1714" s="778"/>
      <c r="Z1714" s="778"/>
      <c r="AA1714" s="778"/>
      <c r="AB1714" s="778"/>
      <c r="AC1714" s="778"/>
      <c r="AD1714" s="778"/>
      <c r="AE1714" s="778"/>
      <c r="AF1714" s="778"/>
      <c r="AG1714" s="778"/>
      <c r="AH1714" s="778"/>
      <c r="AI1714" s="778"/>
      <c r="AJ1714" s="778"/>
      <c r="AK1714" s="778"/>
      <c r="AL1714" s="778"/>
      <c r="AM1714" s="778"/>
      <c r="AN1714" s="778"/>
      <c r="AO1714" s="778"/>
      <c r="AP1714" s="778"/>
      <c r="AQ1714" s="778"/>
      <c r="AR1714" s="778"/>
      <c r="AS1714" s="778"/>
      <c r="AT1714" s="778"/>
      <c r="AU1714" s="778"/>
      <c r="AV1714" s="778"/>
      <c r="AW1714" s="778"/>
      <c r="AX1714" s="778"/>
      <c r="AY1714" s="778"/>
      <c r="AZ1714" s="778"/>
      <c r="BA1714" s="778"/>
      <c r="BB1714" s="778"/>
      <c r="BC1714" s="778"/>
      <c r="BD1714" s="778"/>
      <c r="BE1714" s="778"/>
      <c r="BF1714" s="778"/>
      <c r="BG1714" s="778"/>
      <c r="BH1714" s="778"/>
      <c r="BI1714" s="778"/>
      <c r="BJ1714" s="778"/>
      <c r="BK1714" s="778"/>
      <c r="BL1714" s="778"/>
      <c r="BM1714" s="778"/>
      <c r="BN1714" s="778"/>
      <c r="BO1714" s="778"/>
      <c r="BP1714" s="778"/>
      <c r="BQ1714" s="778"/>
      <c r="BR1714" s="778"/>
      <c r="BS1714" s="778"/>
      <c r="BT1714" s="778"/>
      <c r="BU1714" s="778"/>
      <c r="BV1714" s="778"/>
      <c r="BW1714" s="778"/>
      <c r="BX1714" s="778"/>
      <c r="BY1714" s="778"/>
      <c r="BZ1714" s="778"/>
      <c r="CA1714" s="778"/>
      <c r="CB1714" s="778"/>
      <c r="CC1714" s="778"/>
      <c r="CD1714" s="778"/>
      <c r="CE1714" s="778"/>
      <c r="CF1714" s="778"/>
      <c r="CG1714" s="778"/>
      <c r="CH1714" s="778"/>
      <c r="CI1714" s="778"/>
      <c r="CJ1714" s="778"/>
      <c r="CK1714" s="778"/>
      <c r="CL1714" s="778"/>
      <c r="CM1714" s="778"/>
      <c r="CN1714" s="778"/>
      <c r="CO1714" s="778"/>
      <c r="CP1714" s="778"/>
      <c r="CQ1714" s="778"/>
      <c r="CR1714" s="778"/>
      <c r="CS1714" s="778"/>
      <c r="CT1714" s="778"/>
      <c r="CU1714" s="778"/>
      <c r="CV1714" s="778"/>
      <c r="CW1714" s="778"/>
      <c r="CX1714" s="778"/>
      <c r="CY1714" s="778"/>
      <c r="CZ1714" s="778"/>
      <c r="DA1714" s="778"/>
      <c r="DB1714" s="778"/>
      <c r="DC1714" s="778"/>
      <c r="DD1714" s="778"/>
      <c r="DE1714" s="778"/>
      <c r="DF1714" s="778"/>
      <c r="DG1714" s="778"/>
      <c r="DH1714" s="778"/>
      <c r="DI1714" s="778"/>
      <c r="DJ1714" s="778"/>
      <c r="DK1714" s="778"/>
      <c r="DL1714" s="778"/>
      <c r="DM1714" s="778"/>
      <c r="DN1714" s="778"/>
      <c r="DO1714" s="778"/>
      <c r="DP1714" s="778"/>
      <c r="DQ1714" s="778"/>
      <c r="DR1714" s="778"/>
      <c r="DS1714" s="778"/>
      <c r="DT1714" s="778"/>
      <c r="DU1714" s="778"/>
      <c r="DV1714" s="778"/>
      <c r="DW1714" s="778"/>
      <c r="DX1714" s="778"/>
      <c r="DY1714" s="778"/>
      <c r="DZ1714" s="778"/>
      <c r="EA1714" s="778"/>
      <c r="EB1714" s="778"/>
      <c r="EC1714" s="778"/>
      <c r="ED1714" s="778"/>
      <c r="EE1714" s="778"/>
      <c r="EF1714" s="778"/>
      <c r="EG1714" s="778"/>
      <c r="EH1714" s="778"/>
      <c r="EI1714" s="778"/>
      <c r="EJ1714" s="778"/>
      <c r="EK1714" s="778"/>
      <c r="EL1714" s="778"/>
      <c r="EM1714" s="778"/>
      <c r="EN1714" s="778"/>
      <c r="EO1714" s="778"/>
      <c r="EP1714" s="778"/>
      <c r="EQ1714" s="778"/>
      <c r="ER1714" s="778"/>
      <c r="ES1714" s="778"/>
      <c r="ET1714" s="778"/>
      <c r="EU1714" s="778"/>
      <c r="EV1714" s="778"/>
      <c r="EW1714" s="778"/>
      <c r="EX1714" s="778"/>
      <c r="EY1714" s="778"/>
      <c r="EZ1714" s="778"/>
      <c r="FA1714" s="778"/>
      <c r="FB1714" s="778"/>
      <c r="FC1714" s="778"/>
      <c r="FD1714" s="778"/>
      <c r="FE1714" s="778"/>
      <c r="FF1714" s="778"/>
      <c r="FG1714" s="778"/>
      <c r="FH1714" s="778"/>
      <c r="FI1714" s="778"/>
      <c r="FJ1714" s="778"/>
      <c r="FK1714" s="778"/>
      <c r="FL1714" s="778"/>
      <c r="FM1714" s="778"/>
      <c r="FN1714" s="778"/>
      <c r="FO1714" s="778"/>
      <c r="FP1714" s="778"/>
      <c r="FQ1714" s="778"/>
      <c r="FR1714" s="778"/>
      <c r="FS1714" s="778"/>
      <c r="FT1714" s="778"/>
      <c r="FU1714" s="778"/>
      <c r="FV1714" s="778"/>
      <c r="FW1714" s="778"/>
      <c r="FX1714" s="778"/>
      <c r="FY1714" s="778"/>
      <c r="FZ1714" s="778"/>
      <c r="GA1714" s="778"/>
      <c r="GB1714" s="778"/>
      <c r="GC1714" s="778"/>
      <c r="GD1714" s="778"/>
      <c r="GE1714" s="778"/>
      <c r="GF1714" s="778"/>
      <c r="GG1714" s="778"/>
      <c r="GH1714" s="778"/>
      <c r="GI1714" s="778"/>
      <c r="GJ1714" s="778"/>
      <c r="GK1714" s="778"/>
      <c r="GL1714" s="778"/>
      <c r="GM1714" s="778"/>
      <c r="GN1714" s="778"/>
      <c r="GO1714" s="778"/>
      <c r="GP1714" s="778"/>
      <c r="GQ1714" s="778"/>
      <c r="GR1714" s="778"/>
      <c r="GS1714" s="778"/>
      <c r="GT1714" s="778"/>
      <c r="GU1714" s="778"/>
      <c r="GV1714" s="778"/>
      <c r="GW1714" s="778"/>
      <c r="GX1714" s="778"/>
      <c r="GY1714" s="778"/>
      <c r="GZ1714" s="778"/>
      <c r="HA1714" s="778"/>
      <c r="HB1714" s="778"/>
      <c r="HC1714" s="778"/>
      <c r="HD1714" s="778"/>
      <c r="HE1714" s="778"/>
      <c r="HF1714" s="778"/>
      <c r="HG1714" s="778"/>
      <c r="HH1714" s="778"/>
    </row>
    <row r="1715" spans="1:216" s="782" customFormat="1">
      <c r="A1715" s="779"/>
      <c r="B1715" s="780"/>
      <c r="C1715" s="780"/>
      <c r="D1715" s="780"/>
      <c r="E1715" s="780"/>
      <c r="F1715" s="780"/>
      <c r="G1715" s="780"/>
      <c r="H1715" s="780"/>
      <c r="I1715" s="780"/>
      <c r="J1715" s="780"/>
      <c r="K1715" s="780"/>
      <c r="L1715" s="780"/>
      <c r="M1715" s="780"/>
      <c r="N1715" s="780"/>
      <c r="O1715" s="780"/>
      <c r="P1715" s="780"/>
      <c r="Q1715" s="781"/>
      <c r="R1715" s="778"/>
      <c r="S1715" s="778"/>
      <c r="T1715" s="778"/>
      <c r="U1715" s="778"/>
      <c r="V1715" s="778"/>
      <c r="W1715" s="778"/>
      <c r="X1715" s="778"/>
      <c r="Y1715" s="778"/>
      <c r="Z1715" s="778"/>
      <c r="AA1715" s="778"/>
      <c r="AB1715" s="778"/>
      <c r="AC1715" s="778"/>
      <c r="AD1715" s="778"/>
      <c r="AE1715" s="778"/>
      <c r="AF1715" s="778"/>
      <c r="AG1715" s="778"/>
      <c r="AH1715" s="778"/>
      <c r="AI1715" s="778"/>
      <c r="AJ1715" s="778"/>
      <c r="AK1715" s="778"/>
      <c r="AL1715" s="778"/>
      <c r="AM1715" s="778"/>
      <c r="AN1715" s="778"/>
      <c r="AO1715" s="778"/>
      <c r="AP1715" s="778"/>
      <c r="AQ1715" s="778"/>
      <c r="AR1715" s="778"/>
      <c r="AS1715" s="778"/>
      <c r="AT1715" s="778"/>
      <c r="AU1715" s="778"/>
      <c r="AV1715" s="778"/>
      <c r="AW1715" s="778"/>
      <c r="AX1715" s="778"/>
      <c r="AY1715" s="778"/>
      <c r="AZ1715" s="778"/>
      <c r="BA1715" s="778"/>
      <c r="BB1715" s="778"/>
      <c r="BC1715" s="778"/>
      <c r="BD1715" s="778"/>
      <c r="BE1715" s="778"/>
      <c r="BF1715" s="778"/>
      <c r="BG1715" s="778"/>
      <c r="BH1715" s="778"/>
      <c r="BI1715" s="778"/>
      <c r="BJ1715" s="778"/>
      <c r="BK1715" s="778"/>
      <c r="BL1715" s="778"/>
      <c r="BM1715" s="778"/>
      <c r="BN1715" s="778"/>
      <c r="BO1715" s="778"/>
      <c r="BP1715" s="778"/>
      <c r="BQ1715" s="778"/>
      <c r="BR1715" s="778"/>
      <c r="BS1715" s="778"/>
      <c r="BT1715" s="778"/>
      <c r="BU1715" s="778"/>
      <c r="BV1715" s="778"/>
      <c r="BW1715" s="778"/>
      <c r="BX1715" s="778"/>
      <c r="BY1715" s="778"/>
      <c r="BZ1715" s="778"/>
      <c r="CA1715" s="778"/>
      <c r="CB1715" s="778"/>
      <c r="CC1715" s="778"/>
      <c r="CD1715" s="778"/>
      <c r="CE1715" s="778"/>
      <c r="CF1715" s="778"/>
      <c r="CG1715" s="778"/>
      <c r="CH1715" s="778"/>
      <c r="CI1715" s="778"/>
      <c r="CJ1715" s="778"/>
      <c r="CK1715" s="778"/>
      <c r="CL1715" s="778"/>
      <c r="CM1715" s="778"/>
      <c r="CN1715" s="778"/>
      <c r="CO1715" s="778"/>
      <c r="CP1715" s="778"/>
      <c r="CQ1715" s="778"/>
      <c r="CR1715" s="778"/>
      <c r="CS1715" s="778"/>
      <c r="CT1715" s="778"/>
      <c r="CU1715" s="778"/>
      <c r="CV1715" s="778"/>
      <c r="CW1715" s="778"/>
      <c r="CX1715" s="778"/>
      <c r="CY1715" s="778"/>
      <c r="CZ1715" s="778"/>
      <c r="DA1715" s="778"/>
      <c r="DB1715" s="778"/>
      <c r="DC1715" s="778"/>
      <c r="DD1715" s="778"/>
      <c r="DE1715" s="778"/>
      <c r="DF1715" s="778"/>
      <c r="DG1715" s="778"/>
      <c r="DH1715" s="778"/>
      <c r="DI1715" s="778"/>
      <c r="DJ1715" s="778"/>
      <c r="DK1715" s="778"/>
      <c r="DL1715" s="778"/>
      <c r="DM1715" s="778"/>
      <c r="DN1715" s="778"/>
      <c r="DO1715" s="778"/>
      <c r="DP1715" s="778"/>
      <c r="DQ1715" s="778"/>
      <c r="DR1715" s="778"/>
      <c r="DS1715" s="778"/>
      <c r="DT1715" s="778"/>
      <c r="DU1715" s="778"/>
      <c r="DV1715" s="778"/>
      <c r="DW1715" s="778"/>
      <c r="DX1715" s="778"/>
      <c r="DY1715" s="778"/>
      <c r="DZ1715" s="778"/>
      <c r="EA1715" s="778"/>
      <c r="EB1715" s="778"/>
      <c r="EC1715" s="778"/>
      <c r="ED1715" s="778"/>
      <c r="EE1715" s="778"/>
      <c r="EF1715" s="778"/>
      <c r="EG1715" s="778"/>
      <c r="EH1715" s="778"/>
      <c r="EI1715" s="778"/>
      <c r="EJ1715" s="778"/>
      <c r="EK1715" s="778"/>
      <c r="EL1715" s="778"/>
      <c r="EM1715" s="778"/>
      <c r="EN1715" s="778"/>
      <c r="EO1715" s="778"/>
      <c r="EP1715" s="778"/>
      <c r="EQ1715" s="778"/>
      <c r="ER1715" s="778"/>
      <c r="ES1715" s="778"/>
      <c r="ET1715" s="778"/>
      <c r="EU1715" s="778"/>
      <c r="EV1715" s="778"/>
      <c r="EW1715" s="778"/>
      <c r="EX1715" s="778"/>
      <c r="EY1715" s="778"/>
      <c r="EZ1715" s="778"/>
      <c r="FA1715" s="778"/>
      <c r="FB1715" s="778"/>
      <c r="FC1715" s="778"/>
      <c r="FD1715" s="778"/>
      <c r="FE1715" s="778"/>
      <c r="FF1715" s="778"/>
      <c r="FG1715" s="778"/>
      <c r="FH1715" s="778"/>
      <c r="FI1715" s="778"/>
      <c r="FJ1715" s="778"/>
      <c r="FK1715" s="778"/>
      <c r="FL1715" s="778"/>
      <c r="FM1715" s="778"/>
      <c r="FN1715" s="778"/>
      <c r="FO1715" s="778"/>
      <c r="FP1715" s="778"/>
      <c r="FQ1715" s="778"/>
      <c r="FR1715" s="778"/>
      <c r="FS1715" s="778"/>
      <c r="FT1715" s="778"/>
      <c r="FU1715" s="778"/>
      <c r="FV1715" s="778"/>
      <c r="FW1715" s="778"/>
      <c r="FX1715" s="778"/>
      <c r="FY1715" s="778"/>
      <c r="FZ1715" s="778"/>
      <c r="GA1715" s="778"/>
      <c r="GB1715" s="778"/>
      <c r="GC1715" s="778"/>
      <c r="GD1715" s="778"/>
      <c r="GE1715" s="778"/>
      <c r="GF1715" s="778"/>
      <c r="GG1715" s="778"/>
      <c r="GH1715" s="778"/>
      <c r="GI1715" s="778"/>
      <c r="GJ1715" s="778"/>
      <c r="GK1715" s="778"/>
      <c r="GL1715" s="778"/>
      <c r="GM1715" s="778"/>
      <c r="GN1715" s="778"/>
      <c r="GO1715" s="778"/>
      <c r="GP1715" s="778"/>
      <c r="GQ1715" s="778"/>
      <c r="GR1715" s="778"/>
      <c r="GS1715" s="778"/>
      <c r="GT1715" s="778"/>
      <c r="GU1715" s="778"/>
      <c r="GV1715" s="778"/>
      <c r="GW1715" s="778"/>
      <c r="GX1715" s="778"/>
      <c r="GY1715" s="778"/>
      <c r="GZ1715" s="778"/>
      <c r="HA1715" s="778"/>
      <c r="HB1715" s="778"/>
      <c r="HC1715" s="778"/>
      <c r="HD1715" s="778"/>
      <c r="HE1715" s="778"/>
      <c r="HF1715" s="778"/>
      <c r="HG1715" s="778"/>
      <c r="HH1715" s="778"/>
    </row>
    <row r="1716" spans="1:216" s="782" customFormat="1">
      <c r="A1716" s="779"/>
      <c r="B1716" s="780"/>
      <c r="C1716" s="780"/>
      <c r="D1716" s="780"/>
      <c r="E1716" s="780"/>
      <c r="F1716" s="780"/>
      <c r="G1716" s="780"/>
      <c r="H1716" s="780"/>
      <c r="I1716" s="780"/>
      <c r="J1716" s="780"/>
      <c r="K1716" s="780"/>
      <c r="L1716" s="780"/>
      <c r="M1716" s="780"/>
      <c r="N1716" s="780"/>
      <c r="O1716" s="780"/>
      <c r="P1716" s="780"/>
      <c r="Q1716" s="781"/>
      <c r="R1716" s="778"/>
      <c r="S1716" s="778"/>
      <c r="T1716" s="778"/>
      <c r="U1716" s="778"/>
      <c r="V1716" s="778"/>
      <c r="W1716" s="778"/>
      <c r="X1716" s="778"/>
      <c r="Y1716" s="778"/>
      <c r="Z1716" s="778"/>
      <c r="AA1716" s="778"/>
      <c r="AB1716" s="778"/>
      <c r="AC1716" s="778"/>
      <c r="AD1716" s="778"/>
      <c r="AE1716" s="778"/>
      <c r="AF1716" s="778"/>
      <c r="AG1716" s="778"/>
      <c r="AH1716" s="778"/>
      <c r="AI1716" s="778"/>
      <c r="AJ1716" s="778"/>
      <c r="AK1716" s="778"/>
      <c r="AL1716" s="778"/>
      <c r="AM1716" s="778"/>
      <c r="AN1716" s="778"/>
      <c r="AO1716" s="778"/>
      <c r="AP1716" s="778"/>
      <c r="AQ1716" s="778"/>
      <c r="AR1716" s="778"/>
      <c r="AS1716" s="778"/>
      <c r="AT1716" s="778"/>
      <c r="AU1716" s="778"/>
      <c r="AV1716" s="778"/>
      <c r="AW1716" s="778"/>
      <c r="AX1716" s="778"/>
      <c r="AY1716" s="778"/>
      <c r="AZ1716" s="778"/>
      <c r="BA1716" s="778"/>
      <c r="BB1716" s="778"/>
      <c r="BC1716" s="778"/>
      <c r="BD1716" s="778"/>
      <c r="BE1716" s="778"/>
      <c r="BF1716" s="778"/>
      <c r="BG1716" s="778"/>
      <c r="BH1716" s="778"/>
      <c r="BI1716" s="778"/>
      <c r="BJ1716" s="778"/>
      <c r="BK1716" s="778"/>
      <c r="BL1716" s="778"/>
      <c r="BM1716" s="778"/>
      <c r="BN1716" s="778"/>
      <c r="BO1716" s="778"/>
      <c r="BP1716" s="778"/>
      <c r="BQ1716" s="778"/>
      <c r="BR1716" s="778"/>
      <c r="BS1716" s="778"/>
      <c r="BT1716" s="778"/>
      <c r="BU1716" s="778"/>
      <c r="BV1716" s="778"/>
      <c r="BW1716" s="778"/>
      <c r="BX1716" s="778"/>
      <c r="BY1716" s="778"/>
      <c r="BZ1716" s="778"/>
      <c r="CA1716" s="778"/>
      <c r="CB1716" s="778"/>
      <c r="CC1716" s="778"/>
      <c r="CD1716" s="778"/>
      <c r="CE1716" s="778"/>
      <c r="CF1716" s="778"/>
      <c r="CG1716" s="778"/>
      <c r="CH1716" s="778"/>
      <c r="CI1716" s="778"/>
      <c r="CJ1716" s="778"/>
      <c r="CK1716" s="778"/>
      <c r="CL1716" s="778"/>
      <c r="CM1716" s="778"/>
      <c r="CN1716" s="778"/>
      <c r="CO1716" s="778"/>
      <c r="CP1716" s="778"/>
      <c r="CQ1716" s="778"/>
      <c r="CR1716" s="778"/>
      <c r="CS1716" s="778"/>
      <c r="CT1716" s="778"/>
      <c r="CU1716" s="778"/>
      <c r="CV1716" s="778"/>
      <c r="CW1716" s="778"/>
      <c r="CX1716" s="778"/>
      <c r="CY1716" s="778"/>
      <c r="CZ1716" s="778"/>
      <c r="DA1716" s="778"/>
      <c r="DB1716" s="778"/>
      <c r="DC1716" s="778"/>
      <c r="DD1716" s="778"/>
      <c r="DE1716" s="778"/>
      <c r="DF1716" s="778"/>
      <c r="DG1716" s="778"/>
      <c r="DH1716" s="778"/>
      <c r="DI1716" s="778"/>
      <c r="DJ1716" s="778"/>
      <c r="DK1716" s="778"/>
      <c r="DL1716" s="778"/>
      <c r="DM1716" s="778"/>
      <c r="DN1716" s="778"/>
      <c r="DO1716" s="778"/>
      <c r="DP1716" s="778"/>
      <c r="DQ1716" s="778"/>
      <c r="DR1716" s="778"/>
      <c r="DS1716" s="778"/>
      <c r="DT1716" s="778"/>
      <c r="DU1716" s="778"/>
      <c r="DV1716" s="778"/>
      <c r="DW1716" s="778"/>
      <c r="DX1716" s="778"/>
      <c r="DY1716" s="778"/>
      <c r="DZ1716" s="778"/>
      <c r="EA1716" s="778"/>
      <c r="EB1716" s="778"/>
      <c r="EC1716" s="778"/>
      <c r="ED1716" s="778"/>
      <c r="EE1716" s="778"/>
      <c r="EF1716" s="778"/>
      <c r="EG1716" s="778"/>
      <c r="EH1716" s="778"/>
      <c r="EI1716" s="778"/>
      <c r="EJ1716" s="778"/>
      <c r="EK1716" s="778"/>
      <c r="EL1716" s="778"/>
      <c r="EM1716" s="778"/>
      <c r="EN1716" s="778"/>
      <c r="EO1716" s="778"/>
      <c r="EP1716" s="778"/>
      <c r="EQ1716" s="778"/>
      <c r="ER1716" s="778"/>
      <c r="ES1716" s="778"/>
      <c r="ET1716" s="778"/>
      <c r="EU1716" s="778"/>
      <c r="EV1716" s="778"/>
      <c r="EW1716" s="778"/>
      <c r="EX1716" s="778"/>
      <c r="EY1716" s="778"/>
      <c r="EZ1716" s="778"/>
      <c r="FA1716" s="778"/>
      <c r="FB1716" s="778"/>
      <c r="FC1716" s="778"/>
      <c r="FD1716" s="778"/>
      <c r="FE1716" s="778"/>
      <c r="FF1716" s="778"/>
      <c r="FG1716" s="778"/>
      <c r="FH1716" s="778"/>
      <c r="FI1716" s="778"/>
      <c r="FJ1716" s="778"/>
      <c r="FK1716" s="778"/>
      <c r="FL1716" s="778"/>
      <c r="FM1716" s="778"/>
      <c r="FN1716" s="778"/>
      <c r="FO1716" s="778"/>
      <c r="FP1716" s="778"/>
      <c r="FQ1716" s="778"/>
      <c r="FR1716" s="778"/>
      <c r="FS1716" s="778"/>
      <c r="FT1716" s="778"/>
      <c r="FU1716" s="778"/>
      <c r="FV1716" s="778"/>
      <c r="FW1716" s="778"/>
      <c r="FX1716" s="778"/>
      <c r="FY1716" s="778"/>
      <c r="FZ1716" s="778"/>
      <c r="GA1716" s="778"/>
      <c r="GB1716" s="778"/>
      <c r="GC1716" s="778"/>
      <c r="GD1716" s="778"/>
      <c r="GE1716" s="778"/>
      <c r="GF1716" s="778"/>
      <c r="GG1716" s="778"/>
      <c r="GH1716" s="778"/>
      <c r="GI1716" s="778"/>
      <c r="GJ1716" s="778"/>
      <c r="GK1716" s="778"/>
      <c r="GL1716" s="778"/>
      <c r="GM1716" s="778"/>
      <c r="GN1716" s="778"/>
      <c r="GO1716" s="778"/>
      <c r="GP1716" s="778"/>
      <c r="GQ1716" s="778"/>
      <c r="GR1716" s="778"/>
      <c r="GS1716" s="778"/>
      <c r="GT1716" s="778"/>
      <c r="GU1716" s="778"/>
      <c r="GV1716" s="778"/>
      <c r="GW1716" s="778"/>
      <c r="GX1716" s="778"/>
      <c r="GY1716" s="778"/>
      <c r="GZ1716" s="778"/>
      <c r="HA1716" s="778"/>
      <c r="HB1716" s="778"/>
      <c r="HC1716" s="778"/>
      <c r="HD1716" s="778"/>
      <c r="HE1716" s="778"/>
      <c r="HF1716" s="778"/>
      <c r="HG1716" s="778"/>
      <c r="HH1716" s="778"/>
    </row>
    <row r="1717" spans="1:216" s="782" customFormat="1">
      <c r="A1717" s="779"/>
      <c r="B1717" s="780"/>
      <c r="C1717" s="780"/>
      <c r="D1717" s="780"/>
      <c r="E1717" s="780"/>
      <c r="F1717" s="780"/>
      <c r="G1717" s="780"/>
      <c r="H1717" s="780"/>
      <c r="I1717" s="780"/>
      <c r="J1717" s="780"/>
      <c r="K1717" s="780"/>
      <c r="L1717" s="780"/>
      <c r="M1717" s="780"/>
      <c r="N1717" s="780"/>
      <c r="O1717" s="780"/>
      <c r="P1717" s="780"/>
      <c r="Q1717" s="781"/>
      <c r="R1717" s="778"/>
      <c r="S1717" s="778"/>
      <c r="T1717" s="778"/>
      <c r="U1717" s="778"/>
      <c r="V1717" s="778"/>
      <c r="W1717" s="778"/>
      <c r="X1717" s="778"/>
      <c r="Y1717" s="778"/>
      <c r="Z1717" s="778"/>
      <c r="AA1717" s="778"/>
      <c r="AB1717" s="778"/>
      <c r="AC1717" s="778"/>
      <c r="AD1717" s="778"/>
      <c r="AE1717" s="778"/>
      <c r="AF1717" s="778"/>
      <c r="AG1717" s="778"/>
      <c r="AH1717" s="778"/>
      <c r="AI1717" s="778"/>
      <c r="AJ1717" s="778"/>
      <c r="AK1717" s="778"/>
      <c r="AL1717" s="778"/>
      <c r="AM1717" s="778"/>
      <c r="AN1717" s="778"/>
      <c r="AO1717" s="778"/>
      <c r="AP1717" s="778"/>
      <c r="AQ1717" s="778"/>
      <c r="AR1717" s="778"/>
      <c r="AS1717" s="778"/>
      <c r="AT1717" s="778"/>
      <c r="AU1717" s="778"/>
      <c r="AV1717" s="778"/>
      <c r="AW1717" s="778"/>
      <c r="AX1717" s="778"/>
      <c r="AY1717" s="778"/>
      <c r="AZ1717" s="778"/>
      <c r="BA1717" s="778"/>
      <c r="BB1717" s="778"/>
      <c r="BC1717" s="778"/>
      <c r="BD1717" s="778"/>
      <c r="BE1717" s="778"/>
      <c r="BF1717" s="778"/>
      <c r="BG1717" s="778"/>
      <c r="BH1717" s="778"/>
      <c r="BI1717" s="778"/>
      <c r="BJ1717" s="778"/>
      <c r="BK1717" s="778"/>
      <c r="BL1717" s="778"/>
      <c r="BM1717" s="778"/>
      <c r="BN1717" s="778"/>
      <c r="BO1717" s="778"/>
      <c r="BP1717" s="778"/>
      <c r="BQ1717" s="778"/>
      <c r="BR1717" s="778"/>
      <c r="BS1717" s="778"/>
      <c r="BT1717" s="778"/>
      <c r="BU1717" s="778"/>
      <c r="BV1717" s="778"/>
      <c r="BW1717" s="778"/>
      <c r="BX1717" s="778"/>
      <c r="BY1717" s="778"/>
      <c r="BZ1717" s="778"/>
      <c r="CA1717" s="778"/>
      <c r="CB1717" s="778"/>
      <c r="CC1717" s="778"/>
      <c r="CD1717" s="778"/>
      <c r="CE1717" s="778"/>
      <c r="CF1717" s="778"/>
      <c r="CG1717" s="778"/>
      <c r="CH1717" s="778"/>
      <c r="CI1717" s="778"/>
      <c r="CJ1717" s="778"/>
      <c r="CK1717" s="778"/>
      <c r="CL1717" s="778"/>
      <c r="CM1717" s="778"/>
      <c r="CN1717" s="778"/>
      <c r="CO1717" s="778"/>
      <c r="CP1717" s="778"/>
      <c r="CQ1717" s="778"/>
      <c r="CR1717" s="778"/>
      <c r="CS1717" s="778"/>
      <c r="CT1717" s="778"/>
      <c r="CU1717" s="778"/>
      <c r="CV1717" s="778"/>
      <c r="CW1717" s="778"/>
      <c r="CX1717" s="778"/>
      <c r="CY1717" s="778"/>
      <c r="CZ1717" s="778"/>
      <c r="DA1717" s="778"/>
      <c r="DB1717" s="778"/>
      <c r="DC1717" s="778"/>
      <c r="DD1717" s="778"/>
      <c r="DE1717" s="778"/>
      <c r="DF1717" s="778"/>
      <c r="DG1717" s="778"/>
      <c r="DH1717" s="778"/>
      <c r="DI1717" s="778"/>
      <c r="DJ1717" s="778"/>
      <c r="DK1717" s="778"/>
      <c r="DL1717" s="778"/>
      <c r="DM1717" s="778"/>
      <c r="DN1717" s="778"/>
      <c r="DO1717" s="778"/>
      <c r="DP1717" s="778"/>
      <c r="DQ1717" s="778"/>
      <c r="DR1717" s="778"/>
      <c r="DS1717" s="778"/>
      <c r="DT1717" s="778"/>
      <c r="DU1717" s="778"/>
      <c r="DV1717" s="778"/>
      <c r="DW1717" s="778"/>
      <c r="DX1717" s="778"/>
      <c r="DY1717" s="778"/>
      <c r="DZ1717" s="778"/>
      <c r="EA1717" s="778"/>
      <c r="EB1717" s="778"/>
      <c r="EC1717" s="778"/>
      <c r="ED1717" s="778"/>
      <c r="EE1717" s="778"/>
      <c r="EF1717" s="778"/>
      <c r="EG1717" s="778"/>
      <c r="EH1717" s="778"/>
      <c r="EI1717" s="778"/>
      <c r="EJ1717" s="778"/>
      <c r="EK1717" s="778"/>
      <c r="EL1717" s="778"/>
      <c r="EM1717" s="778"/>
      <c r="EN1717" s="778"/>
      <c r="EO1717" s="778"/>
      <c r="EP1717" s="778"/>
      <c r="EQ1717" s="778"/>
      <c r="ER1717" s="778"/>
      <c r="ES1717" s="778"/>
      <c r="ET1717" s="778"/>
      <c r="EU1717" s="778"/>
      <c r="EV1717" s="778"/>
      <c r="EW1717" s="778"/>
      <c r="EX1717" s="778"/>
      <c r="EY1717" s="778"/>
      <c r="EZ1717" s="778"/>
      <c r="FA1717" s="778"/>
      <c r="FB1717" s="778"/>
      <c r="FC1717" s="778"/>
      <c r="FD1717" s="778"/>
      <c r="FE1717" s="778"/>
      <c r="FF1717" s="778"/>
      <c r="FG1717" s="778"/>
      <c r="FH1717" s="778"/>
      <c r="FI1717" s="778"/>
      <c r="FJ1717" s="778"/>
      <c r="FK1717" s="778"/>
      <c r="FL1717" s="778"/>
      <c r="FM1717" s="778"/>
      <c r="FN1717" s="778"/>
      <c r="FO1717" s="778"/>
      <c r="FP1717" s="778"/>
      <c r="FQ1717" s="778"/>
      <c r="FR1717" s="778"/>
      <c r="FS1717" s="778"/>
      <c r="FT1717" s="778"/>
      <c r="FU1717" s="778"/>
      <c r="FV1717" s="778"/>
      <c r="FW1717" s="778"/>
      <c r="FX1717" s="778"/>
      <c r="FY1717" s="778"/>
      <c r="FZ1717" s="778"/>
      <c r="GA1717" s="778"/>
      <c r="GB1717" s="778"/>
      <c r="GC1717" s="778"/>
      <c r="GD1717" s="778"/>
      <c r="GE1717" s="778"/>
      <c r="GF1717" s="778"/>
      <c r="GG1717" s="778"/>
      <c r="GH1717" s="778"/>
      <c r="GI1717" s="778"/>
      <c r="GJ1717" s="778"/>
      <c r="GK1717" s="778"/>
      <c r="GL1717" s="778"/>
      <c r="GM1717" s="778"/>
      <c r="GN1717" s="778"/>
      <c r="GO1717" s="778"/>
      <c r="GP1717" s="778"/>
      <c r="GQ1717" s="778"/>
      <c r="GR1717" s="778"/>
      <c r="GS1717" s="778"/>
      <c r="GT1717" s="778"/>
      <c r="GU1717" s="778"/>
      <c r="GV1717" s="778"/>
      <c r="GW1717" s="778"/>
      <c r="GX1717" s="778"/>
      <c r="GY1717" s="778"/>
      <c r="GZ1717" s="778"/>
      <c r="HA1717" s="778"/>
      <c r="HB1717" s="778"/>
      <c r="HC1717" s="778"/>
      <c r="HD1717" s="778"/>
      <c r="HE1717" s="778"/>
      <c r="HF1717" s="778"/>
      <c r="HG1717" s="778"/>
      <c r="HH1717" s="778"/>
    </row>
    <row r="1718" spans="1:216" s="782" customFormat="1">
      <c r="A1718" s="779"/>
      <c r="B1718" s="780"/>
      <c r="C1718" s="780"/>
      <c r="D1718" s="780"/>
      <c r="E1718" s="780"/>
      <c r="F1718" s="780"/>
      <c r="G1718" s="780"/>
      <c r="H1718" s="780"/>
      <c r="I1718" s="780"/>
      <c r="J1718" s="780"/>
      <c r="K1718" s="780"/>
      <c r="L1718" s="780"/>
      <c r="M1718" s="780"/>
      <c r="N1718" s="780"/>
      <c r="O1718" s="780"/>
      <c r="P1718" s="780"/>
      <c r="Q1718" s="781"/>
      <c r="R1718" s="778"/>
      <c r="S1718" s="778"/>
      <c r="T1718" s="778"/>
      <c r="U1718" s="778"/>
      <c r="V1718" s="778"/>
      <c r="W1718" s="778"/>
      <c r="X1718" s="778"/>
      <c r="Y1718" s="778"/>
      <c r="Z1718" s="778"/>
      <c r="AA1718" s="778"/>
      <c r="AB1718" s="778"/>
      <c r="AC1718" s="778"/>
      <c r="AD1718" s="778"/>
      <c r="AE1718" s="778"/>
      <c r="AF1718" s="778"/>
      <c r="AG1718" s="778"/>
      <c r="AH1718" s="778"/>
      <c r="AI1718" s="778"/>
      <c r="AJ1718" s="778"/>
      <c r="AK1718" s="778"/>
      <c r="AL1718" s="778"/>
      <c r="AM1718" s="778"/>
      <c r="AN1718" s="778"/>
      <c r="AO1718" s="778"/>
      <c r="AP1718" s="778"/>
      <c r="AQ1718" s="778"/>
      <c r="AR1718" s="778"/>
      <c r="AS1718" s="778"/>
      <c r="AT1718" s="778"/>
      <c r="AU1718" s="778"/>
      <c r="AV1718" s="778"/>
      <c r="AW1718" s="778"/>
      <c r="AX1718" s="778"/>
      <c r="AY1718" s="778"/>
      <c r="AZ1718" s="778"/>
      <c r="BA1718" s="778"/>
      <c r="BB1718" s="778"/>
      <c r="BC1718" s="778"/>
      <c r="BD1718" s="778"/>
      <c r="BE1718" s="778"/>
      <c r="BF1718" s="778"/>
      <c r="BG1718" s="778"/>
      <c r="BH1718" s="778"/>
      <c r="BI1718" s="778"/>
      <c r="BJ1718" s="778"/>
      <c r="BK1718" s="778"/>
      <c r="BL1718" s="778"/>
      <c r="BM1718" s="778"/>
      <c r="BN1718" s="778"/>
      <c r="BO1718" s="778"/>
      <c r="BP1718" s="778"/>
      <c r="BQ1718" s="778"/>
      <c r="BR1718" s="778"/>
      <c r="BS1718" s="778"/>
      <c r="BT1718" s="778"/>
      <c r="BU1718" s="778"/>
      <c r="BV1718" s="778"/>
      <c r="BW1718" s="778"/>
      <c r="BX1718" s="778"/>
      <c r="BY1718" s="778"/>
      <c r="BZ1718" s="778"/>
      <c r="CA1718" s="778"/>
      <c r="CB1718" s="778"/>
      <c r="CC1718" s="778"/>
      <c r="CD1718" s="778"/>
      <c r="CE1718" s="778"/>
      <c r="CF1718" s="778"/>
      <c r="CG1718" s="778"/>
      <c r="CH1718" s="778"/>
      <c r="CI1718" s="778"/>
      <c r="CJ1718" s="778"/>
      <c r="CK1718" s="778"/>
      <c r="CL1718" s="778"/>
      <c r="CM1718" s="778"/>
      <c r="CN1718" s="778"/>
      <c r="CO1718" s="778"/>
      <c r="CP1718" s="778"/>
      <c r="CQ1718" s="778"/>
      <c r="CR1718" s="778"/>
      <c r="CS1718" s="778"/>
      <c r="CT1718" s="778"/>
      <c r="CU1718" s="778"/>
      <c r="CV1718" s="778"/>
      <c r="CW1718" s="778"/>
      <c r="CX1718" s="778"/>
      <c r="CY1718" s="778"/>
      <c r="CZ1718" s="778"/>
      <c r="DA1718" s="778"/>
      <c r="DB1718" s="778"/>
      <c r="DC1718" s="778"/>
      <c r="DD1718" s="778"/>
      <c r="DE1718" s="778"/>
      <c r="DF1718" s="778"/>
      <c r="DG1718" s="778"/>
      <c r="DH1718" s="778"/>
      <c r="DI1718" s="778"/>
      <c r="DJ1718" s="778"/>
      <c r="DK1718" s="778"/>
      <c r="DL1718" s="778"/>
      <c r="DM1718" s="778"/>
      <c r="DN1718" s="778"/>
      <c r="DO1718" s="778"/>
      <c r="DP1718" s="778"/>
      <c r="DQ1718" s="778"/>
      <c r="DR1718" s="778"/>
      <c r="DS1718" s="778"/>
      <c r="DT1718" s="778"/>
      <c r="DU1718" s="778"/>
      <c r="DV1718" s="778"/>
      <c r="DW1718" s="778"/>
      <c r="DX1718" s="778"/>
      <c r="DY1718" s="778"/>
      <c r="DZ1718" s="778"/>
      <c r="EA1718" s="778"/>
      <c r="EB1718" s="778"/>
      <c r="EC1718" s="778"/>
      <c r="ED1718" s="778"/>
      <c r="EE1718" s="778"/>
      <c r="EF1718" s="778"/>
      <c r="EG1718" s="778"/>
      <c r="EH1718" s="778"/>
      <c r="EI1718" s="778"/>
      <c r="EJ1718" s="778"/>
      <c r="EK1718" s="778"/>
      <c r="EL1718" s="778"/>
      <c r="EM1718" s="778"/>
      <c r="EN1718" s="778"/>
      <c r="EO1718" s="778"/>
      <c r="EP1718" s="778"/>
      <c r="EQ1718" s="778"/>
      <c r="ER1718" s="778"/>
      <c r="ES1718" s="778"/>
      <c r="ET1718" s="778"/>
      <c r="EU1718" s="778"/>
      <c r="EV1718" s="778"/>
      <c r="EW1718" s="778"/>
      <c r="EX1718" s="778"/>
      <c r="EY1718" s="778"/>
      <c r="EZ1718" s="778"/>
      <c r="FA1718" s="778"/>
      <c r="FB1718" s="778"/>
      <c r="FC1718" s="778"/>
      <c r="FD1718" s="778"/>
      <c r="FE1718" s="778"/>
      <c r="FF1718" s="778"/>
      <c r="FG1718" s="778"/>
      <c r="FH1718" s="778"/>
      <c r="FI1718" s="778"/>
      <c r="FJ1718" s="778"/>
      <c r="FK1718" s="778"/>
      <c r="FL1718" s="778"/>
      <c r="FM1718" s="778"/>
      <c r="FN1718" s="778"/>
      <c r="FO1718" s="778"/>
      <c r="FP1718" s="778"/>
      <c r="FQ1718" s="778"/>
      <c r="FR1718" s="778"/>
      <c r="FS1718" s="778"/>
      <c r="FT1718" s="778"/>
      <c r="FU1718" s="778"/>
      <c r="FV1718" s="778"/>
      <c r="FW1718" s="778"/>
      <c r="FX1718" s="778"/>
      <c r="FY1718" s="778"/>
      <c r="FZ1718" s="778"/>
      <c r="GA1718" s="778"/>
      <c r="GB1718" s="778"/>
      <c r="GC1718" s="778"/>
      <c r="GD1718" s="778"/>
      <c r="GE1718" s="778"/>
      <c r="GF1718" s="778"/>
      <c r="GG1718" s="778"/>
      <c r="GH1718" s="778"/>
      <c r="GI1718" s="778"/>
      <c r="GJ1718" s="778"/>
      <c r="GK1718" s="778"/>
      <c r="GL1718" s="778"/>
      <c r="GM1718" s="778"/>
      <c r="GN1718" s="778"/>
      <c r="GO1718" s="778"/>
      <c r="GP1718" s="778"/>
      <c r="GQ1718" s="778"/>
      <c r="GR1718" s="778"/>
      <c r="GS1718" s="778"/>
      <c r="GT1718" s="778"/>
      <c r="GU1718" s="778"/>
      <c r="GV1718" s="778"/>
      <c r="GW1718" s="778"/>
      <c r="GX1718" s="778"/>
      <c r="GY1718" s="778"/>
      <c r="GZ1718" s="778"/>
      <c r="HA1718" s="778"/>
      <c r="HB1718" s="778"/>
      <c r="HC1718" s="778"/>
      <c r="HD1718" s="778"/>
      <c r="HE1718" s="778"/>
      <c r="HF1718" s="778"/>
      <c r="HG1718" s="778"/>
      <c r="HH1718" s="778"/>
    </row>
    <row r="1719" spans="1:216" s="782" customFormat="1">
      <c r="A1719" s="779"/>
      <c r="B1719" s="780"/>
      <c r="C1719" s="780"/>
      <c r="D1719" s="780"/>
      <c r="E1719" s="780"/>
      <c r="F1719" s="780"/>
      <c r="G1719" s="780"/>
      <c r="H1719" s="780"/>
      <c r="I1719" s="780"/>
      <c r="J1719" s="780"/>
      <c r="K1719" s="780"/>
      <c r="L1719" s="780"/>
      <c r="M1719" s="780"/>
      <c r="N1719" s="780"/>
      <c r="O1719" s="780"/>
      <c r="P1719" s="780"/>
      <c r="Q1719" s="781"/>
      <c r="R1719" s="778"/>
      <c r="S1719" s="778"/>
      <c r="T1719" s="778"/>
      <c r="U1719" s="778"/>
      <c r="V1719" s="778"/>
      <c r="W1719" s="778"/>
      <c r="X1719" s="778"/>
      <c r="Y1719" s="778"/>
      <c r="Z1719" s="778"/>
      <c r="AA1719" s="778"/>
      <c r="AB1719" s="778"/>
      <c r="AC1719" s="778"/>
      <c r="AD1719" s="778"/>
      <c r="AE1719" s="778"/>
      <c r="AF1719" s="778"/>
      <c r="AG1719" s="778"/>
      <c r="AH1719" s="778"/>
      <c r="AI1719" s="778"/>
      <c r="AJ1719" s="778"/>
      <c r="AK1719" s="778"/>
      <c r="AL1719" s="778"/>
      <c r="AM1719" s="778"/>
      <c r="AN1719" s="778"/>
      <c r="AO1719" s="778"/>
      <c r="AP1719" s="778"/>
      <c r="AQ1719" s="778"/>
      <c r="AR1719" s="778"/>
      <c r="AS1719" s="778"/>
      <c r="AT1719" s="778"/>
      <c r="AU1719" s="778"/>
      <c r="AV1719" s="778"/>
      <c r="AW1719" s="778"/>
      <c r="AX1719" s="778"/>
      <c r="AY1719" s="778"/>
      <c r="AZ1719" s="778"/>
      <c r="BA1719" s="778"/>
      <c r="BB1719" s="778"/>
      <c r="BC1719" s="778"/>
      <c r="BD1719" s="778"/>
      <c r="BE1719" s="778"/>
      <c r="BF1719" s="778"/>
      <c r="BG1719" s="778"/>
      <c r="BH1719" s="778"/>
      <c r="BI1719" s="778"/>
      <c r="BJ1719" s="778"/>
      <c r="BK1719" s="778"/>
      <c r="BL1719" s="778"/>
      <c r="BM1719" s="778"/>
      <c r="BN1719" s="778"/>
      <c r="BO1719" s="778"/>
      <c r="BP1719" s="778"/>
      <c r="BQ1719" s="778"/>
      <c r="BR1719" s="778"/>
      <c r="BS1719" s="778"/>
      <c r="BT1719" s="778"/>
      <c r="BU1719" s="778"/>
      <c r="BV1719" s="778"/>
      <c r="BW1719" s="778"/>
      <c r="BX1719" s="778"/>
      <c r="BY1719" s="778"/>
      <c r="BZ1719" s="778"/>
      <c r="CA1719" s="778"/>
      <c r="CB1719" s="778"/>
      <c r="CC1719" s="778"/>
      <c r="CD1719" s="778"/>
      <c r="CE1719" s="778"/>
      <c r="CF1719" s="778"/>
      <c r="CG1719" s="778"/>
      <c r="CH1719" s="778"/>
      <c r="CI1719" s="778"/>
      <c r="CJ1719" s="778"/>
      <c r="CK1719" s="778"/>
      <c r="CL1719" s="778"/>
      <c r="CM1719" s="778"/>
      <c r="CN1719" s="778"/>
      <c r="CO1719" s="778"/>
      <c r="CP1719" s="778"/>
      <c r="CQ1719" s="778"/>
      <c r="CR1719" s="778"/>
      <c r="CS1719" s="778"/>
      <c r="CT1719" s="778"/>
      <c r="CU1719" s="778"/>
      <c r="CV1719" s="778"/>
      <c r="CW1719" s="778"/>
      <c r="CX1719" s="778"/>
      <c r="CY1719" s="778"/>
      <c r="CZ1719" s="778"/>
      <c r="DA1719" s="778"/>
      <c r="DB1719" s="778"/>
      <c r="DC1719" s="778"/>
      <c r="DD1719" s="778"/>
      <c r="DE1719" s="778"/>
      <c r="DF1719" s="778"/>
      <c r="DG1719" s="778"/>
      <c r="DH1719" s="778"/>
      <c r="DI1719" s="778"/>
      <c r="DJ1719" s="778"/>
      <c r="DK1719" s="778"/>
      <c r="DL1719" s="778"/>
      <c r="DM1719" s="778"/>
      <c r="DN1719" s="778"/>
      <c r="DO1719" s="778"/>
      <c r="DP1719" s="778"/>
      <c r="DQ1719" s="778"/>
      <c r="DR1719" s="778"/>
      <c r="DS1719" s="778"/>
      <c r="DT1719" s="778"/>
      <c r="DU1719" s="778"/>
      <c r="DV1719" s="778"/>
      <c r="DW1719" s="778"/>
      <c r="DX1719" s="778"/>
      <c r="DY1719" s="778"/>
      <c r="DZ1719" s="778"/>
      <c r="EA1719" s="778"/>
      <c r="EB1719" s="778"/>
      <c r="EC1719" s="778"/>
      <c r="ED1719" s="778"/>
      <c r="EE1719" s="778"/>
      <c r="EF1719" s="778"/>
      <c r="EG1719" s="778"/>
      <c r="EH1719" s="778"/>
      <c r="EI1719" s="778"/>
      <c r="EJ1719" s="778"/>
      <c r="EK1719" s="778"/>
      <c r="EL1719" s="778"/>
      <c r="EM1719" s="778"/>
      <c r="EN1719" s="778"/>
      <c r="EO1719" s="778"/>
      <c r="EP1719" s="778"/>
      <c r="EQ1719" s="778"/>
      <c r="ER1719" s="778"/>
      <c r="ES1719" s="778"/>
      <c r="ET1719" s="778"/>
      <c r="EU1719" s="778"/>
      <c r="EV1719" s="778"/>
      <c r="EW1719" s="778"/>
      <c r="EX1719" s="778"/>
      <c r="EY1719" s="778"/>
      <c r="EZ1719" s="778"/>
      <c r="FA1719" s="778"/>
      <c r="FB1719" s="778"/>
      <c r="FC1719" s="778"/>
      <c r="FD1719" s="778"/>
      <c r="FE1719" s="778"/>
      <c r="FF1719" s="778"/>
      <c r="FG1719" s="778"/>
      <c r="FH1719" s="778"/>
      <c r="FI1719" s="778"/>
      <c r="FJ1719" s="778"/>
      <c r="FK1719" s="778"/>
      <c r="FL1719" s="778"/>
      <c r="FM1719" s="778"/>
      <c r="FN1719" s="778"/>
      <c r="FO1719" s="778"/>
      <c r="FP1719" s="778"/>
      <c r="FQ1719" s="778"/>
      <c r="FR1719" s="778"/>
      <c r="FS1719" s="778"/>
      <c r="FT1719" s="778"/>
      <c r="FU1719" s="778"/>
      <c r="FV1719" s="778"/>
      <c r="FW1719" s="778"/>
      <c r="FX1719" s="778"/>
      <c r="FY1719" s="778"/>
      <c r="FZ1719" s="778"/>
      <c r="GA1719" s="778"/>
      <c r="GB1719" s="778"/>
      <c r="GC1719" s="778"/>
      <c r="GD1719" s="778"/>
      <c r="GE1719" s="778"/>
      <c r="GF1719" s="778"/>
      <c r="GG1719" s="778"/>
      <c r="GH1719" s="778"/>
      <c r="GI1719" s="778"/>
      <c r="GJ1719" s="778"/>
      <c r="GK1719" s="778"/>
      <c r="GL1719" s="778"/>
      <c r="GM1719" s="778"/>
      <c r="GN1719" s="778"/>
      <c r="GO1719" s="778"/>
      <c r="GP1719" s="778"/>
      <c r="GQ1719" s="778"/>
      <c r="GR1719" s="778"/>
      <c r="GS1719" s="778"/>
      <c r="GT1719" s="778"/>
      <c r="GU1719" s="778"/>
      <c r="GV1719" s="778"/>
      <c r="GW1719" s="778"/>
      <c r="GX1719" s="778"/>
      <c r="GY1719" s="778"/>
      <c r="GZ1719" s="778"/>
      <c r="HA1719" s="778"/>
      <c r="HB1719" s="778"/>
      <c r="HC1719" s="778"/>
      <c r="HD1719" s="778"/>
      <c r="HE1719" s="778"/>
      <c r="HF1719" s="778"/>
      <c r="HG1719" s="778"/>
      <c r="HH1719" s="778"/>
    </row>
    <row r="1720" spans="1:216" s="782" customFormat="1">
      <c r="A1720" s="779"/>
      <c r="B1720" s="780"/>
      <c r="C1720" s="780"/>
      <c r="D1720" s="780"/>
      <c r="E1720" s="780"/>
      <c r="F1720" s="780"/>
      <c r="G1720" s="780"/>
      <c r="H1720" s="780"/>
      <c r="I1720" s="780"/>
      <c r="J1720" s="780"/>
      <c r="K1720" s="780"/>
      <c r="L1720" s="780"/>
      <c r="M1720" s="780"/>
      <c r="N1720" s="780"/>
      <c r="O1720" s="780"/>
      <c r="P1720" s="780"/>
      <c r="Q1720" s="781"/>
      <c r="R1720" s="778"/>
      <c r="S1720" s="778"/>
      <c r="T1720" s="778"/>
      <c r="U1720" s="778"/>
      <c r="V1720" s="778"/>
      <c r="W1720" s="778"/>
      <c r="X1720" s="778"/>
      <c r="Y1720" s="778"/>
      <c r="Z1720" s="778"/>
      <c r="AA1720" s="778"/>
      <c r="AB1720" s="778"/>
      <c r="AC1720" s="778"/>
      <c r="AD1720" s="778"/>
      <c r="AE1720" s="778"/>
      <c r="AF1720" s="778"/>
      <c r="AG1720" s="778"/>
      <c r="AH1720" s="778"/>
      <c r="AI1720" s="778"/>
      <c r="AJ1720" s="778"/>
      <c r="AK1720" s="778"/>
      <c r="AL1720" s="778"/>
      <c r="AM1720" s="778"/>
      <c r="AN1720" s="778"/>
      <c r="AO1720" s="778"/>
      <c r="AP1720" s="778"/>
      <c r="AQ1720" s="778"/>
      <c r="AR1720" s="778"/>
      <c r="AS1720" s="778"/>
      <c r="AT1720" s="778"/>
      <c r="AU1720" s="778"/>
      <c r="AV1720" s="778"/>
      <c r="AW1720" s="778"/>
      <c r="AX1720" s="778"/>
      <c r="AY1720" s="778"/>
      <c r="AZ1720" s="778"/>
      <c r="BA1720" s="778"/>
      <c r="BB1720" s="778"/>
      <c r="BC1720" s="778"/>
      <c r="BD1720" s="778"/>
      <c r="BE1720" s="778"/>
      <c r="BF1720" s="778"/>
      <c r="BG1720" s="778"/>
      <c r="BH1720" s="778"/>
      <c r="BI1720" s="778"/>
      <c r="BJ1720" s="778"/>
      <c r="BK1720" s="778"/>
      <c r="BL1720" s="778"/>
      <c r="BM1720" s="778"/>
      <c r="BN1720" s="778"/>
      <c r="BO1720" s="778"/>
      <c r="BP1720" s="778"/>
      <c r="BQ1720" s="778"/>
      <c r="BR1720" s="778"/>
      <c r="BS1720" s="778"/>
      <c r="BT1720" s="778"/>
      <c r="BU1720" s="778"/>
      <c r="BV1720" s="778"/>
      <c r="BW1720" s="778"/>
      <c r="BX1720" s="778"/>
      <c r="BY1720" s="778"/>
      <c r="BZ1720" s="778"/>
      <c r="CA1720" s="778"/>
      <c r="CB1720" s="778"/>
      <c r="CC1720" s="778"/>
      <c r="CD1720" s="778"/>
      <c r="CE1720" s="778"/>
      <c r="CF1720" s="778"/>
      <c r="CG1720" s="778"/>
      <c r="CH1720" s="778"/>
      <c r="CI1720" s="778"/>
      <c r="CJ1720" s="778"/>
      <c r="CK1720" s="778"/>
      <c r="CL1720" s="778"/>
      <c r="CM1720" s="778"/>
      <c r="CN1720" s="778"/>
      <c r="CO1720" s="778"/>
      <c r="CP1720" s="778"/>
      <c r="CQ1720" s="778"/>
      <c r="CR1720" s="778"/>
      <c r="CS1720" s="778"/>
      <c r="CT1720" s="778"/>
      <c r="CU1720" s="778"/>
      <c r="CV1720" s="778"/>
      <c r="CW1720" s="778"/>
      <c r="CX1720" s="778"/>
      <c r="CY1720" s="778"/>
      <c r="CZ1720" s="778"/>
      <c r="DA1720" s="778"/>
      <c r="DB1720" s="778"/>
      <c r="DC1720" s="778"/>
      <c r="DD1720" s="778"/>
      <c r="DE1720" s="778"/>
      <c r="DF1720" s="778"/>
      <c r="DG1720" s="778"/>
      <c r="DH1720" s="778"/>
      <c r="DI1720" s="778"/>
      <c r="DJ1720" s="778"/>
      <c r="DK1720" s="778"/>
      <c r="DL1720" s="778"/>
      <c r="DM1720" s="778"/>
      <c r="DN1720" s="778"/>
      <c r="DO1720" s="778"/>
      <c r="DP1720" s="778"/>
      <c r="DQ1720" s="778"/>
      <c r="DR1720" s="778"/>
      <c r="DS1720" s="778"/>
      <c r="DT1720" s="778"/>
      <c r="DU1720" s="778"/>
      <c r="DV1720" s="778"/>
      <c r="DW1720" s="778"/>
      <c r="DX1720" s="778"/>
      <c r="DY1720" s="778"/>
      <c r="DZ1720" s="778"/>
      <c r="EA1720" s="778"/>
      <c r="EB1720" s="778"/>
      <c r="EC1720" s="778"/>
      <c r="ED1720" s="778"/>
      <c r="EE1720" s="778"/>
      <c r="EF1720" s="778"/>
      <c r="EG1720" s="778"/>
      <c r="EH1720" s="778"/>
      <c r="EI1720" s="778"/>
      <c r="EJ1720" s="778"/>
      <c r="EK1720" s="778"/>
      <c r="EL1720" s="778"/>
      <c r="EM1720" s="778"/>
      <c r="EN1720" s="778"/>
      <c r="EO1720" s="778"/>
      <c r="EP1720" s="778"/>
      <c r="EQ1720" s="778"/>
      <c r="ER1720" s="778"/>
      <c r="ES1720" s="778"/>
      <c r="ET1720" s="778"/>
      <c r="EU1720" s="778"/>
      <c r="EV1720" s="778"/>
      <c r="EW1720" s="778"/>
      <c r="EX1720" s="778"/>
      <c r="EY1720" s="778"/>
      <c r="EZ1720" s="778"/>
      <c r="FA1720" s="778"/>
      <c r="FB1720" s="778"/>
      <c r="FC1720" s="778"/>
      <c r="FD1720" s="778"/>
      <c r="FE1720" s="778"/>
      <c r="FF1720" s="778"/>
      <c r="FG1720" s="778"/>
      <c r="FH1720" s="778"/>
      <c r="FI1720" s="778"/>
      <c r="FJ1720" s="778"/>
      <c r="FK1720" s="778"/>
      <c r="FL1720" s="778"/>
      <c r="FM1720" s="778"/>
      <c r="FN1720" s="778"/>
      <c r="FO1720" s="778"/>
      <c r="FP1720" s="778"/>
      <c r="FQ1720" s="778"/>
      <c r="FR1720" s="778"/>
      <c r="FS1720" s="778"/>
      <c r="FT1720" s="778"/>
      <c r="FU1720" s="778"/>
      <c r="FV1720" s="778"/>
      <c r="FW1720" s="778"/>
      <c r="FX1720" s="778"/>
      <c r="FY1720" s="778"/>
      <c r="FZ1720" s="778"/>
      <c r="GA1720" s="778"/>
      <c r="GB1720" s="778"/>
      <c r="GC1720" s="778"/>
      <c r="GD1720" s="778"/>
      <c r="GE1720" s="778"/>
      <c r="GF1720" s="778"/>
      <c r="GG1720" s="778"/>
      <c r="GH1720" s="778"/>
      <c r="GI1720" s="778"/>
      <c r="GJ1720" s="778"/>
      <c r="GK1720" s="778"/>
      <c r="GL1720" s="778"/>
      <c r="GM1720" s="778"/>
      <c r="GN1720" s="778"/>
      <c r="GO1720" s="778"/>
      <c r="GP1720" s="778"/>
      <c r="GQ1720" s="778"/>
      <c r="GR1720" s="778"/>
      <c r="GS1720" s="778"/>
      <c r="GT1720" s="778"/>
      <c r="GU1720" s="778"/>
      <c r="GV1720" s="778"/>
      <c r="GW1720" s="778"/>
      <c r="GX1720" s="778"/>
      <c r="GY1720" s="778"/>
      <c r="GZ1720" s="778"/>
      <c r="HA1720" s="778"/>
      <c r="HB1720" s="778"/>
      <c r="HC1720" s="778"/>
      <c r="HD1720" s="778"/>
      <c r="HE1720" s="778"/>
      <c r="HF1720" s="778"/>
      <c r="HG1720" s="778"/>
      <c r="HH1720" s="778"/>
    </row>
    <row r="1721" spans="1:216" s="782" customFormat="1">
      <c r="A1721" s="779"/>
      <c r="B1721" s="780"/>
      <c r="C1721" s="780"/>
      <c r="D1721" s="780"/>
      <c r="E1721" s="780"/>
      <c r="F1721" s="780"/>
      <c r="G1721" s="780"/>
      <c r="H1721" s="780"/>
      <c r="I1721" s="780"/>
      <c r="J1721" s="780"/>
      <c r="K1721" s="780"/>
      <c r="L1721" s="780"/>
      <c r="M1721" s="780"/>
      <c r="N1721" s="780"/>
      <c r="O1721" s="780"/>
      <c r="P1721" s="780"/>
      <c r="Q1721" s="781"/>
      <c r="R1721" s="778"/>
      <c r="S1721" s="778"/>
      <c r="T1721" s="778"/>
      <c r="U1721" s="778"/>
      <c r="V1721" s="778"/>
      <c r="W1721" s="778"/>
      <c r="X1721" s="778"/>
      <c r="Y1721" s="778"/>
      <c r="Z1721" s="778"/>
      <c r="AA1721" s="778"/>
      <c r="AB1721" s="778"/>
      <c r="AC1721" s="778"/>
      <c r="AD1721" s="778"/>
      <c r="AE1721" s="778"/>
      <c r="AF1721" s="778"/>
      <c r="AG1721" s="778"/>
      <c r="AH1721" s="778"/>
      <c r="AI1721" s="778"/>
      <c r="AJ1721" s="778"/>
      <c r="AK1721" s="778"/>
      <c r="AL1721" s="778"/>
      <c r="AM1721" s="778"/>
      <c r="AN1721" s="778"/>
      <c r="AO1721" s="778"/>
      <c r="AP1721" s="778"/>
      <c r="AQ1721" s="778"/>
      <c r="AR1721" s="778"/>
      <c r="AS1721" s="778"/>
      <c r="AT1721" s="778"/>
      <c r="AU1721" s="778"/>
      <c r="AV1721" s="778"/>
      <c r="AW1721" s="778"/>
      <c r="AX1721" s="778"/>
      <c r="AY1721" s="778"/>
      <c r="AZ1721" s="778"/>
      <c r="BA1721" s="778"/>
      <c r="BB1721" s="778"/>
      <c r="BC1721" s="778"/>
      <c r="BD1721" s="778"/>
      <c r="BE1721" s="778"/>
      <c r="BF1721" s="778"/>
      <c r="BG1721" s="778"/>
      <c r="BH1721" s="778"/>
      <c r="BI1721" s="778"/>
      <c r="BJ1721" s="778"/>
      <c r="BK1721" s="778"/>
      <c r="BL1721" s="778"/>
      <c r="BM1721" s="778"/>
      <c r="BN1721" s="778"/>
      <c r="BO1721" s="778"/>
      <c r="BP1721" s="778"/>
      <c r="BQ1721" s="778"/>
      <c r="BR1721" s="778"/>
      <c r="BS1721" s="778"/>
      <c r="BT1721" s="778"/>
      <c r="BU1721" s="778"/>
      <c r="BV1721" s="778"/>
      <c r="BW1721" s="778"/>
      <c r="BX1721" s="778"/>
      <c r="BY1721" s="778"/>
      <c r="BZ1721" s="778"/>
      <c r="CA1721" s="778"/>
      <c r="CB1721" s="778"/>
      <c r="CC1721" s="778"/>
      <c r="CD1721" s="778"/>
      <c r="CE1721" s="778"/>
      <c r="CF1721" s="778"/>
      <c r="CG1721" s="778"/>
      <c r="CH1721" s="778"/>
      <c r="CI1721" s="778"/>
      <c r="CJ1721" s="778"/>
      <c r="CK1721" s="778"/>
      <c r="CL1721" s="778"/>
      <c r="CM1721" s="778"/>
      <c r="CN1721" s="778"/>
      <c r="CO1721" s="778"/>
      <c r="CP1721" s="778"/>
      <c r="CQ1721" s="778"/>
      <c r="CR1721" s="778"/>
      <c r="CS1721" s="778"/>
      <c r="CT1721" s="778"/>
      <c r="CU1721" s="778"/>
      <c r="CV1721" s="778"/>
      <c r="CW1721" s="778"/>
      <c r="CX1721" s="778"/>
      <c r="CY1721" s="778"/>
      <c r="CZ1721" s="778"/>
      <c r="DA1721" s="778"/>
      <c r="DB1721" s="778"/>
      <c r="DC1721" s="778"/>
      <c r="DD1721" s="778"/>
      <c r="DE1721" s="778"/>
      <c r="DF1721" s="778"/>
      <c r="DG1721" s="778"/>
      <c r="DH1721" s="778"/>
      <c r="DI1721" s="778"/>
      <c r="DJ1721" s="778"/>
      <c r="DK1721" s="778"/>
      <c r="DL1721" s="778"/>
      <c r="DM1721" s="778"/>
      <c r="DN1721" s="778"/>
      <c r="DO1721" s="778"/>
      <c r="DP1721" s="778"/>
      <c r="DQ1721" s="778"/>
      <c r="DR1721" s="778"/>
      <c r="DS1721" s="778"/>
      <c r="DT1721" s="778"/>
      <c r="DU1721" s="778"/>
      <c r="DV1721" s="778"/>
      <c r="DW1721" s="778"/>
      <c r="DX1721" s="778"/>
      <c r="DY1721" s="778"/>
      <c r="DZ1721" s="778"/>
      <c r="EA1721" s="778"/>
      <c r="EB1721" s="778"/>
      <c r="EC1721" s="778"/>
      <c r="ED1721" s="778"/>
      <c r="EE1721" s="778"/>
      <c r="EF1721" s="778"/>
      <c r="EG1721" s="778"/>
      <c r="EH1721" s="778"/>
      <c r="EI1721" s="778"/>
      <c r="EJ1721" s="778"/>
      <c r="EK1721" s="778"/>
      <c r="EL1721" s="778"/>
      <c r="EM1721" s="778"/>
      <c r="EN1721" s="778"/>
      <c r="EO1721" s="778"/>
      <c r="EP1721" s="778"/>
      <c r="EQ1721" s="778"/>
      <c r="ER1721" s="778"/>
      <c r="ES1721" s="778"/>
      <c r="ET1721" s="778"/>
      <c r="EU1721" s="778"/>
      <c r="EV1721" s="778"/>
      <c r="EW1721" s="778"/>
      <c r="EX1721" s="778"/>
      <c r="EY1721" s="778"/>
      <c r="EZ1721" s="778"/>
      <c r="FA1721" s="778"/>
      <c r="FB1721" s="778"/>
      <c r="FC1721" s="778"/>
      <c r="FD1721" s="778"/>
      <c r="FE1721" s="778"/>
      <c r="FF1721" s="778"/>
      <c r="FG1721" s="778"/>
      <c r="FH1721" s="778"/>
      <c r="FI1721" s="778"/>
      <c r="FJ1721" s="778"/>
      <c r="FK1721" s="778"/>
      <c r="FL1721" s="778"/>
      <c r="FM1721" s="778"/>
      <c r="FN1721" s="778"/>
      <c r="FO1721" s="778"/>
      <c r="FP1721" s="778"/>
      <c r="FQ1721" s="778"/>
      <c r="FR1721" s="778"/>
      <c r="FS1721" s="778"/>
      <c r="FT1721" s="778"/>
      <c r="FU1721" s="778"/>
      <c r="FV1721" s="778"/>
      <c r="FW1721" s="778"/>
      <c r="FX1721" s="778"/>
      <c r="FY1721" s="778"/>
      <c r="FZ1721" s="778"/>
      <c r="GA1721" s="778"/>
      <c r="GB1721" s="778"/>
      <c r="GC1721" s="778"/>
      <c r="GD1721" s="778"/>
      <c r="GE1721" s="778"/>
      <c r="GF1721" s="778"/>
      <c r="GG1721" s="778"/>
      <c r="GH1721" s="778"/>
      <c r="GI1721" s="778"/>
      <c r="GJ1721" s="778"/>
      <c r="GK1721" s="778"/>
      <c r="GL1721" s="778"/>
      <c r="GM1721" s="778"/>
      <c r="GN1721" s="778"/>
      <c r="GO1721" s="778"/>
      <c r="GP1721" s="778"/>
      <c r="GQ1721" s="778"/>
      <c r="GR1721" s="778"/>
      <c r="GS1721" s="778"/>
      <c r="GT1721" s="778"/>
      <c r="GU1721" s="778"/>
      <c r="GV1721" s="778"/>
      <c r="GW1721" s="778"/>
      <c r="GX1721" s="778"/>
      <c r="GY1721" s="778"/>
      <c r="GZ1721" s="778"/>
      <c r="HA1721" s="778"/>
      <c r="HB1721" s="778"/>
      <c r="HC1721" s="778"/>
      <c r="HD1721" s="778"/>
      <c r="HE1721" s="778"/>
      <c r="HF1721" s="778"/>
      <c r="HG1721" s="778"/>
      <c r="HH1721" s="778"/>
    </row>
    <row r="1722" spans="1:216" s="782" customFormat="1">
      <c r="A1722" s="779"/>
      <c r="B1722" s="780"/>
      <c r="C1722" s="780"/>
      <c r="D1722" s="780"/>
      <c r="E1722" s="780"/>
      <c r="F1722" s="780"/>
      <c r="G1722" s="780"/>
      <c r="H1722" s="780"/>
      <c r="I1722" s="780"/>
      <c r="J1722" s="780"/>
      <c r="K1722" s="780"/>
      <c r="L1722" s="780"/>
      <c r="M1722" s="780"/>
      <c r="N1722" s="780"/>
      <c r="O1722" s="780"/>
      <c r="P1722" s="780"/>
      <c r="Q1722" s="781"/>
      <c r="R1722" s="778"/>
      <c r="S1722" s="778"/>
      <c r="T1722" s="778"/>
      <c r="U1722" s="778"/>
      <c r="V1722" s="778"/>
      <c r="W1722" s="778"/>
      <c r="X1722" s="778"/>
      <c r="Y1722" s="778"/>
      <c r="Z1722" s="778"/>
      <c r="AA1722" s="778"/>
      <c r="AB1722" s="778"/>
      <c r="AC1722" s="778"/>
      <c r="AD1722" s="778"/>
      <c r="AE1722" s="778"/>
      <c r="AF1722" s="778"/>
      <c r="AG1722" s="778"/>
      <c r="AH1722" s="778"/>
      <c r="AI1722" s="778"/>
      <c r="AJ1722" s="778"/>
      <c r="AK1722" s="778"/>
      <c r="AL1722" s="778"/>
      <c r="AM1722" s="778"/>
      <c r="AN1722" s="778"/>
      <c r="AO1722" s="778"/>
      <c r="AP1722" s="778"/>
      <c r="AQ1722" s="778"/>
      <c r="AR1722" s="778"/>
      <c r="AS1722" s="778"/>
      <c r="AT1722" s="778"/>
      <c r="AU1722" s="778"/>
      <c r="AV1722" s="778"/>
      <c r="AW1722" s="778"/>
      <c r="AX1722" s="778"/>
      <c r="AY1722" s="778"/>
      <c r="AZ1722" s="778"/>
      <c r="BA1722" s="778"/>
      <c r="BB1722" s="778"/>
      <c r="BC1722" s="778"/>
      <c r="BD1722" s="778"/>
      <c r="BE1722" s="778"/>
      <c r="BF1722" s="778"/>
      <c r="BG1722" s="778"/>
      <c r="BH1722" s="778"/>
      <c r="BI1722" s="778"/>
      <c r="BJ1722" s="778"/>
      <c r="BK1722" s="778"/>
      <c r="BL1722" s="778"/>
      <c r="BM1722" s="778"/>
      <c r="BN1722" s="778"/>
      <c r="BO1722" s="778"/>
      <c r="BP1722" s="778"/>
      <c r="BQ1722" s="778"/>
      <c r="BR1722" s="778"/>
      <c r="BS1722" s="778"/>
      <c r="BT1722" s="778"/>
      <c r="BU1722" s="778"/>
      <c r="BV1722" s="778"/>
      <c r="BW1722" s="778"/>
      <c r="BX1722" s="778"/>
      <c r="BY1722" s="778"/>
      <c r="BZ1722" s="778"/>
      <c r="CA1722" s="778"/>
      <c r="CB1722" s="778"/>
      <c r="CC1722" s="778"/>
      <c r="CD1722" s="778"/>
      <c r="CE1722" s="778"/>
      <c r="CF1722" s="778"/>
      <c r="CG1722" s="778"/>
      <c r="CH1722" s="778"/>
      <c r="CI1722" s="778"/>
      <c r="CJ1722" s="778"/>
      <c r="CK1722" s="778"/>
      <c r="CL1722" s="778"/>
      <c r="CM1722" s="778"/>
      <c r="CN1722" s="778"/>
      <c r="CO1722" s="778"/>
      <c r="CP1722" s="778"/>
      <c r="CQ1722" s="778"/>
      <c r="CR1722" s="778"/>
      <c r="CS1722" s="778"/>
      <c r="CT1722" s="778"/>
      <c r="CU1722" s="778"/>
      <c r="CV1722" s="778"/>
      <c r="CW1722" s="778"/>
      <c r="CX1722" s="778"/>
      <c r="CY1722" s="778"/>
      <c r="CZ1722" s="778"/>
      <c r="DA1722" s="778"/>
      <c r="DB1722" s="778"/>
      <c r="DC1722" s="778"/>
      <c r="DD1722" s="778"/>
      <c r="DE1722" s="778"/>
      <c r="DF1722" s="778"/>
      <c r="DG1722" s="778"/>
      <c r="DH1722" s="778"/>
      <c r="DI1722" s="778"/>
      <c r="DJ1722" s="778"/>
      <c r="DK1722" s="778"/>
      <c r="DL1722" s="778"/>
      <c r="DM1722" s="778"/>
      <c r="DN1722" s="778"/>
      <c r="DO1722" s="778"/>
      <c r="DP1722" s="778"/>
      <c r="DQ1722" s="778"/>
      <c r="DR1722" s="778"/>
      <c r="DS1722" s="778"/>
      <c r="DT1722" s="778"/>
      <c r="DU1722" s="778"/>
      <c r="DV1722" s="778"/>
      <c r="DW1722" s="778"/>
      <c r="DX1722" s="778"/>
      <c r="DY1722" s="778"/>
      <c r="DZ1722" s="778"/>
      <c r="EA1722" s="778"/>
      <c r="EB1722" s="778"/>
      <c r="EC1722" s="778"/>
      <c r="ED1722" s="778"/>
      <c r="EE1722" s="778"/>
      <c r="EF1722" s="778"/>
      <c r="EG1722" s="778"/>
      <c r="EH1722" s="778"/>
      <c r="EI1722" s="778"/>
      <c r="EJ1722" s="778"/>
      <c r="EK1722" s="778"/>
      <c r="EL1722" s="778"/>
      <c r="EM1722" s="778"/>
      <c r="EN1722" s="778"/>
      <c r="EO1722" s="778"/>
      <c r="EP1722" s="778"/>
      <c r="EQ1722" s="778"/>
      <c r="ER1722" s="778"/>
      <c r="ES1722" s="778"/>
      <c r="ET1722" s="778"/>
      <c r="EU1722" s="778"/>
      <c r="EV1722" s="778"/>
      <c r="EW1722" s="778"/>
      <c r="EX1722" s="778"/>
      <c r="EY1722" s="778"/>
      <c r="EZ1722" s="778"/>
      <c r="FA1722" s="778"/>
      <c r="FB1722" s="778"/>
      <c r="FC1722" s="778"/>
      <c r="FD1722" s="778"/>
      <c r="FE1722" s="778"/>
      <c r="FF1722" s="778"/>
      <c r="FG1722" s="778"/>
      <c r="FH1722" s="778"/>
      <c r="FI1722" s="778"/>
      <c r="FJ1722" s="778"/>
      <c r="FK1722" s="778"/>
      <c r="FL1722" s="778"/>
      <c r="FM1722" s="778"/>
      <c r="FN1722" s="778"/>
      <c r="FO1722" s="778"/>
      <c r="FP1722" s="778"/>
      <c r="FQ1722" s="778"/>
      <c r="FR1722" s="778"/>
      <c r="FS1722" s="778"/>
      <c r="FT1722" s="778"/>
      <c r="FU1722" s="778"/>
      <c r="FV1722" s="778"/>
      <c r="FW1722" s="778"/>
      <c r="FX1722" s="778"/>
      <c r="FY1722" s="778"/>
      <c r="FZ1722" s="778"/>
      <c r="GA1722" s="778"/>
      <c r="GB1722" s="778"/>
      <c r="GC1722" s="778"/>
      <c r="GD1722" s="778"/>
      <c r="GE1722" s="778"/>
      <c r="GF1722" s="778"/>
      <c r="GG1722" s="778"/>
      <c r="GH1722" s="778"/>
      <c r="GI1722" s="778"/>
      <c r="GJ1722" s="778"/>
      <c r="GK1722" s="778"/>
      <c r="GL1722" s="778"/>
      <c r="GM1722" s="778"/>
      <c r="GN1722" s="778"/>
      <c r="GO1722" s="778"/>
      <c r="GP1722" s="778"/>
      <c r="GQ1722" s="778"/>
      <c r="GR1722" s="778"/>
      <c r="GS1722" s="778"/>
      <c r="GT1722" s="778"/>
      <c r="GU1722" s="778"/>
      <c r="GV1722" s="778"/>
      <c r="GW1722" s="778"/>
      <c r="GX1722" s="778"/>
      <c r="GY1722" s="778"/>
      <c r="GZ1722" s="778"/>
      <c r="HA1722" s="778"/>
      <c r="HB1722" s="778"/>
      <c r="HC1722" s="778"/>
      <c r="HD1722" s="778"/>
      <c r="HE1722" s="778"/>
      <c r="HF1722" s="778"/>
      <c r="HG1722" s="778"/>
      <c r="HH1722" s="778"/>
    </row>
    <row r="1723" spans="1:216" s="782" customFormat="1">
      <c r="A1723" s="779"/>
      <c r="B1723" s="780"/>
      <c r="C1723" s="780"/>
      <c r="D1723" s="780"/>
      <c r="E1723" s="780"/>
      <c r="F1723" s="780"/>
      <c r="G1723" s="780"/>
      <c r="H1723" s="780"/>
      <c r="I1723" s="780"/>
      <c r="J1723" s="780"/>
      <c r="K1723" s="780"/>
      <c r="L1723" s="780"/>
      <c r="M1723" s="780"/>
      <c r="N1723" s="780"/>
      <c r="O1723" s="780"/>
      <c r="P1723" s="780"/>
      <c r="Q1723" s="781"/>
      <c r="R1723" s="778"/>
      <c r="S1723" s="778"/>
      <c r="T1723" s="778"/>
      <c r="U1723" s="778"/>
      <c r="V1723" s="778"/>
      <c r="W1723" s="778"/>
      <c r="X1723" s="778"/>
      <c r="Y1723" s="778"/>
      <c r="Z1723" s="778"/>
      <c r="AA1723" s="778"/>
      <c r="AB1723" s="778"/>
      <c r="AC1723" s="778"/>
      <c r="AD1723" s="778"/>
      <c r="AE1723" s="778"/>
      <c r="AF1723" s="778"/>
      <c r="AG1723" s="778"/>
      <c r="AH1723" s="778"/>
      <c r="AI1723" s="778"/>
      <c r="AJ1723" s="778"/>
      <c r="AK1723" s="778"/>
      <c r="AL1723" s="778"/>
      <c r="AM1723" s="778"/>
      <c r="AN1723" s="778"/>
      <c r="AO1723" s="778"/>
      <c r="AP1723" s="778"/>
      <c r="AQ1723" s="778"/>
      <c r="AR1723" s="778"/>
      <c r="AS1723" s="778"/>
      <c r="AT1723" s="778"/>
      <c r="AU1723" s="778"/>
      <c r="AV1723" s="778"/>
      <c r="AW1723" s="778"/>
      <c r="AX1723" s="778"/>
      <c r="AY1723" s="778"/>
      <c r="AZ1723" s="778"/>
      <c r="BA1723" s="778"/>
      <c r="BB1723" s="778"/>
      <c r="BC1723" s="778"/>
      <c r="BD1723" s="778"/>
      <c r="BE1723" s="778"/>
      <c r="BF1723" s="778"/>
      <c r="BG1723" s="778"/>
      <c r="BH1723" s="778"/>
      <c r="BI1723" s="778"/>
      <c r="BJ1723" s="778"/>
      <c r="BK1723" s="778"/>
      <c r="BL1723" s="778"/>
      <c r="BM1723" s="778"/>
      <c r="BN1723" s="778"/>
      <c r="BO1723" s="778"/>
      <c r="BP1723" s="778"/>
      <c r="BQ1723" s="778"/>
      <c r="BR1723" s="778"/>
      <c r="BS1723" s="778"/>
      <c r="BT1723" s="778"/>
      <c r="BU1723" s="778"/>
      <c r="BV1723" s="778"/>
      <c r="BW1723" s="778"/>
      <c r="BX1723" s="778"/>
      <c r="BY1723" s="778"/>
      <c r="BZ1723" s="778"/>
      <c r="CA1723" s="778"/>
      <c r="CB1723" s="778"/>
      <c r="CC1723" s="778"/>
      <c r="CD1723" s="778"/>
      <c r="CE1723" s="778"/>
      <c r="CF1723" s="778"/>
      <c r="CG1723" s="778"/>
      <c r="CH1723" s="778"/>
      <c r="CI1723" s="778"/>
      <c r="CJ1723" s="778"/>
      <c r="CK1723" s="778"/>
      <c r="CL1723" s="778"/>
      <c r="CM1723" s="778"/>
      <c r="CN1723" s="778"/>
      <c r="CO1723" s="778"/>
      <c r="CP1723" s="778"/>
      <c r="CQ1723" s="778"/>
      <c r="CR1723" s="778"/>
      <c r="CS1723" s="778"/>
      <c r="CT1723" s="778"/>
      <c r="CU1723" s="778"/>
      <c r="CV1723" s="778"/>
      <c r="CW1723" s="778"/>
      <c r="CX1723" s="778"/>
      <c r="CY1723" s="778"/>
      <c r="CZ1723" s="778"/>
      <c r="DA1723" s="778"/>
      <c r="DB1723" s="778"/>
      <c r="DC1723" s="778"/>
      <c r="DD1723" s="778"/>
      <c r="DE1723" s="778"/>
      <c r="DF1723" s="778"/>
      <c r="DG1723" s="778"/>
      <c r="DH1723" s="778"/>
      <c r="DI1723" s="778"/>
      <c r="DJ1723" s="778"/>
      <c r="DK1723" s="778"/>
      <c r="DL1723" s="778"/>
      <c r="DM1723" s="778"/>
      <c r="DN1723" s="778"/>
      <c r="DO1723" s="778"/>
      <c r="DP1723" s="778"/>
      <c r="DQ1723" s="778"/>
      <c r="DR1723" s="778"/>
      <c r="DS1723" s="778"/>
      <c r="DT1723" s="778"/>
      <c r="DU1723" s="778"/>
      <c r="DV1723" s="778"/>
      <c r="DW1723" s="778"/>
      <c r="DX1723" s="778"/>
      <c r="DY1723" s="778"/>
      <c r="DZ1723" s="778"/>
      <c r="EA1723" s="778"/>
      <c r="EB1723" s="778"/>
      <c r="EC1723" s="778"/>
      <c r="ED1723" s="778"/>
      <c r="EE1723" s="778"/>
      <c r="EF1723" s="778"/>
      <c r="EG1723" s="778"/>
      <c r="EH1723" s="778"/>
      <c r="EI1723" s="778"/>
      <c r="EJ1723" s="778"/>
      <c r="EK1723" s="778"/>
      <c r="EL1723" s="778"/>
      <c r="EM1723" s="778"/>
      <c r="EN1723" s="778"/>
      <c r="EO1723" s="778"/>
      <c r="EP1723" s="778"/>
      <c r="EQ1723" s="778"/>
      <c r="ER1723" s="778"/>
      <c r="ES1723" s="778"/>
      <c r="ET1723" s="778"/>
      <c r="EU1723" s="778"/>
      <c r="EV1723" s="778"/>
      <c r="EW1723" s="778"/>
      <c r="EX1723" s="778"/>
      <c r="EY1723" s="778"/>
      <c r="EZ1723" s="778"/>
      <c r="FA1723" s="778"/>
      <c r="FB1723" s="778"/>
      <c r="FC1723" s="778"/>
      <c r="FD1723" s="778"/>
      <c r="FE1723" s="778"/>
      <c r="FF1723" s="778"/>
      <c r="FG1723" s="778"/>
      <c r="FH1723" s="778"/>
      <c r="FI1723" s="778"/>
      <c r="FJ1723" s="778"/>
      <c r="FK1723" s="778"/>
      <c r="FL1723" s="778"/>
      <c r="FM1723" s="778"/>
      <c r="FN1723" s="778"/>
      <c r="FO1723" s="778"/>
      <c r="FP1723" s="778"/>
      <c r="FQ1723" s="778"/>
      <c r="FR1723" s="778"/>
      <c r="FS1723" s="778"/>
      <c r="FT1723" s="778"/>
      <c r="FU1723" s="778"/>
      <c r="FV1723" s="778"/>
      <c r="FW1723" s="778"/>
      <c r="FX1723" s="778"/>
      <c r="FY1723" s="778"/>
      <c r="FZ1723" s="778"/>
      <c r="GA1723" s="778"/>
      <c r="GB1723" s="778"/>
      <c r="GC1723" s="778"/>
      <c r="GD1723" s="778"/>
      <c r="GE1723" s="778"/>
      <c r="GF1723" s="778"/>
      <c r="GG1723" s="778"/>
      <c r="GH1723" s="778"/>
      <c r="GI1723" s="778"/>
      <c r="GJ1723" s="778"/>
      <c r="GK1723" s="778"/>
      <c r="GL1723" s="778"/>
      <c r="GM1723" s="778"/>
      <c r="GN1723" s="778"/>
      <c r="GO1723" s="778"/>
      <c r="GP1723" s="778"/>
      <c r="GQ1723" s="778"/>
      <c r="GR1723" s="778"/>
      <c r="GS1723" s="778"/>
      <c r="GT1723" s="778"/>
      <c r="GU1723" s="778"/>
      <c r="GV1723" s="778"/>
      <c r="GW1723" s="778"/>
      <c r="GX1723" s="778"/>
      <c r="GY1723" s="778"/>
      <c r="GZ1723" s="778"/>
      <c r="HA1723" s="778"/>
      <c r="HB1723" s="778"/>
      <c r="HC1723" s="778"/>
      <c r="HD1723" s="778"/>
      <c r="HE1723" s="778"/>
      <c r="HF1723" s="778"/>
      <c r="HG1723" s="778"/>
      <c r="HH1723" s="778"/>
    </row>
    <row r="1724" spans="1:216" s="782" customFormat="1">
      <c r="A1724" s="779"/>
      <c r="B1724" s="780"/>
      <c r="C1724" s="780"/>
      <c r="D1724" s="780"/>
      <c r="E1724" s="780"/>
      <c r="F1724" s="780"/>
      <c r="G1724" s="780"/>
      <c r="H1724" s="780"/>
      <c r="I1724" s="780"/>
      <c r="J1724" s="780"/>
      <c r="K1724" s="780"/>
      <c r="L1724" s="780"/>
      <c r="M1724" s="780"/>
      <c r="N1724" s="780"/>
      <c r="O1724" s="780"/>
      <c r="P1724" s="780"/>
      <c r="Q1724" s="781"/>
      <c r="R1724" s="778"/>
      <c r="S1724" s="778"/>
      <c r="T1724" s="778"/>
      <c r="U1724" s="778"/>
      <c r="V1724" s="778"/>
      <c r="W1724" s="778"/>
      <c r="X1724" s="778"/>
      <c r="Y1724" s="778"/>
      <c r="Z1724" s="778"/>
      <c r="AA1724" s="778"/>
      <c r="AB1724" s="778"/>
      <c r="AC1724" s="778"/>
      <c r="AD1724" s="778"/>
      <c r="AE1724" s="778"/>
      <c r="AF1724" s="778"/>
      <c r="AG1724" s="778"/>
      <c r="AH1724" s="778"/>
      <c r="AI1724" s="778"/>
      <c r="AJ1724" s="778"/>
      <c r="AK1724" s="778"/>
      <c r="AL1724" s="778"/>
      <c r="AM1724" s="778"/>
      <c r="AN1724" s="778"/>
      <c r="AO1724" s="778"/>
      <c r="AP1724" s="778"/>
      <c r="AQ1724" s="778"/>
      <c r="AR1724" s="778"/>
      <c r="AS1724" s="778"/>
      <c r="AT1724" s="778"/>
      <c r="AU1724" s="778"/>
      <c r="AV1724" s="778"/>
      <c r="AW1724" s="778"/>
      <c r="AX1724" s="778"/>
      <c r="AY1724" s="778"/>
      <c r="AZ1724" s="778"/>
      <c r="BA1724" s="778"/>
      <c r="BB1724" s="778"/>
      <c r="BC1724" s="778"/>
      <c r="BD1724" s="778"/>
      <c r="BE1724" s="778"/>
      <c r="BF1724" s="778"/>
      <c r="BG1724" s="778"/>
      <c r="BH1724" s="778"/>
      <c r="BI1724" s="778"/>
      <c r="BJ1724" s="778"/>
      <c r="BK1724" s="778"/>
      <c r="BL1724" s="778"/>
      <c r="BM1724" s="778"/>
      <c r="BN1724" s="778"/>
      <c r="BO1724" s="778"/>
      <c r="BP1724" s="778"/>
      <c r="BQ1724" s="778"/>
      <c r="BR1724" s="778"/>
      <c r="BS1724" s="778"/>
      <c r="BT1724" s="778"/>
      <c r="BU1724" s="778"/>
      <c r="BV1724" s="778"/>
      <c r="BW1724" s="778"/>
      <c r="BX1724" s="778"/>
      <c r="BY1724" s="778"/>
      <c r="BZ1724" s="778"/>
      <c r="CA1724" s="778"/>
      <c r="CB1724" s="778"/>
      <c r="CC1724" s="778"/>
      <c r="CD1724" s="778"/>
      <c r="CE1724" s="778"/>
      <c r="CF1724" s="778"/>
      <c r="CG1724" s="778"/>
      <c r="CH1724" s="778"/>
      <c r="CI1724" s="778"/>
      <c r="CJ1724" s="778"/>
      <c r="CK1724" s="778"/>
      <c r="CL1724" s="778"/>
      <c r="CM1724" s="778"/>
      <c r="CN1724" s="778"/>
      <c r="CO1724" s="778"/>
      <c r="CP1724" s="778"/>
      <c r="CQ1724" s="778"/>
      <c r="CR1724" s="778"/>
      <c r="CS1724" s="778"/>
      <c r="CT1724" s="778"/>
      <c r="CU1724" s="778"/>
      <c r="CV1724" s="778"/>
      <c r="CW1724" s="778"/>
      <c r="CX1724" s="778"/>
      <c r="CY1724" s="778"/>
      <c r="CZ1724" s="778"/>
      <c r="DA1724" s="778"/>
      <c r="DB1724" s="778"/>
      <c r="DC1724" s="778"/>
      <c r="DD1724" s="778"/>
      <c r="DE1724" s="778"/>
      <c r="DF1724" s="778"/>
      <c r="DG1724" s="778"/>
      <c r="DH1724" s="778"/>
      <c r="DI1724" s="778"/>
      <c r="DJ1724" s="778"/>
      <c r="DK1724" s="778"/>
      <c r="DL1724" s="778"/>
      <c r="DM1724" s="778"/>
      <c r="DN1724" s="778"/>
      <c r="DO1724" s="778"/>
      <c r="DP1724" s="778"/>
      <c r="DQ1724" s="778"/>
      <c r="DR1724" s="778"/>
      <c r="DS1724" s="778"/>
      <c r="DT1724" s="778"/>
      <c r="DU1724" s="778"/>
      <c r="DV1724" s="778"/>
      <c r="DW1724" s="778"/>
      <c r="DX1724" s="778"/>
      <c r="DY1724" s="778"/>
      <c r="DZ1724" s="778"/>
      <c r="EA1724" s="778"/>
      <c r="EB1724" s="778"/>
      <c r="EC1724" s="778"/>
      <c r="ED1724" s="778"/>
      <c r="EE1724" s="778"/>
      <c r="EF1724" s="778"/>
      <c r="EG1724" s="778"/>
      <c r="EH1724" s="778"/>
      <c r="EI1724" s="778"/>
      <c r="EJ1724" s="778"/>
      <c r="EK1724" s="778"/>
      <c r="EL1724" s="778"/>
      <c r="EM1724" s="778"/>
      <c r="EN1724" s="778"/>
      <c r="EO1724" s="778"/>
      <c r="EP1724" s="778"/>
      <c r="EQ1724" s="778"/>
      <c r="ER1724" s="778"/>
      <c r="ES1724" s="778"/>
      <c r="ET1724" s="778"/>
      <c r="EU1724" s="778"/>
      <c r="EV1724" s="778"/>
      <c r="EW1724" s="778"/>
      <c r="EX1724" s="778"/>
      <c r="EY1724" s="778"/>
      <c r="EZ1724" s="778"/>
      <c r="FA1724" s="778"/>
      <c r="FB1724" s="778"/>
      <c r="FC1724" s="778"/>
      <c r="FD1724" s="778"/>
      <c r="FE1724" s="778"/>
      <c r="FF1724" s="778"/>
      <c r="FG1724" s="778"/>
      <c r="FH1724" s="778"/>
      <c r="FI1724" s="778"/>
      <c r="FJ1724" s="778"/>
      <c r="FK1724" s="778"/>
      <c r="FL1724" s="778"/>
      <c r="FM1724" s="778"/>
      <c r="FN1724" s="778"/>
      <c r="FO1724" s="778"/>
      <c r="FP1724" s="778"/>
      <c r="FQ1724" s="778"/>
      <c r="FR1724" s="778"/>
      <c r="FS1724" s="778"/>
      <c r="FT1724" s="778"/>
      <c r="FU1724" s="778"/>
      <c r="FV1724" s="778"/>
      <c r="FW1724" s="778"/>
      <c r="FX1724" s="778"/>
      <c r="FY1724" s="778"/>
      <c r="FZ1724" s="778"/>
      <c r="GA1724" s="778"/>
      <c r="GB1724" s="778"/>
      <c r="GC1724" s="778"/>
      <c r="GD1724" s="778"/>
      <c r="GE1724" s="778"/>
      <c r="GF1724" s="778"/>
      <c r="GG1724" s="778"/>
      <c r="GH1724" s="778"/>
      <c r="GI1724" s="778"/>
      <c r="GJ1724" s="778"/>
      <c r="GK1724" s="778"/>
      <c r="GL1724" s="778"/>
      <c r="GM1724" s="778"/>
      <c r="GN1724" s="778"/>
      <c r="GO1724" s="778"/>
      <c r="GP1724" s="778"/>
      <c r="GQ1724" s="778"/>
      <c r="GR1724" s="778"/>
      <c r="GS1724" s="778"/>
      <c r="GT1724" s="778"/>
      <c r="GU1724" s="778"/>
      <c r="GV1724" s="778"/>
      <c r="GW1724" s="778"/>
      <c r="GX1724" s="778"/>
      <c r="GY1724" s="778"/>
      <c r="GZ1724" s="778"/>
      <c r="HA1724" s="778"/>
      <c r="HB1724" s="778"/>
      <c r="HC1724" s="778"/>
      <c r="HD1724" s="778"/>
      <c r="HE1724" s="778"/>
      <c r="HF1724" s="778"/>
      <c r="HG1724" s="778"/>
      <c r="HH1724" s="778"/>
    </row>
    <row r="1725" spans="1:216" s="782" customFormat="1">
      <c r="A1725" s="779"/>
      <c r="B1725" s="780"/>
      <c r="C1725" s="780"/>
      <c r="D1725" s="780"/>
      <c r="E1725" s="780"/>
      <c r="F1725" s="780"/>
      <c r="G1725" s="780"/>
      <c r="H1725" s="780"/>
      <c r="I1725" s="780"/>
      <c r="J1725" s="780"/>
      <c r="K1725" s="780"/>
      <c r="L1725" s="780"/>
      <c r="M1725" s="780"/>
      <c r="N1725" s="780"/>
      <c r="O1725" s="780"/>
      <c r="P1725" s="780"/>
      <c r="Q1725" s="781"/>
      <c r="R1725" s="778"/>
      <c r="S1725" s="778"/>
      <c r="T1725" s="778"/>
      <c r="U1725" s="778"/>
      <c r="V1725" s="778"/>
      <c r="W1725" s="778"/>
      <c r="X1725" s="778"/>
      <c r="Y1725" s="778"/>
      <c r="Z1725" s="778"/>
      <c r="AA1725" s="778"/>
      <c r="AB1725" s="778"/>
      <c r="AC1725" s="778"/>
      <c r="AD1725" s="778"/>
      <c r="AE1725" s="778"/>
      <c r="AF1725" s="778"/>
      <c r="AG1725" s="778"/>
      <c r="AH1725" s="778"/>
      <c r="AI1725" s="778"/>
      <c r="AJ1725" s="778"/>
      <c r="AK1725" s="778"/>
      <c r="AL1725" s="778"/>
      <c r="AM1725" s="778"/>
      <c r="AN1725" s="778"/>
      <c r="AO1725" s="778"/>
      <c r="AP1725" s="778"/>
      <c r="AQ1725" s="778"/>
      <c r="AR1725" s="778"/>
      <c r="AS1725" s="778"/>
      <c r="AT1725" s="778"/>
      <c r="AU1725" s="778"/>
      <c r="AV1725" s="778"/>
      <c r="AW1725" s="778"/>
      <c r="AX1725" s="778"/>
      <c r="AY1725" s="778"/>
      <c r="AZ1725" s="778"/>
      <c r="BA1725" s="778"/>
      <c r="BB1725" s="778"/>
      <c r="BC1725" s="778"/>
      <c r="BD1725" s="778"/>
      <c r="BE1725" s="778"/>
      <c r="BF1725" s="778"/>
      <c r="BG1725" s="778"/>
      <c r="BH1725" s="778"/>
      <c r="BI1725" s="778"/>
      <c r="BJ1725" s="778"/>
      <c r="BK1725" s="778"/>
      <c r="BL1725" s="778"/>
      <c r="BM1725" s="778"/>
      <c r="BN1725" s="778"/>
      <c r="BO1725" s="778"/>
      <c r="BP1725" s="778"/>
      <c r="BQ1725" s="778"/>
      <c r="BR1725" s="778"/>
      <c r="BS1725" s="778"/>
      <c r="BT1725" s="778"/>
      <c r="BU1725" s="778"/>
      <c r="BV1725" s="778"/>
      <c r="BW1725" s="778"/>
      <c r="BX1725" s="778"/>
      <c r="BY1725" s="778"/>
      <c r="BZ1725" s="778"/>
      <c r="CA1725" s="778"/>
      <c r="CB1725" s="778"/>
      <c r="CC1725" s="778"/>
      <c r="CD1725" s="778"/>
      <c r="CE1725" s="778"/>
      <c r="CF1725" s="778"/>
      <c r="CG1725" s="778"/>
      <c r="CH1725" s="778"/>
      <c r="CI1725" s="778"/>
      <c r="CJ1725" s="778"/>
      <c r="CK1725" s="778"/>
      <c r="CL1725" s="778"/>
      <c r="CM1725" s="778"/>
      <c r="CN1725" s="778"/>
      <c r="CO1725" s="778"/>
      <c r="CP1725" s="778"/>
      <c r="CQ1725" s="778"/>
      <c r="CR1725" s="778"/>
      <c r="CS1725" s="778"/>
      <c r="CT1725" s="778"/>
      <c r="CU1725" s="778"/>
      <c r="CV1725" s="778"/>
      <c r="CW1725" s="778"/>
      <c r="CX1725" s="778"/>
      <c r="CY1725" s="778"/>
      <c r="CZ1725" s="778"/>
      <c r="DA1725" s="778"/>
      <c r="DB1725" s="778"/>
      <c r="DC1725" s="778"/>
      <c r="DD1725" s="778"/>
      <c r="DE1725" s="778"/>
      <c r="DF1725" s="778"/>
      <c r="DG1725" s="778"/>
      <c r="DH1725" s="778"/>
      <c r="DI1725" s="778"/>
      <c r="DJ1725" s="778"/>
      <c r="DK1725" s="778"/>
      <c r="DL1725" s="778"/>
      <c r="DM1725" s="778"/>
      <c r="DN1725" s="778"/>
      <c r="DO1725" s="778"/>
      <c r="DP1725" s="778"/>
      <c r="DQ1725" s="778"/>
      <c r="DR1725" s="778"/>
      <c r="DS1725" s="778"/>
      <c r="DT1725" s="778"/>
      <c r="DU1725" s="778"/>
      <c r="DV1725" s="778"/>
      <c r="DW1725" s="778"/>
      <c r="DX1725" s="778"/>
      <c r="DY1725" s="778"/>
      <c r="DZ1725" s="778"/>
      <c r="EA1725" s="778"/>
      <c r="EB1725" s="778"/>
      <c r="EC1725" s="778"/>
      <c r="ED1725" s="778"/>
      <c r="EE1725" s="778"/>
      <c r="EF1725" s="778"/>
      <c r="EG1725" s="778"/>
      <c r="EH1725" s="778"/>
      <c r="EI1725" s="778"/>
      <c r="EJ1725" s="778"/>
      <c r="EK1725" s="778"/>
      <c r="EL1725" s="778"/>
      <c r="EM1725" s="778"/>
      <c r="EN1725" s="778"/>
      <c r="EO1725" s="778"/>
      <c r="EP1725" s="778"/>
      <c r="EQ1725" s="778"/>
      <c r="ER1725" s="778"/>
      <c r="ES1725" s="778"/>
      <c r="ET1725" s="778"/>
      <c r="EU1725" s="778"/>
      <c r="EV1725" s="778"/>
      <c r="EW1725" s="778"/>
      <c r="EX1725" s="778"/>
      <c r="EY1725" s="778"/>
      <c r="EZ1725" s="778"/>
      <c r="FA1725" s="778"/>
      <c r="FB1725" s="778"/>
      <c r="FC1725" s="778"/>
      <c r="FD1725" s="778"/>
      <c r="FE1725" s="778"/>
      <c r="FF1725" s="778"/>
      <c r="FG1725" s="778"/>
      <c r="FH1725" s="778"/>
      <c r="FI1725" s="778"/>
      <c r="FJ1725" s="778"/>
      <c r="FK1725" s="778"/>
      <c r="FL1725" s="778"/>
      <c r="FM1725" s="778"/>
      <c r="FN1725" s="778"/>
      <c r="FO1725" s="778"/>
      <c r="FP1725" s="778"/>
      <c r="FQ1725" s="778"/>
      <c r="FR1725" s="778"/>
      <c r="FS1725" s="778"/>
      <c r="FT1725" s="778"/>
      <c r="FU1725" s="778"/>
      <c r="FV1725" s="778"/>
      <c r="FW1725" s="778"/>
      <c r="FX1725" s="778"/>
      <c r="FY1725" s="778"/>
      <c r="FZ1725" s="778"/>
      <c r="GA1725" s="778"/>
      <c r="GB1725" s="778"/>
      <c r="GC1725" s="778"/>
      <c r="GD1725" s="778"/>
      <c r="GE1725" s="778"/>
      <c r="GF1725" s="778"/>
      <c r="GG1725" s="778"/>
      <c r="GH1725" s="778"/>
      <c r="GI1725" s="778"/>
      <c r="GJ1725" s="778"/>
      <c r="GK1725" s="778"/>
      <c r="GL1725" s="778"/>
      <c r="GM1725" s="778"/>
      <c r="GN1725" s="778"/>
      <c r="GO1725" s="778"/>
      <c r="GP1725" s="778"/>
      <c r="GQ1725" s="778"/>
      <c r="GR1725" s="778"/>
      <c r="GS1725" s="778"/>
      <c r="GT1725" s="778"/>
      <c r="GU1725" s="778"/>
      <c r="GV1725" s="778"/>
      <c r="GW1725" s="778"/>
      <c r="GX1725" s="778"/>
      <c r="GY1725" s="778"/>
      <c r="GZ1725" s="778"/>
      <c r="HA1725" s="778"/>
      <c r="HB1725" s="778"/>
      <c r="HC1725" s="778"/>
      <c r="HD1725" s="778"/>
      <c r="HE1725" s="778"/>
      <c r="HF1725" s="778"/>
      <c r="HG1725" s="778"/>
      <c r="HH1725" s="778"/>
    </row>
    <row r="1726" spans="1:216" s="782" customFormat="1">
      <c r="A1726" s="779"/>
      <c r="B1726" s="780"/>
      <c r="C1726" s="780"/>
      <c r="D1726" s="780"/>
      <c r="E1726" s="780"/>
      <c r="F1726" s="780"/>
      <c r="G1726" s="780"/>
      <c r="H1726" s="780"/>
      <c r="I1726" s="780"/>
      <c r="J1726" s="780"/>
      <c r="K1726" s="780"/>
      <c r="L1726" s="780"/>
      <c r="M1726" s="780"/>
      <c r="N1726" s="780"/>
      <c r="O1726" s="780"/>
      <c r="P1726" s="780"/>
      <c r="Q1726" s="781"/>
      <c r="R1726" s="778"/>
      <c r="S1726" s="778"/>
      <c r="T1726" s="778"/>
      <c r="U1726" s="778"/>
      <c r="V1726" s="778"/>
      <c r="W1726" s="778"/>
      <c r="X1726" s="778"/>
      <c r="Y1726" s="778"/>
      <c r="Z1726" s="778"/>
      <c r="AA1726" s="778"/>
      <c r="AB1726" s="778"/>
      <c r="AC1726" s="778"/>
      <c r="AD1726" s="778"/>
      <c r="AE1726" s="778"/>
      <c r="AF1726" s="778"/>
      <c r="AG1726" s="778"/>
      <c r="AH1726" s="778"/>
      <c r="AI1726" s="778"/>
      <c r="AJ1726" s="778"/>
      <c r="AK1726" s="778"/>
      <c r="AL1726" s="778"/>
      <c r="AM1726" s="778"/>
      <c r="AN1726" s="778"/>
      <c r="AO1726" s="778"/>
      <c r="AP1726" s="778"/>
      <c r="AQ1726" s="778"/>
      <c r="AR1726" s="778"/>
      <c r="AS1726" s="778"/>
      <c r="AT1726" s="778"/>
      <c r="AU1726" s="778"/>
      <c r="AV1726" s="778"/>
      <c r="AW1726" s="778"/>
      <c r="AX1726" s="778"/>
      <c r="AY1726" s="778"/>
      <c r="AZ1726" s="778"/>
      <c r="BA1726" s="778"/>
      <c r="BB1726" s="778"/>
      <c r="BC1726" s="778"/>
      <c r="BD1726" s="778"/>
      <c r="BE1726" s="778"/>
      <c r="BF1726" s="778"/>
      <c r="BG1726" s="778"/>
      <c r="BH1726" s="778"/>
      <c r="BI1726" s="778"/>
      <c r="BJ1726" s="778"/>
      <c r="BK1726" s="778"/>
      <c r="BL1726" s="778"/>
      <c r="BM1726" s="778"/>
      <c r="BN1726" s="778"/>
      <c r="BO1726" s="778"/>
      <c r="BP1726" s="778"/>
      <c r="BQ1726" s="778"/>
      <c r="BR1726" s="778"/>
      <c r="BS1726" s="778"/>
      <c r="BT1726" s="778"/>
      <c r="BU1726" s="778"/>
      <c r="BV1726" s="778"/>
      <c r="BW1726" s="778"/>
      <c r="BX1726" s="778"/>
      <c r="BY1726" s="778"/>
      <c r="BZ1726" s="778"/>
      <c r="CA1726" s="778"/>
      <c r="CB1726" s="778"/>
      <c r="CC1726" s="778"/>
      <c r="CD1726" s="778"/>
      <c r="CE1726" s="778"/>
      <c r="CF1726" s="778"/>
      <c r="CG1726" s="778"/>
      <c r="CH1726" s="778"/>
      <c r="CI1726" s="778"/>
      <c r="CJ1726" s="778"/>
      <c r="CK1726" s="778"/>
      <c r="CL1726" s="778"/>
      <c r="CM1726" s="778"/>
      <c r="CN1726" s="778"/>
      <c r="CO1726" s="778"/>
      <c r="CP1726" s="778"/>
      <c r="CQ1726" s="778"/>
      <c r="CR1726" s="778"/>
      <c r="CS1726" s="778"/>
      <c r="CT1726" s="778"/>
      <c r="CU1726" s="778"/>
      <c r="CV1726" s="778"/>
      <c r="CW1726" s="778"/>
      <c r="CX1726" s="778"/>
      <c r="CY1726" s="778"/>
      <c r="CZ1726" s="778"/>
      <c r="DA1726" s="778"/>
      <c r="DB1726" s="778"/>
      <c r="DC1726" s="778"/>
      <c r="DD1726" s="778"/>
      <c r="DE1726" s="778"/>
      <c r="DF1726" s="778"/>
      <c r="DG1726" s="778"/>
      <c r="DH1726" s="778"/>
      <c r="DI1726" s="778"/>
      <c r="DJ1726" s="778"/>
      <c r="DK1726" s="778"/>
      <c r="DL1726" s="778"/>
      <c r="DM1726" s="778"/>
      <c r="DN1726" s="778"/>
      <c r="DO1726" s="778"/>
      <c r="DP1726" s="778"/>
      <c r="DQ1726" s="778"/>
      <c r="DR1726" s="778"/>
      <c r="DS1726" s="778"/>
      <c r="DT1726" s="778"/>
      <c r="DU1726" s="778"/>
      <c r="DV1726" s="778"/>
      <c r="DW1726" s="778"/>
      <c r="DX1726" s="778"/>
      <c r="DY1726" s="778"/>
      <c r="DZ1726" s="778"/>
      <c r="EA1726" s="778"/>
      <c r="EB1726" s="778"/>
      <c r="EC1726" s="778"/>
      <c r="ED1726" s="778"/>
      <c r="EE1726" s="778"/>
      <c r="EF1726" s="778"/>
      <c r="EG1726" s="778"/>
      <c r="EH1726" s="778"/>
      <c r="EI1726" s="778"/>
      <c r="EJ1726" s="778"/>
      <c r="EK1726" s="778"/>
      <c r="EL1726" s="778"/>
      <c r="EM1726" s="778"/>
      <c r="EN1726" s="778"/>
      <c r="EO1726" s="778"/>
      <c r="EP1726" s="778"/>
      <c r="EQ1726" s="778"/>
      <c r="ER1726" s="778"/>
      <c r="ES1726" s="778"/>
      <c r="ET1726" s="778"/>
      <c r="EU1726" s="778"/>
      <c r="EV1726" s="778"/>
      <c r="EW1726" s="778"/>
      <c r="EX1726" s="778"/>
      <c r="EY1726" s="778"/>
      <c r="EZ1726" s="778"/>
      <c r="FA1726" s="778"/>
      <c r="FB1726" s="778"/>
      <c r="FC1726" s="778"/>
      <c r="FD1726" s="778"/>
      <c r="FE1726" s="778"/>
      <c r="FF1726" s="778"/>
      <c r="FG1726" s="778"/>
      <c r="FH1726" s="778"/>
      <c r="FI1726" s="778"/>
      <c r="FJ1726" s="778"/>
      <c r="FK1726" s="778"/>
      <c r="FL1726" s="778"/>
      <c r="FM1726" s="778"/>
      <c r="FN1726" s="778"/>
      <c r="FO1726" s="778"/>
      <c r="FP1726" s="778"/>
      <c r="FQ1726" s="778"/>
      <c r="FR1726" s="778"/>
      <c r="FS1726" s="778"/>
      <c r="FT1726" s="778"/>
      <c r="FU1726" s="778"/>
      <c r="FV1726" s="778"/>
      <c r="FW1726" s="778"/>
      <c r="FX1726" s="778"/>
      <c r="FY1726" s="778"/>
      <c r="FZ1726" s="778"/>
      <c r="GA1726" s="778"/>
      <c r="GB1726" s="778"/>
      <c r="GC1726" s="778"/>
      <c r="GD1726" s="778"/>
      <c r="GE1726" s="778"/>
      <c r="GF1726" s="778"/>
      <c r="GG1726" s="778"/>
      <c r="GH1726" s="778"/>
      <c r="GI1726" s="778"/>
      <c r="GJ1726" s="778"/>
      <c r="GK1726" s="778"/>
      <c r="GL1726" s="778"/>
      <c r="GM1726" s="778"/>
      <c r="GN1726" s="778"/>
      <c r="GO1726" s="778"/>
      <c r="GP1726" s="778"/>
      <c r="GQ1726" s="778"/>
      <c r="GR1726" s="778"/>
      <c r="GS1726" s="778"/>
      <c r="GT1726" s="778"/>
      <c r="GU1726" s="778"/>
      <c r="GV1726" s="778"/>
      <c r="GW1726" s="778"/>
      <c r="GX1726" s="778"/>
      <c r="GY1726" s="778"/>
      <c r="GZ1726" s="778"/>
      <c r="HA1726" s="778"/>
      <c r="HB1726" s="778"/>
      <c r="HC1726" s="778"/>
      <c r="HD1726" s="778"/>
      <c r="HE1726" s="778"/>
      <c r="HF1726" s="778"/>
      <c r="HG1726" s="778"/>
      <c r="HH1726" s="778"/>
    </row>
    <row r="1727" spans="1:216" s="782" customFormat="1">
      <c r="A1727" s="779"/>
      <c r="B1727" s="780"/>
      <c r="C1727" s="780"/>
      <c r="D1727" s="780"/>
      <c r="E1727" s="780"/>
      <c r="F1727" s="780"/>
      <c r="G1727" s="780"/>
      <c r="H1727" s="780"/>
      <c r="I1727" s="780"/>
      <c r="J1727" s="780"/>
      <c r="K1727" s="780"/>
      <c r="L1727" s="780"/>
      <c r="M1727" s="780"/>
      <c r="N1727" s="780"/>
      <c r="O1727" s="780"/>
      <c r="P1727" s="780"/>
      <c r="Q1727" s="781"/>
      <c r="R1727" s="778"/>
      <c r="S1727" s="778"/>
      <c r="T1727" s="778"/>
      <c r="U1727" s="778"/>
      <c r="V1727" s="778"/>
      <c r="W1727" s="778"/>
      <c r="X1727" s="778"/>
      <c r="Y1727" s="778"/>
      <c r="Z1727" s="778"/>
      <c r="AA1727" s="778"/>
      <c r="AB1727" s="778"/>
      <c r="AC1727" s="778"/>
      <c r="AD1727" s="778"/>
      <c r="AE1727" s="778"/>
      <c r="AF1727" s="778"/>
      <c r="AG1727" s="778"/>
      <c r="AH1727" s="778"/>
      <c r="AI1727" s="778"/>
      <c r="AJ1727" s="778"/>
      <c r="AK1727" s="778"/>
      <c r="AL1727" s="778"/>
      <c r="AM1727" s="778"/>
      <c r="AN1727" s="778"/>
      <c r="AO1727" s="778"/>
      <c r="AP1727" s="778"/>
      <c r="AQ1727" s="778"/>
      <c r="AR1727" s="778"/>
      <c r="AS1727" s="778"/>
      <c r="AT1727" s="778"/>
      <c r="AU1727" s="778"/>
      <c r="AV1727" s="778"/>
      <c r="AW1727" s="778"/>
      <c r="AX1727" s="778"/>
      <c r="AY1727" s="778"/>
      <c r="AZ1727" s="778"/>
      <c r="BA1727" s="778"/>
      <c r="BB1727" s="778"/>
      <c r="BC1727" s="778"/>
      <c r="BD1727" s="778"/>
      <c r="BE1727" s="778"/>
      <c r="BF1727" s="778"/>
      <c r="BG1727" s="778"/>
      <c r="BH1727" s="778"/>
      <c r="BI1727" s="778"/>
      <c r="BJ1727" s="778"/>
      <c r="BK1727" s="778"/>
      <c r="BL1727" s="778"/>
      <c r="BM1727" s="778"/>
      <c r="BN1727" s="778"/>
      <c r="BO1727" s="778"/>
      <c r="BP1727" s="778"/>
      <c r="BQ1727" s="778"/>
      <c r="BR1727" s="778"/>
      <c r="BS1727" s="778"/>
      <c r="BT1727" s="778"/>
      <c r="BU1727" s="778"/>
      <c r="BV1727" s="778"/>
      <c r="BW1727" s="778"/>
      <c r="BX1727" s="778"/>
      <c r="BY1727" s="778"/>
      <c r="BZ1727" s="778"/>
      <c r="CA1727" s="778"/>
      <c r="CB1727" s="778"/>
      <c r="CC1727" s="778"/>
      <c r="CD1727" s="778"/>
      <c r="CE1727" s="778"/>
      <c r="CF1727" s="778"/>
      <c r="CG1727" s="778"/>
      <c r="CH1727" s="778"/>
      <c r="CI1727" s="778"/>
      <c r="CJ1727" s="778"/>
      <c r="CK1727" s="778"/>
      <c r="CL1727" s="778"/>
      <c r="CM1727" s="778"/>
      <c r="CN1727" s="778"/>
      <c r="CO1727" s="778"/>
      <c r="CP1727" s="778"/>
      <c r="CQ1727" s="778"/>
      <c r="CR1727" s="778"/>
      <c r="CS1727" s="778"/>
      <c r="CT1727" s="778"/>
      <c r="CU1727" s="778"/>
      <c r="CV1727" s="778"/>
      <c r="CW1727" s="778"/>
      <c r="CX1727" s="778"/>
      <c r="CY1727" s="778"/>
      <c r="CZ1727" s="778"/>
      <c r="DA1727" s="778"/>
      <c r="DB1727" s="778"/>
      <c r="DC1727" s="778"/>
      <c r="DD1727" s="778"/>
      <c r="DE1727" s="778"/>
      <c r="DF1727" s="778"/>
      <c r="DG1727" s="778"/>
      <c r="DH1727" s="778"/>
      <c r="DI1727" s="778"/>
      <c r="DJ1727" s="778"/>
      <c r="DK1727" s="778"/>
      <c r="DL1727" s="778"/>
      <c r="DM1727" s="778"/>
      <c r="DN1727" s="778"/>
      <c r="DO1727" s="778"/>
      <c r="DP1727" s="778"/>
      <c r="DQ1727" s="778"/>
      <c r="DR1727" s="778"/>
      <c r="DS1727" s="778"/>
      <c r="DT1727" s="778"/>
      <c r="DU1727" s="778"/>
      <c r="DV1727" s="778"/>
      <c r="DW1727" s="778"/>
      <c r="DX1727" s="778"/>
      <c r="DY1727" s="778"/>
      <c r="DZ1727" s="778"/>
      <c r="EA1727" s="778"/>
      <c r="EB1727" s="778"/>
      <c r="EC1727" s="778"/>
      <c r="ED1727" s="778"/>
      <c r="EE1727" s="778"/>
      <c r="EF1727" s="778"/>
      <c r="EG1727" s="778"/>
      <c r="EH1727" s="778"/>
      <c r="EI1727" s="778"/>
      <c r="EJ1727" s="778"/>
      <c r="EK1727" s="778"/>
      <c r="EL1727" s="778"/>
      <c r="EM1727" s="778"/>
      <c r="EN1727" s="778"/>
      <c r="EO1727" s="778"/>
      <c r="EP1727" s="778"/>
      <c r="EQ1727" s="778"/>
      <c r="ER1727" s="778"/>
      <c r="ES1727" s="778"/>
      <c r="ET1727" s="778"/>
      <c r="EU1727" s="778"/>
      <c r="EV1727" s="778"/>
      <c r="EW1727" s="778"/>
      <c r="EX1727" s="778"/>
      <c r="EY1727" s="778"/>
      <c r="EZ1727" s="778"/>
      <c r="FA1727" s="778"/>
      <c r="FB1727" s="778"/>
      <c r="FC1727" s="778"/>
      <c r="FD1727" s="778"/>
      <c r="FE1727" s="778"/>
      <c r="FF1727" s="778"/>
      <c r="FG1727" s="778"/>
      <c r="FH1727" s="778"/>
      <c r="FI1727" s="778"/>
      <c r="FJ1727" s="778"/>
      <c r="FK1727" s="778"/>
      <c r="FL1727" s="778"/>
      <c r="FM1727" s="778"/>
      <c r="FN1727" s="778"/>
      <c r="FO1727" s="778"/>
      <c r="FP1727" s="778"/>
      <c r="FQ1727" s="778"/>
      <c r="FR1727" s="778"/>
      <c r="FS1727" s="778"/>
      <c r="FT1727" s="778"/>
      <c r="FU1727" s="778"/>
      <c r="FV1727" s="778"/>
      <c r="FW1727" s="778"/>
      <c r="FX1727" s="778"/>
      <c r="FY1727" s="778"/>
      <c r="FZ1727" s="778"/>
      <c r="GA1727" s="778"/>
      <c r="GB1727" s="778"/>
      <c r="GC1727" s="778"/>
      <c r="GD1727" s="778"/>
      <c r="GE1727" s="778"/>
      <c r="GF1727" s="778"/>
      <c r="GG1727" s="778"/>
      <c r="GH1727" s="778"/>
      <c r="GI1727" s="778"/>
      <c r="GJ1727" s="778"/>
      <c r="GK1727" s="778"/>
      <c r="GL1727" s="778"/>
      <c r="GM1727" s="778"/>
      <c r="GN1727" s="778"/>
      <c r="GO1727" s="778"/>
      <c r="GP1727" s="778"/>
      <c r="GQ1727" s="778"/>
      <c r="GR1727" s="778"/>
      <c r="GS1727" s="778"/>
      <c r="GT1727" s="778"/>
      <c r="GU1727" s="778"/>
      <c r="GV1727" s="778"/>
      <c r="GW1727" s="778"/>
      <c r="GX1727" s="778"/>
      <c r="GY1727" s="778"/>
      <c r="GZ1727" s="778"/>
      <c r="HA1727" s="778"/>
      <c r="HB1727" s="778"/>
      <c r="HC1727" s="778"/>
      <c r="HD1727" s="778"/>
      <c r="HE1727" s="778"/>
      <c r="HF1727" s="778"/>
      <c r="HG1727" s="778"/>
      <c r="HH1727" s="778"/>
    </row>
    <row r="1728" spans="1:216" s="782" customFormat="1">
      <c r="A1728" s="779"/>
      <c r="B1728" s="780"/>
      <c r="C1728" s="780"/>
      <c r="D1728" s="780"/>
      <c r="E1728" s="780"/>
      <c r="F1728" s="780"/>
      <c r="G1728" s="780"/>
      <c r="H1728" s="780"/>
      <c r="I1728" s="780"/>
      <c r="J1728" s="780"/>
      <c r="K1728" s="780"/>
      <c r="L1728" s="780"/>
      <c r="M1728" s="780"/>
      <c r="N1728" s="780"/>
      <c r="O1728" s="780"/>
      <c r="P1728" s="780"/>
      <c r="Q1728" s="781"/>
      <c r="R1728" s="778"/>
      <c r="S1728" s="778"/>
      <c r="T1728" s="778"/>
      <c r="U1728" s="778"/>
      <c r="V1728" s="778"/>
      <c r="W1728" s="778"/>
      <c r="X1728" s="778"/>
      <c r="Y1728" s="778"/>
      <c r="Z1728" s="778"/>
      <c r="AA1728" s="778"/>
      <c r="AB1728" s="778"/>
      <c r="AC1728" s="778"/>
      <c r="AD1728" s="778"/>
      <c r="AE1728" s="778"/>
      <c r="AF1728" s="778"/>
      <c r="AG1728" s="778"/>
      <c r="AH1728" s="778"/>
      <c r="AI1728" s="778"/>
      <c r="AJ1728" s="778"/>
      <c r="AK1728" s="778"/>
      <c r="AL1728" s="778"/>
      <c r="AM1728" s="778"/>
      <c r="AN1728" s="778"/>
      <c r="AO1728" s="778"/>
      <c r="AP1728" s="778"/>
      <c r="AQ1728" s="778"/>
      <c r="AR1728" s="778"/>
      <c r="AS1728" s="778"/>
      <c r="AT1728" s="778"/>
      <c r="AU1728" s="778"/>
      <c r="AV1728" s="778"/>
      <c r="AW1728" s="778"/>
      <c r="AX1728" s="778"/>
      <c r="AY1728" s="778"/>
      <c r="AZ1728" s="778"/>
      <c r="BA1728" s="778"/>
      <c r="BB1728" s="778"/>
      <c r="BC1728" s="778"/>
      <c r="BD1728" s="778"/>
      <c r="BE1728" s="778"/>
      <c r="BF1728" s="778"/>
      <c r="BG1728" s="778"/>
      <c r="BH1728" s="778"/>
      <c r="BI1728" s="778"/>
      <c r="BJ1728" s="778"/>
      <c r="BK1728" s="778"/>
      <c r="BL1728" s="778"/>
      <c r="BM1728" s="778"/>
      <c r="BN1728" s="778"/>
      <c r="BO1728" s="778"/>
      <c r="BP1728" s="778"/>
      <c r="BQ1728" s="778"/>
      <c r="BR1728" s="778"/>
      <c r="BS1728" s="778"/>
      <c r="BT1728" s="778"/>
      <c r="BU1728" s="778"/>
      <c r="BV1728" s="778"/>
      <c r="BW1728" s="778"/>
      <c r="BX1728" s="778"/>
      <c r="BY1728" s="778"/>
      <c r="BZ1728" s="778"/>
      <c r="CA1728" s="778"/>
      <c r="CB1728" s="778"/>
      <c r="CC1728" s="778"/>
      <c r="CD1728" s="778"/>
      <c r="CE1728" s="778"/>
      <c r="CF1728" s="778"/>
      <c r="CG1728" s="778"/>
      <c r="CH1728" s="778"/>
      <c r="CI1728" s="778"/>
      <c r="CJ1728" s="778"/>
      <c r="CK1728" s="778"/>
      <c r="CL1728" s="778"/>
      <c r="CM1728" s="778"/>
      <c r="CN1728" s="778"/>
      <c r="CO1728" s="778"/>
      <c r="CP1728" s="778"/>
      <c r="CQ1728" s="778"/>
      <c r="CR1728" s="778"/>
      <c r="CS1728" s="778"/>
      <c r="CT1728" s="778"/>
      <c r="CU1728" s="778"/>
      <c r="CV1728" s="778"/>
      <c r="CW1728" s="778"/>
      <c r="CX1728" s="778"/>
      <c r="CY1728" s="778"/>
      <c r="CZ1728" s="778"/>
      <c r="DA1728" s="778"/>
      <c r="DB1728" s="778"/>
      <c r="DC1728" s="778"/>
      <c r="DD1728" s="778"/>
      <c r="DE1728" s="778"/>
      <c r="DF1728" s="778"/>
      <c r="DG1728" s="778"/>
      <c r="DH1728" s="778"/>
      <c r="DI1728" s="778"/>
      <c r="DJ1728" s="778"/>
      <c r="DK1728" s="778"/>
      <c r="DL1728" s="778"/>
      <c r="DM1728" s="778"/>
      <c r="DN1728" s="778"/>
      <c r="DO1728" s="778"/>
      <c r="DP1728" s="778"/>
      <c r="DQ1728" s="778"/>
      <c r="DR1728" s="778"/>
      <c r="DS1728" s="778"/>
      <c r="DT1728" s="778"/>
      <c r="DU1728" s="778"/>
      <c r="DV1728" s="778"/>
      <c r="DW1728" s="778"/>
      <c r="DX1728" s="778"/>
      <c r="DY1728" s="778"/>
      <c r="DZ1728" s="778"/>
      <c r="EA1728" s="778"/>
      <c r="EB1728" s="778"/>
      <c r="EC1728" s="778"/>
      <c r="ED1728" s="778"/>
      <c r="EE1728" s="778"/>
      <c r="EF1728" s="778"/>
      <c r="EG1728" s="778"/>
      <c r="EH1728" s="778"/>
      <c r="EI1728" s="778"/>
      <c r="EJ1728" s="778"/>
      <c r="EK1728" s="778"/>
      <c r="EL1728" s="778"/>
      <c r="EM1728" s="778"/>
      <c r="EN1728" s="778"/>
      <c r="EO1728" s="778"/>
      <c r="EP1728" s="778"/>
      <c r="EQ1728" s="778"/>
      <c r="ER1728" s="778"/>
      <c r="ES1728" s="778"/>
      <c r="ET1728" s="778"/>
      <c r="EU1728" s="778"/>
      <c r="EV1728" s="778"/>
      <c r="EW1728" s="778"/>
      <c r="EX1728" s="778"/>
      <c r="EY1728" s="778"/>
      <c r="EZ1728" s="778"/>
      <c r="FA1728" s="778"/>
      <c r="FB1728" s="778"/>
      <c r="FC1728" s="778"/>
      <c r="FD1728" s="778"/>
      <c r="FE1728" s="778"/>
      <c r="FF1728" s="778"/>
      <c r="FG1728" s="778"/>
      <c r="FH1728" s="778"/>
      <c r="FI1728" s="778"/>
      <c r="FJ1728" s="778"/>
      <c r="FK1728" s="778"/>
      <c r="FL1728" s="778"/>
      <c r="FM1728" s="778"/>
      <c r="FN1728" s="778"/>
      <c r="FO1728" s="778"/>
      <c r="FP1728" s="778"/>
      <c r="FQ1728" s="778"/>
      <c r="FR1728" s="778"/>
      <c r="FS1728" s="778"/>
      <c r="FT1728" s="778"/>
      <c r="FU1728" s="778"/>
      <c r="FV1728" s="778"/>
      <c r="FW1728" s="778"/>
      <c r="FX1728" s="778"/>
      <c r="FY1728" s="778"/>
      <c r="FZ1728" s="778"/>
      <c r="GA1728" s="778"/>
      <c r="GB1728" s="778"/>
      <c r="GC1728" s="778"/>
      <c r="GD1728" s="778"/>
      <c r="GE1728" s="778"/>
      <c r="GF1728" s="778"/>
      <c r="GG1728" s="778"/>
      <c r="GH1728" s="778"/>
      <c r="GI1728" s="778"/>
      <c r="GJ1728" s="778"/>
      <c r="GK1728" s="778"/>
      <c r="GL1728" s="778"/>
      <c r="GM1728" s="778"/>
      <c r="GN1728" s="778"/>
      <c r="GO1728" s="778"/>
      <c r="GP1728" s="778"/>
      <c r="GQ1728" s="778"/>
      <c r="GR1728" s="778"/>
      <c r="GS1728" s="778"/>
      <c r="GT1728" s="778"/>
      <c r="GU1728" s="778"/>
      <c r="GV1728" s="778"/>
      <c r="GW1728" s="778"/>
      <c r="GX1728" s="778"/>
      <c r="GY1728" s="778"/>
      <c r="GZ1728" s="778"/>
      <c r="HA1728" s="778"/>
      <c r="HB1728" s="778"/>
      <c r="HC1728" s="778"/>
      <c r="HD1728" s="778"/>
      <c r="HE1728" s="778"/>
      <c r="HF1728" s="778"/>
      <c r="HG1728" s="778"/>
      <c r="HH1728" s="778"/>
    </row>
    <row r="1729" spans="1:216" s="782" customFormat="1">
      <c r="A1729" s="779"/>
      <c r="B1729" s="780"/>
      <c r="C1729" s="780"/>
      <c r="D1729" s="780"/>
      <c r="E1729" s="780"/>
      <c r="F1729" s="780"/>
      <c r="G1729" s="780"/>
      <c r="H1729" s="780"/>
      <c r="I1729" s="780"/>
      <c r="J1729" s="780"/>
      <c r="K1729" s="780"/>
      <c r="L1729" s="780"/>
      <c r="M1729" s="780"/>
      <c r="N1729" s="780"/>
      <c r="O1729" s="780"/>
      <c r="P1729" s="780"/>
      <c r="Q1729" s="781"/>
      <c r="R1729" s="778"/>
      <c r="S1729" s="778"/>
      <c r="T1729" s="778"/>
      <c r="U1729" s="778"/>
      <c r="V1729" s="778"/>
      <c r="W1729" s="778"/>
      <c r="X1729" s="778"/>
      <c r="Y1729" s="778"/>
      <c r="Z1729" s="778"/>
      <c r="AA1729" s="778"/>
      <c r="AB1729" s="778"/>
      <c r="AC1729" s="778"/>
      <c r="AD1729" s="778"/>
      <c r="AE1729" s="778"/>
      <c r="AF1729" s="778"/>
      <c r="AG1729" s="778"/>
      <c r="AH1729" s="778"/>
      <c r="AI1729" s="778"/>
      <c r="AJ1729" s="778"/>
      <c r="AK1729" s="778"/>
      <c r="AL1729" s="778"/>
      <c r="AM1729" s="778"/>
      <c r="AN1729" s="778"/>
      <c r="AO1729" s="778"/>
      <c r="AP1729" s="778"/>
      <c r="AQ1729" s="778"/>
      <c r="AR1729" s="778"/>
      <c r="AS1729" s="778"/>
      <c r="AT1729" s="778"/>
      <c r="AU1729" s="778"/>
      <c r="AV1729" s="778"/>
      <c r="AW1729" s="778"/>
      <c r="AX1729" s="778"/>
      <c r="AY1729" s="778"/>
      <c r="AZ1729" s="778"/>
      <c r="BA1729" s="778"/>
      <c r="BB1729" s="778"/>
      <c r="BC1729" s="778"/>
      <c r="BD1729" s="778"/>
      <c r="BE1729" s="778"/>
      <c r="BF1729" s="778"/>
      <c r="BG1729" s="778"/>
      <c r="BH1729" s="778"/>
      <c r="BI1729" s="778"/>
      <c r="BJ1729" s="778"/>
      <c r="BK1729" s="778"/>
      <c r="BL1729" s="778"/>
      <c r="BM1729" s="778"/>
      <c r="BN1729" s="778"/>
      <c r="BO1729" s="778"/>
      <c r="BP1729" s="778"/>
      <c r="BQ1729" s="778"/>
      <c r="BR1729" s="778"/>
      <c r="BS1729" s="778"/>
      <c r="BT1729" s="778"/>
      <c r="BU1729" s="778"/>
      <c r="BV1729" s="778"/>
      <c r="BW1729" s="778"/>
      <c r="BX1729" s="778"/>
      <c r="BY1729" s="778"/>
      <c r="BZ1729" s="778"/>
      <c r="CA1729" s="778"/>
      <c r="CB1729" s="778"/>
      <c r="CC1729" s="778"/>
      <c r="CD1729" s="778"/>
      <c r="CE1729" s="778"/>
      <c r="CF1729" s="778"/>
      <c r="CG1729" s="778"/>
      <c r="CH1729" s="778"/>
      <c r="CI1729" s="778"/>
      <c r="CJ1729" s="778"/>
      <c r="CK1729" s="778"/>
      <c r="CL1729" s="778"/>
      <c r="CM1729" s="778"/>
      <c r="CN1729" s="778"/>
      <c r="CO1729" s="778"/>
      <c r="CP1729" s="778"/>
      <c r="CQ1729" s="778"/>
      <c r="CR1729" s="778"/>
      <c r="CS1729" s="778"/>
      <c r="CT1729" s="778"/>
      <c r="CU1729" s="778"/>
      <c r="CV1729" s="778"/>
      <c r="CW1729" s="778"/>
      <c r="CX1729" s="778"/>
      <c r="CY1729" s="778"/>
      <c r="CZ1729" s="778"/>
      <c r="DA1729" s="778"/>
      <c r="DB1729" s="778"/>
      <c r="DC1729" s="778"/>
      <c r="DD1729" s="778"/>
      <c r="DE1729" s="778"/>
      <c r="DF1729" s="778"/>
      <c r="DG1729" s="778"/>
      <c r="DH1729" s="778"/>
      <c r="DI1729" s="778"/>
      <c r="DJ1729" s="778"/>
      <c r="DK1729" s="778"/>
      <c r="DL1729" s="778"/>
      <c r="DM1729" s="778"/>
      <c r="DN1729" s="778"/>
      <c r="DO1729" s="778"/>
      <c r="DP1729" s="778"/>
      <c r="DQ1729" s="778"/>
      <c r="DR1729" s="778"/>
      <c r="DS1729" s="778"/>
      <c r="DT1729" s="778"/>
      <c r="DU1729" s="778"/>
      <c r="DV1729" s="778"/>
      <c r="DW1729" s="778"/>
      <c r="DX1729" s="778"/>
      <c r="DY1729" s="778"/>
      <c r="DZ1729" s="778"/>
      <c r="EA1729" s="778"/>
      <c r="EB1729" s="778"/>
      <c r="EC1729" s="778"/>
      <c r="ED1729" s="778"/>
      <c r="EE1729" s="778"/>
      <c r="EF1729" s="778"/>
      <c r="EG1729" s="778"/>
      <c r="EH1729" s="778"/>
      <c r="EI1729" s="778"/>
      <c r="EJ1729" s="778"/>
      <c r="EK1729" s="778"/>
      <c r="EL1729" s="778"/>
      <c r="EM1729" s="778"/>
      <c r="EN1729" s="778"/>
      <c r="EO1729" s="778"/>
      <c r="EP1729" s="778"/>
      <c r="EQ1729" s="778"/>
      <c r="ER1729" s="778"/>
      <c r="ES1729" s="778"/>
      <c r="ET1729" s="778"/>
      <c r="EU1729" s="778"/>
      <c r="EV1729" s="778"/>
      <c r="EW1729" s="778"/>
      <c r="EX1729" s="778"/>
      <c r="EY1729" s="778"/>
      <c r="EZ1729" s="778"/>
      <c r="FA1729" s="778"/>
      <c r="FB1729" s="778"/>
      <c r="FC1729" s="778"/>
      <c r="FD1729" s="778"/>
      <c r="FE1729" s="778"/>
      <c r="FF1729" s="778"/>
      <c r="FG1729" s="778"/>
      <c r="FH1729" s="778"/>
      <c r="FI1729" s="778"/>
      <c r="FJ1729" s="778"/>
      <c r="FK1729" s="778"/>
      <c r="FL1729" s="778"/>
      <c r="FM1729" s="778"/>
      <c r="FN1729" s="778"/>
      <c r="FO1729" s="778"/>
      <c r="FP1729" s="778"/>
      <c r="FQ1729" s="778"/>
      <c r="FR1729" s="778"/>
      <c r="FS1729" s="778"/>
      <c r="FT1729" s="778"/>
      <c r="FU1729" s="778"/>
      <c r="FV1729" s="778"/>
      <c r="FW1729" s="778"/>
      <c r="FX1729" s="778"/>
      <c r="FY1729" s="778"/>
      <c r="FZ1729" s="778"/>
      <c r="GA1729" s="778"/>
      <c r="GB1729" s="778"/>
      <c r="GC1729" s="778"/>
      <c r="GD1729" s="778"/>
      <c r="GE1729" s="778"/>
      <c r="GF1729" s="778"/>
      <c r="GG1729" s="778"/>
      <c r="GH1729" s="778"/>
      <c r="GI1729" s="778"/>
      <c r="GJ1729" s="778"/>
      <c r="GK1729" s="778"/>
      <c r="GL1729" s="778"/>
      <c r="GM1729" s="778"/>
      <c r="GN1729" s="778"/>
      <c r="GO1729" s="778"/>
      <c r="GP1729" s="778"/>
      <c r="GQ1729" s="778"/>
      <c r="GR1729" s="778"/>
      <c r="GS1729" s="778"/>
      <c r="GT1729" s="778"/>
      <c r="GU1729" s="778"/>
      <c r="GV1729" s="778"/>
      <c r="GW1729" s="778"/>
      <c r="GX1729" s="778"/>
      <c r="GY1729" s="778"/>
      <c r="GZ1729" s="778"/>
      <c r="HA1729" s="778"/>
      <c r="HB1729" s="778"/>
      <c r="HC1729" s="778"/>
      <c r="HD1729" s="778"/>
      <c r="HE1729" s="778"/>
      <c r="HF1729" s="778"/>
      <c r="HG1729" s="778"/>
      <c r="HH1729" s="778"/>
    </row>
    <row r="1730" spans="1:216" s="782" customFormat="1">
      <c r="A1730" s="779"/>
      <c r="B1730" s="780"/>
      <c r="C1730" s="780"/>
      <c r="D1730" s="780"/>
      <c r="E1730" s="780"/>
      <c r="F1730" s="780"/>
      <c r="G1730" s="780"/>
      <c r="H1730" s="780"/>
      <c r="I1730" s="780"/>
      <c r="J1730" s="780"/>
      <c r="K1730" s="780"/>
      <c r="L1730" s="780"/>
      <c r="M1730" s="780"/>
      <c r="N1730" s="780"/>
      <c r="O1730" s="780"/>
      <c r="P1730" s="780"/>
      <c r="Q1730" s="781"/>
      <c r="R1730" s="778"/>
      <c r="S1730" s="778"/>
      <c r="T1730" s="778"/>
      <c r="U1730" s="778"/>
      <c r="V1730" s="778"/>
      <c r="W1730" s="778"/>
      <c r="X1730" s="778"/>
      <c r="Y1730" s="778"/>
      <c r="Z1730" s="778"/>
      <c r="AA1730" s="778"/>
      <c r="AB1730" s="778"/>
      <c r="AC1730" s="778"/>
      <c r="AD1730" s="778"/>
      <c r="AE1730" s="778"/>
      <c r="AF1730" s="778"/>
      <c r="AG1730" s="778"/>
      <c r="AH1730" s="778"/>
      <c r="AI1730" s="778"/>
      <c r="AJ1730" s="778"/>
      <c r="AK1730" s="778"/>
      <c r="AL1730" s="778"/>
      <c r="AM1730" s="778"/>
      <c r="AN1730" s="778"/>
      <c r="AO1730" s="778"/>
      <c r="AP1730" s="778"/>
      <c r="AQ1730" s="778"/>
      <c r="AR1730" s="778"/>
      <c r="AS1730" s="778"/>
      <c r="AT1730" s="778"/>
      <c r="AU1730" s="778"/>
      <c r="AV1730" s="778"/>
      <c r="AW1730" s="778"/>
      <c r="AX1730" s="778"/>
      <c r="AY1730" s="778"/>
      <c r="AZ1730" s="778"/>
      <c r="BA1730" s="778"/>
      <c r="BB1730" s="778"/>
      <c r="BC1730" s="778"/>
      <c r="BD1730" s="778"/>
      <c r="BE1730" s="778"/>
      <c r="BF1730" s="778"/>
      <c r="BG1730" s="778"/>
      <c r="BH1730" s="778"/>
      <c r="BI1730" s="778"/>
      <c r="BJ1730" s="778"/>
      <c r="BK1730" s="778"/>
      <c r="BL1730" s="778"/>
      <c r="BM1730" s="778"/>
      <c r="BN1730" s="778"/>
      <c r="BO1730" s="778"/>
      <c r="BP1730" s="778"/>
      <c r="BQ1730" s="778"/>
      <c r="BR1730" s="778"/>
      <c r="BS1730" s="778"/>
      <c r="BT1730" s="778"/>
      <c r="BU1730" s="778"/>
      <c r="BV1730" s="778"/>
      <c r="BW1730" s="778"/>
      <c r="BX1730" s="778"/>
      <c r="BY1730" s="778"/>
      <c r="BZ1730" s="778"/>
      <c r="CA1730" s="778"/>
      <c r="CB1730" s="778"/>
      <c r="CC1730" s="778"/>
      <c r="CD1730" s="778"/>
      <c r="CE1730" s="778"/>
      <c r="CF1730" s="778"/>
      <c r="CG1730" s="778"/>
      <c r="CH1730" s="778"/>
      <c r="CI1730" s="778"/>
      <c r="CJ1730" s="778"/>
      <c r="CK1730" s="778"/>
      <c r="CL1730" s="778"/>
      <c r="CM1730" s="778"/>
      <c r="CN1730" s="778"/>
      <c r="CO1730" s="778"/>
      <c r="CP1730" s="778"/>
      <c r="CQ1730" s="778"/>
      <c r="CR1730" s="778"/>
      <c r="CS1730" s="778"/>
      <c r="CT1730" s="778"/>
      <c r="CU1730" s="778"/>
      <c r="CV1730" s="778"/>
      <c r="CW1730" s="778"/>
      <c r="CX1730" s="778"/>
      <c r="CY1730" s="778"/>
      <c r="CZ1730" s="778"/>
      <c r="DA1730" s="778"/>
      <c r="DB1730" s="778"/>
      <c r="DC1730" s="778"/>
      <c r="DD1730" s="778"/>
      <c r="DE1730" s="778"/>
      <c r="DF1730" s="778"/>
      <c r="DG1730" s="778"/>
      <c r="DH1730" s="778"/>
      <c r="DI1730" s="778"/>
      <c r="DJ1730" s="778"/>
      <c r="DK1730" s="778"/>
      <c r="DL1730" s="778"/>
      <c r="DM1730" s="778"/>
      <c r="DN1730" s="778"/>
      <c r="DO1730" s="778"/>
      <c r="DP1730" s="778"/>
      <c r="DQ1730" s="778"/>
      <c r="DR1730" s="778"/>
      <c r="DS1730" s="778"/>
      <c r="DT1730" s="778"/>
      <c r="DU1730" s="778"/>
      <c r="DV1730" s="778"/>
      <c r="DW1730" s="778"/>
      <c r="DX1730" s="778"/>
      <c r="DY1730" s="778"/>
      <c r="DZ1730" s="778"/>
      <c r="EA1730" s="778"/>
      <c r="EB1730" s="778"/>
      <c r="EC1730" s="778"/>
      <c r="ED1730" s="778"/>
      <c r="EE1730" s="778"/>
      <c r="EF1730" s="778"/>
      <c r="EG1730" s="778"/>
      <c r="EH1730" s="778"/>
      <c r="EI1730" s="778"/>
      <c r="EJ1730" s="778"/>
      <c r="EK1730" s="778"/>
      <c r="EL1730" s="778"/>
      <c r="EM1730" s="778"/>
      <c r="EN1730" s="778"/>
      <c r="EO1730" s="778"/>
      <c r="EP1730" s="778"/>
      <c r="EQ1730" s="778"/>
      <c r="ER1730" s="778"/>
      <c r="ES1730" s="778"/>
      <c r="ET1730" s="778"/>
      <c r="EU1730" s="778"/>
      <c r="EV1730" s="778"/>
      <c r="EW1730" s="778"/>
      <c r="EX1730" s="778"/>
      <c r="EY1730" s="778"/>
      <c r="EZ1730" s="778"/>
      <c r="FA1730" s="778"/>
      <c r="FB1730" s="778"/>
      <c r="FC1730" s="778"/>
      <c r="FD1730" s="778"/>
      <c r="FE1730" s="778"/>
      <c r="FF1730" s="778"/>
      <c r="FG1730" s="778"/>
      <c r="FH1730" s="778"/>
      <c r="FI1730" s="778"/>
      <c r="FJ1730" s="778"/>
      <c r="FK1730" s="778"/>
      <c r="FL1730" s="778"/>
      <c r="FM1730" s="778"/>
      <c r="FN1730" s="778"/>
      <c r="FO1730" s="778"/>
      <c r="FP1730" s="778"/>
      <c r="FQ1730" s="778"/>
      <c r="FR1730" s="778"/>
      <c r="FS1730" s="778"/>
      <c r="FT1730" s="778"/>
      <c r="FU1730" s="778"/>
      <c r="FV1730" s="778"/>
      <c r="FW1730" s="778"/>
      <c r="FX1730" s="778"/>
      <c r="FY1730" s="778"/>
      <c r="FZ1730" s="778"/>
      <c r="GA1730" s="778"/>
      <c r="GB1730" s="778"/>
      <c r="GC1730" s="778"/>
      <c r="GD1730" s="778"/>
      <c r="GE1730" s="778"/>
      <c r="GF1730" s="778"/>
      <c r="GG1730" s="778"/>
      <c r="GH1730" s="778"/>
      <c r="GI1730" s="778"/>
      <c r="GJ1730" s="778"/>
      <c r="GK1730" s="778"/>
      <c r="GL1730" s="778"/>
      <c r="GM1730" s="778"/>
      <c r="GN1730" s="778"/>
      <c r="GO1730" s="778"/>
      <c r="GP1730" s="778"/>
      <c r="GQ1730" s="778"/>
      <c r="GR1730" s="778"/>
      <c r="GS1730" s="778"/>
      <c r="GT1730" s="778"/>
      <c r="GU1730" s="778"/>
      <c r="GV1730" s="778"/>
      <c r="GW1730" s="778"/>
      <c r="GX1730" s="778"/>
      <c r="GY1730" s="778"/>
      <c r="GZ1730" s="778"/>
      <c r="HA1730" s="778"/>
      <c r="HB1730" s="778"/>
      <c r="HC1730" s="778"/>
      <c r="HD1730" s="778"/>
      <c r="HE1730" s="778"/>
      <c r="HF1730" s="778"/>
      <c r="HG1730" s="778"/>
      <c r="HH1730" s="778"/>
    </row>
    <row r="1731" spans="1:216" s="782" customFormat="1">
      <c r="A1731" s="779"/>
      <c r="B1731" s="780"/>
      <c r="C1731" s="780"/>
      <c r="D1731" s="780"/>
      <c r="E1731" s="780"/>
      <c r="F1731" s="780"/>
      <c r="G1731" s="780"/>
      <c r="H1731" s="780"/>
      <c r="I1731" s="780"/>
      <c r="J1731" s="780"/>
      <c r="K1731" s="780"/>
      <c r="L1731" s="780"/>
      <c r="M1731" s="780"/>
      <c r="N1731" s="780"/>
      <c r="O1731" s="780"/>
      <c r="P1731" s="780"/>
      <c r="Q1731" s="781"/>
      <c r="R1731" s="778"/>
      <c r="S1731" s="778"/>
      <c r="T1731" s="778"/>
      <c r="U1731" s="778"/>
      <c r="V1731" s="778"/>
      <c r="W1731" s="778"/>
      <c r="X1731" s="778"/>
      <c r="Y1731" s="778"/>
      <c r="Z1731" s="778"/>
      <c r="AA1731" s="778"/>
      <c r="AB1731" s="778"/>
      <c r="AC1731" s="778"/>
      <c r="AD1731" s="778"/>
      <c r="AE1731" s="778"/>
      <c r="AF1731" s="778"/>
      <c r="AG1731" s="778"/>
      <c r="AH1731" s="778"/>
      <c r="AI1731" s="778"/>
      <c r="AJ1731" s="778"/>
      <c r="AK1731" s="778"/>
      <c r="AL1731" s="778"/>
      <c r="AM1731" s="778"/>
      <c r="AN1731" s="778"/>
      <c r="AO1731" s="778"/>
      <c r="AP1731" s="778"/>
      <c r="AQ1731" s="778"/>
      <c r="AR1731" s="778"/>
      <c r="AS1731" s="778"/>
      <c r="AT1731" s="778"/>
      <c r="AU1731" s="778"/>
      <c r="AV1731" s="778"/>
      <c r="AW1731" s="778"/>
      <c r="AX1731" s="778"/>
      <c r="AY1731" s="778"/>
      <c r="AZ1731" s="778"/>
      <c r="BA1731" s="778"/>
      <c r="BB1731" s="778"/>
      <c r="BC1731" s="778"/>
      <c r="BD1731" s="778"/>
      <c r="BE1731" s="778"/>
      <c r="BF1731" s="778"/>
      <c r="BG1731" s="778"/>
      <c r="BH1731" s="778"/>
      <c r="BI1731" s="778"/>
      <c r="BJ1731" s="778"/>
      <c r="BK1731" s="778"/>
      <c r="BL1731" s="778"/>
      <c r="BM1731" s="778"/>
      <c r="BN1731" s="778"/>
      <c r="BO1731" s="778"/>
      <c r="BP1731" s="778"/>
      <c r="BQ1731" s="778"/>
      <c r="BR1731" s="778"/>
      <c r="BS1731" s="778"/>
      <c r="BT1731" s="778"/>
      <c r="BU1731" s="778"/>
      <c r="BV1731" s="778"/>
      <c r="BW1731" s="778"/>
      <c r="BX1731" s="778"/>
      <c r="BY1731" s="778"/>
      <c r="BZ1731" s="778"/>
      <c r="CA1731" s="778"/>
      <c r="CB1731" s="778"/>
      <c r="CC1731" s="778"/>
      <c r="CD1731" s="778"/>
      <c r="CE1731" s="778"/>
      <c r="CF1731" s="778"/>
      <c r="CG1731" s="778"/>
      <c r="CH1731" s="778"/>
      <c r="CI1731" s="778"/>
      <c r="CJ1731" s="778"/>
      <c r="CK1731" s="778"/>
      <c r="CL1731" s="778"/>
      <c r="CM1731" s="778"/>
      <c r="CN1731" s="778"/>
      <c r="CO1731" s="778"/>
      <c r="CP1731" s="778"/>
      <c r="CQ1731" s="778"/>
      <c r="CR1731" s="778"/>
      <c r="CS1731" s="778"/>
      <c r="CT1731" s="778"/>
      <c r="CU1731" s="778"/>
      <c r="CV1731" s="778"/>
      <c r="CW1731" s="778"/>
      <c r="CX1731" s="778"/>
      <c r="CY1731" s="778"/>
      <c r="CZ1731" s="778"/>
      <c r="DA1731" s="778"/>
      <c r="DB1731" s="778"/>
      <c r="DC1731" s="778"/>
      <c r="DD1731" s="778"/>
      <c r="DE1731" s="778"/>
      <c r="DF1731" s="778"/>
      <c r="DG1731" s="778"/>
      <c r="DH1731" s="778"/>
      <c r="DI1731" s="778"/>
      <c r="DJ1731" s="778"/>
      <c r="DK1731" s="778"/>
      <c r="DL1731" s="778"/>
      <c r="DM1731" s="778"/>
      <c r="DN1731" s="778"/>
      <c r="DO1731" s="778"/>
      <c r="DP1731" s="778"/>
      <c r="DQ1731" s="778"/>
      <c r="DR1731" s="778"/>
      <c r="DS1731" s="778"/>
      <c r="DT1731" s="778"/>
      <c r="DU1731" s="778"/>
      <c r="DV1731" s="778"/>
      <c r="DW1731" s="778"/>
      <c r="DX1731" s="778"/>
      <c r="DY1731" s="778"/>
      <c r="DZ1731" s="778"/>
      <c r="EA1731" s="778"/>
      <c r="EB1731" s="778"/>
      <c r="EC1731" s="778"/>
      <c r="ED1731" s="778"/>
      <c r="EE1731" s="778"/>
      <c r="EF1731" s="778"/>
      <c r="EG1731" s="778"/>
      <c r="EH1731" s="778"/>
      <c r="EI1731" s="778"/>
      <c r="EJ1731" s="778"/>
      <c r="EK1731" s="778"/>
      <c r="EL1731" s="778"/>
      <c r="EM1731" s="778"/>
      <c r="EN1731" s="778"/>
      <c r="EO1731" s="778"/>
      <c r="EP1731" s="778"/>
      <c r="EQ1731" s="778"/>
      <c r="ER1731" s="778"/>
      <c r="ES1731" s="778"/>
      <c r="ET1731" s="778"/>
      <c r="EU1731" s="778"/>
      <c r="EV1731" s="778"/>
      <c r="EW1731" s="778"/>
      <c r="EX1731" s="778"/>
      <c r="EY1731" s="778"/>
      <c r="EZ1731" s="778"/>
      <c r="FA1731" s="778"/>
      <c r="FB1731" s="778"/>
      <c r="FC1731" s="778"/>
      <c r="FD1731" s="778"/>
      <c r="FE1731" s="778"/>
      <c r="FF1731" s="778"/>
      <c r="FG1731" s="778"/>
      <c r="FH1731" s="778"/>
      <c r="FI1731" s="778"/>
      <c r="FJ1731" s="778"/>
      <c r="FK1731" s="778"/>
      <c r="FL1731" s="778"/>
      <c r="FM1731" s="778"/>
      <c r="FN1731" s="778"/>
      <c r="FO1731" s="778"/>
      <c r="FP1731" s="778"/>
      <c r="FQ1731" s="778"/>
      <c r="FR1731" s="778"/>
      <c r="FS1731" s="778"/>
      <c r="FT1731" s="778"/>
      <c r="FU1731" s="778"/>
      <c r="FV1731" s="778"/>
      <c r="FW1731" s="778"/>
      <c r="FX1731" s="778"/>
      <c r="FY1731" s="778"/>
      <c r="FZ1731" s="778"/>
      <c r="GA1731" s="778"/>
      <c r="GB1731" s="778"/>
      <c r="GC1731" s="778"/>
      <c r="GD1731" s="778"/>
      <c r="GE1731" s="778"/>
      <c r="GF1731" s="778"/>
      <c r="GG1731" s="778"/>
      <c r="GH1731" s="778"/>
      <c r="GI1731" s="778"/>
      <c r="GJ1731" s="778"/>
      <c r="GK1731" s="778"/>
      <c r="GL1731" s="778"/>
      <c r="GM1731" s="778"/>
      <c r="GN1731" s="778"/>
      <c r="GO1731" s="778"/>
      <c r="GP1731" s="778"/>
      <c r="GQ1731" s="778"/>
      <c r="GR1731" s="778"/>
      <c r="GS1731" s="778"/>
      <c r="GT1731" s="778"/>
      <c r="GU1731" s="778"/>
      <c r="GV1731" s="778"/>
      <c r="GW1731" s="778"/>
      <c r="GX1731" s="778"/>
      <c r="GY1731" s="778"/>
      <c r="GZ1731" s="778"/>
      <c r="HA1731" s="778"/>
      <c r="HB1731" s="778"/>
      <c r="HC1731" s="778"/>
      <c r="HD1731" s="778"/>
      <c r="HE1731" s="778"/>
      <c r="HF1731" s="778"/>
      <c r="HG1731" s="778"/>
      <c r="HH1731" s="778"/>
    </row>
    <row r="1732" spans="1:216" s="782" customFormat="1">
      <c r="A1732" s="779"/>
      <c r="B1732" s="780"/>
      <c r="C1732" s="780"/>
      <c r="D1732" s="780"/>
      <c r="E1732" s="780"/>
      <c r="F1732" s="780"/>
      <c r="G1732" s="780"/>
      <c r="H1732" s="780"/>
      <c r="I1732" s="780"/>
      <c r="J1732" s="780"/>
      <c r="K1732" s="780"/>
      <c r="L1732" s="780"/>
      <c r="M1732" s="780"/>
      <c r="N1732" s="780"/>
      <c r="O1732" s="780"/>
      <c r="P1732" s="780"/>
      <c r="Q1732" s="781"/>
      <c r="R1732" s="778"/>
      <c r="S1732" s="778"/>
      <c r="T1732" s="778"/>
      <c r="U1732" s="778"/>
      <c r="V1732" s="778"/>
      <c r="W1732" s="778"/>
      <c r="X1732" s="778"/>
      <c r="Y1732" s="778"/>
      <c r="Z1732" s="778"/>
      <c r="AA1732" s="778"/>
      <c r="AB1732" s="778"/>
      <c r="AC1732" s="778"/>
      <c r="AD1732" s="778"/>
      <c r="AE1732" s="778"/>
      <c r="AF1732" s="778"/>
      <c r="AG1732" s="778"/>
      <c r="AH1732" s="778"/>
      <c r="AI1732" s="778"/>
      <c r="AJ1732" s="778"/>
      <c r="AK1732" s="778"/>
      <c r="AL1732" s="778"/>
      <c r="AM1732" s="778"/>
      <c r="AN1732" s="778"/>
      <c r="AO1732" s="778"/>
      <c r="AP1732" s="778"/>
      <c r="AQ1732" s="778"/>
      <c r="AR1732" s="778"/>
      <c r="AS1732" s="778"/>
      <c r="AT1732" s="778"/>
      <c r="AU1732" s="778"/>
      <c r="AV1732" s="778"/>
      <c r="AW1732" s="778"/>
      <c r="AX1732" s="778"/>
      <c r="AY1732" s="778"/>
      <c r="AZ1732" s="778"/>
      <c r="BA1732" s="778"/>
      <c r="BB1732" s="778"/>
      <c r="BC1732" s="778"/>
      <c r="BD1732" s="778"/>
      <c r="BE1732" s="778"/>
      <c r="BF1732" s="778"/>
      <c r="BG1732" s="778"/>
      <c r="BH1732" s="778"/>
      <c r="BI1732" s="778"/>
      <c r="BJ1732" s="778"/>
      <c r="BK1732" s="778"/>
      <c r="BL1732" s="778"/>
      <c r="BM1732" s="778"/>
      <c r="BN1732" s="778"/>
      <c r="BO1732" s="778"/>
      <c r="BP1732" s="778"/>
      <c r="BQ1732" s="778"/>
      <c r="BR1732" s="778"/>
      <c r="BS1732" s="778"/>
      <c r="BT1732" s="778"/>
      <c r="BU1732" s="778"/>
      <c r="BV1732" s="778"/>
      <c r="BW1732" s="778"/>
      <c r="BX1732" s="778"/>
      <c r="BY1732" s="778"/>
      <c r="BZ1732" s="778"/>
      <c r="CA1732" s="778"/>
      <c r="CB1732" s="778"/>
      <c r="CC1732" s="778"/>
      <c r="CD1732" s="778"/>
      <c r="CE1732" s="778"/>
      <c r="CF1732" s="778"/>
      <c r="CG1732" s="778"/>
      <c r="CH1732" s="778"/>
      <c r="CI1732" s="778"/>
      <c r="CJ1732" s="778"/>
      <c r="CK1732" s="778"/>
      <c r="CL1732" s="778"/>
      <c r="CM1732" s="778"/>
      <c r="CN1732" s="778"/>
      <c r="CO1732" s="778"/>
      <c r="CP1732" s="778"/>
      <c r="CQ1732" s="778"/>
      <c r="CR1732" s="778"/>
      <c r="CS1732" s="778"/>
      <c r="CT1732" s="778"/>
      <c r="CU1732" s="778"/>
      <c r="CV1732" s="778"/>
      <c r="CW1732" s="778"/>
      <c r="CX1732" s="778"/>
      <c r="CY1732" s="778"/>
      <c r="CZ1732" s="778"/>
      <c r="DA1732" s="778"/>
      <c r="DB1732" s="778"/>
      <c r="DC1732" s="778"/>
      <c r="DD1732" s="778"/>
      <c r="DE1732" s="778"/>
      <c r="DF1732" s="778"/>
      <c r="DG1732" s="778"/>
      <c r="DH1732" s="778"/>
      <c r="DI1732" s="778"/>
      <c r="DJ1732" s="778"/>
      <c r="DK1732" s="778"/>
      <c r="DL1732" s="778"/>
      <c r="DM1732" s="778"/>
      <c r="DN1732" s="778"/>
      <c r="DO1732" s="778"/>
      <c r="DP1732" s="778"/>
      <c r="DQ1732" s="778"/>
      <c r="DR1732" s="778"/>
      <c r="DS1732" s="778"/>
      <c r="DT1732" s="778"/>
      <c r="DU1732" s="778"/>
      <c r="DV1732" s="778"/>
      <c r="DW1732" s="778"/>
      <c r="DX1732" s="778"/>
      <c r="DY1732" s="778"/>
      <c r="DZ1732" s="778"/>
      <c r="EA1732" s="778"/>
      <c r="EB1732" s="778"/>
      <c r="EC1732" s="778"/>
      <c r="ED1732" s="778"/>
      <c r="EE1732" s="778"/>
      <c r="EF1732" s="778"/>
      <c r="EG1732" s="778"/>
      <c r="EH1732" s="778"/>
      <c r="EI1732" s="778"/>
      <c r="EJ1732" s="778"/>
      <c r="EK1732" s="778"/>
      <c r="EL1732" s="778"/>
      <c r="EM1732" s="778"/>
      <c r="EN1732" s="778"/>
      <c r="EO1732" s="778"/>
      <c r="EP1732" s="778"/>
      <c r="EQ1732" s="778"/>
      <c r="ER1732" s="778"/>
      <c r="ES1732" s="778"/>
      <c r="ET1732" s="778"/>
      <c r="EU1732" s="778"/>
      <c r="EV1732" s="778"/>
      <c r="EW1732" s="778"/>
      <c r="EX1732" s="778"/>
      <c r="EY1732" s="778"/>
      <c r="EZ1732" s="778"/>
      <c r="FA1732" s="778"/>
      <c r="FB1732" s="778"/>
      <c r="FC1732" s="778"/>
      <c r="FD1732" s="778"/>
      <c r="FE1732" s="778"/>
      <c r="FF1732" s="778"/>
      <c r="FG1732" s="778"/>
      <c r="FH1732" s="778"/>
      <c r="FI1732" s="778"/>
      <c r="FJ1732" s="778"/>
      <c r="FK1732" s="778"/>
      <c r="FL1732" s="778"/>
      <c r="FM1732" s="778"/>
      <c r="FN1732" s="778"/>
      <c r="FO1732" s="778"/>
      <c r="FP1732" s="778"/>
      <c r="FQ1732" s="778"/>
      <c r="FR1732" s="778"/>
      <c r="FS1732" s="778"/>
      <c r="FT1732" s="778"/>
      <c r="FU1732" s="778"/>
      <c r="FV1732" s="778"/>
      <c r="FW1732" s="778"/>
      <c r="FX1732" s="778"/>
      <c r="FY1732" s="778"/>
      <c r="FZ1732" s="778"/>
      <c r="GA1732" s="778"/>
      <c r="GB1732" s="778"/>
      <c r="GC1732" s="778"/>
      <c r="GD1732" s="778"/>
      <c r="GE1732" s="778"/>
      <c r="GF1732" s="778"/>
      <c r="GG1732" s="778"/>
      <c r="GH1732" s="778"/>
      <c r="GI1732" s="778"/>
      <c r="GJ1732" s="778"/>
      <c r="GK1732" s="778"/>
      <c r="GL1732" s="778"/>
      <c r="GM1732" s="778"/>
      <c r="GN1732" s="778"/>
      <c r="GO1732" s="778"/>
      <c r="GP1732" s="778"/>
      <c r="GQ1732" s="778"/>
      <c r="GR1732" s="778"/>
      <c r="GS1732" s="778"/>
      <c r="GT1732" s="778"/>
      <c r="GU1732" s="778"/>
      <c r="GV1732" s="778"/>
      <c r="GW1732" s="778"/>
      <c r="GX1732" s="778"/>
      <c r="GY1732" s="778"/>
      <c r="GZ1732" s="778"/>
      <c r="HA1732" s="778"/>
      <c r="HB1732" s="778"/>
      <c r="HC1732" s="778"/>
      <c r="HD1732" s="778"/>
      <c r="HE1732" s="778"/>
      <c r="HF1732" s="778"/>
      <c r="HG1732" s="778"/>
      <c r="HH1732" s="778"/>
    </row>
    <row r="1733" spans="1:216" s="782" customFormat="1">
      <c r="A1733" s="779"/>
      <c r="B1733" s="780"/>
      <c r="C1733" s="780"/>
      <c r="D1733" s="780"/>
      <c r="E1733" s="780"/>
      <c r="F1733" s="780"/>
      <c r="G1733" s="780"/>
      <c r="H1733" s="780"/>
      <c r="I1733" s="780"/>
      <c r="J1733" s="780"/>
      <c r="K1733" s="780"/>
      <c r="L1733" s="780"/>
      <c r="M1733" s="780"/>
      <c r="N1733" s="780"/>
      <c r="O1733" s="780"/>
      <c r="P1733" s="780"/>
      <c r="Q1733" s="781"/>
      <c r="R1733" s="778"/>
      <c r="S1733" s="778"/>
      <c r="T1733" s="778"/>
      <c r="U1733" s="778"/>
      <c r="V1733" s="778"/>
      <c r="W1733" s="778"/>
      <c r="X1733" s="778"/>
      <c r="Y1733" s="778"/>
      <c r="Z1733" s="778"/>
      <c r="AA1733" s="778"/>
      <c r="AB1733" s="778"/>
      <c r="AC1733" s="778"/>
      <c r="AD1733" s="778"/>
      <c r="AE1733" s="778"/>
      <c r="AF1733" s="778"/>
      <c r="AG1733" s="778"/>
      <c r="AH1733" s="778"/>
      <c r="AI1733" s="778"/>
      <c r="AJ1733" s="778"/>
      <c r="AK1733" s="778"/>
      <c r="AL1733" s="778"/>
      <c r="AM1733" s="778"/>
      <c r="AN1733" s="778"/>
      <c r="AO1733" s="778"/>
      <c r="AP1733" s="778"/>
      <c r="AQ1733" s="778"/>
      <c r="AR1733" s="778"/>
      <c r="AS1733" s="778"/>
      <c r="AT1733" s="778"/>
      <c r="AU1733" s="778"/>
      <c r="AV1733" s="778"/>
      <c r="AW1733" s="778"/>
      <c r="AX1733" s="778"/>
      <c r="AY1733" s="778"/>
      <c r="AZ1733" s="778"/>
      <c r="BA1733" s="778"/>
      <c r="BB1733" s="778"/>
      <c r="BC1733" s="778"/>
      <c r="BD1733" s="778"/>
      <c r="BE1733" s="778"/>
      <c r="BF1733" s="778"/>
      <c r="BG1733" s="778"/>
      <c r="BH1733" s="778"/>
      <c r="BI1733" s="778"/>
      <c r="BJ1733" s="778"/>
      <c r="BK1733" s="778"/>
      <c r="BL1733" s="778"/>
      <c r="BM1733" s="778"/>
      <c r="BN1733" s="778"/>
      <c r="BO1733" s="778"/>
      <c r="BP1733" s="778"/>
      <c r="BQ1733" s="778"/>
      <c r="BR1733" s="778"/>
      <c r="BS1733" s="778"/>
      <c r="BT1733" s="778"/>
      <c r="BU1733" s="778"/>
      <c r="BV1733" s="778"/>
      <c r="BW1733" s="778"/>
      <c r="BX1733" s="778"/>
      <c r="BY1733" s="778"/>
      <c r="BZ1733" s="778"/>
      <c r="CA1733" s="778"/>
      <c r="CB1733" s="778"/>
      <c r="CC1733" s="778"/>
      <c r="CD1733" s="778"/>
      <c r="CE1733" s="778"/>
      <c r="CF1733" s="778"/>
      <c r="CG1733" s="778"/>
      <c r="CH1733" s="778"/>
      <c r="CI1733" s="778"/>
      <c r="CJ1733" s="778"/>
      <c r="CK1733" s="778"/>
      <c r="CL1733" s="778"/>
      <c r="CM1733" s="778"/>
      <c r="CN1733" s="778"/>
      <c r="CO1733" s="778"/>
      <c r="CP1733" s="778"/>
      <c r="CQ1733" s="778"/>
      <c r="CR1733" s="778"/>
      <c r="CS1733" s="778"/>
      <c r="CT1733" s="778"/>
      <c r="CU1733" s="778"/>
      <c r="CV1733" s="778"/>
      <c r="CW1733" s="778"/>
      <c r="CX1733" s="778"/>
      <c r="CY1733" s="778"/>
      <c r="CZ1733" s="778"/>
      <c r="DA1733" s="778"/>
      <c r="DB1733" s="778"/>
      <c r="DC1733" s="778"/>
      <c r="DD1733" s="778"/>
      <c r="DE1733" s="778"/>
      <c r="DF1733" s="778"/>
      <c r="DG1733" s="778"/>
      <c r="DH1733" s="778"/>
      <c r="DI1733" s="778"/>
      <c r="DJ1733" s="778"/>
      <c r="DK1733" s="778"/>
      <c r="DL1733" s="778"/>
      <c r="DM1733" s="778"/>
      <c r="DN1733" s="778"/>
      <c r="DO1733" s="778"/>
      <c r="DP1733" s="778"/>
      <c r="DQ1733" s="778"/>
      <c r="DR1733" s="778"/>
      <c r="DS1733" s="778"/>
      <c r="DT1733" s="778"/>
      <c r="DU1733" s="778"/>
      <c r="DV1733" s="778"/>
      <c r="DW1733" s="778"/>
      <c r="DX1733" s="778"/>
      <c r="DY1733" s="778"/>
      <c r="DZ1733" s="778"/>
      <c r="EA1733" s="778"/>
      <c r="EB1733" s="778"/>
      <c r="EC1733" s="778"/>
      <c r="ED1733" s="778"/>
      <c r="EE1733" s="778"/>
      <c r="EF1733" s="778"/>
      <c r="EG1733" s="778"/>
      <c r="EH1733" s="778"/>
      <c r="EI1733" s="778"/>
      <c r="EJ1733" s="778"/>
      <c r="EK1733" s="778"/>
      <c r="EL1733" s="778"/>
      <c r="EM1733" s="778"/>
      <c r="EN1733" s="778"/>
      <c r="EO1733" s="778"/>
      <c r="EP1733" s="778"/>
      <c r="EQ1733" s="778"/>
      <c r="ER1733" s="778"/>
      <c r="ES1733" s="778"/>
      <c r="ET1733" s="778"/>
      <c r="EU1733" s="778"/>
      <c r="EV1733" s="778"/>
      <c r="EW1733" s="778"/>
      <c r="EX1733" s="778"/>
      <c r="EY1733" s="778"/>
      <c r="EZ1733" s="778"/>
      <c r="FA1733" s="778"/>
      <c r="FB1733" s="778"/>
      <c r="FC1733" s="778"/>
      <c r="FD1733" s="778"/>
      <c r="FE1733" s="778"/>
      <c r="FF1733" s="778"/>
      <c r="FG1733" s="778"/>
      <c r="FH1733" s="778"/>
      <c r="FI1733" s="778"/>
      <c r="FJ1733" s="778"/>
      <c r="FK1733" s="778"/>
      <c r="FL1733" s="778"/>
      <c r="FM1733" s="778"/>
      <c r="FN1733" s="778"/>
      <c r="FO1733" s="778"/>
      <c r="FP1733" s="778"/>
      <c r="FQ1733" s="778"/>
      <c r="FR1733" s="778"/>
      <c r="FS1733" s="778"/>
      <c r="FT1733" s="778"/>
      <c r="FU1733" s="778"/>
      <c r="FV1733" s="778"/>
      <c r="FW1733" s="778"/>
      <c r="FX1733" s="778"/>
      <c r="FY1733" s="778"/>
      <c r="FZ1733" s="778"/>
      <c r="GA1733" s="778"/>
      <c r="GB1733" s="778"/>
      <c r="GC1733" s="778"/>
      <c r="GD1733" s="778"/>
      <c r="GE1733" s="778"/>
      <c r="GF1733" s="778"/>
      <c r="GG1733" s="778"/>
      <c r="GH1733" s="778"/>
      <c r="GI1733" s="778"/>
      <c r="GJ1733" s="778"/>
      <c r="GK1733" s="778"/>
      <c r="GL1733" s="778"/>
      <c r="GM1733" s="778"/>
      <c r="GN1733" s="778"/>
      <c r="GO1733" s="778"/>
      <c r="GP1733" s="778"/>
      <c r="GQ1733" s="778"/>
      <c r="GR1733" s="778"/>
      <c r="GS1733" s="778"/>
      <c r="GT1733" s="778"/>
      <c r="GU1733" s="778"/>
      <c r="GV1733" s="778"/>
      <c r="GW1733" s="778"/>
      <c r="GX1733" s="778"/>
      <c r="GY1733" s="778"/>
      <c r="GZ1733" s="778"/>
      <c r="HA1733" s="778"/>
      <c r="HB1733" s="778"/>
      <c r="HC1733" s="778"/>
      <c r="HD1733" s="778"/>
      <c r="HE1733" s="778"/>
      <c r="HF1733" s="778"/>
      <c r="HG1733" s="778"/>
      <c r="HH1733" s="778"/>
    </row>
    <row r="1734" spans="1:216" s="782" customFormat="1">
      <c r="A1734" s="779"/>
      <c r="B1734" s="780"/>
      <c r="C1734" s="780"/>
      <c r="D1734" s="780"/>
      <c r="E1734" s="780"/>
      <c r="F1734" s="780"/>
      <c r="G1734" s="780"/>
      <c r="H1734" s="780"/>
      <c r="I1734" s="780"/>
      <c r="J1734" s="780"/>
      <c r="K1734" s="780"/>
      <c r="L1734" s="780"/>
      <c r="M1734" s="780"/>
      <c r="N1734" s="780"/>
      <c r="O1734" s="780"/>
      <c r="P1734" s="780"/>
      <c r="Q1734" s="781"/>
      <c r="R1734" s="778"/>
      <c r="S1734" s="778"/>
      <c r="T1734" s="778"/>
      <c r="U1734" s="778"/>
      <c r="V1734" s="778"/>
      <c r="W1734" s="778"/>
      <c r="X1734" s="778"/>
      <c r="Y1734" s="778"/>
      <c r="Z1734" s="778"/>
      <c r="AA1734" s="778"/>
      <c r="AB1734" s="778"/>
      <c r="AC1734" s="778"/>
      <c r="AD1734" s="778"/>
      <c r="AE1734" s="778"/>
      <c r="AF1734" s="778"/>
      <c r="AG1734" s="778"/>
      <c r="AH1734" s="778"/>
      <c r="AI1734" s="778"/>
      <c r="AJ1734" s="778"/>
      <c r="AK1734" s="778"/>
      <c r="AL1734" s="778"/>
      <c r="AM1734" s="778"/>
      <c r="AN1734" s="778"/>
      <c r="AO1734" s="778"/>
      <c r="AP1734" s="778"/>
      <c r="AQ1734" s="778"/>
      <c r="AR1734" s="778"/>
      <c r="AS1734" s="778"/>
      <c r="AT1734" s="778"/>
      <c r="AU1734" s="778"/>
      <c r="AV1734" s="778"/>
      <c r="AW1734" s="778"/>
      <c r="AX1734" s="778"/>
      <c r="AY1734" s="778"/>
      <c r="AZ1734" s="778"/>
      <c r="BA1734" s="778"/>
      <c r="BB1734" s="778"/>
      <c r="BC1734" s="778"/>
      <c r="BD1734" s="778"/>
      <c r="BE1734" s="778"/>
      <c r="BF1734" s="778"/>
      <c r="BG1734" s="778"/>
      <c r="BH1734" s="778"/>
      <c r="BI1734" s="778"/>
      <c r="BJ1734" s="778"/>
      <c r="BK1734" s="778"/>
      <c r="BL1734" s="778"/>
      <c r="BM1734" s="778"/>
      <c r="BN1734" s="778"/>
      <c r="BO1734" s="778"/>
      <c r="BP1734" s="778"/>
      <c r="BQ1734" s="778"/>
      <c r="BR1734" s="778"/>
      <c r="BS1734" s="778"/>
      <c r="BT1734" s="778"/>
      <c r="BU1734" s="778"/>
      <c r="BV1734" s="778"/>
      <c r="BW1734" s="778"/>
      <c r="BX1734" s="778"/>
      <c r="BY1734" s="778"/>
      <c r="BZ1734" s="778"/>
      <c r="CA1734" s="778"/>
      <c r="CB1734" s="778"/>
      <c r="CC1734" s="778"/>
      <c r="CD1734" s="778"/>
      <c r="CE1734" s="778"/>
      <c r="CF1734" s="778"/>
      <c r="CG1734" s="778"/>
      <c r="CH1734" s="778"/>
      <c r="CI1734" s="778"/>
      <c r="CJ1734" s="778"/>
      <c r="CK1734" s="778"/>
      <c r="CL1734" s="778"/>
      <c r="CM1734" s="778"/>
      <c r="CN1734" s="778"/>
      <c r="CO1734" s="778"/>
      <c r="CP1734" s="778"/>
      <c r="CQ1734" s="778"/>
      <c r="CR1734" s="778"/>
      <c r="CS1734" s="778"/>
      <c r="CT1734" s="778"/>
      <c r="CU1734" s="778"/>
      <c r="CV1734" s="778"/>
      <c r="CW1734" s="778"/>
      <c r="CX1734" s="778"/>
      <c r="CY1734" s="778"/>
      <c r="CZ1734" s="778"/>
      <c r="DA1734" s="778"/>
      <c r="DB1734" s="778"/>
      <c r="DC1734" s="778"/>
      <c r="DD1734" s="778"/>
      <c r="DE1734" s="778"/>
      <c r="DF1734" s="778"/>
      <c r="DG1734" s="778"/>
      <c r="DH1734" s="778"/>
      <c r="DI1734" s="778"/>
      <c r="DJ1734" s="778"/>
      <c r="DK1734" s="778"/>
      <c r="DL1734" s="778"/>
      <c r="DM1734" s="778"/>
      <c r="DN1734" s="778"/>
      <c r="DO1734" s="778"/>
      <c r="DP1734" s="778"/>
      <c r="DQ1734" s="778"/>
      <c r="DR1734" s="778"/>
      <c r="DS1734" s="778"/>
      <c r="DT1734" s="778"/>
      <c r="DU1734" s="778"/>
      <c r="DV1734" s="778"/>
      <c r="DW1734" s="778"/>
      <c r="DX1734" s="778"/>
      <c r="DY1734" s="778"/>
      <c r="DZ1734" s="778"/>
      <c r="EA1734" s="778"/>
      <c r="EB1734" s="778"/>
      <c r="EC1734" s="778"/>
      <c r="ED1734" s="778"/>
      <c r="EE1734" s="778"/>
      <c r="EF1734" s="778"/>
      <c r="EG1734" s="778"/>
      <c r="EH1734" s="778"/>
      <c r="EI1734" s="778"/>
      <c r="EJ1734" s="778"/>
      <c r="EK1734" s="778"/>
      <c r="EL1734" s="778"/>
      <c r="EM1734" s="778"/>
      <c r="EN1734" s="778"/>
      <c r="EO1734" s="778"/>
      <c r="EP1734" s="778"/>
      <c r="EQ1734" s="778"/>
      <c r="ER1734" s="778"/>
      <c r="ES1734" s="778"/>
      <c r="ET1734" s="778"/>
      <c r="EU1734" s="778"/>
      <c r="EV1734" s="778"/>
      <c r="EW1734" s="778"/>
      <c r="EX1734" s="778"/>
      <c r="EY1734" s="778"/>
      <c r="EZ1734" s="778"/>
      <c r="FA1734" s="778"/>
      <c r="FB1734" s="778"/>
      <c r="FC1734" s="778"/>
      <c r="FD1734" s="778"/>
      <c r="FE1734" s="778"/>
      <c r="FF1734" s="778"/>
      <c r="FG1734" s="778"/>
      <c r="FH1734" s="778"/>
      <c r="FI1734" s="778"/>
      <c r="FJ1734" s="778"/>
      <c r="FK1734" s="778"/>
      <c r="FL1734" s="778"/>
      <c r="FM1734" s="778"/>
      <c r="FN1734" s="778"/>
      <c r="FO1734" s="778"/>
      <c r="FP1734" s="778"/>
      <c r="FQ1734" s="778"/>
      <c r="FR1734" s="778"/>
      <c r="FS1734" s="778"/>
      <c r="FT1734" s="778"/>
      <c r="FU1734" s="778"/>
      <c r="FV1734" s="778"/>
      <c r="FW1734" s="778"/>
      <c r="FX1734" s="778"/>
      <c r="FY1734" s="778"/>
      <c r="FZ1734" s="778"/>
      <c r="GA1734" s="778"/>
      <c r="GB1734" s="778"/>
      <c r="GC1734" s="778"/>
      <c r="GD1734" s="778"/>
      <c r="GE1734" s="778"/>
      <c r="GF1734" s="778"/>
      <c r="GG1734" s="778"/>
      <c r="GH1734" s="778"/>
      <c r="GI1734" s="778"/>
      <c r="GJ1734" s="778"/>
      <c r="GK1734" s="778"/>
      <c r="GL1734" s="778"/>
      <c r="GM1734" s="778"/>
      <c r="GN1734" s="778"/>
      <c r="GO1734" s="778"/>
      <c r="GP1734" s="778"/>
      <c r="GQ1734" s="778"/>
      <c r="GR1734" s="778"/>
      <c r="GS1734" s="778"/>
      <c r="GT1734" s="778"/>
      <c r="GU1734" s="778"/>
      <c r="GV1734" s="778"/>
      <c r="GW1734" s="778"/>
      <c r="GX1734" s="778"/>
      <c r="GY1734" s="778"/>
      <c r="GZ1734" s="778"/>
      <c r="HA1734" s="778"/>
      <c r="HB1734" s="778"/>
      <c r="HC1734" s="778"/>
      <c r="HD1734" s="778"/>
      <c r="HE1734" s="778"/>
      <c r="HF1734" s="778"/>
      <c r="HG1734" s="778"/>
      <c r="HH1734" s="778"/>
    </row>
    <row r="1735" spans="1:216" s="782" customFormat="1">
      <c r="A1735" s="779"/>
      <c r="B1735" s="780"/>
      <c r="C1735" s="780"/>
      <c r="D1735" s="780"/>
      <c r="E1735" s="780"/>
      <c r="F1735" s="780"/>
      <c r="G1735" s="780"/>
      <c r="H1735" s="780"/>
      <c r="I1735" s="780"/>
      <c r="J1735" s="780"/>
      <c r="K1735" s="780"/>
      <c r="L1735" s="780"/>
      <c r="M1735" s="780"/>
      <c r="N1735" s="780"/>
      <c r="O1735" s="780"/>
      <c r="P1735" s="780"/>
      <c r="Q1735" s="781"/>
      <c r="R1735" s="778"/>
      <c r="S1735" s="778"/>
      <c r="T1735" s="778"/>
      <c r="U1735" s="778"/>
      <c r="V1735" s="778"/>
      <c r="W1735" s="778"/>
      <c r="X1735" s="778"/>
      <c r="Y1735" s="778"/>
      <c r="Z1735" s="778"/>
      <c r="AA1735" s="778"/>
      <c r="AB1735" s="778"/>
      <c r="AC1735" s="778"/>
      <c r="AD1735" s="778"/>
      <c r="AE1735" s="778"/>
      <c r="AF1735" s="778"/>
      <c r="AG1735" s="778"/>
      <c r="AH1735" s="778"/>
      <c r="AI1735" s="778"/>
      <c r="AJ1735" s="778"/>
      <c r="AK1735" s="778"/>
      <c r="AL1735" s="778"/>
      <c r="AM1735" s="778"/>
      <c r="AN1735" s="778"/>
      <c r="AO1735" s="778"/>
      <c r="AP1735" s="778"/>
      <c r="AQ1735" s="778"/>
      <c r="AR1735" s="778"/>
      <c r="AS1735" s="778"/>
      <c r="AT1735" s="778"/>
      <c r="AU1735" s="778"/>
      <c r="AV1735" s="778"/>
      <c r="AW1735" s="778"/>
      <c r="AX1735" s="778"/>
      <c r="AY1735" s="778"/>
      <c r="AZ1735" s="778"/>
      <c r="BA1735" s="778"/>
      <c r="BB1735" s="778"/>
      <c r="BC1735" s="778"/>
      <c r="BD1735" s="778"/>
      <c r="BE1735" s="778"/>
      <c r="BF1735" s="778"/>
      <c r="BG1735" s="778"/>
      <c r="BH1735" s="778"/>
      <c r="BI1735" s="778"/>
      <c r="BJ1735" s="778"/>
      <c r="BK1735" s="778"/>
      <c r="BL1735" s="778"/>
      <c r="BM1735" s="778"/>
      <c r="BN1735" s="778"/>
      <c r="BO1735" s="778"/>
      <c r="BP1735" s="778"/>
      <c r="BQ1735" s="778"/>
      <c r="BR1735" s="778"/>
      <c r="BS1735" s="778"/>
      <c r="BT1735" s="778"/>
      <c r="BU1735" s="778"/>
      <c r="BV1735" s="778"/>
      <c r="BW1735" s="778"/>
      <c r="BX1735" s="778"/>
      <c r="BY1735" s="778"/>
      <c r="BZ1735" s="778"/>
      <c r="CA1735" s="778"/>
      <c r="CB1735" s="778"/>
      <c r="CC1735" s="778"/>
      <c r="CD1735" s="778"/>
      <c r="CE1735" s="778"/>
      <c r="CF1735" s="778"/>
      <c r="CG1735" s="778"/>
      <c r="CH1735" s="778"/>
      <c r="CI1735" s="778"/>
      <c r="CJ1735" s="778"/>
      <c r="CK1735" s="778"/>
      <c r="CL1735" s="778"/>
      <c r="CM1735" s="778"/>
      <c r="CN1735" s="778"/>
      <c r="CO1735" s="778"/>
      <c r="CP1735" s="778"/>
      <c r="CQ1735" s="778"/>
      <c r="CR1735" s="778"/>
      <c r="CS1735" s="778"/>
      <c r="CT1735" s="778"/>
      <c r="CU1735" s="778"/>
      <c r="CV1735" s="778"/>
      <c r="CW1735" s="778"/>
      <c r="CX1735" s="778"/>
      <c r="CY1735" s="778"/>
      <c r="CZ1735" s="778"/>
      <c r="DA1735" s="778"/>
      <c r="DB1735" s="778"/>
      <c r="DC1735" s="778"/>
      <c r="DD1735" s="778"/>
      <c r="DE1735" s="778"/>
      <c r="DF1735" s="778"/>
      <c r="DG1735" s="778"/>
      <c r="DH1735" s="778"/>
      <c r="DI1735" s="778"/>
      <c r="DJ1735" s="778"/>
      <c r="DK1735" s="778"/>
      <c r="DL1735" s="778"/>
      <c r="DM1735" s="778"/>
      <c r="DN1735" s="778"/>
      <c r="DO1735" s="778"/>
      <c r="DP1735" s="778"/>
      <c r="DQ1735" s="778"/>
      <c r="DR1735" s="778"/>
      <c r="DS1735" s="778"/>
      <c r="DT1735" s="778"/>
      <c r="DU1735" s="778"/>
      <c r="DV1735" s="778"/>
      <c r="DW1735" s="778"/>
      <c r="DX1735" s="778"/>
      <c r="DY1735" s="778"/>
      <c r="DZ1735" s="778"/>
      <c r="EA1735" s="778"/>
      <c r="EB1735" s="778"/>
      <c r="EC1735" s="778"/>
      <c r="ED1735" s="778"/>
      <c r="EE1735" s="778"/>
      <c r="EF1735" s="778"/>
      <c r="EG1735" s="778"/>
      <c r="EH1735" s="778"/>
      <c r="EI1735" s="778"/>
      <c r="EJ1735" s="778"/>
      <c r="EK1735" s="778"/>
      <c r="EL1735" s="778"/>
      <c r="EM1735" s="778"/>
      <c r="EN1735" s="778"/>
      <c r="EO1735" s="778"/>
      <c r="EP1735" s="778"/>
      <c r="EQ1735" s="778"/>
      <c r="ER1735" s="778"/>
      <c r="ES1735" s="778"/>
      <c r="ET1735" s="778"/>
      <c r="EU1735" s="778"/>
      <c r="EV1735" s="778"/>
      <c r="EW1735" s="778"/>
      <c r="EX1735" s="778"/>
      <c r="EY1735" s="778"/>
      <c r="EZ1735" s="778"/>
      <c r="FA1735" s="778"/>
      <c r="FB1735" s="778"/>
      <c r="FC1735" s="778"/>
      <c r="FD1735" s="778"/>
      <c r="FE1735" s="778"/>
      <c r="FF1735" s="778"/>
      <c r="FG1735" s="778"/>
      <c r="FH1735" s="778"/>
      <c r="FI1735" s="778"/>
      <c r="FJ1735" s="778"/>
      <c r="FK1735" s="778"/>
      <c r="FL1735" s="778"/>
      <c r="FM1735" s="778"/>
      <c r="FN1735" s="778"/>
      <c r="FO1735" s="778"/>
      <c r="FP1735" s="778"/>
      <c r="FQ1735" s="778"/>
      <c r="FR1735" s="778"/>
      <c r="FS1735" s="778"/>
      <c r="FT1735" s="778"/>
      <c r="FU1735" s="778"/>
      <c r="FV1735" s="778"/>
      <c r="FW1735" s="778"/>
      <c r="FX1735" s="778"/>
      <c r="FY1735" s="778"/>
      <c r="FZ1735" s="778"/>
      <c r="GA1735" s="778"/>
      <c r="GB1735" s="778"/>
      <c r="GC1735" s="778"/>
      <c r="GD1735" s="778"/>
      <c r="GE1735" s="778"/>
      <c r="GF1735" s="778"/>
      <c r="GG1735" s="778"/>
      <c r="GH1735" s="778"/>
      <c r="GI1735" s="778"/>
      <c r="GJ1735" s="778"/>
      <c r="GK1735" s="778"/>
      <c r="GL1735" s="778"/>
      <c r="GM1735" s="778"/>
      <c r="GN1735" s="778"/>
      <c r="GO1735" s="778"/>
      <c r="GP1735" s="778"/>
      <c r="GQ1735" s="778"/>
      <c r="GR1735" s="778"/>
      <c r="GS1735" s="778"/>
      <c r="GT1735" s="778"/>
      <c r="GU1735" s="778"/>
      <c r="GV1735" s="778"/>
      <c r="GW1735" s="778"/>
      <c r="GX1735" s="778"/>
      <c r="GY1735" s="778"/>
      <c r="GZ1735" s="778"/>
      <c r="HA1735" s="778"/>
      <c r="HB1735" s="778"/>
      <c r="HC1735" s="778"/>
      <c r="HD1735" s="778"/>
      <c r="HE1735" s="778"/>
      <c r="HF1735" s="778"/>
      <c r="HG1735" s="778"/>
      <c r="HH1735" s="778"/>
    </row>
    <row r="1736" spans="1:216" s="782" customFormat="1">
      <c r="A1736" s="779"/>
      <c r="B1736" s="780"/>
      <c r="C1736" s="780"/>
      <c r="D1736" s="780"/>
      <c r="E1736" s="780"/>
      <c r="F1736" s="780"/>
      <c r="G1736" s="780"/>
      <c r="H1736" s="780"/>
      <c r="I1736" s="780"/>
      <c r="J1736" s="780"/>
      <c r="K1736" s="780"/>
      <c r="L1736" s="780"/>
      <c r="M1736" s="780"/>
      <c r="N1736" s="780"/>
      <c r="O1736" s="780"/>
      <c r="P1736" s="780"/>
      <c r="Q1736" s="781"/>
      <c r="R1736" s="778"/>
      <c r="S1736" s="778"/>
      <c r="T1736" s="778"/>
      <c r="U1736" s="778"/>
      <c r="V1736" s="778"/>
      <c r="W1736" s="778"/>
      <c r="X1736" s="778"/>
      <c r="Y1736" s="778"/>
      <c r="Z1736" s="778"/>
      <c r="AA1736" s="778"/>
      <c r="AB1736" s="778"/>
      <c r="AC1736" s="778"/>
      <c r="AD1736" s="778"/>
      <c r="AE1736" s="778"/>
      <c r="AF1736" s="778"/>
      <c r="AG1736" s="778"/>
      <c r="AH1736" s="778"/>
      <c r="AI1736" s="778"/>
      <c r="AJ1736" s="778"/>
      <c r="AK1736" s="778"/>
      <c r="AL1736" s="778"/>
      <c r="AM1736" s="778"/>
      <c r="AN1736" s="778"/>
      <c r="AO1736" s="778"/>
      <c r="AP1736" s="778"/>
      <c r="AQ1736" s="778"/>
      <c r="AR1736" s="778"/>
      <c r="AS1736" s="778"/>
      <c r="AT1736" s="778"/>
      <c r="AU1736" s="778"/>
      <c r="AV1736" s="778"/>
      <c r="AW1736" s="778"/>
      <c r="AX1736" s="778"/>
      <c r="AY1736" s="778"/>
      <c r="AZ1736" s="778"/>
      <c r="BA1736" s="778"/>
      <c r="BB1736" s="778"/>
      <c r="BC1736" s="778"/>
      <c r="BD1736" s="778"/>
      <c r="BE1736" s="778"/>
      <c r="BF1736" s="778"/>
      <c r="BG1736" s="778"/>
      <c r="BH1736" s="778"/>
      <c r="BI1736" s="778"/>
      <c r="BJ1736" s="778"/>
      <c r="BK1736" s="778"/>
      <c r="BL1736" s="778"/>
      <c r="BM1736" s="778"/>
      <c r="BN1736" s="778"/>
      <c r="BO1736" s="778"/>
      <c r="BP1736" s="778"/>
      <c r="BQ1736" s="778"/>
      <c r="BR1736" s="778"/>
      <c r="BS1736" s="778"/>
      <c r="BT1736" s="778"/>
      <c r="BU1736" s="778"/>
      <c r="BV1736" s="778"/>
      <c r="BW1736" s="778"/>
      <c r="BX1736" s="778"/>
      <c r="BY1736" s="778"/>
      <c r="BZ1736" s="778"/>
      <c r="CA1736" s="778"/>
      <c r="CB1736" s="778"/>
      <c r="CC1736" s="778"/>
      <c r="CD1736" s="778"/>
      <c r="CE1736" s="778"/>
      <c r="CF1736" s="778"/>
      <c r="CG1736" s="778"/>
      <c r="CH1736" s="778"/>
      <c r="CI1736" s="778"/>
      <c r="CJ1736" s="778"/>
      <c r="CK1736" s="778"/>
      <c r="CL1736" s="778"/>
      <c r="CM1736" s="778"/>
      <c r="CN1736" s="778"/>
      <c r="CO1736" s="778"/>
      <c r="CP1736" s="778"/>
      <c r="CQ1736" s="778"/>
      <c r="CR1736" s="778"/>
      <c r="CS1736" s="778"/>
      <c r="CT1736" s="778"/>
      <c r="CU1736" s="778"/>
      <c r="CV1736" s="778"/>
      <c r="CW1736" s="778"/>
      <c r="CX1736" s="778"/>
      <c r="CY1736" s="778"/>
      <c r="CZ1736" s="778"/>
      <c r="DA1736" s="778"/>
      <c r="DB1736" s="778"/>
      <c r="DC1736" s="778"/>
      <c r="DD1736" s="778"/>
      <c r="DE1736" s="778"/>
      <c r="DF1736" s="778"/>
      <c r="DG1736" s="778"/>
      <c r="DH1736" s="778"/>
      <c r="DI1736" s="778"/>
      <c r="DJ1736" s="778"/>
      <c r="DK1736" s="778"/>
      <c r="DL1736" s="778"/>
      <c r="DM1736" s="778"/>
      <c r="DN1736" s="778"/>
      <c r="DO1736" s="778"/>
      <c r="DP1736" s="778"/>
      <c r="DQ1736" s="778"/>
      <c r="DR1736" s="778"/>
      <c r="DS1736" s="778"/>
      <c r="DT1736" s="778"/>
      <c r="DU1736" s="778"/>
      <c r="DV1736" s="778"/>
      <c r="DW1736" s="778"/>
      <c r="DX1736" s="778"/>
      <c r="DY1736" s="778"/>
      <c r="DZ1736" s="778"/>
      <c r="EA1736" s="778"/>
      <c r="EB1736" s="778"/>
      <c r="EC1736" s="778"/>
      <c r="ED1736" s="778"/>
      <c r="EE1736" s="778"/>
      <c r="EF1736" s="778"/>
      <c r="EG1736" s="778"/>
      <c r="EH1736" s="778"/>
      <c r="EI1736" s="778"/>
      <c r="EJ1736" s="778"/>
      <c r="EK1736" s="778"/>
      <c r="EL1736" s="778"/>
      <c r="EM1736" s="778"/>
      <c r="EN1736" s="778"/>
      <c r="EO1736" s="778"/>
      <c r="EP1736" s="778"/>
      <c r="EQ1736" s="778"/>
      <c r="ER1736" s="778"/>
      <c r="ES1736" s="778"/>
      <c r="ET1736" s="778"/>
      <c r="EU1736" s="778"/>
      <c r="EV1736" s="778"/>
      <c r="EW1736" s="778"/>
      <c r="EX1736" s="778"/>
      <c r="EY1736" s="778"/>
      <c r="EZ1736" s="778"/>
      <c r="FA1736" s="778"/>
      <c r="FB1736" s="778"/>
      <c r="FC1736" s="778"/>
      <c r="FD1736" s="778"/>
      <c r="FE1736" s="778"/>
      <c r="FF1736" s="778"/>
      <c r="FG1736" s="778"/>
      <c r="FH1736" s="778"/>
      <c r="FI1736" s="778"/>
      <c r="FJ1736" s="778"/>
      <c r="FK1736" s="778"/>
      <c r="FL1736" s="778"/>
      <c r="FM1736" s="778"/>
      <c r="FN1736" s="778"/>
      <c r="FO1736" s="778"/>
      <c r="FP1736" s="778"/>
      <c r="FQ1736" s="778"/>
      <c r="FR1736" s="778"/>
      <c r="FS1736" s="778"/>
      <c r="FT1736" s="778"/>
      <c r="FU1736" s="778"/>
      <c r="FV1736" s="778"/>
      <c r="FW1736" s="778"/>
      <c r="FX1736" s="778"/>
      <c r="FY1736" s="778"/>
      <c r="FZ1736" s="778"/>
      <c r="GA1736" s="778"/>
      <c r="GB1736" s="778"/>
      <c r="GC1736" s="778"/>
      <c r="GD1736" s="778"/>
      <c r="GE1736" s="778"/>
      <c r="GF1736" s="778"/>
      <c r="GG1736" s="778"/>
      <c r="GH1736" s="778"/>
      <c r="GI1736" s="778"/>
      <c r="GJ1736" s="778"/>
      <c r="GK1736" s="778"/>
      <c r="GL1736" s="778"/>
      <c r="GM1736" s="778"/>
      <c r="GN1736" s="778"/>
      <c r="GO1736" s="778"/>
      <c r="GP1736" s="778"/>
      <c r="GQ1736" s="778"/>
      <c r="GR1736" s="778"/>
      <c r="GS1736" s="778"/>
      <c r="GT1736" s="778"/>
      <c r="GU1736" s="778"/>
      <c r="GV1736" s="778"/>
      <c r="GW1736" s="778"/>
      <c r="GX1736" s="778"/>
      <c r="GY1736" s="778"/>
      <c r="GZ1736" s="778"/>
      <c r="HA1736" s="778"/>
      <c r="HB1736" s="778"/>
      <c r="HC1736" s="778"/>
      <c r="HD1736" s="778"/>
      <c r="HE1736" s="778"/>
      <c r="HF1736" s="778"/>
      <c r="HG1736" s="778"/>
      <c r="HH1736" s="778"/>
    </row>
    <row r="1737" spans="1:216" s="782" customFormat="1">
      <c r="A1737" s="779"/>
      <c r="B1737" s="780"/>
      <c r="C1737" s="780"/>
      <c r="D1737" s="780"/>
      <c r="E1737" s="780"/>
      <c r="F1737" s="780"/>
      <c r="G1737" s="780"/>
      <c r="H1737" s="780"/>
      <c r="I1737" s="780"/>
      <c r="J1737" s="780"/>
      <c r="K1737" s="780"/>
      <c r="L1737" s="780"/>
      <c r="M1737" s="780"/>
      <c r="N1737" s="780"/>
      <c r="O1737" s="780"/>
      <c r="P1737" s="780"/>
      <c r="Q1737" s="781"/>
      <c r="R1737" s="778"/>
      <c r="S1737" s="778"/>
      <c r="T1737" s="778"/>
      <c r="U1737" s="778"/>
      <c r="V1737" s="778"/>
      <c r="W1737" s="778"/>
      <c r="X1737" s="778"/>
      <c r="Y1737" s="778"/>
      <c r="Z1737" s="778"/>
      <c r="AA1737" s="778"/>
      <c r="AB1737" s="778"/>
      <c r="AC1737" s="778"/>
      <c r="AD1737" s="778"/>
      <c r="AE1737" s="778"/>
      <c r="AF1737" s="778"/>
      <c r="AG1737" s="778"/>
      <c r="AH1737" s="778"/>
      <c r="AI1737" s="778"/>
      <c r="AJ1737" s="778"/>
      <c r="AK1737" s="778"/>
      <c r="AL1737" s="778"/>
      <c r="AM1737" s="778"/>
      <c r="AN1737" s="778"/>
      <c r="AO1737" s="778"/>
      <c r="AP1737" s="778"/>
      <c r="AQ1737" s="778"/>
      <c r="AR1737" s="778"/>
      <c r="AS1737" s="778"/>
      <c r="AT1737" s="778"/>
      <c r="AU1737" s="778"/>
      <c r="AV1737" s="778"/>
      <c r="AW1737" s="778"/>
      <c r="AX1737" s="778"/>
      <c r="AY1737" s="778"/>
      <c r="AZ1737" s="778"/>
      <c r="BA1737" s="778"/>
      <c r="BB1737" s="778"/>
      <c r="BC1737" s="778"/>
      <c r="BD1737" s="778"/>
      <c r="BE1737" s="778"/>
      <c r="BF1737" s="778"/>
      <c r="BG1737" s="778"/>
      <c r="BH1737" s="778"/>
      <c r="BI1737" s="778"/>
      <c r="BJ1737" s="778"/>
      <c r="BK1737" s="778"/>
      <c r="BL1737" s="778"/>
      <c r="BM1737" s="778"/>
      <c r="BN1737" s="778"/>
      <c r="BO1737" s="778"/>
      <c r="BP1737" s="778"/>
      <c r="BQ1737" s="778"/>
      <c r="BR1737" s="778"/>
      <c r="BS1737" s="778"/>
      <c r="BT1737" s="778"/>
      <c r="BU1737" s="778"/>
      <c r="BV1737" s="778"/>
      <c r="BW1737" s="778"/>
      <c r="BX1737" s="778"/>
      <c r="BY1737" s="778"/>
      <c r="BZ1737" s="778"/>
      <c r="CA1737" s="778"/>
      <c r="CB1737" s="778"/>
      <c r="CC1737" s="778"/>
      <c r="CD1737" s="778"/>
      <c r="CE1737" s="778"/>
      <c r="CF1737" s="778"/>
      <c r="CG1737" s="778"/>
      <c r="CH1737" s="778"/>
      <c r="CI1737" s="778"/>
      <c r="CJ1737" s="778"/>
      <c r="CK1737" s="778"/>
      <c r="CL1737" s="778"/>
      <c r="CM1737" s="778"/>
      <c r="CN1737" s="778"/>
      <c r="CO1737" s="778"/>
      <c r="CP1737" s="778"/>
      <c r="CQ1737" s="778"/>
      <c r="CR1737" s="778"/>
      <c r="CS1737" s="778"/>
      <c r="CT1737" s="778"/>
      <c r="CU1737" s="778"/>
      <c r="CV1737" s="778"/>
      <c r="CW1737" s="778"/>
      <c r="CX1737" s="778"/>
      <c r="CY1737" s="778"/>
      <c r="CZ1737" s="778"/>
      <c r="DA1737" s="778"/>
      <c r="DB1737" s="778"/>
      <c r="DC1737" s="778"/>
      <c r="DD1737" s="778"/>
      <c r="DE1737" s="778"/>
      <c r="DF1737" s="778"/>
      <c r="DG1737" s="778"/>
      <c r="DH1737" s="778"/>
      <c r="DI1737" s="778"/>
      <c r="DJ1737" s="778"/>
      <c r="DK1737" s="778"/>
      <c r="DL1737" s="778"/>
      <c r="DM1737" s="778"/>
      <c r="DN1737" s="778"/>
      <c r="DO1737" s="778"/>
      <c r="DP1737" s="778"/>
      <c r="DQ1737" s="778"/>
      <c r="DR1737" s="778"/>
      <c r="DS1737" s="778"/>
      <c r="DT1737" s="778"/>
      <c r="DU1737" s="778"/>
      <c r="DV1737" s="778"/>
      <c r="DW1737" s="778"/>
      <c r="DX1737" s="778"/>
      <c r="DY1737" s="778"/>
      <c r="DZ1737" s="778"/>
      <c r="EA1737" s="778"/>
      <c r="EB1737" s="778"/>
      <c r="EC1737" s="778"/>
      <c r="ED1737" s="778"/>
      <c r="EE1737" s="778"/>
      <c r="EF1737" s="778"/>
      <c r="EG1737" s="778"/>
      <c r="EH1737" s="778"/>
      <c r="EI1737" s="778"/>
      <c r="EJ1737" s="778"/>
      <c r="EK1737" s="778"/>
      <c r="EL1737" s="778"/>
      <c r="EM1737" s="778"/>
      <c r="EN1737" s="778"/>
      <c r="EO1737" s="778"/>
      <c r="EP1737" s="778"/>
      <c r="EQ1737" s="778"/>
      <c r="ER1737" s="778"/>
      <c r="ES1737" s="778"/>
      <c r="ET1737" s="778"/>
      <c r="EU1737" s="778"/>
      <c r="EV1737" s="778"/>
      <c r="EW1737" s="778"/>
      <c r="EX1737" s="778"/>
      <c r="EY1737" s="778"/>
      <c r="EZ1737" s="778"/>
      <c r="FA1737" s="778"/>
      <c r="FB1737" s="778"/>
      <c r="FC1737" s="778"/>
      <c r="FD1737" s="778"/>
      <c r="FE1737" s="778"/>
      <c r="FF1737" s="778"/>
      <c r="FG1737" s="778"/>
      <c r="FH1737" s="778"/>
      <c r="FI1737" s="778"/>
      <c r="FJ1737" s="778"/>
      <c r="FK1737" s="778"/>
      <c r="FL1737" s="778"/>
      <c r="FM1737" s="778"/>
      <c r="FN1737" s="778"/>
      <c r="FO1737" s="778"/>
      <c r="FP1737" s="778"/>
      <c r="FQ1737" s="778"/>
      <c r="FR1737" s="778"/>
      <c r="FS1737" s="778"/>
      <c r="FT1737" s="778"/>
      <c r="FU1737" s="778"/>
      <c r="FV1737" s="778"/>
      <c r="FW1737" s="778"/>
      <c r="FX1737" s="778"/>
      <c r="FY1737" s="778"/>
      <c r="FZ1737" s="778"/>
      <c r="GA1737" s="778"/>
      <c r="GB1737" s="778"/>
      <c r="GC1737" s="778"/>
      <c r="GD1737" s="778"/>
      <c r="GE1737" s="778"/>
      <c r="GF1737" s="778"/>
      <c r="GG1737" s="778"/>
      <c r="GH1737" s="778"/>
      <c r="GI1737" s="778"/>
      <c r="GJ1737" s="778"/>
      <c r="GK1737" s="778"/>
      <c r="GL1737" s="778"/>
      <c r="GM1737" s="778"/>
      <c r="GN1737" s="778"/>
      <c r="GO1737" s="778"/>
      <c r="GP1737" s="778"/>
      <c r="GQ1737" s="778"/>
      <c r="GR1737" s="778"/>
      <c r="GS1737" s="778"/>
      <c r="GT1737" s="778"/>
      <c r="GU1737" s="778"/>
      <c r="GV1737" s="778"/>
      <c r="GW1737" s="778"/>
      <c r="GX1737" s="778"/>
      <c r="GY1737" s="778"/>
      <c r="GZ1737" s="778"/>
      <c r="HA1737" s="778"/>
      <c r="HB1737" s="778"/>
      <c r="HC1737" s="778"/>
      <c r="HD1737" s="778"/>
      <c r="HE1737" s="778"/>
      <c r="HF1737" s="778"/>
      <c r="HG1737" s="778"/>
      <c r="HH1737" s="778"/>
    </row>
    <row r="1738" spans="1:216" s="782" customFormat="1">
      <c r="A1738" s="779"/>
      <c r="B1738" s="780"/>
      <c r="C1738" s="780"/>
      <c r="D1738" s="780"/>
      <c r="E1738" s="780"/>
      <c r="F1738" s="780"/>
      <c r="G1738" s="780"/>
      <c r="H1738" s="780"/>
      <c r="I1738" s="780"/>
      <c r="J1738" s="780"/>
      <c r="K1738" s="780"/>
      <c r="L1738" s="780"/>
      <c r="M1738" s="780"/>
      <c r="N1738" s="780"/>
      <c r="O1738" s="780"/>
      <c r="P1738" s="780"/>
      <c r="Q1738" s="781"/>
      <c r="R1738" s="778"/>
      <c r="S1738" s="778"/>
      <c r="T1738" s="778"/>
      <c r="U1738" s="778"/>
      <c r="V1738" s="778"/>
      <c r="W1738" s="778"/>
      <c r="X1738" s="778"/>
      <c r="Y1738" s="778"/>
      <c r="Z1738" s="778"/>
      <c r="AA1738" s="778"/>
      <c r="AB1738" s="778"/>
      <c r="AC1738" s="778"/>
      <c r="AD1738" s="778"/>
      <c r="AE1738" s="778"/>
      <c r="AF1738" s="778"/>
      <c r="AG1738" s="778"/>
      <c r="AH1738" s="778"/>
      <c r="AI1738" s="778"/>
      <c r="AJ1738" s="778"/>
      <c r="AK1738" s="778"/>
      <c r="AL1738" s="778"/>
      <c r="AM1738" s="778"/>
      <c r="AN1738" s="778"/>
      <c r="AO1738" s="778"/>
      <c r="AP1738" s="778"/>
      <c r="AQ1738" s="778"/>
      <c r="AR1738" s="778"/>
      <c r="AS1738" s="778"/>
      <c r="AT1738" s="778"/>
      <c r="AU1738" s="778"/>
      <c r="AV1738" s="778"/>
      <c r="AW1738" s="778"/>
      <c r="AX1738" s="778"/>
      <c r="AY1738" s="778"/>
      <c r="AZ1738" s="778"/>
      <c r="BA1738" s="778"/>
      <c r="BB1738" s="778"/>
      <c r="BC1738" s="778"/>
      <c r="BD1738" s="778"/>
      <c r="BE1738" s="778"/>
      <c r="BF1738" s="778"/>
      <c r="BG1738" s="778"/>
      <c r="BH1738" s="778"/>
      <c r="BI1738" s="778"/>
      <c r="BJ1738" s="778"/>
      <c r="BK1738" s="778"/>
      <c r="BL1738" s="778"/>
      <c r="BM1738" s="778"/>
      <c r="BN1738" s="778"/>
      <c r="BO1738" s="778"/>
      <c r="BP1738" s="778"/>
      <c r="BQ1738" s="778"/>
      <c r="BR1738" s="778"/>
      <c r="BS1738" s="778"/>
      <c r="BT1738" s="778"/>
      <c r="BU1738" s="778"/>
      <c r="BV1738" s="778"/>
      <c r="BW1738" s="778"/>
      <c r="BX1738" s="778"/>
      <c r="BY1738" s="778"/>
      <c r="BZ1738" s="778"/>
      <c r="CA1738" s="778"/>
      <c r="CB1738" s="778"/>
      <c r="CC1738" s="778"/>
      <c r="CD1738" s="778"/>
      <c r="CE1738" s="778"/>
      <c r="CF1738" s="778"/>
      <c r="CG1738" s="778"/>
      <c r="CH1738" s="778"/>
      <c r="CI1738" s="778"/>
      <c r="CJ1738" s="778"/>
      <c r="CK1738" s="778"/>
      <c r="CL1738" s="778"/>
      <c r="CM1738" s="778"/>
      <c r="CN1738" s="778"/>
      <c r="CO1738" s="778"/>
      <c r="CP1738" s="778"/>
      <c r="CQ1738" s="778"/>
      <c r="CR1738" s="778"/>
      <c r="CS1738" s="778"/>
      <c r="CT1738" s="778"/>
      <c r="CU1738" s="778"/>
      <c r="CV1738" s="778"/>
      <c r="CW1738" s="778"/>
      <c r="CX1738" s="778"/>
      <c r="CY1738" s="778"/>
      <c r="CZ1738" s="778"/>
      <c r="DA1738" s="778"/>
      <c r="DB1738" s="778"/>
      <c r="DC1738" s="778"/>
      <c r="DD1738" s="778"/>
      <c r="DE1738" s="778"/>
      <c r="DF1738" s="778"/>
      <c r="DG1738" s="778"/>
      <c r="DH1738" s="778"/>
      <c r="DI1738" s="778"/>
      <c r="DJ1738" s="778"/>
      <c r="DK1738" s="778"/>
      <c r="DL1738" s="778"/>
      <c r="DM1738" s="778"/>
      <c r="DN1738" s="778"/>
      <c r="DO1738" s="778"/>
      <c r="DP1738" s="778"/>
      <c r="DQ1738" s="778"/>
      <c r="DR1738" s="778"/>
      <c r="DS1738" s="778"/>
      <c r="DT1738" s="778"/>
      <c r="DU1738" s="778"/>
      <c r="DV1738" s="778"/>
      <c r="DW1738" s="778"/>
      <c r="DX1738" s="778"/>
      <c r="DY1738" s="778"/>
      <c r="DZ1738" s="778"/>
      <c r="EA1738" s="778"/>
      <c r="EB1738" s="778"/>
      <c r="EC1738" s="778"/>
      <c r="ED1738" s="778"/>
      <c r="EE1738" s="778"/>
      <c r="EF1738" s="778"/>
      <c r="EG1738" s="778"/>
      <c r="EH1738" s="778"/>
      <c r="EI1738" s="778"/>
      <c r="EJ1738" s="778"/>
      <c r="EK1738" s="778"/>
      <c r="EL1738" s="778"/>
      <c r="EM1738" s="778"/>
      <c r="EN1738" s="778"/>
      <c r="EO1738" s="778"/>
      <c r="EP1738" s="778"/>
      <c r="EQ1738" s="778"/>
      <c r="ER1738" s="778"/>
      <c r="ES1738" s="778"/>
      <c r="ET1738" s="778"/>
      <c r="EU1738" s="778"/>
      <c r="EV1738" s="778"/>
      <c r="EW1738" s="778"/>
      <c r="EX1738" s="778"/>
      <c r="EY1738" s="778"/>
      <c r="EZ1738" s="778"/>
      <c r="FA1738" s="778"/>
      <c r="FB1738" s="778"/>
      <c r="FC1738" s="778"/>
      <c r="FD1738" s="778"/>
      <c r="FE1738" s="778"/>
      <c r="FF1738" s="778"/>
      <c r="FG1738" s="778"/>
      <c r="FH1738" s="778"/>
      <c r="FI1738" s="778"/>
      <c r="FJ1738" s="778"/>
      <c r="FK1738" s="778"/>
      <c r="FL1738" s="778"/>
      <c r="FM1738" s="778"/>
      <c r="FN1738" s="778"/>
      <c r="FO1738" s="778"/>
      <c r="FP1738" s="778"/>
      <c r="FQ1738" s="778"/>
      <c r="FR1738" s="778"/>
      <c r="FS1738" s="778"/>
      <c r="FT1738" s="778"/>
      <c r="FU1738" s="778"/>
      <c r="FV1738" s="778"/>
      <c r="FW1738" s="778"/>
      <c r="FX1738" s="778"/>
      <c r="FY1738" s="778"/>
      <c r="FZ1738" s="778"/>
      <c r="GA1738" s="778"/>
      <c r="GB1738" s="778"/>
      <c r="GC1738" s="778"/>
      <c r="GD1738" s="778"/>
      <c r="GE1738" s="778"/>
      <c r="GF1738" s="778"/>
      <c r="GG1738" s="778"/>
      <c r="GH1738" s="778"/>
      <c r="GI1738" s="778"/>
      <c r="GJ1738" s="778"/>
      <c r="GK1738" s="778"/>
      <c r="GL1738" s="778"/>
      <c r="GM1738" s="778"/>
      <c r="GN1738" s="778"/>
      <c r="GO1738" s="778"/>
      <c r="GP1738" s="778"/>
      <c r="GQ1738" s="778"/>
      <c r="GR1738" s="778"/>
      <c r="GS1738" s="778"/>
      <c r="GT1738" s="778"/>
      <c r="GU1738" s="778"/>
      <c r="GV1738" s="778"/>
      <c r="GW1738" s="778"/>
      <c r="GX1738" s="778"/>
      <c r="GY1738" s="778"/>
      <c r="GZ1738" s="778"/>
      <c r="HA1738" s="778"/>
      <c r="HB1738" s="778"/>
      <c r="HC1738" s="778"/>
      <c r="HD1738" s="778"/>
      <c r="HE1738" s="778"/>
      <c r="HF1738" s="778"/>
      <c r="HG1738" s="778"/>
      <c r="HH1738" s="778"/>
    </row>
    <row r="1739" spans="1:216" s="782" customFormat="1">
      <c r="A1739" s="779"/>
      <c r="B1739" s="780"/>
      <c r="C1739" s="780"/>
      <c r="D1739" s="780"/>
      <c r="E1739" s="780"/>
      <c r="F1739" s="780"/>
      <c r="G1739" s="780"/>
      <c r="H1739" s="780"/>
      <c r="I1739" s="780"/>
      <c r="J1739" s="780"/>
      <c r="K1739" s="780"/>
      <c r="L1739" s="780"/>
      <c r="M1739" s="780"/>
      <c r="N1739" s="780"/>
      <c r="O1739" s="780"/>
      <c r="P1739" s="780"/>
      <c r="Q1739" s="781"/>
      <c r="R1739" s="778"/>
      <c r="S1739" s="778"/>
      <c r="T1739" s="778"/>
      <c r="U1739" s="778"/>
      <c r="V1739" s="778"/>
      <c r="W1739" s="778"/>
      <c r="X1739" s="778"/>
      <c r="Y1739" s="778"/>
      <c r="Z1739" s="778"/>
      <c r="AA1739" s="778"/>
      <c r="AB1739" s="778"/>
      <c r="AC1739" s="778"/>
      <c r="AD1739" s="778"/>
      <c r="AE1739" s="778"/>
      <c r="AF1739" s="778"/>
      <c r="AG1739" s="778"/>
      <c r="AH1739" s="778"/>
      <c r="AI1739" s="778"/>
      <c r="AJ1739" s="778"/>
      <c r="AK1739" s="778"/>
      <c r="AL1739" s="778"/>
      <c r="AM1739" s="778"/>
      <c r="AN1739" s="778"/>
      <c r="AO1739" s="778"/>
      <c r="AP1739" s="778"/>
      <c r="AQ1739" s="778"/>
      <c r="AR1739" s="778"/>
      <c r="AS1739" s="778"/>
      <c r="AT1739" s="778"/>
      <c r="AU1739" s="778"/>
      <c r="AV1739" s="778"/>
      <c r="AW1739" s="778"/>
      <c r="AX1739" s="778"/>
      <c r="AY1739" s="778"/>
      <c r="AZ1739" s="778"/>
      <c r="BA1739" s="778"/>
      <c r="BB1739" s="778"/>
      <c r="BC1739" s="778"/>
      <c r="BD1739" s="778"/>
      <c r="BE1739" s="778"/>
      <c r="BF1739" s="778"/>
      <c r="BG1739" s="778"/>
      <c r="BH1739" s="778"/>
      <c r="BI1739" s="778"/>
      <c r="BJ1739" s="778"/>
      <c r="BK1739" s="778"/>
      <c r="BL1739" s="778"/>
      <c r="BM1739" s="778"/>
      <c r="BN1739" s="778"/>
      <c r="BO1739" s="778"/>
      <c r="BP1739" s="778"/>
      <c r="BQ1739" s="778"/>
      <c r="BR1739" s="778"/>
      <c r="BS1739" s="778"/>
      <c r="BT1739" s="778"/>
      <c r="BU1739" s="778"/>
      <c r="BV1739" s="778"/>
      <c r="BW1739" s="778"/>
      <c r="BX1739" s="778"/>
      <c r="BY1739" s="778"/>
      <c r="BZ1739" s="778"/>
      <c r="CA1739" s="778"/>
      <c r="CB1739" s="778"/>
      <c r="CC1739" s="778"/>
      <c r="CD1739" s="778"/>
      <c r="CE1739" s="778"/>
      <c r="CF1739" s="778"/>
      <c r="CG1739" s="778"/>
      <c r="CH1739" s="778"/>
      <c r="CI1739" s="778"/>
      <c r="CJ1739" s="778"/>
      <c r="CK1739" s="778"/>
      <c r="CL1739" s="778"/>
      <c r="CM1739" s="778"/>
      <c r="CN1739" s="778"/>
      <c r="CO1739" s="778"/>
      <c r="CP1739" s="778"/>
      <c r="CQ1739" s="778"/>
      <c r="CR1739" s="778"/>
      <c r="CS1739" s="778"/>
      <c r="CT1739" s="778"/>
      <c r="CU1739" s="778"/>
      <c r="CV1739" s="778"/>
      <c r="CW1739" s="778"/>
      <c r="CX1739" s="778"/>
      <c r="CY1739" s="778"/>
      <c r="CZ1739" s="778"/>
      <c r="DA1739" s="778"/>
      <c r="DB1739" s="778"/>
      <c r="DC1739" s="778"/>
      <c r="DD1739" s="778"/>
      <c r="DE1739" s="778"/>
      <c r="DF1739" s="778"/>
      <c r="DG1739" s="778"/>
      <c r="DH1739" s="778"/>
      <c r="DI1739" s="778"/>
      <c r="DJ1739" s="778"/>
      <c r="DK1739" s="778"/>
      <c r="DL1739" s="778"/>
      <c r="DM1739" s="778"/>
      <c r="DN1739" s="778"/>
      <c r="DO1739" s="778"/>
      <c r="DP1739" s="778"/>
      <c r="DQ1739" s="778"/>
      <c r="DR1739" s="778"/>
      <c r="DS1739" s="778"/>
      <c r="DT1739" s="778"/>
      <c r="DU1739" s="778"/>
      <c r="DV1739" s="778"/>
      <c r="DW1739" s="778"/>
      <c r="DX1739" s="778"/>
      <c r="DY1739" s="778"/>
      <c r="DZ1739" s="778"/>
      <c r="EA1739" s="778"/>
      <c r="EB1739" s="778"/>
      <c r="EC1739" s="778"/>
      <c r="ED1739" s="778"/>
      <c r="EE1739" s="778"/>
      <c r="EF1739" s="778"/>
      <c r="EG1739" s="778"/>
      <c r="EH1739" s="778"/>
      <c r="EI1739" s="778"/>
      <c r="EJ1739" s="778"/>
      <c r="EK1739" s="778"/>
      <c r="EL1739" s="778"/>
      <c r="EM1739" s="778"/>
      <c r="EN1739" s="778"/>
      <c r="EO1739" s="778"/>
      <c r="EP1739" s="778"/>
      <c r="EQ1739" s="778"/>
      <c r="ER1739" s="778"/>
      <c r="ES1739" s="778"/>
      <c r="ET1739" s="778"/>
      <c r="EU1739" s="778"/>
      <c r="EV1739" s="778"/>
      <c r="EW1739" s="778"/>
      <c r="EX1739" s="778"/>
      <c r="EY1739" s="778"/>
      <c r="EZ1739" s="778"/>
      <c r="FA1739" s="778"/>
      <c r="FB1739" s="778"/>
      <c r="FC1739" s="778"/>
      <c r="FD1739" s="778"/>
      <c r="FE1739" s="778"/>
      <c r="FF1739" s="778"/>
      <c r="FG1739" s="778"/>
      <c r="FH1739" s="778"/>
      <c r="FI1739" s="778"/>
      <c r="FJ1739" s="778"/>
      <c r="FK1739" s="778"/>
      <c r="FL1739" s="778"/>
      <c r="FM1739" s="778"/>
      <c r="FN1739" s="778"/>
      <c r="FO1739" s="778"/>
      <c r="FP1739" s="778"/>
      <c r="FQ1739" s="778"/>
      <c r="FR1739" s="778"/>
      <c r="FS1739" s="778"/>
      <c r="FT1739" s="778"/>
      <c r="FU1739" s="778"/>
      <c r="FV1739" s="778"/>
      <c r="FW1739" s="778"/>
      <c r="FX1739" s="778"/>
      <c r="FY1739" s="778"/>
      <c r="FZ1739" s="778"/>
      <c r="GA1739" s="778"/>
      <c r="GB1739" s="778"/>
      <c r="GC1739" s="778"/>
      <c r="GD1739" s="778"/>
      <c r="GE1739" s="778"/>
      <c r="GF1739" s="778"/>
      <c r="GG1739" s="778"/>
      <c r="GH1739" s="778"/>
      <c r="GI1739" s="778"/>
      <c r="GJ1739" s="778"/>
      <c r="GK1739" s="778"/>
      <c r="GL1739" s="778"/>
      <c r="GM1739" s="778"/>
      <c r="GN1739" s="778"/>
      <c r="GO1739" s="778"/>
      <c r="GP1739" s="778"/>
      <c r="GQ1739" s="778"/>
      <c r="GR1739" s="778"/>
      <c r="GS1739" s="778"/>
      <c r="GT1739" s="778"/>
      <c r="GU1739" s="778"/>
      <c r="GV1739" s="778"/>
      <c r="GW1739" s="778"/>
      <c r="GX1739" s="778"/>
      <c r="GY1739" s="778"/>
      <c r="GZ1739" s="778"/>
      <c r="HA1739" s="778"/>
      <c r="HB1739" s="778"/>
      <c r="HC1739" s="778"/>
      <c r="HD1739" s="778"/>
      <c r="HE1739" s="778"/>
      <c r="HF1739" s="778"/>
      <c r="HG1739" s="778"/>
      <c r="HH1739" s="778"/>
    </row>
    <row r="1740" spans="1:216" s="782" customFormat="1">
      <c r="A1740" s="779"/>
      <c r="B1740" s="780"/>
      <c r="C1740" s="780"/>
      <c r="D1740" s="780"/>
      <c r="E1740" s="780"/>
      <c r="F1740" s="780"/>
      <c r="G1740" s="780"/>
      <c r="H1740" s="780"/>
      <c r="I1740" s="780"/>
      <c r="J1740" s="780"/>
      <c r="K1740" s="780"/>
      <c r="L1740" s="780"/>
      <c r="M1740" s="780"/>
      <c r="N1740" s="780"/>
      <c r="O1740" s="780"/>
      <c r="P1740" s="780"/>
      <c r="Q1740" s="781"/>
      <c r="R1740" s="778"/>
      <c r="S1740" s="778"/>
      <c r="T1740" s="778"/>
      <c r="U1740" s="778"/>
      <c r="V1740" s="778"/>
      <c r="W1740" s="778"/>
      <c r="X1740" s="778"/>
      <c r="Y1740" s="778"/>
      <c r="Z1740" s="778"/>
      <c r="AA1740" s="778"/>
      <c r="AB1740" s="778"/>
      <c r="AC1740" s="778"/>
      <c r="AD1740" s="778"/>
      <c r="AE1740" s="778"/>
      <c r="AF1740" s="778"/>
      <c r="AG1740" s="778"/>
      <c r="AH1740" s="778"/>
      <c r="AI1740" s="778"/>
      <c r="AJ1740" s="778"/>
      <c r="AK1740" s="778"/>
      <c r="AL1740" s="778"/>
      <c r="AM1740" s="778"/>
      <c r="AN1740" s="778"/>
      <c r="AO1740" s="778"/>
      <c r="AP1740" s="778"/>
      <c r="AQ1740" s="778"/>
      <c r="AR1740" s="778"/>
      <c r="AS1740" s="778"/>
      <c r="AT1740" s="778"/>
      <c r="AU1740" s="778"/>
      <c r="AV1740" s="778"/>
      <c r="AW1740" s="778"/>
      <c r="AX1740" s="778"/>
      <c r="AY1740" s="778"/>
      <c r="AZ1740" s="778"/>
      <c r="BA1740" s="778"/>
      <c r="BB1740" s="778"/>
      <c r="BC1740" s="778"/>
      <c r="BD1740" s="778"/>
      <c r="BE1740" s="778"/>
      <c r="BF1740" s="778"/>
      <c r="BG1740" s="778"/>
      <c r="BH1740" s="778"/>
      <c r="BI1740" s="778"/>
      <c r="BJ1740" s="778"/>
      <c r="BK1740" s="778"/>
      <c r="BL1740" s="778"/>
      <c r="BM1740" s="778"/>
      <c r="BN1740" s="778"/>
      <c r="BO1740" s="778"/>
      <c r="BP1740" s="778"/>
      <c r="BQ1740" s="778"/>
      <c r="BR1740" s="778"/>
      <c r="BS1740" s="778"/>
      <c r="BT1740" s="778"/>
      <c r="BU1740" s="778"/>
      <c r="BV1740" s="778"/>
      <c r="BW1740" s="778"/>
      <c r="BX1740" s="778"/>
      <c r="BY1740" s="778"/>
      <c r="BZ1740" s="778"/>
      <c r="CA1740" s="778"/>
      <c r="CB1740" s="778"/>
      <c r="CC1740" s="778"/>
      <c r="CD1740" s="778"/>
      <c r="CE1740" s="778"/>
      <c r="CF1740" s="778"/>
      <c r="CG1740" s="778"/>
      <c r="CH1740" s="778"/>
      <c r="CI1740" s="778"/>
      <c r="CJ1740" s="778"/>
      <c r="CK1740" s="778"/>
      <c r="CL1740" s="778"/>
      <c r="CM1740" s="778"/>
      <c r="CN1740" s="778"/>
      <c r="CO1740" s="778"/>
      <c r="CP1740" s="778"/>
      <c r="CQ1740" s="778"/>
      <c r="CR1740" s="778"/>
      <c r="CS1740" s="778"/>
      <c r="CT1740" s="778"/>
      <c r="CU1740" s="778"/>
      <c r="CV1740" s="778"/>
      <c r="CW1740" s="778"/>
      <c r="CX1740" s="778"/>
      <c r="CY1740" s="778"/>
      <c r="CZ1740" s="778"/>
      <c r="DA1740" s="778"/>
      <c r="DB1740" s="778"/>
      <c r="DC1740" s="778"/>
      <c r="DD1740" s="778"/>
      <c r="DE1740" s="778"/>
      <c r="DF1740" s="778"/>
      <c r="DG1740" s="778"/>
      <c r="DH1740" s="778"/>
      <c r="DI1740" s="778"/>
      <c r="DJ1740" s="778"/>
      <c r="DK1740" s="778"/>
      <c r="DL1740" s="778"/>
      <c r="DM1740" s="778"/>
      <c r="DN1740" s="778"/>
      <c r="DO1740" s="778"/>
      <c r="DP1740" s="778"/>
      <c r="DQ1740" s="778"/>
      <c r="DR1740" s="778"/>
      <c r="DS1740" s="778"/>
      <c r="DT1740" s="778"/>
      <c r="DU1740" s="778"/>
      <c r="DV1740" s="778"/>
      <c r="DW1740" s="778"/>
      <c r="DX1740" s="778"/>
      <c r="DY1740" s="778"/>
      <c r="DZ1740" s="778"/>
      <c r="EA1740" s="778"/>
      <c r="EB1740" s="778"/>
      <c r="EC1740" s="778"/>
      <c r="ED1740" s="778"/>
      <c r="EE1740" s="778"/>
      <c r="EF1740" s="778"/>
      <c r="EG1740" s="778"/>
      <c r="EH1740" s="778"/>
      <c r="EI1740" s="778"/>
      <c r="EJ1740" s="778"/>
      <c r="EK1740" s="778"/>
      <c r="EL1740" s="778"/>
      <c r="EM1740" s="778"/>
      <c r="EN1740" s="778"/>
      <c r="EO1740" s="778"/>
      <c r="EP1740" s="778"/>
      <c r="EQ1740" s="778"/>
      <c r="ER1740" s="778"/>
      <c r="ES1740" s="778"/>
      <c r="ET1740" s="778"/>
      <c r="EU1740" s="778"/>
      <c r="EV1740" s="778"/>
      <c r="EW1740" s="778"/>
      <c r="EX1740" s="778"/>
      <c r="EY1740" s="778"/>
      <c r="EZ1740" s="778"/>
      <c r="FA1740" s="778"/>
      <c r="FB1740" s="778"/>
      <c r="FC1740" s="778"/>
      <c r="FD1740" s="778"/>
      <c r="FE1740" s="778"/>
      <c r="FF1740" s="778"/>
      <c r="FG1740" s="778"/>
      <c r="FH1740" s="778"/>
      <c r="FI1740" s="778"/>
      <c r="FJ1740" s="778"/>
      <c r="FK1740" s="778"/>
      <c r="FL1740" s="778"/>
      <c r="FM1740" s="778"/>
      <c r="FN1740" s="778"/>
      <c r="FO1740" s="778"/>
      <c r="FP1740" s="778"/>
      <c r="FQ1740" s="778"/>
      <c r="FR1740" s="778"/>
      <c r="FS1740" s="778"/>
      <c r="FT1740" s="778"/>
      <c r="FU1740" s="778"/>
      <c r="FV1740" s="778"/>
      <c r="FW1740" s="778"/>
      <c r="FX1740" s="778"/>
      <c r="FY1740" s="778"/>
      <c r="FZ1740" s="778"/>
      <c r="GA1740" s="778"/>
      <c r="GB1740" s="778"/>
      <c r="GC1740" s="778"/>
      <c r="GD1740" s="778"/>
      <c r="GE1740" s="778"/>
      <c r="GF1740" s="778"/>
      <c r="GG1740" s="778"/>
      <c r="GH1740" s="778"/>
      <c r="GI1740" s="778"/>
      <c r="GJ1740" s="778"/>
      <c r="GK1740" s="778"/>
      <c r="GL1740" s="778"/>
      <c r="GM1740" s="778"/>
      <c r="GN1740" s="778"/>
      <c r="GO1740" s="778"/>
      <c r="GP1740" s="778"/>
      <c r="GQ1740" s="778"/>
      <c r="GR1740" s="778"/>
      <c r="GS1740" s="778"/>
      <c r="GT1740" s="778"/>
      <c r="GU1740" s="778"/>
      <c r="GV1740" s="778"/>
      <c r="GW1740" s="778"/>
      <c r="GX1740" s="778"/>
      <c r="GY1740" s="778"/>
      <c r="GZ1740" s="778"/>
      <c r="HA1740" s="778"/>
      <c r="HB1740" s="778"/>
      <c r="HC1740" s="778"/>
      <c r="HD1740" s="778"/>
      <c r="HE1740" s="778"/>
      <c r="HF1740" s="778"/>
      <c r="HG1740" s="778"/>
      <c r="HH1740" s="778"/>
    </row>
    <row r="1741" spans="1:216" s="782" customFormat="1">
      <c r="A1741" s="779"/>
      <c r="B1741" s="780"/>
      <c r="C1741" s="780"/>
      <c r="D1741" s="780"/>
      <c r="E1741" s="780"/>
      <c r="F1741" s="780"/>
      <c r="G1741" s="780"/>
      <c r="H1741" s="780"/>
      <c r="I1741" s="780"/>
      <c r="J1741" s="780"/>
      <c r="K1741" s="780"/>
      <c r="L1741" s="780"/>
      <c r="M1741" s="780"/>
      <c r="N1741" s="780"/>
      <c r="O1741" s="780"/>
      <c r="P1741" s="780"/>
      <c r="Q1741" s="781"/>
      <c r="R1741" s="778"/>
      <c r="S1741" s="778"/>
      <c r="T1741" s="778"/>
      <c r="U1741" s="778"/>
      <c r="V1741" s="778"/>
      <c r="W1741" s="778"/>
      <c r="X1741" s="778"/>
      <c r="Y1741" s="778"/>
      <c r="Z1741" s="778"/>
      <c r="AA1741" s="778"/>
      <c r="AB1741" s="778"/>
      <c r="AC1741" s="778"/>
      <c r="AD1741" s="778"/>
      <c r="AE1741" s="778"/>
      <c r="AF1741" s="778"/>
      <c r="AG1741" s="778"/>
      <c r="AH1741" s="778"/>
      <c r="AI1741" s="778"/>
      <c r="AJ1741" s="778"/>
      <c r="AK1741" s="778"/>
      <c r="AL1741" s="778"/>
      <c r="AM1741" s="778"/>
      <c r="AN1741" s="778"/>
      <c r="AO1741" s="778"/>
      <c r="AP1741" s="778"/>
      <c r="AQ1741" s="778"/>
      <c r="AR1741" s="778"/>
      <c r="AS1741" s="778"/>
      <c r="AT1741" s="778"/>
      <c r="AU1741" s="778"/>
      <c r="AV1741" s="778"/>
      <c r="AW1741" s="778"/>
      <c r="AX1741" s="778"/>
      <c r="AY1741" s="778"/>
      <c r="AZ1741" s="778"/>
      <c r="BA1741" s="778"/>
      <c r="BB1741" s="778"/>
      <c r="BC1741" s="778"/>
      <c r="BD1741" s="778"/>
      <c r="BE1741" s="778"/>
      <c r="BF1741" s="778"/>
      <c r="BG1741" s="778"/>
      <c r="BH1741" s="778"/>
      <c r="BI1741" s="778"/>
      <c r="BJ1741" s="778"/>
      <c r="BK1741" s="778"/>
      <c r="BL1741" s="778"/>
      <c r="BM1741" s="778"/>
      <c r="BN1741" s="778"/>
      <c r="BO1741" s="778"/>
      <c r="BP1741" s="778"/>
      <c r="BQ1741" s="778"/>
      <c r="BR1741" s="778"/>
      <c r="BS1741" s="778"/>
      <c r="BT1741" s="778"/>
      <c r="BU1741" s="778"/>
      <c r="BV1741" s="778"/>
      <c r="BW1741" s="778"/>
      <c r="BX1741" s="778"/>
      <c r="BY1741" s="778"/>
      <c r="BZ1741" s="778"/>
      <c r="CA1741" s="778"/>
      <c r="CB1741" s="778"/>
      <c r="CC1741" s="778"/>
      <c r="CD1741" s="778"/>
      <c r="CE1741" s="778"/>
      <c r="CF1741" s="778"/>
      <c r="CG1741" s="778"/>
      <c r="CH1741" s="778"/>
      <c r="CI1741" s="778"/>
      <c r="CJ1741" s="778"/>
      <c r="CK1741" s="778"/>
      <c r="CL1741" s="778"/>
      <c r="CM1741" s="778"/>
      <c r="CN1741" s="778"/>
      <c r="CO1741" s="778"/>
      <c r="CP1741" s="778"/>
      <c r="CQ1741" s="778"/>
      <c r="CR1741" s="778"/>
      <c r="CS1741" s="778"/>
      <c r="CT1741" s="778"/>
      <c r="CU1741" s="778"/>
      <c r="CV1741" s="778"/>
      <c r="CW1741" s="778"/>
      <c r="CX1741" s="778"/>
      <c r="CY1741" s="778"/>
      <c r="CZ1741" s="778"/>
      <c r="DA1741" s="778"/>
      <c r="DB1741" s="778"/>
      <c r="DC1741" s="778"/>
      <c r="DD1741" s="778"/>
      <c r="DE1741" s="778"/>
      <c r="DF1741" s="778"/>
      <c r="DG1741" s="778"/>
      <c r="DH1741" s="778"/>
      <c r="DI1741" s="778"/>
      <c r="DJ1741" s="778"/>
      <c r="DK1741" s="778"/>
      <c r="DL1741" s="778"/>
      <c r="DM1741" s="778"/>
      <c r="DN1741" s="778"/>
      <c r="DO1741" s="778"/>
      <c r="DP1741" s="778"/>
      <c r="DQ1741" s="778"/>
      <c r="DR1741" s="778"/>
      <c r="DS1741" s="778"/>
      <c r="DT1741" s="778"/>
      <c r="DU1741" s="778"/>
      <c r="DV1741" s="778"/>
      <c r="DW1741" s="778"/>
      <c r="DX1741" s="778"/>
      <c r="DY1741" s="778"/>
      <c r="DZ1741" s="778"/>
      <c r="EA1741" s="778"/>
      <c r="EB1741" s="778"/>
      <c r="EC1741" s="778"/>
      <c r="ED1741" s="778"/>
      <c r="EE1741" s="778"/>
      <c r="EF1741" s="778"/>
      <c r="EG1741" s="778"/>
      <c r="EH1741" s="778"/>
      <c r="EI1741" s="778"/>
      <c r="EJ1741" s="778"/>
      <c r="EK1741" s="778"/>
      <c r="EL1741" s="778"/>
      <c r="EM1741" s="778"/>
      <c r="EN1741" s="778"/>
      <c r="EO1741" s="778"/>
      <c r="EP1741" s="778"/>
      <c r="EQ1741" s="778"/>
      <c r="ER1741" s="778"/>
      <c r="ES1741" s="778"/>
      <c r="ET1741" s="778"/>
      <c r="EU1741" s="778"/>
      <c r="EV1741" s="778"/>
      <c r="EW1741" s="778"/>
      <c r="EX1741" s="778"/>
      <c r="EY1741" s="778"/>
      <c r="EZ1741" s="778"/>
      <c r="FA1741" s="778"/>
      <c r="FB1741" s="778"/>
      <c r="FC1741" s="778"/>
      <c r="FD1741" s="778"/>
      <c r="FE1741" s="778"/>
      <c r="FF1741" s="778"/>
      <c r="FG1741" s="778"/>
      <c r="FH1741" s="778"/>
      <c r="FI1741" s="778"/>
      <c r="FJ1741" s="778"/>
      <c r="FK1741" s="778"/>
      <c r="FL1741" s="778"/>
      <c r="FM1741" s="778"/>
      <c r="FN1741" s="778"/>
      <c r="FO1741" s="778"/>
      <c r="FP1741" s="778"/>
      <c r="FQ1741" s="778"/>
      <c r="FR1741" s="778"/>
      <c r="FS1741" s="778"/>
      <c r="FT1741" s="778"/>
      <c r="FU1741" s="778"/>
      <c r="FV1741" s="778"/>
      <c r="FW1741" s="778"/>
      <c r="FX1741" s="778"/>
      <c r="FY1741" s="778"/>
      <c r="FZ1741" s="778"/>
      <c r="GA1741" s="778"/>
      <c r="GB1741" s="778"/>
      <c r="GC1741" s="778"/>
      <c r="GD1741" s="778"/>
      <c r="GE1741" s="778"/>
      <c r="GF1741" s="778"/>
      <c r="GG1741" s="778"/>
      <c r="GH1741" s="778"/>
      <c r="GI1741" s="778"/>
      <c r="GJ1741" s="778"/>
      <c r="GK1741" s="778"/>
      <c r="GL1741" s="778"/>
      <c r="GM1741" s="778"/>
      <c r="GN1741" s="778"/>
      <c r="GO1741" s="778"/>
      <c r="GP1741" s="778"/>
      <c r="GQ1741" s="778"/>
      <c r="GR1741" s="778"/>
      <c r="GS1741" s="778"/>
      <c r="GT1741" s="778"/>
      <c r="GU1741" s="778"/>
      <c r="GV1741" s="778"/>
      <c r="GW1741" s="778"/>
      <c r="GX1741" s="778"/>
      <c r="GY1741" s="778"/>
      <c r="GZ1741" s="778"/>
      <c r="HA1741" s="778"/>
      <c r="HB1741" s="778"/>
      <c r="HC1741" s="778"/>
      <c r="HD1741" s="778"/>
      <c r="HE1741" s="778"/>
      <c r="HF1741" s="778"/>
      <c r="HG1741" s="778"/>
      <c r="HH1741" s="778"/>
    </row>
    <row r="1742" spans="1:216" s="782" customFormat="1">
      <c r="A1742" s="779"/>
      <c r="B1742" s="780"/>
      <c r="C1742" s="780"/>
      <c r="D1742" s="780"/>
      <c r="E1742" s="780"/>
      <c r="F1742" s="780"/>
      <c r="G1742" s="780"/>
      <c r="H1742" s="780"/>
      <c r="I1742" s="780"/>
      <c r="J1742" s="780"/>
      <c r="K1742" s="780"/>
      <c r="L1742" s="780"/>
      <c r="M1742" s="780"/>
      <c r="N1742" s="780"/>
      <c r="O1742" s="780"/>
      <c r="P1742" s="780"/>
      <c r="Q1742" s="781"/>
      <c r="R1742" s="778"/>
      <c r="S1742" s="778"/>
      <c r="T1742" s="778"/>
      <c r="U1742" s="778"/>
      <c r="V1742" s="778"/>
      <c r="W1742" s="778"/>
      <c r="X1742" s="778"/>
      <c r="Y1742" s="778"/>
      <c r="Z1742" s="778"/>
      <c r="AA1742" s="778"/>
      <c r="AB1742" s="778"/>
      <c r="AC1742" s="778"/>
      <c r="AD1742" s="778"/>
      <c r="AE1742" s="778"/>
      <c r="AF1742" s="778"/>
      <c r="AG1742" s="778"/>
      <c r="AH1742" s="778"/>
      <c r="AI1742" s="778"/>
      <c r="AJ1742" s="778"/>
      <c r="AK1742" s="778"/>
      <c r="AL1742" s="778"/>
      <c r="AM1742" s="778"/>
      <c r="AN1742" s="778"/>
      <c r="AO1742" s="778"/>
      <c r="AP1742" s="778"/>
      <c r="AQ1742" s="778"/>
      <c r="AR1742" s="778"/>
      <c r="AS1742" s="778"/>
      <c r="AT1742" s="778"/>
      <c r="AU1742" s="778"/>
      <c r="AV1742" s="778"/>
      <c r="AW1742" s="778"/>
      <c r="AX1742" s="778"/>
      <c r="AY1742" s="778"/>
      <c r="AZ1742" s="778"/>
      <c r="BA1742" s="778"/>
      <c r="BB1742" s="778"/>
      <c r="BC1742" s="778"/>
      <c r="BD1742" s="778"/>
      <c r="BE1742" s="778"/>
      <c r="BF1742" s="778"/>
      <c r="BG1742" s="778"/>
      <c r="BH1742" s="778"/>
      <c r="BI1742" s="778"/>
      <c r="BJ1742" s="778"/>
      <c r="BK1742" s="778"/>
      <c r="BL1742" s="778"/>
      <c r="BM1742" s="778"/>
      <c r="BN1742" s="778"/>
      <c r="BO1742" s="778"/>
      <c r="BP1742" s="778"/>
      <c r="BQ1742" s="778"/>
      <c r="BR1742" s="778"/>
      <c r="BS1742" s="778"/>
      <c r="BT1742" s="778"/>
      <c r="BU1742" s="778"/>
      <c r="BV1742" s="778"/>
      <c r="BW1742" s="778"/>
      <c r="BX1742" s="778"/>
      <c r="BY1742" s="778"/>
      <c r="BZ1742" s="778"/>
      <c r="CA1742" s="778"/>
      <c r="CB1742" s="778"/>
      <c r="CC1742" s="778"/>
      <c r="CD1742" s="778"/>
      <c r="CE1742" s="778"/>
      <c r="CF1742" s="778"/>
      <c r="CG1742" s="778"/>
      <c r="CH1742" s="778"/>
      <c r="CI1742" s="778"/>
      <c r="CJ1742" s="778"/>
      <c r="CK1742" s="778"/>
      <c r="CL1742" s="778"/>
      <c r="CM1742" s="778"/>
      <c r="CN1742" s="778"/>
      <c r="CO1742" s="778"/>
      <c r="CP1742" s="778"/>
      <c r="CQ1742" s="778"/>
      <c r="CR1742" s="778"/>
      <c r="CS1742" s="778"/>
      <c r="CT1742" s="778"/>
      <c r="CU1742" s="778"/>
      <c r="CV1742" s="778"/>
      <c r="CW1742" s="778"/>
      <c r="CX1742" s="778"/>
      <c r="CY1742" s="778"/>
      <c r="CZ1742" s="778"/>
      <c r="DA1742" s="778"/>
      <c r="DB1742" s="778"/>
      <c r="DC1742" s="778"/>
      <c r="DD1742" s="778"/>
      <c r="DE1742" s="778"/>
      <c r="DF1742" s="778"/>
      <c r="DG1742" s="778"/>
      <c r="DH1742" s="778"/>
      <c r="DI1742" s="778"/>
      <c r="DJ1742" s="778"/>
      <c r="DK1742" s="778"/>
      <c r="DL1742" s="778"/>
      <c r="DM1742" s="778"/>
      <c r="DN1742" s="778"/>
      <c r="DO1742" s="778"/>
      <c r="DP1742" s="778"/>
      <c r="DQ1742" s="778"/>
      <c r="DR1742" s="778"/>
      <c r="DS1742" s="778"/>
      <c r="DT1742" s="778"/>
      <c r="DU1742" s="778"/>
      <c r="DV1742" s="778"/>
      <c r="DW1742" s="778"/>
      <c r="DX1742" s="778"/>
      <c r="DY1742" s="778"/>
      <c r="DZ1742" s="778"/>
      <c r="EA1742" s="778"/>
      <c r="EB1742" s="778"/>
      <c r="EC1742" s="778"/>
      <c r="ED1742" s="778"/>
      <c r="EE1742" s="778"/>
      <c r="EF1742" s="778"/>
      <c r="EG1742" s="778"/>
      <c r="EH1742" s="778"/>
      <c r="EI1742" s="778"/>
      <c r="EJ1742" s="778"/>
      <c r="EK1742" s="778"/>
      <c r="EL1742" s="778"/>
      <c r="EM1742" s="778"/>
      <c r="EN1742" s="778"/>
      <c r="EO1742" s="778"/>
      <c r="EP1742" s="778"/>
      <c r="EQ1742" s="778"/>
      <c r="ER1742" s="778"/>
      <c r="ES1742" s="778"/>
      <c r="ET1742" s="778"/>
      <c r="EU1742" s="778"/>
      <c r="EV1742" s="778"/>
      <c r="EW1742" s="778"/>
      <c r="EX1742" s="778"/>
      <c r="EY1742" s="778"/>
      <c r="EZ1742" s="778"/>
      <c r="FA1742" s="778"/>
      <c r="FB1742" s="778"/>
      <c r="FC1742" s="778"/>
      <c r="FD1742" s="778"/>
      <c r="FE1742" s="778"/>
      <c r="FF1742" s="778"/>
      <c r="FG1742" s="778"/>
      <c r="FH1742" s="778"/>
      <c r="FI1742" s="778"/>
      <c r="FJ1742" s="778"/>
      <c r="FK1742" s="778"/>
      <c r="FL1742" s="778"/>
      <c r="FM1742" s="778"/>
      <c r="FN1742" s="778"/>
      <c r="FO1742" s="778"/>
      <c r="FP1742" s="778"/>
      <c r="FQ1742" s="778"/>
      <c r="FR1742" s="778"/>
      <c r="FS1742" s="778"/>
      <c r="FT1742" s="778"/>
      <c r="FU1742" s="778"/>
      <c r="FV1742" s="778"/>
      <c r="FW1742" s="778"/>
      <c r="FX1742" s="778"/>
      <c r="FY1742" s="778"/>
      <c r="FZ1742" s="778"/>
      <c r="GA1742" s="778"/>
      <c r="GB1742" s="778"/>
      <c r="GC1742" s="778"/>
      <c r="GD1742" s="778"/>
      <c r="GE1742" s="778"/>
      <c r="GF1742" s="778"/>
      <c r="GG1742" s="778"/>
      <c r="GH1742" s="778"/>
      <c r="GI1742" s="778"/>
      <c r="GJ1742" s="778"/>
      <c r="GK1742" s="778"/>
      <c r="GL1742" s="778"/>
      <c r="GM1742" s="778"/>
      <c r="GN1742" s="778"/>
      <c r="GO1742" s="778"/>
      <c r="GP1742" s="778"/>
      <c r="GQ1742" s="778"/>
      <c r="GR1742" s="778"/>
      <c r="GS1742" s="778"/>
      <c r="GT1742" s="778"/>
      <c r="GU1742" s="778"/>
      <c r="GV1742" s="778"/>
      <c r="GW1742" s="778"/>
      <c r="GX1742" s="778"/>
      <c r="GY1742" s="778"/>
      <c r="GZ1742" s="778"/>
      <c r="HA1742" s="778"/>
      <c r="HB1742" s="778"/>
      <c r="HC1742" s="778"/>
      <c r="HD1742" s="778"/>
      <c r="HE1742" s="778"/>
      <c r="HF1742" s="778"/>
      <c r="HG1742" s="778"/>
      <c r="HH1742" s="778"/>
    </row>
    <row r="1743" spans="1:216" s="782" customFormat="1">
      <c r="A1743" s="779"/>
      <c r="B1743" s="780"/>
      <c r="C1743" s="780"/>
      <c r="D1743" s="780"/>
      <c r="E1743" s="780"/>
      <c r="F1743" s="780"/>
      <c r="G1743" s="780"/>
      <c r="H1743" s="780"/>
      <c r="I1743" s="780"/>
      <c r="J1743" s="780"/>
      <c r="K1743" s="780"/>
      <c r="L1743" s="780"/>
      <c r="M1743" s="780"/>
      <c r="N1743" s="780"/>
      <c r="O1743" s="780"/>
      <c r="P1743" s="780"/>
      <c r="Q1743" s="781"/>
      <c r="R1743" s="778"/>
      <c r="S1743" s="778"/>
      <c r="T1743" s="778"/>
      <c r="U1743" s="778"/>
      <c r="V1743" s="778"/>
      <c r="W1743" s="778"/>
      <c r="X1743" s="778"/>
      <c r="Y1743" s="778"/>
      <c r="Z1743" s="778"/>
      <c r="AA1743" s="778"/>
      <c r="AB1743" s="778"/>
      <c r="AC1743" s="778"/>
      <c r="AD1743" s="778"/>
      <c r="AE1743" s="778"/>
      <c r="AF1743" s="778"/>
      <c r="AG1743" s="778"/>
      <c r="AH1743" s="778"/>
      <c r="AI1743" s="778"/>
      <c r="AJ1743" s="778"/>
      <c r="AK1743" s="778"/>
      <c r="AL1743" s="778"/>
      <c r="AM1743" s="778"/>
      <c r="AN1743" s="778"/>
      <c r="AO1743" s="778"/>
      <c r="AP1743" s="778"/>
      <c r="AQ1743" s="778"/>
      <c r="AR1743" s="778"/>
      <c r="AS1743" s="778"/>
      <c r="AT1743" s="778"/>
      <c r="AU1743" s="778"/>
      <c r="AV1743" s="778"/>
      <c r="AW1743" s="778"/>
      <c r="AX1743" s="778"/>
      <c r="AY1743" s="778"/>
      <c r="AZ1743" s="778"/>
      <c r="BA1743" s="778"/>
      <c r="BB1743" s="778"/>
      <c r="BC1743" s="778"/>
      <c r="BD1743" s="778"/>
      <c r="BE1743" s="778"/>
      <c r="BF1743" s="778"/>
      <c r="BG1743" s="778"/>
      <c r="BH1743" s="778"/>
      <c r="BI1743" s="778"/>
      <c r="BJ1743" s="778"/>
      <c r="BK1743" s="778"/>
      <c r="BL1743" s="778"/>
      <c r="BM1743" s="778"/>
      <c r="BN1743" s="778"/>
      <c r="BO1743" s="778"/>
      <c r="BP1743" s="778"/>
      <c r="BQ1743" s="778"/>
      <c r="BR1743" s="778"/>
      <c r="BS1743" s="778"/>
      <c r="BT1743" s="778"/>
      <c r="BU1743" s="778"/>
      <c r="BV1743" s="778"/>
      <c r="BW1743" s="778"/>
      <c r="BX1743" s="778"/>
      <c r="BY1743" s="778"/>
      <c r="BZ1743" s="778"/>
      <c r="CA1743" s="778"/>
      <c r="CB1743" s="778"/>
      <c r="CC1743" s="778"/>
      <c r="CD1743" s="778"/>
      <c r="CE1743" s="778"/>
      <c r="CF1743" s="778"/>
      <c r="CG1743" s="778"/>
      <c r="CH1743" s="778"/>
      <c r="CI1743" s="778"/>
      <c r="CJ1743" s="778"/>
      <c r="CK1743" s="778"/>
      <c r="CL1743" s="778"/>
      <c r="CM1743" s="778"/>
      <c r="CN1743" s="778"/>
      <c r="CO1743" s="778"/>
      <c r="CP1743" s="778"/>
      <c r="CQ1743" s="778"/>
      <c r="CR1743" s="778"/>
      <c r="CS1743" s="778"/>
      <c r="CT1743" s="778"/>
      <c r="CU1743" s="778"/>
      <c r="CV1743" s="778"/>
      <c r="CW1743" s="778"/>
      <c r="CX1743" s="778"/>
      <c r="CY1743" s="778"/>
      <c r="CZ1743" s="778"/>
      <c r="DA1743" s="778"/>
      <c r="DB1743" s="778"/>
      <c r="DC1743" s="778"/>
      <c r="DD1743" s="778"/>
      <c r="DE1743" s="778"/>
      <c r="DF1743" s="778"/>
      <c r="DG1743" s="778"/>
      <c r="DH1743" s="778"/>
      <c r="DI1743" s="778"/>
      <c r="DJ1743" s="778"/>
      <c r="DK1743" s="778"/>
      <c r="DL1743" s="778"/>
      <c r="DM1743" s="778"/>
      <c r="DN1743" s="778"/>
      <c r="DO1743" s="778"/>
      <c r="DP1743" s="778"/>
      <c r="DQ1743" s="778"/>
      <c r="DR1743" s="778"/>
      <c r="DS1743" s="778"/>
      <c r="DT1743" s="778"/>
      <c r="DU1743" s="778"/>
      <c r="DV1743" s="778"/>
      <c r="DW1743" s="778"/>
      <c r="DX1743" s="778"/>
      <c r="DY1743" s="778"/>
      <c r="DZ1743" s="778"/>
      <c r="EA1743" s="778"/>
      <c r="EB1743" s="778"/>
      <c r="EC1743" s="778"/>
      <c r="ED1743" s="778"/>
      <c r="EE1743" s="778"/>
      <c r="EF1743" s="778"/>
      <c r="EG1743" s="778"/>
      <c r="EH1743" s="778"/>
      <c r="EI1743" s="778"/>
      <c r="EJ1743" s="778"/>
      <c r="EK1743" s="778"/>
      <c r="EL1743" s="778"/>
      <c r="EM1743" s="778"/>
      <c r="EN1743" s="778"/>
      <c r="EO1743" s="778"/>
      <c r="EP1743" s="778"/>
      <c r="EQ1743" s="778"/>
      <c r="ER1743" s="778"/>
      <c r="ES1743" s="778"/>
      <c r="ET1743" s="778"/>
      <c r="EU1743" s="778"/>
      <c r="EV1743" s="778"/>
      <c r="EW1743" s="778"/>
      <c r="EX1743" s="778"/>
      <c r="EY1743" s="778"/>
      <c r="EZ1743" s="778"/>
      <c r="FA1743" s="778"/>
      <c r="FB1743" s="778"/>
      <c r="FC1743" s="778"/>
      <c r="FD1743" s="778"/>
      <c r="FE1743" s="778"/>
      <c r="FF1743" s="778"/>
      <c r="FG1743" s="778"/>
      <c r="FH1743" s="778"/>
      <c r="FI1743" s="778"/>
      <c r="FJ1743" s="778"/>
      <c r="FK1743" s="778"/>
      <c r="FL1743" s="778"/>
      <c r="FM1743" s="778"/>
      <c r="FN1743" s="778"/>
      <c r="FO1743" s="778"/>
      <c r="FP1743" s="778"/>
      <c r="FQ1743" s="778"/>
      <c r="FR1743" s="778"/>
      <c r="FS1743" s="778"/>
      <c r="FT1743" s="778"/>
      <c r="FU1743" s="778"/>
      <c r="FV1743" s="778"/>
      <c r="FW1743" s="778"/>
      <c r="FX1743" s="778"/>
      <c r="FY1743" s="778"/>
      <c r="FZ1743" s="778"/>
      <c r="GA1743" s="778"/>
      <c r="GB1743" s="778"/>
      <c r="GC1743" s="778"/>
      <c r="GD1743" s="778"/>
      <c r="GE1743" s="778"/>
      <c r="GF1743" s="778"/>
      <c r="GG1743" s="778"/>
      <c r="GH1743" s="778"/>
      <c r="GI1743" s="778"/>
      <c r="GJ1743" s="778"/>
      <c r="GK1743" s="778"/>
      <c r="GL1743" s="778"/>
      <c r="GM1743" s="778"/>
      <c r="GN1743" s="778"/>
      <c r="GO1743" s="778"/>
      <c r="GP1743" s="778"/>
      <c r="GQ1743" s="778"/>
      <c r="GR1743" s="778"/>
      <c r="GS1743" s="778"/>
      <c r="GT1743" s="778"/>
      <c r="GU1743" s="778"/>
      <c r="GV1743" s="778"/>
      <c r="GW1743" s="778"/>
      <c r="GX1743" s="778"/>
      <c r="GY1743" s="778"/>
      <c r="GZ1743" s="778"/>
      <c r="HA1743" s="778"/>
      <c r="HB1743" s="778"/>
      <c r="HC1743" s="778"/>
      <c r="HD1743" s="778"/>
      <c r="HE1743" s="778"/>
      <c r="HF1743" s="778"/>
      <c r="HG1743" s="778"/>
      <c r="HH1743" s="778"/>
    </row>
    <row r="1744" spans="1:216" s="782" customFormat="1">
      <c r="A1744" s="779"/>
      <c r="B1744" s="780"/>
      <c r="C1744" s="780"/>
      <c r="D1744" s="780"/>
      <c r="E1744" s="780"/>
      <c r="F1744" s="780"/>
      <c r="G1744" s="780"/>
      <c r="H1744" s="780"/>
      <c r="I1744" s="780"/>
      <c r="J1744" s="780"/>
      <c r="K1744" s="780"/>
      <c r="L1744" s="780"/>
      <c r="M1744" s="780"/>
      <c r="N1744" s="780"/>
      <c r="O1744" s="780"/>
      <c r="P1744" s="780"/>
      <c r="Q1744" s="781"/>
      <c r="R1744" s="778"/>
      <c r="S1744" s="778"/>
      <c r="T1744" s="778"/>
      <c r="U1744" s="778"/>
      <c r="V1744" s="778"/>
      <c r="W1744" s="778"/>
      <c r="X1744" s="778"/>
      <c r="Y1744" s="778"/>
      <c r="Z1744" s="778"/>
      <c r="AA1744" s="778"/>
      <c r="AB1744" s="778"/>
      <c r="AC1744" s="778"/>
      <c r="AD1744" s="778"/>
      <c r="AE1744" s="778"/>
      <c r="AF1744" s="778"/>
      <c r="AG1744" s="778"/>
      <c r="AH1744" s="778"/>
      <c r="AI1744" s="778"/>
      <c r="AJ1744" s="778"/>
      <c r="AK1744" s="778"/>
      <c r="AL1744" s="778"/>
      <c r="AM1744" s="778"/>
      <c r="AN1744" s="778"/>
      <c r="AO1744" s="778"/>
      <c r="AP1744" s="778"/>
      <c r="AQ1744" s="778"/>
      <c r="AR1744" s="778"/>
      <c r="AS1744" s="778"/>
      <c r="AT1744" s="778"/>
      <c r="AU1744" s="778"/>
      <c r="AV1744" s="778"/>
      <c r="AW1744" s="778"/>
      <c r="AX1744" s="778"/>
      <c r="AY1744" s="778"/>
      <c r="AZ1744" s="778"/>
      <c r="BA1744" s="778"/>
      <c r="BB1744" s="778"/>
      <c r="BC1744" s="778"/>
      <c r="BD1744" s="778"/>
      <c r="BE1744" s="778"/>
      <c r="BF1744" s="778"/>
      <c r="BG1744" s="778"/>
      <c r="BH1744" s="778"/>
      <c r="BI1744" s="778"/>
      <c r="BJ1744" s="778"/>
      <c r="BK1744" s="778"/>
      <c r="BL1744" s="778"/>
      <c r="BM1744" s="778"/>
      <c r="BN1744" s="778"/>
      <c r="BO1744" s="778"/>
      <c r="BP1744" s="778"/>
      <c r="BQ1744" s="778"/>
      <c r="BR1744" s="778"/>
      <c r="BS1744" s="778"/>
      <c r="BT1744" s="778"/>
      <c r="BU1744" s="778"/>
      <c r="BV1744" s="778"/>
      <c r="BW1744" s="778"/>
      <c r="BX1744" s="778"/>
      <c r="BY1744" s="778"/>
      <c r="BZ1744" s="778"/>
      <c r="CA1744" s="778"/>
      <c r="CB1744" s="778"/>
      <c r="CC1744" s="778"/>
      <c r="CD1744" s="778"/>
      <c r="CE1744" s="778"/>
      <c r="CF1744" s="778"/>
      <c r="CG1744" s="778"/>
      <c r="CH1744" s="778"/>
      <c r="CI1744" s="778"/>
      <c r="CJ1744" s="778"/>
      <c r="CK1744" s="778"/>
      <c r="CL1744" s="778"/>
      <c r="CM1744" s="778"/>
      <c r="CN1744" s="778"/>
      <c r="CO1744" s="778"/>
      <c r="CP1744" s="778"/>
      <c r="CQ1744" s="778"/>
      <c r="CR1744" s="778"/>
      <c r="CS1744" s="778"/>
      <c r="CT1744" s="778"/>
      <c r="CU1744" s="778"/>
      <c r="CV1744" s="778"/>
      <c r="CW1744" s="778"/>
      <c r="CX1744" s="778"/>
      <c r="CY1744" s="778"/>
      <c r="CZ1744" s="778"/>
      <c r="DA1744" s="778"/>
      <c r="DB1744" s="778"/>
      <c r="DC1744" s="778"/>
      <c r="DD1744" s="778"/>
      <c r="DE1744" s="778"/>
      <c r="DF1744" s="778"/>
      <c r="DG1744" s="778"/>
      <c r="DH1744" s="778"/>
      <c r="DI1744" s="778"/>
      <c r="DJ1744" s="778"/>
      <c r="DK1744" s="778"/>
      <c r="DL1744" s="778"/>
      <c r="DM1744" s="778"/>
      <c r="DN1744" s="778"/>
      <c r="DO1744" s="778"/>
      <c r="DP1744" s="778"/>
      <c r="DQ1744" s="778"/>
      <c r="DR1744" s="778"/>
      <c r="DS1744" s="778"/>
      <c r="DT1744" s="778"/>
      <c r="DU1744" s="778"/>
      <c r="DV1744" s="778"/>
      <c r="DW1744" s="778"/>
      <c r="DX1744" s="778"/>
      <c r="DY1744" s="778"/>
      <c r="DZ1744" s="778"/>
      <c r="EA1744" s="778"/>
      <c r="EB1744" s="778"/>
      <c r="EC1744" s="778"/>
      <c r="ED1744" s="778"/>
      <c r="EE1744" s="778"/>
      <c r="EF1744" s="778"/>
      <c r="EG1744" s="778"/>
      <c r="EH1744" s="778"/>
      <c r="EI1744" s="778"/>
      <c r="EJ1744" s="778"/>
      <c r="EK1744" s="778"/>
      <c r="EL1744" s="778"/>
      <c r="EM1744" s="778"/>
      <c r="EN1744" s="778"/>
      <c r="EO1744" s="778"/>
      <c r="EP1744" s="778"/>
      <c r="EQ1744" s="778"/>
      <c r="ER1744" s="778"/>
      <c r="ES1744" s="778"/>
      <c r="ET1744" s="778"/>
      <c r="EU1744" s="778"/>
      <c r="EV1744" s="778"/>
      <c r="EW1744" s="778"/>
      <c r="EX1744" s="778"/>
      <c r="EY1744" s="778"/>
      <c r="EZ1744" s="778"/>
      <c r="FA1744" s="778"/>
      <c r="FB1744" s="778"/>
      <c r="FC1744" s="778"/>
      <c r="FD1744" s="778"/>
      <c r="FE1744" s="778"/>
      <c r="FF1744" s="778"/>
      <c r="FG1744" s="778"/>
      <c r="FH1744" s="778"/>
      <c r="FI1744" s="778"/>
      <c r="FJ1744" s="778"/>
      <c r="FK1744" s="778"/>
      <c r="FL1744" s="778"/>
      <c r="FM1744" s="778"/>
      <c r="FN1744" s="778"/>
      <c r="FO1744" s="778"/>
      <c r="FP1744" s="778"/>
      <c r="FQ1744" s="778"/>
      <c r="FR1744" s="778"/>
      <c r="FS1744" s="778"/>
      <c r="FT1744" s="778"/>
      <c r="FU1744" s="778"/>
      <c r="FV1744" s="778"/>
      <c r="FW1744" s="778"/>
      <c r="FX1744" s="778"/>
      <c r="FY1744" s="778"/>
      <c r="FZ1744" s="778"/>
      <c r="GA1744" s="778"/>
      <c r="GB1744" s="778"/>
      <c r="GC1744" s="778"/>
      <c r="GD1744" s="778"/>
      <c r="GE1744" s="778"/>
      <c r="GF1744" s="778"/>
      <c r="GG1744" s="778"/>
      <c r="GH1744" s="778"/>
      <c r="GI1744" s="778"/>
      <c r="GJ1744" s="778"/>
      <c r="GK1744" s="778"/>
      <c r="GL1744" s="778"/>
      <c r="GM1744" s="778"/>
      <c r="GN1744" s="778"/>
      <c r="GO1744" s="778"/>
      <c r="GP1744" s="778"/>
      <c r="GQ1744" s="778"/>
      <c r="GR1744" s="778"/>
      <c r="GS1744" s="778"/>
      <c r="GT1744" s="778"/>
      <c r="GU1744" s="778"/>
      <c r="GV1744" s="778"/>
      <c r="GW1744" s="778"/>
      <c r="GX1744" s="778"/>
      <c r="GY1744" s="778"/>
      <c r="GZ1744" s="778"/>
      <c r="HA1744" s="778"/>
      <c r="HB1744" s="778"/>
      <c r="HC1744" s="778"/>
      <c r="HD1744" s="778"/>
      <c r="HE1744" s="778"/>
      <c r="HF1744" s="778"/>
      <c r="HG1744" s="778"/>
      <c r="HH1744" s="778"/>
    </row>
    <row r="1745" spans="1:216" s="782" customFormat="1">
      <c r="A1745" s="779"/>
      <c r="B1745" s="780"/>
      <c r="C1745" s="780"/>
      <c r="D1745" s="780"/>
      <c r="E1745" s="780"/>
      <c r="F1745" s="780"/>
      <c r="G1745" s="780"/>
      <c r="H1745" s="780"/>
      <c r="I1745" s="780"/>
      <c r="J1745" s="780"/>
      <c r="K1745" s="780"/>
      <c r="L1745" s="780"/>
      <c r="M1745" s="780"/>
      <c r="N1745" s="780"/>
      <c r="O1745" s="780"/>
      <c r="P1745" s="780"/>
      <c r="Q1745" s="781"/>
      <c r="R1745" s="778"/>
      <c r="S1745" s="778"/>
      <c r="T1745" s="778"/>
      <c r="U1745" s="778"/>
      <c r="V1745" s="778"/>
      <c r="W1745" s="778"/>
      <c r="X1745" s="778"/>
      <c r="Y1745" s="778"/>
      <c r="Z1745" s="778"/>
      <c r="AA1745" s="778"/>
      <c r="AB1745" s="778"/>
      <c r="AC1745" s="778"/>
      <c r="AD1745" s="778"/>
      <c r="AE1745" s="778"/>
      <c r="AF1745" s="778"/>
      <c r="AG1745" s="778"/>
      <c r="AH1745" s="778"/>
      <c r="AI1745" s="778"/>
      <c r="AJ1745" s="778"/>
      <c r="AK1745" s="778"/>
      <c r="AL1745" s="778"/>
      <c r="AM1745" s="778"/>
      <c r="AN1745" s="778"/>
      <c r="AO1745" s="778"/>
      <c r="AP1745" s="778"/>
      <c r="AQ1745" s="778"/>
      <c r="AR1745" s="778"/>
      <c r="AS1745" s="778"/>
      <c r="AT1745" s="778"/>
      <c r="AU1745" s="778"/>
      <c r="AV1745" s="778"/>
      <c r="AW1745" s="778"/>
      <c r="AX1745" s="778"/>
      <c r="AY1745" s="778"/>
      <c r="AZ1745" s="778"/>
      <c r="BA1745" s="778"/>
      <c r="BB1745" s="778"/>
      <c r="BC1745" s="778"/>
      <c r="BD1745" s="778"/>
      <c r="BE1745" s="778"/>
      <c r="BF1745" s="778"/>
      <c r="BG1745" s="778"/>
      <c r="BH1745" s="778"/>
      <c r="BI1745" s="778"/>
      <c r="BJ1745" s="778"/>
      <c r="BK1745" s="778"/>
      <c r="BL1745" s="778"/>
      <c r="BM1745" s="778"/>
      <c r="BN1745" s="778"/>
      <c r="BO1745" s="778"/>
      <c r="BP1745" s="778"/>
      <c r="BQ1745" s="778"/>
      <c r="BR1745" s="778"/>
      <c r="BS1745" s="778"/>
      <c r="BT1745" s="778"/>
      <c r="BU1745" s="778"/>
      <c r="BV1745" s="778"/>
      <c r="BW1745" s="778"/>
      <c r="BX1745" s="778"/>
      <c r="BY1745" s="778"/>
      <c r="BZ1745" s="778"/>
      <c r="CA1745" s="778"/>
      <c r="CB1745" s="778"/>
      <c r="CC1745" s="778"/>
      <c r="CD1745" s="778"/>
      <c r="CE1745" s="778"/>
      <c r="CF1745" s="778"/>
      <c r="CG1745" s="778"/>
      <c r="CH1745" s="778"/>
      <c r="CI1745" s="778"/>
      <c r="CJ1745" s="778"/>
      <c r="CK1745" s="778"/>
      <c r="CL1745" s="778"/>
      <c r="CM1745" s="778"/>
      <c r="CN1745" s="778"/>
      <c r="CO1745" s="778"/>
      <c r="CP1745" s="778"/>
      <c r="CQ1745" s="778"/>
      <c r="CR1745" s="778"/>
      <c r="CS1745" s="778"/>
      <c r="CT1745" s="778"/>
      <c r="CU1745" s="778"/>
      <c r="CV1745" s="778"/>
      <c r="CW1745" s="778"/>
      <c r="CX1745" s="778"/>
      <c r="CY1745" s="778"/>
      <c r="CZ1745" s="778"/>
      <c r="DA1745" s="778"/>
      <c r="DB1745" s="778"/>
      <c r="DC1745" s="778"/>
      <c r="DD1745" s="778"/>
      <c r="DE1745" s="778"/>
      <c r="DF1745" s="778"/>
      <c r="DG1745" s="778"/>
      <c r="DH1745" s="778"/>
      <c r="DI1745" s="778"/>
      <c r="DJ1745" s="778"/>
      <c r="DK1745" s="778"/>
      <c r="DL1745" s="778"/>
      <c r="DM1745" s="778"/>
      <c r="DN1745" s="778"/>
      <c r="DO1745" s="778"/>
      <c r="DP1745" s="778"/>
      <c r="DQ1745" s="778"/>
      <c r="DR1745" s="778"/>
      <c r="DS1745" s="778"/>
      <c r="DT1745" s="778"/>
      <c r="DU1745" s="778"/>
      <c r="DV1745" s="778"/>
      <c r="DW1745" s="778"/>
      <c r="DX1745" s="778"/>
      <c r="DY1745" s="778"/>
      <c r="DZ1745" s="778"/>
      <c r="EA1745" s="778"/>
      <c r="EB1745" s="778"/>
      <c r="EC1745" s="778"/>
      <c r="ED1745" s="778"/>
      <c r="EE1745" s="778"/>
      <c r="EF1745" s="778"/>
      <c r="EG1745" s="778"/>
      <c r="EH1745" s="778"/>
      <c r="EI1745" s="778"/>
      <c r="EJ1745" s="778"/>
      <c r="EK1745" s="778"/>
      <c r="EL1745" s="778"/>
      <c r="EM1745" s="778"/>
      <c r="EN1745" s="778"/>
      <c r="EO1745" s="778"/>
      <c r="EP1745" s="778"/>
      <c r="EQ1745" s="778"/>
      <c r="ER1745" s="778"/>
      <c r="ES1745" s="778"/>
      <c r="ET1745" s="778"/>
      <c r="EU1745" s="778"/>
      <c r="EV1745" s="778"/>
      <c r="EW1745" s="778"/>
      <c r="EX1745" s="778"/>
      <c r="EY1745" s="778"/>
      <c r="EZ1745" s="778"/>
      <c r="FA1745" s="778"/>
      <c r="FB1745" s="778"/>
      <c r="FC1745" s="778"/>
      <c r="FD1745" s="778"/>
      <c r="FE1745" s="778"/>
      <c r="FF1745" s="778"/>
      <c r="FG1745" s="778"/>
      <c r="FH1745" s="778"/>
      <c r="FI1745" s="778"/>
      <c r="FJ1745" s="778"/>
      <c r="FK1745" s="778"/>
      <c r="FL1745" s="778"/>
      <c r="FM1745" s="778"/>
      <c r="FN1745" s="778"/>
      <c r="FO1745" s="778"/>
      <c r="FP1745" s="778"/>
      <c r="FQ1745" s="778"/>
      <c r="FR1745" s="778"/>
      <c r="FS1745" s="778"/>
      <c r="FT1745" s="778"/>
      <c r="FU1745" s="778"/>
      <c r="FV1745" s="778"/>
      <c r="FW1745" s="778"/>
      <c r="FX1745" s="778"/>
      <c r="FY1745" s="778"/>
      <c r="FZ1745" s="778"/>
      <c r="GA1745" s="778"/>
      <c r="GB1745" s="778"/>
      <c r="GC1745" s="778"/>
      <c r="GD1745" s="778"/>
      <c r="GE1745" s="778"/>
      <c r="GF1745" s="778"/>
      <c r="GG1745" s="778"/>
      <c r="GH1745" s="778"/>
      <c r="GI1745" s="778"/>
      <c r="GJ1745" s="778"/>
      <c r="GK1745" s="778"/>
      <c r="GL1745" s="778"/>
      <c r="GM1745" s="778"/>
      <c r="GN1745" s="778"/>
      <c r="GO1745" s="778"/>
      <c r="GP1745" s="778"/>
      <c r="GQ1745" s="778"/>
      <c r="GR1745" s="778"/>
      <c r="GS1745" s="778"/>
      <c r="GT1745" s="778"/>
      <c r="GU1745" s="778"/>
      <c r="GV1745" s="778"/>
      <c r="GW1745" s="778"/>
      <c r="GX1745" s="778"/>
      <c r="GY1745" s="778"/>
      <c r="GZ1745" s="778"/>
      <c r="HA1745" s="778"/>
      <c r="HB1745" s="778"/>
      <c r="HC1745" s="778"/>
      <c r="HD1745" s="778"/>
      <c r="HE1745" s="778"/>
      <c r="HF1745" s="778"/>
      <c r="HG1745" s="778"/>
      <c r="HH1745" s="778"/>
    </row>
    <row r="1746" spans="1:216" s="782" customFormat="1">
      <c r="A1746" s="779"/>
      <c r="B1746" s="780"/>
      <c r="C1746" s="780"/>
      <c r="D1746" s="780"/>
      <c r="E1746" s="780"/>
      <c r="F1746" s="780"/>
      <c r="G1746" s="780"/>
      <c r="H1746" s="780"/>
      <c r="I1746" s="780"/>
      <c r="J1746" s="780"/>
      <c r="K1746" s="780"/>
      <c r="L1746" s="780"/>
      <c r="M1746" s="780"/>
      <c r="N1746" s="780"/>
      <c r="O1746" s="780"/>
      <c r="P1746" s="780"/>
      <c r="Q1746" s="781"/>
      <c r="R1746" s="778"/>
      <c r="S1746" s="778"/>
      <c r="T1746" s="778"/>
      <c r="U1746" s="778"/>
      <c r="V1746" s="778"/>
      <c r="W1746" s="778"/>
      <c r="X1746" s="778"/>
      <c r="Y1746" s="778"/>
      <c r="Z1746" s="778"/>
      <c r="AA1746" s="778"/>
      <c r="AB1746" s="778"/>
      <c r="AC1746" s="778"/>
      <c r="AD1746" s="778"/>
      <c r="AE1746" s="778"/>
      <c r="AF1746" s="778"/>
      <c r="AG1746" s="778"/>
      <c r="AH1746" s="778"/>
      <c r="AI1746" s="778"/>
      <c r="AJ1746" s="778"/>
      <c r="AK1746" s="778"/>
      <c r="AL1746" s="778"/>
      <c r="AM1746" s="778"/>
      <c r="AN1746" s="778"/>
      <c r="AO1746" s="778"/>
      <c r="AP1746" s="778"/>
      <c r="AQ1746" s="778"/>
      <c r="AR1746" s="778"/>
      <c r="AS1746" s="778"/>
      <c r="AT1746" s="778"/>
      <c r="AU1746" s="778"/>
      <c r="AV1746" s="778"/>
      <c r="AW1746" s="778"/>
      <c r="AX1746" s="778"/>
      <c r="AY1746" s="778"/>
      <c r="AZ1746" s="778"/>
      <c r="BA1746" s="778"/>
      <c r="BB1746" s="778"/>
      <c r="BC1746" s="778"/>
      <c r="BD1746" s="778"/>
      <c r="BE1746" s="778"/>
      <c r="BF1746" s="778"/>
      <c r="BG1746" s="778"/>
      <c r="BH1746" s="778"/>
      <c r="BI1746" s="778"/>
      <c r="BJ1746" s="778"/>
      <c r="BK1746" s="778"/>
      <c r="BL1746" s="778"/>
      <c r="BM1746" s="778"/>
      <c r="BN1746" s="778"/>
      <c r="BO1746" s="778"/>
      <c r="BP1746" s="778"/>
      <c r="BQ1746" s="778"/>
      <c r="BR1746" s="778"/>
      <c r="BS1746" s="778"/>
      <c r="BT1746" s="778"/>
      <c r="BU1746" s="778"/>
      <c r="BV1746" s="778"/>
      <c r="BW1746" s="778"/>
      <c r="BX1746" s="778"/>
      <c r="BY1746" s="778"/>
      <c r="BZ1746" s="778"/>
      <c r="CA1746" s="778"/>
      <c r="CB1746" s="778"/>
      <c r="CC1746" s="778"/>
      <c r="CD1746" s="778"/>
      <c r="CE1746" s="778"/>
      <c r="CF1746" s="778"/>
      <c r="CG1746" s="778"/>
      <c r="CH1746" s="778"/>
      <c r="CI1746" s="778"/>
      <c r="CJ1746" s="778"/>
      <c r="CK1746" s="778"/>
      <c r="CL1746" s="778"/>
      <c r="CM1746" s="778"/>
      <c r="CN1746" s="778"/>
      <c r="CO1746" s="778"/>
      <c r="CP1746" s="778"/>
      <c r="CQ1746" s="778"/>
      <c r="CR1746" s="778"/>
      <c r="CS1746" s="778"/>
      <c r="CT1746" s="778"/>
      <c r="CU1746" s="778"/>
      <c r="CV1746" s="778"/>
      <c r="CW1746" s="778"/>
      <c r="CX1746" s="778"/>
      <c r="CY1746" s="778"/>
      <c r="CZ1746" s="778"/>
      <c r="DA1746" s="778"/>
      <c r="DB1746" s="778"/>
      <c r="DC1746" s="778"/>
      <c r="DD1746" s="778"/>
      <c r="DE1746" s="778"/>
      <c r="DF1746" s="778"/>
      <c r="DG1746" s="778"/>
      <c r="DH1746" s="778"/>
      <c r="DI1746" s="778"/>
      <c r="DJ1746" s="778"/>
      <c r="DK1746" s="778"/>
      <c r="DL1746" s="778"/>
      <c r="DM1746" s="778"/>
      <c r="DN1746" s="778"/>
      <c r="DO1746" s="778"/>
      <c r="DP1746" s="778"/>
      <c r="DQ1746" s="778"/>
      <c r="DR1746" s="778"/>
      <c r="DS1746" s="778"/>
      <c r="DT1746" s="778"/>
      <c r="DU1746" s="778"/>
      <c r="DV1746" s="778"/>
      <c r="DW1746" s="778"/>
      <c r="DX1746" s="778"/>
      <c r="DY1746" s="778"/>
      <c r="DZ1746" s="778"/>
      <c r="EA1746" s="778"/>
      <c r="EB1746" s="778"/>
      <c r="EC1746" s="778"/>
      <c r="ED1746" s="778"/>
      <c r="EE1746" s="778"/>
      <c r="EF1746" s="778"/>
      <c r="EG1746" s="778"/>
      <c r="EH1746" s="778"/>
      <c r="EI1746" s="778"/>
      <c r="EJ1746" s="778"/>
      <c r="EK1746" s="778"/>
      <c r="EL1746" s="778"/>
      <c r="EM1746" s="778"/>
      <c r="EN1746" s="778"/>
      <c r="EO1746" s="778"/>
      <c r="EP1746" s="778"/>
      <c r="EQ1746" s="778"/>
      <c r="ER1746" s="778"/>
      <c r="ES1746" s="778"/>
      <c r="ET1746" s="778"/>
      <c r="EU1746" s="778"/>
      <c r="EV1746" s="778"/>
      <c r="EW1746" s="778"/>
      <c r="EX1746" s="778"/>
      <c r="EY1746" s="778"/>
      <c r="EZ1746" s="778"/>
      <c r="FA1746" s="778"/>
      <c r="FB1746" s="778"/>
      <c r="FC1746" s="778"/>
      <c r="FD1746" s="778"/>
      <c r="FE1746" s="778"/>
      <c r="FF1746" s="778"/>
      <c r="FG1746" s="778"/>
      <c r="FH1746" s="778"/>
      <c r="FI1746" s="778"/>
      <c r="FJ1746" s="778"/>
      <c r="FK1746" s="778"/>
      <c r="FL1746" s="778"/>
      <c r="FM1746" s="778"/>
      <c r="FN1746" s="778"/>
      <c r="FO1746" s="778"/>
      <c r="FP1746" s="778"/>
      <c r="FQ1746" s="778"/>
      <c r="FR1746" s="778"/>
      <c r="FS1746" s="778"/>
      <c r="FT1746" s="778"/>
      <c r="FU1746" s="778"/>
      <c r="FV1746" s="778"/>
      <c r="FW1746" s="778"/>
      <c r="FX1746" s="778"/>
      <c r="FY1746" s="778"/>
      <c r="FZ1746" s="778"/>
      <c r="GA1746" s="778"/>
      <c r="GB1746" s="778"/>
      <c r="GC1746" s="778"/>
      <c r="GD1746" s="778"/>
      <c r="GE1746" s="778"/>
      <c r="GF1746" s="778"/>
      <c r="GG1746" s="778"/>
      <c r="GH1746" s="778"/>
      <c r="GI1746" s="778"/>
      <c r="GJ1746" s="778"/>
      <c r="GK1746" s="778"/>
      <c r="GL1746" s="778"/>
      <c r="GM1746" s="778"/>
      <c r="GN1746" s="778"/>
      <c r="GO1746" s="778"/>
      <c r="GP1746" s="778"/>
      <c r="GQ1746" s="778"/>
      <c r="GR1746" s="778"/>
      <c r="GS1746" s="778"/>
      <c r="GT1746" s="778"/>
      <c r="GU1746" s="778"/>
      <c r="GV1746" s="778"/>
      <c r="GW1746" s="778"/>
      <c r="GX1746" s="778"/>
      <c r="GY1746" s="778"/>
      <c r="GZ1746" s="778"/>
      <c r="HA1746" s="778"/>
      <c r="HB1746" s="778"/>
      <c r="HC1746" s="778"/>
      <c r="HD1746" s="778"/>
      <c r="HE1746" s="778"/>
      <c r="HF1746" s="778"/>
      <c r="HG1746" s="778"/>
      <c r="HH1746" s="778"/>
    </row>
    <row r="1747" spans="1:216" s="782" customFormat="1">
      <c r="A1747" s="779"/>
      <c r="B1747" s="780"/>
      <c r="C1747" s="780"/>
      <c r="D1747" s="780"/>
      <c r="E1747" s="780"/>
      <c r="F1747" s="780"/>
      <c r="G1747" s="780"/>
      <c r="H1747" s="780"/>
      <c r="I1747" s="780"/>
      <c r="J1747" s="780"/>
      <c r="K1747" s="780"/>
      <c r="L1747" s="780"/>
      <c r="M1747" s="780"/>
      <c r="N1747" s="780"/>
      <c r="O1747" s="780"/>
      <c r="P1747" s="780"/>
      <c r="Q1747" s="781"/>
      <c r="R1747" s="778"/>
      <c r="S1747" s="778"/>
      <c r="T1747" s="778"/>
      <c r="U1747" s="778"/>
      <c r="V1747" s="778"/>
      <c r="W1747" s="778"/>
      <c r="X1747" s="778"/>
      <c r="Y1747" s="778"/>
      <c r="Z1747" s="778"/>
      <c r="AA1747" s="778"/>
      <c r="AB1747" s="778"/>
      <c r="AC1747" s="778"/>
      <c r="AD1747" s="778"/>
      <c r="AE1747" s="778"/>
      <c r="AF1747" s="778"/>
      <c r="AG1747" s="778"/>
      <c r="AH1747" s="778"/>
      <c r="AI1747" s="778"/>
      <c r="AJ1747" s="778"/>
      <c r="AK1747" s="778"/>
      <c r="AL1747" s="778"/>
      <c r="AM1747" s="778"/>
      <c r="AN1747" s="778"/>
      <c r="AO1747" s="778"/>
      <c r="AP1747" s="778"/>
      <c r="AQ1747" s="778"/>
      <c r="AR1747" s="778"/>
      <c r="AS1747" s="778"/>
      <c r="AT1747" s="778"/>
      <c r="AU1747" s="778"/>
      <c r="AV1747" s="778"/>
      <c r="AW1747" s="778"/>
      <c r="AX1747" s="778"/>
      <c r="AY1747" s="778"/>
      <c r="AZ1747" s="778"/>
      <c r="BA1747" s="778"/>
      <c r="BB1747" s="778"/>
      <c r="BC1747" s="778"/>
      <c r="BD1747" s="778"/>
      <c r="BE1747" s="778"/>
      <c r="BF1747" s="778"/>
      <c r="BG1747" s="778"/>
      <c r="BH1747" s="778"/>
      <c r="BI1747" s="778"/>
      <c r="BJ1747" s="778"/>
      <c r="BK1747" s="778"/>
      <c r="BL1747" s="778"/>
      <c r="BM1747" s="778"/>
      <c r="BN1747" s="778"/>
      <c r="BO1747" s="778"/>
      <c r="BP1747" s="778"/>
      <c r="BQ1747" s="778"/>
      <c r="BR1747" s="778"/>
      <c r="BS1747" s="778"/>
      <c r="BT1747" s="778"/>
      <c r="BU1747" s="778"/>
      <c r="BV1747" s="778"/>
      <c r="BW1747" s="778"/>
      <c r="BX1747" s="778"/>
      <c r="BY1747" s="778"/>
      <c r="BZ1747" s="778"/>
      <c r="CA1747" s="778"/>
      <c r="CB1747" s="778"/>
      <c r="CC1747" s="778"/>
      <c r="CD1747" s="778"/>
      <c r="CE1747" s="778"/>
      <c r="CF1747" s="778"/>
      <c r="CG1747" s="778"/>
      <c r="CH1747" s="778"/>
      <c r="CI1747" s="778"/>
      <c r="CJ1747" s="778"/>
      <c r="CK1747" s="778"/>
      <c r="CL1747" s="778"/>
      <c r="CM1747" s="778"/>
      <c r="CN1747" s="778"/>
      <c r="CO1747" s="778"/>
      <c r="CP1747" s="778"/>
      <c r="CQ1747" s="778"/>
      <c r="CR1747" s="778"/>
      <c r="CS1747" s="778"/>
      <c r="CT1747" s="778"/>
      <c r="CU1747" s="778"/>
      <c r="CV1747" s="778"/>
      <c r="CW1747" s="778"/>
      <c r="CX1747" s="778"/>
      <c r="CY1747" s="778"/>
      <c r="CZ1747" s="778"/>
      <c r="DA1747" s="778"/>
      <c r="DB1747" s="778"/>
      <c r="DC1747" s="778"/>
      <c r="DD1747" s="778"/>
      <c r="DE1747" s="778"/>
      <c r="DF1747" s="778"/>
      <c r="DG1747" s="778"/>
      <c r="DH1747" s="778"/>
      <c r="DI1747" s="778"/>
      <c r="DJ1747" s="778"/>
      <c r="DK1747" s="778"/>
      <c r="DL1747" s="778"/>
      <c r="DM1747" s="778"/>
      <c r="DN1747" s="778"/>
      <c r="DO1747" s="778"/>
      <c r="DP1747" s="778"/>
      <c r="DQ1747" s="778"/>
      <c r="DR1747" s="778"/>
      <c r="DS1747" s="778"/>
      <c r="DT1747" s="778"/>
      <c r="DU1747" s="778"/>
      <c r="DV1747" s="778"/>
      <c r="DW1747" s="778"/>
      <c r="DX1747" s="778"/>
      <c r="DY1747" s="778"/>
      <c r="DZ1747" s="778"/>
      <c r="EA1747" s="778"/>
      <c r="EB1747" s="778"/>
      <c r="EC1747" s="778"/>
      <c r="ED1747" s="778"/>
      <c r="EE1747" s="778"/>
      <c r="EF1747" s="778"/>
      <c r="EG1747" s="778"/>
      <c r="EH1747" s="778"/>
      <c r="EI1747" s="778"/>
      <c r="EJ1747" s="778"/>
      <c r="EK1747" s="778"/>
      <c r="EL1747" s="778"/>
      <c r="EM1747" s="778"/>
      <c r="EN1747" s="778"/>
      <c r="EO1747" s="778"/>
      <c r="EP1747" s="778"/>
      <c r="EQ1747" s="778"/>
      <c r="ER1747" s="778"/>
      <c r="ES1747" s="778"/>
      <c r="ET1747" s="778"/>
      <c r="EU1747" s="778"/>
      <c r="EV1747" s="778"/>
      <c r="EW1747" s="778"/>
      <c r="EX1747" s="778"/>
      <c r="EY1747" s="778"/>
      <c r="EZ1747" s="778"/>
      <c r="FA1747" s="778"/>
      <c r="FB1747" s="778"/>
      <c r="FC1747" s="778"/>
      <c r="FD1747" s="778"/>
      <c r="FE1747" s="778"/>
      <c r="FF1747" s="778"/>
      <c r="FG1747" s="778"/>
      <c r="FH1747" s="778"/>
      <c r="FI1747" s="778"/>
      <c r="FJ1747" s="778"/>
      <c r="FK1747" s="778"/>
      <c r="FL1747" s="778"/>
      <c r="FM1747" s="778"/>
      <c r="FN1747" s="778"/>
      <c r="FO1747" s="778"/>
      <c r="FP1747" s="778"/>
      <c r="FQ1747" s="778"/>
      <c r="FR1747" s="778"/>
      <c r="FS1747" s="778"/>
      <c r="FT1747" s="778"/>
      <c r="FU1747" s="778"/>
      <c r="FV1747" s="778"/>
      <c r="FW1747" s="778"/>
      <c r="FX1747" s="778"/>
      <c r="FY1747" s="778"/>
      <c r="FZ1747" s="778"/>
      <c r="GA1747" s="778"/>
      <c r="GB1747" s="778"/>
      <c r="GC1747" s="778"/>
      <c r="GD1747" s="778"/>
      <c r="GE1747" s="778"/>
      <c r="GF1747" s="778"/>
      <c r="GG1747" s="778"/>
      <c r="GH1747" s="778"/>
      <c r="GI1747" s="778"/>
      <c r="GJ1747" s="778"/>
      <c r="GK1747" s="778"/>
      <c r="GL1747" s="778"/>
      <c r="GM1747" s="778"/>
      <c r="GN1747" s="778"/>
      <c r="GO1747" s="778"/>
      <c r="GP1747" s="778"/>
      <c r="GQ1747" s="778"/>
      <c r="GR1747" s="778"/>
      <c r="GS1747" s="778"/>
      <c r="GT1747" s="778"/>
      <c r="GU1747" s="778"/>
      <c r="GV1747" s="778"/>
      <c r="GW1747" s="778"/>
      <c r="GX1747" s="778"/>
      <c r="GY1747" s="778"/>
      <c r="GZ1747" s="778"/>
      <c r="HA1747" s="778"/>
      <c r="HB1747" s="778"/>
      <c r="HC1747" s="778"/>
      <c r="HD1747" s="778"/>
      <c r="HE1747" s="778"/>
      <c r="HF1747" s="778"/>
      <c r="HG1747" s="778"/>
      <c r="HH1747" s="778"/>
    </row>
    <row r="1748" spans="1:216" s="782" customFormat="1">
      <c r="A1748" s="779"/>
      <c r="B1748" s="780"/>
      <c r="C1748" s="780"/>
      <c r="D1748" s="780"/>
      <c r="E1748" s="780"/>
      <c r="F1748" s="780"/>
      <c r="G1748" s="780"/>
      <c r="H1748" s="780"/>
      <c r="I1748" s="780"/>
      <c r="J1748" s="780"/>
      <c r="K1748" s="780"/>
      <c r="L1748" s="780"/>
      <c r="M1748" s="780"/>
      <c r="N1748" s="780"/>
      <c r="O1748" s="780"/>
      <c r="P1748" s="780"/>
      <c r="Q1748" s="781"/>
      <c r="R1748" s="778"/>
      <c r="S1748" s="778"/>
      <c r="T1748" s="778"/>
      <c r="U1748" s="778"/>
      <c r="V1748" s="778"/>
      <c r="W1748" s="778"/>
      <c r="X1748" s="778"/>
      <c r="Y1748" s="778"/>
      <c r="Z1748" s="778"/>
      <c r="AA1748" s="778"/>
      <c r="AB1748" s="778"/>
      <c r="AC1748" s="778"/>
      <c r="AD1748" s="778"/>
      <c r="AE1748" s="778"/>
      <c r="AF1748" s="778"/>
      <c r="AG1748" s="778"/>
      <c r="AH1748" s="778"/>
      <c r="AI1748" s="778"/>
      <c r="AJ1748" s="778"/>
      <c r="AK1748" s="778"/>
      <c r="AL1748" s="778"/>
      <c r="AM1748" s="778"/>
      <c r="AN1748" s="778"/>
      <c r="AO1748" s="778"/>
      <c r="AP1748" s="778"/>
      <c r="AQ1748" s="778"/>
      <c r="AR1748" s="778"/>
      <c r="AS1748" s="778"/>
      <c r="AT1748" s="778"/>
      <c r="AU1748" s="778"/>
      <c r="AV1748" s="778"/>
      <c r="AW1748" s="778"/>
      <c r="AX1748" s="778"/>
      <c r="AY1748" s="778"/>
      <c r="AZ1748" s="778"/>
      <c r="BA1748" s="778"/>
      <c r="BB1748" s="778"/>
      <c r="BC1748" s="778"/>
      <c r="BD1748" s="778"/>
      <c r="BE1748" s="778"/>
      <c r="BF1748" s="778"/>
      <c r="BG1748" s="778"/>
      <c r="BH1748" s="778"/>
      <c r="BI1748" s="778"/>
      <c r="BJ1748" s="778"/>
      <c r="BK1748" s="778"/>
      <c r="BL1748" s="778"/>
      <c r="BM1748" s="778"/>
      <c r="BN1748" s="778"/>
      <c r="BO1748" s="778"/>
      <c r="BP1748" s="778"/>
      <c r="BQ1748" s="778"/>
      <c r="BR1748" s="778"/>
      <c r="BS1748" s="778"/>
      <c r="BT1748" s="778"/>
      <c r="BU1748" s="778"/>
      <c r="BV1748" s="778"/>
      <c r="BW1748" s="778"/>
      <c r="BX1748" s="778"/>
      <c r="BY1748" s="778"/>
      <c r="BZ1748" s="778"/>
      <c r="CA1748" s="778"/>
      <c r="CB1748" s="778"/>
      <c r="CC1748" s="778"/>
      <c r="CD1748" s="778"/>
      <c r="CE1748" s="778"/>
      <c r="CF1748" s="778"/>
      <c r="CG1748" s="778"/>
      <c r="CH1748" s="778"/>
      <c r="CI1748" s="778"/>
      <c r="CJ1748" s="778"/>
      <c r="CK1748" s="778"/>
      <c r="CL1748" s="778"/>
      <c r="CM1748" s="778"/>
      <c r="CN1748" s="778"/>
      <c r="CO1748" s="778"/>
      <c r="CP1748" s="778"/>
      <c r="CQ1748" s="778"/>
      <c r="CR1748" s="778"/>
      <c r="CS1748" s="778"/>
      <c r="CT1748" s="778"/>
      <c r="CU1748" s="778"/>
      <c r="CV1748" s="778"/>
      <c r="CW1748" s="778"/>
      <c r="CX1748" s="778"/>
      <c r="CY1748" s="778"/>
      <c r="CZ1748" s="778"/>
      <c r="DA1748" s="778"/>
      <c r="DB1748" s="778"/>
      <c r="DC1748" s="778"/>
      <c r="DD1748" s="778"/>
      <c r="DE1748" s="778"/>
      <c r="DF1748" s="778"/>
      <c r="DG1748" s="778"/>
      <c r="DH1748" s="778"/>
      <c r="DI1748" s="778"/>
      <c r="DJ1748" s="778"/>
      <c r="DK1748" s="778"/>
      <c r="DL1748" s="778"/>
      <c r="DM1748" s="778"/>
      <c r="DN1748" s="778"/>
      <c r="DO1748" s="778"/>
      <c r="DP1748" s="778"/>
      <c r="DQ1748" s="778"/>
      <c r="DR1748" s="778"/>
      <c r="DS1748" s="778"/>
      <c r="DT1748" s="778"/>
      <c r="DU1748" s="778"/>
      <c r="DV1748" s="778"/>
      <c r="DW1748" s="778"/>
      <c r="DX1748" s="778"/>
      <c r="DY1748" s="778"/>
      <c r="DZ1748" s="778"/>
      <c r="EA1748" s="778"/>
      <c r="EB1748" s="778"/>
      <c r="EC1748" s="778"/>
      <c r="ED1748" s="778"/>
      <c r="EE1748" s="778"/>
      <c r="EF1748" s="778"/>
      <c r="EG1748" s="778"/>
      <c r="EH1748" s="778"/>
      <c r="EI1748" s="778"/>
      <c r="EJ1748" s="778"/>
      <c r="EK1748" s="778"/>
      <c r="EL1748" s="778"/>
      <c r="EM1748" s="778"/>
      <c r="EN1748" s="778"/>
      <c r="EO1748" s="778"/>
      <c r="EP1748" s="778"/>
      <c r="EQ1748" s="778"/>
      <c r="ER1748" s="778"/>
      <c r="ES1748" s="778"/>
      <c r="ET1748" s="778"/>
      <c r="EU1748" s="778"/>
      <c r="EV1748" s="778"/>
      <c r="EW1748" s="778"/>
      <c r="EX1748" s="778"/>
      <c r="EY1748" s="778"/>
      <c r="EZ1748" s="778"/>
      <c r="FA1748" s="778"/>
      <c r="FB1748" s="778"/>
      <c r="FC1748" s="778"/>
      <c r="FD1748" s="778"/>
      <c r="FE1748" s="778"/>
      <c r="FF1748" s="778"/>
      <c r="FG1748" s="778"/>
      <c r="FH1748" s="778"/>
      <c r="FI1748" s="778"/>
      <c r="FJ1748" s="778"/>
      <c r="FK1748" s="778"/>
      <c r="FL1748" s="778"/>
      <c r="FM1748" s="778"/>
      <c r="FN1748" s="778"/>
      <c r="FO1748" s="778"/>
      <c r="FP1748" s="778"/>
      <c r="FQ1748" s="778"/>
      <c r="FR1748" s="778"/>
      <c r="FS1748" s="778"/>
      <c r="FT1748" s="778"/>
      <c r="FU1748" s="778"/>
      <c r="FV1748" s="778"/>
      <c r="FW1748" s="778"/>
      <c r="FX1748" s="778"/>
      <c r="FY1748" s="778"/>
      <c r="FZ1748" s="778"/>
      <c r="GA1748" s="778"/>
      <c r="GB1748" s="778"/>
      <c r="GC1748" s="778"/>
      <c r="GD1748" s="778"/>
      <c r="GE1748" s="778"/>
      <c r="GF1748" s="778"/>
      <c r="GG1748" s="778"/>
      <c r="GH1748" s="778"/>
      <c r="GI1748" s="778"/>
      <c r="GJ1748" s="778"/>
      <c r="GK1748" s="778"/>
      <c r="GL1748" s="778"/>
      <c r="GM1748" s="778"/>
      <c r="GN1748" s="778"/>
      <c r="GO1748" s="778"/>
      <c r="GP1748" s="778"/>
      <c r="GQ1748" s="778"/>
      <c r="GR1748" s="778"/>
      <c r="GS1748" s="778"/>
      <c r="GT1748" s="778"/>
      <c r="GU1748" s="778"/>
      <c r="GV1748" s="778"/>
      <c r="GW1748" s="778"/>
      <c r="GX1748" s="778"/>
      <c r="GY1748" s="778"/>
      <c r="GZ1748" s="778"/>
      <c r="HA1748" s="778"/>
      <c r="HB1748" s="778"/>
      <c r="HC1748" s="778"/>
      <c r="HD1748" s="778"/>
      <c r="HE1748" s="778"/>
      <c r="HF1748" s="778"/>
      <c r="HG1748" s="778"/>
      <c r="HH1748" s="778"/>
    </row>
    <row r="1749" spans="1:216" s="782" customFormat="1">
      <c r="A1749" s="779"/>
      <c r="B1749" s="780"/>
      <c r="C1749" s="780"/>
      <c r="D1749" s="780"/>
      <c r="E1749" s="780"/>
      <c r="F1749" s="780"/>
      <c r="G1749" s="780"/>
      <c r="H1749" s="780"/>
      <c r="I1749" s="780"/>
      <c r="J1749" s="780"/>
      <c r="K1749" s="780"/>
      <c r="L1749" s="780"/>
      <c r="M1749" s="780"/>
      <c r="N1749" s="780"/>
      <c r="O1749" s="780"/>
      <c r="P1749" s="780"/>
      <c r="Q1749" s="781"/>
      <c r="R1749" s="778"/>
      <c r="S1749" s="778"/>
      <c r="T1749" s="778"/>
      <c r="U1749" s="778"/>
      <c r="V1749" s="778"/>
      <c r="W1749" s="778"/>
      <c r="X1749" s="778"/>
      <c r="Y1749" s="778"/>
      <c r="Z1749" s="778"/>
      <c r="AA1749" s="778"/>
      <c r="AB1749" s="778"/>
      <c r="AC1749" s="778"/>
      <c r="AD1749" s="778"/>
      <c r="AE1749" s="778"/>
      <c r="AF1749" s="778"/>
      <c r="AG1749" s="778"/>
      <c r="AH1749" s="778"/>
      <c r="AI1749" s="778"/>
      <c r="AJ1749" s="778"/>
      <c r="AK1749" s="778"/>
      <c r="AL1749" s="778"/>
      <c r="AM1749" s="778"/>
      <c r="AN1749" s="778"/>
      <c r="AO1749" s="778"/>
      <c r="AP1749" s="778"/>
      <c r="AQ1749" s="778"/>
      <c r="AR1749" s="778"/>
      <c r="AS1749" s="778"/>
      <c r="AT1749" s="778"/>
      <c r="AU1749" s="778"/>
      <c r="AV1749" s="778"/>
      <c r="AW1749" s="778"/>
      <c r="AX1749" s="778"/>
      <c r="AY1749" s="778"/>
      <c r="AZ1749" s="778"/>
      <c r="BA1749" s="778"/>
      <c r="BB1749" s="778"/>
      <c r="BC1749" s="778"/>
      <c r="BD1749" s="778"/>
      <c r="BE1749" s="778"/>
      <c r="BF1749" s="778"/>
      <c r="BG1749" s="778"/>
      <c r="BH1749" s="778"/>
      <c r="BI1749" s="778"/>
      <c r="BJ1749" s="778"/>
      <c r="BK1749" s="778"/>
      <c r="BL1749" s="778"/>
      <c r="BM1749" s="778"/>
      <c r="BN1749" s="778"/>
      <c r="BO1749" s="778"/>
      <c r="BP1749" s="778"/>
      <c r="BQ1749" s="778"/>
      <c r="BR1749" s="778"/>
      <c r="BS1749" s="778"/>
      <c r="BT1749" s="778"/>
      <c r="BU1749" s="778"/>
      <c r="BV1749" s="778"/>
      <c r="BW1749" s="778"/>
      <c r="BX1749" s="778"/>
      <c r="BY1749" s="778"/>
      <c r="BZ1749" s="778"/>
      <c r="CA1749" s="778"/>
      <c r="CB1749" s="778"/>
      <c r="CC1749" s="778"/>
      <c r="CD1749" s="778"/>
      <c r="CE1749" s="778"/>
      <c r="CF1749" s="778"/>
      <c r="CG1749" s="778"/>
      <c r="CH1749" s="778"/>
      <c r="CI1749" s="778"/>
      <c r="CJ1749" s="778"/>
      <c r="CK1749" s="778"/>
      <c r="CL1749" s="778"/>
      <c r="CM1749" s="778"/>
      <c r="CN1749" s="778"/>
      <c r="CO1749" s="778"/>
      <c r="CP1749" s="778"/>
      <c r="CQ1749" s="778"/>
      <c r="CR1749" s="778"/>
      <c r="CS1749" s="778"/>
      <c r="CT1749" s="778"/>
      <c r="CU1749" s="778"/>
      <c r="CV1749" s="778"/>
      <c r="CW1749" s="778"/>
      <c r="CX1749" s="778"/>
      <c r="CY1749" s="778"/>
      <c r="CZ1749" s="778"/>
      <c r="DA1749" s="778"/>
      <c r="DB1749" s="778"/>
      <c r="DC1749" s="778"/>
      <c r="DD1749" s="778"/>
      <c r="DE1749" s="778"/>
      <c r="DF1749" s="778"/>
      <c r="DG1749" s="778"/>
      <c r="DH1749" s="778"/>
      <c r="DI1749" s="778"/>
      <c r="DJ1749" s="778"/>
      <c r="DK1749" s="778"/>
      <c r="DL1749" s="778"/>
      <c r="DM1749" s="778"/>
      <c r="DN1749" s="778"/>
      <c r="DO1749" s="778"/>
      <c r="DP1749" s="778"/>
      <c r="DQ1749" s="778"/>
      <c r="DR1749" s="778"/>
      <c r="DS1749" s="778"/>
      <c r="DT1749" s="778"/>
      <c r="DU1749" s="778"/>
      <c r="DV1749" s="778"/>
      <c r="DW1749" s="778"/>
      <c r="DX1749" s="778"/>
      <c r="DY1749" s="778"/>
      <c r="DZ1749" s="778"/>
      <c r="EA1749" s="778"/>
      <c r="EB1749" s="778"/>
      <c r="EC1749" s="778"/>
      <c r="ED1749" s="778"/>
      <c r="EE1749" s="778"/>
      <c r="EF1749" s="778"/>
      <c r="EG1749" s="778"/>
      <c r="EH1749" s="778"/>
      <c r="EI1749" s="778"/>
      <c r="EJ1749" s="778"/>
      <c r="EK1749" s="778"/>
      <c r="EL1749" s="778"/>
      <c r="EM1749" s="778"/>
      <c r="EN1749" s="778"/>
      <c r="EO1749" s="778"/>
      <c r="EP1749" s="778"/>
      <c r="EQ1749" s="778"/>
      <c r="ER1749" s="778"/>
      <c r="ES1749" s="778"/>
      <c r="ET1749" s="778"/>
      <c r="EU1749" s="778"/>
      <c r="EV1749" s="778"/>
      <c r="EW1749" s="778"/>
      <c r="EX1749" s="778"/>
      <c r="EY1749" s="778"/>
      <c r="EZ1749" s="778"/>
      <c r="FA1749" s="778"/>
      <c r="FB1749" s="778"/>
      <c r="FC1749" s="778"/>
      <c r="FD1749" s="778"/>
      <c r="FE1749" s="778"/>
      <c r="FF1749" s="778"/>
      <c r="FG1749" s="778"/>
      <c r="FH1749" s="778"/>
      <c r="FI1749" s="778"/>
      <c r="FJ1749" s="778"/>
      <c r="FK1749" s="778"/>
      <c r="FL1749" s="778"/>
      <c r="FM1749" s="778"/>
      <c r="FN1749" s="778"/>
      <c r="FO1749" s="778"/>
      <c r="FP1749" s="778"/>
      <c r="FQ1749" s="778"/>
      <c r="FR1749" s="778"/>
      <c r="FS1749" s="778"/>
      <c r="FT1749" s="778"/>
      <c r="FU1749" s="778"/>
      <c r="FV1749" s="778"/>
      <c r="FW1749" s="778"/>
      <c r="FX1749" s="778"/>
      <c r="FY1749" s="778"/>
      <c r="FZ1749" s="778"/>
      <c r="GA1749" s="778"/>
      <c r="GB1749" s="778"/>
      <c r="GC1749" s="778"/>
      <c r="GD1749" s="778"/>
      <c r="GE1749" s="778"/>
      <c r="GF1749" s="778"/>
      <c r="GG1749" s="778"/>
      <c r="GH1749" s="778"/>
      <c r="GI1749" s="778"/>
      <c r="GJ1749" s="778"/>
      <c r="GK1749" s="778"/>
      <c r="GL1749" s="778"/>
      <c r="GM1749" s="778"/>
      <c r="GN1749" s="778"/>
      <c r="GO1749" s="778"/>
      <c r="GP1749" s="778"/>
      <c r="GQ1749" s="778"/>
      <c r="GR1749" s="778"/>
      <c r="GS1749" s="778"/>
      <c r="GT1749" s="778"/>
      <c r="GU1749" s="778"/>
      <c r="GV1749" s="778"/>
      <c r="GW1749" s="778"/>
      <c r="GX1749" s="778"/>
      <c r="GY1749" s="778"/>
      <c r="GZ1749" s="778"/>
      <c r="HA1749" s="778"/>
      <c r="HB1749" s="778"/>
      <c r="HC1749" s="778"/>
      <c r="HD1749" s="778"/>
      <c r="HE1749" s="778"/>
      <c r="HF1749" s="778"/>
      <c r="HG1749" s="778"/>
      <c r="HH1749" s="778"/>
    </row>
    <row r="1750" spans="1:216" s="782" customFormat="1">
      <c r="A1750" s="779"/>
      <c r="B1750" s="780"/>
      <c r="C1750" s="780"/>
      <c r="D1750" s="780"/>
      <c r="E1750" s="780"/>
      <c r="F1750" s="780"/>
      <c r="G1750" s="780"/>
      <c r="H1750" s="780"/>
      <c r="I1750" s="780"/>
      <c r="J1750" s="780"/>
      <c r="K1750" s="780"/>
      <c r="L1750" s="780"/>
      <c r="M1750" s="780"/>
      <c r="N1750" s="780"/>
      <c r="O1750" s="780"/>
      <c r="P1750" s="780"/>
      <c r="Q1750" s="781"/>
      <c r="R1750" s="778"/>
      <c r="S1750" s="778"/>
      <c r="T1750" s="778"/>
      <c r="U1750" s="778"/>
      <c r="V1750" s="778"/>
      <c r="W1750" s="778"/>
      <c r="X1750" s="778"/>
      <c r="Y1750" s="778"/>
      <c r="Z1750" s="778"/>
      <c r="AA1750" s="778"/>
      <c r="AB1750" s="778"/>
      <c r="AC1750" s="778"/>
      <c r="AD1750" s="778"/>
      <c r="AE1750" s="778"/>
      <c r="AF1750" s="778"/>
      <c r="AG1750" s="778"/>
      <c r="AH1750" s="778"/>
      <c r="AI1750" s="778"/>
      <c r="AJ1750" s="778"/>
      <c r="AK1750" s="778"/>
      <c r="AL1750" s="778"/>
      <c r="AM1750" s="778"/>
      <c r="AN1750" s="778"/>
      <c r="AO1750" s="778"/>
      <c r="AP1750" s="778"/>
      <c r="AQ1750" s="778"/>
      <c r="AR1750" s="778"/>
      <c r="AS1750" s="778"/>
      <c r="AT1750" s="778"/>
      <c r="AU1750" s="778"/>
      <c r="AV1750" s="778"/>
      <c r="AW1750" s="778"/>
      <c r="AX1750" s="778"/>
      <c r="AY1750" s="778"/>
      <c r="AZ1750" s="778"/>
      <c r="BA1750" s="778"/>
      <c r="BB1750" s="778"/>
      <c r="BC1750" s="778"/>
      <c r="BD1750" s="778"/>
      <c r="BE1750" s="778"/>
      <c r="BF1750" s="778"/>
      <c r="BG1750" s="778"/>
      <c r="BH1750" s="778"/>
      <c r="BI1750" s="778"/>
      <c r="BJ1750" s="778"/>
      <c r="BK1750" s="778"/>
      <c r="BL1750" s="778"/>
      <c r="BM1750" s="778"/>
      <c r="BN1750" s="778"/>
      <c r="BO1750" s="778"/>
      <c r="BP1750" s="778"/>
      <c r="BQ1750" s="778"/>
      <c r="BR1750" s="778"/>
      <c r="BS1750" s="778"/>
      <c r="BT1750" s="778"/>
      <c r="BU1750" s="778"/>
      <c r="BV1750" s="778"/>
      <c r="BW1750" s="778"/>
      <c r="BX1750" s="778"/>
      <c r="BY1750" s="778"/>
      <c r="BZ1750" s="778"/>
      <c r="CA1750" s="778"/>
      <c r="CB1750" s="778"/>
      <c r="CC1750" s="778"/>
      <c r="CD1750" s="778"/>
      <c r="CE1750" s="778"/>
      <c r="CF1750" s="778"/>
      <c r="CG1750" s="778"/>
      <c r="CH1750" s="778"/>
      <c r="CI1750" s="778"/>
      <c r="CJ1750" s="778"/>
      <c r="CK1750" s="778"/>
      <c r="CL1750" s="778"/>
      <c r="CM1750" s="778"/>
      <c r="CN1750" s="778"/>
      <c r="CO1750" s="778"/>
      <c r="CP1750" s="778"/>
      <c r="CQ1750" s="778"/>
      <c r="CR1750" s="778"/>
      <c r="CS1750" s="778"/>
      <c r="CT1750" s="778"/>
      <c r="CU1750" s="778"/>
      <c r="CV1750" s="778"/>
      <c r="CW1750" s="778"/>
      <c r="CX1750" s="778"/>
      <c r="CY1750" s="778"/>
      <c r="CZ1750" s="778"/>
      <c r="DA1750" s="778"/>
      <c r="DB1750" s="778"/>
      <c r="DC1750" s="778"/>
      <c r="DD1750" s="778"/>
      <c r="DE1750" s="778"/>
      <c r="DF1750" s="778"/>
      <c r="DG1750" s="778"/>
      <c r="DH1750" s="778"/>
      <c r="DI1750" s="778"/>
      <c r="DJ1750" s="778"/>
      <c r="DK1750" s="778"/>
      <c r="DL1750" s="778"/>
      <c r="DM1750" s="778"/>
      <c r="DN1750" s="778"/>
      <c r="DO1750" s="778"/>
      <c r="DP1750" s="778"/>
      <c r="DQ1750" s="778"/>
      <c r="DR1750" s="778"/>
      <c r="DS1750" s="778"/>
      <c r="DT1750" s="778"/>
      <c r="DU1750" s="778"/>
      <c r="DV1750" s="778"/>
      <c r="DW1750" s="778"/>
      <c r="DX1750" s="778"/>
      <c r="DY1750" s="778"/>
      <c r="DZ1750" s="778"/>
      <c r="EA1750" s="778"/>
      <c r="EB1750" s="778"/>
      <c r="EC1750" s="778"/>
      <c r="ED1750" s="778"/>
      <c r="EE1750" s="778"/>
      <c r="EF1750" s="778"/>
      <c r="EG1750" s="778"/>
      <c r="EH1750" s="778"/>
      <c r="EI1750" s="778"/>
      <c r="EJ1750" s="778"/>
      <c r="EK1750" s="778"/>
      <c r="EL1750" s="778"/>
      <c r="EM1750" s="778"/>
      <c r="EN1750" s="778"/>
      <c r="EO1750" s="778"/>
      <c r="EP1750" s="778"/>
      <c r="EQ1750" s="778"/>
      <c r="ER1750" s="778"/>
      <c r="ES1750" s="778"/>
      <c r="ET1750" s="778"/>
      <c r="EU1750" s="778"/>
      <c r="EV1750" s="778"/>
      <c r="EW1750" s="778"/>
      <c r="EX1750" s="778"/>
      <c r="EY1750" s="778"/>
      <c r="EZ1750" s="778"/>
      <c r="FA1750" s="778"/>
      <c r="FB1750" s="778"/>
      <c r="FC1750" s="778"/>
      <c r="FD1750" s="778"/>
      <c r="FE1750" s="778"/>
      <c r="FF1750" s="778"/>
      <c r="FG1750" s="778"/>
      <c r="FH1750" s="778"/>
      <c r="FI1750" s="778"/>
      <c r="FJ1750" s="778"/>
      <c r="FK1750" s="778"/>
      <c r="FL1750" s="778"/>
      <c r="FM1750" s="778"/>
      <c r="FN1750" s="778"/>
      <c r="FO1750" s="778"/>
      <c r="FP1750" s="778"/>
      <c r="FQ1750" s="778"/>
      <c r="FR1750" s="778"/>
      <c r="FS1750" s="778"/>
      <c r="FT1750" s="778"/>
      <c r="FU1750" s="778"/>
      <c r="FV1750" s="778"/>
      <c r="FW1750" s="778"/>
      <c r="FX1750" s="778"/>
      <c r="FY1750" s="778"/>
      <c r="FZ1750" s="778"/>
      <c r="GA1750" s="778"/>
      <c r="GB1750" s="778"/>
      <c r="GC1750" s="778"/>
      <c r="GD1750" s="778"/>
      <c r="GE1750" s="778"/>
      <c r="GF1750" s="778"/>
      <c r="GG1750" s="778"/>
      <c r="GH1750" s="778"/>
      <c r="GI1750" s="778"/>
      <c r="GJ1750" s="778"/>
      <c r="GK1750" s="778"/>
      <c r="GL1750" s="778"/>
      <c r="GM1750" s="778"/>
      <c r="GN1750" s="778"/>
      <c r="GO1750" s="778"/>
      <c r="GP1750" s="778"/>
      <c r="GQ1750" s="778"/>
      <c r="GR1750" s="778"/>
      <c r="GS1750" s="778"/>
      <c r="GT1750" s="778"/>
      <c r="GU1750" s="778"/>
      <c r="GV1750" s="778"/>
      <c r="GW1750" s="778"/>
      <c r="GX1750" s="778"/>
      <c r="GY1750" s="778"/>
      <c r="GZ1750" s="778"/>
      <c r="HA1750" s="778"/>
      <c r="HB1750" s="778"/>
      <c r="HC1750" s="778"/>
      <c r="HD1750" s="778"/>
      <c r="HE1750" s="778"/>
      <c r="HF1750" s="778"/>
      <c r="HG1750" s="778"/>
      <c r="HH1750" s="778"/>
    </row>
    <row r="1751" spans="1:216" s="782" customFormat="1">
      <c r="A1751" s="779"/>
      <c r="B1751" s="780"/>
      <c r="C1751" s="780"/>
      <c r="D1751" s="780"/>
      <c r="E1751" s="780"/>
      <c r="F1751" s="780"/>
      <c r="G1751" s="780"/>
      <c r="H1751" s="780"/>
      <c r="I1751" s="780"/>
      <c r="J1751" s="780"/>
      <c r="K1751" s="780"/>
      <c r="L1751" s="780"/>
      <c r="M1751" s="780"/>
      <c r="N1751" s="780"/>
      <c r="O1751" s="780"/>
      <c r="P1751" s="780"/>
      <c r="Q1751" s="781"/>
      <c r="R1751" s="778"/>
      <c r="S1751" s="778"/>
      <c r="T1751" s="778"/>
      <c r="U1751" s="778"/>
      <c r="V1751" s="778"/>
      <c r="W1751" s="778"/>
      <c r="X1751" s="778"/>
      <c r="Y1751" s="778"/>
      <c r="Z1751" s="778"/>
      <c r="AA1751" s="778"/>
      <c r="AB1751" s="778"/>
      <c r="AC1751" s="778"/>
      <c r="AD1751" s="778"/>
      <c r="AE1751" s="778"/>
      <c r="AF1751" s="778"/>
      <c r="AG1751" s="778"/>
      <c r="AH1751" s="778"/>
      <c r="AI1751" s="778"/>
      <c r="AJ1751" s="778"/>
      <c r="AK1751" s="778"/>
      <c r="AL1751" s="778"/>
      <c r="AM1751" s="778"/>
      <c r="AN1751" s="778"/>
      <c r="AO1751" s="778"/>
      <c r="AP1751" s="778"/>
      <c r="AQ1751" s="778"/>
      <c r="AR1751" s="778"/>
      <c r="AS1751" s="778"/>
      <c r="AT1751" s="778"/>
      <c r="AU1751" s="778"/>
      <c r="AV1751" s="778"/>
      <c r="AW1751" s="778"/>
      <c r="AX1751" s="778"/>
      <c r="AY1751" s="778"/>
      <c r="AZ1751" s="778"/>
      <c r="BA1751" s="778"/>
      <c r="BB1751" s="778"/>
      <c r="BC1751" s="778"/>
      <c r="BD1751" s="778"/>
      <c r="BE1751" s="778"/>
      <c r="BF1751" s="778"/>
      <c r="BG1751" s="778"/>
      <c r="BH1751" s="778"/>
      <c r="BI1751" s="778"/>
      <c r="BJ1751" s="778"/>
      <c r="BK1751" s="778"/>
      <c r="BL1751" s="778"/>
      <c r="BM1751" s="778"/>
      <c r="BN1751" s="778"/>
      <c r="BO1751" s="778"/>
      <c r="BP1751" s="778"/>
      <c r="BQ1751" s="778"/>
      <c r="BR1751" s="778"/>
      <c r="BS1751" s="778"/>
      <c r="BT1751" s="778"/>
      <c r="BU1751" s="778"/>
      <c r="BV1751" s="778"/>
      <c r="BW1751" s="778"/>
      <c r="BX1751" s="778"/>
      <c r="BY1751" s="778"/>
      <c r="BZ1751" s="778"/>
      <c r="CA1751" s="778"/>
      <c r="CB1751" s="778"/>
      <c r="CC1751" s="778"/>
      <c r="CD1751" s="778"/>
      <c r="CE1751" s="778"/>
      <c r="CF1751" s="778"/>
      <c r="CG1751" s="778"/>
      <c r="CH1751" s="778"/>
      <c r="CI1751" s="778"/>
      <c r="CJ1751" s="778"/>
      <c r="CK1751" s="778"/>
      <c r="CL1751" s="778"/>
      <c r="CM1751" s="778"/>
      <c r="CN1751" s="778"/>
      <c r="CO1751" s="778"/>
      <c r="CP1751" s="778"/>
      <c r="CQ1751" s="778"/>
      <c r="CR1751" s="778"/>
      <c r="CS1751" s="778"/>
      <c r="CT1751" s="778"/>
      <c r="CU1751" s="778"/>
      <c r="CV1751" s="778"/>
      <c r="CW1751" s="778"/>
      <c r="CX1751" s="778"/>
      <c r="CY1751" s="778"/>
      <c r="CZ1751" s="778"/>
      <c r="DA1751" s="778"/>
      <c r="DB1751" s="778"/>
      <c r="DC1751" s="778"/>
      <c r="DD1751" s="778"/>
      <c r="DE1751" s="778"/>
      <c r="DF1751" s="778"/>
      <c r="DG1751" s="778"/>
      <c r="DH1751" s="778"/>
      <c r="DI1751" s="778"/>
      <c r="DJ1751" s="778"/>
      <c r="DK1751" s="778"/>
      <c r="DL1751" s="778"/>
      <c r="DM1751" s="778"/>
      <c r="DN1751" s="778"/>
      <c r="DO1751" s="778"/>
      <c r="DP1751" s="778"/>
      <c r="DQ1751" s="778"/>
      <c r="DR1751" s="778"/>
      <c r="DS1751" s="778"/>
      <c r="DT1751" s="778"/>
      <c r="DU1751" s="778"/>
      <c r="DV1751" s="778"/>
      <c r="DW1751" s="778"/>
      <c r="DX1751" s="778"/>
      <c r="DY1751" s="778"/>
      <c r="DZ1751" s="778"/>
      <c r="EA1751" s="778"/>
      <c r="EB1751" s="778"/>
      <c r="EC1751" s="778"/>
      <c r="ED1751" s="778"/>
      <c r="EE1751" s="778"/>
      <c r="EF1751" s="778"/>
      <c r="EG1751" s="778"/>
      <c r="EH1751" s="778"/>
      <c r="EI1751" s="778"/>
      <c r="EJ1751" s="778"/>
      <c r="EK1751" s="778"/>
      <c r="EL1751" s="778"/>
      <c r="EM1751" s="778"/>
      <c r="EN1751" s="778"/>
      <c r="EO1751" s="778"/>
      <c r="EP1751" s="778"/>
      <c r="EQ1751" s="778"/>
      <c r="ER1751" s="778"/>
      <c r="ES1751" s="778"/>
      <c r="ET1751" s="778"/>
      <c r="EU1751" s="778"/>
      <c r="EV1751" s="778"/>
      <c r="EW1751" s="778"/>
      <c r="EX1751" s="778"/>
      <c r="EY1751" s="778"/>
      <c r="EZ1751" s="778"/>
      <c r="FA1751" s="778"/>
      <c r="FB1751" s="778"/>
      <c r="FC1751" s="778"/>
      <c r="FD1751" s="778"/>
      <c r="FE1751" s="778"/>
      <c r="FF1751" s="778"/>
      <c r="FG1751" s="778"/>
      <c r="FH1751" s="778"/>
      <c r="FI1751" s="778"/>
      <c r="FJ1751" s="778"/>
      <c r="FK1751" s="778"/>
      <c r="FL1751" s="778"/>
      <c r="FM1751" s="778"/>
      <c r="FN1751" s="778"/>
      <c r="FO1751" s="778"/>
      <c r="FP1751" s="778"/>
      <c r="FQ1751" s="778"/>
      <c r="FR1751" s="778"/>
      <c r="FS1751" s="778"/>
      <c r="FT1751" s="778"/>
      <c r="FU1751" s="778"/>
      <c r="FV1751" s="778"/>
      <c r="FW1751" s="778"/>
      <c r="FX1751" s="778"/>
      <c r="FY1751" s="778"/>
      <c r="FZ1751" s="778"/>
      <c r="GA1751" s="778"/>
      <c r="GB1751" s="778"/>
      <c r="GC1751" s="778"/>
      <c r="GD1751" s="778"/>
      <c r="GE1751" s="778"/>
      <c r="GF1751" s="778"/>
      <c r="GG1751" s="778"/>
      <c r="GH1751" s="778"/>
      <c r="GI1751" s="778"/>
      <c r="GJ1751" s="778"/>
      <c r="GK1751" s="778"/>
      <c r="GL1751" s="778"/>
      <c r="GM1751" s="778"/>
      <c r="GN1751" s="778"/>
      <c r="GO1751" s="778"/>
      <c r="GP1751" s="778"/>
      <c r="GQ1751" s="778"/>
      <c r="GR1751" s="778"/>
      <c r="GS1751" s="778"/>
      <c r="GT1751" s="778"/>
      <c r="GU1751" s="778"/>
      <c r="GV1751" s="778"/>
      <c r="GW1751" s="778"/>
      <c r="GX1751" s="778"/>
      <c r="GY1751" s="778"/>
      <c r="GZ1751" s="778"/>
      <c r="HA1751" s="778"/>
      <c r="HB1751" s="778"/>
      <c r="HC1751" s="778"/>
      <c r="HD1751" s="778"/>
      <c r="HE1751" s="778"/>
      <c r="HF1751" s="778"/>
      <c r="HG1751" s="778"/>
      <c r="HH1751" s="778"/>
    </row>
    <row r="1752" spans="1:216" s="782" customFormat="1">
      <c r="A1752" s="779"/>
      <c r="B1752" s="780"/>
      <c r="C1752" s="780"/>
      <c r="D1752" s="780"/>
      <c r="E1752" s="780"/>
      <c r="F1752" s="780"/>
      <c r="G1752" s="780"/>
      <c r="H1752" s="780"/>
      <c r="I1752" s="780"/>
      <c r="J1752" s="780"/>
      <c r="K1752" s="780"/>
      <c r="L1752" s="780"/>
      <c r="M1752" s="780"/>
      <c r="N1752" s="780"/>
      <c r="O1752" s="780"/>
      <c r="P1752" s="780"/>
      <c r="Q1752" s="781"/>
      <c r="R1752" s="778"/>
      <c r="S1752" s="778"/>
      <c r="T1752" s="778"/>
      <c r="U1752" s="778"/>
      <c r="V1752" s="778"/>
      <c r="W1752" s="778"/>
      <c r="X1752" s="778"/>
      <c r="Y1752" s="778"/>
      <c r="Z1752" s="778"/>
      <c r="AA1752" s="778"/>
      <c r="AB1752" s="778"/>
      <c r="AC1752" s="778"/>
      <c r="AD1752" s="778"/>
      <c r="AE1752" s="778"/>
      <c r="AF1752" s="778"/>
      <c r="AG1752" s="778"/>
      <c r="AH1752" s="778"/>
      <c r="AI1752" s="778"/>
      <c r="AJ1752" s="778"/>
      <c r="AK1752" s="778"/>
      <c r="AL1752" s="778"/>
      <c r="AM1752" s="778"/>
      <c r="AN1752" s="778"/>
      <c r="AO1752" s="778"/>
      <c r="AP1752" s="778"/>
      <c r="AQ1752" s="778"/>
      <c r="AR1752" s="778"/>
      <c r="AS1752" s="778"/>
      <c r="AT1752" s="778"/>
      <c r="AU1752" s="778"/>
      <c r="AV1752" s="778"/>
      <c r="AW1752" s="778"/>
      <c r="AX1752" s="778"/>
      <c r="AY1752" s="778"/>
      <c r="AZ1752" s="778"/>
      <c r="BA1752" s="778"/>
      <c r="BB1752" s="778"/>
      <c r="BC1752" s="778"/>
      <c r="BD1752" s="778"/>
      <c r="BE1752" s="778"/>
      <c r="BF1752" s="778"/>
      <c r="BG1752" s="778"/>
      <c r="BH1752" s="778"/>
      <c r="BI1752" s="778"/>
      <c r="BJ1752" s="778"/>
      <c r="BK1752" s="778"/>
      <c r="BL1752" s="778"/>
      <c r="BM1752" s="778"/>
      <c r="BN1752" s="778"/>
      <c r="BO1752" s="778"/>
      <c r="BP1752" s="778"/>
      <c r="BQ1752" s="778"/>
      <c r="BR1752" s="778"/>
      <c r="BS1752" s="778"/>
      <c r="BT1752" s="778"/>
      <c r="BU1752" s="778"/>
      <c r="BV1752" s="778"/>
      <c r="BW1752" s="778"/>
      <c r="BX1752" s="778"/>
      <c r="BY1752" s="778"/>
      <c r="BZ1752" s="778"/>
      <c r="CA1752" s="778"/>
      <c r="CB1752" s="778"/>
      <c r="CC1752" s="778"/>
      <c r="CD1752" s="778"/>
      <c r="CE1752" s="778"/>
      <c r="CF1752" s="778"/>
      <c r="CG1752" s="778"/>
      <c r="CH1752" s="778"/>
      <c r="CI1752" s="778"/>
      <c r="CJ1752" s="778"/>
      <c r="CK1752" s="778"/>
      <c r="CL1752" s="778"/>
      <c r="CM1752" s="778"/>
      <c r="CN1752" s="778"/>
      <c r="CO1752" s="778"/>
      <c r="CP1752" s="778"/>
      <c r="CQ1752" s="778"/>
      <c r="CR1752" s="778"/>
      <c r="CS1752" s="778"/>
      <c r="CT1752" s="778"/>
      <c r="CU1752" s="778"/>
      <c r="CV1752" s="778"/>
      <c r="CW1752" s="778"/>
      <c r="CX1752" s="778"/>
      <c r="CY1752" s="778"/>
      <c r="CZ1752" s="778"/>
      <c r="DA1752" s="778"/>
      <c r="DB1752" s="778"/>
      <c r="DC1752" s="778"/>
      <c r="DD1752" s="778"/>
      <c r="DE1752" s="778"/>
      <c r="DF1752" s="778"/>
      <c r="DG1752" s="778"/>
      <c r="DH1752" s="778"/>
      <c r="DI1752" s="778"/>
      <c r="DJ1752" s="778"/>
      <c r="DK1752" s="778"/>
      <c r="DL1752" s="778"/>
      <c r="DM1752" s="778"/>
      <c r="DN1752" s="778"/>
      <c r="DO1752" s="778"/>
      <c r="DP1752" s="778"/>
      <c r="DQ1752" s="778"/>
      <c r="DR1752" s="778"/>
      <c r="DS1752" s="778"/>
      <c r="DT1752" s="778"/>
      <c r="DU1752" s="778"/>
      <c r="DV1752" s="778"/>
      <c r="DW1752" s="778"/>
      <c r="DX1752" s="778"/>
      <c r="DY1752" s="778"/>
      <c r="DZ1752" s="778"/>
      <c r="EA1752" s="778"/>
      <c r="EB1752" s="778"/>
      <c r="EC1752" s="778"/>
      <c r="ED1752" s="778"/>
      <c r="EE1752" s="778"/>
      <c r="EF1752" s="778"/>
      <c r="EG1752" s="778"/>
      <c r="EH1752" s="778"/>
      <c r="EI1752" s="778"/>
      <c r="EJ1752" s="778"/>
      <c r="EK1752" s="778"/>
      <c r="EL1752" s="778"/>
      <c r="EM1752" s="778"/>
      <c r="EN1752" s="778"/>
      <c r="EO1752" s="778"/>
      <c r="EP1752" s="778"/>
      <c r="EQ1752" s="778"/>
      <c r="ER1752" s="778"/>
      <c r="ES1752" s="778"/>
      <c r="ET1752" s="778"/>
      <c r="EU1752" s="778"/>
      <c r="EV1752" s="778"/>
      <c r="EW1752" s="778"/>
      <c r="EX1752" s="778"/>
      <c r="EY1752" s="778"/>
      <c r="EZ1752" s="778"/>
      <c r="FA1752" s="778"/>
      <c r="FB1752" s="778"/>
      <c r="FC1752" s="778"/>
      <c r="FD1752" s="778"/>
      <c r="FE1752" s="778"/>
      <c r="FF1752" s="778"/>
      <c r="FG1752" s="778"/>
      <c r="FH1752" s="778"/>
      <c r="FI1752" s="778"/>
      <c r="FJ1752" s="778"/>
      <c r="FK1752" s="778"/>
      <c r="FL1752" s="778"/>
      <c r="FM1752" s="778"/>
      <c r="FN1752" s="778"/>
      <c r="FO1752" s="778"/>
      <c r="FP1752" s="778"/>
      <c r="FQ1752" s="778"/>
      <c r="FR1752" s="778"/>
      <c r="FS1752" s="778"/>
      <c r="FT1752" s="778"/>
      <c r="FU1752" s="778"/>
      <c r="FV1752" s="778"/>
      <c r="FW1752" s="778"/>
      <c r="FX1752" s="778"/>
      <c r="FY1752" s="778"/>
      <c r="FZ1752" s="778"/>
      <c r="GA1752" s="778"/>
      <c r="GB1752" s="778"/>
      <c r="GC1752" s="778"/>
      <c r="GD1752" s="778"/>
      <c r="GE1752" s="778"/>
      <c r="GF1752" s="778"/>
      <c r="GG1752" s="778"/>
      <c r="GH1752" s="778"/>
      <c r="GI1752" s="778"/>
      <c r="GJ1752" s="778"/>
      <c r="GK1752" s="778"/>
      <c r="GL1752" s="778"/>
      <c r="GM1752" s="778"/>
      <c r="GN1752" s="778"/>
      <c r="GO1752" s="778"/>
      <c r="GP1752" s="778"/>
      <c r="GQ1752" s="778"/>
      <c r="GR1752" s="778"/>
      <c r="GS1752" s="778"/>
      <c r="GT1752" s="778"/>
      <c r="GU1752" s="778"/>
      <c r="GV1752" s="778"/>
      <c r="GW1752" s="778"/>
      <c r="GX1752" s="778"/>
      <c r="GY1752" s="778"/>
      <c r="GZ1752" s="778"/>
      <c r="HA1752" s="778"/>
      <c r="HB1752" s="778"/>
      <c r="HC1752" s="778"/>
      <c r="HD1752" s="778"/>
      <c r="HE1752" s="778"/>
      <c r="HF1752" s="778"/>
      <c r="HG1752" s="778"/>
      <c r="HH1752" s="778"/>
    </row>
    <row r="1753" spans="1:216" s="782" customFormat="1">
      <c r="A1753" s="779"/>
      <c r="B1753" s="780"/>
      <c r="C1753" s="780"/>
      <c r="D1753" s="780"/>
      <c r="E1753" s="780"/>
      <c r="F1753" s="780"/>
      <c r="G1753" s="780"/>
      <c r="H1753" s="780"/>
      <c r="I1753" s="780"/>
      <c r="J1753" s="780"/>
      <c r="K1753" s="780"/>
      <c r="L1753" s="780"/>
      <c r="M1753" s="780"/>
      <c r="N1753" s="780"/>
      <c r="O1753" s="780"/>
      <c r="P1753" s="780"/>
      <c r="Q1753" s="781"/>
      <c r="R1753" s="778"/>
      <c r="S1753" s="778"/>
      <c r="T1753" s="778"/>
      <c r="U1753" s="778"/>
      <c r="V1753" s="778"/>
      <c r="W1753" s="778"/>
      <c r="X1753" s="778"/>
      <c r="Y1753" s="778"/>
      <c r="Z1753" s="778"/>
      <c r="AA1753" s="778"/>
      <c r="AB1753" s="778"/>
      <c r="AC1753" s="778"/>
      <c r="AD1753" s="778"/>
      <c r="AE1753" s="778"/>
      <c r="AF1753" s="778"/>
      <c r="AG1753" s="778"/>
      <c r="AH1753" s="778"/>
      <c r="AI1753" s="778"/>
      <c r="AJ1753" s="778"/>
      <c r="AK1753" s="778"/>
      <c r="AL1753" s="778"/>
      <c r="AM1753" s="778"/>
      <c r="AN1753" s="778"/>
      <c r="AO1753" s="778"/>
      <c r="AP1753" s="778"/>
      <c r="AQ1753" s="778"/>
      <c r="AR1753" s="778"/>
      <c r="AS1753" s="778"/>
      <c r="AT1753" s="778"/>
      <c r="AU1753" s="778"/>
      <c r="AV1753" s="778"/>
      <c r="AW1753" s="778"/>
      <c r="AX1753" s="778"/>
      <c r="AY1753" s="778"/>
      <c r="AZ1753" s="778"/>
      <c r="BA1753" s="778"/>
      <c r="BB1753" s="778"/>
      <c r="BC1753" s="778"/>
      <c r="BD1753" s="778"/>
      <c r="BE1753" s="778"/>
      <c r="BF1753" s="778"/>
      <c r="BG1753" s="778"/>
      <c r="BH1753" s="778"/>
      <c r="BI1753" s="778"/>
      <c r="BJ1753" s="778"/>
      <c r="BK1753" s="778"/>
      <c r="BL1753" s="778"/>
      <c r="BM1753" s="778"/>
      <c r="BN1753" s="778"/>
      <c r="BO1753" s="778"/>
      <c r="BP1753" s="778"/>
      <c r="BQ1753" s="778"/>
      <c r="BR1753" s="778"/>
      <c r="BS1753" s="778"/>
      <c r="BT1753" s="778"/>
      <c r="BU1753" s="778"/>
      <c r="BV1753" s="778"/>
      <c r="BW1753" s="778"/>
      <c r="BX1753" s="778"/>
      <c r="BY1753" s="778"/>
      <c r="BZ1753" s="778"/>
      <c r="CA1753" s="778"/>
      <c r="CB1753" s="778"/>
      <c r="CC1753" s="778"/>
      <c r="CD1753" s="778"/>
      <c r="CE1753" s="778"/>
      <c r="CF1753" s="778"/>
      <c r="CG1753" s="778"/>
      <c r="CH1753" s="778"/>
      <c r="CI1753" s="778"/>
      <c r="CJ1753" s="778"/>
      <c r="CK1753" s="778"/>
      <c r="CL1753" s="778"/>
      <c r="CM1753" s="778"/>
      <c r="CN1753" s="778"/>
      <c r="CO1753" s="778"/>
      <c r="CP1753" s="778"/>
      <c r="CQ1753" s="778"/>
      <c r="CR1753" s="778"/>
      <c r="CS1753" s="778"/>
      <c r="CT1753" s="778"/>
      <c r="CU1753" s="778"/>
      <c r="CV1753" s="778"/>
      <c r="CW1753" s="778"/>
      <c r="CX1753" s="778"/>
      <c r="CY1753" s="778"/>
      <c r="CZ1753" s="778"/>
      <c r="DA1753" s="778"/>
      <c r="DB1753" s="778"/>
      <c r="DC1753" s="778"/>
      <c r="DD1753" s="778"/>
      <c r="DE1753" s="778"/>
      <c r="DF1753" s="778"/>
      <c r="DG1753" s="778"/>
      <c r="DH1753" s="778"/>
      <c r="DI1753" s="778"/>
      <c r="DJ1753" s="778"/>
      <c r="DK1753" s="778"/>
      <c r="DL1753" s="778"/>
      <c r="DM1753" s="778"/>
      <c r="DN1753" s="778"/>
      <c r="DO1753" s="778"/>
      <c r="DP1753" s="778"/>
      <c r="DQ1753" s="778"/>
      <c r="DR1753" s="778"/>
      <c r="DS1753" s="778"/>
      <c r="DT1753" s="778"/>
      <c r="DU1753" s="778"/>
      <c r="DV1753" s="778"/>
      <c r="DW1753" s="778"/>
      <c r="DX1753" s="778"/>
      <c r="DY1753" s="778"/>
      <c r="DZ1753" s="778"/>
      <c r="EA1753" s="778"/>
      <c r="EB1753" s="778"/>
      <c r="EC1753" s="778"/>
      <c r="ED1753" s="778"/>
      <c r="EE1753" s="778"/>
      <c r="EF1753" s="778"/>
      <c r="EG1753" s="778"/>
      <c r="EH1753" s="778"/>
      <c r="EI1753" s="778"/>
      <c r="EJ1753" s="778"/>
      <c r="EK1753" s="778"/>
      <c r="EL1753" s="778"/>
      <c r="EM1753" s="778"/>
      <c r="EN1753" s="778"/>
      <c r="EO1753" s="778"/>
      <c r="EP1753" s="778"/>
      <c r="EQ1753" s="778"/>
      <c r="ER1753" s="778"/>
      <c r="ES1753" s="778"/>
      <c r="ET1753" s="778"/>
      <c r="EU1753" s="778"/>
      <c r="EV1753" s="778"/>
      <c r="EW1753" s="778"/>
      <c r="EX1753" s="778"/>
      <c r="EY1753" s="778"/>
      <c r="EZ1753" s="778"/>
      <c r="FA1753" s="778"/>
      <c r="FB1753" s="778"/>
      <c r="FC1753" s="778"/>
      <c r="FD1753" s="778"/>
      <c r="FE1753" s="778"/>
      <c r="FF1753" s="778"/>
      <c r="FG1753" s="778"/>
      <c r="FH1753" s="778"/>
      <c r="FI1753" s="778"/>
      <c r="FJ1753" s="778"/>
      <c r="FK1753" s="778"/>
      <c r="FL1753" s="778"/>
      <c r="FM1753" s="778"/>
      <c r="FN1753" s="778"/>
      <c r="FO1753" s="778"/>
      <c r="FP1753" s="778"/>
      <c r="FQ1753" s="778"/>
      <c r="FR1753" s="778"/>
      <c r="FS1753" s="778"/>
      <c r="FT1753" s="778"/>
      <c r="FU1753" s="778"/>
      <c r="FV1753" s="778"/>
      <c r="FW1753" s="778"/>
      <c r="FX1753" s="778"/>
      <c r="FY1753" s="778"/>
      <c r="FZ1753" s="778"/>
      <c r="GA1753" s="778"/>
      <c r="GB1753" s="778"/>
      <c r="GC1753" s="778"/>
      <c r="GD1753" s="778"/>
      <c r="GE1753" s="778"/>
      <c r="GF1753" s="778"/>
      <c r="GG1753" s="778"/>
      <c r="GH1753" s="778"/>
      <c r="GI1753" s="778"/>
      <c r="GJ1753" s="778"/>
      <c r="GK1753" s="778"/>
      <c r="GL1753" s="778"/>
      <c r="GM1753" s="778"/>
      <c r="GN1753" s="778"/>
      <c r="GO1753" s="778"/>
      <c r="GP1753" s="778"/>
      <c r="GQ1753" s="778"/>
      <c r="GR1753" s="778"/>
      <c r="GS1753" s="778"/>
      <c r="GT1753" s="778"/>
      <c r="GU1753" s="778"/>
      <c r="GV1753" s="778"/>
      <c r="GW1753" s="778"/>
      <c r="GX1753" s="778"/>
      <c r="GY1753" s="778"/>
      <c r="GZ1753" s="778"/>
      <c r="HA1753" s="778"/>
      <c r="HB1753" s="778"/>
      <c r="HC1753" s="778"/>
      <c r="HD1753" s="778"/>
      <c r="HE1753" s="778"/>
      <c r="HF1753" s="778"/>
      <c r="HG1753" s="778"/>
      <c r="HH1753" s="778"/>
    </row>
    <row r="1754" spans="1:216" s="782" customFormat="1">
      <c r="A1754" s="779"/>
      <c r="B1754" s="780"/>
      <c r="C1754" s="780"/>
      <c r="D1754" s="780"/>
      <c r="E1754" s="780"/>
      <c r="F1754" s="780"/>
      <c r="G1754" s="780"/>
      <c r="H1754" s="780"/>
      <c r="I1754" s="780"/>
      <c r="J1754" s="780"/>
      <c r="K1754" s="780"/>
      <c r="L1754" s="780"/>
      <c r="M1754" s="780"/>
      <c r="N1754" s="780"/>
      <c r="O1754" s="780"/>
      <c r="P1754" s="780"/>
      <c r="Q1754" s="781"/>
      <c r="R1754" s="778"/>
      <c r="S1754" s="778"/>
      <c r="T1754" s="778"/>
      <c r="U1754" s="778"/>
      <c r="V1754" s="778"/>
      <c r="W1754" s="778"/>
      <c r="X1754" s="778"/>
      <c r="Y1754" s="778"/>
      <c r="Z1754" s="778"/>
      <c r="AA1754" s="778"/>
      <c r="AB1754" s="778"/>
      <c r="AC1754" s="778"/>
      <c r="AD1754" s="778"/>
      <c r="AE1754" s="778"/>
      <c r="AF1754" s="778"/>
      <c r="AG1754" s="778"/>
      <c r="AH1754" s="778"/>
      <c r="AI1754" s="778"/>
      <c r="AJ1754" s="778"/>
      <c r="AK1754" s="778"/>
      <c r="AL1754" s="778"/>
      <c r="AM1754" s="778"/>
      <c r="AN1754" s="778"/>
      <c r="AO1754" s="778"/>
      <c r="AP1754" s="778"/>
      <c r="AQ1754" s="778"/>
      <c r="AR1754" s="778"/>
      <c r="AS1754" s="778"/>
      <c r="AT1754" s="778"/>
      <c r="AU1754" s="778"/>
      <c r="AV1754" s="778"/>
      <c r="AW1754" s="778"/>
      <c r="AX1754" s="778"/>
      <c r="AY1754" s="778"/>
      <c r="AZ1754" s="778"/>
      <c r="BA1754" s="778"/>
      <c r="BB1754" s="778"/>
      <c r="BC1754" s="778"/>
      <c r="BD1754" s="778"/>
      <c r="BE1754" s="778"/>
      <c r="BF1754" s="778"/>
      <c r="BG1754" s="778"/>
      <c r="BH1754" s="778"/>
      <c r="BI1754" s="778"/>
      <c r="BJ1754" s="778"/>
      <c r="BK1754" s="778"/>
      <c r="BL1754" s="778"/>
      <c r="BM1754" s="778"/>
      <c r="BN1754" s="778"/>
      <c r="BO1754" s="778"/>
      <c r="BP1754" s="778"/>
      <c r="BQ1754" s="778"/>
      <c r="BR1754" s="778"/>
      <c r="BS1754" s="778"/>
      <c r="BT1754" s="778"/>
      <c r="BU1754" s="778"/>
      <c r="BV1754" s="778"/>
      <c r="BW1754" s="778"/>
      <c r="BX1754" s="778"/>
      <c r="BY1754" s="778"/>
      <c r="BZ1754" s="778"/>
      <c r="CA1754" s="778"/>
      <c r="CB1754" s="778"/>
      <c r="CC1754" s="778"/>
      <c r="CD1754" s="778"/>
      <c r="CE1754" s="778"/>
      <c r="CF1754" s="778"/>
      <c r="CG1754" s="778"/>
      <c r="CH1754" s="778"/>
      <c r="CI1754" s="778"/>
      <c r="CJ1754" s="778"/>
      <c r="CK1754" s="778"/>
      <c r="CL1754" s="778"/>
      <c r="CM1754" s="778"/>
      <c r="CN1754" s="778"/>
      <c r="CO1754" s="778"/>
      <c r="CP1754" s="778"/>
      <c r="CQ1754" s="778"/>
      <c r="CR1754" s="778"/>
      <c r="CS1754" s="778"/>
      <c r="CT1754" s="778"/>
      <c r="CU1754" s="778"/>
      <c r="CV1754" s="778"/>
      <c r="CW1754" s="778"/>
      <c r="CX1754" s="778"/>
      <c r="CY1754" s="778"/>
      <c r="CZ1754" s="778"/>
      <c r="DA1754" s="778"/>
      <c r="DB1754" s="778"/>
      <c r="DC1754" s="778"/>
      <c r="DD1754" s="778"/>
      <c r="DE1754" s="778"/>
      <c r="DF1754" s="778"/>
      <c r="DG1754" s="778"/>
      <c r="DH1754" s="778"/>
      <c r="DI1754" s="778"/>
      <c r="DJ1754" s="778"/>
      <c r="DK1754" s="778"/>
      <c r="DL1754" s="778"/>
      <c r="DM1754" s="778"/>
      <c r="DN1754" s="778"/>
      <c r="DO1754" s="778"/>
      <c r="DP1754" s="778"/>
      <c r="DQ1754" s="778"/>
      <c r="DR1754" s="778"/>
      <c r="DS1754" s="778"/>
      <c r="DT1754" s="778"/>
      <c r="DU1754" s="778"/>
      <c r="DV1754" s="778"/>
      <c r="DW1754" s="778"/>
      <c r="DX1754" s="778"/>
      <c r="DY1754" s="778"/>
      <c r="DZ1754" s="778"/>
      <c r="EA1754" s="778"/>
      <c r="EB1754" s="778"/>
      <c r="EC1754" s="778"/>
      <c r="ED1754" s="778"/>
      <c r="EE1754" s="778"/>
      <c r="EF1754" s="778"/>
      <c r="EG1754" s="778"/>
      <c r="EH1754" s="778"/>
      <c r="EI1754" s="778"/>
      <c r="EJ1754" s="778"/>
      <c r="EK1754" s="778"/>
      <c r="EL1754" s="778"/>
      <c r="EM1754" s="778"/>
      <c r="EN1754" s="778"/>
      <c r="EO1754" s="778"/>
      <c r="EP1754" s="778"/>
      <c r="EQ1754" s="778"/>
      <c r="ER1754" s="778"/>
      <c r="ES1754" s="778"/>
      <c r="ET1754" s="778"/>
      <c r="EU1754" s="778"/>
      <c r="EV1754" s="778"/>
      <c r="EW1754" s="778"/>
      <c r="EX1754" s="778"/>
      <c r="EY1754" s="778"/>
      <c r="EZ1754" s="778"/>
      <c r="FA1754" s="778"/>
      <c r="FB1754" s="778"/>
      <c r="FC1754" s="778"/>
      <c r="FD1754" s="778"/>
      <c r="FE1754" s="778"/>
      <c r="FF1754" s="778"/>
      <c r="FG1754" s="778"/>
      <c r="FH1754" s="778"/>
      <c r="FI1754" s="778"/>
      <c r="FJ1754" s="778"/>
      <c r="FK1754" s="778"/>
      <c r="FL1754" s="778"/>
      <c r="FM1754" s="778"/>
      <c r="FN1754" s="778"/>
      <c r="FO1754" s="778"/>
      <c r="FP1754" s="778"/>
      <c r="FQ1754" s="778"/>
      <c r="FR1754" s="778"/>
      <c r="FS1754" s="778"/>
      <c r="FT1754" s="778"/>
      <c r="FU1754" s="778"/>
      <c r="FV1754" s="778"/>
      <c r="FW1754" s="778"/>
      <c r="FX1754" s="778"/>
      <c r="FY1754" s="778"/>
      <c r="FZ1754" s="778"/>
      <c r="GA1754" s="778"/>
      <c r="GB1754" s="778"/>
      <c r="GC1754" s="778"/>
      <c r="GD1754" s="778"/>
      <c r="GE1754" s="778"/>
      <c r="GF1754" s="778"/>
      <c r="GG1754" s="778"/>
      <c r="GH1754" s="778"/>
      <c r="GI1754" s="778"/>
      <c r="GJ1754" s="778"/>
      <c r="GK1754" s="778"/>
      <c r="GL1754" s="778"/>
      <c r="GM1754" s="778"/>
      <c r="GN1754" s="778"/>
      <c r="GO1754" s="778"/>
      <c r="GP1754" s="778"/>
      <c r="GQ1754" s="778"/>
      <c r="GR1754" s="778"/>
      <c r="GS1754" s="778"/>
      <c r="GT1754" s="778"/>
      <c r="GU1754" s="778"/>
      <c r="GV1754" s="778"/>
      <c r="GW1754" s="778"/>
      <c r="GX1754" s="778"/>
      <c r="GY1754" s="778"/>
      <c r="GZ1754" s="778"/>
      <c r="HA1754" s="778"/>
      <c r="HB1754" s="778"/>
      <c r="HC1754" s="778"/>
      <c r="HD1754" s="778"/>
      <c r="HE1754" s="778"/>
      <c r="HF1754" s="778"/>
      <c r="HG1754" s="778"/>
      <c r="HH1754" s="778"/>
    </row>
    <row r="1755" spans="1:216" s="782" customFormat="1">
      <c r="A1755" s="779"/>
      <c r="B1755" s="780"/>
      <c r="C1755" s="780"/>
      <c r="D1755" s="780"/>
      <c r="E1755" s="780"/>
      <c r="F1755" s="780"/>
      <c r="G1755" s="780"/>
      <c r="H1755" s="780"/>
      <c r="I1755" s="780"/>
      <c r="J1755" s="780"/>
      <c r="K1755" s="780"/>
      <c r="L1755" s="780"/>
      <c r="M1755" s="780"/>
      <c r="N1755" s="780"/>
      <c r="O1755" s="780"/>
      <c r="P1755" s="780"/>
      <c r="Q1755" s="781"/>
      <c r="R1755" s="778"/>
      <c r="S1755" s="778"/>
      <c r="T1755" s="778"/>
      <c r="U1755" s="778"/>
      <c r="V1755" s="778"/>
      <c r="W1755" s="778"/>
      <c r="X1755" s="778"/>
      <c r="Y1755" s="778"/>
      <c r="Z1755" s="778"/>
      <c r="AA1755" s="778"/>
      <c r="AB1755" s="778"/>
      <c r="AC1755" s="778"/>
      <c r="AD1755" s="778"/>
      <c r="AE1755" s="778"/>
      <c r="AF1755" s="778"/>
      <c r="AG1755" s="778"/>
      <c r="AH1755" s="778"/>
      <c r="AI1755" s="778"/>
      <c r="AJ1755" s="778"/>
      <c r="AK1755" s="778"/>
      <c r="AL1755" s="778"/>
      <c r="AM1755" s="778"/>
      <c r="AN1755" s="778"/>
      <c r="AO1755" s="778"/>
      <c r="AP1755" s="778"/>
      <c r="AQ1755" s="778"/>
      <c r="AR1755" s="778"/>
      <c r="AS1755" s="778"/>
      <c r="AT1755" s="778"/>
      <c r="AU1755" s="778"/>
      <c r="AV1755" s="778"/>
      <c r="AW1755" s="778"/>
      <c r="AX1755" s="778"/>
      <c r="AY1755" s="778"/>
      <c r="AZ1755" s="778"/>
      <c r="BA1755" s="778"/>
      <c r="BB1755" s="778"/>
      <c r="BC1755" s="778"/>
      <c r="BD1755" s="778"/>
      <c r="BE1755" s="778"/>
      <c r="BF1755" s="778"/>
      <c r="BG1755" s="778"/>
      <c r="BH1755" s="778"/>
      <c r="BI1755" s="778"/>
      <c r="BJ1755" s="778"/>
      <c r="BK1755" s="778"/>
      <c r="BL1755" s="778"/>
      <c r="BM1755" s="778"/>
      <c r="BN1755" s="778"/>
      <c r="BO1755" s="778"/>
      <c r="BP1755" s="778"/>
      <c r="BQ1755" s="778"/>
      <c r="BR1755" s="778"/>
      <c r="BS1755" s="778"/>
      <c r="BT1755" s="778"/>
      <c r="BU1755" s="778"/>
      <c r="BV1755" s="778"/>
      <c r="BW1755" s="778"/>
      <c r="BX1755" s="778"/>
      <c r="BY1755" s="778"/>
      <c r="BZ1755" s="778"/>
      <c r="CA1755" s="778"/>
      <c r="CB1755" s="778"/>
      <c r="CC1755" s="778"/>
      <c r="CD1755" s="778"/>
      <c r="CE1755" s="778"/>
      <c r="CF1755" s="778"/>
      <c r="CG1755" s="778"/>
      <c r="CH1755" s="778"/>
      <c r="CI1755" s="778"/>
      <c r="CJ1755" s="778"/>
      <c r="CK1755" s="778"/>
      <c r="CL1755" s="778"/>
      <c r="CM1755" s="778"/>
      <c r="CN1755" s="778"/>
      <c r="CO1755" s="778"/>
      <c r="CP1755" s="778"/>
      <c r="CQ1755" s="778"/>
      <c r="CR1755" s="778"/>
      <c r="CS1755" s="778"/>
      <c r="CT1755" s="778"/>
      <c r="CU1755" s="778"/>
      <c r="CV1755" s="778"/>
      <c r="CW1755" s="778"/>
      <c r="CX1755" s="778"/>
      <c r="CY1755" s="778"/>
      <c r="CZ1755" s="778"/>
      <c r="DA1755" s="778"/>
      <c r="DB1755" s="778"/>
      <c r="DC1755" s="778"/>
      <c r="DD1755" s="778"/>
      <c r="DE1755" s="778"/>
      <c r="DF1755" s="778"/>
      <c r="DG1755" s="778"/>
      <c r="DH1755" s="778"/>
      <c r="DI1755" s="778"/>
      <c r="DJ1755" s="778"/>
      <c r="DK1755" s="778"/>
      <c r="DL1755" s="778"/>
      <c r="DM1755" s="778"/>
      <c r="DN1755" s="778"/>
      <c r="DO1755" s="778"/>
      <c r="DP1755" s="778"/>
      <c r="DQ1755" s="778"/>
      <c r="DR1755" s="778"/>
      <c r="DS1755" s="778"/>
      <c r="DT1755" s="778"/>
      <c r="DU1755" s="778"/>
      <c r="DV1755" s="778"/>
      <c r="DW1755" s="778"/>
      <c r="DX1755" s="778"/>
      <c r="DY1755" s="778"/>
      <c r="DZ1755" s="778"/>
      <c r="EA1755" s="778"/>
      <c r="EB1755" s="778"/>
      <c r="EC1755" s="778"/>
      <c r="ED1755" s="778"/>
      <c r="EE1755" s="778"/>
      <c r="EF1755" s="778"/>
      <c r="EG1755" s="778"/>
      <c r="EH1755" s="778"/>
      <c r="EI1755" s="778"/>
      <c r="EJ1755" s="778"/>
      <c r="EK1755" s="778"/>
      <c r="EL1755" s="778"/>
      <c r="EM1755" s="778"/>
      <c r="EN1755" s="778"/>
      <c r="EO1755" s="778"/>
      <c r="EP1755" s="778"/>
      <c r="EQ1755" s="778"/>
      <c r="ER1755" s="778"/>
      <c r="ES1755" s="778"/>
      <c r="ET1755" s="778"/>
      <c r="EU1755" s="778"/>
      <c r="EV1755" s="778"/>
      <c r="EW1755" s="778"/>
      <c r="EX1755" s="778"/>
      <c r="EY1755" s="778"/>
      <c r="EZ1755" s="778"/>
      <c r="FA1755" s="778"/>
      <c r="FB1755" s="778"/>
      <c r="FC1755" s="778"/>
      <c r="FD1755" s="778"/>
      <c r="FE1755" s="778"/>
      <c r="FF1755" s="778"/>
      <c r="FG1755" s="778"/>
      <c r="FH1755" s="778"/>
      <c r="FI1755" s="778"/>
      <c r="FJ1755" s="778"/>
      <c r="FK1755" s="778"/>
      <c r="FL1755" s="778"/>
      <c r="FM1755" s="778"/>
      <c r="FN1755" s="778"/>
      <c r="FO1755" s="778"/>
      <c r="FP1755" s="778"/>
      <c r="FQ1755" s="778"/>
      <c r="FR1755" s="778"/>
      <c r="FS1755" s="778"/>
      <c r="FT1755" s="778"/>
      <c r="FU1755" s="778"/>
      <c r="FV1755" s="778"/>
      <c r="FW1755" s="778"/>
      <c r="FX1755" s="778"/>
      <c r="FY1755" s="778"/>
      <c r="FZ1755" s="778"/>
      <c r="GA1755" s="778"/>
      <c r="GB1755" s="778"/>
      <c r="GC1755" s="778"/>
      <c r="GD1755" s="778"/>
      <c r="GE1755" s="778"/>
      <c r="GF1755" s="778"/>
      <c r="GG1755" s="778"/>
      <c r="GH1755" s="778"/>
      <c r="GI1755" s="778"/>
      <c r="GJ1755" s="778"/>
      <c r="GK1755" s="778"/>
      <c r="GL1755" s="778"/>
      <c r="GM1755" s="778"/>
      <c r="GN1755" s="778"/>
      <c r="GO1755" s="778"/>
      <c r="GP1755" s="778"/>
      <c r="GQ1755" s="778"/>
      <c r="GR1755" s="778"/>
      <c r="GS1755" s="778"/>
      <c r="GT1755" s="778"/>
      <c r="GU1755" s="778"/>
      <c r="GV1755" s="778"/>
      <c r="GW1755" s="778"/>
      <c r="GX1755" s="778"/>
      <c r="GY1755" s="778"/>
      <c r="GZ1755" s="778"/>
      <c r="HA1755" s="778"/>
      <c r="HB1755" s="778"/>
      <c r="HC1755" s="778"/>
      <c r="HD1755" s="778"/>
      <c r="HE1755" s="778"/>
      <c r="HF1755" s="778"/>
      <c r="HG1755" s="778"/>
      <c r="HH1755" s="778"/>
    </row>
    <row r="1756" spans="1:216" s="782" customFormat="1">
      <c r="A1756" s="779"/>
      <c r="B1756" s="780"/>
      <c r="C1756" s="780"/>
      <c r="D1756" s="780"/>
      <c r="E1756" s="780"/>
      <c r="F1756" s="780"/>
      <c r="G1756" s="780"/>
      <c r="H1756" s="780"/>
      <c r="I1756" s="780"/>
      <c r="J1756" s="780"/>
      <c r="K1756" s="780"/>
      <c r="L1756" s="780"/>
      <c r="M1756" s="780"/>
      <c r="N1756" s="780"/>
      <c r="O1756" s="780"/>
      <c r="P1756" s="780"/>
      <c r="Q1756" s="781"/>
      <c r="R1756" s="778"/>
      <c r="S1756" s="778"/>
      <c r="T1756" s="778"/>
      <c r="U1756" s="778"/>
      <c r="V1756" s="778"/>
      <c r="W1756" s="778"/>
      <c r="X1756" s="778"/>
      <c r="Y1756" s="778"/>
      <c r="Z1756" s="778"/>
      <c r="AA1756" s="778"/>
      <c r="AB1756" s="778"/>
      <c r="AC1756" s="778"/>
      <c r="AD1756" s="778"/>
      <c r="AE1756" s="778"/>
      <c r="AF1756" s="778"/>
      <c r="AG1756" s="778"/>
      <c r="AH1756" s="778"/>
      <c r="AI1756" s="778"/>
      <c r="AJ1756" s="778"/>
      <c r="AK1756" s="778"/>
      <c r="AL1756" s="778"/>
      <c r="AM1756" s="778"/>
      <c r="AN1756" s="778"/>
      <c r="AO1756" s="778"/>
      <c r="AP1756" s="778"/>
      <c r="AQ1756" s="778"/>
      <c r="AR1756" s="778"/>
      <c r="AS1756" s="778"/>
      <c r="AT1756" s="778"/>
      <c r="AU1756" s="778"/>
      <c r="AV1756" s="778"/>
      <c r="AW1756" s="778"/>
      <c r="AX1756" s="778"/>
      <c r="AY1756" s="778"/>
      <c r="AZ1756" s="778"/>
      <c r="BA1756" s="778"/>
      <c r="BB1756" s="778"/>
      <c r="BC1756" s="778"/>
      <c r="BD1756" s="778"/>
      <c r="BE1756" s="778"/>
      <c r="BF1756" s="778"/>
      <c r="BG1756" s="778"/>
      <c r="BH1756" s="778"/>
      <c r="BI1756" s="778"/>
      <c r="BJ1756" s="778"/>
      <c r="BK1756" s="778"/>
      <c r="BL1756" s="778"/>
      <c r="BM1756" s="778"/>
      <c r="BN1756" s="778"/>
      <c r="BO1756" s="778"/>
      <c r="BP1756" s="778"/>
      <c r="BQ1756" s="778"/>
      <c r="BR1756" s="778"/>
      <c r="BS1756" s="778"/>
      <c r="BT1756" s="778"/>
      <c r="BU1756" s="778"/>
      <c r="BV1756" s="778"/>
      <c r="BW1756" s="778"/>
      <c r="BX1756" s="778"/>
      <c r="BY1756" s="778"/>
      <c r="BZ1756" s="778"/>
      <c r="CA1756" s="778"/>
      <c r="CB1756" s="778"/>
      <c r="CC1756" s="778"/>
      <c r="CD1756" s="778"/>
      <c r="CE1756" s="778"/>
      <c r="CF1756" s="778"/>
      <c r="CG1756" s="778"/>
      <c r="CH1756" s="778"/>
      <c r="CI1756" s="778"/>
      <c r="CJ1756" s="778"/>
      <c r="CK1756" s="778"/>
      <c r="CL1756" s="778"/>
      <c r="CM1756" s="778"/>
      <c r="CN1756" s="778"/>
      <c r="CO1756" s="778"/>
      <c r="CP1756" s="778"/>
      <c r="CQ1756" s="778"/>
      <c r="CR1756" s="778"/>
      <c r="CS1756" s="778"/>
      <c r="CT1756" s="778"/>
      <c r="CU1756" s="778"/>
      <c r="CV1756" s="778"/>
      <c r="CW1756" s="778"/>
      <c r="CX1756" s="778"/>
      <c r="CY1756" s="778"/>
      <c r="CZ1756" s="778"/>
      <c r="DA1756" s="778"/>
      <c r="DB1756" s="778"/>
      <c r="DC1756" s="778"/>
      <c r="DD1756" s="778"/>
      <c r="DE1756" s="778"/>
      <c r="DF1756" s="778"/>
      <c r="DG1756" s="778"/>
      <c r="DH1756" s="778"/>
      <c r="DI1756" s="778"/>
      <c r="DJ1756" s="778"/>
      <c r="DK1756" s="778"/>
      <c r="DL1756" s="778"/>
      <c r="DM1756" s="778"/>
      <c r="DN1756" s="778"/>
      <c r="DO1756" s="778"/>
      <c r="DP1756" s="778"/>
      <c r="DQ1756" s="778"/>
      <c r="DR1756" s="778"/>
      <c r="DS1756" s="778"/>
      <c r="DT1756" s="778"/>
      <c r="DU1756" s="778"/>
      <c r="DV1756" s="778"/>
      <c r="DW1756" s="778"/>
      <c r="DX1756" s="778"/>
      <c r="DY1756" s="778"/>
      <c r="DZ1756" s="778"/>
      <c r="EA1756" s="778"/>
      <c r="EB1756" s="778"/>
      <c r="EC1756" s="778"/>
      <c r="ED1756" s="778"/>
      <c r="EE1756" s="778"/>
      <c r="EF1756" s="778"/>
      <c r="EG1756" s="778"/>
      <c r="EH1756" s="778"/>
      <c r="EI1756" s="778"/>
      <c r="EJ1756" s="778"/>
      <c r="EK1756" s="778"/>
      <c r="EL1756" s="778"/>
      <c r="EM1756" s="778"/>
      <c r="EN1756" s="778"/>
      <c r="EO1756" s="778"/>
      <c r="EP1756" s="778"/>
      <c r="EQ1756" s="778"/>
      <c r="ER1756" s="778"/>
      <c r="ES1756" s="778"/>
      <c r="ET1756" s="778"/>
      <c r="EU1756" s="778"/>
      <c r="EV1756" s="778"/>
      <c r="EW1756" s="778"/>
      <c r="EX1756" s="778"/>
      <c r="EY1756" s="778"/>
      <c r="EZ1756" s="778"/>
      <c r="FA1756" s="778"/>
      <c r="FB1756" s="778"/>
      <c r="FC1756" s="778"/>
      <c r="FD1756" s="778"/>
      <c r="FE1756" s="778"/>
      <c r="FF1756" s="778"/>
      <c r="FG1756" s="778"/>
      <c r="FH1756" s="778"/>
      <c r="FI1756" s="778"/>
      <c r="FJ1756" s="778"/>
      <c r="FK1756" s="778"/>
      <c r="FL1756" s="778"/>
      <c r="FM1756" s="778"/>
      <c r="FN1756" s="778"/>
      <c r="FO1756" s="778"/>
      <c r="FP1756" s="778"/>
      <c r="FQ1756" s="778"/>
      <c r="FR1756" s="778"/>
      <c r="FS1756" s="778"/>
      <c r="FT1756" s="778"/>
      <c r="FU1756" s="778"/>
      <c r="FV1756" s="778"/>
      <c r="FW1756" s="778"/>
      <c r="FX1756" s="778"/>
      <c r="FY1756" s="778"/>
      <c r="FZ1756" s="778"/>
      <c r="GA1756" s="778"/>
      <c r="GB1756" s="778"/>
      <c r="GC1756" s="778"/>
      <c r="GD1756" s="778"/>
      <c r="GE1756" s="778"/>
      <c r="GF1756" s="778"/>
      <c r="GG1756" s="778"/>
      <c r="GH1756" s="778"/>
      <c r="GI1756" s="778"/>
      <c r="GJ1756" s="778"/>
      <c r="GK1756" s="778"/>
      <c r="GL1756" s="778"/>
      <c r="GM1756" s="778"/>
      <c r="GN1756" s="778"/>
      <c r="GO1756" s="778"/>
      <c r="GP1756" s="778"/>
      <c r="GQ1756" s="778"/>
      <c r="GR1756" s="778"/>
      <c r="GS1756" s="778"/>
      <c r="GT1756" s="778"/>
      <c r="GU1756" s="778"/>
      <c r="GV1756" s="778"/>
      <c r="GW1756" s="778"/>
      <c r="GX1756" s="778"/>
      <c r="GY1756" s="778"/>
      <c r="GZ1756" s="778"/>
      <c r="HA1756" s="778"/>
      <c r="HB1756" s="778"/>
      <c r="HC1756" s="778"/>
      <c r="HD1756" s="778"/>
      <c r="HE1756" s="778"/>
      <c r="HF1756" s="778"/>
      <c r="HG1756" s="778"/>
      <c r="HH1756" s="778"/>
    </row>
    <row r="1757" spans="1:216" s="782" customFormat="1">
      <c r="A1757" s="779"/>
      <c r="B1757" s="780"/>
      <c r="C1757" s="780"/>
      <c r="D1757" s="780"/>
      <c r="E1757" s="780"/>
      <c r="F1757" s="780"/>
      <c r="G1757" s="780"/>
      <c r="H1757" s="780"/>
      <c r="I1757" s="780"/>
      <c r="J1757" s="780"/>
      <c r="K1757" s="780"/>
      <c r="L1757" s="780"/>
      <c r="M1757" s="780"/>
      <c r="N1757" s="780"/>
      <c r="O1757" s="780"/>
      <c r="P1757" s="780"/>
      <c r="Q1757" s="781"/>
      <c r="R1757" s="778"/>
      <c r="S1757" s="778"/>
      <c r="T1757" s="778"/>
      <c r="U1757" s="778"/>
      <c r="V1757" s="778"/>
      <c r="W1757" s="778"/>
      <c r="X1757" s="778"/>
      <c r="Y1757" s="778"/>
      <c r="Z1757" s="778"/>
      <c r="AA1757" s="778"/>
      <c r="AB1757" s="778"/>
      <c r="AC1757" s="778"/>
      <c r="AD1757" s="778"/>
      <c r="AE1757" s="778"/>
      <c r="AF1757" s="778"/>
      <c r="AG1757" s="778"/>
      <c r="AH1757" s="778"/>
      <c r="AI1757" s="778"/>
      <c r="AJ1757" s="778"/>
      <c r="AK1757" s="778"/>
      <c r="AL1757" s="778"/>
      <c r="AM1757" s="778"/>
      <c r="AN1757" s="778"/>
      <c r="AO1757" s="778"/>
      <c r="AP1757" s="778"/>
      <c r="AQ1757" s="778"/>
      <c r="AR1757" s="778"/>
      <c r="AS1757" s="778"/>
      <c r="AT1757" s="778"/>
      <c r="AU1757" s="778"/>
      <c r="AV1757" s="778"/>
      <c r="AW1757" s="778"/>
      <c r="AX1757" s="778"/>
      <c r="AY1757" s="778"/>
      <c r="AZ1757" s="778"/>
      <c r="BA1757" s="778"/>
      <c r="BB1757" s="778"/>
      <c r="BC1757" s="778"/>
      <c r="BD1757" s="778"/>
      <c r="BE1757" s="778"/>
      <c r="BF1757" s="778"/>
      <c r="BG1757" s="778"/>
      <c r="BH1757" s="778"/>
      <c r="BI1757" s="778"/>
      <c r="BJ1757" s="778"/>
      <c r="BK1757" s="778"/>
      <c r="BL1757" s="778"/>
      <c r="BM1757" s="778"/>
      <c r="BN1757" s="778"/>
      <c r="BO1757" s="778"/>
      <c r="BP1757" s="778"/>
      <c r="BQ1757" s="778"/>
      <c r="BR1757" s="778"/>
      <c r="BS1757" s="778"/>
      <c r="BT1757" s="778"/>
      <c r="BU1757" s="778"/>
      <c r="BV1757" s="778"/>
      <c r="BW1757" s="778"/>
      <c r="BX1757" s="778"/>
      <c r="BY1757" s="778"/>
      <c r="BZ1757" s="778"/>
      <c r="CA1757" s="778"/>
      <c r="CB1757" s="778"/>
      <c r="CC1757" s="778"/>
      <c r="CD1757" s="778"/>
      <c r="CE1757" s="778"/>
      <c r="CF1757" s="778"/>
      <c r="CG1757" s="778"/>
      <c r="CH1757" s="778"/>
      <c r="CI1757" s="778"/>
      <c r="CJ1757" s="778"/>
      <c r="CK1757" s="778"/>
      <c r="CL1757" s="778"/>
      <c r="CM1757" s="778"/>
      <c r="CN1757" s="778"/>
      <c r="CO1757" s="778"/>
      <c r="CP1757" s="778"/>
      <c r="CQ1757" s="778"/>
      <c r="CR1757" s="778"/>
      <c r="CS1757" s="778"/>
      <c r="CT1757" s="778"/>
      <c r="CU1757" s="778"/>
      <c r="CV1757" s="778"/>
      <c r="CW1757" s="778"/>
      <c r="CX1757" s="778"/>
      <c r="CY1757" s="778"/>
      <c r="CZ1757" s="778"/>
      <c r="DA1757" s="778"/>
      <c r="DB1757" s="778"/>
      <c r="DC1757" s="778"/>
      <c r="DD1757" s="778"/>
      <c r="DE1757" s="778"/>
      <c r="DF1757" s="778"/>
      <c r="DG1757" s="778"/>
      <c r="DH1757" s="778"/>
      <c r="DI1757" s="778"/>
      <c r="DJ1757" s="778"/>
      <c r="DK1757" s="778"/>
      <c r="DL1757" s="778"/>
      <c r="DM1757" s="778"/>
      <c r="DN1757" s="778"/>
      <c r="DO1757" s="778"/>
      <c r="DP1757" s="778"/>
      <c r="DQ1757" s="778"/>
      <c r="DR1757" s="778"/>
      <c r="DS1757" s="778"/>
      <c r="DT1757" s="778"/>
      <c r="DU1757" s="778"/>
      <c r="DV1757" s="778"/>
      <c r="DW1757" s="778"/>
      <c r="DX1757" s="778"/>
      <c r="DY1757" s="778"/>
      <c r="DZ1757" s="778"/>
      <c r="EA1757" s="778"/>
      <c r="EB1757" s="778"/>
      <c r="EC1757" s="778"/>
      <c r="ED1757" s="778"/>
      <c r="EE1757" s="778"/>
      <c r="EF1757" s="778"/>
      <c r="EG1757" s="778"/>
      <c r="EH1757" s="778"/>
      <c r="EI1757" s="778"/>
      <c r="EJ1757" s="778"/>
      <c r="EK1757" s="778"/>
      <c r="EL1757" s="778"/>
      <c r="EM1757" s="778"/>
      <c r="EN1757" s="778"/>
      <c r="EO1757" s="778"/>
      <c r="EP1757" s="778"/>
      <c r="EQ1757" s="778"/>
      <c r="ER1757" s="778"/>
      <c r="ES1757" s="778"/>
      <c r="ET1757" s="778"/>
      <c r="EU1757" s="778"/>
      <c r="EV1757" s="778"/>
      <c r="EW1757" s="778"/>
      <c r="EX1757" s="778"/>
      <c r="EY1757" s="778"/>
      <c r="EZ1757" s="778"/>
      <c r="FA1757" s="778"/>
      <c r="FB1757" s="778"/>
      <c r="FC1757" s="778"/>
      <c r="FD1757" s="778"/>
      <c r="FE1757" s="778"/>
      <c r="FF1757" s="778"/>
      <c r="FG1757" s="778"/>
      <c r="FH1757" s="778"/>
      <c r="FI1757" s="778"/>
      <c r="FJ1757" s="778"/>
      <c r="FK1757" s="778"/>
      <c r="FL1757" s="778"/>
      <c r="FM1757" s="778"/>
      <c r="FN1757" s="778"/>
      <c r="FO1757" s="778"/>
      <c r="FP1757" s="778"/>
      <c r="FQ1757" s="778"/>
      <c r="FR1757" s="778"/>
      <c r="FS1757" s="778"/>
      <c r="FT1757" s="778"/>
      <c r="FU1757" s="778"/>
      <c r="FV1757" s="778"/>
      <c r="FW1757" s="778"/>
      <c r="FX1757" s="778"/>
      <c r="FY1757" s="778"/>
      <c r="FZ1757" s="778"/>
      <c r="GA1757" s="778"/>
      <c r="GB1757" s="778"/>
      <c r="GC1757" s="778"/>
      <c r="GD1757" s="778"/>
      <c r="GE1757" s="778"/>
      <c r="GF1757" s="778"/>
      <c r="GG1757" s="778"/>
      <c r="GH1757" s="778"/>
      <c r="GI1757" s="778"/>
      <c r="GJ1757" s="778"/>
      <c r="GK1757" s="778"/>
      <c r="GL1757" s="778"/>
      <c r="GM1757" s="778"/>
      <c r="GN1757" s="778"/>
      <c r="GO1757" s="778"/>
      <c r="GP1757" s="778"/>
      <c r="GQ1757" s="778"/>
      <c r="GR1757" s="778"/>
      <c r="GS1757" s="778"/>
      <c r="GT1757" s="778"/>
      <c r="GU1757" s="778"/>
      <c r="GV1757" s="778"/>
      <c r="GW1757" s="778"/>
      <c r="GX1757" s="778"/>
      <c r="GY1757" s="778"/>
      <c r="GZ1757" s="778"/>
      <c r="HA1757" s="778"/>
      <c r="HB1757" s="778"/>
      <c r="HC1757" s="778"/>
      <c r="HD1757" s="778"/>
      <c r="HE1757" s="778"/>
      <c r="HF1757" s="778"/>
      <c r="HG1757" s="778"/>
      <c r="HH1757" s="778"/>
    </row>
    <row r="1758" spans="1:216" s="782" customFormat="1">
      <c r="A1758" s="779"/>
      <c r="B1758" s="780"/>
      <c r="C1758" s="780"/>
      <c r="D1758" s="780"/>
      <c r="E1758" s="780"/>
      <c r="F1758" s="780"/>
      <c r="G1758" s="780"/>
      <c r="H1758" s="780"/>
      <c r="I1758" s="780"/>
      <c r="J1758" s="780"/>
      <c r="K1758" s="780"/>
      <c r="L1758" s="780"/>
      <c r="M1758" s="780"/>
      <c r="N1758" s="780"/>
      <c r="O1758" s="780"/>
      <c r="P1758" s="780"/>
      <c r="Q1758" s="781"/>
      <c r="R1758" s="778"/>
      <c r="S1758" s="778"/>
      <c r="T1758" s="778"/>
      <c r="U1758" s="778"/>
      <c r="V1758" s="778"/>
      <c r="W1758" s="778"/>
      <c r="X1758" s="778"/>
      <c r="Y1758" s="778"/>
      <c r="Z1758" s="778"/>
      <c r="AA1758" s="778"/>
      <c r="AB1758" s="778"/>
      <c r="AC1758" s="778"/>
      <c r="AD1758" s="778"/>
      <c r="AE1758" s="778"/>
      <c r="AF1758" s="778"/>
      <c r="AG1758" s="778"/>
      <c r="AH1758" s="778"/>
      <c r="AI1758" s="778"/>
      <c r="AJ1758" s="778"/>
      <c r="AK1758" s="778"/>
      <c r="AL1758" s="778"/>
      <c r="AM1758" s="778"/>
      <c r="AN1758" s="778"/>
      <c r="AO1758" s="778"/>
      <c r="AP1758" s="778"/>
      <c r="AQ1758" s="778"/>
      <c r="AR1758" s="778"/>
      <c r="AS1758" s="778"/>
      <c r="AT1758" s="778"/>
      <c r="AU1758" s="778"/>
      <c r="AV1758" s="778"/>
      <c r="AW1758" s="778"/>
      <c r="AX1758" s="778"/>
      <c r="AY1758" s="778"/>
      <c r="AZ1758" s="778"/>
      <c r="BA1758" s="778"/>
      <c r="BB1758" s="778"/>
      <c r="BC1758" s="778"/>
      <c r="BD1758" s="778"/>
      <c r="BE1758" s="778"/>
      <c r="BF1758" s="778"/>
      <c r="BG1758" s="778"/>
      <c r="BH1758" s="778"/>
      <c r="BI1758" s="778"/>
      <c r="BJ1758" s="778"/>
      <c r="BK1758" s="778"/>
      <c r="BL1758" s="778"/>
      <c r="BM1758" s="778"/>
      <c r="BN1758" s="778"/>
      <c r="BO1758" s="778"/>
      <c r="BP1758" s="778"/>
      <c r="BQ1758" s="778"/>
      <c r="BR1758" s="778"/>
      <c r="BS1758" s="778"/>
      <c r="BT1758" s="778"/>
      <c r="BU1758" s="778"/>
      <c r="BV1758" s="778"/>
      <c r="BW1758" s="778"/>
      <c r="BX1758" s="778"/>
      <c r="BY1758" s="778"/>
      <c r="BZ1758" s="778"/>
      <c r="CA1758" s="778"/>
      <c r="CB1758" s="778"/>
      <c r="CC1758" s="778"/>
      <c r="CD1758" s="778"/>
      <c r="CE1758" s="778"/>
      <c r="CF1758" s="778"/>
      <c r="CG1758" s="778"/>
      <c r="CH1758" s="778"/>
      <c r="CI1758" s="778"/>
      <c r="CJ1758" s="778"/>
      <c r="CK1758" s="778"/>
      <c r="CL1758" s="778"/>
      <c r="CM1758" s="778"/>
      <c r="CN1758" s="778"/>
      <c r="CO1758" s="778"/>
      <c r="CP1758" s="778"/>
      <c r="CQ1758" s="778"/>
      <c r="CR1758" s="778"/>
      <c r="CS1758" s="778"/>
      <c r="CT1758" s="778"/>
      <c r="CU1758" s="778"/>
      <c r="CV1758" s="778"/>
      <c r="CW1758" s="778"/>
      <c r="CX1758" s="778"/>
      <c r="CY1758" s="778"/>
      <c r="CZ1758" s="778"/>
      <c r="DA1758" s="778"/>
      <c r="DB1758" s="778"/>
      <c r="DC1758" s="778"/>
      <c r="DD1758" s="778"/>
      <c r="DE1758" s="778"/>
      <c r="DF1758" s="778"/>
      <c r="DG1758" s="778"/>
      <c r="DH1758" s="778"/>
      <c r="DI1758" s="778"/>
      <c r="DJ1758" s="778"/>
      <c r="DK1758" s="778"/>
      <c r="DL1758" s="778"/>
      <c r="DM1758" s="778"/>
      <c r="DN1758" s="778"/>
      <c r="DO1758" s="778"/>
      <c r="DP1758" s="778"/>
      <c r="DQ1758" s="778"/>
      <c r="DR1758" s="778"/>
      <c r="DS1758" s="778"/>
      <c r="DT1758" s="778"/>
      <c r="DU1758" s="778"/>
      <c r="DV1758" s="778"/>
      <c r="DW1758" s="778"/>
      <c r="DX1758" s="778"/>
      <c r="DY1758" s="778"/>
      <c r="DZ1758" s="778"/>
      <c r="EA1758" s="778"/>
      <c r="EB1758" s="778"/>
      <c r="EC1758" s="778"/>
      <c r="ED1758" s="778"/>
      <c r="EE1758" s="778"/>
      <c r="EF1758" s="778"/>
      <c r="EG1758" s="778"/>
      <c r="EH1758" s="778"/>
      <c r="EI1758" s="778"/>
      <c r="EJ1758" s="778"/>
      <c r="EK1758" s="778"/>
      <c r="EL1758" s="778"/>
      <c r="EM1758" s="778"/>
      <c r="EN1758" s="778"/>
      <c r="EO1758" s="778"/>
      <c r="EP1758" s="778"/>
      <c r="EQ1758" s="778"/>
      <c r="ER1758" s="778"/>
      <c r="ES1758" s="778"/>
      <c r="ET1758" s="778"/>
      <c r="EU1758" s="778"/>
      <c r="EV1758" s="778"/>
      <c r="EW1758" s="778"/>
      <c r="EX1758" s="778"/>
      <c r="EY1758" s="778"/>
      <c r="EZ1758" s="778"/>
      <c r="FA1758" s="778"/>
      <c r="FB1758" s="778"/>
      <c r="FC1758" s="778"/>
      <c r="FD1758" s="778"/>
      <c r="FE1758" s="778"/>
      <c r="FF1758" s="778"/>
      <c r="FG1758" s="778"/>
      <c r="FH1758" s="778"/>
      <c r="FI1758" s="778"/>
      <c r="FJ1758" s="778"/>
      <c r="FK1758" s="778"/>
      <c r="FL1758" s="778"/>
      <c r="FM1758" s="778"/>
      <c r="FN1758" s="778"/>
      <c r="FO1758" s="778"/>
      <c r="FP1758" s="778"/>
      <c r="FQ1758" s="778"/>
      <c r="FR1758" s="778"/>
      <c r="FS1758" s="778"/>
      <c r="FT1758" s="778"/>
      <c r="FU1758" s="778"/>
      <c r="FV1758" s="778"/>
      <c r="FW1758" s="778"/>
      <c r="FX1758" s="778"/>
      <c r="FY1758" s="778"/>
      <c r="FZ1758" s="778"/>
      <c r="GA1758" s="778"/>
      <c r="GB1758" s="778"/>
      <c r="GC1758" s="778"/>
      <c r="GD1758" s="778"/>
      <c r="GE1758" s="778"/>
      <c r="GF1758" s="778"/>
      <c r="GG1758" s="778"/>
      <c r="GH1758" s="778"/>
      <c r="GI1758" s="778"/>
      <c r="GJ1758" s="778"/>
      <c r="GK1758" s="778"/>
      <c r="GL1758" s="778"/>
      <c r="GM1758" s="778"/>
      <c r="GN1758" s="778"/>
      <c r="GO1758" s="778"/>
      <c r="GP1758" s="778"/>
      <c r="GQ1758" s="778"/>
      <c r="GR1758" s="778"/>
      <c r="GS1758" s="778"/>
      <c r="GT1758" s="778"/>
      <c r="GU1758" s="778"/>
      <c r="GV1758" s="778"/>
      <c r="GW1758" s="778"/>
      <c r="GX1758" s="778"/>
      <c r="GY1758" s="778"/>
      <c r="GZ1758" s="778"/>
      <c r="HA1758" s="778"/>
      <c r="HB1758" s="778"/>
      <c r="HC1758" s="778"/>
      <c r="HD1758" s="778"/>
      <c r="HE1758" s="778"/>
      <c r="HF1758" s="778"/>
      <c r="HG1758" s="778"/>
      <c r="HH1758" s="778"/>
    </row>
    <row r="1759" spans="1:216" s="782" customFormat="1">
      <c r="A1759" s="779"/>
      <c r="B1759" s="780"/>
      <c r="C1759" s="780"/>
      <c r="D1759" s="780"/>
      <c r="E1759" s="780"/>
      <c r="F1759" s="780"/>
      <c r="G1759" s="780"/>
      <c r="H1759" s="780"/>
      <c r="I1759" s="780"/>
      <c r="J1759" s="780"/>
      <c r="K1759" s="780"/>
      <c r="L1759" s="780"/>
      <c r="M1759" s="780"/>
      <c r="N1759" s="780"/>
      <c r="O1759" s="780"/>
      <c r="P1759" s="780"/>
      <c r="Q1759" s="781"/>
      <c r="R1759" s="778"/>
      <c r="S1759" s="778"/>
      <c r="T1759" s="778"/>
      <c r="U1759" s="778"/>
      <c r="V1759" s="778"/>
      <c r="W1759" s="778"/>
      <c r="X1759" s="778"/>
      <c r="Y1759" s="778"/>
      <c r="Z1759" s="778"/>
      <c r="AA1759" s="778"/>
      <c r="AB1759" s="778"/>
      <c r="AC1759" s="778"/>
      <c r="AD1759" s="778"/>
      <c r="AE1759" s="778"/>
      <c r="AF1759" s="778"/>
      <c r="AG1759" s="778"/>
      <c r="AH1759" s="778"/>
      <c r="AI1759" s="778"/>
      <c r="AJ1759" s="778"/>
      <c r="AK1759" s="778"/>
      <c r="AL1759" s="778"/>
      <c r="AM1759" s="778"/>
      <c r="AN1759" s="778"/>
      <c r="AO1759" s="778"/>
      <c r="AP1759" s="778"/>
      <c r="AQ1759" s="778"/>
      <c r="AR1759" s="778"/>
      <c r="AS1759" s="778"/>
      <c r="AT1759" s="778"/>
      <c r="AU1759" s="778"/>
      <c r="AV1759" s="778"/>
      <c r="AW1759" s="778"/>
      <c r="AX1759" s="778"/>
      <c r="AY1759" s="778"/>
      <c r="AZ1759" s="778"/>
      <c r="BA1759" s="778"/>
      <c r="BB1759" s="778"/>
      <c r="BC1759" s="778"/>
      <c r="BD1759" s="778"/>
      <c r="BE1759" s="778"/>
      <c r="BF1759" s="778"/>
      <c r="BG1759" s="778"/>
      <c r="BH1759" s="778"/>
      <c r="BI1759" s="778"/>
      <c r="BJ1759" s="778"/>
      <c r="BK1759" s="778"/>
      <c r="BL1759" s="778"/>
      <c r="BM1759" s="778"/>
      <c r="BN1759" s="778"/>
      <c r="BO1759" s="778"/>
      <c r="BP1759" s="778"/>
      <c r="BQ1759" s="778"/>
      <c r="BR1759" s="778"/>
      <c r="BS1759" s="778"/>
      <c r="BT1759" s="778"/>
      <c r="BU1759" s="778"/>
      <c r="BV1759" s="778"/>
      <c r="BW1759" s="778"/>
      <c r="BX1759" s="778"/>
      <c r="BY1759" s="778"/>
      <c r="BZ1759" s="778"/>
      <c r="CA1759" s="778"/>
      <c r="CB1759" s="778"/>
      <c r="CC1759" s="778"/>
      <c r="CD1759" s="778"/>
      <c r="CE1759" s="778"/>
      <c r="CF1759" s="778"/>
      <c r="CG1759" s="778"/>
      <c r="CH1759" s="778"/>
      <c r="CI1759" s="778"/>
      <c r="CJ1759" s="778"/>
      <c r="CK1759" s="778"/>
      <c r="CL1759" s="778"/>
      <c r="CM1759" s="778"/>
      <c r="CN1759" s="778"/>
      <c r="CO1759" s="778"/>
      <c r="CP1759" s="778"/>
      <c r="CQ1759" s="778"/>
      <c r="CR1759" s="778"/>
      <c r="CS1759" s="778"/>
      <c r="CT1759" s="778"/>
      <c r="CU1759" s="778"/>
      <c r="CV1759" s="778"/>
      <c r="CW1759" s="778"/>
      <c r="CX1759" s="778"/>
      <c r="CY1759" s="778"/>
      <c r="CZ1759" s="778"/>
      <c r="DA1759" s="778"/>
      <c r="DB1759" s="778"/>
      <c r="DC1759" s="778"/>
      <c r="DD1759" s="778"/>
      <c r="DE1759" s="778"/>
      <c r="DF1759" s="778"/>
      <c r="DG1759" s="778"/>
      <c r="DH1759" s="778"/>
      <c r="DI1759" s="778"/>
      <c r="DJ1759" s="778"/>
      <c r="DK1759" s="778"/>
      <c r="DL1759" s="778"/>
      <c r="DM1759" s="778"/>
      <c r="DN1759" s="778"/>
      <c r="DO1759" s="778"/>
      <c r="DP1759" s="778"/>
      <c r="DQ1759" s="778"/>
      <c r="DR1759" s="778"/>
      <c r="DS1759" s="778"/>
      <c r="DT1759" s="778"/>
      <c r="DU1759" s="778"/>
      <c r="DV1759" s="778"/>
      <c r="DW1759" s="778"/>
      <c r="DX1759" s="778"/>
      <c r="DY1759" s="778"/>
      <c r="DZ1759" s="778"/>
      <c r="EA1759" s="778"/>
      <c r="EB1759" s="778"/>
      <c r="EC1759" s="778"/>
      <c r="ED1759" s="778"/>
      <c r="EE1759" s="778"/>
      <c r="EF1759" s="778"/>
      <c r="EG1759" s="778"/>
      <c r="EH1759" s="778"/>
      <c r="EI1759" s="778"/>
      <c r="EJ1759" s="778"/>
      <c r="EK1759" s="778"/>
      <c r="EL1759" s="778"/>
      <c r="EM1759" s="778"/>
      <c r="EN1759" s="778"/>
      <c r="EO1759" s="778"/>
      <c r="EP1759" s="778"/>
      <c r="EQ1759" s="778"/>
      <c r="ER1759" s="778"/>
      <c r="ES1759" s="778"/>
      <c r="ET1759" s="778"/>
      <c r="EU1759" s="778"/>
      <c r="EV1759" s="778"/>
      <c r="EW1759" s="778"/>
      <c r="EX1759" s="778"/>
      <c r="EY1759" s="778"/>
      <c r="EZ1759" s="778"/>
      <c r="FA1759" s="778"/>
      <c r="FB1759" s="778"/>
      <c r="FC1759" s="778"/>
      <c r="FD1759" s="778"/>
      <c r="FE1759" s="778"/>
      <c r="FF1759" s="778"/>
      <c r="FG1759" s="778"/>
      <c r="FH1759" s="778"/>
      <c r="FI1759" s="778"/>
      <c r="FJ1759" s="778"/>
      <c r="FK1759" s="778"/>
      <c r="FL1759" s="778"/>
      <c r="FM1759" s="778"/>
      <c r="FN1759" s="778"/>
      <c r="FO1759" s="778"/>
      <c r="FP1759" s="778"/>
      <c r="FQ1759" s="778"/>
      <c r="FR1759" s="778"/>
      <c r="FS1759" s="778"/>
      <c r="FT1759" s="778"/>
      <c r="FU1759" s="778"/>
      <c r="FV1759" s="778"/>
      <c r="FW1759" s="778"/>
      <c r="FX1759" s="778"/>
      <c r="FY1759" s="778"/>
      <c r="FZ1759" s="778"/>
      <c r="GA1759" s="778"/>
      <c r="GB1759" s="778"/>
      <c r="GC1759" s="778"/>
      <c r="GD1759" s="778"/>
      <c r="GE1759" s="778"/>
      <c r="GF1759" s="778"/>
      <c r="GG1759" s="778"/>
      <c r="GH1759" s="778"/>
      <c r="GI1759" s="778"/>
      <c r="GJ1759" s="778"/>
      <c r="GK1759" s="778"/>
      <c r="GL1759" s="778"/>
      <c r="GM1759" s="778"/>
      <c r="GN1759" s="778"/>
      <c r="GO1759" s="778"/>
      <c r="GP1759" s="778"/>
      <c r="GQ1759" s="778"/>
      <c r="GR1759" s="778"/>
      <c r="GS1759" s="778"/>
      <c r="GT1759" s="778"/>
      <c r="GU1759" s="778"/>
      <c r="GV1759" s="778"/>
      <c r="GW1759" s="778"/>
      <c r="GX1759" s="778"/>
      <c r="GY1759" s="778"/>
      <c r="GZ1759" s="778"/>
      <c r="HA1759" s="778"/>
      <c r="HB1759" s="778"/>
      <c r="HC1759" s="778"/>
      <c r="HD1759" s="778"/>
      <c r="HE1759" s="778"/>
      <c r="HF1759" s="778"/>
      <c r="HG1759" s="778"/>
      <c r="HH1759" s="778"/>
    </row>
    <row r="1760" spans="1:216" s="782" customFormat="1">
      <c r="A1760" s="779"/>
      <c r="B1760" s="780"/>
      <c r="C1760" s="780"/>
      <c r="D1760" s="780"/>
      <c r="E1760" s="780"/>
      <c r="F1760" s="780"/>
      <c r="G1760" s="780"/>
      <c r="H1760" s="780"/>
      <c r="I1760" s="780"/>
      <c r="J1760" s="780"/>
      <c r="K1760" s="780"/>
      <c r="L1760" s="780"/>
      <c r="M1760" s="780"/>
      <c r="N1760" s="780"/>
      <c r="O1760" s="780"/>
      <c r="P1760" s="780"/>
      <c r="Q1760" s="781"/>
      <c r="R1760" s="778"/>
      <c r="S1760" s="778"/>
      <c r="T1760" s="778"/>
      <c r="U1760" s="778"/>
      <c r="V1760" s="778"/>
      <c r="W1760" s="778"/>
      <c r="X1760" s="778"/>
      <c r="Y1760" s="778"/>
      <c r="Z1760" s="778"/>
      <c r="AA1760" s="778"/>
      <c r="AB1760" s="778"/>
      <c r="AC1760" s="778"/>
      <c r="AD1760" s="778"/>
      <c r="AE1760" s="778"/>
      <c r="AF1760" s="778"/>
      <c r="AG1760" s="778"/>
      <c r="AH1760" s="778"/>
      <c r="AI1760" s="778"/>
      <c r="AJ1760" s="778"/>
      <c r="AK1760" s="778"/>
      <c r="AL1760" s="778"/>
      <c r="AM1760" s="778"/>
      <c r="AN1760" s="778"/>
      <c r="AO1760" s="778"/>
      <c r="AP1760" s="778"/>
      <c r="AQ1760" s="778"/>
      <c r="AR1760" s="778"/>
      <c r="AS1760" s="778"/>
      <c r="AT1760" s="778"/>
      <c r="AU1760" s="778"/>
      <c r="AV1760" s="778"/>
      <c r="AW1760" s="778"/>
      <c r="AX1760" s="778"/>
      <c r="AY1760" s="778"/>
      <c r="AZ1760" s="778"/>
      <c r="BA1760" s="778"/>
      <c r="BB1760" s="778"/>
      <c r="BC1760" s="778"/>
      <c r="BD1760" s="778"/>
      <c r="BE1760" s="778"/>
      <c r="BF1760" s="778"/>
      <c r="BG1760" s="778"/>
      <c r="BH1760" s="778"/>
      <c r="BI1760" s="778"/>
      <c r="BJ1760" s="778"/>
      <c r="BK1760" s="778"/>
      <c r="BL1760" s="778"/>
      <c r="BM1760" s="778"/>
      <c r="BN1760" s="778"/>
      <c r="BO1760" s="778"/>
      <c r="BP1760" s="778"/>
      <c r="BQ1760" s="778"/>
      <c r="BR1760" s="778"/>
      <c r="BS1760" s="778"/>
      <c r="BT1760" s="778"/>
      <c r="BU1760" s="778"/>
      <c r="BV1760" s="778"/>
      <c r="BW1760" s="778"/>
      <c r="BX1760" s="778"/>
      <c r="BY1760" s="778"/>
      <c r="BZ1760" s="778"/>
      <c r="CA1760" s="778"/>
      <c r="CB1760" s="778"/>
      <c r="CC1760" s="778"/>
      <c r="CD1760" s="778"/>
      <c r="CE1760" s="778"/>
      <c r="CF1760" s="778"/>
      <c r="CG1760" s="778"/>
      <c r="CH1760" s="778"/>
      <c r="CI1760" s="778"/>
      <c r="CJ1760" s="778"/>
      <c r="CK1760" s="778"/>
      <c r="CL1760" s="778"/>
      <c r="CM1760" s="778"/>
      <c r="CN1760" s="778"/>
      <c r="CO1760" s="778"/>
      <c r="CP1760" s="778"/>
      <c r="CQ1760" s="778"/>
      <c r="CR1760" s="778"/>
      <c r="CS1760" s="778"/>
      <c r="CT1760" s="778"/>
      <c r="CU1760" s="778"/>
      <c r="CV1760" s="778"/>
      <c r="CW1760" s="778"/>
      <c r="CX1760" s="778"/>
      <c r="CY1760" s="778"/>
      <c r="CZ1760" s="778"/>
      <c r="DA1760" s="778"/>
      <c r="DB1760" s="778"/>
      <c r="DC1760" s="778"/>
      <c r="DD1760" s="778"/>
      <c r="DE1760" s="778"/>
      <c r="DF1760" s="778"/>
      <c r="DG1760" s="778"/>
      <c r="DH1760" s="778"/>
      <c r="DI1760" s="778"/>
      <c r="DJ1760" s="778"/>
      <c r="DK1760" s="778"/>
      <c r="DL1760" s="778"/>
      <c r="DM1760" s="778"/>
      <c r="DN1760" s="778"/>
      <c r="DO1760" s="778"/>
      <c r="DP1760" s="778"/>
      <c r="DQ1760" s="778"/>
      <c r="DR1760" s="778"/>
      <c r="DS1760" s="778"/>
      <c r="DT1760" s="778"/>
      <c r="DU1760" s="778"/>
      <c r="DV1760" s="778"/>
      <c r="DW1760" s="778"/>
      <c r="DX1760" s="778"/>
      <c r="DY1760" s="778"/>
      <c r="DZ1760" s="778"/>
      <c r="EA1760" s="778"/>
      <c r="EB1760" s="778"/>
      <c r="EC1760" s="778"/>
      <c r="ED1760" s="778"/>
      <c r="EE1760" s="778"/>
      <c r="EF1760" s="778"/>
      <c r="EG1760" s="778"/>
      <c r="EH1760" s="778"/>
      <c r="EI1760" s="778"/>
      <c r="EJ1760" s="778"/>
      <c r="EK1760" s="778"/>
      <c r="EL1760" s="778"/>
      <c r="EM1760" s="778"/>
      <c r="EN1760" s="778"/>
      <c r="EO1760" s="778"/>
      <c r="EP1760" s="778"/>
      <c r="EQ1760" s="778"/>
      <c r="ER1760" s="778"/>
      <c r="ES1760" s="778"/>
      <c r="ET1760" s="778"/>
      <c r="EU1760" s="778"/>
      <c r="EV1760" s="778"/>
      <c r="EW1760" s="778"/>
      <c r="EX1760" s="778"/>
      <c r="EY1760" s="778"/>
      <c r="EZ1760" s="778"/>
      <c r="FA1760" s="778"/>
      <c r="FB1760" s="778"/>
      <c r="FC1760" s="778"/>
      <c r="FD1760" s="778"/>
      <c r="FE1760" s="778"/>
      <c r="FF1760" s="778"/>
      <c r="FG1760" s="778"/>
      <c r="FH1760" s="778"/>
      <c r="FI1760" s="778"/>
      <c r="FJ1760" s="778"/>
      <c r="FK1760" s="778"/>
      <c r="FL1760" s="778"/>
      <c r="FM1760" s="778"/>
      <c r="FN1760" s="778"/>
      <c r="FO1760" s="778"/>
      <c r="FP1760" s="778"/>
      <c r="FQ1760" s="778"/>
      <c r="FR1760" s="778"/>
      <c r="FS1760" s="778"/>
      <c r="FT1760" s="778"/>
      <c r="FU1760" s="778"/>
      <c r="FV1760" s="778"/>
      <c r="FW1760" s="778"/>
      <c r="FX1760" s="778"/>
      <c r="FY1760" s="778"/>
      <c r="FZ1760" s="778"/>
      <c r="GA1760" s="778"/>
      <c r="GB1760" s="778"/>
      <c r="GC1760" s="778"/>
      <c r="GD1760" s="778"/>
      <c r="GE1760" s="778"/>
      <c r="GF1760" s="778"/>
      <c r="GG1760" s="778"/>
      <c r="GH1760" s="778"/>
      <c r="GI1760" s="778"/>
      <c r="GJ1760" s="778"/>
      <c r="GK1760" s="778"/>
      <c r="GL1760" s="778"/>
      <c r="GM1760" s="778"/>
      <c r="GN1760" s="778"/>
      <c r="GO1760" s="778"/>
      <c r="GP1760" s="778"/>
      <c r="GQ1760" s="778"/>
      <c r="GR1760" s="778"/>
      <c r="GS1760" s="778"/>
      <c r="GT1760" s="778"/>
      <c r="GU1760" s="778"/>
      <c r="GV1760" s="778"/>
      <c r="GW1760" s="778"/>
      <c r="GX1760" s="778"/>
      <c r="GY1760" s="778"/>
      <c r="GZ1760" s="778"/>
      <c r="HA1760" s="778"/>
      <c r="HB1760" s="778"/>
      <c r="HC1760" s="778"/>
      <c r="HD1760" s="778"/>
      <c r="HE1760" s="778"/>
      <c r="HF1760" s="778"/>
      <c r="HG1760" s="778"/>
      <c r="HH1760" s="778"/>
    </row>
    <row r="1761" spans="1:216" s="782" customFormat="1">
      <c r="A1761" s="779"/>
      <c r="B1761" s="780"/>
      <c r="C1761" s="780"/>
      <c r="D1761" s="780"/>
      <c r="E1761" s="780"/>
      <c r="F1761" s="780"/>
      <c r="G1761" s="780"/>
      <c r="H1761" s="780"/>
      <c r="I1761" s="780"/>
      <c r="J1761" s="780"/>
      <c r="K1761" s="780"/>
      <c r="L1761" s="780"/>
      <c r="M1761" s="780"/>
      <c r="N1761" s="780"/>
      <c r="O1761" s="780"/>
      <c r="P1761" s="780"/>
      <c r="Q1761" s="781"/>
      <c r="R1761" s="778"/>
      <c r="S1761" s="778"/>
      <c r="T1761" s="778"/>
      <c r="U1761" s="778"/>
      <c r="V1761" s="778"/>
      <c r="W1761" s="778"/>
      <c r="X1761" s="778"/>
      <c r="Y1761" s="778"/>
      <c r="Z1761" s="778"/>
      <c r="AA1761" s="778"/>
      <c r="AB1761" s="778"/>
      <c r="AC1761" s="778"/>
      <c r="AD1761" s="778"/>
      <c r="AE1761" s="778"/>
      <c r="AF1761" s="778"/>
      <c r="AG1761" s="778"/>
      <c r="AH1761" s="778"/>
      <c r="AI1761" s="778"/>
      <c r="AJ1761" s="778"/>
      <c r="AK1761" s="778"/>
      <c r="AL1761" s="778"/>
      <c r="AM1761" s="778"/>
      <c r="AN1761" s="778"/>
      <c r="AO1761" s="778"/>
      <c r="AP1761" s="778"/>
      <c r="AQ1761" s="778"/>
      <c r="AR1761" s="778"/>
      <c r="AS1761" s="778"/>
      <c r="AT1761" s="778"/>
      <c r="AU1761" s="778"/>
      <c r="AV1761" s="778"/>
      <c r="AW1761" s="778"/>
      <c r="AX1761" s="778"/>
      <c r="AY1761" s="778"/>
      <c r="AZ1761" s="778"/>
      <c r="BA1761" s="778"/>
      <c r="BB1761" s="778"/>
      <c r="BC1761" s="778"/>
      <c r="BD1761" s="778"/>
      <c r="BE1761" s="778"/>
      <c r="BF1761" s="778"/>
      <c r="BG1761" s="778"/>
      <c r="BH1761" s="778"/>
      <c r="BI1761" s="778"/>
      <c r="BJ1761" s="778"/>
      <c r="BK1761" s="778"/>
      <c r="BL1761" s="778"/>
      <c r="BM1761" s="778"/>
      <c r="BN1761" s="778"/>
      <c r="BO1761" s="778"/>
      <c r="BP1761" s="778"/>
      <c r="BQ1761" s="778"/>
      <c r="BR1761" s="778"/>
      <c r="BS1761" s="778"/>
      <c r="BT1761" s="778"/>
      <c r="BU1761" s="778"/>
      <c r="BV1761" s="778"/>
      <c r="BW1761" s="778"/>
      <c r="BX1761" s="778"/>
      <c r="BY1761" s="778"/>
      <c r="BZ1761" s="778"/>
      <c r="CA1761" s="778"/>
      <c r="CB1761" s="778"/>
      <c r="CC1761" s="778"/>
      <c r="CD1761" s="778"/>
      <c r="CE1761" s="778"/>
      <c r="CF1761" s="778"/>
      <c r="CG1761" s="778"/>
      <c r="CH1761" s="778"/>
      <c r="CI1761" s="778"/>
      <c r="CJ1761" s="778"/>
      <c r="CK1761" s="778"/>
      <c r="CL1761" s="778"/>
      <c r="CM1761" s="778"/>
      <c r="CN1761" s="778"/>
      <c r="CO1761" s="778"/>
      <c r="CP1761" s="778"/>
      <c r="CQ1761" s="778"/>
      <c r="CR1761" s="778"/>
      <c r="CS1761" s="778"/>
      <c r="CT1761" s="778"/>
      <c r="CU1761" s="778"/>
      <c r="CV1761" s="778"/>
      <c r="CW1761" s="778"/>
      <c r="CX1761" s="778"/>
      <c r="CY1761" s="778"/>
      <c r="CZ1761" s="778"/>
      <c r="DA1761" s="778"/>
      <c r="DB1761" s="778"/>
      <c r="DC1761" s="778"/>
      <c r="DD1761" s="778"/>
      <c r="DE1761" s="778"/>
      <c r="DF1761" s="778"/>
      <c r="DG1761" s="778"/>
      <c r="DH1761" s="778"/>
      <c r="DI1761" s="778"/>
      <c r="DJ1761" s="778"/>
      <c r="DK1761" s="778"/>
      <c r="DL1761" s="778"/>
      <c r="DM1761" s="778"/>
      <c r="DN1761" s="778"/>
      <c r="DO1761" s="778"/>
      <c r="DP1761" s="778"/>
      <c r="DQ1761" s="778"/>
      <c r="DR1761" s="778"/>
      <c r="DS1761" s="778"/>
      <c r="DT1761" s="778"/>
      <c r="DU1761" s="778"/>
      <c r="DV1761" s="778"/>
      <c r="DW1761" s="778"/>
      <c r="DX1761" s="778"/>
      <c r="DY1761" s="778"/>
      <c r="DZ1761" s="778"/>
      <c r="EA1761" s="778"/>
      <c r="EB1761" s="778"/>
      <c r="EC1761" s="778"/>
      <c r="ED1761" s="778"/>
      <c r="EE1761" s="778"/>
      <c r="EF1761" s="778"/>
      <c r="EG1761" s="778"/>
      <c r="EH1761" s="778"/>
      <c r="EI1761" s="778"/>
      <c r="EJ1761" s="778"/>
      <c r="EK1761" s="778"/>
      <c r="EL1761" s="778"/>
      <c r="EM1761" s="778"/>
      <c r="EN1761" s="778"/>
      <c r="EO1761" s="778"/>
      <c r="EP1761" s="778"/>
      <c r="EQ1761" s="778"/>
      <c r="ER1761" s="778"/>
      <c r="ES1761" s="778"/>
      <c r="ET1761" s="778"/>
      <c r="EU1761" s="778"/>
      <c r="EV1761" s="778"/>
      <c r="EW1761" s="778"/>
      <c r="EX1761" s="778"/>
      <c r="EY1761" s="778"/>
      <c r="EZ1761" s="778"/>
      <c r="FA1761" s="778"/>
      <c r="FB1761" s="778"/>
      <c r="FC1761" s="778"/>
      <c r="FD1761" s="778"/>
      <c r="FE1761" s="778"/>
      <c r="FF1761" s="778"/>
      <c r="FG1761" s="778"/>
      <c r="FH1761" s="778"/>
      <c r="FI1761" s="778"/>
      <c r="FJ1761" s="778"/>
      <c r="FK1761" s="778"/>
      <c r="FL1761" s="778"/>
      <c r="FM1761" s="778"/>
      <c r="FN1761" s="778"/>
      <c r="FO1761" s="778"/>
      <c r="FP1761" s="778"/>
      <c r="FQ1761" s="778"/>
      <c r="FR1761" s="778"/>
      <c r="FS1761" s="778"/>
      <c r="FT1761" s="778"/>
      <c r="FU1761" s="778"/>
      <c r="FV1761" s="778"/>
      <c r="FW1761" s="778"/>
      <c r="FX1761" s="778"/>
      <c r="FY1761" s="778"/>
      <c r="FZ1761" s="778"/>
      <c r="GA1761" s="778"/>
      <c r="GB1761" s="778"/>
      <c r="GC1761" s="778"/>
      <c r="GD1761" s="778"/>
      <c r="GE1761" s="778"/>
      <c r="GF1761" s="778"/>
      <c r="GG1761" s="778"/>
      <c r="GH1761" s="778"/>
      <c r="GI1761" s="778"/>
      <c r="GJ1761" s="778"/>
      <c r="GK1761" s="778"/>
      <c r="GL1761" s="778"/>
      <c r="GM1761" s="778"/>
      <c r="GN1761" s="778"/>
      <c r="GO1761" s="778"/>
      <c r="GP1761" s="778"/>
      <c r="GQ1761" s="778"/>
      <c r="GR1761" s="778"/>
      <c r="GS1761" s="778"/>
      <c r="GT1761" s="778"/>
      <c r="GU1761" s="778"/>
      <c r="GV1761" s="778"/>
      <c r="GW1761" s="778"/>
      <c r="GX1761" s="778"/>
      <c r="GY1761" s="778"/>
      <c r="GZ1761" s="778"/>
      <c r="HA1761" s="778"/>
      <c r="HB1761" s="778"/>
      <c r="HC1761" s="778"/>
      <c r="HD1761" s="778"/>
      <c r="HE1761" s="778"/>
      <c r="HF1761" s="778"/>
      <c r="HG1761" s="778"/>
      <c r="HH1761" s="778"/>
    </row>
    <row r="1762" spans="1:216" s="782" customFormat="1">
      <c r="A1762" s="779"/>
      <c r="B1762" s="780"/>
      <c r="C1762" s="780"/>
      <c r="D1762" s="780"/>
      <c r="E1762" s="780"/>
      <c r="F1762" s="780"/>
      <c r="G1762" s="780"/>
      <c r="H1762" s="780"/>
      <c r="I1762" s="780"/>
      <c r="J1762" s="780"/>
      <c r="K1762" s="780"/>
      <c r="L1762" s="780"/>
      <c r="M1762" s="780"/>
      <c r="N1762" s="780"/>
      <c r="O1762" s="780"/>
      <c r="P1762" s="780"/>
      <c r="Q1762" s="781"/>
      <c r="R1762" s="778"/>
      <c r="S1762" s="778"/>
      <c r="T1762" s="778"/>
      <c r="U1762" s="778"/>
      <c r="V1762" s="778"/>
      <c r="W1762" s="778"/>
      <c r="X1762" s="778"/>
      <c r="Y1762" s="778"/>
      <c r="Z1762" s="778"/>
      <c r="AA1762" s="778"/>
      <c r="AB1762" s="778"/>
      <c r="AC1762" s="778"/>
      <c r="AD1762" s="778"/>
      <c r="AE1762" s="778"/>
      <c r="AF1762" s="778"/>
      <c r="AG1762" s="778"/>
      <c r="AH1762" s="778"/>
      <c r="AI1762" s="778"/>
      <c r="AJ1762" s="778"/>
      <c r="AK1762" s="778"/>
      <c r="AL1762" s="778"/>
      <c r="AM1762" s="778"/>
      <c r="AN1762" s="778"/>
      <c r="AO1762" s="778"/>
      <c r="AP1762" s="778"/>
      <c r="AQ1762" s="778"/>
      <c r="AR1762" s="778"/>
      <c r="AS1762" s="778"/>
      <c r="AT1762" s="778"/>
      <c r="AU1762" s="778"/>
      <c r="AV1762" s="778"/>
      <c r="AW1762" s="778"/>
      <c r="AX1762" s="778"/>
      <c r="AY1762" s="778"/>
      <c r="AZ1762" s="778"/>
      <c r="BA1762" s="778"/>
      <c r="BB1762" s="778"/>
      <c r="BC1762" s="778"/>
      <c r="BD1762" s="778"/>
      <c r="BE1762" s="778"/>
      <c r="BF1762" s="778"/>
      <c r="BG1762" s="778"/>
      <c r="BH1762" s="778"/>
      <c r="BI1762" s="778"/>
      <c r="BJ1762" s="778"/>
      <c r="BK1762" s="778"/>
      <c r="BL1762" s="778"/>
      <c r="BM1762" s="778"/>
      <c r="BN1762" s="778"/>
      <c r="BO1762" s="778"/>
      <c r="BP1762" s="778"/>
      <c r="BQ1762" s="778"/>
      <c r="BR1762" s="778"/>
      <c r="BS1762" s="778"/>
      <c r="BT1762" s="778"/>
      <c r="BU1762" s="778"/>
      <c r="BV1762" s="778"/>
      <c r="BW1762" s="778"/>
      <c r="BX1762" s="778"/>
      <c r="BY1762" s="778"/>
      <c r="BZ1762" s="778"/>
      <c r="CA1762" s="778"/>
      <c r="CB1762" s="778"/>
      <c r="CC1762" s="778"/>
      <c r="CD1762" s="778"/>
      <c r="CE1762" s="778"/>
      <c r="CF1762" s="778"/>
      <c r="CG1762" s="778"/>
      <c r="CH1762" s="778"/>
      <c r="CI1762" s="778"/>
      <c r="CJ1762" s="778"/>
      <c r="CK1762" s="778"/>
      <c r="CL1762" s="778"/>
      <c r="CM1762" s="778"/>
      <c r="CN1762" s="778"/>
      <c r="CO1762" s="778"/>
      <c r="CP1762" s="778"/>
      <c r="CQ1762" s="778"/>
      <c r="CR1762" s="778"/>
      <c r="CS1762" s="778"/>
      <c r="CT1762" s="778"/>
      <c r="CU1762" s="778"/>
      <c r="CV1762" s="778"/>
      <c r="CW1762" s="778"/>
      <c r="CX1762" s="778"/>
      <c r="CY1762" s="778"/>
      <c r="CZ1762" s="778"/>
      <c r="DA1762" s="778"/>
      <c r="DB1762" s="778"/>
      <c r="DC1762" s="778"/>
      <c r="DD1762" s="778"/>
      <c r="DE1762" s="778"/>
      <c r="DF1762" s="778"/>
      <c r="DG1762" s="778"/>
      <c r="DH1762" s="778"/>
      <c r="DI1762" s="778"/>
      <c r="DJ1762" s="778"/>
      <c r="DK1762" s="778"/>
      <c r="DL1762" s="778"/>
      <c r="DM1762" s="778"/>
      <c r="DN1762" s="778"/>
      <c r="DO1762" s="778"/>
      <c r="DP1762" s="778"/>
      <c r="DQ1762" s="778"/>
      <c r="DR1762" s="778"/>
      <c r="DS1762" s="778"/>
      <c r="DT1762" s="778"/>
      <c r="DU1762" s="778"/>
      <c r="DV1762" s="778"/>
      <c r="DW1762" s="778"/>
      <c r="DX1762" s="778"/>
      <c r="DY1762" s="778"/>
      <c r="DZ1762" s="778"/>
      <c r="EA1762" s="778"/>
      <c r="EB1762" s="778"/>
      <c r="EC1762" s="778"/>
      <c r="ED1762" s="778"/>
      <c r="EE1762" s="778"/>
      <c r="EF1762" s="778"/>
      <c r="EG1762" s="778"/>
      <c r="EH1762" s="778"/>
      <c r="EI1762" s="778"/>
      <c r="EJ1762" s="778"/>
      <c r="EK1762" s="778"/>
      <c r="EL1762" s="778"/>
      <c r="EM1762" s="778"/>
      <c r="EN1762" s="778"/>
      <c r="EO1762" s="778"/>
      <c r="EP1762" s="778"/>
      <c r="EQ1762" s="778"/>
      <c r="ER1762" s="778"/>
      <c r="ES1762" s="778"/>
      <c r="ET1762" s="778"/>
      <c r="EU1762" s="778"/>
      <c r="EV1762" s="778"/>
      <c r="EW1762" s="778"/>
      <c r="EX1762" s="778"/>
      <c r="EY1762" s="778"/>
      <c r="EZ1762" s="778"/>
      <c r="FA1762" s="778"/>
      <c r="FB1762" s="778"/>
      <c r="FC1762" s="778"/>
      <c r="FD1762" s="778"/>
      <c r="FE1762" s="778"/>
      <c r="FF1762" s="778"/>
      <c r="FG1762" s="778"/>
      <c r="FH1762" s="778"/>
      <c r="FI1762" s="778"/>
      <c r="FJ1762" s="778"/>
      <c r="FK1762" s="778"/>
      <c r="FL1762" s="778"/>
      <c r="FM1762" s="778"/>
      <c r="FN1762" s="778"/>
      <c r="FO1762" s="778"/>
      <c r="FP1762" s="778"/>
      <c r="FQ1762" s="778"/>
      <c r="FR1762" s="778"/>
      <c r="FS1762" s="778"/>
      <c r="FT1762" s="778"/>
      <c r="FU1762" s="778"/>
      <c r="FV1762" s="778"/>
      <c r="FW1762" s="778"/>
      <c r="FX1762" s="778"/>
      <c r="FY1762" s="778"/>
      <c r="FZ1762" s="778"/>
      <c r="GA1762" s="778"/>
      <c r="GB1762" s="778"/>
      <c r="GC1762" s="778"/>
      <c r="GD1762" s="778"/>
      <c r="GE1762" s="778"/>
      <c r="GF1762" s="778"/>
      <c r="GG1762" s="778"/>
      <c r="GH1762" s="778"/>
      <c r="GI1762" s="778"/>
      <c r="GJ1762" s="778"/>
      <c r="GK1762" s="778"/>
      <c r="GL1762" s="778"/>
      <c r="GM1762" s="778"/>
      <c r="GN1762" s="778"/>
      <c r="GO1762" s="778"/>
      <c r="GP1762" s="778"/>
      <c r="GQ1762" s="778"/>
      <c r="GR1762" s="778"/>
      <c r="GS1762" s="778"/>
      <c r="GT1762" s="778"/>
      <c r="GU1762" s="778"/>
      <c r="GV1762" s="778"/>
      <c r="GW1762" s="778"/>
      <c r="GX1762" s="778"/>
      <c r="GY1762" s="778"/>
      <c r="GZ1762" s="778"/>
      <c r="HA1762" s="778"/>
      <c r="HB1762" s="778"/>
      <c r="HC1762" s="778"/>
      <c r="HD1762" s="778"/>
      <c r="HE1762" s="778"/>
      <c r="HF1762" s="778"/>
      <c r="HG1762" s="778"/>
      <c r="HH1762" s="778"/>
    </row>
    <row r="1763" spans="1:216" s="782" customFormat="1">
      <c r="A1763" s="779"/>
      <c r="B1763" s="780"/>
      <c r="C1763" s="780"/>
      <c r="D1763" s="780"/>
      <c r="E1763" s="780"/>
      <c r="F1763" s="780"/>
      <c r="G1763" s="780"/>
      <c r="H1763" s="780"/>
      <c r="I1763" s="780"/>
      <c r="J1763" s="780"/>
      <c r="K1763" s="780"/>
      <c r="L1763" s="780"/>
      <c r="M1763" s="780"/>
      <c r="N1763" s="780"/>
      <c r="O1763" s="780"/>
      <c r="P1763" s="780"/>
      <c r="Q1763" s="781"/>
      <c r="R1763" s="778"/>
      <c r="S1763" s="778"/>
      <c r="T1763" s="778"/>
      <c r="U1763" s="778"/>
      <c r="V1763" s="778"/>
      <c r="W1763" s="778"/>
      <c r="X1763" s="778"/>
      <c r="Y1763" s="778"/>
      <c r="Z1763" s="778"/>
      <c r="AA1763" s="778"/>
      <c r="AB1763" s="778"/>
      <c r="AC1763" s="778"/>
      <c r="AD1763" s="778"/>
      <c r="AE1763" s="778"/>
      <c r="AF1763" s="778"/>
      <c r="AG1763" s="778"/>
      <c r="AH1763" s="778"/>
      <c r="AI1763" s="778"/>
      <c r="AJ1763" s="778"/>
      <c r="AK1763" s="778"/>
      <c r="AL1763" s="778"/>
      <c r="AM1763" s="778"/>
      <c r="AN1763" s="778"/>
      <c r="AO1763" s="778"/>
      <c r="AP1763" s="778"/>
      <c r="AQ1763" s="778"/>
      <c r="AR1763" s="778"/>
      <c r="AS1763" s="778"/>
      <c r="AT1763" s="778"/>
      <c r="AU1763" s="778"/>
      <c r="AV1763" s="778"/>
      <c r="AW1763" s="778"/>
      <c r="AX1763" s="778"/>
      <c r="AY1763" s="778"/>
      <c r="AZ1763" s="778"/>
      <c r="BA1763" s="778"/>
      <c r="BB1763" s="778"/>
      <c r="BC1763" s="778"/>
      <c r="BD1763" s="778"/>
      <c r="BE1763" s="778"/>
      <c r="BF1763" s="778"/>
      <c r="BG1763" s="778"/>
      <c r="BH1763" s="778"/>
      <c r="BI1763" s="778"/>
      <c r="BJ1763" s="778"/>
      <c r="BK1763" s="778"/>
      <c r="BL1763" s="778"/>
      <c r="BM1763" s="778"/>
      <c r="BN1763" s="778"/>
      <c r="BO1763" s="778"/>
      <c r="BP1763" s="778"/>
      <c r="BQ1763" s="778"/>
      <c r="BR1763" s="778"/>
      <c r="BS1763" s="778"/>
      <c r="BT1763" s="778"/>
      <c r="BU1763" s="778"/>
      <c r="BV1763" s="778"/>
      <c r="BW1763" s="778"/>
      <c r="BX1763" s="778"/>
      <c r="BY1763" s="778"/>
      <c r="BZ1763" s="778"/>
      <c r="CA1763" s="778"/>
      <c r="CB1763" s="778"/>
      <c r="CC1763" s="778"/>
      <c r="CD1763" s="778"/>
      <c r="CE1763" s="778"/>
      <c r="CF1763" s="778"/>
      <c r="CG1763" s="778"/>
      <c r="CH1763" s="778"/>
      <c r="CI1763" s="778"/>
      <c r="CJ1763" s="778"/>
      <c r="CK1763" s="778"/>
      <c r="CL1763" s="778"/>
      <c r="CM1763" s="778"/>
      <c r="CN1763" s="778"/>
      <c r="CO1763" s="778"/>
      <c r="CP1763" s="778"/>
      <c r="CQ1763" s="778"/>
      <c r="CR1763" s="778"/>
      <c r="CS1763" s="778"/>
      <c r="CT1763" s="778"/>
      <c r="CU1763" s="778"/>
      <c r="CV1763" s="778"/>
      <c r="CW1763" s="778"/>
      <c r="CX1763" s="778"/>
      <c r="CY1763" s="778"/>
      <c r="CZ1763" s="778"/>
      <c r="DA1763" s="778"/>
      <c r="DB1763" s="778"/>
      <c r="DC1763" s="778"/>
      <c r="DD1763" s="778"/>
      <c r="DE1763" s="778"/>
      <c r="DF1763" s="778"/>
      <c r="DG1763" s="778"/>
      <c r="DH1763" s="778"/>
      <c r="DI1763" s="778"/>
      <c r="DJ1763" s="778"/>
      <c r="DK1763" s="778"/>
      <c r="DL1763" s="778"/>
      <c r="DM1763" s="778"/>
      <c r="DN1763" s="778"/>
      <c r="DO1763" s="778"/>
      <c r="DP1763" s="778"/>
      <c r="DQ1763" s="778"/>
      <c r="DR1763" s="778"/>
      <c r="DS1763" s="778"/>
      <c r="DT1763" s="778"/>
      <c r="DU1763" s="778"/>
      <c r="DV1763" s="778"/>
      <c r="DW1763" s="778"/>
      <c r="DX1763" s="778"/>
      <c r="DY1763" s="778"/>
      <c r="DZ1763" s="778"/>
      <c r="EA1763" s="778"/>
      <c r="EB1763" s="778"/>
      <c r="EC1763" s="778"/>
      <c r="ED1763" s="778"/>
      <c r="EE1763" s="778"/>
      <c r="EF1763" s="778"/>
      <c r="EG1763" s="778"/>
      <c r="EH1763" s="778"/>
      <c r="EI1763" s="778"/>
      <c r="EJ1763" s="778"/>
      <c r="EK1763" s="778"/>
      <c r="EL1763" s="778"/>
      <c r="EM1763" s="778"/>
      <c r="EN1763" s="778"/>
      <c r="EO1763" s="778"/>
      <c r="EP1763" s="778"/>
      <c r="EQ1763" s="778"/>
      <c r="ER1763" s="778"/>
      <c r="ES1763" s="778"/>
      <c r="ET1763" s="778"/>
      <c r="EU1763" s="778"/>
      <c r="EV1763" s="778"/>
      <c r="EW1763" s="778"/>
      <c r="EX1763" s="778"/>
      <c r="EY1763" s="778"/>
      <c r="EZ1763" s="778"/>
      <c r="FA1763" s="778"/>
      <c r="FB1763" s="778"/>
      <c r="FC1763" s="778"/>
      <c r="FD1763" s="778"/>
      <c r="FE1763" s="778"/>
      <c r="FF1763" s="778"/>
      <c r="FG1763" s="778"/>
      <c r="FH1763" s="778"/>
      <c r="FI1763" s="778"/>
      <c r="FJ1763" s="778"/>
      <c r="FK1763" s="778"/>
      <c r="FL1763" s="778"/>
      <c r="FM1763" s="778"/>
      <c r="FN1763" s="778"/>
      <c r="FO1763" s="778"/>
      <c r="FP1763" s="778"/>
      <c r="FQ1763" s="778"/>
      <c r="FR1763" s="778"/>
      <c r="FS1763" s="778"/>
      <c r="FT1763" s="778"/>
      <c r="FU1763" s="778"/>
      <c r="FV1763" s="778"/>
      <c r="FW1763" s="778"/>
      <c r="FX1763" s="778"/>
      <c r="FY1763" s="778"/>
      <c r="FZ1763" s="778"/>
      <c r="GA1763" s="778"/>
      <c r="GB1763" s="778"/>
      <c r="GC1763" s="778"/>
      <c r="GD1763" s="778"/>
      <c r="GE1763" s="778"/>
      <c r="GF1763" s="778"/>
      <c r="GG1763" s="778"/>
      <c r="GH1763" s="778"/>
      <c r="GI1763" s="778"/>
      <c r="GJ1763" s="778"/>
      <c r="GK1763" s="778"/>
      <c r="GL1763" s="778"/>
      <c r="GM1763" s="778"/>
      <c r="GN1763" s="778"/>
      <c r="GO1763" s="778"/>
      <c r="GP1763" s="778"/>
      <c r="GQ1763" s="778"/>
      <c r="GR1763" s="778"/>
      <c r="GS1763" s="778"/>
      <c r="GT1763" s="778"/>
      <c r="GU1763" s="778"/>
      <c r="GV1763" s="778"/>
      <c r="GW1763" s="778"/>
      <c r="GX1763" s="778"/>
      <c r="GY1763" s="778"/>
      <c r="GZ1763" s="778"/>
      <c r="HA1763" s="778"/>
      <c r="HB1763" s="778"/>
      <c r="HC1763" s="778"/>
      <c r="HD1763" s="778"/>
      <c r="HE1763" s="778"/>
      <c r="HF1763" s="778"/>
      <c r="HG1763" s="778"/>
      <c r="HH1763" s="778"/>
    </row>
    <row r="1764" spans="1:216" s="782" customFormat="1">
      <c r="A1764" s="779"/>
      <c r="B1764" s="780"/>
      <c r="C1764" s="780"/>
      <c r="D1764" s="780"/>
      <c r="E1764" s="780"/>
      <c r="F1764" s="780"/>
      <c r="G1764" s="780"/>
      <c r="H1764" s="780"/>
      <c r="I1764" s="780"/>
      <c r="J1764" s="780"/>
      <c r="K1764" s="780"/>
      <c r="L1764" s="780"/>
      <c r="M1764" s="780"/>
      <c r="N1764" s="780"/>
      <c r="O1764" s="780"/>
      <c r="P1764" s="780"/>
      <c r="Q1764" s="781"/>
      <c r="R1764" s="778"/>
      <c r="S1764" s="778"/>
      <c r="T1764" s="778"/>
      <c r="U1764" s="778"/>
      <c r="V1764" s="778"/>
      <c r="W1764" s="778"/>
      <c r="X1764" s="778"/>
      <c r="Y1764" s="778"/>
      <c r="Z1764" s="778"/>
      <c r="AA1764" s="778"/>
      <c r="AB1764" s="778"/>
      <c r="AC1764" s="778"/>
      <c r="AD1764" s="778"/>
      <c r="AE1764" s="778"/>
      <c r="AF1764" s="778"/>
      <c r="AG1764" s="778"/>
      <c r="AH1764" s="778"/>
      <c r="AI1764" s="778"/>
      <c r="AJ1764" s="778"/>
      <c r="AK1764" s="778"/>
      <c r="AL1764" s="778"/>
      <c r="AM1764" s="778"/>
      <c r="AN1764" s="778"/>
      <c r="AO1764" s="778"/>
      <c r="AP1764" s="778"/>
      <c r="AQ1764" s="778"/>
      <c r="AR1764" s="778"/>
      <c r="AS1764" s="778"/>
      <c r="AT1764" s="778"/>
      <c r="AU1764" s="778"/>
      <c r="AV1764" s="778"/>
      <c r="AW1764" s="778"/>
      <c r="AX1764" s="778"/>
      <c r="AY1764" s="778"/>
      <c r="AZ1764" s="778"/>
      <c r="BA1764" s="778"/>
      <c r="BB1764" s="778"/>
      <c r="BC1764" s="778"/>
      <c r="BD1764" s="778"/>
      <c r="BE1764" s="778"/>
      <c r="BF1764" s="778"/>
      <c r="BG1764" s="778"/>
      <c r="BH1764" s="778"/>
      <c r="BI1764" s="778"/>
      <c r="BJ1764" s="778"/>
      <c r="BK1764" s="778"/>
      <c r="BL1764" s="778"/>
      <c r="BM1764" s="778"/>
      <c r="BN1764" s="778"/>
      <c r="BO1764" s="778"/>
      <c r="BP1764" s="778"/>
      <c r="BQ1764" s="778"/>
      <c r="BR1764" s="778"/>
      <c r="BS1764" s="778"/>
      <c r="BT1764" s="778"/>
      <c r="BU1764" s="778"/>
      <c r="BV1764" s="778"/>
      <c r="BW1764" s="778"/>
      <c r="BX1764" s="778"/>
      <c r="BY1764" s="778"/>
      <c r="BZ1764" s="778"/>
      <c r="CA1764" s="778"/>
      <c r="CB1764" s="778"/>
      <c r="CC1764" s="778"/>
      <c r="CD1764" s="778"/>
      <c r="CE1764" s="778"/>
      <c r="CF1764" s="778"/>
      <c r="CG1764" s="778"/>
      <c r="CH1764" s="778"/>
      <c r="CI1764" s="778"/>
      <c r="CJ1764" s="778"/>
      <c r="CK1764" s="778"/>
      <c r="CL1764" s="778"/>
      <c r="CM1764" s="778"/>
      <c r="CN1764" s="778"/>
      <c r="CO1764" s="778"/>
      <c r="CP1764" s="778"/>
      <c r="CQ1764" s="778"/>
      <c r="CR1764" s="778"/>
      <c r="CS1764" s="778"/>
      <c r="CT1764" s="778"/>
      <c r="CU1764" s="778"/>
      <c r="CV1764" s="778"/>
      <c r="CW1764" s="778"/>
      <c r="CX1764" s="778"/>
      <c r="CY1764" s="778"/>
      <c r="CZ1764" s="778"/>
      <c r="DA1764" s="778"/>
      <c r="DB1764" s="778"/>
      <c r="DC1764" s="778"/>
      <c r="DD1764" s="778"/>
      <c r="DE1764" s="778"/>
      <c r="DF1764" s="778"/>
      <c r="DG1764" s="778"/>
      <c r="DH1764" s="778"/>
      <c r="DI1764" s="778"/>
      <c r="DJ1764" s="778"/>
      <c r="DK1764" s="778"/>
      <c r="DL1764" s="778"/>
      <c r="DM1764" s="778"/>
      <c r="DN1764" s="778"/>
      <c r="DO1764" s="778"/>
      <c r="DP1764" s="778"/>
      <c r="DQ1764" s="778"/>
      <c r="DR1764" s="778"/>
      <c r="DS1764" s="778"/>
      <c r="DT1764" s="778"/>
      <c r="DU1764" s="778"/>
      <c r="DV1764" s="778"/>
      <c r="DW1764" s="778"/>
      <c r="DX1764" s="778"/>
      <c r="DY1764" s="778"/>
      <c r="DZ1764" s="778"/>
      <c r="EA1764" s="778"/>
      <c r="EB1764" s="778"/>
      <c r="EC1764" s="778"/>
      <c r="ED1764" s="778"/>
      <c r="EE1764" s="778"/>
      <c r="EF1764" s="778"/>
      <c r="EG1764" s="778"/>
      <c r="EH1764" s="778"/>
      <c r="EI1764" s="778"/>
      <c r="EJ1764" s="778"/>
      <c r="EK1764" s="778"/>
      <c r="EL1764" s="778"/>
      <c r="EM1764" s="778"/>
      <c r="EN1764" s="778"/>
      <c r="EO1764" s="778"/>
      <c r="EP1764" s="778"/>
      <c r="EQ1764" s="778"/>
      <c r="ER1764" s="778"/>
      <c r="ES1764" s="778"/>
      <c r="ET1764" s="778"/>
      <c r="EU1764" s="778"/>
      <c r="EV1764" s="778"/>
      <c r="EW1764" s="778"/>
      <c r="EX1764" s="778"/>
      <c r="EY1764" s="778"/>
      <c r="EZ1764" s="778"/>
      <c r="FA1764" s="778"/>
      <c r="FB1764" s="778"/>
      <c r="FC1764" s="778"/>
      <c r="FD1764" s="778"/>
      <c r="FE1764" s="778"/>
      <c r="FF1764" s="778"/>
      <c r="FG1764" s="778"/>
      <c r="FH1764" s="778"/>
      <c r="FI1764" s="778"/>
      <c r="FJ1764" s="778"/>
      <c r="FK1764" s="778"/>
      <c r="FL1764" s="778"/>
      <c r="FM1764" s="778"/>
      <c r="FN1764" s="778"/>
      <c r="FO1764" s="778"/>
      <c r="FP1764" s="778"/>
      <c r="FQ1764" s="778"/>
      <c r="FR1764" s="778"/>
      <c r="FS1764" s="778"/>
      <c r="FT1764" s="778"/>
      <c r="FU1764" s="778"/>
      <c r="FV1764" s="778"/>
      <c r="FW1764" s="778"/>
      <c r="FX1764" s="778"/>
      <c r="FY1764" s="778"/>
      <c r="FZ1764" s="778"/>
      <c r="GA1764" s="778"/>
      <c r="GB1764" s="778"/>
      <c r="GC1764" s="778"/>
      <c r="GD1764" s="778"/>
      <c r="GE1764" s="778"/>
      <c r="GF1764" s="778"/>
      <c r="GG1764" s="778"/>
      <c r="GH1764" s="778"/>
      <c r="GI1764" s="778"/>
      <c r="GJ1764" s="778"/>
      <c r="GK1764" s="778"/>
      <c r="GL1764" s="778"/>
      <c r="GM1764" s="778"/>
      <c r="GN1764" s="778"/>
      <c r="GO1764" s="778"/>
      <c r="GP1764" s="778"/>
      <c r="GQ1764" s="778"/>
      <c r="GR1764" s="778"/>
      <c r="GS1764" s="778"/>
      <c r="GT1764" s="778"/>
      <c r="GU1764" s="778"/>
      <c r="GV1764" s="778"/>
      <c r="GW1764" s="778"/>
      <c r="GX1764" s="778"/>
      <c r="GY1764" s="778"/>
      <c r="GZ1764" s="778"/>
      <c r="HA1764" s="778"/>
      <c r="HB1764" s="778"/>
      <c r="HC1764" s="778"/>
      <c r="HD1764" s="778"/>
      <c r="HE1764" s="778"/>
      <c r="HF1764" s="778"/>
      <c r="HG1764" s="778"/>
      <c r="HH1764" s="778"/>
    </row>
    <row r="1765" spans="1:216" s="782" customFormat="1">
      <c r="A1765" s="779"/>
      <c r="B1765" s="780"/>
      <c r="C1765" s="780"/>
      <c r="D1765" s="780"/>
      <c r="E1765" s="780"/>
      <c r="F1765" s="780"/>
      <c r="G1765" s="780"/>
      <c r="H1765" s="780"/>
      <c r="I1765" s="780"/>
      <c r="J1765" s="780"/>
      <c r="K1765" s="780"/>
      <c r="L1765" s="780"/>
      <c r="M1765" s="780"/>
      <c r="N1765" s="780"/>
      <c r="O1765" s="780"/>
      <c r="P1765" s="780"/>
      <c r="Q1765" s="781"/>
      <c r="R1765" s="778"/>
      <c r="S1765" s="778"/>
      <c r="T1765" s="778"/>
      <c r="U1765" s="778"/>
      <c r="V1765" s="778"/>
      <c r="W1765" s="778"/>
      <c r="X1765" s="778"/>
      <c r="Y1765" s="778"/>
      <c r="Z1765" s="778"/>
      <c r="AA1765" s="778"/>
      <c r="AB1765" s="778"/>
      <c r="AC1765" s="778"/>
      <c r="AD1765" s="778"/>
      <c r="AE1765" s="778"/>
      <c r="AF1765" s="778"/>
      <c r="AG1765" s="778"/>
      <c r="AH1765" s="778"/>
      <c r="AI1765" s="778"/>
      <c r="AJ1765" s="778"/>
      <c r="AK1765" s="778"/>
      <c r="AL1765" s="778"/>
      <c r="AM1765" s="778"/>
      <c r="AN1765" s="778"/>
      <c r="AO1765" s="778"/>
      <c r="AP1765" s="778"/>
      <c r="AQ1765" s="778"/>
      <c r="AR1765" s="778"/>
      <c r="AS1765" s="778"/>
      <c r="AT1765" s="778"/>
      <c r="AU1765" s="778"/>
      <c r="AV1765" s="778"/>
      <c r="AW1765" s="778"/>
      <c r="AX1765" s="778"/>
      <c r="AY1765" s="778"/>
      <c r="AZ1765" s="778"/>
      <c r="BA1765" s="778"/>
      <c r="BB1765" s="778"/>
      <c r="BC1765" s="778"/>
      <c r="BD1765" s="778"/>
      <c r="BE1765" s="778"/>
      <c r="BF1765" s="778"/>
      <c r="BG1765" s="778"/>
      <c r="BH1765" s="778"/>
      <c r="BI1765" s="778"/>
      <c r="BJ1765" s="778"/>
      <c r="BK1765" s="778"/>
      <c r="BL1765" s="778"/>
      <c r="BM1765" s="778"/>
      <c r="BN1765" s="778"/>
      <c r="BO1765" s="778"/>
      <c r="BP1765" s="778"/>
      <c r="BQ1765" s="778"/>
      <c r="BR1765" s="778"/>
      <c r="BS1765" s="778"/>
      <c r="BT1765" s="778"/>
      <c r="BU1765" s="778"/>
      <c r="BV1765" s="778"/>
      <c r="BW1765" s="778"/>
      <c r="BX1765" s="778"/>
      <c r="BY1765" s="778"/>
      <c r="BZ1765" s="778"/>
      <c r="CA1765" s="778"/>
      <c r="CB1765" s="778"/>
      <c r="CC1765" s="778"/>
      <c r="CD1765" s="778"/>
      <c r="CE1765" s="778"/>
      <c r="CF1765" s="778"/>
      <c r="CG1765" s="778"/>
      <c r="CH1765" s="778"/>
      <c r="CI1765" s="778"/>
      <c r="CJ1765" s="778"/>
      <c r="CK1765" s="778"/>
      <c r="CL1765" s="778"/>
      <c r="CM1765" s="778"/>
      <c r="CN1765" s="778"/>
      <c r="CO1765" s="778"/>
      <c r="CP1765" s="778"/>
      <c r="CQ1765" s="778"/>
      <c r="CR1765" s="778"/>
      <c r="CS1765" s="778"/>
      <c r="CT1765" s="778"/>
      <c r="CU1765" s="778"/>
      <c r="CV1765" s="778"/>
      <c r="CW1765" s="778"/>
      <c r="CX1765" s="778"/>
      <c r="CY1765" s="778"/>
      <c r="CZ1765" s="778"/>
      <c r="DA1765" s="778"/>
      <c r="DB1765" s="778"/>
      <c r="DC1765" s="778"/>
      <c r="DD1765" s="778"/>
      <c r="DE1765" s="778"/>
      <c r="DF1765" s="778"/>
      <c r="DG1765" s="778"/>
      <c r="DH1765" s="778"/>
      <c r="DI1765" s="778"/>
      <c r="DJ1765" s="778"/>
      <c r="DK1765" s="778"/>
      <c r="DL1765" s="778"/>
      <c r="DM1765" s="778"/>
      <c r="DN1765" s="778"/>
      <c r="DO1765" s="778"/>
      <c r="DP1765" s="778"/>
      <c r="DQ1765" s="778"/>
      <c r="DR1765" s="778"/>
      <c r="DS1765" s="778"/>
      <c r="DT1765" s="778"/>
      <c r="DU1765" s="778"/>
      <c r="DV1765" s="778"/>
      <c r="DW1765" s="778"/>
      <c r="DX1765" s="778"/>
      <c r="DY1765" s="778"/>
      <c r="DZ1765" s="778"/>
      <c r="EA1765" s="778"/>
      <c r="EB1765" s="778"/>
      <c r="EC1765" s="778"/>
      <c r="ED1765" s="778"/>
      <c r="EE1765" s="778"/>
      <c r="EF1765" s="778"/>
      <c r="EG1765" s="778"/>
      <c r="EH1765" s="778"/>
      <c r="EI1765" s="778"/>
      <c r="EJ1765" s="778"/>
      <c r="EK1765" s="778"/>
      <c r="EL1765" s="778"/>
      <c r="EM1765" s="778"/>
      <c r="EN1765" s="778"/>
      <c r="EO1765" s="778"/>
      <c r="EP1765" s="778"/>
      <c r="EQ1765" s="778"/>
      <c r="ER1765" s="778"/>
      <c r="ES1765" s="778"/>
      <c r="ET1765" s="778"/>
      <c r="EU1765" s="778"/>
      <c r="EV1765" s="778"/>
      <c r="EW1765" s="778"/>
      <c r="EX1765" s="778"/>
      <c r="EY1765" s="778"/>
      <c r="EZ1765" s="778"/>
      <c r="FA1765" s="778"/>
      <c r="FB1765" s="778"/>
      <c r="FC1765" s="778"/>
      <c r="FD1765" s="778"/>
      <c r="FE1765" s="778"/>
      <c r="FF1765" s="778"/>
      <c r="FG1765" s="778"/>
      <c r="FH1765" s="778"/>
      <c r="FI1765" s="778"/>
      <c r="FJ1765" s="778"/>
      <c r="FK1765" s="778"/>
      <c r="FL1765" s="778"/>
      <c r="FM1765" s="778"/>
      <c r="FN1765" s="778"/>
      <c r="FO1765" s="778"/>
      <c r="FP1765" s="778"/>
      <c r="FQ1765" s="778"/>
      <c r="FR1765" s="778"/>
      <c r="FS1765" s="778"/>
      <c r="FT1765" s="778"/>
      <c r="FU1765" s="778"/>
      <c r="FV1765" s="778"/>
      <c r="FW1765" s="778"/>
      <c r="FX1765" s="778"/>
      <c r="FY1765" s="778"/>
      <c r="FZ1765" s="778"/>
      <c r="GA1765" s="778"/>
      <c r="GB1765" s="778"/>
      <c r="GC1765" s="778"/>
      <c r="GD1765" s="778"/>
      <c r="GE1765" s="778"/>
      <c r="GF1765" s="778"/>
      <c r="GG1765" s="778"/>
      <c r="GH1765" s="778"/>
      <c r="GI1765" s="778"/>
      <c r="GJ1765" s="778"/>
      <c r="GK1765" s="778"/>
      <c r="GL1765" s="778"/>
      <c r="GM1765" s="778"/>
      <c r="GN1765" s="778"/>
      <c r="GO1765" s="778"/>
      <c r="GP1765" s="778"/>
      <c r="GQ1765" s="778"/>
      <c r="GR1765" s="778"/>
      <c r="GS1765" s="778"/>
      <c r="GT1765" s="778"/>
      <c r="GU1765" s="778"/>
      <c r="GV1765" s="778"/>
      <c r="GW1765" s="778"/>
      <c r="GX1765" s="778"/>
      <c r="GY1765" s="778"/>
      <c r="GZ1765" s="778"/>
      <c r="HA1765" s="778"/>
      <c r="HB1765" s="778"/>
      <c r="HC1765" s="778"/>
      <c r="HD1765" s="778"/>
      <c r="HE1765" s="778"/>
      <c r="HF1765" s="778"/>
      <c r="HG1765" s="778"/>
      <c r="HH1765" s="778"/>
    </row>
    <row r="1766" spans="1:216" s="782" customFormat="1">
      <c r="A1766" s="779"/>
      <c r="B1766" s="780"/>
      <c r="C1766" s="780"/>
      <c r="D1766" s="780"/>
      <c r="E1766" s="780"/>
      <c r="F1766" s="780"/>
      <c r="G1766" s="780"/>
      <c r="H1766" s="780"/>
      <c r="I1766" s="780"/>
      <c r="J1766" s="780"/>
      <c r="K1766" s="780"/>
      <c r="L1766" s="780"/>
      <c r="M1766" s="780"/>
      <c r="N1766" s="780"/>
      <c r="O1766" s="780"/>
      <c r="P1766" s="780"/>
      <c r="Q1766" s="781"/>
      <c r="R1766" s="778"/>
      <c r="S1766" s="778"/>
      <c r="T1766" s="778"/>
      <c r="U1766" s="778"/>
      <c r="V1766" s="778"/>
      <c r="W1766" s="778"/>
      <c r="X1766" s="778"/>
      <c r="Y1766" s="778"/>
      <c r="Z1766" s="778"/>
      <c r="AA1766" s="778"/>
      <c r="AB1766" s="778"/>
      <c r="AC1766" s="778"/>
      <c r="AD1766" s="778"/>
      <c r="AE1766" s="778"/>
      <c r="AF1766" s="778"/>
      <c r="AG1766" s="778"/>
      <c r="AH1766" s="778"/>
      <c r="AI1766" s="778"/>
      <c r="AJ1766" s="778"/>
      <c r="AK1766" s="778"/>
      <c r="AL1766" s="778"/>
      <c r="AM1766" s="778"/>
      <c r="AN1766" s="778"/>
      <c r="AO1766" s="778"/>
      <c r="AP1766" s="778"/>
      <c r="AQ1766" s="778"/>
      <c r="AR1766" s="778"/>
      <c r="AS1766" s="778"/>
      <c r="AT1766" s="778"/>
      <c r="AU1766" s="778"/>
      <c r="AV1766" s="778"/>
      <c r="AW1766" s="778"/>
      <c r="AX1766" s="778"/>
      <c r="AY1766" s="778"/>
      <c r="AZ1766" s="778"/>
      <c r="BA1766" s="778"/>
      <c r="BB1766" s="778"/>
      <c r="BC1766" s="778"/>
      <c r="BD1766" s="778"/>
      <c r="BE1766" s="778"/>
      <c r="BF1766" s="778"/>
      <c r="BG1766" s="778"/>
      <c r="BH1766" s="778"/>
      <c r="BI1766" s="778"/>
      <c r="BJ1766" s="778"/>
      <c r="BK1766" s="778"/>
      <c r="BL1766" s="778"/>
      <c r="BM1766" s="778"/>
      <c r="BN1766" s="778"/>
      <c r="BO1766" s="778"/>
      <c r="BP1766" s="778"/>
      <c r="BQ1766" s="778"/>
      <c r="BR1766" s="778"/>
      <c r="BS1766" s="778"/>
      <c r="BT1766" s="778"/>
      <c r="BU1766" s="778"/>
      <c r="BV1766" s="778"/>
      <c r="BW1766" s="778"/>
      <c r="BX1766" s="778"/>
      <c r="BY1766" s="778"/>
      <c r="BZ1766" s="778"/>
      <c r="CA1766" s="778"/>
      <c r="CB1766" s="778"/>
      <c r="CC1766" s="778"/>
      <c r="CD1766" s="778"/>
      <c r="CE1766" s="778"/>
      <c r="CF1766" s="778"/>
      <c r="CG1766" s="778"/>
      <c r="CH1766" s="778"/>
      <c r="CI1766" s="778"/>
      <c r="CJ1766" s="778"/>
      <c r="CK1766" s="778"/>
      <c r="CL1766" s="778"/>
      <c r="CM1766" s="778"/>
      <c r="CN1766" s="778"/>
      <c r="CO1766" s="778"/>
      <c r="CP1766" s="778"/>
      <c r="CQ1766" s="778"/>
      <c r="CR1766" s="778"/>
      <c r="CS1766" s="778"/>
      <c r="CT1766" s="778"/>
      <c r="CU1766" s="778"/>
      <c r="CV1766" s="778"/>
      <c r="CW1766" s="778"/>
      <c r="CX1766" s="778"/>
      <c r="CY1766" s="778"/>
      <c r="CZ1766" s="778"/>
      <c r="DA1766" s="778"/>
      <c r="DB1766" s="778"/>
      <c r="DC1766" s="778"/>
      <c r="DD1766" s="778"/>
      <c r="DE1766" s="778"/>
      <c r="DF1766" s="778"/>
      <c r="DG1766" s="778"/>
      <c r="DH1766" s="778"/>
      <c r="DI1766" s="778"/>
      <c r="DJ1766" s="778"/>
      <c r="DK1766" s="778"/>
      <c r="DL1766" s="778"/>
      <c r="DM1766" s="778"/>
      <c r="DN1766" s="778"/>
      <c r="DO1766" s="778"/>
      <c r="DP1766" s="778"/>
      <c r="DQ1766" s="778"/>
      <c r="DR1766" s="778"/>
      <c r="DS1766" s="778"/>
      <c r="DT1766" s="778"/>
      <c r="DU1766" s="778"/>
      <c r="DV1766" s="778"/>
      <c r="DW1766" s="778"/>
      <c r="DX1766" s="778"/>
      <c r="DY1766" s="778"/>
      <c r="DZ1766" s="778"/>
      <c r="EA1766" s="778"/>
      <c r="EB1766" s="778"/>
      <c r="EC1766" s="778"/>
      <c r="ED1766" s="778"/>
      <c r="EE1766" s="778"/>
      <c r="EF1766" s="778"/>
      <c r="EG1766" s="778"/>
      <c r="EH1766" s="778"/>
      <c r="EI1766" s="778"/>
      <c r="EJ1766" s="778"/>
      <c r="EK1766" s="778"/>
      <c r="EL1766" s="778"/>
      <c r="EM1766" s="778"/>
      <c r="EN1766" s="778"/>
      <c r="EO1766" s="778"/>
      <c r="EP1766" s="778"/>
      <c r="EQ1766" s="778"/>
      <c r="ER1766" s="778"/>
      <c r="ES1766" s="778"/>
      <c r="ET1766" s="778"/>
      <c r="EU1766" s="778"/>
      <c r="EV1766" s="778"/>
      <c r="EW1766" s="778"/>
      <c r="EX1766" s="778"/>
      <c r="EY1766" s="778"/>
      <c r="EZ1766" s="778"/>
      <c r="FA1766" s="778"/>
      <c r="FB1766" s="778"/>
      <c r="FC1766" s="778"/>
      <c r="FD1766" s="778"/>
      <c r="FE1766" s="778"/>
      <c r="FF1766" s="778"/>
      <c r="FG1766" s="778"/>
      <c r="FH1766" s="778"/>
      <c r="FI1766" s="778"/>
      <c r="FJ1766" s="778"/>
      <c r="FK1766" s="778"/>
      <c r="FL1766" s="778"/>
      <c r="FM1766" s="778"/>
      <c r="FN1766" s="778"/>
      <c r="FO1766" s="778"/>
      <c r="FP1766" s="778"/>
      <c r="FQ1766" s="778"/>
      <c r="FR1766" s="778"/>
      <c r="FS1766" s="778"/>
      <c r="FT1766" s="778"/>
      <c r="FU1766" s="778"/>
      <c r="FV1766" s="778"/>
      <c r="FW1766" s="778"/>
      <c r="FX1766" s="778"/>
      <c r="FY1766" s="778"/>
      <c r="FZ1766" s="778"/>
      <c r="GA1766" s="778"/>
      <c r="GB1766" s="778"/>
      <c r="GC1766" s="778"/>
      <c r="GD1766" s="778"/>
      <c r="GE1766" s="778"/>
      <c r="GF1766" s="778"/>
      <c r="GG1766" s="778"/>
      <c r="GH1766" s="778"/>
      <c r="GI1766" s="778"/>
      <c r="GJ1766" s="778"/>
      <c r="GK1766" s="778"/>
      <c r="GL1766" s="778"/>
      <c r="GM1766" s="778"/>
      <c r="GN1766" s="778"/>
      <c r="GO1766" s="778"/>
      <c r="GP1766" s="778"/>
      <c r="GQ1766" s="778"/>
      <c r="GR1766" s="778"/>
      <c r="GS1766" s="778"/>
      <c r="GT1766" s="778"/>
      <c r="GU1766" s="778"/>
      <c r="GV1766" s="778"/>
      <c r="GW1766" s="778"/>
      <c r="GX1766" s="778"/>
      <c r="GY1766" s="778"/>
      <c r="GZ1766" s="778"/>
      <c r="HA1766" s="778"/>
      <c r="HB1766" s="778"/>
      <c r="HC1766" s="778"/>
      <c r="HD1766" s="778"/>
      <c r="HE1766" s="778"/>
      <c r="HF1766" s="778"/>
      <c r="HG1766" s="778"/>
      <c r="HH1766" s="778"/>
    </row>
    <row r="1767" spans="1:216" s="782" customFormat="1">
      <c r="A1767" s="779"/>
      <c r="B1767" s="780"/>
      <c r="C1767" s="780"/>
      <c r="D1767" s="780"/>
      <c r="E1767" s="780"/>
      <c r="F1767" s="780"/>
      <c r="G1767" s="780"/>
      <c r="H1767" s="780"/>
      <c r="I1767" s="780"/>
      <c r="J1767" s="780"/>
      <c r="K1767" s="780"/>
      <c r="L1767" s="780"/>
      <c r="M1767" s="780"/>
      <c r="N1767" s="780"/>
      <c r="O1767" s="780"/>
      <c r="P1767" s="780"/>
      <c r="Q1767" s="781"/>
      <c r="R1767" s="778"/>
      <c r="S1767" s="778"/>
      <c r="T1767" s="778"/>
      <c r="U1767" s="778"/>
      <c r="V1767" s="778"/>
      <c r="W1767" s="778"/>
      <c r="X1767" s="778"/>
      <c r="Y1767" s="778"/>
      <c r="Z1767" s="778"/>
      <c r="AA1767" s="778"/>
      <c r="AB1767" s="778"/>
      <c r="AC1767" s="778"/>
      <c r="AD1767" s="778"/>
      <c r="AE1767" s="778"/>
      <c r="AF1767" s="778"/>
      <c r="AG1767" s="778"/>
      <c r="AH1767" s="778"/>
      <c r="AI1767" s="778"/>
      <c r="AJ1767" s="778"/>
      <c r="AK1767" s="778"/>
      <c r="AL1767" s="778"/>
      <c r="AM1767" s="778"/>
      <c r="AN1767" s="778"/>
      <c r="AO1767" s="778"/>
      <c r="AP1767" s="778"/>
      <c r="AQ1767" s="778"/>
      <c r="AR1767" s="778"/>
      <c r="AS1767" s="778"/>
      <c r="AT1767" s="778"/>
      <c r="AU1767" s="778"/>
      <c r="AV1767" s="778"/>
      <c r="AW1767" s="778"/>
      <c r="AX1767" s="778"/>
      <c r="AY1767" s="778"/>
      <c r="AZ1767" s="778"/>
      <c r="BA1767" s="778"/>
      <c r="BB1767" s="778"/>
      <c r="BC1767" s="778"/>
      <c r="BD1767" s="778"/>
      <c r="BE1767" s="778"/>
      <c r="BF1767" s="778"/>
      <c r="BG1767" s="778"/>
      <c r="BH1767" s="778"/>
      <c r="BI1767" s="778"/>
      <c r="BJ1767" s="778"/>
      <c r="BK1767" s="778"/>
      <c r="BL1767" s="778"/>
      <c r="BM1767" s="778"/>
      <c r="BN1767" s="778"/>
      <c r="BO1767" s="778"/>
      <c r="BP1767" s="778"/>
      <c r="BQ1767" s="778"/>
      <c r="BR1767" s="778"/>
      <c r="BS1767" s="778"/>
      <c r="BT1767" s="778"/>
      <c r="BU1767" s="778"/>
      <c r="BV1767" s="778"/>
      <c r="BW1767" s="778"/>
      <c r="BX1767" s="778"/>
      <c r="BY1767" s="778"/>
      <c r="BZ1767" s="778"/>
      <c r="CA1767" s="778"/>
      <c r="CB1767" s="778"/>
      <c r="CC1767" s="778"/>
      <c r="CD1767" s="778"/>
      <c r="CE1767" s="778"/>
      <c r="CF1767" s="778"/>
      <c r="CG1767" s="778"/>
      <c r="CH1767" s="778"/>
      <c r="CI1767" s="778"/>
      <c r="CJ1767" s="778"/>
      <c r="CK1767" s="778"/>
      <c r="CL1767" s="778"/>
      <c r="CM1767" s="778"/>
      <c r="CN1767" s="778"/>
      <c r="CO1767" s="778"/>
      <c r="CP1767" s="778"/>
      <c r="CQ1767" s="778"/>
      <c r="CR1767" s="778"/>
      <c r="CS1767" s="778"/>
      <c r="CT1767" s="778"/>
      <c r="CU1767" s="778"/>
      <c r="CV1767" s="778"/>
      <c r="CW1767" s="778"/>
      <c r="CX1767" s="778"/>
      <c r="CY1767" s="778"/>
      <c r="CZ1767" s="778"/>
      <c r="DA1767" s="778"/>
      <c r="DB1767" s="778"/>
      <c r="DC1767" s="778"/>
      <c r="DD1767" s="778"/>
      <c r="DE1767" s="778"/>
      <c r="DF1767" s="778"/>
      <c r="DG1767" s="778"/>
      <c r="DH1767" s="778"/>
      <c r="DI1767" s="778"/>
      <c r="DJ1767" s="778"/>
      <c r="DK1767" s="778"/>
      <c r="DL1767" s="778"/>
      <c r="DM1767" s="778"/>
      <c r="DN1767" s="778"/>
      <c r="DO1767" s="778"/>
      <c r="DP1767" s="778"/>
      <c r="DQ1767" s="778"/>
      <c r="DR1767" s="778"/>
      <c r="DS1767" s="778"/>
      <c r="DT1767" s="778"/>
      <c r="DU1767" s="778"/>
      <c r="DV1767" s="778"/>
      <c r="DW1767" s="778"/>
      <c r="DX1767" s="778"/>
      <c r="DY1767" s="778"/>
      <c r="DZ1767" s="778"/>
      <c r="EA1767" s="778"/>
      <c r="EB1767" s="778"/>
      <c r="EC1767" s="778"/>
      <c r="ED1767" s="778"/>
      <c r="EE1767" s="778"/>
      <c r="EF1767" s="778"/>
      <c r="EG1767" s="778"/>
      <c r="EH1767" s="778"/>
      <c r="EI1767" s="778"/>
      <c r="EJ1767" s="778"/>
      <c r="EK1767" s="778"/>
      <c r="EL1767" s="778"/>
      <c r="EM1767" s="778"/>
      <c r="EN1767" s="778"/>
      <c r="EO1767" s="778"/>
      <c r="EP1767" s="778"/>
      <c r="EQ1767" s="778"/>
      <c r="ER1767" s="778"/>
      <c r="ES1767" s="778"/>
      <c r="ET1767" s="778"/>
      <c r="EU1767" s="778"/>
      <c r="EV1767" s="778"/>
      <c r="EW1767" s="778"/>
      <c r="EX1767" s="778"/>
      <c r="EY1767" s="778"/>
      <c r="EZ1767" s="778"/>
      <c r="FA1767" s="778"/>
      <c r="FB1767" s="778"/>
      <c r="FC1767" s="778"/>
      <c r="FD1767" s="778"/>
      <c r="FE1767" s="778"/>
      <c r="FF1767" s="778"/>
      <c r="FG1767" s="778"/>
      <c r="FH1767" s="778"/>
      <c r="FI1767" s="778"/>
      <c r="FJ1767" s="778"/>
      <c r="FK1767" s="778"/>
      <c r="FL1767" s="778"/>
      <c r="FM1767" s="778"/>
      <c r="FN1767" s="778"/>
      <c r="FO1767" s="778"/>
      <c r="FP1767" s="778"/>
      <c r="FQ1767" s="778"/>
      <c r="FR1767" s="778"/>
      <c r="FS1767" s="778"/>
      <c r="FT1767" s="778"/>
      <c r="FU1767" s="778"/>
      <c r="FV1767" s="778"/>
      <c r="FW1767" s="778"/>
      <c r="FX1767" s="778"/>
      <c r="FY1767" s="778"/>
      <c r="FZ1767" s="778"/>
      <c r="GA1767" s="778"/>
      <c r="GB1767" s="778"/>
      <c r="GC1767" s="778"/>
      <c r="GD1767" s="778"/>
      <c r="GE1767" s="778"/>
      <c r="GF1767" s="778"/>
      <c r="GG1767" s="778"/>
      <c r="GH1767" s="778"/>
      <c r="GI1767" s="778"/>
      <c r="GJ1767" s="778"/>
      <c r="GK1767" s="778"/>
      <c r="GL1767" s="778"/>
      <c r="GM1767" s="778"/>
      <c r="GN1767" s="778"/>
      <c r="GO1767" s="778"/>
      <c r="GP1767" s="778"/>
      <c r="GQ1767" s="778"/>
      <c r="GR1767" s="778"/>
      <c r="GS1767" s="778"/>
      <c r="GT1767" s="778"/>
      <c r="GU1767" s="778"/>
      <c r="GV1767" s="778"/>
      <c r="GW1767" s="778"/>
      <c r="GX1767" s="778"/>
      <c r="GY1767" s="778"/>
      <c r="GZ1767" s="778"/>
      <c r="HA1767" s="778"/>
      <c r="HB1767" s="778"/>
      <c r="HC1767" s="778"/>
      <c r="HD1767" s="778"/>
      <c r="HE1767" s="778"/>
      <c r="HF1767" s="778"/>
      <c r="HG1767" s="778"/>
      <c r="HH1767" s="778"/>
    </row>
    <row r="1768" spans="1:216" s="782" customFormat="1">
      <c r="A1768" s="779"/>
      <c r="B1768" s="780"/>
      <c r="C1768" s="780"/>
      <c r="D1768" s="780"/>
      <c r="E1768" s="780"/>
      <c r="F1768" s="780"/>
      <c r="G1768" s="780"/>
      <c r="H1768" s="780"/>
      <c r="I1768" s="780"/>
      <c r="J1768" s="780"/>
      <c r="K1768" s="780"/>
      <c r="L1768" s="780"/>
      <c r="M1768" s="780"/>
      <c r="N1768" s="780"/>
      <c r="O1768" s="780"/>
      <c r="P1768" s="780"/>
      <c r="Q1768" s="781"/>
      <c r="R1768" s="778"/>
      <c r="S1768" s="778"/>
      <c r="T1768" s="778"/>
      <c r="U1768" s="778"/>
      <c r="V1768" s="778"/>
      <c r="W1768" s="778"/>
      <c r="X1768" s="778"/>
      <c r="Y1768" s="778"/>
      <c r="Z1768" s="778"/>
      <c r="AA1768" s="778"/>
      <c r="AB1768" s="778"/>
      <c r="AC1768" s="778"/>
      <c r="AD1768" s="778"/>
      <c r="AE1768" s="778"/>
      <c r="AF1768" s="778"/>
      <c r="AG1768" s="778"/>
      <c r="AH1768" s="778"/>
      <c r="AI1768" s="778"/>
      <c r="AJ1768" s="778"/>
      <c r="AK1768" s="778"/>
      <c r="AL1768" s="778"/>
      <c r="AM1768" s="778"/>
      <c r="AN1768" s="778"/>
      <c r="AO1768" s="778"/>
      <c r="AP1768" s="778"/>
      <c r="AQ1768" s="778"/>
      <c r="AR1768" s="778"/>
      <c r="AS1768" s="778"/>
      <c r="AT1768" s="778"/>
      <c r="AU1768" s="778"/>
      <c r="AV1768" s="778"/>
      <c r="AW1768" s="778"/>
      <c r="AX1768" s="778"/>
      <c r="AY1768" s="778"/>
      <c r="AZ1768" s="778"/>
      <c r="BA1768" s="778"/>
      <c r="BB1768" s="778"/>
      <c r="BC1768" s="778"/>
      <c r="BD1768" s="778"/>
      <c r="BE1768" s="778"/>
      <c r="BF1768" s="778"/>
      <c r="BG1768" s="778"/>
      <c r="BH1768" s="778"/>
      <c r="BI1768" s="778"/>
      <c r="BJ1768" s="778"/>
      <c r="BK1768" s="778"/>
      <c r="BL1768" s="778"/>
      <c r="BM1768" s="778"/>
      <c r="BN1768" s="778"/>
      <c r="BO1768" s="778"/>
      <c r="BP1768" s="778"/>
      <c r="BQ1768" s="778"/>
      <c r="BR1768" s="778"/>
      <c r="BS1768" s="778"/>
      <c r="BT1768" s="778"/>
      <c r="BU1768" s="778"/>
      <c r="BV1768" s="778"/>
      <c r="BW1768" s="778"/>
      <c r="BX1768" s="778"/>
      <c r="BY1768" s="778"/>
      <c r="BZ1768" s="778"/>
      <c r="CA1768" s="778"/>
      <c r="CB1768" s="778"/>
      <c r="CC1768" s="778"/>
      <c r="CD1768" s="778"/>
      <c r="CE1768" s="778"/>
      <c r="CF1768" s="778"/>
      <c r="CG1768" s="778"/>
      <c r="CH1768" s="778"/>
      <c r="CI1768" s="778"/>
      <c r="CJ1768" s="778"/>
      <c r="CK1768" s="778"/>
      <c r="CL1768" s="778"/>
      <c r="CM1768" s="778"/>
      <c r="CN1768" s="778"/>
      <c r="CO1768" s="778"/>
      <c r="CP1768" s="778"/>
      <c r="CQ1768" s="778"/>
      <c r="CR1768" s="778"/>
      <c r="CS1768" s="778"/>
      <c r="CT1768" s="778"/>
      <c r="CU1768" s="778"/>
      <c r="CV1768" s="778"/>
      <c r="CW1768" s="778"/>
      <c r="CX1768" s="778"/>
      <c r="CY1768" s="778"/>
      <c r="CZ1768" s="778"/>
      <c r="DA1768" s="778"/>
      <c r="DB1768" s="778"/>
      <c r="DC1768" s="778"/>
      <c r="DD1768" s="778"/>
      <c r="DE1768" s="778"/>
      <c r="DF1768" s="778"/>
      <c r="DG1768" s="778"/>
      <c r="DH1768" s="778"/>
      <c r="DI1768" s="778"/>
      <c r="DJ1768" s="778"/>
      <c r="DK1768" s="778"/>
      <c r="DL1768" s="778"/>
      <c r="DM1768" s="778"/>
      <c r="DN1768" s="778"/>
      <c r="DO1768" s="778"/>
      <c r="DP1768" s="778"/>
      <c r="DQ1768" s="778"/>
      <c r="DR1768" s="778"/>
      <c r="DS1768" s="778"/>
      <c r="DT1768" s="778"/>
      <c r="DU1768" s="778"/>
      <c r="DV1768" s="778"/>
      <c r="DW1768" s="778"/>
      <c r="DX1768" s="778"/>
      <c r="DY1768" s="778"/>
      <c r="DZ1768" s="778"/>
      <c r="EA1768" s="778"/>
      <c r="EB1768" s="778"/>
      <c r="EC1768" s="778"/>
      <c r="ED1768" s="778"/>
      <c r="EE1768" s="778"/>
      <c r="EF1768" s="778"/>
      <c r="EG1768" s="778"/>
      <c r="EH1768" s="778"/>
      <c r="EI1768" s="778"/>
      <c r="EJ1768" s="778"/>
      <c r="EK1768" s="778"/>
      <c r="EL1768" s="778"/>
      <c r="EM1768" s="778"/>
      <c r="EN1768" s="778"/>
      <c r="EO1768" s="778"/>
      <c r="EP1768" s="778"/>
      <c r="EQ1768" s="778"/>
      <c r="ER1768" s="778"/>
      <c r="ES1768" s="778"/>
      <c r="ET1768" s="778"/>
      <c r="EU1768" s="778"/>
      <c r="EV1768" s="778"/>
      <c r="EW1768" s="778"/>
      <c r="EX1768" s="778"/>
      <c r="EY1768" s="778"/>
      <c r="EZ1768" s="778"/>
      <c r="FA1768" s="778"/>
      <c r="FB1768" s="778"/>
      <c r="FC1768" s="778"/>
      <c r="FD1768" s="778"/>
      <c r="FE1768" s="778"/>
      <c r="FF1768" s="778"/>
      <c r="FG1768" s="778"/>
      <c r="FH1768" s="778"/>
      <c r="FI1768" s="778"/>
      <c r="FJ1768" s="778"/>
      <c r="FK1768" s="778"/>
      <c r="FL1768" s="778"/>
      <c r="FM1768" s="778"/>
      <c r="FN1768" s="778"/>
      <c r="FO1768" s="778"/>
      <c r="FP1768" s="778"/>
      <c r="FQ1768" s="778"/>
      <c r="FR1768" s="778"/>
      <c r="FS1768" s="778"/>
      <c r="FT1768" s="778"/>
      <c r="FU1768" s="778"/>
      <c r="FV1768" s="778"/>
      <c r="FW1768" s="778"/>
      <c r="FX1768" s="778"/>
      <c r="FY1768" s="778"/>
      <c r="FZ1768" s="778"/>
      <c r="GA1768" s="778"/>
      <c r="GB1768" s="778"/>
      <c r="GC1768" s="778"/>
      <c r="GD1768" s="778"/>
      <c r="GE1768" s="778"/>
      <c r="GF1768" s="778"/>
      <c r="GG1768" s="778"/>
      <c r="GH1768" s="778"/>
      <c r="GI1768" s="778"/>
      <c r="GJ1768" s="778"/>
      <c r="GK1768" s="778"/>
      <c r="GL1768" s="778"/>
      <c r="GM1768" s="778"/>
      <c r="GN1768" s="778"/>
      <c r="GO1768" s="778"/>
      <c r="GP1768" s="778"/>
      <c r="GQ1768" s="778"/>
      <c r="GR1768" s="778"/>
      <c r="GS1768" s="778"/>
      <c r="GT1768" s="778"/>
      <c r="GU1768" s="778"/>
      <c r="GV1768" s="778"/>
      <c r="GW1768" s="778"/>
      <c r="GX1768" s="778"/>
      <c r="GY1768" s="778"/>
      <c r="GZ1768" s="778"/>
      <c r="HA1768" s="778"/>
      <c r="HB1768" s="778"/>
      <c r="HC1768" s="778"/>
      <c r="HD1768" s="778"/>
      <c r="HE1768" s="778"/>
      <c r="HF1768" s="778"/>
      <c r="HG1768" s="778"/>
      <c r="HH1768" s="778"/>
    </row>
    <row r="1769" spans="1:216" s="782" customFormat="1">
      <c r="A1769" s="779"/>
      <c r="B1769" s="780"/>
      <c r="C1769" s="780"/>
      <c r="D1769" s="780"/>
      <c r="E1769" s="780"/>
      <c r="F1769" s="780"/>
      <c r="G1769" s="780"/>
      <c r="H1769" s="780"/>
      <c r="I1769" s="780"/>
      <c r="J1769" s="780"/>
      <c r="K1769" s="780"/>
      <c r="L1769" s="780"/>
      <c r="M1769" s="780"/>
      <c r="N1769" s="780"/>
      <c r="O1769" s="780"/>
      <c r="P1769" s="780"/>
      <c r="Q1769" s="781"/>
      <c r="R1769" s="778"/>
      <c r="S1769" s="778"/>
      <c r="T1769" s="778"/>
      <c r="U1769" s="778"/>
      <c r="V1769" s="778"/>
      <c r="W1769" s="778"/>
      <c r="X1769" s="778"/>
      <c r="Y1769" s="778"/>
      <c r="Z1769" s="778"/>
      <c r="AA1769" s="778"/>
      <c r="AB1769" s="778"/>
      <c r="AC1769" s="778"/>
      <c r="AD1769" s="778"/>
      <c r="AE1769" s="778"/>
      <c r="AF1769" s="778"/>
      <c r="AG1769" s="778"/>
      <c r="AH1769" s="778"/>
      <c r="AI1769" s="778"/>
      <c r="AJ1769" s="778"/>
      <c r="AK1769" s="778"/>
      <c r="AL1769" s="778"/>
      <c r="AM1769" s="778"/>
      <c r="AN1769" s="778"/>
      <c r="AO1769" s="778"/>
      <c r="AP1769" s="778"/>
      <c r="AQ1769" s="778"/>
      <c r="AR1769" s="778"/>
      <c r="AS1769" s="778"/>
      <c r="AT1769" s="778"/>
      <c r="AU1769" s="778"/>
      <c r="AV1769" s="778"/>
      <c r="AW1769" s="778"/>
      <c r="AX1769" s="778"/>
      <c r="AY1769" s="778"/>
      <c r="AZ1769" s="778"/>
      <c r="BA1769" s="778"/>
      <c r="BB1769" s="778"/>
      <c r="BC1769" s="778"/>
      <c r="BD1769" s="778"/>
      <c r="BE1769" s="778"/>
      <c r="BF1769" s="778"/>
      <c r="BG1769" s="778"/>
      <c r="BH1769" s="778"/>
      <c r="BI1769" s="778"/>
      <c r="BJ1769" s="778"/>
      <c r="BK1769" s="778"/>
      <c r="BL1769" s="778"/>
      <c r="BM1769" s="778"/>
      <c r="BN1769" s="778"/>
      <c r="BO1769" s="778"/>
      <c r="BP1769" s="778"/>
      <c r="BQ1769" s="778"/>
      <c r="BR1769" s="778"/>
      <c r="BS1769" s="778"/>
      <c r="BT1769" s="778"/>
      <c r="BU1769" s="778"/>
      <c r="BV1769" s="778"/>
      <c r="BW1769" s="778"/>
      <c r="BX1769" s="778"/>
      <c r="BY1769" s="778"/>
      <c r="BZ1769" s="778"/>
      <c r="CA1769" s="778"/>
      <c r="CB1769" s="778"/>
      <c r="CC1769" s="778"/>
      <c r="CD1769" s="778"/>
      <c r="CE1769" s="778"/>
      <c r="CF1769" s="778"/>
      <c r="CG1769" s="778"/>
      <c r="CH1769" s="778"/>
      <c r="CI1769" s="778"/>
      <c r="CJ1769" s="778"/>
      <c r="CK1769" s="778"/>
      <c r="CL1769" s="778"/>
      <c r="CM1769" s="778"/>
      <c r="CN1769" s="778"/>
      <c r="CO1769" s="778"/>
      <c r="CP1769" s="778"/>
      <c r="CQ1769" s="778"/>
      <c r="CR1769" s="778"/>
      <c r="CS1769" s="778"/>
      <c r="CT1769" s="778"/>
      <c r="CU1769" s="778"/>
      <c r="CV1769" s="778"/>
      <c r="CW1769" s="778"/>
      <c r="CX1769" s="778"/>
      <c r="CY1769" s="778"/>
      <c r="CZ1769" s="778"/>
      <c r="DA1769" s="778"/>
      <c r="DB1769" s="778"/>
      <c r="DC1769" s="778"/>
      <c r="DD1769" s="778"/>
      <c r="DE1769" s="778"/>
      <c r="DF1769" s="778"/>
      <c r="DG1769" s="778"/>
      <c r="DH1769" s="778"/>
      <c r="DI1769" s="778"/>
      <c r="DJ1769" s="778"/>
      <c r="DK1769" s="778"/>
      <c r="DL1769" s="778"/>
      <c r="DM1769" s="778"/>
      <c r="DN1769" s="778"/>
      <c r="DO1769" s="778"/>
      <c r="DP1769" s="778"/>
      <c r="DQ1769" s="778"/>
      <c r="DR1769" s="778"/>
      <c r="DS1769" s="778"/>
      <c r="DT1769" s="778"/>
      <c r="DU1769" s="778"/>
      <c r="DV1769" s="778"/>
      <c r="DW1769" s="778"/>
      <c r="DX1769" s="778"/>
      <c r="DY1769" s="778"/>
      <c r="DZ1769" s="778"/>
      <c r="EA1769" s="778"/>
      <c r="EB1769" s="778"/>
      <c r="EC1769" s="778"/>
      <c r="ED1769" s="778"/>
      <c r="EE1769" s="778"/>
      <c r="EF1769" s="778"/>
      <c r="EG1769" s="778"/>
      <c r="EH1769" s="778"/>
      <c r="EI1769" s="778"/>
      <c r="EJ1769" s="778"/>
      <c r="EK1769" s="778"/>
      <c r="EL1769" s="778"/>
      <c r="EM1769" s="778"/>
      <c r="EN1769" s="778"/>
      <c r="EO1769" s="778"/>
      <c r="EP1769" s="778"/>
      <c r="EQ1769" s="778"/>
      <c r="ER1769" s="778"/>
      <c r="ES1769" s="778"/>
      <c r="ET1769" s="778"/>
      <c r="EU1769" s="778"/>
      <c r="EV1769" s="778"/>
      <c r="EW1769" s="778"/>
      <c r="EX1769" s="778"/>
      <c r="EY1769" s="778"/>
      <c r="EZ1769" s="778"/>
      <c r="FA1769" s="778"/>
      <c r="FB1769" s="778"/>
      <c r="FC1769" s="778"/>
      <c r="FD1769" s="778"/>
      <c r="FE1769" s="778"/>
      <c r="FF1769" s="778"/>
      <c r="FG1769" s="778"/>
      <c r="FH1769" s="778"/>
      <c r="FI1769" s="778"/>
      <c r="FJ1769" s="778"/>
      <c r="FK1769" s="778"/>
      <c r="FL1769" s="778"/>
      <c r="FM1769" s="778"/>
      <c r="FN1769" s="778"/>
      <c r="FO1769" s="778"/>
      <c r="FP1769" s="778"/>
      <c r="FQ1769" s="778"/>
      <c r="FR1769" s="778"/>
      <c r="FS1769" s="778"/>
      <c r="FT1769" s="778"/>
      <c r="FU1769" s="778"/>
      <c r="FV1769" s="778"/>
      <c r="FW1769" s="778"/>
      <c r="FX1769" s="778"/>
      <c r="FY1769" s="778"/>
      <c r="FZ1769" s="778"/>
      <c r="GA1769" s="778"/>
      <c r="GB1769" s="778"/>
      <c r="GC1769" s="778"/>
      <c r="GD1769" s="778"/>
      <c r="GE1769" s="778"/>
      <c r="GF1769" s="778"/>
      <c r="GG1769" s="778"/>
      <c r="GH1769" s="778"/>
      <c r="GI1769" s="778"/>
      <c r="GJ1769" s="778"/>
      <c r="GK1769" s="778"/>
      <c r="GL1769" s="778"/>
      <c r="GM1769" s="778"/>
      <c r="GN1769" s="778"/>
      <c r="GO1769" s="778"/>
      <c r="GP1769" s="778"/>
      <c r="GQ1769" s="778"/>
      <c r="GR1769" s="778"/>
      <c r="GS1769" s="778"/>
      <c r="GT1769" s="778"/>
      <c r="GU1769" s="778"/>
      <c r="GV1769" s="778"/>
      <c r="GW1769" s="778"/>
      <c r="GX1769" s="778"/>
      <c r="GY1769" s="778"/>
      <c r="GZ1769" s="778"/>
      <c r="HA1769" s="778"/>
      <c r="HB1769" s="778"/>
      <c r="HC1769" s="778"/>
      <c r="HD1769" s="778"/>
      <c r="HE1769" s="778"/>
      <c r="HF1769" s="778"/>
      <c r="HG1769" s="778"/>
      <c r="HH1769" s="778"/>
    </row>
    <row r="1770" spans="1:216" s="782" customFormat="1">
      <c r="A1770" s="779"/>
      <c r="B1770" s="780"/>
      <c r="C1770" s="780"/>
      <c r="D1770" s="780"/>
      <c r="E1770" s="780"/>
      <c r="F1770" s="780"/>
      <c r="G1770" s="780"/>
      <c r="H1770" s="780"/>
      <c r="I1770" s="780"/>
      <c r="J1770" s="780"/>
      <c r="K1770" s="780"/>
      <c r="L1770" s="780"/>
      <c r="M1770" s="780"/>
      <c r="N1770" s="780"/>
      <c r="O1770" s="780"/>
      <c r="P1770" s="780"/>
      <c r="Q1770" s="781"/>
      <c r="R1770" s="778"/>
      <c r="S1770" s="778"/>
      <c r="T1770" s="778"/>
      <c r="U1770" s="778"/>
      <c r="V1770" s="778"/>
      <c r="W1770" s="778"/>
      <c r="X1770" s="778"/>
      <c r="Y1770" s="778"/>
      <c r="Z1770" s="778"/>
      <c r="AA1770" s="778"/>
      <c r="AB1770" s="778"/>
      <c r="AC1770" s="778"/>
      <c r="AD1770" s="778"/>
      <c r="AE1770" s="778"/>
      <c r="AF1770" s="778"/>
      <c r="AG1770" s="778"/>
      <c r="AH1770" s="778"/>
      <c r="AI1770" s="778"/>
      <c r="AJ1770" s="778"/>
      <c r="AK1770" s="778"/>
      <c r="AL1770" s="778"/>
      <c r="AM1770" s="778"/>
      <c r="AN1770" s="778"/>
      <c r="AO1770" s="778"/>
      <c r="AP1770" s="778"/>
      <c r="AQ1770" s="778"/>
      <c r="AR1770" s="778"/>
      <c r="AS1770" s="778"/>
      <c r="AT1770" s="778"/>
      <c r="AU1770" s="778"/>
      <c r="AV1770" s="778"/>
      <c r="AW1770" s="778"/>
      <c r="AX1770" s="778"/>
      <c r="AY1770" s="778"/>
      <c r="AZ1770" s="778"/>
      <c r="BA1770" s="778"/>
      <c r="BB1770" s="778"/>
      <c r="BC1770" s="778"/>
      <c r="BD1770" s="778"/>
      <c r="BE1770" s="778"/>
      <c r="BF1770" s="778"/>
      <c r="BG1770" s="778"/>
      <c r="BH1770" s="778"/>
      <c r="BI1770" s="778"/>
      <c r="BJ1770" s="778"/>
      <c r="BK1770" s="778"/>
      <c r="BL1770" s="778"/>
      <c r="BM1770" s="778"/>
      <c r="BN1770" s="778"/>
      <c r="BO1770" s="778"/>
      <c r="BP1770" s="778"/>
      <c r="BQ1770" s="778"/>
      <c r="BR1770" s="778"/>
      <c r="BS1770" s="778"/>
      <c r="BT1770" s="778"/>
      <c r="BU1770" s="778"/>
      <c r="BV1770" s="778"/>
      <c r="BW1770" s="778"/>
      <c r="BX1770" s="778"/>
      <c r="BY1770" s="778"/>
      <c r="BZ1770" s="778"/>
      <c r="CA1770" s="778"/>
      <c r="CB1770" s="778"/>
      <c r="CC1770" s="778"/>
      <c r="CD1770" s="778"/>
      <c r="CE1770" s="778"/>
      <c r="CF1770" s="778"/>
      <c r="CG1770" s="778"/>
      <c r="CH1770" s="778"/>
      <c r="CI1770" s="778"/>
      <c r="CJ1770" s="778"/>
      <c r="CK1770" s="778"/>
      <c r="CL1770" s="778"/>
      <c r="CM1770" s="778"/>
      <c r="CN1770" s="778"/>
      <c r="CO1770" s="778"/>
      <c r="CP1770" s="778"/>
      <c r="CQ1770" s="778"/>
      <c r="CR1770" s="778"/>
      <c r="CS1770" s="778"/>
      <c r="CT1770" s="778"/>
      <c r="CU1770" s="778"/>
      <c r="CV1770" s="778"/>
      <c r="CW1770" s="778"/>
      <c r="CX1770" s="778"/>
      <c r="CY1770" s="778"/>
      <c r="CZ1770" s="778"/>
      <c r="DA1770" s="778"/>
      <c r="DB1770" s="778"/>
      <c r="DC1770" s="778"/>
      <c r="DD1770" s="778"/>
      <c r="DE1770" s="778"/>
      <c r="DF1770" s="778"/>
      <c r="DG1770" s="778"/>
      <c r="DH1770" s="778"/>
      <c r="DI1770" s="778"/>
      <c r="DJ1770" s="778"/>
      <c r="DK1770" s="778"/>
      <c r="DL1770" s="778"/>
      <c r="DM1770" s="778"/>
      <c r="DN1770" s="778"/>
      <c r="DO1770" s="778"/>
      <c r="DP1770" s="778"/>
      <c r="DQ1770" s="778"/>
      <c r="DR1770" s="778"/>
      <c r="DS1770" s="778"/>
      <c r="DT1770" s="778"/>
      <c r="DU1770" s="778"/>
      <c r="DV1770" s="778"/>
      <c r="DW1770" s="778"/>
      <c r="DX1770" s="778"/>
      <c r="DY1770" s="778"/>
      <c r="DZ1770" s="778"/>
      <c r="EA1770" s="778"/>
      <c r="EB1770" s="778"/>
      <c r="EC1770" s="778"/>
      <c r="ED1770" s="778"/>
      <c r="EE1770" s="778"/>
      <c r="EF1770" s="778"/>
      <c r="EG1770" s="778"/>
      <c r="EH1770" s="778"/>
      <c r="EI1770" s="778"/>
      <c r="EJ1770" s="778"/>
      <c r="EK1770" s="778"/>
      <c r="EL1770" s="778"/>
      <c r="EM1770" s="778"/>
      <c r="EN1770" s="778"/>
      <c r="EO1770" s="778"/>
      <c r="EP1770" s="778"/>
      <c r="EQ1770" s="778"/>
      <c r="ER1770" s="778"/>
      <c r="ES1770" s="778"/>
      <c r="ET1770" s="778"/>
      <c r="EU1770" s="778"/>
      <c r="EV1770" s="778"/>
      <c r="EW1770" s="778"/>
      <c r="EX1770" s="778"/>
      <c r="EY1770" s="778"/>
      <c r="EZ1770" s="778"/>
      <c r="FA1770" s="778"/>
      <c r="FB1770" s="778"/>
      <c r="FC1770" s="778"/>
      <c r="FD1770" s="778"/>
      <c r="FE1770" s="778"/>
      <c r="FF1770" s="778"/>
      <c r="FG1770" s="778"/>
      <c r="FH1770" s="778"/>
      <c r="FI1770" s="778"/>
      <c r="FJ1770" s="778"/>
      <c r="FK1770" s="778"/>
      <c r="FL1770" s="778"/>
      <c r="FM1770" s="778"/>
      <c r="FN1770" s="778"/>
      <c r="FO1770" s="778"/>
      <c r="FP1770" s="778"/>
      <c r="FQ1770" s="778"/>
      <c r="FR1770" s="778"/>
      <c r="FS1770" s="778"/>
      <c r="FT1770" s="778"/>
      <c r="FU1770" s="778"/>
      <c r="FV1770" s="778"/>
      <c r="FW1770" s="778"/>
      <c r="FX1770" s="778"/>
      <c r="FY1770" s="778"/>
      <c r="FZ1770" s="778"/>
      <c r="GA1770" s="778"/>
      <c r="GB1770" s="778"/>
      <c r="GC1770" s="778"/>
      <c r="GD1770" s="778"/>
      <c r="GE1770" s="778"/>
      <c r="GF1770" s="778"/>
      <c r="GG1770" s="778"/>
      <c r="GH1770" s="778"/>
      <c r="GI1770" s="778"/>
      <c r="GJ1770" s="778"/>
      <c r="GK1770" s="778"/>
      <c r="GL1770" s="778"/>
      <c r="GM1770" s="778"/>
      <c r="GN1770" s="778"/>
      <c r="GO1770" s="778"/>
      <c r="GP1770" s="778"/>
      <c r="GQ1770" s="778"/>
      <c r="GR1770" s="778"/>
      <c r="GS1770" s="778"/>
      <c r="GT1770" s="778"/>
      <c r="GU1770" s="778"/>
      <c r="GV1770" s="778"/>
      <c r="GW1770" s="778"/>
      <c r="GX1770" s="778"/>
      <c r="GY1770" s="778"/>
      <c r="GZ1770" s="778"/>
      <c r="HA1770" s="778"/>
      <c r="HB1770" s="778"/>
      <c r="HC1770" s="778"/>
      <c r="HD1770" s="778"/>
      <c r="HE1770" s="778"/>
      <c r="HF1770" s="778"/>
      <c r="HG1770" s="778"/>
      <c r="HH1770" s="778"/>
    </row>
    <row r="1771" spans="1:216" s="782" customFormat="1">
      <c r="A1771" s="779"/>
      <c r="B1771" s="780"/>
      <c r="C1771" s="780"/>
      <c r="D1771" s="780"/>
      <c r="E1771" s="780"/>
      <c r="F1771" s="780"/>
      <c r="G1771" s="780"/>
      <c r="H1771" s="780"/>
      <c r="I1771" s="780"/>
      <c r="J1771" s="780"/>
      <c r="K1771" s="780"/>
      <c r="L1771" s="780"/>
      <c r="M1771" s="780"/>
      <c r="N1771" s="780"/>
      <c r="O1771" s="780"/>
      <c r="P1771" s="780"/>
      <c r="Q1771" s="781"/>
      <c r="R1771" s="778"/>
      <c r="S1771" s="778"/>
      <c r="T1771" s="778"/>
      <c r="U1771" s="778"/>
      <c r="V1771" s="778"/>
      <c r="W1771" s="778"/>
      <c r="X1771" s="778"/>
      <c r="Y1771" s="778"/>
      <c r="Z1771" s="778"/>
      <c r="AA1771" s="778"/>
      <c r="AB1771" s="778"/>
      <c r="AC1771" s="778"/>
      <c r="AD1771" s="778"/>
      <c r="AE1771" s="778"/>
      <c r="AF1771" s="778"/>
      <c r="AG1771" s="778"/>
      <c r="AH1771" s="778"/>
      <c r="AI1771" s="778"/>
      <c r="AJ1771" s="778"/>
      <c r="AK1771" s="778"/>
      <c r="AL1771" s="778"/>
      <c r="AM1771" s="778"/>
      <c r="AN1771" s="778"/>
      <c r="AO1771" s="778"/>
      <c r="AP1771" s="778"/>
      <c r="AQ1771" s="778"/>
      <c r="AR1771" s="778"/>
      <c r="AS1771" s="778"/>
      <c r="AT1771" s="778"/>
      <c r="AU1771" s="778"/>
      <c r="AV1771" s="778"/>
      <c r="AW1771" s="778"/>
      <c r="AX1771" s="778"/>
      <c r="AY1771" s="778"/>
      <c r="AZ1771" s="778"/>
      <c r="BA1771" s="778"/>
      <c r="BB1771" s="778"/>
      <c r="BC1771" s="778"/>
      <c r="BD1771" s="778"/>
      <c r="BE1771" s="778"/>
      <c r="BF1771" s="778"/>
      <c r="BG1771" s="778"/>
      <c r="BH1771" s="778"/>
      <c r="BI1771" s="778"/>
      <c r="BJ1771" s="778"/>
      <c r="BK1771" s="778"/>
      <c r="BL1771" s="778"/>
      <c r="BM1771" s="778"/>
      <c r="BN1771" s="778"/>
      <c r="BO1771" s="778"/>
      <c r="BP1771" s="778"/>
      <c r="BQ1771" s="778"/>
      <c r="BR1771" s="778"/>
      <c r="BS1771" s="778"/>
      <c r="BT1771" s="778"/>
      <c r="BU1771" s="778"/>
      <c r="BV1771" s="778"/>
      <c r="BW1771" s="778"/>
      <c r="BX1771" s="778"/>
      <c r="BY1771" s="778"/>
      <c r="BZ1771" s="778"/>
      <c r="CA1771" s="778"/>
      <c r="CB1771" s="778"/>
      <c r="CC1771" s="778"/>
      <c r="CD1771" s="778"/>
      <c r="CE1771" s="778"/>
      <c r="CF1771" s="778"/>
      <c r="CG1771" s="778"/>
      <c r="CH1771" s="778"/>
      <c r="CI1771" s="778"/>
      <c r="CJ1771" s="778"/>
      <c r="CK1771" s="778"/>
      <c r="CL1771" s="778"/>
      <c r="CM1771" s="778"/>
      <c r="CN1771" s="778"/>
      <c r="CO1771" s="778"/>
      <c r="CP1771" s="778"/>
      <c r="CQ1771" s="778"/>
      <c r="CR1771" s="778"/>
      <c r="CS1771" s="778"/>
      <c r="CT1771" s="778"/>
      <c r="CU1771" s="778"/>
      <c r="CV1771" s="778"/>
      <c r="CW1771" s="778"/>
      <c r="CX1771" s="778"/>
      <c r="CY1771" s="778"/>
      <c r="CZ1771" s="778"/>
      <c r="DA1771" s="778"/>
      <c r="DB1771" s="778"/>
      <c r="DC1771" s="778"/>
      <c r="DD1771" s="778"/>
      <c r="DE1771" s="778"/>
      <c r="DF1771" s="778"/>
      <c r="DG1771" s="778"/>
      <c r="DH1771" s="778"/>
      <c r="DI1771" s="778"/>
      <c r="DJ1771" s="778"/>
      <c r="DK1771" s="778"/>
      <c r="DL1771" s="778"/>
      <c r="DM1771" s="778"/>
      <c r="DN1771" s="778"/>
      <c r="DO1771" s="778"/>
      <c r="DP1771" s="778"/>
      <c r="DQ1771" s="778"/>
      <c r="DR1771" s="778"/>
      <c r="DS1771" s="778"/>
      <c r="DT1771" s="778"/>
      <c r="DU1771" s="778"/>
      <c r="DV1771" s="778"/>
      <c r="DW1771" s="778"/>
      <c r="DX1771" s="778"/>
      <c r="DY1771" s="778"/>
      <c r="DZ1771" s="778"/>
      <c r="EA1771" s="778"/>
      <c r="EB1771" s="778"/>
      <c r="EC1771" s="778"/>
      <c r="ED1771" s="778"/>
      <c r="EE1771" s="778"/>
      <c r="EF1771" s="778"/>
      <c r="EG1771" s="778"/>
      <c r="EH1771" s="778"/>
      <c r="EI1771" s="778"/>
      <c r="EJ1771" s="778"/>
      <c r="EK1771" s="778"/>
      <c r="EL1771" s="778"/>
      <c r="EM1771" s="778"/>
      <c r="EN1771" s="778"/>
      <c r="EO1771" s="778"/>
      <c r="EP1771" s="778"/>
      <c r="EQ1771" s="778"/>
      <c r="ER1771" s="778"/>
      <c r="ES1771" s="778"/>
      <c r="ET1771" s="778"/>
      <c r="EU1771" s="778"/>
      <c r="EV1771" s="778"/>
      <c r="EW1771" s="778"/>
      <c r="EX1771" s="778"/>
      <c r="EY1771" s="778"/>
      <c r="EZ1771" s="778"/>
      <c r="FA1771" s="778"/>
      <c r="FB1771" s="778"/>
      <c r="FC1771" s="778"/>
      <c r="FD1771" s="778"/>
      <c r="FE1771" s="778"/>
      <c r="FF1771" s="778"/>
      <c r="FG1771" s="778"/>
      <c r="FH1771" s="778"/>
      <c r="FI1771" s="778"/>
      <c r="FJ1771" s="778"/>
      <c r="FK1771" s="778"/>
      <c r="FL1771" s="778"/>
      <c r="FM1771" s="778"/>
      <c r="FN1771" s="778"/>
      <c r="FO1771" s="778"/>
      <c r="FP1771" s="778"/>
      <c r="FQ1771" s="778"/>
      <c r="FR1771" s="778"/>
      <c r="FS1771" s="778"/>
      <c r="FT1771" s="778"/>
      <c r="FU1771" s="778"/>
      <c r="FV1771" s="778"/>
      <c r="FW1771" s="778"/>
      <c r="FX1771" s="778"/>
      <c r="FY1771" s="778"/>
      <c r="FZ1771" s="778"/>
      <c r="GA1771" s="778"/>
      <c r="GB1771" s="778"/>
      <c r="GC1771" s="778"/>
      <c r="GD1771" s="778"/>
      <c r="GE1771" s="778"/>
      <c r="GF1771" s="778"/>
      <c r="GG1771" s="778"/>
      <c r="GH1771" s="778"/>
      <c r="GI1771" s="778"/>
      <c r="GJ1771" s="778"/>
      <c r="GK1771" s="778"/>
      <c r="GL1771" s="778"/>
      <c r="GM1771" s="778"/>
      <c r="GN1771" s="778"/>
      <c r="GO1771" s="778"/>
      <c r="GP1771" s="778"/>
      <c r="GQ1771" s="778"/>
      <c r="GR1771" s="778"/>
      <c r="GS1771" s="778"/>
      <c r="GT1771" s="778"/>
      <c r="GU1771" s="778"/>
      <c r="GV1771" s="778"/>
      <c r="GW1771" s="778"/>
      <c r="GX1771" s="778"/>
      <c r="GY1771" s="778"/>
      <c r="GZ1771" s="778"/>
      <c r="HA1771" s="778"/>
      <c r="HB1771" s="778"/>
      <c r="HC1771" s="778"/>
      <c r="HD1771" s="778"/>
      <c r="HE1771" s="778"/>
      <c r="HF1771" s="778"/>
      <c r="HG1771" s="778"/>
      <c r="HH1771" s="778"/>
    </row>
    <row r="1772" spans="1:216" s="782" customFormat="1">
      <c r="A1772" s="779"/>
      <c r="B1772" s="780"/>
      <c r="C1772" s="780"/>
      <c r="D1772" s="780"/>
      <c r="E1772" s="780"/>
      <c r="F1772" s="780"/>
      <c r="G1772" s="780"/>
      <c r="H1772" s="780"/>
      <c r="I1772" s="780"/>
      <c r="J1772" s="780"/>
      <c r="K1772" s="780"/>
      <c r="L1772" s="780"/>
      <c r="M1772" s="780"/>
      <c r="N1772" s="780"/>
      <c r="O1772" s="780"/>
      <c r="P1772" s="780"/>
      <c r="Q1772" s="781"/>
      <c r="R1772" s="778"/>
      <c r="S1772" s="778"/>
      <c r="T1772" s="778"/>
      <c r="U1772" s="778"/>
      <c r="V1772" s="778"/>
      <c r="W1772" s="778"/>
      <c r="X1772" s="778"/>
      <c r="Y1772" s="778"/>
      <c r="Z1772" s="778"/>
      <c r="AA1772" s="778"/>
      <c r="AB1772" s="778"/>
      <c r="AC1772" s="778"/>
      <c r="AD1772" s="778"/>
      <c r="AE1772" s="778"/>
      <c r="AF1772" s="778"/>
      <c r="AG1772" s="778"/>
      <c r="AH1772" s="778"/>
      <c r="AI1772" s="778"/>
      <c r="AJ1772" s="778"/>
      <c r="AK1772" s="778"/>
      <c r="AL1772" s="778"/>
      <c r="AM1772" s="778"/>
      <c r="AN1772" s="778"/>
      <c r="AO1772" s="778"/>
      <c r="AP1772" s="778"/>
      <c r="AQ1772" s="778"/>
      <c r="AR1772" s="778"/>
      <c r="AS1772" s="778"/>
      <c r="AT1772" s="778"/>
      <c r="AU1772" s="778"/>
      <c r="AV1772" s="778"/>
      <c r="AW1772" s="778"/>
      <c r="AX1772" s="778"/>
      <c r="AY1772" s="778"/>
      <c r="AZ1772" s="778"/>
      <c r="BA1772" s="778"/>
      <c r="BB1772" s="778"/>
      <c r="BC1772" s="778"/>
      <c r="BD1772" s="778"/>
      <c r="BE1772" s="778"/>
      <c r="BF1772" s="778"/>
      <c r="BG1772" s="778"/>
      <c r="BH1772" s="778"/>
      <c r="BI1772" s="778"/>
      <c r="BJ1772" s="778"/>
      <c r="BK1772" s="778"/>
      <c r="BL1772" s="778"/>
      <c r="BM1772" s="778"/>
      <c r="BN1772" s="778"/>
      <c r="BO1772" s="778"/>
      <c r="BP1772" s="778"/>
      <c r="BQ1772" s="778"/>
      <c r="BR1772" s="778"/>
      <c r="BS1772" s="778"/>
      <c r="BT1772" s="778"/>
      <c r="BU1772" s="778"/>
      <c r="BV1772" s="778"/>
      <c r="BW1772" s="778"/>
      <c r="BX1772" s="778"/>
      <c r="BY1772" s="778"/>
      <c r="BZ1772" s="778"/>
      <c r="CA1772" s="778"/>
      <c r="CB1772" s="778"/>
      <c r="CC1772" s="778"/>
      <c r="CD1772" s="778"/>
      <c r="CE1772" s="778"/>
      <c r="CF1772" s="778"/>
      <c r="CG1772" s="778"/>
      <c r="CH1772" s="778"/>
      <c r="CI1772" s="778"/>
      <c r="CJ1772" s="778"/>
      <c r="CK1772" s="778"/>
      <c r="CL1772" s="778"/>
      <c r="CM1772" s="778"/>
      <c r="CN1772" s="778"/>
      <c r="CO1772" s="778"/>
      <c r="CP1772" s="778"/>
      <c r="CQ1772" s="778"/>
      <c r="CR1772" s="778"/>
      <c r="CS1772" s="778"/>
      <c r="CT1772" s="778"/>
      <c r="CU1772" s="778"/>
      <c r="CV1772" s="778"/>
      <c r="CW1772" s="778"/>
      <c r="CX1772" s="778"/>
      <c r="CY1772" s="778"/>
      <c r="CZ1772" s="778"/>
      <c r="DA1772" s="778"/>
      <c r="DB1772" s="778"/>
      <c r="DC1772" s="778"/>
      <c r="DD1772" s="778"/>
      <c r="DE1772" s="778"/>
      <c r="DF1772" s="778"/>
      <c r="DG1772" s="778"/>
      <c r="DH1772" s="778"/>
      <c r="DI1772" s="778"/>
      <c r="DJ1772" s="778"/>
      <c r="DK1772" s="778"/>
      <c r="DL1772" s="778"/>
      <c r="DM1772" s="778"/>
      <c r="DN1772" s="778"/>
      <c r="DO1772" s="778"/>
      <c r="DP1772" s="778"/>
      <c r="DQ1772" s="778"/>
      <c r="DR1772" s="778"/>
      <c r="DS1772" s="778"/>
      <c r="DT1772" s="778"/>
      <c r="DU1772" s="778"/>
      <c r="DV1772" s="778"/>
      <c r="DW1772" s="778"/>
      <c r="DX1772" s="778"/>
      <c r="DY1772" s="778"/>
      <c r="DZ1772" s="778"/>
      <c r="EA1772" s="778"/>
      <c r="EB1772" s="778"/>
      <c r="EC1772" s="778"/>
      <c r="ED1772" s="778"/>
      <c r="EE1772" s="778"/>
      <c r="EF1772" s="778"/>
      <c r="EG1772" s="778"/>
      <c r="EH1772" s="778"/>
      <c r="EI1772" s="778"/>
      <c r="EJ1772" s="778"/>
      <c r="EK1772" s="778"/>
      <c r="EL1772" s="778"/>
      <c r="EM1772" s="778"/>
      <c r="EN1772" s="778"/>
      <c r="EO1772" s="778"/>
      <c r="EP1772" s="778"/>
      <c r="EQ1772" s="778"/>
      <c r="ER1772" s="778"/>
      <c r="ES1772" s="778"/>
      <c r="ET1772" s="778"/>
      <c r="EU1772" s="778"/>
      <c r="EV1772" s="778"/>
      <c r="EW1772" s="778"/>
      <c r="EX1772" s="778"/>
      <c r="EY1772" s="778"/>
      <c r="EZ1772" s="778"/>
      <c r="FA1772" s="778"/>
      <c r="FB1772" s="778"/>
      <c r="FC1772" s="778"/>
      <c r="FD1772" s="778"/>
      <c r="FE1772" s="778"/>
      <c r="FF1772" s="778"/>
      <c r="FG1772" s="778"/>
      <c r="FH1772" s="778"/>
      <c r="FI1772" s="778"/>
      <c r="FJ1772" s="778"/>
      <c r="FK1772" s="778"/>
      <c r="FL1772" s="778"/>
      <c r="FM1772" s="778"/>
      <c r="FN1772" s="778"/>
      <c r="FO1772" s="778"/>
      <c r="FP1772" s="778"/>
      <c r="FQ1772" s="778"/>
      <c r="FR1772" s="778"/>
      <c r="FS1772" s="778"/>
      <c r="FT1772" s="778"/>
      <c r="FU1772" s="778"/>
      <c r="FV1772" s="778"/>
      <c r="FW1772" s="778"/>
      <c r="FX1772" s="778"/>
      <c r="FY1772" s="778"/>
      <c r="FZ1772" s="778"/>
      <c r="GA1772" s="778"/>
      <c r="GB1772" s="778"/>
      <c r="GC1772" s="778"/>
      <c r="GD1772" s="778"/>
      <c r="GE1772" s="778"/>
      <c r="GF1772" s="778"/>
      <c r="GG1772" s="778"/>
      <c r="GH1772" s="778"/>
      <c r="GI1772" s="778"/>
      <c r="GJ1772" s="778"/>
      <c r="GK1772" s="778"/>
      <c r="GL1772" s="778"/>
      <c r="GM1772" s="778"/>
      <c r="GN1772" s="778"/>
      <c r="GO1772" s="778"/>
      <c r="GP1772" s="778"/>
      <c r="GQ1772" s="778"/>
      <c r="GR1772" s="778"/>
      <c r="GS1772" s="778"/>
      <c r="GT1772" s="778"/>
      <c r="GU1772" s="778"/>
      <c r="GV1772" s="778"/>
      <c r="GW1772" s="778"/>
      <c r="GX1772" s="778"/>
      <c r="GY1772" s="778"/>
      <c r="GZ1772" s="778"/>
      <c r="HA1772" s="778"/>
      <c r="HB1772" s="778"/>
      <c r="HC1772" s="778"/>
      <c r="HD1772" s="778"/>
      <c r="HE1772" s="778"/>
      <c r="HF1772" s="778"/>
      <c r="HG1772" s="778"/>
      <c r="HH1772" s="778"/>
    </row>
    <row r="1773" spans="1:216" s="782" customFormat="1">
      <c r="A1773" s="779"/>
      <c r="B1773" s="780"/>
      <c r="C1773" s="780"/>
      <c r="D1773" s="780"/>
      <c r="E1773" s="780"/>
      <c r="F1773" s="780"/>
      <c r="G1773" s="780"/>
      <c r="H1773" s="780"/>
      <c r="I1773" s="780"/>
      <c r="J1773" s="780"/>
      <c r="K1773" s="780"/>
      <c r="L1773" s="780"/>
      <c r="M1773" s="780"/>
      <c r="N1773" s="780"/>
      <c r="O1773" s="780"/>
      <c r="P1773" s="780"/>
      <c r="Q1773" s="781"/>
      <c r="R1773" s="778"/>
      <c r="S1773" s="778"/>
      <c r="T1773" s="778"/>
      <c r="U1773" s="778"/>
      <c r="V1773" s="778"/>
      <c r="W1773" s="778"/>
      <c r="X1773" s="778"/>
      <c r="Y1773" s="778"/>
      <c r="Z1773" s="778"/>
      <c r="AA1773" s="778"/>
      <c r="AB1773" s="778"/>
      <c r="AC1773" s="778"/>
      <c r="AD1773" s="778"/>
      <c r="AE1773" s="778"/>
      <c r="AF1773" s="778"/>
      <c r="AG1773" s="778"/>
      <c r="AH1773" s="778"/>
      <c r="AI1773" s="778"/>
      <c r="AJ1773" s="778"/>
      <c r="AK1773" s="778"/>
      <c r="AL1773" s="778"/>
      <c r="AM1773" s="778"/>
      <c r="AN1773" s="778"/>
      <c r="AO1773" s="778"/>
      <c r="AP1773" s="778"/>
      <c r="AQ1773" s="778"/>
      <c r="AR1773" s="778"/>
      <c r="AS1773" s="778"/>
      <c r="AT1773" s="778"/>
      <c r="AU1773" s="778"/>
      <c r="AV1773" s="778"/>
      <c r="AW1773" s="778"/>
      <c r="AX1773" s="778"/>
      <c r="AY1773" s="778"/>
      <c r="AZ1773" s="778"/>
      <c r="BA1773" s="778"/>
      <c r="BB1773" s="778"/>
      <c r="BC1773" s="778"/>
      <c r="BD1773" s="778"/>
      <c r="BE1773" s="778"/>
      <c r="BF1773" s="778"/>
      <c r="BG1773" s="778"/>
      <c r="BH1773" s="778"/>
      <c r="BI1773" s="778"/>
      <c r="BJ1773" s="778"/>
      <c r="BK1773" s="778"/>
      <c r="BL1773" s="778"/>
      <c r="BM1773" s="778"/>
      <c r="BN1773" s="778"/>
      <c r="BO1773" s="778"/>
      <c r="BP1773" s="778"/>
      <c r="BQ1773" s="778"/>
      <c r="BR1773" s="778"/>
      <c r="BS1773" s="778"/>
      <c r="BT1773" s="778"/>
      <c r="BU1773" s="778"/>
      <c r="BV1773" s="778"/>
      <c r="BW1773" s="778"/>
      <c r="BX1773" s="778"/>
      <c r="BY1773" s="778"/>
      <c r="BZ1773" s="778"/>
      <c r="CA1773" s="778"/>
      <c r="CB1773" s="778"/>
      <c r="CC1773" s="778"/>
      <c r="CD1773" s="778"/>
      <c r="CE1773" s="778"/>
      <c r="CF1773" s="778"/>
      <c r="CG1773" s="778"/>
      <c r="CH1773" s="778"/>
      <c r="CI1773" s="778"/>
      <c r="CJ1773" s="778"/>
      <c r="CK1773" s="778"/>
      <c r="CL1773" s="778"/>
      <c r="CM1773" s="778"/>
      <c r="CN1773" s="778"/>
      <c r="CO1773" s="778"/>
      <c r="CP1773" s="778"/>
      <c r="CQ1773" s="778"/>
      <c r="CR1773" s="778"/>
      <c r="CS1773" s="778"/>
      <c r="CT1773" s="778"/>
      <c r="CU1773" s="778"/>
      <c r="CV1773" s="778"/>
      <c r="CW1773" s="778"/>
      <c r="CX1773" s="778"/>
      <c r="CY1773" s="778"/>
      <c r="CZ1773" s="778"/>
      <c r="DA1773" s="778"/>
      <c r="DB1773" s="778"/>
      <c r="DC1773" s="778"/>
      <c r="DD1773" s="778"/>
      <c r="DE1773" s="778"/>
      <c r="DF1773" s="778"/>
      <c r="DG1773" s="778"/>
      <c r="DH1773" s="778"/>
      <c r="DI1773" s="778"/>
      <c r="DJ1773" s="778"/>
      <c r="DK1773" s="778"/>
      <c r="DL1773" s="778"/>
      <c r="DM1773" s="778"/>
      <c r="DN1773" s="778"/>
      <c r="DO1773" s="778"/>
      <c r="DP1773" s="778"/>
      <c r="DQ1773" s="778"/>
      <c r="DR1773" s="778"/>
      <c r="DS1773" s="778"/>
      <c r="DT1773" s="778"/>
      <c r="DU1773" s="778"/>
      <c r="DV1773" s="778"/>
      <c r="DW1773" s="778"/>
      <c r="DX1773" s="778"/>
      <c r="DY1773" s="778"/>
      <c r="DZ1773" s="778"/>
      <c r="EA1773" s="778"/>
      <c r="EB1773" s="778"/>
      <c r="EC1773" s="778"/>
      <c r="ED1773" s="778"/>
      <c r="EE1773" s="778"/>
      <c r="EF1773" s="778"/>
      <c r="EG1773" s="778"/>
      <c r="EH1773" s="778"/>
      <c r="EI1773" s="778"/>
      <c r="EJ1773" s="778"/>
      <c r="EK1773" s="778"/>
      <c r="EL1773" s="778"/>
      <c r="EM1773" s="778"/>
      <c r="EN1773" s="778"/>
      <c r="EO1773" s="778"/>
      <c r="EP1773" s="778"/>
      <c r="EQ1773" s="778"/>
      <c r="ER1773" s="778"/>
      <c r="ES1773" s="778"/>
      <c r="ET1773" s="778"/>
      <c r="EU1773" s="778"/>
      <c r="EV1773" s="778"/>
      <c r="EW1773" s="778"/>
      <c r="EX1773" s="778"/>
      <c r="EY1773" s="778"/>
      <c r="EZ1773" s="778"/>
      <c r="FA1773" s="778"/>
      <c r="FB1773" s="778"/>
      <c r="FC1773" s="778"/>
      <c r="FD1773" s="778"/>
      <c r="FE1773" s="778"/>
      <c r="FF1773" s="778"/>
      <c r="FG1773" s="778"/>
      <c r="FH1773" s="778"/>
      <c r="FI1773" s="778"/>
      <c r="FJ1773" s="778"/>
      <c r="FK1773" s="778"/>
      <c r="FL1773" s="778"/>
      <c r="FM1773" s="778"/>
      <c r="FN1773" s="778"/>
      <c r="FO1773" s="778"/>
      <c r="FP1773" s="778"/>
      <c r="FQ1773" s="778"/>
      <c r="FR1773" s="778"/>
      <c r="FS1773" s="778"/>
      <c r="FT1773" s="778"/>
      <c r="FU1773" s="778"/>
      <c r="FV1773" s="778"/>
      <c r="FW1773" s="778"/>
      <c r="FX1773" s="778"/>
      <c r="FY1773" s="778"/>
      <c r="FZ1773" s="778"/>
      <c r="GA1773" s="778"/>
      <c r="GB1773" s="778"/>
      <c r="GC1773" s="778"/>
      <c r="GD1773" s="778"/>
      <c r="GE1773" s="778"/>
      <c r="GF1773" s="778"/>
      <c r="GG1773" s="778"/>
      <c r="GH1773" s="778"/>
      <c r="GI1773" s="778"/>
      <c r="GJ1773" s="778"/>
      <c r="GK1773" s="778"/>
      <c r="GL1773" s="778"/>
      <c r="GM1773" s="778"/>
      <c r="GN1773" s="778"/>
      <c r="GO1773" s="778"/>
      <c r="GP1773" s="778"/>
      <c r="GQ1773" s="778"/>
      <c r="GR1773" s="778"/>
      <c r="GS1773" s="778"/>
      <c r="GT1773" s="778"/>
      <c r="GU1773" s="778"/>
      <c r="GV1773" s="778"/>
      <c r="GW1773" s="778"/>
      <c r="GX1773" s="778"/>
      <c r="GY1773" s="778"/>
      <c r="GZ1773" s="778"/>
      <c r="HA1773" s="778"/>
      <c r="HB1773" s="778"/>
      <c r="HC1773" s="778"/>
      <c r="HD1773" s="778"/>
      <c r="HE1773" s="778"/>
      <c r="HF1773" s="778"/>
      <c r="HG1773" s="778"/>
      <c r="HH1773" s="778"/>
    </row>
    <row r="1774" spans="1:216" s="782" customFormat="1">
      <c r="A1774" s="779"/>
      <c r="B1774" s="780"/>
      <c r="C1774" s="780"/>
      <c r="D1774" s="780"/>
      <c r="E1774" s="780"/>
      <c r="F1774" s="780"/>
      <c r="G1774" s="780"/>
      <c r="H1774" s="780"/>
      <c r="I1774" s="780"/>
      <c r="J1774" s="780"/>
      <c r="K1774" s="780"/>
      <c r="L1774" s="780"/>
      <c r="M1774" s="780"/>
      <c r="N1774" s="780"/>
      <c r="O1774" s="780"/>
      <c r="P1774" s="780"/>
      <c r="Q1774" s="781"/>
      <c r="R1774" s="778"/>
      <c r="S1774" s="778"/>
      <c r="T1774" s="778"/>
      <c r="U1774" s="778"/>
      <c r="V1774" s="778"/>
      <c r="W1774" s="778"/>
      <c r="X1774" s="778"/>
      <c r="Y1774" s="778"/>
      <c r="Z1774" s="778"/>
      <c r="AA1774" s="778"/>
      <c r="AB1774" s="778"/>
      <c r="AC1774" s="778"/>
      <c r="AD1774" s="778"/>
      <c r="AE1774" s="778"/>
      <c r="AF1774" s="778"/>
      <c r="AG1774" s="778"/>
      <c r="AH1774" s="778"/>
      <c r="AI1774" s="778"/>
      <c r="AJ1774" s="778"/>
      <c r="AK1774" s="778"/>
      <c r="AL1774" s="778"/>
      <c r="AM1774" s="778"/>
      <c r="AN1774" s="778"/>
      <c r="AO1774" s="778"/>
      <c r="AP1774" s="778"/>
      <c r="AQ1774" s="778"/>
      <c r="AR1774" s="778"/>
      <c r="AS1774" s="778"/>
      <c r="AT1774" s="778"/>
      <c r="AU1774" s="778"/>
      <c r="AV1774" s="778"/>
      <c r="AW1774" s="778"/>
      <c r="AX1774" s="778"/>
      <c r="AY1774" s="778"/>
      <c r="AZ1774" s="778"/>
      <c r="BA1774" s="778"/>
      <c r="BB1774" s="778"/>
      <c r="BC1774" s="778"/>
      <c r="BD1774" s="778"/>
      <c r="BE1774" s="778"/>
      <c r="BF1774" s="778"/>
      <c r="BG1774" s="778"/>
      <c r="BH1774" s="778"/>
      <c r="BI1774" s="778"/>
      <c r="BJ1774" s="778"/>
      <c r="BK1774" s="778"/>
      <c r="BL1774" s="778"/>
      <c r="BM1774" s="778"/>
      <c r="BN1774" s="778"/>
      <c r="BO1774" s="778"/>
      <c r="BP1774" s="778"/>
      <c r="BQ1774" s="778"/>
      <c r="BR1774" s="778"/>
      <c r="BS1774" s="778"/>
      <c r="BT1774" s="778"/>
      <c r="BU1774" s="778"/>
      <c r="BV1774" s="778"/>
      <c r="BW1774" s="778"/>
      <c r="BX1774" s="778"/>
      <c r="BY1774" s="778"/>
      <c r="BZ1774" s="778"/>
      <c r="CA1774" s="778"/>
      <c r="CB1774" s="778"/>
      <c r="CC1774" s="778"/>
      <c r="CD1774" s="778"/>
      <c r="CE1774" s="778"/>
      <c r="CF1774" s="778"/>
      <c r="CG1774" s="778"/>
      <c r="CH1774" s="778"/>
      <c r="CI1774" s="778"/>
      <c r="CJ1774" s="778"/>
      <c r="CK1774" s="778"/>
      <c r="CL1774" s="778"/>
      <c r="CM1774" s="778"/>
      <c r="CN1774" s="778"/>
      <c r="CO1774" s="778"/>
      <c r="CP1774" s="778"/>
      <c r="CQ1774" s="778"/>
      <c r="CR1774" s="778"/>
      <c r="CS1774" s="778"/>
      <c r="CT1774" s="778"/>
      <c r="CU1774" s="778"/>
      <c r="CV1774" s="778"/>
      <c r="CW1774" s="778"/>
      <c r="CX1774" s="778"/>
      <c r="CY1774" s="778"/>
      <c r="CZ1774" s="778"/>
      <c r="DA1774" s="778"/>
      <c r="DB1774" s="778"/>
      <c r="DC1774" s="778"/>
      <c r="DD1774" s="778"/>
      <c r="DE1774" s="778"/>
      <c r="DF1774" s="778"/>
      <c r="DG1774" s="778"/>
      <c r="DH1774" s="778"/>
      <c r="DI1774" s="778"/>
      <c r="DJ1774" s="778"/>
      <c r="DK1774" s="778"/>
      <c r="DL1774" s="778"/>
      <c r="DM1774" s="778"/>
      <c r="DN1774" s="778"/>
      <c r="DO1774" s="778"/>
      <c r="DP1774" s="778"/>
      <c r="DQ1774" s="778"/>
      <c r="DR1774" s="778"/>
      <c r="DS1774" s="778"/>
      <c r="DT1774" s="778"/>
      <c r="DU1774" s="778"/>
      <c r="DV1774" s="778"/>
      <c r="DW1774" s="778"/>
      <c r="DX1774" s="778"/>
      <c r="DY1774" s="778"/>
      <c r="DZ1774" s="778"/>
      <c r="EA1774" s="778"/>
      <c r="EB1774" s="778"/>
      <c r="EC1774" s="778"/>
      <c r="ED1774" s="778"/>
      <c r="EE1774" s="778"/>
      <c r="EF1774" s="778"/>
      <c r="EG1774" s="778"/>
      <c r="EH1774" s="778"/>
      <c r="EI1774" s="778"/>
      <c r="EJ1774" s="778"/>
      <c r="EK1774" s="778"/>
      <c r="EL1774" s="778"/>
      <c r="EM1774" s="778"/>
      <c r="EN1774" s="778"/>
      <c r="EO1774" s="778"/>
      <c r="EP1774" s="778"/>
      <c r="EQ1774" s="778"/>
      <c r="ER1774" s="778"/>
      <c r="ES1774" s="778"/>
      <c r="ET1774" s="778"/>
      <c r="EU1774" s="778"/>
      <c r="EV1774" s="778"/>
      <c r="EW1774" s="778"/>
      <c r="EX1774" s="778"/>
      <c r="EY1774" s="778"/>
      <c r="EZ1774" s="778"/>
      <c r="FA1774" s="778"/>
      <c r="FB1774" s="778"/>
      <c r="FC1774" s="778"/>
      <c r="FD1774" s="778"/>
      <c r="FE1774" s="778"/>
      <c r="FF1774" s="778"/>
      <c r="FG1774" s="778"/>
      <c r="FH1774" s="778"/>
      <c r="FI1774" s="778"/>
      <c r="FJ1774" s="778"/>
      <c r="FK1774" s="778"/>
      <c r="FL1774" s="778"/>
      <c r="FM1774" s="778"/>
      <c r="FN1774" s="778"/>
      <c r="FO1774" s="778"/>
      <c r="FP1774" s="778"/>
      <c r="FQ1774" s="778"/>
      <c r="FR1774" s="778"/>
      <c r="FS1774" s="778"/>
      <c r="FT1774" s="778"/>
      <c r="FU1774" s="778"/>
      <c r="FV1774" s="778"/>
      <c r="FW1774" s="778"/>
      <c r="FX1774" s="778"/>
      <c r="FY1774" s="778"/>
      <c r="FZ1774" s="778"/>
      <c r="GA1774" s="778"/>
      <c r="GB1774" s="778"/>
      <c r="GC1774" s="778"/>
      <c r="GD1774" s="778"/>
      <c r="GE1774" s="778"/>
      <c r="GF1774" s="778"/>
      <c r="GG1774" s="778"/>
      <c r="GH1774" s="778"/>
      <c r="GI1774" s="778"/>
      <c r="GJ1774" s="778"/>
      <c r="GK1774" s="778"/>
      <c r="GL1774" s="778"/>
      <c r="GM1774" s="778"/>
      <c r="GN1774" s="778"/>
      <c r="GO1774" s="778"/>
      <c r="GP1774" s="778"/>
      <c r="GQ1774" s="778"/>
      <c r="GR1774" s="778"/>
      <c r="GS1774" s="778"/>
      <c r="GT1774" s="778"/>
      <c r="GU1774" s="778"/>
      <c r="GV1774" s="778"/>
      <c r="GW1774" s="778"/>
      <c r="GX1774" s="778"/>
      <c r="GY1774" s="778"/>
      <c r="GZ1774" s="778"/>
      <c r="HA1774" s="778"/>
      <c r="HB1774" s="778"/>
      <c r="HC1774" s="778"/>
      <c r="HD1774" s="778"/>
      <c r="HE1774" s="778"/>
      <c r="HF1774" s="778"/>
      <c r="HG1774" s="778"/>
      <c r="HH1774" s="778"/>
    </row>
    <row r="1775" spans="1:216" s="782" customFormat="1">
      <c r="A1775" s="779"/>
      <c r="B1775" s="780"/>
      <c r="C1775" s="780"/>
      <c r="D1775" s="780"/>
      <c r="E1775" s="780"/>
      <c r="F1775" s="780"/>
      <c r="G1775" s="780"/>
      <c r="H1775" s="780"/>
      <c r="I1775" s="780"/>
      <c r="J1775" s="780"/>
      <c r="K1775" s="780"/>
      <c r="L1775" s="780"/>
      <c r="M1775" s="780"/>
      <c r="N1775" s="780"/>
      <c r="O1775" s="780"/>
      <c r="P1775" s="780"/>
      <c r="Q1775" s="781"/>
      <c r="R1775" s="778"/>
      <c r="S1775" s="778"/>
      <c r="T1775" s="778"/>
      <c r="U1775" s="778"/>
      <c r="V1775" s="778"/>
      <c r="W1775" s="778"/>
      <c r="X1775" s="778"/>
      <c r="Y1775" s="778"/>
      <c r="Z1775" s="778"/>
      <c r="AA1775" s="778"/>
      <c r="AB1775" s="778"/>
      <c r="AC1775" s="778"/>
      <c r="AD1775" s="778"/>
      <c r="AE1775" s="778"/>
      <c r="AF1775" s="778"/>
      <c r="AG1775" s="778"/>
      <c r="AH1775" s="778"/>
      <c r="AI1775" s="778"/>
      <c r="AJ1775" s="778"/>
      <c r="AK1775" s="778"/>
      <c r="AL1775" s="778"/>
      <c r="AM1775" s="778"/>
      <c r="AN1775" s="778"/>
      <c r="AO1775" s="778"/>
      <c r="AP1775" s="778"/>
      <c r="AQ1775" s="778"/>
      <c r="AR1775" s="778"/>
      <c r="AS1775" s="778"/>
      <c r="AT1775" s="778"/>
      <c r="AU1775" s="778"/>
      <c r="AV1775" s="778"/>
      <c r="AW1775" s="778"/>
      <c r="AX1775" s="778"/>
      <c r="AY1775" s="778"/>
      <c r="AZ1775" s="778"/>
      <c r="BA1775" s="778"/>
      <c r="BB1775" s="778"/>
      <c r="BC1775" s="778"/>
      <c r="BD1775" s="778"/>
      <c r="BE1775" s="778"/>
      <c r="BF1775" s="778"/>
      <c r="BG1775" s="778"/>
      <c r="BH1775" s="778"/>
      <c r="BI1775" s="778"/>
      <c r="BJ1775" s="778"/>
      <c r="BK1775" s="778"/>
      <c r="BL1775" s="778"/>
      <c r="BM1775" s="778"/>
      <c r="BN1775" s="778"/>
      <c r="BO1775" s="778"/>
      <c r="BP1775" s="778"/>
      <c r="BQ1775" s="778"/>
      <c r="BR1775" s="778"/>
      <c r="BS1775" s="778"/>
      <c r="BT1775" s="778"/>
      <c r="BU1775" s="778"/>
      <c r="BV1775" s="778"/>
      <c r="BW1775" s="778"/>
      <c r="BX1775" s="778"/>
      <c r="BY1775" s="778"/>
      <c r="BZ1775" s="778"/>
      <c r="CA1775" s="778"/>
      <c r="CB1775" s="778"/>
      <c r="CC1775" s="778"/>
      <c r="CD1775" s="778"/>
      <c r="CE1775" s="778"/>
      <c r="CF1775" s="778"/>
      <c r="CG1775" s="778"/>
      <c r="CH1775" s="778"/>
      <c r="CI1775" s="778"/>
      <c r="CJ1775" s="778"/>
      <c r="CK1775" s="778"/>
      <c r="CL1775" s="778"/>
      <c r="CM1775" s="778"/>
      <c r="CN1775" s="778"/>
      <c r="CO1775" s="778"/>
      <c r="CP1775" s="778"/>
      <c r="CQ1775" s="778"/>
      <c r="CR1775" s="778"/>
      <c r="CS1775" s="778"/>
      <c r="CT1775" s="778"/>
      <c r="CU1775" s="778"/>
      <c r="CV1775" s="778"/>
      <c r="CW1775" s="778"/>
      <c r="CX1775" s="778"/>
      <c r="CY1775" s="778"/>
      <c r="CZ1775" s="778"/>
      <c r="DA1775" s="778"/>
      <c r="DB1775" s="778"/>
      <c r="DC1775" s="778"/>
      <c r="DD1775" s="778"/>
      <c r="DE1775" s="778"/>
      <c r="DF1775" s="778"/>
      <c r="DG1775" s="778"/>
      <c r="DH1775" s="778"/>
      <c r="DI1775" s="778"/>
      <c r="DJ1775" s="778"/>
      <c r="DK1775" s="778"/>
      <c r="DL1775" s="778"/>
      <c r="DM1775" s="778"/>
      <c r="DN1775" s="778"/>
      <c r="DO1775" s="778"/>
      <c r="DP1775" s="778"/>
      <c r="DQ1775" s="778"/>
      <c r="DR1775" s="778"/>
      <c r="DS1775" s="778"/>
      <c r="DT1775" s="778"/>
      <c r="DU1775" s="778"/>
      <c r="DV1775" s="778"/>
      <c r="DW1775" s="778"/>
      <c r="DX1775" s="778"/>
      <c r="DY1775" s="778"/>
      <c r="DZ1775" s="778"/>
      <c r="EA1775" s="778"/>
      <c r="EB1775" s="778"/>
      <c r="EC1775" s="778"/>
      <c r="ED1775" s="778"/>
      <c r="EE1775" s="778"/>
      <c r="EF1775" s="778"/>
      <c r="EG1775" s="778"/>
      <c r="EH1775" s="778"/>
      <c r="EI1775" s="778"/>
      <c r="EJ1775" s="778"/>
      <c r="EK1775" s="778"/>
      <c r="EL1775" s="778"/>
      <c r="EM1775" s="778"/>
      <c r="EN1775" s="778"/>
      <c r="EO1775" s="778"/>
      <c r="EP1775" s="778"/>
      <c r="EQ1775" s="778"/>
      <c r="ER1775" s="778"/>
      <c r="ES1775" s="778"/>
      <c r="ET1775" s="778"/>
      <c r="EU1775" s="778"/>
      <c r="EV1775" s="778"/>
      <c r="EW1775" s="778"/>
      <c r="EX1775" s="778"/>
      <c r="EY1775" s="778"/>
      <c r="EZ1775" s="778"/>
      <c r="FA1775" s="778"/>
      <c r="FB1775" s="778"/>
      <c r="FC1775" s="778"/>
      <c r="FD1775" s="778"/>
      <c r="FE1775" s="778"/>
      <c r="FF1775" s="778"/>
      <c r="FG1775" s="778"/>
      <c r="FH1775" s="778"/>
      <c r="FI1775" s="778"/>
      <c r="FJ1775" s="778"/>
      <c r="FK1775" s="778"/>
      <c r="FL1775" s="778"/>
      <c r="FM1775" s="778"/>
      <c r="FN1775" s="778"/>
      <c r="FO1775" s="778"/>
      <c r="FP1775" s="778"/>
      <c r="FQ1775" s="778"/>
      <c r="FR1775" s="778"/>
      <c r="FS1775" s="778"/>
      <c r="FT1775" s="778"/>
      <c r="FU1775" s="778"/>
      <c r="FV1775" s="778"/>
      <c r="FW1775" s="778"/>
      <c r="FX1775" s="778"/>
      <c r="FY1775" s="778"/>
      <c r="FZ1775" s="778"/>
      <c r="GA1775" s="778"/>
      <c r="GB1775" s="778"/>
      <c r="GC1775" s="778"/>
      <c r="GD1775" s="778"/>
      <c r="GE1775" s="778"/>
      <c r="GF1775" s="778"/>
      <c r="GG1775" s="778"/>
      <c r="GH1775" s="778"/>
      <c r="GI1775" s="778"/>
      <c r="GJ1775" s="778"/>
      <c r="GK1775" s="778"/>
      <c r="GL1775" s="778"/>
      <c r="GM1775" s="778"/>
      <c r="GN1775" s="778"/>
      <c r="GO1775" s="778"/>
      <c r="GP1775" s="778"/>
      <c r="GQ1775" s="778"/>
      <c r="GR1775" s="778"/>
      <c r="GS1775" s="778"/>
      <c r="GT1775" s="778"/>
      <c r="GU1775" s="778"/>
      <c r="GV1775" s="778"/>
      <c r="GW1775" s="778"/>
      <c r="GX1775" s="778"/>
      <c r="GY1775" s="778"/>
      <c r="GZ1775" s="778"/>
      <c r="HA1775" s="778"/>
      <c r="HB1775" s="778"/>
      <c r="HC1775" s="778"/>
      <c r="HD1775" s="778"/>
      <c r="HE1775" s="778"/>
      <c r="HF1775" s="778"/>
      <c r="HG1775" s="778"/>
      <c r="HH1775" s="778"/>
    </row>
    <row r="1776" spans="1:216" s="782" customFormat="1">
      <c r="A1776" s="779"/>
      <c r="B1776" s="780"/>
      <c r="C1776" s="780"/>
      <c r="D1776" s="780"/>
      <c r="E1776" s="780"/>
      <c r="F1776" s="780"/>
      <c r="G1776" s="780"/>
      <c r="H1776" s="780"/>
      <c r="I1776" s="780"/>
      <c r="J1776" s="780"/>
      <c r="K1776" s="780"/>
      <c r="L1776" s="780"/>
      <c r="M1776" s="780"/>
      <c r="N1776" s="780"/>
      <c r="O1776" s="780"/>
      <c r="P1776" s="780"/>
      <c r="Q1776" s="781"/>
      <c r="R1776" s="778"/>
      <c r="S1776" s="778"/>
      <c r="T1776" s="778"/>
      <c r="U1776" s="778"/>
      <c r="V1776" s="778"/>
      <c r="W1776" s="778"/>
      <c r="X1776" s="778"/>
      <c r="Y1776" s="778"/>
      <c r="Z1776" s="778"/>
      <c r="AA1776" s="778"/>
      <c r="AB1776" s="778"/>
      <c r="AC1776" s="778"/>
      <c r="AD1776" s="778"/>
      <c r="AE1776" s="778"/>
      <c r="AF1776" s="778"/>
      <c r="AG1776" s="778"/>
      <c r="AH1776" s="778"/>
      <c r="AI1776" s="778"/>
      <c r="AJ1776" s="778"/>
      <c r="AK1776" s="778"/>
      <c r="AL1776" s="778"/>
      <c r="AM1776" s="778"/>
      <c r="AN1776" s="778"/>
      <c r="AO1776" s="778"/>
      <c r="AP1776" s="778"/>
      <c r="AQ1776" s="778"/>
      <c r="AR1776" s="778"/>
      <c r="AS1776" s="778"/>
      <c r="AT1776" s="778"/>
      <c r="AU1776" s="778"/>
      <c r="AV1776" s="778"/>
      <c r="AW1776" s="778"/>
      <c r="AX1776" s="778"/>
      <c r="AY1776" s="778"/>
      <c r="AZ1776" s="778"/>
      <c r="BA1776" s="778"/>
      <c r="BB1776" s="778"/>
      <c r="BC1776" s="778"/>
      <c r="BD1776" s="778"/>
      <c r="BE1776" s="778"/>
      <c r="BF1776" s="778"/>
      <c r="BG1776" s="778"/>
      <c r="BH1776" s="778"/>
      <c r="BI1776" s="778"/>
      <c r="BJ1776" s="778"/>
      <c r="BK1776" s="778"/>
      <c r="BL1776" s="778"/>
      <c r="BM1776" s="778"/>
      <c r="BN1776" s="778"/>
      <c r="BO1776" s="778"/>
      <c r="BP1776" s="778"/>
      <c r="BQ1776" s="778"/>
      <c r="BR1776" s="778"/>
      <c r="BS1776" s="778"/>
      <c r="BT1776" s="778"/>
      <c r="BU1776" s="778"/>
      <c r="BV1776" s="778"/>
      <c r="BW1776" s="778"/>
      <c r="BX1776" s="778"/>
      <c r="BY1776" s="778"/>
      <c r="BZ1776" s="778"/>
      <c r="CA1776" s="778"/>
      <c r="CB1776" s="778"/>
      <c r="CC1776" s="778"/>
      <c r="CD1776" s="778"/>
      <c r="CE1776" s="778"/>
      <c r="CF1776" s="778"/>
      <c r="CG1776" s="778"/>
      <c r="CH1776" s="778"/>
      <c r="CI1776" s="778"/>
      <c r="CJ1776" s="778"/>
      <c r="CK1776" s="778"/>
      <c r="CL1776" s="778"/>
      <c r="CM1776" s="778"/>
      <c r="CN1776" s="778"/>
      <c r="CO1776" s="778"/>
      <c r="CP1776" s="778"/>
      <c r="CQ1776" s="778"/>
      <c r="CR1776" s="778"/>
      <c r="CS1776" s="778"/>
      <c r="CT1776" s="778"/>
      <c r="CU1776" s="778"/>
      <c r="CV1776" s="778"/>
      <c r="CW1776" s="778"/>
      <c r="CX1776" s="778"/>
      <c r="CY1776" s="778"/>
      <c r="CZ1776" s="778"/>
      <c r="DA1776" s="778"/>
      <c r="DB1776" s="778"/>
      <c r="DC1776" s="778"/>
      <c r="DD1776" s="778"/>
      <c r="DE1776" s="778"/>
      <c r="DF1776" s="778"/>
      <c r="DG1776" s="778"/>
      <c r="DH1776" s="778"/>
      <c r="DI1776" s="778"/>
      <c r="DJ1776" s="778"/>
      <c r="DK1776" s="778"/>
      <c r="DL1776" s="778"/>
      <c r="DM1776" s="778"/>
      <c r="DN1776" s="778"/>
      <c r="DO1776" s="778"/>
      <c r="DP1776" s="778"/>
      <c r="DQ1776" s="778"/>
      <c r="DR1776" s="778"/>
      <c r="DS1776" s="778"/>
      <c r="DT1776" s="778"/>
      <c r="DU1776" s="778"/>
      <c r="DV1776" s="778"/>
      <c r="DW1776" s="778"/>
      <c r="DX1776" s="778"/>
      <c r="DY1776" s="778"/>
      <c r="DZ1776" s="778"/>
      <c r="EA1776" s="778"/>
      <c r="EB1776" s="778"/>
      <c r="EC1776" s="778"/>
      <c r="ED1776" s="778"/>
      <c r="EE1776" s="778"/>
      <c r="EF1776" s="778"/>
      <c r="EG1776" s="778"/>
      <c r="EH1776" s="778"/>
      <c r="EI1776" s="778"/>
      <c r="EJ1776" s="778"/>
      <c r="EK1776" s="778"/>
      <c r="EL1776" s="778"/>
      <c r="EM1776" s="778"/>
      <c r="EN1776" s="778"/>
      <c r="EO1776" s="778"/>
      <c r="EP1776" s="778"/>
      <c r="EQ1776" s="778"/>
      <c r="ER1776" s="778"/>
      <c r="ES1776" s="778"/>
      <c r="ET1776" s="778"/>
      <c r="EU1776" s="778"/>
      <c r="EV1776" s="778"/>
      <c r="EW1776" s="778"/>
      <c r="EX1776" s="778"/>
      <c r="EY1776" s="778"/>
      <c r="EZ1776" s="778"/>
      <c r="FA1776" s="778"/>
      <c r="FB1776" s="778"/>
      <c r="FC1776" s="778"/>
      <c r="FD1776" s="778"/>
      <c r="FE1776" s="778"/>
      <c r="FF1776" s="778"/>
      <c r="FG1776" s="778"/>
      <c r="FH1776" s="778"/>
      <c r="FI1776" s="778"/>
      <c r="FJ1776" s="778"/>
      <c r="FK1776" s="778"/>
      <c r="FL1776" s="778"/>
      <c r="FM1776" s="778"/>
      <c r="FN1776" s="778"/>
      <c r="FO1776" s="778"/>
      <c r="FP1776" s="778"/>
      <c r="FQ1776" s="778"/>
      <c r="FR1776" s="778"/>
      <c r="FS1776" s="778"/>
      <c r="FT1776" s="778"/>
      <c r="FU1776" s="778"/>
      <c r="FV1776" s="778"/>
      <c r="FW1776" s="778"/>
      <c r="FX1776" s="778"/>
      <c r="FY1776" s="778"/>
      <c r="FZ1776" s="778"/>
      <c r="GA1776" s="778"/>
      <c r="GB1776" s="778"/>
      <c r="GC1776" s="778"/>
      <c r="GD1776" s="778"/>
      <c r="GE1776" s="778"/>
      <c r="GF1776" s="778"/>
      <c r="GG1776" s="778"/>
      <c r="GH1776" s="778"/>
      <c r="GI1776" s="778"/>
      <c r="GJ1776" s="778"/>
      <c r="GK1776" s="778"/>
      <c r="GL1776" s="778"/>
      <c r="GM1776" s="778"/>
      <c r="GN1776" s="778"/>
      <c r="GO1776" s="778"/>
      <c r="GP1776" s="778"/>
      <c r="GQ1776" s="778"/>
      <c r="GR1776" s="778"/>
      <c r="GS1776" s="778"/>
      <c r="GT1776" s="778"/>
      <c r="GU1776" s="778"/>
      <c r="GV1776" s="778"/>
      <c r="GW1776" s="778"/>
      <c r="GX1776" s="778"/>
      <c r="GY1776" s="778"/>
      <c r="GZ1776" s="778"/>
      <c r="HA1776" s="778"/>
      <c r="HB1776" s="778"/>
      <c r="HC1776" s="778"/>
      <c r="HD1776" s="778"/>
      <c r="HE1776" s="778"/>
      <c r="HF1776" s="778"/>
      <c r="HG1776" s="778"/>
      <c r="HH1776" s="778"/>
    </row>
    <row r="1777" spans="1:216" s="782" customFormat="1">
      <c r="A1777" s="779"/>
      <c r="B1777" s="780"/>
      <c r="C1777" s="780"/>
      <c r="D1777" s="780"/>
      <c r="E1777" s="780"/>
      <c r="F1777" s="780"/>
      <c r="G1777" s="780"/>
      <c r="H1777" s="780"/>
      <c r="I1777" s="780"/>
      <c r="J1777" s="780"/>
      <c r="K1777" s="780"/>
      <c r="L1777" s="780"/>
      <c r="M1777" s="780"/>
      <c r="N1777" s="780"/>
      <c r="O1777" s="780"/>
      <c r="P1777" s="780"/>
      <c r="Q1777" s="781"/>
      <c r="R1777" s="778"/>
      <c r="S1777" s="778"/>
      <c r="T1777" s="778"/>
      <c r="U1777" s="778"/>
      <c r="V1777" s="778"/>
      <c r="W1777" s="778"/>
      <c r="X1777" s="778"/>
      <c r="Y1777" s="778"/>
      <c r="Z1777" s="778"/>
      <c r="AA1777" s="778"/>
      <c r="AB1777" s="778"/>
      <c r="AC1777" s="778"/>
      <c r="AD1777" s="778"/>
      <c r="AE1777" s="778"/>
      <c r="AF1777" s="778"/>
      <c r="AG1777" s="778"/>
      <c r="AH1777" s="778"/>
      <c r="AI1777" s="778"/>
      <c r="AJ1777" s="778"/>
      <c r="AK1777" s="778"/>
      <c r="AL1777" s="778"/>
      <c r="AM1777" s="778"/>
      <c r="AN1777" s="778"/>
      <c r="AO1777" s="778"/>
      <c r="AP1777" s="778"/>
      <c r="AQ1777" s="778"/>
      <c r="AR1777" s="778"/>
      <c r="AS1777" s="778"/>
      <c r="AT1777" s="778"/>
      <c r="AU1777" s="778"/>
      <c r="AV1777" s="778"/>
      <c r="AW1777" s="778"/>
      <c r="AX1777" s="778"/>
      <c r="AY1777" s="778"/>
      <c r="AZ1777" s="778"/>
      <c r="BA1777" s="778"/>
      <c r="BB1777" s="778"/>
      <c r="BC1777" s="778"/>
      <c r="BD1777" s="778"/>
      <c r="BE1777" s="778"/>
      <c r="BF1777" s="778"/>
      <c r="BG1777" s="778"/>
      <c r="BH1777" s="778"/>
      <c r="BI1777" s="778"/>
      <c r="BJ1777" s="778"/>
      <c r="BK1777" s="778"/>
      <c r="BL1777" s="778"/>
      <c r="BM1777" s="778"/>
      <c r="BN1777" s="778"/>
      <c r="BO1777" s="778"/>
      <c r="BP1777" s="778"/>
      <c r="BQ1777" s="778"/>
      <c r="BR1777" s="778"/>
      <c r="BS1777" s="778"/>
      <c r="BT1777" s="778"/>
      <c r="BU1777" s="778"/>
      <c r="BV1777" s="778"/>
      <c r="BW1777" s="778"/>
      <c r="BX1777" s="778"/>
      <c r="BY1777" s="778"/>
      <c r="BZ1777" s="778"/>
      <c r="CA1777" s="778"/>
      <c r="CB1777" s="778"/>
      <c r="CC1777" s="778"/>
      <c r="CD1777" s="778"/>
      <c r="CE1777" s="778"/>
      <c r="CF1777" s="778"/>
      <c r="CG1777" s="778"/>
      <c r="CH1777" s="778"/>
      <c r="CI1777" s="778"/>
      <c r="CJ1777" s="778"/>
      <c r="CK1777" s="778"/>
      <c r="CL1777" s="778"/>
      <c r="CM1777" s="778"/>
      <c r="CN1777" s="778"/>
      <c r="CO1777" s="778"/>
      <c r="CP1777" s="778"/>
      <c r="CQ1777" s="778"/>
      <c r="CR1777" s="778"/>
      <c r="CS1777" s="778"/>
      <c r="CT1777" s="778"/>
      <c r="CU1777" s="778"/>
      <c r="CV1777" s="778"/>
      <c r="CW1777" s="778"/>
      <c r="CX1777" s="778"/>
      <c r="CY1777" s="778"/>
      <c r="CZ1777" s="778"/>
      <c r="DA1777" s="778"/>
      <c r="DB1777" s="778"/>
      <c r="DC1777" s="778"/>
      <c r="DD1777" s="778"/>
      <c r="DE1777" s="778"/>
      <c r="DF1777" s="778"/>
      <c r="DG1777" s="778"/>
      <c r="DH1777" s="778"/>
      <c r="DI1777" s="778"/>
      <c r="DJ1777" s="778"/>
      <c r="DK1777" s="778"/>
      <c r="DL1777" s="778"/>
      <c r="DM1777" s="778"/>
      <c r="DN1777" s="778"/>
      <c r="DO1777" s="778"/>
      <c r="DP1777" s="778"/>
      <c r="DQ1777" s="778"/>
      <c r="DR1777" s="778"/>
      <c r="DS1777" s="778"/>
      <c r="DT1777" s="778"/>
      <c r="DU1777" s="778"/>
      <c r="DV1777" s="778"/>
      <c r="DW1777" s="778"/>
      <c r="DX1777" s="778"/>
      <c r="DY1777" s="778"/>
      <c r="DZ1777" s="778"/>
      <c r="EA1777" s="778"/>
      <c r="EB1777" s="778"/>
      <c r="EC1777" s="778"/>
      <c r="ED1777" s="778"/>
      <c r="EE1777" s="778"/>
      <c r="EF1777" s="778"/>
      <c r="EG1777" s="778"/>
      <c r="EH1777" s="778"/>
      <c r="EI1777" s="778"/>
      <c r="EJ1777" s="778"/>
      <c r="EK1777" s="778"/>
      <c r="EL1777" s="778"/>
      <c r="EM1777" s="778"/>
      <c r="EN1777" s="778"/>
      <c r="EO1777" s="778"/>
      <c r="EP1777" s="778"/>
      <c r="EQ1777" s="778"/>
      <c r="ER1777" s="778"/>
      <c r="ES1777" s="778"/>
      <c r="ET1777" s="778"/>
      <c r="EU1777" s="778"/>
      <c r="EV1777" s="778"/>
      <c r="EW1777" s="778"/>
      <c r="EX1777" s="778"/>
      <c r="EY1777" s="778"/>
      <c r="EZ1777" s="778"/>
      <c r="FA1777" s="778"/>
      <c r="FB1777" s="778"/>
      <c r="FC1777" s="778"/>
      <c r="FD1777" s="778"/>
      <c r="FE1777" s="778"/>
      <c r="FF1777" s="778"/>
      <c r="FG1777" s="778"/>
      <c r="FH1777" s="778"/>
      <c r="FI1777" s="778"/>
      <c r="FJ1777" s="778"/>
      <c r="FK1777" s="778"/>
      <c r="FL1777" s="778"/>
      <c r="FM1777" s="778"/>
      <c r="FN1777" s="778"/>
      <c r="FO1777" s="778"/>
      <c r="FP1777" s="778"/>
      <c r="FQ1777" s="778"/>
      <c r="FR1777" s="778"/>
      <c r="FS1777" s="778"/>
      <c r="FT1777" s="778"/>
      <c r="FU1777" s="778"/>
      <c r="FV1777" s="778"/>
      <c r="FW1777" s="778"/>
      <c r="FX1777" s="778"/>
      <c r="FY1777" s="778"/>
      <c r="FZ1777" s="778"/>
      <c r="GA1777" s="778"/>
      <c r="GB1777" s="778"/>
      <c r="GC1777" s="778"/>
      <c r="GD1777" s="778"/>
      <c r="GE1777" s="778"/>
      <c r="GF1777" s="778"/>
      <c r="GG1777" s="778"/>
      <c r="GH1777" s="778"/>
      <c r="GI1777" s="778"/>
      <c r="GJ1777" s="778"/>
      <c r="GK1777" s="778"/>
      <c r="GL1777" s="778"/>
      <c r="GM1777" s="778"/>
      <c r="GN1777" s="778"/>
      <c r="GO1777" s="778"/>
      <c r="GP1777" s="778"/>
      <c r="GQ1777" s="778"/>
      <c r="GR1777" s="778"/>
      <c r="GS1777" s="778"/>
      <c r="GT1777" s="778"/>
      <c r="GU1777" s="778"/>
      <c r="GV1777" s="778"/>
      <c r="GW1777" s="778"/>
      <c r="GX1777" s="778"/>
      <c r="GY1777" s="778"/>
      <c r="GZ1777" s="778"/>
      <c r="HA1777" s="778"/>
      <c r="HB1777" s="778"/>
      <c r="HC1777" s="778"/>
      <c r="HD1777" s="778"/>
      <c r="HE1777" s="778"/>
      <c r="HF1777" s="778"/>
      <c r="HG1777" s="778"/>
      <c r="HH1777" s="778"/>
    </row>
    <row r="1778" spans="1:216" s="782" customFormat="1">
      <c r="A1778" s="779"/>
      <c r="B1778" s="780"/>
      <c r="C1778" s="780"/>
      <c r="D1778" s="780"/>
      <c r="E1778" s="780"/>
      <c r="F1778" s="780"/>
      <c r="G1778" s="780"/>
      <c r="H1778" s="780"/>
      <c r="I1778" s="780"/>
      <c r="J1778" s="780"/>
      <c r="K1778" s="780"/>
      <c r="L1778" s="780"/>
      <c r="M1778" s="780"/>
      <c r="N1778" s="780"/>
      <c r="O1778" s="780"/>
      <c r="P1778" s="780"/>
      <c r="Q1778" s="781"/>
      <c r="R1778" s="778"/>
      <c r="S1778" s="778"/>
      <c r="T1778" s="778"/>
      <c r="U1778" s="778"/>
      <c r="V1778" s="778"/>
      <c r="W1778" s="778"/>
      <c r="X1778" s="778"/>
      <c r="Y1778" s="778"/>
      <c r="Z1778" s="778"/>
      <c r="AA1778" s="778"/>
      <c r="AB1778" s="778"/>
      <c r="AC1778" s="778"/>
      <c r="AD1778" s="778"/>
      <c r="AE1778" s="778"/>
      <c r="AF1778" s="778"/>
      <c r="AG1778" s="778"/>
      <c r="AH1778" s="778"/>
      <c r="AI1778" s="778"/>
      <c r="AJ1778" s="778"/>
      <c r="AK1778" s="778"/>
      <c r="AL1778" s="778"/>
      <c r="AM1778" s="778"/>
      <c r="AN1778" s="778"/>
      <c r="AO1778" s="778"/>
      <c r="AP1778" s="778"/>
      <c r="AQ1778" s="778"/>
      <c r="AR1778" s="778"/>
      <c r="AS1778" s="778"/>
      <c r="AT1778" s="778"/>
      <c r="AU1778" s="778"/>
      <c r="AV1778" s="778"/>
      <c r="AW1778" s="778"/>
      <c r="AX1778" s="778"/>
      <c r="AY1778" s="778"/>
      <c r="AZ1778" s="778"/>
      <c r="BA1778" s="778"/>
      <c r="BB1778" s="778"/>
      <c r="BC1778" s="778"/>
      <c r="BD1778" s="778"/>
      <c r="BE1778" s="778"/>
      <c r="BF1778" s="778"/>
      <c r="BG1778" s="778"/>
      <c r="BH1778" s="778"/>
      <c r="BI1778" s="778"/>
      <c r="BJ1778" s="778"/>
      <c r="BK1778" s="778"/>
      <c r="BL1778" s="778"/>
      <c r="BM1778" s="778"/>
      <c r="BN1778" s="778"/>
      <c r="BO1778" s="778"/>
      <c r="BP1778" s="778"/>
      <c r="BQ1778" s="778"/>
      <c r="BR1778" s="778"/>
      <c r="BS1778" s="778"/>
      <c r="BT1778" s="778"/>
      <c r="BU1778" s="778"/>
      <c r="BV1778" s="778"/>
      <c r="BW1778" s="778"/>
      <c r="BX1778" s="778"/>
      <c r="BY1778" s="778"/>
      <c r="BZ1778" s="778"/>
      <c r="CA1778" s="778"/>
      <c r="CB1778" s="778"/>
      <c r="CC1778" s="778"/>
      <c r="CD1778" s="778"/>
      <c r="CE1778" s="778"/>
      <c r="CF1778" s="778"/>
      <c r="CG1778" s="778"/>
      <c r="CH1778" s="778"/>
      <c r="CI1778" s="778"/>
      <c r="CJ1778" s="778"/>
      <c r="CK1778" s="778"/>
      <c r="CL1778" s="778"/>
      <c r="CM1778" s="778"/>
      <c r="CN1778" s="778"/>
      <c r="CO1778" s="778"/>
      <c r="CP1778" s="778"/>
      <c r="CQ1778" s="778"/>
      <c r="CR1778" s="778"/>
      <c r="CS1778" s="778"/>
      <c r="CT1778" s="778"/>
      <c r="CU1778" s="778"/>
      <c r="CV1778" s="778"/>
      <c r="CW1778" s="778"/>
      <c r="CX1778" s="778"/>
      <c r="CY1778" s="778"/>
      <c r="CZ1778" s="778"/>
      <c r="DA1778" s="778"/>
      <c r="DB1778" s="778"/>
      <c r="DC1778" s="778"/>
      <c r="DD1778" s="778"/>
      <c r="DE1778" s="778"/>
      <c r="DF1778" s="778"/>
      <c r="DG1778" s="778"/>
      <c r="DH1778" s="778"/>
      <c r="DI1778" s="778"/>
      <c r="DJ1778" s="778"/>
      <c r="DK1778" s="778"/>
      <c r="DL1778" s="778"/>
      <c r="DM1778" s="778"/>
      <c r="DN1778" s="778"/>
      <c r="DO1778" s="778"/>
      <c r="DP1778" s="778"/>
      <c r="DQ1778" s="778"/>
      <c r="DR1778" s="778"/>
      <c r="DS1778" s="778"/>
      <c r="DT1778" s="778"/>
      <c r="DU1778" s="778"/>
      <c r="DV1778" s="778"/>
      <c r="DW1778" s="778"/>
      <c r="DX1778" s="778"/>
      <c r="DY1778" s="778"/>
      <c r="DZ1778" s="778"/>
      <c r="EA1778" s="778"/>
      <c r="EB1778" s="778"/>
      <c r="EC1778" s="778"/>
      <c r="ED1778" s="778"/>
      <c r="EE1778" s="778"/>
      <c r="EF1778" s="778"/>
      <c r="EG1778" s="778"/>
      <c r="EH1778" s="778"/>
      <c r="EI1778" s="778"/>
      <c r="EJ1778" s="778"/>
      <c r="EK1778" s="778"/>
      <c r="EL1778" s="778"/>
      <c r="EM1778" s="778"/>
      <c r="EN1778" s="778"/>
      <c r="EO1778" s="778"/>
      <c r="EP1778" s="778"/>
      <c r="EQ1778" s="778"/>
      <c r="ER1778" s="778"/>
      <c r="ES1778" s="778"/>
      <c r="ET1778" s="778"/>
      <c r="EU1778" s="778"/>
      <c r="EV1778" s="778"/>
      <c r="EW1778" s="778"/>
      <c r="EX1778" s="778"/>
      <c r="EY1778" s="778"/>
      <c r="EZ1778" s="778"/>
      <c r="FA1778" s="778"/>
      <c r="FB1778" s="778"/>
      <c r="FC1778" s="778"/>
      <c r="FD1778" s="778"/>
      <c r="FE1778" s="778"/>
      <c r="FF1778" s="778"/>
      <c r="FG1778" s="778"/>
      <c r="FH1778" s="778"/>
      <c r="FI1778" s="778"/>
      <c r="FJ1778" s="778"/>
      <c r="FK1778" s="778"/>
      <c r="FL1778" s="778"/>
      <c r="FM1778" s="778"/>
      <c r="FN1778" s="778"/>
      <c r="FO1778" s="778"/>
      <c r="FP1778" s="778"/>
      <c r="FQ1778" s="778"/>
      <c r="FR1778" s="778"/>
      <c r="FS1778" s="778"/>
      <c r="FT1778" s="778"/>
      <c r="FU1778" s="778"/>
      <c r="FV1778" s="778"/>
      <c r="FW1778" s="778"/>
      <c r="FX1778" s="778"/>
      <c r="FY1778" s="778"/>
      <c r="FZ1778" s="778"/>
      <c r="GA1778" s="778"/>
      <c r="GB1778" s="778"/>
      <c r="GC1778" s="778"/>
      <c r="GD1778" s="778"/>
      <c r="GE1778" s="778"/>
      <c r="GF1778" s="778"/>
      <c r="GG1778" s="778"/>
      <c r="GH1778" s="778"/>
      <c r="GI1778" s="778"/>
      <c r="GJ1778" s="778"/>
      <c r="GK1778" s="778"/>
      <c r="GL1778" s="778"/>
      <c r="GM1778" s="778"/>
      <c r="GN1778" s="778"/>
      <c r="GO1778" s="778"/>
      <c r="GP1778" s="778"/>
      <c r="GQ1778" s="778"/>
      <c r="GR1778" s="778"/>
      <c r="GS1778" s="778"/>
      <c r="GT1778" s="778"/>
      <c r="GU1778" s="778"/>
      <c r="GV1778" s="778"/>
      <c r="GW1778" s="778"/>
      <c r="GX1778" s="778"/>
      <c r="GY1778" s="778"/>
      <c r="GZ1778" s="778"/>
      <c r="HA1778" s="778"/>
      <c r="HB1778" s="778"/>
      <c r="HC1778" s="778"/>
      <c r="HD1778" s="778"/>
      <c r="HE1778" s="778"/>
      <c r="HF1778" s="778"/>
      <c r="HG1778" s="778"/>
      <c r="HH1778" s="778"/>
    </row>
    <row r="1779" spans="1:216" s="782" customFormat="1">
      <c r="A1779" s="779"/>
      <c r="B1779" s="780"/>
      <c r="C1779" s="780"/>
      <c r="D1779" s="780"/>
      <c r="E1779" s="780"/>
      <c r="F1779" s="780"/>
      <c r="G1779" s="780"/>
      <c r="H1779" s="780"/>
      <c r="I1779" s="780"/>
      <c r="J1779" s="780"/>
      <c r="K1779" s="780"/>
      <c r="L1779" s="780"/>
      <c r="M1779" s="780"/>
      <c r="N1779" s="780"/>
      <c r="O1779" s="780"/>
      <c r="P1779" s="780"/>
      <c r="Q1779" s="781"/>
      <c r="R1779" s="778"/>
      <c r="S1779" s="778"/>
      <c r="T1779" s="778"/>
      <c r="U1779" s="778"/>
      <c r="V1779" s="778"/>
      <c r="W1779" s="778"/>
      <c r="X1779" s="778"/>
      <c r="Y1779" s="778"/>
      <c r="Z1779" s="778"/>
      <c r="AA1779" s="778"/>
      <c r="AB1779" s="778"/>
      <c r="AC1779" s="778"/>
      <c r="AD1779" s="778"/>
      <c r="AE1779" s="778"/>
      <c r="AF1779" s="778"/>
      <c r="AG1779" s="778"/>
      <c r="AH1779" s="778"/>
      <c r="AI1779" s="778"/>
      <c r="AJ1779" s="778"/>
      <c r="AK1779" s="778"/>
      <c r="AL1779" s="778"/>
      <c r="AM1779" s="778"/>
      <c r="AN1779" s="778"/>
      <c r="AO1779" s="778"/>
      <c r="AP1779" s="778"/>
      <c r="AQ1779" s="778"/>
      <c r="AR1779" s="778"/>
      <c r="AS1779" s="778"/>
      <c r="AT1779" s="778"/>
      <c r="AU1779" s="778"/>
      <c r="AV1779" s="778"/>
      <c r="AW1779" s="778"/>
      <c r="AX1779" s="778"/>
      <c r="AY1779" s="778"/>
      <c r="AZ1779" s="778"/>
      <c r="BA1779" s="778"/>
      <c r="BB1779" s="778"/>
      <c r="BC1779" s="778"/>
      <c r="BD1779" s="778"/>
      <c r="BE1779" s="778"/>
      <c r="BF1779" s="778"/>
      <c r="BG1779" s="778"/>
      <c r="BH1779" s="778"/>
      <c r="BI1779" s="778"/>
      <c r="BJ1779" s="778"/>
      <c r="BK1779" s="778"/>
      <c r="BL1779" s="778"/>
      <c r="BM1779" s="778"/>
      <c r="BN1779" s="778"/>
      <c r="BO1779" s="778"/>
      <c r="BP1779" s="778"/>
      <c r="BQ1779" s="778"/>
      <c r="BR1779" s="778"/>
      <c r="BS1779" s="778"/>
      <c r="BT1779" s="778"/>
      <c r="BU1779" s="778"/>
      <c r="BV1779" s="778"/>
      <c r="BW1779" s="778"/>
      <c r="BX1779" s="778"/>
      <c r="BY1779" s="778"/>
      <c r="BZ1779" s="778"/>
      <c r="CA1779" s="778"/>
      <c r="CB1779" s="778"/>
      <c r="CC1779" s="778"/>
      <c r="CD1779" s="778"/>
      <c r="CE1779" s="778"/>
      <c r="CF1779" s="778"/>
      <c r="CG1779" s="778"/>
      <c r="CH1779" s="778"/>
      <c r="CI1779" s="778"/>
      <c r="CJ1779" s="778"/>
      <c r="CK1779" s="778"/>
      <c r="CL1779" s="778"/>
      <c r="CM1779" s="778"/>
      <c r="CN1779" s="778"/>
      <c r="CO1779" s="778"/>
      <c r="CP1779" s="778"/>
      <c r="CQ1779" s="778"/>
      <c r="CR1779" s="778"/>
      <c r="CS1779" s="778"/>
      <c r="CT1779" s="778"/>
      <c r="CU1779" s="778"/>
      <c r="CV1779" s="778"/>
      <c r="CW1779" s="778"/>
      <c r="CX1779" s="778"/>
      <c r="CY1779" s="778"/>
      <c r="CZ1779" s="778"/>
      <c r="DA1779" s="778"/>
      <c r="DB1779" s="778"/>
      <c r="DC1779" s="778"/>
      <c r="DD1779" s="778"/>
      <c r="DE1779" s="778"/>
      <c r="DF1779" s="778"/>
      <c r="DG1779" s="778"/>
      <c r="DH1779" s="778"/>
      <c r="DI1779" s="778"/>
      <c r="DJ1779" s="778"/>
      <c r="DK1779" s="778"/>
      <c r="DL1779" s="778"/>
      <c r="DM1779" s="778"/>
      <c r="DN1779" s="778"/>
      <c r="DO1779" s="778"/>
      <c r="DP1779" s="778"/>
      <c r="DQ1779" s="778"/>
      <c r="DR1779" s="778"/>
      <c r="DS1779" s="778"/>
      <c r="DT1779" s="778"/>
      <c r="DU1779" s="778"/>
      <c r="DV1779" s="778"/>
      <c r="DW1779" s="778"/>
      <c r="DX1779" s="778"/>
      <c r="DY1779" s="778"/>
      <c r="DZ1779" s="778"/>
      <c r="EA1779" s="778"/>
      <c r="EB1779" s="778"/>
      <c r="EC1779" s="778"/>
      <c r="ED1779" s="778"/>
      <c r="EE1779" s="778"/>
      <c r="EF1779" s="778"/>
      <c r="EG1779" s="778"/>
      <c r="EH1779" s="778"/>
      <c r="EI1779" s="778"/>
      <c r="EJ1779" s="778"/>
      <c r="EK1779" s="778"/>
      <c r="EL1779" s="778"/>
      <c r="EM1779" s="778"/>
      <c r="EN1779" s="778"/>
      <c r="EO1779" s="778"/>
      <c r="EP1779" s="778"/>
      <c r="EQ1779" s="778"/>
      <c r="ER1779" s="778"/>
      <c r="ES1779" s="778"/>
      <c r="ET1779" s="778"/>
      <c r="EU1779" s="778"/>
      <c r="EV1779" s="778"/>
      <c r="EW1779" s="778"/>
      <c r="EX1779" s="778"/>
      <c r="EY1779" s="778"/>
      <c r="EZ1779" s="778"/>
      <c r="FA1779" s="778"/>
      <c r="FB1779" s="778"/>
      <c r="FC1779" s="778"/>
      <c r="FD1779" s="778"/>
      <c r="FE1779" s="778"/>
      <c r="FF1779" s="778"/>
      <c r="FG1779" s="778"/>
      <c r="FH1779" s="778"/>
      <c r="FI1779" s="778"/>
      <c r="FJ1779" s="778"/>
      <c r="FK1779" s="778"/>
      <c r="FL1779" s="778"/>
      <c r="FM1779" s="778"/>
      <c r="FN1779" s="778"/>
      <c r="FO1779" s="778"/>
      <c r="FP1779" s="778"/>
      <c r="FQ1779" s="778"/>
      <c r="FR1779" s="778"/>
      <c r="FS1779" s="778"/>
      <c r="FT1779" s="778"/>
      <c r="FU1779" s="778"/>
      <c r="FV1779" s="778"/>
      <c r="FW1779" s="778"/>
      <c r="FX1779" s="778"/>
      <c r="FY1779" s="778"/>
      <c r="FZ1779" s="778"/>
      <c r="GA1779" s="778"/>
      <c r="GB1779" s="778"/>
      <c r="GC1779" s="778"/>
      <c r="GD1779" s="778"/>
      <c r="GE1779" s="778"/>
      <c r="GF1779" s="778"/>
      <c r="GG1779" s="778"/>
      <c r="GH1779" s="778"/>
      <c r="GI1779" s="778"/>
      <c r="GJ1779" s="778"/>
      <c r="GK1779" s="778"/>
      <c r="GL1779" s="778"/>
      <c r="GM1779" s="778"/>
      <c r="GN1779" s="778"/>
      <c r="GO1779" s="778"/>
      <c r="GP1779" s="778"/>
      <c r="GQ1779" s="778"/>
      <c r="GR1779" s="778"/>
      <c r="GS1779" s="778"/>
      <c r="GT1779" s="778"/>
      <c r="GU1779" s="778"/>
      <c r="GV1779" s="778"/>
      <c r="GW1779" s="778"/>
      <c r="GX1779" s="778"/>
      <c r="GY1779" s="778"/>
      <c r="GZ1779" s="778"/>
      <c r="HA1779" s="778"/>
      <c r="HB1779" s="778"/>
      <c r="HC1779" s="778"/>
      <c r="HD1779" s="778"/>
      <c r="HE1779" s="778"/>
      <c r="HF1779" s="778"/>
      <c r="HG1779" s="778"/>
      <c r="HH1779" s="778"/>
    </row>
    <row r="1780" spans="1:216" s="782" customFormat="1">
      <c r="A1780" s="779"/>
      <c r="B1780" s="780"/>
      <c r="C1780" s="780"/>
      <c r="D1780" s="780"/>
      <c r="E1780" s="780"/>
      <c r="F1780" s="780"/>
      <c r="G1780" s="780"/>
      <c r="H1780" s="780"/>
      <c r="I1780" s="780"/>
      <c r="J1780" s="780"/>
      <c r="K1780" s="780"/>
      <c r="L1780" s="780"/>
      <c r="M1780" s="780"/>
      <c r="N1780" s="780"/>
      <c r="O1780" s="780"/>
      <c r="P1780" s="780"/>
      <c r="Q1780" s="781"/>
      <c r="R1780" s="778"/>
      <c r="S1780" s="778"/>
      <c r="T1780" s="778"/>
      <c r="U1780" s="778"/>
      <c r="V1780" s="778"/>
      <c r="W1780" s="778"/>
      <c r="X1780" s="778"/>
      <c r="Y1780" s="778"/>
      <c r="Z1780" s="778"/>
      <c r="AA1780" s="778"/>
      <c r="AB1780" s="778"/>
      <c r="AC1780" s="778"/>
      <c r="AD1780" s="778"/>
      <c r="AE1780" s="778"/>
      <c r="AF1780" s="778"/>
      <c r="AG1780" s="778"/>
      <c r="AH1780" s="778"/>
      <c r="AI1780" s="778"/>
      <c r="AJ1780" s="778"/>
      <c r="AK1780" s="778"/>
      <c r="AL1780" s="778"/>
      <c r="AM1780" s="778"/>
      <c r="AN1780" s="778"/>
      <c r="AO1780" s="778"/>
      <c r="AP1780" s="778"/>
      <c r="AQ1780" s="778"/>
      <c r="AR1780" s="778"/>
      <c r="AS1780" s="778"/>
      <c r="AT1780" s="778"/>
      <c r="AU1780" s="778"/>
      <c r="AV1780" s="778"/>
      <c r="AW1780" s="778"/>
      <c r="AX1780" s="778"/>
      <c r="AY1780" s="778"/>
      <c r="AZ1780" s="778"/>
      <c r="BA1780" s="778"/>
      <c r="BB1780" s="778"/>
      <c r="BC1780" s="778"/>
      <c r="BD1780" s="778"/>
      <c r="BE1780" s="778"/>
      <c r="BF1780" s="778"/>
      <c r="BG1780" s="778"/>
      <c r="BH1780" s="778"/>
      <c r="BI1780" s="778"/>
      <c r="BJ1780" s="778"/>
      <c r="BK1780" s="778"/>
      <c r="BL1780" s="778"/>
      <c r="BM1780" s="778"/>
      <c r="BN1780" s="778"/>
      <c r="BO1780" s="778"/>
      <c r="BP1780" s="778"/>
      <c r="BQ1780" s="778"/>
      <c r="BR1780" s="778"/>
      <c r="BS1780" s="778"/>
      <c r="BT1780" s="778"/>
      <c r="BU1780" s="778"/>
      <c r="BV1780" s="778"/>
      <c r="BW1780" s="778"/>
      <c r="BX1780" s="778"/>
      <c r="BY1780" s="778"/>
      <c r="BZ1780" s="778"/>
      <c r="CA1780" s="778"/>
      <c r="CB1780" s="778"/>
      <c r="CC1780" s="778"/>
      <c r="CD1780" s="778"/>
      <c r="CE1780" s="778"/>
      <c r="CF1780" s="778"/>
      <c r="CG1780" s="778"/>
      <c r="CH1780" s="778"/>
      <c r="CI1780" s="778"/>
      <c r="CJ1780" s="778"/>
      <c r="CK1780" s="778"/>
      <c r="CL1780" s="778"/>
      <c r="CM1780" s="778"/>
      <c r="CN1780" s="778"/>
      <c r="CO1780" s="778"/>
      <c r="CP1780" s="778"/>
      <c r="CQ1780" s="778"/>
      <c r="CR1780" s="778"/>
      <c r="CS1780" s="778"/>
      <c r="CT1780" s="778"/>
      <c r="CU1780" s="778"/>
      <c r="CV1780" s="778"/>
      <c r="CW1780" s="778"/>
      <c r="CX1780" s="778"/>
      <c r="CY1780" s="778"/>
      <c r="CZ1780" s="778"/>
      <c r="DA1780" s="778"/>
      <c r="DB1780" s="778"/>
      <c r="DC1780" s="778"/>
      <c r="DD1780" s="778"/>
      <c r="DE1780" s="778"/>
      <c r="DF1780" s="778"/>
      <c r="DG1780" s="778"/>
      <c r="DH1780" s="778"/>
      <c r="DI1780" s="778"/>
      <c r="DJ1780" s="778"/>
      <c r="DK1780" s="778"/>
      <c r="DL1780" s="778"/>
      <c r="DM1780" s="778"/>
      <c r="DN1780" s="778"/>
      <c r="DO1780" s="778"/>
      <c r="DP1780" s="778"/>
      <c r="DQ1780" s="778"/>
      <c r="DR1780" s="778"/>
      <c r="DS1780" s="778"/>
      <c r="DT1780" s="778"/>
      <c r="DU1780" s="778"/>
      <c r="DV1780" s="778"/>
      <c r="DW1780" s="778"/>
      <c r="DX1780" s="778"/>
      <c r="DY1780" s="778"/>
      <c r="DZ1780" s="778"/>
      <c r="EA1780" s="778"/>
      <c r="EB1780" s="778"/>
      <c r="EC1780" s="778"/>
      <c r="ED1780" s="778"/>
      <c r="EE1780" s="778"/>
      <c r="EF1780" s="778"/>
      <c r="EG1780" s="778"/>
      <c r="EH1780" s="778"/>
      <c r="EI1780" s="778"/>
      <c r="EJ1780" s="778"/>
      <c r="EK1780" s="778"/>
      <c r="EL1780" s="778"/>
      <c r="EM1780" s="778"/>
      <c r="EN1780" s="778"/>
      <c r="EO1780" s="778"/>
      <c r="EP1780" s="778"/>
      <c r="EQ1780" s="778"/>
      <c r="ER1780" s="778"/>
      <c r="ES1780" s="778"/>
      <c r="ET1780" s="778"/>
      <c r="EU1780" s="778"/>
      <c r="EV1780" s="778"/>
      <c r="EW1780" s="778"/>
      <c r="EX1780" s="778"/>
      <c r="EY1780" s="778"/>
      <c r="EZ1780" s="778"/>
      <c r="FA1780" s="778"/>
      <c r="FB1780" s="778"/>
      <c r="FC1780" s="778"/>
      <c r="FD1780" s="778"/>
      <c r="FE1780" s="778"/>
      <c r="FF1780" s="778"/>
      <c r="FG1780" s="778"/>
      <c r="FH1780" s="778"/>
      <c r="FI1780" s="778"/>
      <c r="FJ1780" s="778"/>
      <c r="FK1780" s="778"/>
      <c r="FL1780" s="778"/>
      <c r="FM1780" s="778"/>
      <c r="FN1780" s="778"/>
      <c r="FO1780" s="778"/>
      <c r="FP1780" s="778"/>
      <c r="FQ1780" s="778"/>
      <c r="FR1780" s="778"/>
      <c r="FS1780" s="778"/>
      <c r="FT1780" s="778"/>
      <c r="FU1780" s="778"/>
      <c r="FV1780" s="778"/>
      <c r="FW1780" s="778"/>
      <c r="FX1780" s="778"/>
      <c r="FY1780" s="778"/>
      <c r="FZ1780" s="778"/>
      <c r="GA1780" s="778"/>
      <c r="GB1780" s="778"/>
      <c r="GC1780" s="778"/>
      <c r="GD1780" s="778"/>
      <c r="GE1780" s="778"/>
      <c r="GF1780" s="778"/>
      <c r="GG1780" s="778"/>
      <c r="GH1780" s="778"/>
      <c r="GI1780" s="778"/>
      <c r="GJ1780" s="778"/>
      <c r="GK1780" s="778"/>
      <c r="GL1780" s="778"/>
      <c r="GM1780" s="778"/>
      <c r="GN1780" s="778"/>
      <c r="GO1780" s="778"/>
      <c r="GP1780" s="778"/>
      <c r="GQ1780" s="778"/>
      <c r="GR1780" s="778"/>
      <c r="GS1780" s="778"/>
      <c r="GT1780" s="778"/>
      <c r="GU1780" s="778"/>
      <c r="GV1780" s="778"/>
      <c r="GW1780" s="778"/>
      <c r="GX1780" s="778"/>
      <c r="GY1780" s="778"/>
      <c r="GZ1780" s="778"/>
      <c r="HA1780" s="778"/>
      <c r="HB1780" s="778"/>
      <c r="HC1780" s="778"/>
      <c r="HD1780" s="778"/>
      <c r="HE1780" s="778"/>
      <c r="HF1780" s="778"/>
      <c r="HG1780" s="778"/>
      <c r="HH1780" s="778"/>
    </row>
    <row r="1781" spans="1:216" s="782" customFormat="1">
      <c r="A1781" s="779"/>
      <c r="B1781" s="780"/>
      <c r="C1781" s="780"/>
      <c r="D1781" s="780"/>
      <c r="E1781" s="780"/>
      <c r="F1781" s="780"/>
      <c r="G1781" s="780"/>
      <c r="H1781" s="780"/>
      <c r="I1781" s="780"/>
      <c r="J1781" s="780"/>
      <c r="K1781" s="780"/>
      <c r="L1781" s="780"/>
      <c r="M1781" s="780"/>
      <c r="N1781" s="780"/>
      <c r="O1781" s="780"/>
      <c r="P1781" s="780"/>
      <c r="Q1781" s="781"/>
      <c r="R1781" s="778"/>
      <c r="S1781" s="778"/>
      <c r="T1781" s="778"/>
      <c r="U1781" s="778"/>
      <c r="V1781" s="778"/>
      <c r="W1781" s="778"/>
      <c r="X1781" s="778"/>
      <c r="Y1781" s="778"/>
      <c r="Z1781" s="778"/>
      <c r="AA1781" s="778"/>
      <c r="AB1781" s="778"/>
      <c r="AC1781" s="778"/>
      <c r="AD1781" s="778"/>
      <c r="AE1781" s="778"/>
      <c r="AF1781" s="778"/>
      <c r="AG1781" s="778"/>
      <c r="AH1781" s="778"/>
      <c r="AI1781" s="778"/>
      <c r="AJ1781" s="778"/>
      <c r="AK1781" s="778"/>
      <c r="AL1781" s="778"/>
      <c r="AM1781" s="778"/>
      <c r="AN1781" s="778"/>
      <c r="AO1781" s="778"/>
      <c r="AP1781" s="778"/>
      <c r="AQ1781" s="778"/>
      <c r="AR1781" s="778"/>
      <c r="AS1781" s="778"/>
      <c r="AT1781" s="778"/>
      <c r="AU1781" s="778"/>
      <c r="AV1781" s="778"/>
      <c r="AW1781" s="778"/>
      <c r="AX1781" s="778"/>
      <c r="AY1781" s="778"/>
      <c r="AZ1781" s="778"/>
      <c r="BA1781" s="778"/>
      <c r="BB1781" s="778"/>
      <c r="BC1781" s="778"/>
      <c r="BD1781" s="778"/>
      <c r="BE1781" s="778"/>
      <c r="BF1781" s="778"/>
      <c r="BG1781" s="778"/>
      <c r="BH1781" s="778"/>
      <c r="BI1781" s="778"/>
      <c r="BJ1781" s="778"/>
      <c r="BK1781" s="778"/>
      <c r="BL1781" s="778"/>
      <c r="BM1781" s="778"/>
      <c r="BN1781" s="778"/>
      <c r="BO1781" s="778"/>
      <c r="BP1781" s="778"/>
      <c r="BQ1781" s="778"/>
      <c r="BR1781" s="778"/>
      <c r="BS1781" s="778"/>
      <c r="BT1781" s="778"/>
      <c r="BU1781" s="778"/>
      <c r="BV1781" s="778"/>
      <c r="BW1781" s="778"/>
      <c r="BX1781" s="778"/>
      <c r="BY1781" s="778"/>
      <c r="BZ1781" s="778"/>
      <c r="CA1781" s="778"/>
      <c r="CB1781" s="778"/>
      <c r="CC1781" s="778"/>
      <c r="CD1781" s="778"/>
      <c r="CE1781" s="778"/>
      <c r="CF1781" s="778"/>
      <c r="CG1781" s="778"/>
      <c r="CH1781" s="778"/>
      <c r="CI1781" s="778"/>
      <c r="CJ1781" s="778"/>
      <c r="CK1781" s="778"/>
      <c r="CL1781" s="778"/>
      <c r="CM1781" s="778"/>
      <c r="CN1781" s="778"/>
      <c r="CO1781" s="778"/>
      <c r="CP1781" s="778"/>
      <c r="CQ1781" s="778"/>
      <c r="CR1781" s="778"/>
      <c r="CS1781" s="778"/>
      <c r="CT1781" s="778"/>
      <c r="CU1781" s="778"/>
      <c r="CV1781" s="778"/>
      <c r="CW1781" s="778"/>
      <c r="CX1781" s="778"/>
      <c r="CY1781" s="778"/>
      <c r="CZ1781" s="778"/>
      <c r="DA1781" s="778"/>
      <c r="DB1781" s="778"/>
      <c r="DC1781" s="778"/>
      <c r="DD1781" s="778"/>
      <c r="DE1781" s="778"/>
      <c r="DF1781" s="778"/>
      <c r="DG1781" s="778"/>
      <c r="DH1781" s="778"/>
      <c r="DI1781" s="778"/>
      <c r="DJ1781" s="778"/>
      <c r="DK1781" s="778"/>
      <c r="DL1781" s="778"/>
      <c r="DM1781" s="778"/>
      <c r="DN1781" s="778"/>
      <c r="DO1781" s="778"/>
      <c r="DP1781" s="778"/>
      <c r="DQ1781" s="778"/>
      <c r="DR1781" s="778"/>
      <c r="DS1781" s="778"/>
      <c r="DT1781" s="778"/>
      <c r="DU1781" s="778"/>
      <c r="DV1781" s="778"/>
      <c r="DW1781" s="778"/>
      <c r="DX1781" s="778"/>
      <c r="DY1781" s="778"/>
      <c r="DZ1781" s="778"/>
      <c r="EA1781" s="778"/>
      <c r="EB1781" s="778"/>
      <c r="EC1781" s="778"/>
      <c r="ED1781" s="778"/>
      <c r="EE1781" s="778"/>
      <c r="EF1781" s="778"/>
      <c r="EG1781" s="778"/>
      <c r="EH1781" s="778"/>
      <c r="EI1781" s="778"/>
      <c r="EJ1781" s="778"/>
      <c r="EK1781" s="778"/>
      <c r="EL1781" s="778"/>
      <c r="EM1781" s="778"/>
      <c r="EN1781" s="778"/>
      <c r="EO1781" s="778"/>
      <c r="EP1781" s="778"/>
      <c r="EQ1781" s="778"/>
      <c r="ER1781" s="778"/>
      <c r="ES1781" s="778"/>
      <c r="ET1781" s="778"/>
      <c r="EU1781" s="778"/>
      <c r="EV1781" s="778"/>
      <c r="EW1781" s="778"/>
      <c r="EX1781" s="778"/>
      <c r="EY1781" s="778"/>
      <c r="EZ1781" s="778"/>
      <c r="FA1781" s="778"/>
      <c r="FB1781" s="778"/>
      <c r="FC1781" s="778"/>
      <c r="FD1781" s="778"/>
      <c r="FE1781" s="778"/>
      <c r="FF1781" s="778"/>
      <c r="FG1781" s="778"/>
      <c r="FH1781" s="778"/>
      <c r="FI1781" s="778"/>
      <c r="FJ1781" s="778"/>
      <c r="FK1781" s="778"/>
      <c r="FL1781" s="778"/>
      <c r="FM1781" s="778"/>
      <c r="FN1781" s="778"/>
      <c r="FO1781" s="778"/>
      <c r="FP1781" s="778"/>
      <c r="FQ1781" s="778"/>
      <c r="FR1781" s="778"/>
      <c r="FS1781" s="778"/>
      <c r="FT1781" s="778"/>
      <c r="FU1781" s="778"/>
      <c r="FV1781" s="778"/>
      <c r="FW1781" s="778"/>
      <c r="FX1781" s="778"/>
      <c r="FY1781" s="778"/>
      <c r="FZ1781" s="778"/>
      <c r="GA1781" s="778"/>
      <c r="GB1781" s="778"/>
      <c r="GC1781" s="778"/>
      <c r="GD1781" s="778"/>
      <c r="GE1781" s="778"/>
      <c r="GF1781" s="778"/>
      <c r="GG1781" s="778"/>
      <c r="GH1781" s="778"/>
      <c r="GI1781" s="778"/>
      <c r="GJ1781" s="778"/>
      <c r="GK1781" s="778"/>
      <c r="GL1781" s="778"/>
      <c r="GM1781" s="778"/>
      <c r="GN1781" s="778"/>
      <c r="GO1781" s="778"/>
      <c r="GP1781" s="778"/>
      <c r="GQ1781" s="778"/>
      <c r="GR1781" s="778"/>
      <c r="GS1781" s="778"/>
      <c r="GT1781" s="778"/>
      <c r="GU1781" s="778"/>
      <c r="GV1781" s="778"/>
      <c r="GW1781" s="778"/>
      <c r="GX1781" s="778"/>
      <c r="GY1781" s="778"/>
      <c r="GZ1781" s="778"/>
      <c r="HA1781" s="778"/>
      <c r="HB1781" s="778"/>
      <c r="HC1781" s="778"/>
      <c r="HD1781" s="778"/>
      <c r="HE1781" s="778"/>
      <c r="HF1781" s="778"/>
      <c r="HG1781" s="778"/>
      <c r="HH1781" s="778"/>
    </row>
    <row r="1782" spans="1:216" s="782" customFormat="1">
      <c r="A1782" s="779"/>
      <c r="B1782" s="780"/>
      <c r="C1782" s="780"/>
      <c r="D1782" s="780"/>
      <c r="E1782" s="780"/>
      <c r="F1782" s="780"/>
      <c r="G1782" s="780"/>
      <c r="H1782" s="780"/>
      <c r="I1782" s="780"/>
      <c r="J1782" s="780"/>
      <c r="K1782" s="780"/>
      <c r="L1782" s="780"/>
      <c r="M1782" s="780"/>
      <c r="N1782" s="780"/>
      <c r="O1782" s="780"/>
      <c r="P1782" s="780"/>
      <c r="Q1782" s="781"/>
      <c r="R1782" s="778"/>
      <c r="S1782" s="778"/>
      <c r="T1782" s="778"/>
      <c r="U1782" s="778"/>
      <c r="V1782" s="778"/>
      <c r="W1782" s="778"/>
      <c r="X1782" s="778"/>
      <c r="Y1782" s="778"/>
      <c r="Z1782" s="778"/>
      <c r="AA1782" s="778"/>
      <c r="AB1782" s="778"/>
      <c r="AC1782" s="778"/>
      <c r="AD1782" s="778"/>
      <c r="AE1782" s="778"/>
      <c r="AF1782" s="778"/>
      <c r="AG1782" s="778"/>
      <c r="AH1782" s="778"/>
      <c r="AI1782" s="778"/>
      <c r="AJ1782" s="778"/>
      <c r="AK1782" s="778"/>
      <c r="AL1782" s="778"/>
      <c r="AM1782" s="778"/>
      <c r="AN1782" s="778"/>
      <c r="AO1782" s="778"/>
      <c r="AP1782" s="778"/>
      <c r="AQ1782" s="778"/>
      <c r="AR1782" s="778"/>
      <c r="AS1782" s="778"/>
      <c r="AT1782" s="778"/>
      <c r="AU1782" s="778"/>
      <c r="AV1782" s="778"/>
      <c r="AW1782" s="778"/>
      <c r="AX1782" s="778"/>
      <c r="AY1782" s="778"/>
      <c r="AZ1782" s="778"/>
      <c r="BA1782" s="778"/>
      <c r="BB1782" s="778"/>
      <c r="BC1782" s="778"/>
      <c r="BD1782" s="778"/>
      <c r="BE1782" s="778"/>
      <c r="BF1782" s="778"/>
      <c r="BG1782" s="778"/>
      <c r="BH1782" s="778"/>
      <c r="BI1782" s="778"/>
      <c r="BJ1782" s="778"/>
      <c r="BK1782" s="778"/>
      <c r="BL1782" s="778"/>
      <c r="BM1782" s="778"/>
      <c r="BN1782" s="778"/>
      <c r="BO1782" s="778"/>
      <c r="BP1782" s="778"/>
      <c r="BQ1782" s="778"/>
      <c r="BR1782" s="778"/>
      <c r="BS1782" s="778"/>
      <c r="BT1782" s="778"/>
      <c r="BU1782" s="778"/>
      <c r="BV1782" s="778"/>
      <c r="BW1782" s="778"/>
      <c r="BX1782" s="778"/>
      <c r="BY1782" s="778"/>
      <c r="BZ1782" s="778"/>
      <c r="CA1782" s="778"/>
      <c r="CB1782" s="778"/>
      <c r="CC1782" s="778"/>
      <c r="CD1782" s="778"/>
      <c r="CE1782" s="778"/>
      <c r="CF1782" s="778"/>
      <c r="CG1782" s="778"/>
      <c r="CH1782" s="778"/>
      <c r="CI1782" s="778"/>
      <c r="CJ1782" s="778"/>
      <c r="CK1782" s="778"/>
      <c r="CL1782" s="778"/>
      <c r="CM1782" s="778"/>
      <c r="CN1782" s="778"/>
      <c r="CO1782" s="778"/>
      <c r="CP1782" s="778"/>
      <c r="CQ1782" s="778"/>
      <c r="CR1782" s="778"/>
      <c r="CS1782" s="778"/>
      <c r="CT1782" s="778"/>
      <c r="CU1782" s="778"/>
      <c r="CV1782" s="778"/>
      <c r="CW1782" s="778"/>
      <c r="CX1782" s="778"/>
      <c r="CY1782" s="778"/>
      <c r="CZ1782" s="778"/>
      <c r="DA1782" s="778"/>
      <c r="DB1782" s="778"/>
      <c r="DC1782" s="778"/>
      <c r="DD1782" s="778"/>
      <c r="DE1782" s="778"/>
      <c r="DF1782" s="778"/>
      <c r="DG1782" s="778"/>
      <c r="DH1782" s="778"/>
      <c r="DI1782" s="778"/>
      <c r="DJ1782" s="778"/>
      <c r="DK1782" s="778"/>
      <c r="DL1782" s="778"/>
      <c r="DM1782" s="778"/>
      <c r="DN1782" s="778"/>
      <c r="DO1782" s="778"/>
      <c r="DP1782" s="778"/>
      <c r="DQ1782" s="778"/>
      <c r="DR1782" s="778"/>
      <c r="DS1782" s="778"/>
      <c r="DT1782" s="778"/>
      <c r="DU1782" s="778"/>
      <c r="DV1782" s="778"/>
      <c r="DW1782" s="778"/>
      <c r="DX1782" s="778"/>
      <c r="DY1782" s="778"/>
      <c r="DZ1782" s="778"/>
      <c r="EA1782" s="778"/>
      <c r="EB1782" s="778"/>
      <c r="EC1782" s="778"/>
      <c r="ED1782" s="778"/>
      <c r="EE1782" s="778"/>
      <c r="EF1782" s="778"/>
      <c r="EG1782" s="778"/>
      <c r="EH1782" s="778"/>
      <c r="EI1782" s="778"/>
      <c r="EJ1782" s="778"/>
      <c r="EK1782" s="778"/>
      <c r="EL1782" s="778"/>
      <c r="EM1782" s="778"/>
      <c r="EN1782" s="778"/>
      <c r="EO1782" s="778"/>
      <c r="EP1782" s="778"/>
      <c r="EQ1782" s="778"/>
      <c r="ER1782" s="778"/>
      <c r="ES1782" s="778"/>
      <c r="ET1782" s="778"/>
      <c r="EU1782" s="778"/>
      <c r="EV1782" s="778"/>
      <c r="EW1782" s="778"/>
      <c r="EX1782" s="778"/>
      <c r="EY1782" s="778"/>
      <c r="EZ1782" s="778"/>
      <c r="FA1782" s="778"/>
      <c r="FB1782" s="778"/>
      <c r="FC1782" s="778"/>
      <c r="FD1782" s="778"/>
      <c r="FE1782" s="778"/>
      <c r="FF1782" s="778"/>
      <c r="FG1782" s="778"/>
      <c r="FH1782" s="778"/>
      <c r="FI1782" s="778"/>
      <c r="FJ1782" s="778"/>
      <c r="FK1782" s="778"/>
      <c r="FL1782" s="778"/>
      <c r="FM1782" s="778"/>
      <c r="FN1782" s="778"/>
      <c r="FO1782" s="778"/>
      <c r="FP1782" s="778"/>
      <c r="FQ1782" s="778"/>
      <c r="FR1782" s="778"/>
      <c r="FS1782" s="778"/>
      <c r="FT1782" s="778"/>
      <c r="FU1782" s="778"/>
      <c r="FV1782" s="778"/>
      <c r="FW1782" s="778"/>
      <c r="FX1782" s="778"/>
      <c r="FY1782" s="778"/>
      <c r="FZ1782" s="778"/>
      <c r="GA1782" s="778"/>
      <c r="GB1782" s="778"/>
      <c r="GC1782" s="778"/>
      <c r="GD1782" s="778"/>
      <c r="GE1782" s="778"/>
      <c r="GF1782" s="778"/>
      <c r="GG1782" s="778"/>
      <c r="GH1782" s="778"/>
      <c r="GI1782" s="778"/>
      <c r="GJ1782" s="778"/>
      <c r="GK1782" s="778"/>
      <c r="GL1782" s="778"/>
      <c r="GM1782" s="778"/>
      <c r="GN1782" s="778"/>
      <c r="GO1782" s="778"/>
      <c r="GP1782" s="778"/>
      <c r="GQ1782" s="778"/>
      <c r="GR1782" s="778"/>
      <c r="GS1782" s="778"/>
      <c r="GT1782" s="778"/>
      <c r="GU1782" s="778"/>
      <c r="GV1782" s="778"/>
      <c r="GW1782" s="778"/>
      <c r="GX1782" s="778"/>
      <c r="GY1782" s="778"/>
      <c r="GZ1782" s="778"/>
      <c r="HA1782" s="778"/>
      <c r="HB1782" s="778"/>
      <c r="HC1782" s="778"/>
      <c r="HD1782" s="778"/>
      <c r="HE1782" s="778"/>
      <c r="HF1782" s="778"/>
      <c r="HG1782" s="778"/>
      <c r="HH1782" s="778"/>
    </row>
    <row r="1783" spans="1:216" s="782" customFormat="1">
      <c r="A1783" s="779"/>
      <c r="B1783" s="780"/>
      <c r="C1783" s="780"/>
      <c r="D1783" s="780"/>
      <c r="E1783" s="780"/>
      <c r="F1783" s="780"/>
      <c r="G1783" s="780"/>
      <c r="H1783" s="780"/>
      <c r="I1783" s="780"/>
      <c r="J1783" s="780"/>
      <c r="K1783" s="780"/>
      <c r="L1783" s="780"/>
      <c r="M1783" s="780"/>
      <c r="N1783" s="780"/>
      <c r="O1783" s="780"/>
      <c r="P1783" s="780"/>
      <c r="Q1783" s="781"/>
      <c r="R1783" s="778"/>
      <c r="S1783" s="778"/>
      <c r="T1783" s="778"/>
      <c r="U1783" s="778"/>
      <c r="V1783" s="778"/>
      <c r="W1783" s="778"/>
      <c r="X1783" s="778"/>
      <c r="Y1783" s="778"/>
      <c r="Z1783" s="778"/>
      <c r="AA1783" s="778"/>
      <c r="AB1783" s="778"/>
      <c r="AC1783" s="778"/>
      <c r="AD1783" s="778"/>
      <c r="AE1783" s="778"/>
      <c r="AF1783" s="778"/>
      <c r="AG1783" s="778"/>
      <c r="AH1783" s="778"/>
      <c r="AI1783" s="778"/>
      <c r="AJ1783" s="778"/>
      <c r="AK1783" s="778"/>
      <c r="AL1783" s="778"/>
      <c r="AM1783" s="778"/>
      <c r="AN1783" s="778"/>
      <c r="AO1783" s="778"/>
      <c r="AP1783" s="778"/>
      <c r="AQ1783" s="778"/>
      <c r="AR1783" s="778"/>
      <c r="AS1783" s="778"/>
      <c r="AT1783" s="778"/>
      <c r="AU1783" s="778"/>
      <c r="AV1783" s="778"/>
      <c r="AW1783" s="778"/>
      <c r="AX1783" s="778"/>
      <c r="AY1783" s="778"/>
      <c r="AZ1783" s="778"/>
      <c r="BA1783" s="778"/>
      <c r="BB1783" s="778"/>
      <c r="BC1783" s="778"/>
      <c r="BD1783" s="778"/>
      <c r="BE1783" s="778"/>
      <c r="BF1783" s="778"/>
      <c r="BG1783" s="778"/>
      <c r="BH1783" s="778"/>
      <c r="BI1783" s="778"/>
      <c r="BJ1783" s="778"/>
      <c r="BK1783" s="778"/>
      <c r="BL1783" s="778"/>
      <c r="BM1783" s="778"/>
      <c r="BN1783" s="778"/>
      <c r="BO1783" s="778"/>
      <c r="BP1783" s="778"/>
      <c r="BQ1783" s="778"/>
      <c r="BR1783" s="778"/>
      <c r="BS1783" s="778"/>
      <c r="BT1783" s="778"/>
      <c r="BU1783" s="778"/>
      <c r="BV1783" s="778"/>
      <c r="BW1783" s="778"/>
      <c r="BX1783" s="778"/>
      <c r="BY1783" s="778"/>
      <c r="BZ1783" s="778"/>
      <c r="CA1783" s="778"/>
      <c r="CB1783" s="778"/>
      <c r="CC1783" s="778"/>
      <c r="CD1783" s="778"/>
      <c r="CE1783" s="778"/>
      <c r="CF1783" s="778"/>
      <c r="CG1783" s="778"/>
      <c r="CH1783" s="778"/>
      <c r="CI1783" s="778"/>
      <c r="CJ1783" s="778"/>
      <c r="CK1783" s="778"/>
      <c r="CL1783" s="778"/>
      <c r="CM1783" s="778"/>
      <c r="CN1783" s="778"/>
      <c r="CO1783" s="778"/>
      <c r="CP1783" s="778"/>
      <c r="CQ1783" s="778"/>
      <c r="CR1783" s="778"/>
      <c r="CS1783" s="778"/>
      <c r="CT1783" s="778"/>
      <c r="CU1783" s="778"/>
      <c r="CV1783" s="778"/>
      <c r="CW1783" s="778"/>
      <c r="CX1783" s="778"/>
      <c r="CY1783" s="778"/>
      <c r="CZ1783" s="778"/>
      <c r="DA1783" s="778"/>
      <c r="DB1783" s="778"/>
      <c r="DC1783" s="778"/>
      <c r="DD1783" s="778"/>
      <c r="DE1783" s="778"/>
      <c r="DF1783" s="778"/>
      <c r="DG1783" s="778"/>
      <c r="DH1783" s="778"/>
      <c r="DI1783" s="778"/>
      <c r="DJ1783" s="778"/>
      <c r="DK1783" s="778"/>
      <c r="DL1783" s="778"/>
      <c r="DM1783" s="778"/>
      <c r="DN1783" s="778"/>
      <c r="DO1783" s="778"/>
      <c r="DP1783" s="778"/>
      <c r="DQ1783" s="778"/>
      <c r="DR1783" s="778"/>
      <c r="DS1783" s="778"/>
      <c r="DT1783" s="778"/>
      <c r="DU1783" s="778"/>
      <c r="DV1783" s="778"/>
      <c r="DW1783" s="778"/>
      <c r="DX1783" s="778"/>
      <c r="DY1783" s="778"/>
      <c r="DZ1783" s="778"/>
      <c r="EA1783" s="778"/>
      <c r="EB1783" s="778"/>
      <c r="EC1783" s="778"/>
      <c r="ED1783" s="778"/>
      <c r="EE1783" s="778"/>
      <c r="EF1783" s="778"/>
      <c r="EG1783" s="778"/>
      <c r="EH1783" s="778"/>
      <c r="EI1783" s="778"/>
      <c r="EJ1783" s="778"/>
      <c r="EK1783" s="778"/>
      <c r="EL1783" s="778"/>
      <c r="EM1783" s="778"/>
      <c r="EN1783" s="778"/>
      <c r="EO1783" s="778"/>
      <c r="EP1783" s="778"/>
      <c r="EQ1783" s="778"/>
      <c r="ER1783" s="778"/>
      <c r="ES1783" s="778"/>
      <c r="ET1783" s="778"/>
      <c r="EU1783" s="778"/>
      <c r="EV1783" s="778"/>
      <c r="EW1783" s="778"/>
      <c r="EX1783" s="778"/>
      <c r="EY1783" s="778"/>
      <c r="EZ1783" s="778"/>
      <c r="FA1783" s="778"/>
      <c r="FB1783" s="778"/>
      <c r="FC1783" s="778"/>
      <c r="FD1783" s="778"/>
      <c r="FE1783" s="778"/>
      <c r="FF1783" s="778"/>
      <c r="FG1783" s="778"/>
      <c r="FH1783" s="778"/>
      <c r="FI1783" s="778"/>
      <c r="FJ1783" s="778"/>
      <c r="FK1783" s="778"/>
      <c r="FL1783" s="778"/>
      <c r="FM1783" s="778"/>
      <c r="FN1783" s="778"/>
      <c r="FO1783" s="778"/>
      <c r="FP1783" s="778"/>
      <c r="FQ1783" s="778"/>
      <c r="FR1783" s="778"/>
      <c r="FS1783" s="778"/>
      <c r="FT1783" s="778"/>
      <c r="FU1783" s="778"/>
      <c r="FV1783" s="778"/>
      <c r="FW1783" s="778"/>
      <c r="FX1783" s="778"/>
      <c r="FY1783" s="778"/>
      <c r="FZ1783" s="778"/>
      <c r="GA1783" s="778"/>
      <c r="GB1783" s="778"/>
      <c r="GC1783" s="778"/>
      <c r="GD1783" s="778"/>
      <c r="GE1783" s="778"/>
      <c r="GF1783" s="778"/>
      <c r="GG1783" s="778"/>
      <c r="GH1783" s="778"/>
      <c r="GI1783" s="778"/>
      <c r="GJ1783" s="778"/>
      <c r="GK1783" s="778"/>
      <c r="GL1783" s="778"/>
      <c r="GM1783" s="778"/>
      <c r="GN1783" s="778"/>
      <c r="GO1783" s="778"/>
      <c r="GP1783" s="778"/>
      <c r="GQ1783" s="778"/>
      <c r="GR1783" s="778"/>
      <c r="GS1783" s="778"/>
      <c r="GT1783" s="778"/>
      <c r="GU1783" s="778"/>
      <c r="GV1783" s="778"/>
      <c r="GW1783" s="778"/>
      <c r="GX1783" s="778"/>
      <c r="GY1783" s="778"/>
      <c r="GZ1783" s="778"/>
      <c r="HA1783" s="778"/>
      <c r="HB1783" s="778"/>
      <c r="HC1783" s="778"/>
      <c r="HD1783" s="778"/>
      <c r="HE1783" s="778"/>
      <c r="HF1783" s="778"/>
      <c r="HG1783" s="778"/>
      <c r="HH1783" s="778"/>
    </row>
    <row r="1784" spans="1:216" s="782" customFormat="1">
      <c r="A1784" s="779"/>
      <c r="B1784" s="780"/>
      <c r="C1784" s="780"/>
      <c r="D1784" s="780"/>
      <c r="E1784" s="780"/>
      <c r="F1784" s="780"/>
      <c r="G1784" s="780"/>
      <c r="H1784" s="780"/>
      <c r="I1784" s="780"/>
      <c r="J1784" s="780"/>
      <c r="K1784" s="780"/>
      <c r="L1784" s="780"/>
      <c r="M1784" s="780"/>
      <c r="N1784" s="780"/>
      <c r="O1784" s="780"/>
      <c r="P1784" s="780"/>
      <c r="Q1784" s="781"/>
      <c r="R1784" s="778"/>
      <c r="S1784" s="778"/>
      <c r="T1784" s="778"/>
      <c r="U1784" s="778"/>
      <c r="V1784" s="778"/>
      <c r="W1784" s="778"/>
      <c r="X1784" s="778"/>
      <c r="Y1784" s="778"/>
      <c r="Z1784" s="778"/>
      <c r="AA1784" s="778"/>
      <c r="AB1784" s="778"/>
      <c r="AC1784" s="778"/>
      <c r="AD1784" s="778"/>
      <c r="AE1784" s="778"/>
      <c r="AF1784" s="778"/>
      <c r="AG1784" s="778"/>
      <c r="AH1784" s="778"/>
      <c r="AI1784" s="778"/>
      <c r="AJ1784" s="778"/>
      <c r="AK1784" s="778"/>
      <c r="AL1784" s="778"/>
      <c r="AM1784" s="778"/>
      <c r="AN1784" s="778"/>
      <c r="AO1784" s="778"/>
      <c r="AP1784" s="778"/>
      <c r="AQ1784" s="778"/>
      <c r="AR1784" s="778"/>
      <c r="AS1784" s="778"/>
      <c r="AT1784" s="778"/>
      <c r="AU1784" s="778"/>
      <c r="AV1784" s="778"/>
      <c r="AW1784" s="778"/>
      <c r="AX1784" s="778"/>
      <c r="AY1784" s="778"/>
      <c r="AZ1784" s="778"/>
      <c r="BA1784" s="778"/>
      <c r="BB1784" s="778"/>
      <c r="BC1784" s="778"/>
      <c r="BD1784" s="778"/>
      <c r="BE1784" s="778"/>
      <c r="BF1784" s="778"/>
      <c r="BG1784" s="778"/>
      <c r="BH1784" s="778"/>
      <c r="BI1784" s="778"/>
      <c r="BJ1784" s="778"/>
      <c r="BK1784" s="778"/>
      <c r="BL1784" s="778"/>
      <c r="BM1784" s="778"/>
      <c r="BN1784" s="778"/>
      <c r="BO1784" s="778"/>
      <c r="BP1784" s="778"/>
      <c r="BQ1784" s="778"/>
      <c r="BR1784" s="778"/>
      <c r="BS1784" s="778"/>
      <c r="BT1784" s="778"/>
      <c r="BU1784" s="778"/>
      <c r="BV1784" s="778"/>
      <c r="BW1784" s="778"/>
      <c r="BX1784" s="778"/>
      <c r="BY1784" s="778"/>
      <c r="BZ1784" s="778"/>
      <c r="CA1784" s="778"/>
      <c r="CB1784" s="778"/>
      <c r="CC1784" s="778"/>
      <c r="CD1784" s="778"/>
      <c r="CE1784" s="778"/>
      <c r="CF1784" s="778"/>
      <c r="CG1784" s="778"/>
      <c r="CH1784" s="778"/>
      <c r="CI1784" s="778"/>
      <c r="CJ1784" s="778"/>
      <c r="CK1784" s="778"/>
      <c r="CL1784" s="778"/>
      <c r="CM1784" s="778"/>
      <c r="CN1784" s="778"/>
      <c r="CO1784" s="778"/>
      <c r="CP1784" s="778"/>
      <c r="CQ1784" s="778"/>
      <c r="CR1784" s="778"/>
      <c r="CS1784" s="778"/>
      <c r="CT1784" s="778"/>
      <c r="CU1784" s="778"/>
      <c r="CV1784" s="778"/>
      <c r="CW1784" s="778"/>
      <c r="CX1784" s="778"/>
      <c r="CY1784" s="778"/>
      <c r="CZ1784" s="778"/>
      <c r="DA1784" s="778"/>
      <c r="DB1784" s="778"/>
      <c r="DC1784" s="778"/>
      <c r="DD1784" s="778"/>
      <c r="DE1784" s="778"/>
      <c r="DF1784" s="778"/>
      <c r="DG1784" s="778"/>
      <c r="DH1784" s="778"/>
      <c r="DI1784" s="778"/>
      <c r="DJ1784" s="778"/>
      <c r="DK1784" s="778"/>
      <c r="DL1784" s="778"/>
      <c r="DM1784" s="778"/>
      <c r="DN1784" s="778"/>
      <c r="DO1784" s="778"/>
      <c r="DP1784" s="778"/>
      <c r="DQ1784" s="778"/>
      <c r="DR1784" s="778"/>
      <c r="DS1784" s="778"/>
      <c r="DT1784" s="778"/>
      <c r="DU1784" s="778"/>
      <c r="DV1784" s="778"/>
      <c r="DW1784" s="778"/>
      <c r="DX1784" s="778"/>
      <c r="DY1784" s="778"/>
      <c r="DZ1784" s="778"/>
      <c r="EA1784" s="778"/>
      <c r="EB1784" s="778"/>
      <c r="EC1784" s="778"/>
      <c r="ED1784" s="778"/>
      <c r="EE1784" s="778"/>
      <c r="EF1784" s="778"/>
      <c r="EG1784" s="778"/>
      <c r="EH1784" s="778"/>
      <c r="EI1784" s="778"/>
      <c r="EJ1784" s="778"/>
      <c r="EK1784" s="778"/>
      <c r="EL1784" s="778"/>
      <c r="EM1784" s="778"/>
      <c r="EN1784" s="778"/>
      <c r="EO1784" s="778"/>
      <c r="EP1784" s="778"/>
      <c r="EQ1784" s="778"/>
      <c r="ER1784" s="778"/>
      <c r="ES1784" s="778"/>
      <c r="ET1784" s="778"/>
      <c r="EU1784" s="778"/>
      <c r="EV1784" s="778"/>
      <c r="EW1784" s="778"/>
      <c r="EX1784" s="778"/>
      <c r="EY1784" s="778"/>
      <c r="EZ1784" s="778"/>
      <c r="FA1784" s="778"/>
      <c r="FB1784" s="778"/>
      <c r="FC1784" s="778"/>
      <c r="FD1784" s="778"/>
      <c r="FE1784" s="778"/>
      <c r="FF1784" s="778"/>
      <c r="FG1784" s="778"/>
      <c r="FH1784" s="778"/>
      <c r="FI1784" s="778"/>
      <c r="FJ1784" s="778"/>
      <c r="FK1784" s="778"/>
      <c r="FL1784" s="778"/>
      <c r="FM1784" s="778"/>
      <c r="FN1784" s="778"/>
      <c r="FO1784" s="778"/>
      <c r="FP1784" s="778"/>
      <c r="FQ1784" s="778"/>
      <c r="FR1784" s="778"/>
      <c r="FS1784" s="778"/>
      <c r="FT1784" s="778"/>
      <c r="FU1784" s="778"/>
      <c r="FV1784" s="778"/>
      <c r="FW1784" s="778"/>
      <c r="FX1784" s="778"/>
      <c r="FY1784" s="778"/>
      <c r="FZ1784" s="778"/>
      <c r="GA1784" s="778"/>
      <c r="GB1784" s="778"/>
      <c r="GC1784" s="778"/>
      <c r="GD1784" s="778"/>
      <c r="GE1784" s="778"/>
      <c r="GF1784" s="778"/>
      <c r="GG1784" s="778"/>
      <c r="GH1784" s="778"/>
      <c r="GI1784" s="778"/>
      <c r="GJ1784" s="778"/>
      <c r="GK1784" s="778"/>
      <c r="GL1784" s="778"/>
      <c r="GM1784" s="778"/>
      <c r="GN1784" s="778"/>
      <c r="GO1784" s="778"/>
      <c r="GP1784" s="778"/>
      <c r="GQ1784" s="778"/>
      <c r="GR1784" s="778"/>
      <c r="GS1784" s="778"/>
      <c r="GT1784" s="778"/>
      <c r="GU1784" s="778"/>
      <c r="GV1784" s="778"/>
      <c r="GW1784" s="778"/>
      <c r="GX1784" s="778"/>
      <c r="GY1784" s="778"/>
      <c r="GZ1784" s="778"/>
      <c r="HA1784" s="778"/>
      <c r="HB1784" s="778"/>
      <c r="HC1784" s="778"/>
      <c r="HD1784" s="778"/>
      <c r="HE1784" s="778"/>
      <c r="HF1784" s="778"/>
      <c r="HG1784" s="778"/>
      <c r="HH1784" s="778"/>
    </row>
    <row r="1785" spans="1:216" s="782" customFormat="1">
      <c r="A1785" s="779"/>
      <c r="B1785" s="780"/>
      <c r="C1785" s="780"/>
      <c r="D1785" s="780"/>
      <c r="E1785" s="780"/>
      <c r="F1785" s="780"/>
      <c r="G1785" s="780"/>
      <c r="H1785" s="780"/>
      <c r="I1785" s="780"/>
      <c r="J1785" s="780"/>
      <c r="K1785" s="780"/>
      <c r="L1785" s="780"/>
      <c r="M1785" s="780"/>
      <c r="N1785" s="780"/>
      <c r="O1785" s="780"/>
      <c r="P1785" s="780"/>
      <c r="Q1785" s="781"/>
      <c r="R1785" s="778"/>
      <c r="S1785" s="778"/>
      <c r="T1785" s="778"/>
      <c r="U1785" s="778"/>
      <c r="V1785" s="778"/>
      <c r="W1785" s="778"/>
      <c r="X1785" s="778"/>
      <c r="Y1785" s="778"/>
      <c r="Z1785" s="778"/>
      <c r="AA1785" s="778"/>
      <c r="AB1785" s="778"/>
      <c r="AC1785" s="778"/>
      <c r="AD1785" s="778"/>
      <c r="AE1785" s="778"/>
      <c r="AF1785" s="778"/>
      <c r="AG1785" s="778"/>
      <c r="AH1785" s="778"/>
      <c r="AI1785" s="778"/>
      <c r="AJ1785" s="778"/>
      <c r="AK1785" s="778"/>
      <c r="AL1785" s="778"/>
      <c r="AM1785" s="778"/>
      <c r="AN1785" s="778"/>
      <c r="AO1785" s="778"/>
      <c r="AP1785" s="778"/>
      <c r="AQ1785" s="778"/>
      <c r="AR1785" s="778"/>
      <c r="AS1785" s="778"/>
      <c r="AT1785" s="778"/>
      <c r="AU1785" s="778"/>
      <c r="AV1785" s="778"/>
      <c r="AW1785" s="778"/>
      <c r="AX1785" s="778"/>
      <c r="AY1785" s="778"/>
      <c r="AZ1785" s="778"/>
      <c r="BA1785" s="778"/>
      <c r="BB1785" s="778"/>
      <c r="BC1785" s="778"/>
      <c r="BD1785" s="778"/>
      <c r="BE1785" s="778"/>
      <c r="BF1785" s="778"/>
      <c r="BG1785" s="778"/>
      <c r="BH1785" s="778"/>
      <c r="BI1785" s="778"/>
      <c r="BJ1785" s="778"/>
      <c r="BK1785" s="778"/>
      <c r="BL1785" s="778"/>
      <c r="BM1785" s="778"/>
      <c r="BN1785" s="778"/>
      <c r="BO1785" s="778"/>
      <c r="BP1785" s="778"/>
      <c r="BQ1785" s="778"/>
      <c r="BR1785" s="778"/>
      <c r="BS1785" s="778"/>
      <c r="BT1785" s="778"/>
      <c r="BU1785" s="778"/>
      <c r="BV1785" s="778"/>
      <c r="BW1785" s="778"/>
      <c r="BX1785" s="778"/>
      <c r="BY1785" s="778"/>
      <c r="BZ1785" s="778"/>
      <c r="CA1785" s="778"/>
      <c r="CB1785" s="778"/>
      <c r="CC1785" s="778"/>
      <c r="CD1785" s="778"/>
      <c r="CE1785" s="778"/>
      <c r="CF1785" s="778"/>
      <c r="CG1785" s="778"/>
      <c r="CH1785" s="778"/>
      <c r="CI1785" s="778"/>
      <c r="CJ1785" s="778"/>
      <c r="CK1785" s="778"/>
      <c r="CL1785" s="778"/>
      <c r="CM1785" s="778"/>
      <c r="CN1785" s="778"/>
      <c r="CO1785" s="778"/>
      <c r="CP1785" s="778"/>
      <c r="CQ1785" s="778"/>
      <c r="CR1785" s="778"/>
      <c r="CS1785" s="778"/>
      <c r="CT1785" s="778"/>
      <c r="CU1785" s="778"/>
      <c r="CV1785" s="778"/>
      <c r="CW1785" s="778"/>
      <c r="CX1785" s="778"/>
      <c r="CY1785" s="778"/>
      <c r="CZ1785" s="778"/>
      <c r="DA1785" s="778"/>
      <c r="DB1785" s="778"/>
      <c r="DC1785" s="778"/>
      <c r="DD1785" s="778"/>
      <c r="DE1785" s="778"/>
      <c r="DF1785" s="778"/>
      <c r="DG1785" s="778"/>
      <c r="DH1785" s="778"/>
      <c r="DI1785" s="778"/>
      <c r="DJ1785" s="778"/>
      <c r="DK1785" s="778"/>
      <c r="DL1785" s="778"/>
      <c r="DM1785" s="778"/>
      <c r="DN1785" s="778"/>
      <c r="DO1785" s="778"/>
      <c r="DP1785" s="778"/>
      <c r="DQ1785" s="778"/>
      <c r="DR1785" s="778"/>
      <c r="DS1785" s="778"/>
      <c r="DT1785" s="778"/>
      <c r="DU1785" s="778"/>
      <c r="DV1785" s="778"/>
      <c r="DW1785" s="778"/>
      <c r="DX1785" s="778"/>
      <c r="DY1785" s="778"/>
      <c r="DZ1785" s="778"/>
      <c r="EA1785" s="778"/>
      <c r="EB1785" s="778"/>
      <c r="EC1785" s="778"/>
      <c r="ED1785" s="778"/>
      <c r="EE1785" s="778"/>
      <c r="EF1785" s="778"/>
      <c r="EG1785" s="778"/>
      <c r="EH1785" s="778"/>
      <c r="EI1785" s="778"/>
      <c r="EJ1785" s="778"/>
      <c r="EK1785" s="778"/>
      <c r="EL1785" s="778"/>
      <c r="EM1785" s="778"/>
      <c r="EN1785" s="778"/>
      <c r="EO1785" s="778"/>
      <c r="EP1785" s="778"/>
      <c r="EQ1785" s="778"/>
      <c r="ER1785" s="778"/>
      <c r="ES1785" s="778"/>
      <c r="ET1785" s="778"/>
      <c r="EU1785" s="778"/>
      <c r="EV1785" s="778"/>
      <c r="EW1785" s="778"/>
      <c r="EX1785" s="778"/>
      <c r="EY1785" s="778"/>
      <c r="EZ1785" s="778"/>
      <c r="FA1785" s="778"/>
      <c r="FB1785" s="778"/>
      <c r="FC1785" s="778"/>
      <c r="FD1785" s="778"/>
      <c r="FE1785" s="778"/>
      <c r="FF1785" s="778"/>
      <c r="FG1785" s="778"/>
      <c r="FH1785" s="778"/>
      <c r="FI1785" s="778"/>
      <c r="FJ1785" s="778"/>
      <c r="FK1785" s="778"/>
      <c r="FL1785" s="778"/>
      <c r="FM1785" s="778"/>
      <c r="FN1785" s="778"/>
      <c r="FO1785" s="778"/>
      <c r="FP1785" s="778"/>
      <c r="FQ1785" s="778"/>
      <c r="FR1785" s="778"/>
      <c r="FS1785" s="778"/>
      <c r="FT1785" s="778"/>
      <c r="FU1785" s="778"/>
      <c r="FV1785" s="778"/>
      <c r="FW1785" s="778"/>
      <c r="FX1785" s="778"/>
      <c r="FY1785" s="778"/>
      <c r="FZ1785" s="778"/>
      <c r="GA1785" s="778"/>
      <c r="GB1785" s="778"/>
      <c r="GC1785" s="778"/>
      <c r="GD1785" s="778"/>
      <c r="GE1785" s="778"/>
      <c r="GF1785" s="778"/>
      <c r="GG1785" s="778"/>
      <c r="GH1785" s="778"/>
      <c r="GI1785" s="778"/>
      <c r="GJ1785" s="778"/>
      <c r="GK1785" s="778"/>
      <c r="GL1785" s="778"/>
      <c r="GM1785" s="778"/>
      <c r="GN1785" s="778"/>
      <c r="GO1785" s="778"/>
      <c r="GP1785" s="778"/>
      <c r="GQ1785" s="778"/>
      <c r="GR1785" s="778"/>
      <c r="GS1785" s="778"/>
      <c r="GT1785" s="778"/>
      <c r="GU1785" s="778"/>
      <c r="GV1785" s="778"/>
      <c r="GW1785" s="778"/>
      <c r="GX1785" s="778"/>
      <c r="GY1785" s="778"/>
      <c r="GZ1785" s="778"/>
      <c r="HA1785" s="778"/>
      <c r="HB1785" s="778"/>
      <c r="HC1785" s="778"/>
      <c r="HD1785" s="778"/>
      <c r="HE1785" s="778"/>
      <c r="HF1785" s="778"/>
      <c r="HG1785" s="778"/>
      <c r="HH1785" s="778"/>
    </row>
    <row r="1786" spans="1:216" s="782" customFormat="1">
      <c r="A1786" s="779"/>
      <c r="B1786" s="780"/>
      <c r="C1786" s="780"/>
      <c r="D1786" s="780"/>
      <c r="E1786" s="780"/>
      <c r="F1786" s="780"/>
      <c r="G1786" s="780"/>
      <c r="H1786" s="780"/>
      <c r="I1786" s="780"/>
      <c r="J1786" s="780"/>
      <c r="K1786" s="780"/>
      <c r="L1786" s="780"/>
      <c r="M1786" s="780"/>
      <c r="N1786" s="780"/>
      <c r="O1786" s="780"/>
      <c r="P1786" s="780"/>
      <c r="Q1786" s="781"/>
      <c r="R1786" s="778"/>
      <c r="S1786" s="778"/>
      <c r="T1786" s="778"/>
      <c r="U1786" s="778"/>
      <c r="V1786" s="778"/>
      <c r="W1786" s="778"/>
      <c r="X1786" s="778"/>
      <c r="Y1786" s="778"/>
      <c r="Z1786" s="778"/>
      <c r="AA1786" s="778"/>
      <c r="AB1786" s="778"/>
      <c r="AC1786" s="778"/>
      <c r="AD1786" s="778"/>
      <c r="AE1786" s="778"/>
      <c r="AF1786" s="778"/>
      <c r="AG1786" s="778"/>
      <c r="AH1786" s="778"/>
      <c r="AI1786" s="778"/>
      <c r="AJ1786" s="778"/>
      <c r="AK1786" s="778"/>
      <c r="AL1786" s="778"/>
      <c r="AM1786" s="778"/>
      <c r="AN1786" s="778"/>
      <c r="AO1786" s="778"/>
      <c r="AP1786" s="778"/>
      <c r="AQ1786" s="778"/>
      <c r="AR1786" s="778"/>
      <c r="AS1786" s="778"/>
      <c r="AT1786" s="778"/>
      <c r="AU1786" s="778"/>
      <c r="AV1786" s="778"/>
      <c r="AW1786" s="778"/>
      <c r="AX1786" s="778"/>
      <c r="AY1786" s="778"/>
      <c r="AZ1786" s="778"/>
      <c r="BA1786" s="778"/>
      <c r="BB1786" s="778"/>
      <c r="BC1786" s="778"/>
      <c r="BD1786" s="778"/>
      <c r="BE1786" s="778"/>
      <c r="BF1786" s="778"/>
      <c r="BG1786" s="778"/>
      <c r="BH1786" s="778"/>
      <c r="BI1786" s="778"/>
      <c r="BJ1786" s="778"/>
      <c r="BK1786" s="778"/>
      <c r="BL1786" s="778"/>
      <c r="BM1786" s="778"/>
      <c r="BN1786" s="778"/>
      <c r="BO1786" s="778"/>
      <c r="BP1786" s="778"/>
      <c r="BQ1786" s="778"/>
      <c r="BR1786" s="778"/>
      <c r="BS1786" s="778"/>
      <c r="BT1786" s="778"/>
      <c r="BU1786" s="778"/>
      <c r="BV1786" s="778"/>
      <c r="BW1786" s="778"/>
      <c r="BX1786" s="778"/>
      <c r="BY1786" s="778"/>
      <c r="BZ1786" s="778"/>
      <c r="CA1786" s="778"/>
      <c r="CB1786" s="778"/>
      <c r="CC1786" s="778"/>
      <c r="CD1786" s="778"/>
      <c r="CE1786" s="778"/>
      <c r="CF1786" s="778"/>
      <c r="CG1786" s="778"/>
      <c r="CH1786" s="778"/>
      <c r="CI1786" s="778"/>
      <c r="CJ1786" s="778"/>
      <c r="CK1786" s="778"/>
      <c r="CL1786" s="778"/>
      <c r="CM1786" s="778"/>
      <c r="CN1786" s="778"/>
      <c r="CO1786" s="778"/>
      <c r="CP1786" s="778"/>
      <c r="CQ1786" s="778"/>
      <c r="CR1786" s="778"/>
      <c r="CS1786" s="778"/>
      <c r="CT1786" s="778"/>
      <c r="CU1786" s="778"/>
      <c r="CV1786" s="778"/>
      <c r="CW1786" s="778"/>
      <c r="CX1786" s="778"/>
      <c r="CY1786" s="778"/>
      <c r="CZ1786" s="778"/>
      <c r="DA1786" s="778"/>
      <c r="DB1786" s="778"/>
      <c r="DC1786" s="778"/>
      <c r="DD1786" s="778"/>
      <c r="DE1786" s="778"/>
      <c r="DF1786" s="778"/>
      <c r="DG1786" s="778"/>
      <c r="DH1786" s="778"/>
      <c r="DI1786" s="778"/>
      <c r="DJ1786" s="778"/>
      <c r="DK1786" s="778"/>
      <c r="DL1786" s="778"/>
      <c r="DM1786" s="778"/>
      <c r="DN1786" s="778"/>
      <c r="DO1786" s="778"/>
      <c r="DP1786" s="778"/>
      <c r="DQ1786" s="778"/>
      <c r="DR1786" s="778"/>
      <c r="DS1786" s="778"/>
      <c r="DT1786" s="778"/>
      <c r="DU1786" s="778"/>
      <c r="DV1786" s="778"/>
      <c r="DW1786" s="778"/>
      <c r="DX1786" s="778"/>
      <c r="DY1786" s="778"/>
      <c r="DZ1786" s="778"/>
      <c r="EA1786" s="778"/>
      <c r="EB1786" s="778"/>
      <c r="EC1786" s="778"/>
      <c r="ED1786" s="778"/>
      <c r="EE1786" s="778"/>
      <c r="EF1786" s="778"/>
      <c r="EG1786" s="778"/>
      <c r="EH1786" s="778"/>
      <c r="EI1786" s="778"/>
      <c r="EJ1786" s="778"/>
      <c r="EK1786" s="778"/>
      <c r="EL1786" s="778"/>
      <c r="EM1786" s="778"/>
      <c r="EN1786" s="778"/>
      <c r="EO1786" s="778"/>
      <c r="EP1786" s="778"/>
      <c r="EQ1786" s="778"/>
      <c r="ER1786" s="778"/>
      <c r="ES1786" s="778"/>
      <c r="ET1786" s="778"/>
      <c r="EU1786" s="778"/>
      <c r="EV1786" s="778"/>
      <c r="EW1786" s="778"/>
      <c r="EX1786" s="778"/>
      <c r="EY1786" s="778"/>
      <c r="EZ1786" s="778"/>
      <c r="FA1786" s="778"/>
      <c r="FB1786" s="778"/>
      <c r="FC1786" s="778"/>
      <c r="FD1786" s="778"/>
      <c r="FE1786" s="778"/>
      <c r="FF1786" s="778"/>
      <c r="FG1786" s="778"/>
      <c r="FH1786" s="778"/>
      <c r="FI1786" s="778"/>
      <c r="FJ1786" s="778"/>
      <c r="FK1786" s="778"/>
      <c r="FL1786" s="778"/>
      <c r="FM1786" s="778"/>
      <c r="FN1786" s="778"/>
      <c r="FO1786" s="778"/>
      <c r="FP1786" s="778"/>
      <c r="FQ1786" s="778"/>
      <c r="FR1786" s="778"/>
      <c r="FS1786" s="778"/>
      <c r="FT1786" s="778"/>
      <c r="FU1786" s="778"/>
      <c r="FV1786" s="778"/>
      <c r="FW1786" s="778"/>
      <c r="FX1786" s="778"/>
      <c r="FY1786" s="778"/>
      <c r="FZ1786" s="778"/>
      <c r="GA1786" s="778"/>
      <c r="GB1786" s="778"/>
      <c r="GC1786" s="778"/>
      <c r="GD1786" s="778"/>
      <c r="GE1786" s="778"/>
      <c r="GF1786" s="778"/>
      <c r="GG1786" s="778"/>
      <c r="GH1786" s="778"/>
      <c r="GI1786" s="778"/>
      <c r="GJ1786" s="778"/>
      <c r="GK1786" s="778"/>
      <c r="GL1786" s="778"/>
      <c r="GM1786" s="778"/>
      <c r="GN1786" s="778"/>
      <c r="GO1786" s="778"/>
      <c r="GP1786" s="778"/>
      <c r="GQ1786" s="778"/>
      <c r="GR1786" s="778"/>
      <c r="GS1786" s="778"/>
      <c r="GT1786" s="778"/>
      <c r="GU1786" s="778"/>
      <c r="GV1786" s="778"/>
      <c r="GW1786" s="778"/>
      <c r="GX1786" s="778"/>
      <c r="GY1786" s="778"/>
      <c r="GZ1786" s="778"/>
      <c r="HA1786" s="778"/>
      <c r="HB1786" s="778"/>
      <c r="HC1786" s="778"/>
      <c r="HD1786" s="778"/>
      <c r="HE1786" s="778"/>
      <c r="HF1786" s="778"/>
      <c r="HG1786" s="778"/>
      <c r="HH1786" s="778"/>
    </row>
    <row r="1787" spans="1:216" s="782" customFormat="1">
      <c r="A1787" s="779"/>
      <c r="B1787" s="780"/>
      <c r="C1787" s="780"/>
      <c r="D1787" s="780"/>
      <c r="E1787" s="780"/>
      <c r="F1787" s="780"/>
      <c r="G1787" s="780"/>
      <c r="H1787" s="780"/>
      <c r="I1787" s="780"/>
      <c r="J1787" s="780"/>
      <c r="K1787" s="780"/>
      <c r="L1787" s="780"/>
      <c r="M1787" s="780"/>
      <c r="N1787" s="780"/>
      <c r="O1787" s="780"/>
      <c r="P1787" s="780"/>
      <c r="Q1787" s="781"/>
      <c r="R1787" s="778"/>
      <c r="S1787" s="778"/>
      <c r="T1787" s="778"/>
      <c r="U1787" s="778"/>
      <c r="V1787" s="778"/>
      <c r="W1787" s="778"/>
      <c r="X1787" s="778"/>
      <c r="Y1787" s="778"/>
      <c r="Z1787" s="778"/>
      <c r="AA1787" s="778"/>
      <c r="AB1787" s="778"/>
      <c r="AC1787" s="778"/>
      <c r="AD1787" s="778"/>
      <c r="AE1787" s="778"/>
      <c r="AF1787" s="778"/>
      <c r="AG1787" s="778"/>
      <c r="AH1787" s="778"/>
      <c r="AI1787" s="778"/>
      <c r="AJ1787" s="778"/>
      <c r="AK1787" s="778"/>
      <c r="AL1787" s="778"/>
      <c r="AM1787" s="778"/>
      <c r="AN1787" s="778"/>
      <c r="AO1787" s="778"/>
      <c r="AP1787" s="778"/>
      <c r="AQ1787" s="778"/>
      <c r="AR1787" s="778"/>
      <c r="AS1787" s="778"/>
      <c r="AT1787" s="778"/>
      <c r="AU1787" s="778"/>
      <c r="AV1787" s="778"/>
      <c r="AW1787" s="778"/>
      <c r="AX1787" s="778"/>
      <c r="AY1787" s="778"/>
      <c r="AZ1787" s="778"/>
      <c r="BA1787" s="778"/>
      <c r="BB1787" s="778"/>
      <c r="BC1787" s="778"/>
      <c r="BD1787" s="778"/>
      <c r="BE1787" s="778"/>
      <c r="BF1787" s="778"/>
      <c r="BG1787" s="778"/>
      <c r="BH1787" s="778"/>
      <c r="BI1787" s="778"/>
      <c r="BJ1787" s="778"/>
      <c r="BK1787" s="778"/>
      <c r="BL1787" s="778"/>
      <c r="BM1787" s="778"/>
      <c r="BN1787" s="778"/>
      <c r="BO1787" s="778"/>
      <c r="BP1787" s="778"/>
      <c r="BQ1787" s="778"/>
      <c r="BR1787" s="778"/>
      <c r="BS1787" s="778"/>
      <c r="BT1787" s="778"/>
      <c r="BU1787" s="778"/>
      <c r="BV1787" s="778"/>
      <c r="BW1787" s="778"/>
      <c r="BX1787" s="778"/>
      <c r="BY1787" s="778"/>
      <c r="BZ1787" s="778"/>
      <c r="CA1787" s="778"/>
      <c r="CB1787" s="778"/>
      <c r="CC1787" s="778"/>
      <c r="CD1787" s="778"/>
      <c r="CE1787" s="778"/>
      <c r="CF1787" s="778"/>
      <c r="CG1787" s="778"/>
      <c r="CH1787" s="778"/>
      <c r="CI1787" s="778"/>
      <c r="CJ1787" s="778"/>
      <c r="CK1787" s="778"/>
      <c r="CL1787" s="778"/>
      <c r="CM1787" s="778"/>
      <c r="CN1787" s="778"/>
      <c r="CO1787" s="778"/>
      <c r="CP1787" s="778"/>
      <c r="CQ1787" s="778"/>
      <c r="CR1787" s="778"/>
      <c r="CS1787" s="778"/>
      <c r="CT1787" s="778"/>
      <c r="CU1787" s="778"/>
      <c r="CV1787" s="778"/>
      <c r="CW1787" s="778"/>
      <c r="CX1787" s="778"/>
      <c r="CY1787" s="778"/>
      <c r="CZ1787" s="778"/>
      <c r="DA1787" s="778"/>
      <c r="DB1787" s="778"/>
      <c r="DC1787" s="778"/>
      <c r="DD1787" s="778"/>
      <c r="DE1787" s="778"/>
      <c r="DF1787" s="778"/>
      <c r="DG1787" s="778"/>
      <c r="DH1787" s="778"/>
      <c r="DI1787" s="778"/>
      <c r="DJ1787" s="778"/>
      <c r="DK1787" s="778"/>
      <c r="DL1787" s="778"/>
      <c r="DM1787" s="778"/>
      <c r="DN1787" s="778"/>
      <c r="DO1787" s="778"/>
      <c r="DP1787" s="778"/>
      <c r="DQ1787" s="778"/>
      <c r="DR1787" s="778"/>
      <c r="DS1787" s="778"/>
      <c r="DT1787" s="778"/>
      <c r="DU1787" s="778"/>
      <c r="DV1787" s="778"/>
      <c r="DW1787" s="778"/>
      <c r="DX1787" s="778"/>
      <c r="DY1787" s="778"/>
      <c r="DZ1787" s="778"/>
      <c r="EA1787" s="778"/>
      <c r="EB1787" s="778"/>
      <c r="EC1787" s="778"/>
      <c r="ED1787" s="778"/>
      <c r="EE1787" s="778"/>
      <c r="EF1787" s="778"/>
      <c r="EG1787" s="778"/>
      <c r="EH1787" s="778"/>
      <c r="EI1787" s="778"/>
      <c r="EJ1787" s="778"/>
      <c r="EK1787" s="778"/>
      <c r="EL1787" s="778"/>
      <c r="EM1787" s="778"/>
      <c r="EN1787" s="778"/>
      <c r="EO1787" s="778"/>
      <c r="EP1787" s="778"/>
      <c r="EQ1787" s="778"/>
      <c r="ER1787" s="778"/>
      <c r="ES1787" s="778"/>
      <c r="ET1787" s="778"/>
      <c r="EU1787" s="778"/>
      <c r="EV1787" s="778"/>
      <c r="EW1787" s="778"/>
      <c r="EX1787" s="778"/>
      <c r="EY1787" s="778"/>
      <c r="EZ1787" s="778"/>
      <c r="FA1787" s="778"/>
      <c r="FB1787" s="778"/>
      <c r="FC1787" s="778"/>
      <c r="FD1787" s="778"/>
      <c r="FE1787" s="778"/>
      <c r="FF1787" s="778"/>
      <c r="FG1787" s="778"/>
      <c r="FH1787" s="778"/>
      <c r="FI1787" s="778"/>
      <c r="FJ1787" s="778"/>
      <c r="FK1787" s="778"/>
      <c r="FL1787" s="778"/>
      <c r="FM1787" s="778"/>
      <c r="FN1787" s="778"/>
      <c r="FO1787" s="778"/>
      <c r="FP1787" s="778"/>
      <c r="FQ1787" s="778"/>
      <c r="FR1787" s="778"/>
      <c r="FS1787" s="778"/>
      <c r="FT1787" s="778"/>
      <c r="FU1787" s="778"/>
      <c r="FV1787" s="778"/>
      <c r="FW1787" s="778"/>
      <c r="FX1787" s="778"/>
      <c r="FY1787" s="778"/>
      <c r="FZ1787" s="778"/>
      <c r="GA1787" s="778"/>
      <c r="GB1787" s="778"/>
      <c r="GC1787" s="778"/>
      <c r="GD1787" s="778"/>
      <c r="GE1787" s="778"/>
      <c r="GF1787" s="778"/>
      <c r="GG1787" s="778"/>
      <c r="GH1787" s="778"/>
      <c r="GI1787" s="778"/>
      <c r="GJ1787" s="778"/>
      <c r="GK1787" s="778"/>
      <c r="GL1787" s="778"/>
      <c r="GM1787" s="778"/>
      <c r="GN1787" s="778"/>
      <c r="GO1787" s="778"/>
      <c r="GP1787" s="778"/>
      <c r="GQ1787" s="778"/>
      <c r="GR1787" s="778"/>
      <c r="GS1787" s="778"/>
      <c r="GT1787" s="778"/>
      <c r="GU1787" s="778"/>
      <c r="GV1787" s="778"/>
      <c r="GW1787" s="778"/>
      <c r="GX1787" s="778"/>
      <c r="GY1787" s="778"/>
      <c r="GZ1787" s="778"/>
      <c r="HA1787" s="778"/>
      <c r="HB1787" s="778"/>
      <c r="HC1787" s="778"/>
      <c r="HD1787" s="778"/>
      <c r="HE1787" s="778"/>
      <c r="HF1787" s="778"/>
      <c r="HG1787" s="778"/>
      <c r="HH1787" s="778"/>
    </row>
    <row r="1788" spans="1:216" s="782" customFormat="1">
      <c r="A1788" s="779"/>
      <c r="B1788" s="780"/>
      <c r="C1788" s="780"/>
      <c r="D1788" s="780"/>
      <c r="E1788" s="780"/>
      <c r="F1788" s="780"/>
      <c r="G1788" s="780"/>
      <c r="H1788" s="780"/>
      <c r="I1788" s="780"/>
      <c r="J1788" s="780"/>
      <c r="K1788" s="780"/>
      <c r="L1788" s="780"/>
      <c r="M1788" s="780"/>
      <c r="N1788" s="780"/>
      <c r="O1788" s="780"/>
      <c r="P1788" s="780"/>
      <c r="Q1788" s="781"/>
      <c r="R1788" s="778"/>
      <c r="S1788" s="778"/>
      <c r="T1788" s="778"/>
      <c r="U1788" s="778"/>
      <c r="V1788" s="778"/>
      <c r="W1788" s="778"/>
      <c r="X1788" s="778"/>
      <c r="Y1788" s="778"/>
      <c r="Z1788" s="778"/>
      <c r="AA1788" s="778"/>
      <c r="AB1788" s="778"/>
      <c r="AC1788" s="778"/>
      <c r="AD1788" s="778"/>
      <c r="AE1788" s="778"/>
      <c r="AF1788" s="778"/>
      <c r="AG1788" s="778"/>
      <c r="AH1788" s="778"/>
      <c r="AI1788" s="778"/>
      <c r="AJ1788" s="778"/>
      <c r="AK1788" s="778"/>
      <c r="AL1788" s="778"/>
      <c r="AM1788" s="778"/>
      <c r="AN1788" s="778"/>
      <c r="AO1788" s="778"/>
      <c r="AP1788" s="778"/>
      <c r="AQ1788" s="778"/>
      <c r="AR1788" s="778"/>
      <c r="AS1788" s="778"/>
      <c r="AT1788" s="778"/>
      <c r="AU1788" s="778"/>
      <c r="AV1788" s="778"/>
      <c r="AW1788" s="778"/>
      <c r="AX1788" s="778"/>
      <c r="AY1788" s="778"/>
      <c r="AZ1788" s="778"/>
      <c r="BA1788" s="778"/>
      <c r="BB1788" s="778"/>
      <c r="BC1788" s="778"/>
      <c r="BD1788" s="778"/>
      <c r="BE1788" s="778"/>
      <c r="BF1788" s="778"/>
      <c r="BG1788" s="778"/>
      <c r="BH1788" s="778"/>
      <c r="BI1788" s="778"/>
      <c r="BJ1788" s="778"/>
      <c r="BK1788" s="778"/>
      <c r="BL1788" s="778"/>
      <c r="BM1788" s="778"/>
      <c r="BN1788" s="778"/>
      <c r="BO1788" s="778"/>
      <c r="BP1788" s="778"/>
      <c r="BQ1788" s="778"/>
      <c r="BR1788" s="778"/>
      <c r="BS1788" s="778"/>
      <c r="BT1788" s="778"/>
      <c r="BU1788" s="778"/>
      <c r="BV1788" s="778"/>
      <c r="BW1788" s="778"/>
      <c r="BX1788" s="778"/>
      <c r="BY1788" s="778"/>
      <c r="BZ1788" s="778"/>
      <c r="CA1788" s="778"/>
      <c r="CB1788" s="778"/>
      <c r="CC1788" s="778"/>
      <c r="CD1788" s="778"/>
      <c r="CE1788" s="778"/>
      <c r="CF1788" s="778"/>
      <c r="CG1788" s="778"/>
      <c r="CH1788" s="778"/>
      <c r="CI1788" s="778"/>
      <c r="CJ1788" s="778"/>
      <c r="CK1788" s="778"/>
      <c r="CL1788" s="778"/>
      <c r="CM1788" s="778"/>
      <c r="CN1788" s="778"/>
      <c r="CO1788" s="778"/>
      <c r="CP1788" s="778"/>
      <c r="CQ1788" s="778"/>
      <c r="CR1788" s="778"/>
      <c r="CS1788" s="778"/>
      <c r="CT1788" s="778"/>
      <c r="CU1788" s="778"/>
      <c r="CV1788" s="778"/>
      <c r="CW1788" s="778"/>
      <c r="CX1788" s="778"/>
      <c r="CY1788" s="778"/>
      <c r="CZ1788" s="778"/>
      <c r="DA1788" s="778"/>
      <c r="DB1788" s="778"/>
      <c r="DC1788" s="778"/>
      <c r="DD1788" s="778"/>
      <c r="DE1788" s="778"/>
      <c r="DF1788" s="778"/>
      <c r="DG1788" s="778"/>
      <c r="DH1788" s="778"/>
      <c r="DI1788" s="778"/>
      <c r="DJ1788" s="778"/>
      <c r="DK1788" s="778"/>
      <c r="DL1788" s="778"/>
      <c r="DM1788" s="778"/>
      <c r="DN1788" s="778"/>
      <c r="DO1788" s="778"/>
      <c r="DP1788" s="778"/>
      <c r="DQ1788" s="778"/>
      <c r="DR1788" s="778"/>
      <c r="DS1788" s="778"/>
      <c r="DT1788" s="778"/>
      <c r="DU1788" s="778"/>
      <c r="DV1788" s="778"/>
      <c r="DW1788" s="778"/>
      <c r="DX1788" s="778"/>
      <c r="DY1788" s="778"/>
      <c r="DZ1788" s="778"/>
      <c r="EA1788" s="778"/>
      <c r="EB1788" s="778"/>
      <c r="EC1788" s="778"/>
      <c r="ED1788" s="778"/>
      <c r="EE1788" s="778"/>
      <c r="EF1788" s="778"/>
      <c r="EG1788" s="778"/>
      <c r="EH1788" s="778"/>
      <c r="EI1788" s="778"/>
      <c r="EJ1788" s="778"/>
      <c r="EK1788" s="778"/>
      <c r="EL1788" s="778"/>
      <c r="EM1788" s="778"/>
      <c r="EN1788" s="778"/>
      <c r="EO1788" s="778"/>
      <c r="EP1788" s="778"/>
      <c r="EQ1788" s="778"/>
      <c r="ER1788" s="778"/>
      <c r="ES1788" s="778"/>
      <c r="ET1788" s="778"/>
      <c r="EU1788" s="778"/>
      <c r="EV1788" s="778"/>
      <c r="EW1788" s="778"/>
      <c r="EX1788" s="778"/>
      <c r="EY1788" s="778"/>
      <c r="EZ1788" s="778"/>
      <c r="FA1788" s="778"/>
      <c r="FB1788" s="778"/>
      <c r="FC1788" s="778"/>
      <c r="FD1788" s="778"/>
      <c r="FE1788" s="778"/>
      <c r="FF1788" s="778"/>
      <c r="FG1788" s="778"/>
      <c r="FH1788" s="778"/>
      <c r="FI1788" s="778"/>
      <c r="FJ1788" s="778"/>
      <c r="FK1788" s="778"/>
      <c r="FL1788" s="778"/>
      <c r="FM1788" s="778"/>
      <c r="FN1788" s="778"/>
      <c r="FO1788" s="778"/>
      <c r="FP1788" s="778"/>
      <c r="FQ1788" s="778"/>
      <c r="FR1788" s="778"/>
      <c r="FS1788" s="778"/>
      <c r="FT1788" s="778"/>
      <c r="FU1788" s="778"/>
      <c r="FV1788" s="778"/>
      <c r="FW1788" s="778"/>
      <c r="FX1788" s="778"/>
      <c r="FY1788" s="778"/>
      <c r="FZ1788" s="778"/>
      <c r="GA1788" s="778"/>
      <c r="GB1788" s="778"/>
      <c r="GC1788" s="778"/>
      <c r="GD1788" s="778"/>
      <c r="GE1788" s="778"/>
      <c r="GF1788" s="778"/>
      <c r="GG1788" s="778"/>
      <c r="GH1788" s="778"/>
      <c r="GI1788" s="778"/>
      <c r="GJ1788" s="778"/>
      <c r="GK1788" s="778"/>
      <c r="GL1788" s="778"/>
      <c r="GM1788" s="778"/>
      <c r="GN1788" s="778"/>
      <c r="GO1788" s="778"/>
      <c r="GP1788" s="778"/>
      <c r="GQ1788" s="778"/>
      <c r="GR1788" s="778"/>
      <c r="GS1788" s="778"/>
      <c r="GT1788" s="778"/>
      <c r="GU1788" s="778"/>
      <c r="GV1788" s="778"/>
      <c r="GW1788" s="778"/>
      <c r="GX1788" s="778"/>
      <c r="GY1788" s="778"/>
      <c r="GZ1788" s="778"/>
      <c r="HA1788" s="778"/>
      <c r="HB1788" s="778"/>
      <c r="HC1788" s="778"/>
      <c r="HD1788" s="778"/>
      <c r="HE1788" s="778"/>
      <c r="HF1788" s="778"/>
      <c r="HG1788" s="778"/>
      <c r="HH1788" s="778"/>
    </row>
    <row r="1789" spans="1:216" s="782" customFormat="1">
      <c r="A1789" s="779"/>
      <c r="B1789" s="780"/>
      <c r="C1789" s="780"/>
      <c r="D1789" s="780"/>
      <c r="E1789" s="780"/>
      <c r="F1789" s="780"/>
      <c r="G1789" s="780"/>
      <c r="H1789" s="780"/>
      <c r="I1789" s="780"/>
      <c r="J1789" s="780"/>
      <c r="K1789" s="780"/>
      <c r="L1789" s="780"/>
      <c r="M1789" s="780"/>
      <c r="N1789" s="780"/>
      <c r="O1789" s="780"/>
      <c r="P1789" s="780"/>
      <c r="Q1789" s="781"/>
      <c r="R1789" s="778"/>
      <c r="S1789" s="778"/>
      <c r="T1789" s="778"/>
      <c r="U1789" s="778"/>
      <c r="V1789" s="778"/>
      <c r="W1789" s="778"/>
      <c r="X1789" s="778"/>
      <c r="Y1789" s="778"/>
      <c r="Z1789" s="778"/>
      <c r="AA1789" s="778"/>
      <c r="AB1789" s="778"/>
      <c r="AC1789" s="778"/>
      <c r="AD1789" s="778"/>
      <c r="AE1789" s="778"/>
      <c r="AF1789" s="778"/>
      <c r="AG1789" s="778"/>
      <c r="AH1789" s="778"/>
      <c r="AI1789" s="778"/>
      <c r="AJ1789" s="778"/>
      <c r="AK1789" s="778"/>
      <c r="AL1789" s="778"/>
      <c r="AM1789" s="778"/>
      <c r="AN1789" s="778"/>
      <c r="AO1789" s="778"/>
      <c r="AP1789" s="778"/>
      <c r="AQ1789" s="778"/>
      <c r="AR1789" s="778"/>
      <c r="AS1789" s="778"/>
      <c r="AT1789" s="778"/>
      <c r="AU1789" s="778"/>
      <c r="AV1789" s="778"/>
      <c r="AW1789" s="778"/>
      <c r="AX1789" s="778"/>
      <c r="AY1789" s="778"/>
      <c r="AZ1789" s="778"/>
      <c r="BA1789" s="778"/>
      <c r="BB1789" s="778"/>
      <c r="BC1789" s="778"/>
      <c r="BD1789" s="778"/>
      <c r="BE1789" s="778"/>
      <c r="BF1789" s="778"/>
      <c r="BG1789" s="778"/>
      <c r="BH1789" s="778"/>
      <c r="BI1789" s="778"/>
      <c r="BJ1789" s="778"/>
      <c r="BK1789" s="778"/>
      <c r="BL1789" s="778"/>
      <c r="BM1789" s="778"/>
      <c r="BN1789" s="778"/>
      <c r="BO1789" s="778"/>
      <c r="BP1789" s="778"/>
      <c r="BQ1789" s="778"/>
      <c r="BR1789" s="778"/>
      <c r="BS1789" s="778"/>
      <c r="BT1789" s="778"/>
      <c r="BU1789" s="778"/>
      <c r="BV1789" s="778"/>
      <c r="BW1789" s="778"/>
      <c r="BX1789" s="778"/>
      <c r="BY1789" s="778"/>
      <c r="BZ1789" s="778"/>
      <c r="CA1789" s="778"/>
      <c r="CB1789" s="778"/>
      <c r="CC1789" s="778"/>
      <c r="CD1789" s="778"/>
      <c r="CE1789" s="778"/>
      <c r="CF1789" s="778"/>
      <c r="CG1789" s="778"/>
      <c r="CH1789" s="778"/>
      <c r="CI1789" s="778"/>
      <c r="CJ1789" s="778"/>
      <c r="CK1789" s="778"/>
      <c r="CL1789" s="778"/>
      <c r="CM1789" s="778"/>
      <c r="CN1789" s="778"/>
      <c r="CO1789" s="778"/>
      <c r="CP1789" s="778"/>
      <c r="CQ1789" s="778"/>
      <c r="CR1789" s="778"/>
      <c r="CS1789" s="778"/>
      <c r="CT1789" s="778"/>
      <c r="CU1789" s="778"/>
      <c r="CV1789" s="778"/>
      <c r="CW1789" s="778"/>
      <c r="CX1789" s="778"/>
      <c r="CY1789" s="778"/>
      <c r="CZ1789" s="778"/>
      <c r="DA1789" s="778"/>
      <c r="DB1789" s="778"/>
      <c r="DC1789" s="778"/>
      <c r="DD1789" s="778"/>
      <c r="DE1789" s="778"/>
      <c r="DF1789" s="778"/>
      <c r="DG1789" s="778"/>
      <c r="DH1789" s="778"/>
      <c r="DI1789" s="778"/>
      <c r="DJ1789" s="778"/>
      <c r="DK1789" s="778"/>
      <c r="DL1789" s="778"/>
      <c r="DM1789" s="778"/>
      <c r="DN1789" s="778"/>
      <c r="DO1789" s="778"/>
      <c r="DP1789" s="778"/>
      <c r="DQ1789" s="778"/>
      <c r="DR1789" s="778"/>
      <c r="DS1789" s="778"/>
      <c r="DT1789" s="778"/>
      <c r="DU1789" s="778"/>
      <c r="DV1789" s="778"/>
      <c r="DW1789" s="778"/>
      <c r="DX1789" s="778"/>
      <c r="DY1789" s="778"/>
      <c r="DZ1789" s="778"/>
      <c r="EA1789" s="778"/>
      <c r="EB1789" s="778"/>
      <c r="EC1789" s="778"/>
      <c r="ED1789" s="778"/>
      <c r="EE1789" s="778"/>
      <c r="EF1789" s="778"/>
      <c r="EG1789" s="778"/>
      <c r="EH1789" s="778"/>
      <c r="EI1789" s="778"/>
      <c r="EJ1789" s="778"/>
      <c r="EK1789" s="778"/>
      <c r="EL1789" s="778"/>
      <c r="EM1789" s="778"/>
      <c r="EN1789" s="778"/>
      <c r="EO1789" s="778"/>
      <c r="EP1789" s="778"/>
      <c r="EQ1789" s="778"/>
      <c r="ER1789" s="778"/>
      <c r="ES1789" s="778"/>
      <c r="ET1789" s="778"/>
      <c r="EU1789" s="778"/>
      <c r="EV1789" s="778"/>
      <c r="EW1789" s="778"/>
      <c r="EX1789" s="778"/>
      <c r="EY1789" s="778"/>
      <c r="EZ1789" s="778"/>
      <c r="FA1789" s="778"/>
      <c r="FB1789" s="778"/>
      <c r="FC1789" s="778"/>
      <c r="FD1789" s="778"/>
      <c r="FE1789" s="778"/>
      <c r="FF1789" s="778"/>
      <c r="FG1789" s="778"/>
      <c r="FH1789" s="778"/>
      <c r="FI1789" s="778"/>
      <c r="FJ1789" s="778"/>
      <c r="FK1789" s="778"/>
      <c r="FL1789" s="778"/>
      <c r="FM1789" s="778"/>
      <c r="FN1789" s="778"/>
      <c r="FO1789" s="778"/>
      <c r="FP1789" s="778"/>
      <c r="FQ1789" s="778"/>
      <c r="FR1789" s="778"/>
      <c r="FS1789" s="778"/>
      <c r="FT1789" s="778"/>
      <c r="FU1789" s="778"/>
      <c r="FV1789" s="778"/>
      <c r="FW1789" s="778"/>
      <c r="FX1789" s="778"/>
      <c r="FY1789" s="778"/>
      <c r="FZ1789" s="778"/>
      <c r="GA1789" s="778"/>
      <c r="GB1789" s="778"/>
      <c r="GC1789" s="778"/>
      <c r="GD1789" s="778"/>
      <c r="GE1789" s="778"/>
      <c r="GF1789" s="778"/>
      <c r="GG1789" s="778"/>
      <c r="GH1789" s="778"/>
      <c r="GI1789" s="778"/>
      <c r="GJ1789" s="778"/>
      <c r="GK1789" s="778"/>
      <c r="GL1789" s="778"/>
      <c r="GM1789" s="778"/>
      <c r="GN1789" s="778"/>
      <c r="GO1789" s="778"/>
      <c r="GP1789" s="778"/>
      <c r="GQ1789" s="778"/>
      <c r="GR1789" s="778"/>
      <c r="GS1789" s="778"/>
      <c r="GT1789" s="778"/>
      <c r="GU1789" s="778"/>
      <c r="GV1789" s="778"/>
      <c r="GW1789" s="778"/>
      <c r="GX1789" s="778"/>
      <c r="GY1789" s="778"/>
      <c r="GZ1789" s="778"/>
      <c r="HA1789" s="778"/>
      <c r="HB1789" s="778"/>
      <c r="HC1789" s="778"/>
      <c r="HD1789" s="778"/>
      <c r="HE1789" s="778"/>
      <c r="HF1789" s="778"/>
      <c r="HG1789" s="778"/>
      <c r="HH1789" s="778"/>
    </row>
    <row r="1790" spans="1:216" s="782" customFormat="1">
      <c r="A1790" s="779"/>
      <c r="B1790" s="780"/>
      <c r="C1790" s="780"/>
      <c r="D1790" s="780"/>
      <c r="E1790" s="780"/>
      <c r="F1790" s="780"/>
      <c r="G1790" s="780"/>
      <c r="H1790" s="780"/>
      <c r="I1790" s="780"/>
      <c r="J1790" s="780"/>
      <c r="K1790" s="780"/>
      <c r="L1790" s="780"/>
      <c r="M1790" s="780"/>
      <c r="N1790" s="780"/>
      <c r="O1790" s="780"/>
      <c r="P1790" s="780"/>
      <c r="Q1790" s="781"/>
      <c r="R1790" s="778"/>
      <c r="S1790" s="778"/>
      <c r="T1790" s="778"/>
      <c r="U1790" s="778"/>
      <c r="V1790" s="778"/>
      <c r="W1790" s="778"/>
      <c r="X1790" s="778"/>
      <c r="Y1790" s="778"/>
      <c r="Z1790" s="778"/>
      <c r="AA1790" s="778"/>
      <c r="AB1790" s="778"/>
      <c r="AC1790" s="778"/>
      <c r="AD1790" s="778"/>
      <c r="AE1790" s="778"/>
      <c r="AF1790" s="778"/>
      <c r="AG1790" s="778"/>
      <c r="AH1790" s="778"/>
      <c r="AI1790" s="778"/>
      <c r="AJ1790" s="778"/>
      <c r="AK1790" s="778"/>
      <c r="AL1790" s="778"/>
      <c r="AM1790" s="778"/>
      <c r="AN1790" s="778"/>
      <c r="AO1790" s="778"/>
      <c r="AP1790" s="778"/>
      <c r="AQ1790" s="778"/>
      <c r="AR1790" s="778"/>
      <c r="AS1790" s="778"/>
      <c r="AT1790" s="778"/>
      <c r="AU1790" s="778"/>
      <c r="AV1790" s="778"/>
      <c r="AW1790" s="778"/>
      <c r="AX1790" s="778"/>
      <c r="AY1790" s="778"/>
      <c r="AZ1790" s="778"/>
      <c r="BA1790" s="778"/>
      <c r="BB1790" s="778"/>
      <c r="BC1790" s="778"/>
      <c r="BD1790" s="778"/>
      <c r="BE1790" s="778"/>
      <c r="BF1790" s="778"/>
      <c r="BG1790" s="778"/>
      <c r="BH1790" s="778"/>
      <c r="BI1790" s="778"/>
      <c r="BJ1790" s="778"/>
      <c r="BK1790" s="778"/>
      <c r="BL1790" s="778"/>
      <c r="BM1790" s="778"/>
      <c r="BN1790" s="778"/>
      <c r="BO1790" s="778"/>
      <c r="BP1790" s="778"/>
      <c r="BQ1790" s="778"/>
      <c r="BR1790" s="778"/>
      <c r="BS1790" s="778"/>
      <c r="BT1790" s="778"/>
      <c r="BU1790" s="778"/>
      <c r="BV1790" s="778"/>
      <c r="BW1790" s="778"/>
      <c r="BX1790" s="778"/>
      <c r="BY1790" s="778"/>
      <c r="BZ1790" s="778"/>
      <c r="CA1790" s="778"/>
      <c r="CB1790" s="778"/>
      <c r="CC1790" s="778"/>
      <c r="CD1790" s="778"/>
      <c r="CE1790" s="778"/>
      <c r="CF1790" s="778"/>
      <c r="CG1790" s="778"/>
      <c r="CH1790" s="778"/>
      <c r="CI1790" s="778"/>
      <c r="CJ1790" s="778"/>
      <c r="CK1790" s="778"/>
      <c r="CL1790" s="778"/>
      <c r="CM1790" s="778"/>
      <c r="CN1790" s="778"/>
      <c r="CO1790" s="778"/>
      <c r="CP1790" s="778"/>
      <c r="CQ1790" s="778"/>
      <c r="CR1790" s="778"/>
      <c r="CS1790" s="778"/>
      <c r="CT1790" s="778"/>
      <c r="CU1790" s="778"/>
      <c r="CV1790" s="778"/>
      <c r="CW1790" s="778"/>
      <c r="CX1790" s="778"/>
      <c r="CY1790" s="778"/>
      <c r="CZ1790" s="778"/>
      <c r="DA1790" s="778"/>
      <c r="DB1790" s="778"/>
      <c r="DC1790" s="778"/>
      <c r="DD1790" s="778"/>
      <c r="DE1790" s="778"/>
      <c r="DF1790" s="778"/>
      <c r="DG1790" s="778"/>
      <c r="DH1790" s="778"/>
      <c r="DI1790" s="778"/>
      <c r="DJ1790" s="778"/>
      <c r="DK1790" s="778"/>
      <c r="DL1790" s="778"/>
      <c r="DM1790" s="778"/>
      <c r="DN1790" s="778"/>
      <c r="DO1790" s="778"/>
      <c r="DP1790" s="778"/>
      <c r="DQ1790" s="778"/>
      <c r="DR1790" s="778"/>
      <c r="DS1790" s="778"/>
      <c r="DT1790" s="778"/>
      <c r="DU1790" s="778"/>
      <c r="DV1790" s="778"/>
      <c r="DW1790" s="778"/>
      <c r="DX1790" s="778"/>
      <c r="DY1790" s="778"/>
      <c r="DZ1790" s="778"/>
      <c r="EA1790" s="778"/>
      <c r="EB1790" s="778"/>
      <c r="EC1790" s="778"/>
      <c r="ED1790" s="778"/>
      <c r="EE1790" s="778"/>
      <c r="EF1790" s="778"/>
      <c r="EG1790" s="778"/>
      <c r="EH1790" s="778"/>
      <c r="EI1790" s="778"/>
      <c r="EJ1790" s="778"/>
      <c r="EK1790" s="778"/>
      <c r="EL1790" s="778"/>
      <c r="EM1790" s="778"/>
      <c r="EN1790" s="778"/>
      <c r="EO1790" s="778"/>
      <c r="EP1790" s="778"/>
      <c r="EQ1790" s="778"/>
      <c r="ER1790" s="778"/>
      <c r="ES1790" s="778"/>
      <c r="ET1790" s="778"/>
      <c r="EU1790" s="778"/>
      <c r="EV1790" s="778"/>
      <c r="EW1790" s="778"/>
      <c r="EX1790" s="778"/>
      <c r="EY1790" s="778"/>
      <c r="EZ1790" s="778"/>
      <c r="FA1790" s="778"/>
      <c r="FB1790" s="778"/>
      <c r="FC1790" s="778"/>
      <c r="FD1790" s="778"/>
      <c r="FE1790" s="778"/>
      <c r="FF1790" s="778"/>
      <c r="FG1790" s="778"/>
      <c r="FH1790" s="778"/>
      <c r="FI1790" s="778"/>
      <c r="FJ1790" s="778"/>
      <c r="FK1790" s="778"/>
      <c r="FL1790" s="778"/>
      <c r="FM1790" s="778"/>
      <c r="FN1790" s="778"/>
      <c r="FO1790" s="778"/>
      <c r="FP1790" s="778"/>
      <c r="FQ1790" s="778"/>
      <c r="FR1790" s="778"/>
      <c r="FS1790" s="778"/>
      <c r="FT1790" s="778"/>
      <c r="FU1790" s="778"/>
      <c r="FV1790" s="778"/>
      <c r="FW1790" s="778"/>
      <c r="FX1790" s="778"/>
      <c r="FY1790" s="778"/>
      <c r="FZ1790" s="778"/>
      <c r="GA1790" s="778"/>
      <c r="GB1790" s="778"/>
      <c r="GC1790" s="778"/>
      <c r="GD1790" s="778"/>
      <c r="GE1790" s="778"/>
      <c r="GF1790" s="778"/>
      <c r="GG1790" s="778"/>
      <c r="GH1790" s="778"/>
      <c r="GI1790" s="778"/>
      <c r="GJ1790" s="778"/>
      <c r="GK1790" s="778"/>
      <c r="GL1790" s="778"/>
      <c r="GM1790" s="778"/>
      <c r="GN1790" s="778"/>
      <c r="GO1790" s="778"/>
      <c r="GP1790" s="778"/>
      <c r="GQ1790" s="778"/>
      <c r="GR1790" s="778"/>
      <c r="GS1790" s="778"/>
      <c r="GT1790" s="778"/>
      <c r="GU1790" s="778"/>
      <c r="GV1790" s="778"/>
      <c r="GW1790" s="778"/>
      <c r="GX1790" s="778"/>
      <c r="GY1790" s="778"/>
      <c r="GZ1790" s="778"/>
      <c r="HA1790" s="778"/>
      <c r="HB1790" s="778"/>
      <c r="HC1790" s="778"/>
      <c r="HD1790" s="778"/>
      <c r="HE1790" s="778"/>
      <c r="HF1790" s="778"/>
      <c r="HG1790" s="778"/>
      <c r="HH1790" s="778"/>
    </row>
    <row r="1791" spans="1:216" s="782" customFormat="1">
      <c r="A1791" s="779"/>
      <c r="B1791" s="780"/>
      <c r="C1791" s="780"/>
      <c r="D1791" s="780"/>
      <c r="E1791" s="780"/>
      <c r="F1791" s="780"/>
      <c r="G1791" s="780"/>
      <c r="H1791" s="780"/>
      <c r="I1791" s="780"/>
      <c r="J1791" s="780"/>
      <c r="K1791" s="780"/>
      <c r="L1791" s="780"/>
      <c r="M1791" s="780"/>
      <c r="N1791" s="780"/>
      <c r="O1791" s="780"/>
      <c r="P1791" s="780"/>
      <c r="Q1791" s="781"/>
      <c r="R1791" s="778"/>
      <c r="S1791" s="778"/>
      <c r="T1791" s="778"/>
      <c r="U1791" s="778"/>
      <c r="V1791" s="778"/>
      <c r="W1791" s="778"/>
      <c r="X1791" s="778"/>
      <c r="Y1791" s="778"/>
      <c r="Z1791" s="778"/>
      <c r="AA1791" s="778"/>
      <c r="AB1791" s="778"/>
      <c r="AC1791" s="778"/>
      <c r="AD1791" s="778"/>
      <c r="AE1791" s="778"/>
      <c r="AF1791" s="778"/>
      <c r="AG1791" s="778"/>
      <c r="AH1791" s="778"/>
      <c r="AI1791" s="778"/>
      <c r="AJ1791" s="778"/>
      <c r="AK1791" s="778"/>
      <c r="AL1791" s="778"/>
      <c r="AM1791" s="778"/>
      <c r="AN1791" s="778"/>
      <c r="AO1791" s="778"/>
      <c r="AP1791" s="778"/>
      <c r="AQ1791" s="778"/>
      <c r="AR1791" s="778"/>
      <c r="AS1791" s="778"/>
      <c r="AT1791" s="778"/>
      <c r="AU1791" s="778"/>
      <c r="AV1791" s="778"/>
      <c r="AW1791" s="778"/>
      <c r="AX1791" s="778"/>
      <c r="AY1791" s="778"/>
      <c r="AZ1791" s="778"/>
      <c r="BA1791" s="778"/>
      <c r="BB1791" s="778"/>
      <c r="BC1791" s="778"/>
      <c r="BD1791" s="778"/>
      <c r="BE1791" s="778"/>
      <c r="BF1791" s="778"/>
      <c r="BG1791" s="778"/>
      <c r="BH1791" s="778"/>
      <c r="BI1791" s="778"/>
      <c r="BJ1791" s="778"/>
      <c r="BK1791" s="778"/>
      <c r="BL1791" s="778"/>
      <c r="BM1791" s="778"/>
      <c r="BN1791" s="778"/>
      <c r="BO1791" s="778"/>
      <c r="BP1791" s="778"/>
      <c r="BQ1791" s="778"/>
      <c r="BR1791" s="778"/>
      <c r="BS1791" s="778"/>
      <c r="BT1791" s="778"/>
      <c r="BU1791" s="778"/>
      <c r="BV1791" s="778"/>
      <c r="BW1791" s="778"/>
      <c r="BX1791" s="778"/>
      <c r="BY1791" s="778"/>
      <c r="BZ1791" s="778"/>
      <c r="CA1791" s="778"/>
      <c r="CB1791" s="778"/>
      <c r="CC1791" s="778"/>
      <c r="CD1791" s="778"/>
      <c r="CE1791" s="778"/>
      <c r="CF1791" s="778"/>
      <c r="CG1791" s="778"/>
      <c r="CH1791" s="778"/>
      <c r="CI1791" s="778"/>
      <c r="CJ1791" s="778"/>
      <c r="CK1791" s="778"/>
      <c r="CL1791" s="778"/>
      <c r="CM1791" s="778"/>
      <c r="CN1791" s="778"/>
      <c r="CO1791" s="778"/>
      <c r="CP1791" s="778"/>
      <c r="CQ1791" s="778"/>
      <c r="CR1791" s="778"/>
      <c r="CS1791" s="778"/>
      <c r="CT1791" s="778"/>
      <c r="CU1791" s="778"/>
      <c r="CV1791" s="778"/>
      <c r="CW1791" s="778"/>
      <c r="CX1791" s="778"/>
      <c r="CY1791" s="778"/>
      <c r="CZ1791" s="778"/>
      <c r="DA1791" s="778"/>
      <c r="DB1791" s="778"/>
      <c r="DC1791" s="778"/>
      <c r="DD1791" s="778"/>
      <c r="DE1791" s="778"/>
      <c r="DF1791" s="778"/>
      <c r="DG1791" s="778"/>
      <c r="DH1791" s="778"/>
      <c r="DI1791" s="778"/>
      <c r="DJ1791" s="778"/>
      <c r="DK1791" s="778"/>
      <c r="DL1791" s="778"/>
      <c r="DM1791" s="778"/>
      <c r="DN1791" s="778"/>
      <c r="DO1791" s="778"/>
      <c r="DP1791" s="778"/>
      <c r="DQ1791" s="778"/>
      <c r="DR1791" s="778"/>
      <c r="DS1791" s="778"/>
      <c r="DT1791" s="778"/>
      <c r="DU1791" s="778"/>
      <c r="DV1791" s="778"/>
      <c r="DW1791" s="778"/>
      <c r="DX1791" s="778"/>
      <c r="DY1791" s="778"/>
      <c r="DZ1791" s="778"/>
      <c r="EA1791" s="778"/>
      <c r="EB1791" s="778"/>
      <c r="EC1791" s="778"/>
      <c r="ED1791" s="778"/>
      <c r="EE1791" s="778"/>
      <c r="EF1791" s="778"/>
      <c r="EG1791" s="778"/>
      <c r="EH1791" s="778"/>
      <c r="EI1791" s="778"/>
      <c r="EJ1791" s="778"/>
      <c r="EK1791" s="778"/>
      <c r="EL1791" s="778"/>
      <c r="EM1791" s="778"/>
      <c r="EN1791" s="778"/>
      <c r="EO1791" s="778"/>
      <c r="EP1791" s="778"/>
      <c r="EQ1791" s="778"/>
      <c r="ER1791" s="778"/>
      <c r="ES1791" s="778"/>
      <c r="ET1791" s="778"/>
      <c r="EU1791" s="778"/>
      <c r="EV1791" s="778"/>
      <c r="EW1791" s="778"/>
      <c r="EX1791" s="778"/>
      <c r="EY1791" s="778"/>
      <c r="EZ1791" s="778"/>
      <c r="FA1791" s="778"/>
      <c r="FB1791" s="778"/>
      <c r="FC1791" s="778"/>
      <c r="FD1791" s="778"/>
      <c r="FE1791" s="778"/>
      <c r="FF1791" s="778"/>
      <c r="FG1791" s="778"/>
      <c r="FH1791" s="778"/>
      <c r="FI1791" s="778"/>
      <c r="FJ1791" s="778"/>
      <c r="FK1791" s="778"/>
      <c r="FL1791" s="778"/>
      <c r="FM1791" s="778"/>
      <c r="FN1791" s="778"/>
      <c r="FO1791" s="778"/>
      <c r="FP1791" s="778"/>
      <c r="FQ1791" s="778"/>
      <c r="FR1791" s="778"/>
      <c r="FS1791" s="778"/>
      <c r="FT1791" s="778"/>
      <c r="FU1791" s="778"/>
      <c r="FV1791" s="778"/>
      <c r="FW1791" s="778"/>
      <c r="FX1791" s="778"/>
      <c r="FY1791" s="778"/>
      <c r="FZ1791" s="778"/>
      <c r="GA1791" s="778"/>
      <c r="GB1791" s="778"/>
      <c r="GC1791" s="778"/>
      <c r="GD1791" s="778"/>
      <c r="GE1791" s="778"/>
      <c r="GF1791" s="778"/>
      <c r="GG1791" s="778"/>
      <c r="GH1791" s="778"/>
      <c r="GI1791" s="778"/>
      <c r="GJ1791" s="778"/>
      <c r="GK1791" s="778"/>
      <c r="GL1791" s="778"/>
      <c r="GM1791" s="778"/>
      <c r="GN1791" s="778"/>
      <c r="GO1791" s="778"/>
      <c r="GP1791" s="778"/>
      <c r="GQ1791" s="778"/>
      <c r="GR1791" s="778"/>
      <c r="GS1791" s="778"/>
      <c r="GT1791" s="778"/>
      <c r="GU1791" s="778"/>
      <c r="GV1791" s="778"/>
      <c r="GW1791" s="778"/>
      <c r="GX1791" s="778"/>
      <c r="GY1791" s="778"/>
      <c r="GZ1791" s="778"/>
      <c r="HA1791" s="778"/>
      <c r="HB1791" s="778"/>
      <c r="HC1791" s="778"/>
      <c r="HD1791" s="778"/>
      <c r="HE1791" s="778"/>
      <c r="HF1791" s="778"/>
      <c r="HG1791" s="778"/>
      <c r="HH1791" s="778"/>
    </row>
    <row r="1792" spans="1:216" s="782" customFormat="1">
      <c r="A1792" s="779"/>
      <c r="B1792" s="780"/>
      <c r="C1792" s="780"/>
      <c r="D1792" s="780"/>
      <c r="E1792" s="780"/>
      <c r="F1792" s="780"/>
      <c r="G1792" s="780"/>
      <c r="H1792" s="780"/>
      <c r="I1792" s="780"/>
      <c r="J1792" s="780"/>
      <c r="K1792" s="780"/>
      <c r="L1792" s="780"/>
      <c r="M1792" s="780"/>
      <c r="N1792" s="780"/>
      <c r="O1792" s="780"/>
      <c r="P1792" s="780"/>
      <c r="Q1792" s="781"/>
      <c r="R1792" s="778"/>
      <c r="S1792" s="778"/>
      <c r="T1792" s="778"/>
      <c r="U1792" s="778"/>
      <c r="V1792" s="778"/>
      <c r="W1792" s="778"/>
      <c r="X1792" s="778"/>
      <c r="Y1792" s="778"/>
      <c r="Z1792" s="778"/>
      <c r="AA1792" s="778"/>
      <c r="AB1792" s="778"/>
      <c r="AC1792" s="778"/>
      <c r="AD1792" s="778"/>
      <c r="AE1792" s="778"/>
      <c r="AF1792" s="778"/>
      <c r="AG1792" s="778"/>
      <c r="AH1792" s="778"/>
      <c r="AI1792" s="778"/>
      <c r="AJ1792" s="778"/>
      <c r="AK1792" s="778"/>
      <c r="AL1792" s="778"/>
      <c r="AM1792" s="778"/>
      <c r="AN1792" s="778"/>
      <c r="AO1792" s="778"/>
      <c r="AP1792" s="778"/>
      <c r="AQ1792" s="778"/>
      <c r="AR1792" s="778"/>
      <c r="AS1792" s="778"/>
      <c r="AT1792" s="778"/>
      <c r="AU1792" s="778"/>
      <c r="AV1792" s="778"/>
      <c r="AW1792" s="778"/>
      <c r="AX1792" s="778"/>
      <c r="AY1792" s="778"/>
      <c r="AZ1792" s="778"/>
      <c r="BA1792" s="778"/>
      <c r="BB1792" s="778"/>
      <c r="BC1792" s="778"/>
      <c r="BD1792" s="778"/>
      <c r="BE1792" s="778"/>
      <c r="BF1792" s="778"/>
      <c r="BG1792" s="778"/>
      <c r="BH1792" s="778"/>
      <c r="BI1792" s="778"/>
      <c r="BJ1792" s="778"/>
      <c r="BK1792" s="778"/>
      <c r="BL1792" s="778"/>
      <c r="BM1792" s="778"/>
      <c r="BN1792" s="778"/>
      <c r="BO1792" s="778"/>
      <c r="BP1792" s="778"/>
      <c r="BQ1792" s="778"/>
      <c r="BR1792" s="778"/>
      <c r="BS1792" s="778"/>
      <c r="BT1792" s="778"/>
      <c r="BU1792" s="778"/>
      <c r="BV1792" s="778"/>
      <c r="BW1792" s="778"/>
      <c r="BX1792" s="778"/>
      <c r="BY1792" s="778"/>
      <c r="BZ1792" s="778"/>
      <c r="CA1792" s="778"/>
      <c r="CB1792" s="778"/>
      <c r="CC1792" s="778"/>
      <c r="CD1792" s="778"/>
      <c r="CE1792" s="778"/>
      <c r="CF1792" s="778"/>
      <c r="CG1792" s="778"/>
      <c r="CH1792" s="778"/>
      <c r="CI1792" s="778"/>
      <c r="CJ1792" s="778"/>
      <c r="CK1792" s="778"/>
      <c r="CL1792" s="778"/>
      <c r="CM1792" s="778"/>
      <c r="CN1792" s="778"/>
      <c r="CO1792" s="778"/>
      <c r="CP1792" s="778"/>
      <c r="CQ1792" s="778"/>
      <c r="CR1792" s="778"/>
      <c r="CS1792" s="778"/>
      <c r="CT1792" s="778"/>
      <c r="CU1792" s="778"/>
      <c r="CV1792" s="778"/>
      <c r="CW1792" s="778"/>
      <c r="CX1792" s="778"/>
      <c r="CY1792" s="778"/>
      <c r="CZ1792" s="778"/>
      <c r="DA1792" s="778"/>
      <c r="DB1792" s="778"/>
      <c r="DC1792" s="778"/>
      <c r="DD1792" s="778"/>
      <c r="DE1792" s="778"/>
      <c r="DF1792" s="778"/>
      <c r="DG1792" s="778"/>
      <c r="DH1792" s="778"/>
      <c r="DI1792" s="778"/>
      <c r="DJ1792" s="778"/>
      <c r="DK1792" s="778"/>
      <c r="DL1792" s="778"/>
      <c r="DM1792" s="778"/>
      <c r="DN1792" s="778"/>
      <c r="DO1792" s="778"/>
      <c r="DP1792" s="778"/>
      <c r="DQ1792" s="778"/>
      <c r="DR1792" s="778"/>
      <c r="DS1792" s="778"/>
      <c r="DT1792" s="778"/>
      <c r="DU1792" s="778"/>
      <c r="DV1792" s="778"/>
      <c r="DW1792" s="778"/>
      <c r="DX1792" s="778"/>
      <c r="DY1792" s="778"/>
      <c r="DZ1792" s="778"/>
      <c r="EA1792" s="778"/>
      <c r="EB1792" s="778"/>
      <c r="EC1792" s="778"/>
      <c r="ED1792" s="778"/>
      <c r="EE1792" s="778"/>
      <c r="EF1792" s="778"/>
      <c r="EG1792" s="778"/>
      <c r="EH1792" s="778"/>
      <c r="EI1792" s="778"/>
      <c r="EJ1792" s="778"/>
      <c r="EK1792" s="778"/>
      <c r="EL1792" s="778"/>
      <c r="EM1792" s="778"/>
      <c r="EN1792" s="778"/>
      <c r="EO1792" s="778"/>
      <c r="EP1792" s="778"/>
      <c r="EQ1792" s="778"/>
      <c r="ER1792" s="778"/>
      <c r="ES1792" s="778"/>
      <c r="ET1792" s="778"/>
      <c r="EU1792" s="778"/>
      <c r="EV1792" s="778"/>
      <c r="EW1792" s="778"/>
      <c r="EX1792" s="778"/>
      <c r="EY1792" s="778"/>
      <c r="EZ1792" s="778"/>
      <c r="FA1792" s="778"/>
      <c r="FB1792" s="778"/>
      <c r="FC1792" s="778"/>
      <c r="FD1792" s="778"/>
      <c r="FE1792" s="778"/>
      <c r="FF1792" s="778"/>
      <c r="FG1792" s="778"/>
      <c r="FH1792" s="778"/>
      <c r="FI1792" s="778"/>
      <c r="FJ1792" s="778"/>
      <c r="FK1792" s="778"/>
      <c r="FL1792" s="778"/>
      <c r="FM1792" s="778"/>
      <c r="FN1792" s="778"/>
      <c r="FO1792" s="778"/>
      <c r="FP1792" s="778"/>
      <c r="FQ1792" s="778"/>
      <c r="FR1792" s="778"/>
      <c r="FS1792" s="778"/>
      <c r="FT1792" s="778"/>
      <c r="FU1792" s="778"/>
      <c r="FV1792" s="778"/>
      <c r="FW1792" s="778"/>
      <c r="FX1792" s="778"/>
      <c r="FY1792" s="778"/>
      <c r="FZ1792" s="778"/>
      <c r="GA1792" s="778"/>
      <c r="GB1792" s="778"/>
      <c r="GC1792" s="778"/>
      <c r="GD1792" s="778"/>
      <c r="GE1792" s="778"/>
      <c r="GF1792" s="778"/>
      <c r="GG1792" s="778"/>
      <c r="GH1792" s="778"/>
      <c r="GI1792" s="778"/>
      <c r="GJ1792" s="778"/>
      <c r="GK1792" s="778"/>
      <c r="GL1792" s="778"/>
      <c r="GM1792" s="778"/>
      <c r="GN1792" s="778"/>
      <c r="GO1792" s="778"/>
      <c r="GP1792" s="778"/>
      <c r="GQ1792" s="778"/>
      <c r="GR1792" s="778"/>
      <c r="GS1792" s="778"/>
      <c r="GT1792" s="778"/>
      <c r="GU1792" s="778"/>
      <c r="GV1792" s="778"/>
      <c r="GW1792" s="778"/>
      <c r="GX1792" s="778"/>
      <c r="GY1792" s="778"/>
      <c r="GZ1792" s="778"/>
      <c r="HA1792" s="778"/>
      <c r="HB1792" s="778"/>
      <c r="HC1792" s="778"/>
      <c r="HD1792" s="778"/>
      <c r="HE1792" s="778"/>
      <c r="HF1792" s="778"/>
      <c r="HG1792" s="778"/>
      <c r="HH1792" s="778"/>
    </row>
    <row r="1793" spans="1:216" s="782" customFormat="1">
      <c r="A1793" s="779"/>
      <c r="B1793" s="780"/>
      <c r="C1793" s="780"/>
      <c r="D1793" s="780"/>
      <c r="E1793" s="780"/>
      <c r="F1793" s="780"/>
      <c r="G1793" s="780"/>
      <c r="H1793" s="780"/>
      <c r="I1793" s="780"/>
      <c r="J1793" s="780"/>
      <c r="K1793" s="780"/>
      <c r="L1793" s="780"/>
      <c r="M1793" s="780"/>
      <c r="N1793" s="780"/>
      <c r="O1793" s="780"/>
      <c r="P1793" s="780"/>
      <c r="Q1793" s="781"/>
      <c r="R1793" s="778"/>
      <c r="S1793" s="778"/>
      <c r="T1793" s="778"/>
      <c r="U1793" s="778"/>
      <c r="V1793" s="778"/>
      <c r="W1793" s="778"/>
      <c r="X1793" s="778"/>
      <c r="Y1793" s="778"/>
      <c r="Z1793" s="778"/>
      <c r="AA1793" s="778"/>
      <c r="AB1793" s="778"/>
      <c r="AC1793" s="778"/>
      <c r="AD1793" s="778"/>
      <c r="AE1793" s="778"/>
      <c r="AF1793" s="778"/>
      <c r="AG1793" s="778"/>
      <c r="AH1793" s="778"/>
      <c r="AI1793" s="778"/>
      <c r="AJ1793" s="778"/>
      <c r="AK1793" s="778"/>
      <c r="AL1793" s="778"/>
      <c r="AM1793" s="778"/>
      <c r="AN1793" s="778"/>
      <c r="AO1793" s="778"/>
      <c r="AP1793" s="778"/>
      <c r="AQ1793" s="778"/>
      <c r="AR1793" s="778"/>
      <c r="AS1793" s="778"/>
      <c r="AT1793" s="778"/>
      <c r="AU1793" s="778"/>
      <c r="AV1793" s="778"/>
      <c r="AW1793" s="778"/>
      <c r="AX1793" s="778"/>
      <c r="AY1793" s="778"/>
      <c r="AZ1793" s="778"/>
      <c r="BA1793" s="778"/>
      <c r="BB1793" s="778"/>
      <c r="BC1793" s="778"/>
      <c r="BD1793" s="778"/>
      <c r="BE1793" s="778"/>
      <c r="BF1793" s="778"/>
      <c r="BG1793" s="778"/>
      <c r="BH1793" s="778"/>
      <c r="BI1793" s="778"/>
      <c r="BJ1793" s="778"/>
      <c r="BK1793" s="778"/>
      <c r="BL1793" s="778"/>
      <c r="BM1793" s="778"/>
      <c r="BN1793" s="778"/>
      <c r="BO1793" s="778"/>
      <c r="BP1793" s="778"/>
      <c r="BQ1793" s="778"/>
      <c r="BR1793" s="778"/>
      <c r="BS1793" s="778"/>
      <c r="BT1793" s="778"/>
      <c r="BU1793" s="778"/>
      <c r="BV1793" s="778"/>
      <c r="BW1793" s="778"/>
      <c r="BX1793" s="778"/>
      <c r="BY1793" s="778"/>
      <c r="BZ1793" s="778"/>
      <c r="CA1793" s="778"/>
      <c r="CB1793" s="778"/>
      <c r="CC1793" s="778"/>
      <c r="CD1793" s="778"/>
      <c r="CE1793" s="778"/>
      <c r="CF1793" s="778"/>
      <c r="CG1793" s="778"/>
      <c r="CH1793" s="778"/>
      <c r="CI1793" s="778"/>
      <c r="CJ1793" s="778"/>
      <c r="CK1793" s="778"/>
      <c r="CL1793" s="778"/>
      <c r="CM1793" s="778"/>
      <c r="CN1793" s="778"/>
      <c r="CO1793" s="778"/>
      <c r="CP1793" s="778"/>
      <c r="CQ1793" s="778"/>
      <c r="CR1793" s="778"/>
      <c r="CS1793" s="778"/>
      <c r="CT1793" s="778"/>
      <c r="CU1793" s="778"/>
      <c r="CV1793" s="778"/>
      <c r="CW1793" s="778"/>
      <c r="CX1793" s="778"/>
      <c r="CY1793" s="778"/>
      <c r="CZ1793" s="778"/>
      <c r="DA1793" s="778"/>
      <c r="DB1793" s="778"/>
      <c r="DC1793" s="778"/>
      <c r="DD1793" s="778"/>
      <c r="DE1793" s="778"/>
      <c r="DF1793" s="778"/>
      <c r="DG1793" s="778"/>
      <c r="DH1793" s="778"/>
      <c r="DI1793" s="778"/>
      <c r="DJ1793" s="778"/>
      <c r="DK1793" s="778"/>
      <c r="DL1793" s="778"/>
      <c r="DM1793" s="778"/>
      <c r="DN1793" s="778"/>
      <c r="DO1793" s="778"/>
      <c r="DP1793" s="778"/>
      <c r="DQ1793" s="778"/>
      <c r="DR1793" s="778"/>
      <c r="DS1793" s="778"/>
      <c r="DT1793" s="778"/>
      <c r="DU1793" s="778"/>
      <c r="DV1793" s="778"/>
      <c r="DW1793" s="778"/>
      <c r="DX1793" s="778"/>
      <c r="DY1793" s="778"/>
      <c r="DZ1793" s="778"/>
      <c r="EA1793" s="778"/>
      <c r="EB1793" s="778"/>
      <c r="EC1793" s="778"/>
      <c r="ED1793" s="778"/>
      <c r="EE1793" s="778"/>
      <c r="EF1793" s="778"/>
      <c r="EG1793" s="778"/>
      <c r="EH1793" s="778"/>
      <c r="EI1793" s="778"/>
      <c r="EJ1793" s="778"/>
      <c r="EK1793" s="778"/>
      <c r="EL1793" s="778"/>
      <c r="EM1793" s="778"/>
      <c r="EN1793" s="778"/>
      <c r="EO1793" s="778"/>
      <c r="EP1793" s="778"/>
      <c r="EQ1793" s="778"/>
      <c r="ER1793" s="778"/>
      <c r="ES1793" s="778"/>
      <c r="ET1793" s="778"/>
      <c r="EU1793" s="778"/>
      <c r="EV1793" s="778"/>
      <c r="EW1793" s="778"/>
      <c r="EX1793" s="778"/>
      <c r="EY1793" s="778"/>
      <c r="EZ1793" s="778"/>
      <c r="FA1793" s="778"/>
      <c r="FB1793" s="778"/>
      <c r="FC1793" s="778"/>
      <c r="FD1793" s="778"/>
      <c r="FE1793" s="778"/>
      <c r="FF1793" s="778"/>
      <c r="FG1793" s="778"/>
      <c r="FH1793" s="778"/>
      <c r="FI1793" s="778"/>
      <c r="FJ1793" s="778"/>
      <c r="FK1793" s="778"/>
      <c r="FL1793" s="778"/>
      <c r="FM1793" s="778"/>
      <c r="FN1793" s="778"/>
      <c r="FO1793" s="778"/>
      <c r="FP1793" s="778"/>
      <c r="FQ1793" s="778"/>
      <c r="FR1793" s="778"/>
      <c r="FS1793" s="778"/>
      <c r="FT1793" s="778"/>
      <c r="FU1793" s="778"/>
      <c r="FV1793" s="778"/>
      <c r="FW1793" s="778"/>
      <c r="FX1793" s="778"/>
      <c r="FY1793" s="778"/>
      <c r="FZ1793" s="778"/>
      <c r="GA1793" s="778"/>
      <c r="GB1793" s="778"/>
      <c r="GC1793" s="778"/>
      <c r="GD1793" s="778"/>
      <c r="GE1793" s="778"/>
      <c r="GF1793" s="778"/>
      <c r="GG1793" s="778"/>
      <c r="GH1793" s="778"/>
      <c r="GI1793" s="778"/>
      <c r="GJ1793" s="778"/>
      <c r="GK1793" s="778"/>
      <c r="GL1793" s="778"/>
      <c r="GM1793" s="778"/>
      <c r="GN1793" s="778"/>
      <c r="GO1793" s="778"/>
      <c r="GP1793" s="778"/>
      <c r="GQ1793" s="778"/>
      <c r="GR1793" s="778"/>
      <c r="GS1793" s="778"/>
      <c r="GT1793" s="778"/>
      <c r="GU1793" s="778"/>
      <c r="GV1793" s="778"/>
      <c r="GW1793" s="778"/>
      <c r="GX1793" s="778"/>
      <c r="GY1793" s="778"/>
      <c r="GZ1793" s="778"/>
      <c r="HA1793" s="778"/>
      <c r="HB1793" s="778"/>
      <c r="HC1793" s="778"/>
      <c r="HD1793" s="778"/>
      <c r="HE1793" s="778"/>
      <c r="HF1793" s="778"/>
      <c r="HG1793" s="778"/>
      <c r="HH1793" s="778"/>
    </row>
    <row r="1794" spans="1:216" s="782" customFormat="1">
      <c r="A1794" s="779"/>
      <c r="B1794" s="780"/>
      <c r="C1794" s="780"/>
      <c r="D1794" s="780"/>
      <c r="E1794" s="780"/>
      <c r="F1794" s="780"/>
      <c r="G1794" s="780"/>
      <c r="H1794" s="780"/>
      <c r="I1794" s="780"/>
      <c r="J1794" s="780"/>
      <c r="K1794" s="780"/>
      <c r="L1794" s="780"/>
      <c r="M1794" s="780"/>
      <c r="N1794" s="780"/>
      <c r="O1794" s="780"/>
      <c r="P1794" s="780"/>
      <c r="Q1794" s="781"/>
      <c r="R1794" s="778"/>
      <c r="S1794" s="778"/>
      <c r="T1794" s="778"/>
      <c r="U1794" s="778"/>
      <c r="V1794" s="778"/>
      <c r="W1794" s="778"/>
      <c r="X1794" s="778"/>
      <c r="Y1794" s="778"/>
      <c r="Z1794" s="778"/>
      <c r="AA1794" s="778"/>
      <c r="AB1794" s="778"/>
      <c r="AC1794" s="778"/>
      <c r="AD1794" s="778"/>
      <c r="AE1794" s="778"/>
      <c r="AF1794" s="778"/>
      <c r="AG1794" s="778"/>
      <c r="AH1794" s="778"/>
      <c r="AI1794" s="778"/>
      <c r="AJ1794" s="778"/>
      <c r="AK1794" s="778"/>
      <c r="AL1794" s="778"/>
      <c r="AM1794" s="778"/>
      <c r="AN1794" s="778"/>
      <c r="AO1794" s="778"/>
      <c r="AP1794" s="778"/>
      <c r="AQ1794" s="778"/>
      <c r="AR1794" s="778"/>
      <c r="AS1794" s="778"/>
      <c r="AT1794" s="778"/>
      <c r="AU1794" s="778"/>
      <c r="AV1794" s="778"/>
      <c r="AW1794" s="778"/>
      <c r="AX1794" s="778"/>
      <c r="AY1794" s="778"/>
      <c r="AZ1794" s="778"/>
      <c r="BA1794" s="778"/>
      <c r="BB1794" s="778"/>
      <c r="BC1794" s="778"/>
      <c r="BD1794" s="778"/>
      <c r="BE1794" s="778"/>
      <c r="BF1794" s="778"/>
      <c r="BG1794" s="778"/>
      <c r="BH1794" s="778"/>
      <c r="BI1794" s="778"/>
      <c r="BJ1794" s="778"/>
      <c r="BK1794" s="778"/>
      <c r="BL1794" s="778"/>
      <c r="BM1794" s="778"/>
      <c r="BN1794" s="778"/>
      <c r="BO1794" s="778"/>
      <c r="BP1794" s="778"/>
      <c r="BQ1794" s="778"/>
      <c r="BR1794" s="778"/>
      <c r="BS1794" s="778"/>
      <c r="BT1794" s="778"/>
      <c r="BU1794" s="778"/>
      <c r="BV1794" s="778"/>
      <c r="BW1794" s="778"/>
      <c r="BX1794" s="778"/>
      <c r="BY1794" s="778"/>
      <c r="BZ1794" s="778"/>
      <c r="CA1794" s="778"/>
      <c r="CB1794" s="778"/>
      <c r="CC1794" s="778"/>
      <c r="CD1794" s="778"/>
      <c r="CE1794" s="778"/>
      <c r="CF1794" s="778"/>
      <c r="CG1794" s="778"/>
      <c r="CH1794" s="778"/>
      <c r="CI1794" s="778"/>
      <c r="CJ1794" s="778"/>
      <c r="CK1794" s="778"/>
      <c r="CL1794" s="778"/>
      <c r="CM1794" s="778"/>
      <c r="CN1794" s="778"/>
      <c r="CO1794" s="778"/>
      <c r="CP1794" s="778"/>
      <c r="CQ1794" s="778"/>
      <c r="CR1794" s="778"/>
      <c r="CS1794" s="778"/>
      <c r="CT1794" s="778"/>
      <c r="CU1794" s="778"/>
      <c r="CV1794" s="778"/>
      <c r="CW1794" s="778"/>
      <c r="CX1794" s="778"/>
      <c r="CY1794" s="778"/>
      <c r="CZ1794" s="778"/>
      <c r="DA1794" s="778"/>
      <c r="DB1794" s="778"/>
      <c r="DC1794" s="778"/>
      <c r="DD1794" s="778"/>
      <c r="DE1794" s="778"/>
      <c r="DF1794" s="778"/>
      <c r="DG1794" s="778"/>
      <c r="DH1794" s="778"/>
      <c r="DI1794" s="778"/>
      <c r="DJ1794" s="778"/>
      <c r="DK1794" s="778"/>
      <c r="DL1794" s="778"/>
      <c r="DM1794" s="778"/>
      <c r="DN1794" s="778"/>
      <c r="DO1794" s="778"/>
      <c r="DP1794" s="778"/>
      <c r="DQ1794" s="778"/>
      <c r="DR1794" s="778"/>
      <c r="DS1794" s="778"/>
      <c r="DT1794" s="778"/>
      <c r="DU1794" s="778"/>
      <c r="DV1794" s="778"/>
      <c r="DW1794" s="778"/>
      <c r="DX1794" s="778"/>
      <c r="DY1794" s="778"/>
      <c r="DZ1794" s="778"/>
      <c r="EA1794" s="778"/>
      <c r="EB1794" s="778"/>
      <c r="EC1794" s="778"/>
      <c r="ED1794" s="778"/>
      <c r="EE1794" s="778"/>
      <c r="EF1794" s="778"/>
      <c r="EG1794" s="778"/>
      <c r="EH1794" s="778"/>
      <c r="EI1794" s="778"/>
      <c r="EJ1794" s="778"/>
      <c r="EK1794" s="778"/>
      <c r="EL1794" s="778"/>
      <c r="EM1794" s="778"/>
      <c r="EN1794" s="778"/>
      <c r="EO1794" s="778"/>
      <c r="EP1794" s="778"/>
      <c r="EQ1794" s="778"/>
      <c r="ER1794" s="778"/>
      <c r="ES1794" s="778"/>
      <c r="ET1794" s="778"/>
      <c r="EU1794" s="778"/>
      <c r="EV1794" s="778"/>
      <c r="EW1794" s="778"/>
      <c r="EX1794" s="778"/>
      <c r="EY1794" s="778"/>
      <c r="EZ1794" s="778"/>
      <c r="FA1794" s="778"/>
      <c r="FB1794" s="778"/>
      <c r="FC1794" s="778"/>
      <c r="FD1794" s="778"/>
      <c r="FE1794" s="778"/>
      <c r="FF1794" s="778"/>
      <c r="FG1794" s="778"/>
      <c r="FH1794" s="778"/>
      <c r="FI1794" s="778"/>
      <c r="FJ1794" s="778"/>
      <c r="FK1794" s="778"/>
      <c r="FL1794" s="778"/>
      <c r="FM1794" s="778"/>
      <c r="FN1794" s="778"/>
      <c r="FO1794" s="778"/>
      <c r="FP1794" s="778"/>
      <c r="FQ1794" s="778"/>
      <c r="FR1794" s="778"/>
      <c r="FS1794" s="778"/>
      <c r="FT1794" s="778"/>
      <c r="FU1794" s="778"/>
      <c r="FV1794" s="778"/>
      <c r="FW1794" s="778"/>
      <c r="FX1794" s="778"/>
      <c r="FY1794" s="778"/>
      <c r="FZ1794" s="778"/>
      <c r="GA1794" s="778"/>
      <c r="GB1794" s="778"/>
      <c r="GC1794" s="778"/>
      <c r="GD1794" s="778"/>
      <c r="GE1794" s="778"/>
      <c r="GF1794" s="778"/>
      <c r="GG1794" s="778"/>
      <c r="GH1794" s="778"/>
      <c r="GI1794" s="778"/>
      <c r="GJ1794" s="778"/>
      <c r="GK1794" s="778"/>
      <c r="GL1794" s="778"/>
      <c r="GM1794" s="778"/>
      <c r="GN1794" s="778"/>
      <c r="GO1794" s="778"/>
      <c r="GP1794" s="778"/>
      <c r="GQ1794" s="778"/>
      <c r="GR1794" s="778"/>
      <c r="GS1794" s="778"/>
      <c r="GT1794" s="778"/>
      <c r="GU1794" s="778"/>
      <c r="GV1794" s="778"/>
      <c r="GW1794" s="778"/>
      <c r="GX1794" s="778"/>
      <c r="GY1794" s="778"/>
      <c r="GZ1794" s="778"/>
      <c r="HA1794" s="778"/>
      <c r="HB1794" s="778"/>
      <c r="HC1794" s="778"/>
      <c r="HD1794" s="778"/>
      <c r="HE1794" s="778"/>
      <c r="HF1794" s="778"/>
      <c r="HG1794" s="778"/>
      <c r="HH1794" s="778"/>
    </row>
    <row r="1795" spans="1:216" s="782" customFormat="1">
      <c r="A1795" s="779"/>
      <c r="B1795" s="780"/>
      <c r="C1795" s="780"/>
      <c r="D1795" s="780"/>
      <c r="E1795" s="780"/>
      <c r="F1795" s="780"/>
      <c r="G1795" s="780"/>
      <c r="H1795" s="780"/>
      <c r="I1795" s="780"/>
      <c r="J1795" s="780"/>
      <c r="K1795" s="780"/>
      <c r="L1795" s="780"/>
      <c r="M1795" s="780"/>
      <c r="N1795" s="780"/>
      <c r="O1795" s="780"/>
      <c r="P1795" s="780"/>
      <c r="Q1795" s="781"/>
      <c r="R1795" s="778"/>
      <c r="S1795" s="778"/>
      <c r="T1795" s="778"/>
      <c r="U1795" s="778"/>
      <c r="V1795" s="778"/>
      <c r="W1795" s="778"/>
      <c r="X1795" s="778"/>
      <c r="Y1795" s="778"/>
      <c r="Z1795" s="778"/>
      <c r="AA1795" s="778"/>
      <c r="AB1795" s="778"/>
      <c r="AC1795" s="778"/>
      <c r="AD1795" s="778"/>
      <c r="AE1795" s="778"/>
      <c r="AF1795" s="778"/>
      <c r="AG1795" s="778"/>
      <c r="AH1795" s="778"/>
      <c r="AI1795" s="778"/>
      <c r="AJ1795" s="778"/>
      <c r="AK1795" s="778"/>
      <c r="AL1795" s="778"/>
      <c r="AM1795" s="778"/>
      <c r="AN1795" s="778"/>
      <c r="AO1795" s="778"/>
      <c r="AP1795" s="778"/>
      <c r="AQ1795" s="778"/>
      <c r="AR1795" s="778"/>
      <c r="AS1795" s="778"/>
      <c r="AT1795" s="778"/>
      <c r="AU1795" s="778"/>
      <c r="AV1795" s="778"/>
      <c r="AW1795" s="778"/>
      <c r="AX1795" s="778"/>
      <c r="AY1795" s="778"/>
      <c r="AZ1795" s="778"/>
      <c r="BA1795" s="778"/>
      <c r="BB1795" s="778"/>
      <c r="BC1795" s="778"/>
      <c r="BD1795" s="778"/>
      <c r="BE1795" s="778"/>
      <c r="BF1795" s="778"/>
      <c r="BG1795" s="778"/>
      <c r="BH1795" s="778"/>
      <c r="BI1795" s="778"/>
      <c r="BJ1795" s="778"/>
      <c r="BK1795" s="778"/>
      <c r="BL1795" s="778"/>
      <c r="BM1795" s="778"/>
      <c r="BN1795" s="778"/>
      <c r="BO1795" s="778"/>
      <c r="BP1795" s="778"/>
      <c r="BQ1795" s="778"/>
      <c r="BR1795" s="778"/>
      <c r="BS1795" s="778"/>
      <c r="BT1795" s="778"/>
      <c r="BU1795" s="778"/>
      <c r="BV1795" s="778"/>
      <c r="BW1795" s="778"/>
      <c r="BX1795" s="778"/>
      <c r="BY1795" s="778"/>
      <c r="BZ1795" s="778"/>
      <c r="CA1795" s="778"/>
      <c r="CB1795" s="778"/>
      <c r="CC1795" s="778"/>
      <c r="CD1795" s="778"/>
      <c r="CE1795" s="778"/>
      <c r="CF1795" s="778"/>
      <c r="CG1795" s="778"/>
      <c r="CH1795" s="778"/>
      <c r="CI1795" s="778"/>
      <c r="CJ1795" s="778"/>
      <c r="CK1795" s="778"/>
      <c r="CL1795" s="778"/>
      <c r="CM1795" s="778"/>
      <c r="CN1795" s="778"/>
      <c r="CO1795" s="778"/>
      <c r="CP1795" s="778"/>
      <c r="CQ1795" s="778"/>
      <c r="CR1795" s="778"/>
      <c r="CS1795" s="778"/>
      <c r="CT1795" s="778"/>
      <c r="CU1795" s="778"/>
      <c r="CV1795" s="778"/>
      <c r="CW1795" s="778"/>
      <c r="CX1795" s="778"/>
      <c r="CY1795" s="778"/>
      <c r="CZ1795" s="778"/>
      <c r="DA1795" s="778"/>
      <c r="DB1795" s="778"/>
      <c r="DC1795" s="778"/>
      <c r="DD1795" s="778"/>
      <c r="DE1795" s="778"/>
      <c r="DF1795" s="778"/>
      <c r="DG1795" s="778"/>
      <c r="DH1795" s="778"/>
      <c r="DI1795" s="778"/>
      <c r="DJ1795" s="778"/>
      <c r="DK1795" s="778"/>
      <c r="DL1795" s="778"/>
      <c r="DM1795" s="778"/>
      <c r="DN1795" s="778"/>
      <c r="DO1795" s="778"/>
      <c r="DP1795" s="778"/>
      <c r="DQ1795" s="778"/>
      <c r="DR1795" s="778"/>
      <c r="DS1795" s="778"/>
      <c r="DT1795" s="778"/>
      <c r="DU1795" s="778"/>
      <c r="DV1795" s="778"/>
      <c r="DW1795" s="778"/>
      <c r="DX1795" s="778"/>
      <c r="DY1795" s="778"/>
      <c r="DZ1795" s="778"/>
      <c r="EA1795" s="778"/>
      <c r="EB1795" s="778"/>
      <c r="EC1795" s="778"/>
      <c r="ED1795" s="778"/>
      <c r="EE1795" s="778"/>
      <c r="EF1795" s="778"/>
      <c r="EG1795" s="778"/>
      <c r="EH1795" s="778"/>
      <c r="EI1795" s="778"/>
      <c r="EJ1795" s="778"/>
      <c r="EK1795" s="778"/>
      <c r="EL1795" s="778"/>
      <c r="EM1795" s="778"/>
      <c r="EN1795" s="778"/>
      <c r="EO1795" s="778"/>
      <c r="EP1795" s="778"/>
      <c r="EQ1795" s="778"/>
      <c r="ER1795" s="778"/>
      <c r="ES1795" s="778"/>
      <c r="ET1795" s="778"/>
      <c r="EU1795" s="778"/>
      <c r="EV1795" s="778"/>
      <c r="EW1795" s="778"/>
      <c r="EX1795" s="778"/>
      <c r="EY1795" s="778"/>
      <c r="EZ1795" s="778"/>
      <c r="FA1795" s="778"/>
      <c r="FB1795" s="778"/>
      <c r="FC1795" s="778"/>
      <c r="FD1795" s="778"/>
      <c r="FE1795" s="778"/>
      <c r="FF1795" s="778"/>
      <c r="FG1795" s="778"/>
      <c r="FH1795" s="778"/>
      <c r="FI1795" s="778"/>
      <c r="FJ1795" s="778"/>
      <c r="FK1795" s="778"/>
      <c r="FL1795" s="778"/>
      <c r="FM1795" s="778"/>
      <c r="FN1795" s="778"/>
      <c r="FO1795" s="778"/>
      <c r="FP1795" s="778"/>
      <c r="FQ1795" s="778"/>
      <c r="FR1795" s="778"/>
      <c r="FS1795" s="778"/>
      <c r="FT1795" s="778"/>
      <c r="FU1795" s="778"/>
      <c r="FV1795" s="778"/>
      <c r="FW1795" s="778"/>
      <c r="FX1795" s="778"/>
      <c r="FY1795" s="778"/>
      <c r="FZ1795" s="778"/>
      <c r="GA1795" s="778"/>
      <c r="GB1795" s="778"/>
      <c r="GC1795" s="778"/>
      <c r="GD1795" s="778"/>
      <c r="GE1795" s="778"/>
      <c r="GF1795" s="778"/>
      <c r="GG1795" s="778"/>
      <c r="GH1795" s="778"/>
      <c r="GI1795" s="778"/>
      <c r="GJ1795" s="778"/>
      <c r="GK1795" s="778"/>
      <c r="GL1795" s="778"/>
      <c r="GM1795" s="778"/>
      <c r="GN1795" s="778"/>
      <c r="GO1795" s="778"/>
      <c r="GP1795" s="778"/>
      <c r="GQ1795" s="778"/>
      <c r="GR1795" s="778"/>
      <c r="GS1795" s="778"/>
      <c r="GT1795" s="778"/>
      <c r="GU1795" s="778"/>
      <c r="GV1795" s="778"/>
      <c r="GW1795" s="778"/>
      <c r="GX1795" s="778"/>
      <c r="GY1795" s="778"/>
      <c r="GZ1795" s="778"/>
      <c r="HA1795" s="778"/>
      <c r="HB1795" s="778"/>
      <c r="HC1795" s="778"/>
      <c r="HD1795" s="778"/>
      <c r="HE1795" s="778"/>
      <c r="HF1795" s="778"/>
      <c r="HG1795" s="778"/>
      <c r="HH1795" s="778"/>
    </row>
    <row r="1796" spans="1:216" s="782" customFormat="1">
      <c r="A1796" s="779"/>
      <c r="B1796" s="780"/>
      <c r="C1796" s="780"/>
      <c r="D1796" s="780"/>
      <c r="E1796" s="780"/>
      <c r="F1796" s="780"/>
      <c r="G1796" s="780"/>
      <c r="H1796" s="780"/>
      <c r="I1796" s="780"/>
      <c r="J1796" s="780"/>
      <c r="K1796" s="780"/>
      <c r="L1796" s="780"/>
      <c r="M1796" s="780"/>
      <c r="N1796" s="780"/>
      <c r="O1796" s="780"/>
      <c r="P1796" s="780"/>
      <c r="Q1796" s="781"/>
      <c r="R1796" s="778"/>
      <c r="S1796" s="778"/>
      <c r="T1796" s="778"/>
      <c r="U1796" s="778"/>
      <c r="V1796" s="778"/>
      <c r="W1796" s="778"/>
      <c r="X1796" s="778"/>
      <c r="Y1796" s="778"/>
      <c r="Z1796" s="778"/>
      <c r="AA1796" s="778"/>
      <c r="AB1796" s="778"/>
      <c r="AC1796" s="778"/>
      <c r="AD1796" s="778"/>
      <c r="AE1796" s="778"/>
      <c r="AF1796" s="778"/>
      <c r="AG1796" s="778"/>
      <c r="AH1796" s="778"/>
      <c r="AI1796" s="778"/>
      <c r="AJ1796" s="778"/>
      <c r="AK1796" s="778"/>
      <c r="AL1796" s="778"/>
      <c r="AM1796" s="778"/>
      <c r="AN1796" s="778"/>
      <c r="AO1796" s="778"/>
      <c r="AP1796" s="778"/>
      <c r="AQ1796" s="778"/>
      <c r="AR1796" s="778"/>
      <c r="AS1796" s="778"/>
      <c r="AT1796" s="778"/>
      <c r="AU1796" s="778"/>
      <c r="AV1796" s="778"/>
      <c r="AW1796" s="778"/>
      <c r="AX1796" s="778"/>
      <c r="AY1796" s="778"/>
      <c r="AZ1796" s="778"/>
      <c r="BA1796" s="778"/>
      <c r="BB1796" s="778"/>
      <c r="BC1796" s="778"/>
      <c r="BD1796" s="778"/>
      <c r="BE1796" s="778"/>
      <c r="BF1796" s="778"/>
      <c r="BG1796" s="778"/>
      <c r="BH1796" s="778"/>
      <c r="BI1796" s="778"/>
      <c r="BJ1796" s="778"/>
      <c r="BK1796" s="778"/>
      <c r="BL1796" s="778"/>
      <c r="BM1796" s="778"/>
      <c r="BN1796" s="778"/>
      <c r="BO1796" s="778"/>
      <c r="BP1796" s="778"/>
      <c r="BQ1796" s="778"/>
      <c r="BR1796" s="778"/>
      <c r="BS1796" s="778"/>
      <c r="BT1796" s="778"/>
      <c r="BU1796" s="778"/>
      <c r="BV1796" s="778"/>
      <c r="BW1796" s="778"/>
      <c r="BX1796" s="778"/>
      <c r="BY1796" s="778"/>
      <c r="BZ1796" s="778"/>
      <c r="CA1796" s="778"/>
      <c r="CB1796" s="778"/>
      <c r="CC1796" s="778"/>
      <c r="CD1796" s="778"/>
      <c r="CE1796" s="778"/>
      <c r="CF1796" s="778"/>
      <c r="CG1796" s="778"/>
      <c r="CH1796" s="778"/>
      <c r="CI1796" s="778"/>
      <c r="CJ1796" s="778"/>
      <c r="CK1796" s="778"/>
      <c r="CL1796" s="778"/>
      <c r="CM1796" s="778"/>
      <c r="CN1796" s="778"/>
      <c r="CO1796" s="778"/>
      <c r="CP1796" s="778"/>
      <c r="CQ1796" s="778"/>
      <c r="CR1796" s="778"/>
      <c r="CS1796" s="778"/>
      <c r="CT1796" s="778"/>
      <c r="CU1796" s="778"/>
      <c r="CV1796" s="778"/>
      <c r="CW1796" s="778"/>
      <c r="CX1796" s="778"/>
      <c r="CY1796" s="778"/>
      <c r="CZ1796" s="778"/>
      <c r="DA1796" s="778"/>
      <c r="DB1796" s="778"/>
      <c r="DC1796" s="778"/>
      <c r="DD1796" s="778"/>
      <c r="DE1796" s="778"/>
      <c r="DF1796" s="778"/>
      <c r="DG1796" s="778"/>
      <c r="DH1796" s="778"/>
      <c r="DI1796" s="778"/>
      <c r="DJ1796" s="778"/>
      <c r="DK1796" s="778"/>
      <c r="DL1796" s="778"/>
      <c r="DM1796" s="778"/>
      <c r="DN1796" s="778"/>
      <c r="DO1796" s="778"/>
      <c r="DP1796" s="778"/>
      <c r="DQ1796" s="778"/>
      <c r="DR1796" s="778"/>
      <c r="DS1796" s="778"/>
      <c r="DT1796" s="778"/>
      <c r="DU1796" s="778"/>
      <c r="DV1796" s="778"/>
      <c r="DW1796" s="778"/>
      <c r="DX1796" s="778"/>
      <c r="DY1796" s="778"/>
      <c r="DZ1796" s="778"/>
      <c r="EA1796" s="778"/>
      <c r="EB1796" s="778"/>
      <c r="EC1796" s="778"/>
      <c r="ED1796" s="778"/>
      <c r="EE1796" s="778"/>
      <c r="EF1796" s="778"/>
      <c r="EG1796" s="778"/>
      <c r="EH1796" s="778"/>
      <c r="EI1796" s="778"/>
      <c r="EJ1796" s="778"/>
      <c r="EK1796" s="778"/>
      <c r="EL1796" s="778"/>
      <c r="EM1796" s="778"/>
      <c r="EN1796" s="778"/>
      <c r="EO1796" s="778"/>
      <c r="EP1796" s="778"/>
      <c r="EQ1796" s="778"/>
      <c r="ER1796" s="778"/>
      <c r="ES1796" s="778"/>
      <c r="ET1796" s="778"/>
      <c r="EU1796" s="778"/>
      <c r="EV1796" s="778"/>
      <c r="EW1796" s="778"/>
      <c r="EX1796" s="778"/>
      <c r="EY1796" s="778"/>
      <c r="EZ1796" s="778"/>
      <c r="FA1796" s="778"/>
      <c r="FB1796" s="778"/>
      <c r="FC1796" s="778"/>
      <c r="FD1796" s="778"/>
      <c r="FE1796" s="778"/>
      <c r="FF1796" s="778"/>
      <c r="FG1796" s="778"/>
      <c r="FH1796" s="778"/>
      <c r="FI1796" s="778"/>
      <c r="FJ1796" s="778"/>
      <c r="FK1796" s="778"/>
      <c r="FL1796" s="778"/>
      <c r="FM1796" s="778"/>
      <c r="FN1796" s="778"/>
      <c r="FO1796" s="778"/>
      <c r="FP1796" s="778"/>
      <c r="FQ1796" s="778"/>
      <c r="FR1796" s="778"/>
      <c r="FS1796" s="778"/>
      <c r="FT1796" s="778"/>
      <c r="FU1796" s="778"/>
      <c r="FV1796" s="778"/>
      <c r="FW1796" s="778"/>
      <c r="FX1796" s="778"/>
      <c r="FY1796" s="778"/>
      <c r="FZ1796" s="778"/>
      <c r="GA1796" s="778"/>
      <c r="GB1796" s="778"/>
      <c r="GC1796" s="778"/>
      <c r="GD1796" s="778"/>
      <c r="GE1796" s="778"/>
      <c r="GF1796" s="778"/>
      <c r="GG1796" s="778"/>
      <c r="GH1796" s="778"/>
      <c r="GI1796" s="778"/>
      <c r="GJ1796" s="778"/>
      <c r="GK1796" s="778"/>
      <c r="GL1796" s="778"/>
      <c r="GM1796" s="778"/>
      <c r="GN1796" s="778"/>
      <c r="GO1796" s="778"/>
      <c r="GP1796" s="778"/>
      <c r="GQ1796" s="778"/>
      <c r="GR1796" s="778"/>
      <c r="GS1796" s="778"/>
      <c r="GT1796" s="778"/>
      <c r="GU1796" s="778"/>
      <c r="GV1796" s="778"/>
      <c r="GW1796" s="778"/>
      <c r="GX1796" s="778"/>
      <c r="GY1796" s="778"/>
      <c r="GZ1796" s="778"/>
      <c r="HA1796" s="778"/>
      <c r="HB1796" s="778"/>
      <c r="HC1796" s="778"/>
      <c r="HD1796" s="778"/>
      <c r="HE1796" s="778"/>
      <c r="HF1796" s="778"/>
      <c r="HG1796" s="778"/>
      <c r="HH1796" s="778"/>
    </row>
    <row r="1797" spans="1:216" s="782" customFormat="1">
      <c r="A1797" s="779"/>
      <c r="B1797" s="780"/>
      <c r="C1797" s="780"/>
      <c r="D1797" s="780"/>
      <c r="E1797" s="780"/>
      <c r="F1797" s="780"/>
      <c r="G1797" s="780"/>
      <c r="H1797" s="780"/>
      <c r="I1797" s="780"/>
      <c r="J1797" s="780"/>
      <c r="K1797" s="780"/>
      <c r="L1797" s="780"/>
      <c r="M1797" s="780"/>
      <c r="N1797" s="780"/>
      <c r="O1797" s="780"/>
      <c r="P1797" s="780"/>
      <c r="Q1797" s="781"/>
      <c r="R1797" s="778"/>
      <c r="S1797" s="778"/>
      <c r="T1797" s="778"/>
      <c r="U1797" s="778"/>
      <c r="V1797" s="778"/>
      <c r="W1797" s="778"/>
      <c r="X1797" s="778"/>
      <c r="Y1797" s="778"/>
      <c r="Z1797" s="778"/>
      <c r="AA1797" s="778"/>
      <c r="AB1797" s="778"/>
      <c r="AC1797" s="778"/>
      <c r="AD1797" s="778"/>
      <c r="AE1797" s="778"/>
      <c r="AF1797" s="778"/>
      <c r="AG1797" s="778"/>
      <c r="AH1797" s="778"/>
      <c r="AI1797" s="778"/>
      <c r="AJ1797" s="778"/>
      <c r="AK1797" s="778"/>
      <c r="AL1797" s="778"/>
      <c r="AM1797" s="778"/>
      <c r="AN1797" s="778"/>
      <c r="AO1797" s="778"/>
      <c r="AP1797" s="778"/>
      <c r="AQ1797" s="778"/>
      <c r="AR1797" s="778"/>
      <c r="AS1797" s="778"/>
      <c r="AT1797" s="778"/>
      <c r="AU1797" s="778"/>
      <c r="AV1797" s="778"/>
      <c r="AW1797" s="778"/>
      <c r="AX1797" s="778"/>
      <c r="AY1797" s="778"/>
      <c r="AZ1797" s="778"/>
      <c r="BA1797" s="778"/>
      <c r="BB1797" s="778"/>
      <c r="BC1797" s="778"/>
      <c r="BD1797" s="778"/>
      <c r="BE1797" s="778"/>
      <c r="BF1797" s="778"/>
      <c r="BG1797" s="778"/>
      <c r="BH1797" s="778"/>
      <c r="BI1797" s="778"/>
      <c r="BJ1797" s="778"/>
      <c r="BK1797" s="778"/>
      <c r="BL1797" s="778"/>
      <c r="BM1797" s="778"/>
      <c r="BN1797" s="778"/>
      <c r="BO1797" s="778"/>
      <c r="BP1797" s="778"/>
      <c r="BQ1797" s="778"/>
      <c r="BR1797" s="778"/>
      <c r="BS1797" s="778"/>
      <c r="BT1797" s="778"/>
      <c r="BU1797" s="778"/>
      <c r="BV1797" s="778"/>
      <c r="BW1797" s="778"/>
      <c r="BX1797" s="778"/>
      <c r="BY1797" s="778"/>
      <c r="BZ1797" s="778"/>
      <c r="CA1797" s="778"/>
      <c r="CB1797" s="778"/>
      <c r="CC1797" s="778"/>
      <c r="CD1797" s="778"/>
      <c r="CE1797" s="778"/>
      <c r="CF1797" s="778"/>
      <c r="CG1797" s="778"/>
      <c r="CH1797" s="778"/>
      <c r="CI1797" s="778"/>
      <c r="CJ1797" s="778"/>
      <c r="CK1797" s="778"/>
      <c r="CL1797" s="778"/>
      <c r="CM1797" s="778"/>
      <c r="CN1797" s="778"/>
      <c r="CO1797" s="778"/>
      <c r="CP1797" s="778"/>
      <c r="CQ1797" s="778"/>
      <c r="CR1797" s="778"/>
      <c r="CS1797" s="778"/>
      <c r="CT1797" s="778"/>
      <c r="CU1797" s="778"/>
      <c r="CV1797" s="778"/>
      <c r="CW1797" s="778"/>
      <c r="CX1797" s="778"/>
      <c r="CY1797" s="778"/>
      <c r="CZ1797" s="778"/>
      <c r="DA1797" s="778"/>
      <c r="DB1797" s="778"/>
      <c r="DC1797" s="778"/>
      <c r="DD1797" s="778"/>
      <c r="DE1797" s="778"/>
      <c r="DF1797" s="778"/>
      <c r="DG1797" s="778"/>
      <c r="DH1797" s="778"/>
      <c r="DI1797" s="778"/>
      <c r="DJ1797" s="778"/>
      <c r="DK1797" s="778"/>
      <c r="DL1797" s="778"/>
      <c r="DM1797" s="778"/>
      <c r="DN1797" s="778"/>
      <c r="DO1797" s="778"/>
      <c r="DP1797" s="778"/>
      <c r="DQ1797" s="778"/>
      <c r="DR1797" s="778"/>
      <c r="DS1797" s="778"/>
      <c r="DT1797" s="778"/>
      <c r="DU1797" s="778"/>
      <c r="DV1797" s="778"/>
      <c r="DW1797" s="778"/>
      <c r="DX1797" s="778"/>
      <c r="DY1797" s="778"/>
      <c r="DZ1797" s="778"/>
      <c r="EA1797" s="778"/>
      <c r="EB1797" s="778"/>
      <c r="EC1797" s="778"/>
      <c r="ED1797" s="778"/>
      <c r="EE1797" s="778"/>
      <c r="EF1797" s="778"/>
      <c r="EG1797" s="778"/>
      <c r="EH1797" s="778"/>
      <c r="EI1797" s="778"/>
      <c r="EJ1797" s="778"/>
      <c r="EK1797" s="778"/>
      <c r="EL1797" s="778"/>
      <c r="EM1797" s="778"/>
      <c r="EN1797" s="778"/>
      <c r="EO1797" s="778"/>
      <c r="EP1797" s="778"/>
      <c r="EQ1797" s="778"/>
      <c r="ER1797" s="778"/>
      <c r="ES1797" s="778"/>
      <c r="ET1797" s="778"/>
      <c r="EU1797" s="778"/>
      <c r="EV1797" s="778"/>
      <c r="EW1797" s="778"/>
      <c r="EX1797" s="778"/>
      <c r="EY1797" s="778"/>
      <c r="EZ1797" s="778"/>
      <c r="FA1797" s="778"/>
      <c r="FB1797" s="778"/>
      <c r="FC1797" s="778"/>
      <c r="FD1797" s="778"/>
      <c r="FE1797" s="778"/>
      <c r="FF1797" s="778"/>
      <c r="FG1797" s="778"/>
      <c r="FH1797" s="778"/>
      <c r="FI1797" s="778"/>
      <c r="FJ1797" s="778"/>
      <c r="FK1797" s="778"/>
      <c r="FL1797" s="778"/>
      <c r="FM1797" s="778"/>
      <c r="FN1797" s="778"/>
      <c r="FO1797" s="778"/>
      <c r="FP1797" s="778"/>
      <c r="FQ1797" s="778"/>
      <c r="FR1797" s="778"/>
      <c r="FS1797" s="778"/>
      <c r="FT1797" s="778"/>
      <c r="FU1797" s="778"/>
      <c r="FV1797" s="778"/>
      <c r="FW1797" s="778"/>
      <c r="FX1797" s="778"/>
      <c r="FY1797" s="778"/>
      <c r="FZ1797" s="778"/>
      <c r="GA1797" s="778"/>
      <c r="GB1797" s="778"/>
      <c r="GC1797" s="778"/>
      <c r="GD1797" s="778"/>
      <c r="GE1797" s="778"/>
      <c r="GF1797" s="778"/>
      <c r="GG1797" s="778"/>
      <c r="GH1797" s="778"/>
      <c r="GI1797" s="778"/>
      <c r="GJ1797" s="778"/>
      <c r="GK1797" s="778"/>
      <c r="GL1797" s="778"/>
      <c r="GM1797" s="778"/>
      <c r="GN1797" s="778"/>
      <c r="GO1797" s="778"/>
      <c r="GP1797" s="778"/>
      <c r="GQ1797" s="778"/>
      <c r="GR1797" s="778"/>
      <c r="GS1797" s="778"/>
      <c r="GT1797" s="778"/>
      <c r="GU1797" s="778"/>
      <c r="GV1797" s="778"/>
      <c r="GW1797" s="778"/>
      <c r="GX1797" s="778"/>
      <c r="GY1797" s="778"/>
      <c r="GZ1797" s="778"/>
      <c r="HA1797" s="778"/>
      <c r="HB1797" s="778"/>
      <c r="HC1797" s="778"/>
      <c r="HD1797" s="778"/>
      <c r="HE1797" s="778"/>
      <c r="HF1797" s="778"/>
      <c r="HG1797" s="778"/>
      <c r="HH1797" s="778"/>
    </row>
    <row r="1798" spans="1:216" s="782" customFormat="1">
      <c r="A1798" s="779"/>
      <c r="B1798" s="780"/>
      <c r="C1798" s="780"/>
      <c r="D1798" s="780"/>
      <c r="E1798" s="780"/>
      <c r="F1798" s="780"/>
      <c r="G1798" s="780"/>
      <c r="H1798" s="780"/>
      <c r="I1798" s="780"/>
      <c r="J1798" s="780"/>
      <c r="K1798" s="780"/>
      <c r="L1798" s="780"/>
      <c r="M1798" s="780"/>
      <c r="N1798" s="780"/>
      <c r="O1798" s="780"/>
      <c r="P1798" s="780"/>
      <c r="Q1798" s="781"/>
      <c r="R1798" s="778"/>
      <c r="S1798" s="778"/>
      <c r="T1798" s="778"/>
      <c r="U1798" s="778"/>
      <c r="V1798" s="778"/>
      <c r="W1798" s="778"/>
      <c r="X1798" s="778"/>
      <c r="Y1798" s="778"/>
      <c r="Z1798" s="778"/>
      <c r="AA1798" s="778"/>
      <c r="AB1798" s="778"/>
      <c r="AC1798" s="778"/>
      <c r="AD1798" s="778"/>
      <c r="AE1798" s="778"/>
      <c r="AF1798" s="778"/>
      <c r="AG1798" s="778"/>
      <c r="AH1798" s="778"/>
      <c r="AI1798" s="778"/>
      <c r="AJ1798" s="778"/>
      <c r="AK1798" s="778"/>
      <c r="AL1798" s="778"/>
      <c r="AM1798" s="778"/>
      <c r="AN1798" s="778"/>
      <c r="AO1798" s="778"/>
      <c r="AP1798" s="778"/>
      <c r="AQ1798" s="778"/>
      <c r="AR1798" s="778"/>
      <c r="AS1798" s="778"/>
      <c r="AT1798" s="778"/>
      <c r="AU1798" s="778"/>
      <c r="AV1798" s="778"/>
      <c r="AW1798" s="778"/>
      <c r="AX1798" s="778"/>
      <c r="AY1798" s="778"/>
      <c r="AZ1798" s="778"/>
      <c r="BA1798" s="778"/>
      <c r="BB1798" s="778"/>
      <c r="BC1798" s="778"/>
      <c r="BD1798" s="778"/>
      <c r="BE1798" s="778"/>
      <c r="BF1798" s="778"/>
      <c r="BG1798" s="778"/>
      <c r="BH1798" s="778"/>
      <c r="BI1798" s="778"/>
      <c r="BJ1798" s="778"/>
      <c r="BK1798" s="778"/>
      <c r="BL1798" s="778"/>
      <c r="BM1798" s="778"/>
      <c r="BN1798" s="778"/>
      <c r="BO1798" s="778"/>
      <c r="BP1798" s="778"/>
      <c r="BQ1798" s="778"/>
      <c r="BR1798" s="778"/>
      <c r="BS1798" s="778"/>
      <c r="BT1798" s="778"/>
      <c r="BU1798" s="778"/>
      <c r="BV1798" s="778"/>
      <c r="BW1798" s="778"/>
      <c r="BX1798" s="778"/>
      <c r="BY1798" s="778"/>
      <c r="BZ1798" s="778"/>
      <c r="CA1798" s="778"/>
      <c r="CB1798" s="778"/>
      <c r="CC1798" s="778"/>
      <c r="CD1798" s="778"/>
      <c r="CE1798" s="778"/>
      <c r="CF1798" s="778"/>
      <c r="CG1798" s="778"/>
      <c r="CH1798" s="778"/>
      <c r="CI1798" s="778"/>
      <c r="CJ1798" s="778"/>
      <c r="CK1798" s="778"/>
      <c r="CL1798" s="778"/>
      <c r="CM1798" s="778"/>
      <c r="CN1798" s="778"/>
      <c r="CO1798" s="778"/>
      <c r="CP1798" s="778"/>
      <c r="CQ1798" s="778"/>
      <c r="CR1798" s="778"/>
      <c r="CS1798" s="778"/>
      <c r="CT1798" s="778"/>
      <c r="CU1798" s="778"/>
      <c r="CV1798" s="778"/>
      <c r="CW1798" s="778"/>
      <c r="CX1798" s="778"/>
      <c r="CY1798" s="778"/>
      <c r="CZ1798" s="778"/>
      <c r="DA1798" s="778"/>
      <c r="DB1798" s="778"/>
      <c r="DC1798" s="778"/>
      <c r="DD1798" s="778"/>
      <c r="DE1798" s="778"/>
      <c r="DF1798" s="778"/>
      <c r="DG1798" s="778"/>
      <c r="DH1798" s="778"/>
      <c r="DI1798" s="778"/>
      <c r="DJ1798" s="778"/>
      <c r="DK1798" s="778"/>
      <c r="DL1798" s="778"/>
      <c r="DM1798" s="778"/>
      <c r="DN1798" s="778"/>
      <c r="DO1798" s="778"/>
      <c r="DP1798" s="778"/>
      <c r="DQ1798" s="778"/>
      <c r="DR1798" s="778"/>
      <c r="DS1798" s="778"/>
      <c r="DT1798" s="778"/>
      <c r="DU1798" s="778"/>
      <c r="DV1798" s="778"/>
      <c r="DW1798" s="778"/>
      <c r="DX1798" s="778"/>
      <c r="DY1798" s="778"/>
      <c r="DZ1798" s="778"/>
      <c r="EA1798" s="778"/>
      <c r="EB1798" s="778"/>
      <c r="EC1798" s="778"/>
      <c r="ED1798" s="778"/>
      <c r="EE1798" s="778"/>
      <c r="EF1798" s="778"/>
      <c r="EG1798" s="778"/>
      <c r="EH1798" s="778"/>
      <c r="EI1798" s="778"/>
      <c r="EJ1798" s="778"/>
      <c r="EK1798" s="778"/>
      <c r="EL1798" s="778"/>
      <c r="EM1798" s="778"/>
      <c r="EN1798" s="778"/>
      <c r="EO1798" s="778"/>
      <c r="EP1798" s="778"/>
      <c r="EQ1798" s="778"/>
      <c r="ER1798" s="778"/>
      <c r="ES1798" s="778"/>
      <c r="ET1798" s="778"/>
      <c r="EU1798" s="778"/>
      <c r="EV1798" s="778"/>
      <c r="EW1798" s="778"/>
      <c r="EX1798" s="778"/>
      <c r="EY1798" s="778"/>
      <c r="EZ1798" s="778"/>
      <c r="FA1798" s="778"/>
      <c r="FB1798" s="778"/>
      <c r="FC1798" s="778"/>
      <c r="FD1798" s="778"/>
      <c r="FE1798" s="778"/>
      <c r="FF1798" s="778"/>
      <c r="FG1798" s="778"/>
      <c r="FH1798" s="778"/>
      <c r="FI1798" s="778"/>
      <c r="FJ1798" s="778"/>
      <c r="FK1798" s="778"/>
      <c r="FL1798" s="778"/>
      <c r="FM1798" s="778"/>
      <c r="FN1798" s="778"/>
      <c r="FO1798" s="778"/>
      <c r="FP1798" s="778"/>
      <c r="FQ1798" s="778"/>
      <c r="FR1798" s="778"/>
      <c r="FS1798" s="778"/>
      <c r="FT1798" s="778"/>
      <c r="FU1798" s="778"/>
      <c r="FV1798" s="778"/>
      <c r="FW1798" s="778"/>
      <c r="FX1798" s="778"/>
      <c r="FY1798" s="778"/>
      <c r="FZ1798" s="778"/>
      <c r="GA1798" s="778"/>
      <c r="GB1798" s="778"/>
      <c r="GC1798" s="778"/>
      <c r="GD1798" s="778"/>
      <c r="GE1798" s="778"/>
      <c r="GF1798" s="778"/>
      <c r="GG1798" s="778"/>
      <c r="GH1798" s="778"/>
      <c r="GI1798" s="778"/>
      <c r="GJ1798" s="778"/>
      <c r="GK1798" s="778"/>
      <c r="GL1798" s="778"/>
      <c r="GM1798" s="778"/>
      <c r="GN1798" s="778"/>
      <c r="GO1798" s="778"/>
      <c r="GP1798" s="778"/>
      <c r="GQ1798" s="778"/>
      <c r="GR1798" s="778"/>
      <c r="GS1798" s="778"/>
      <c r="GT1798" s="778"/>
      <c r="GU1798" s="778"/>
      <c r="GV1798" s="778"/>
      <c r="GW1798" s="778"/>
      <c r="GX1798" s="778"/>
      <c r="GY1798" s="778"/>
      <c r="GZ1798" s="778"/>
      <c r="HA1798" s="778"/>
      <c r="HB1798" s="778"/>
      <c r="HC1798" s="778"/>
      <c r="HD1798" s="778"/>
      <c r="HE1798" s="778"/>
      <c r="HF1798" s="778"/>
      <c r="HG1798" s="778"/>
      <c r="HH1798" s="778"/>
    </row>
    <row r="1799" spans="1:216" s="782" customFormat="1">
      <c r="A1799" s="779"/>
      <c r="B1799" s="780"/>
      <c r="C1799" s="780"/>
      <c r="D1799" s="780"/>
      <c r="E1799" s="780"/>
      <c r="F1799" s="780"/>
      <c r="G1799" s="780"/>
      <c r="H1799" s="780"/>
      <c r="I1799" s="780"/>
      <c r="J1799" s="780"/>
      <c r="K1799" s="780"/>
      <c r="L1799" s="780"/>
      <c r="M1799" s="780"/>
      <c r="N1799" s="780"/>
      <c r="O1799" s="780"/>
      <c r="P1799" s="780"/>
      <c r="Q1799" s="781"/>
      <c r="R1799" s="778"/>
      <c r="S1799" s="778"/>
      <c r="T1799" s="778"/>
      <c r="U1799" s="778"/>
      <c r="V1799" s="778"/>
      <c r="W1799" s="778"/>
      <c r="X1799" s="778"/>
      <c r="Y1799" s="778"/>
      <c r="Z1799" s="778"/>
      <c r="AA1799" s="778"/>
      <c r="AB1799" s="778"/>
      <c r="AC1799" s="778"/>
      <c r="AD1799" s="778"/>
      <c r="AE1799" s="778"/>
      <c r="AF1799" s="778"/>
      <c r="AG1799" s="778"/>
      <c r="AH1799" s="778"/>
      <c r="AI1799" s="778"/>
      <c r="AJ1799" s="778"/>
      <c r="AK1799" s="778"/>
      <c r="AL1799" s="778"/>
      <c r="AM1799" s="778"/>
      <c r="AN1799" s="778"/>
      <c r="AO1799" s="778"/>
      <c r="AP1799" s="778"/>
      <c r="AQ1799" s="778"/>
      <c r="AR1799" s="778"/>
      <c r="AS1799" s="778"/>
      <c r="AT1799" s="778"/>
      <c r="AU1799" s="778"/>
      <c r="AV1799" s="778"/>
      <c r="AW1799" s="778"/>
      <c r="AX1799" s="778"/>
      <c r="AY1799" s="778"/>
      <c r="AZ1799" s="778"/>
      <c r="BA1799" s="778"/>
      <c r="BB1799" s="778"/>
      <c r="BC1799" s="778"/>
      <c r="BD1799" s="778"/>
      <c r="BE1799" s="778"/>
      <c r="BF1799" s="778"/>
      <c r="BG1799" s="778"/>
      <c r="BH1799" s="778"/>
      <c r="BI1799" s="778"/>
      <c r="BJ1799" s="778"/>
      <c r="BK1799" s="778"/>
      <c r="BL1799" s="778"/>
      <c r="BM1799" s="778"/>
      <c r="BN1799" s="778"/>
      <c r="BO1799" s="778"/>
      <c r="BP1799" s="778"/>
      <c r="BQ1799" s="778"/>
      <c r="BR1799" s="778"/>
      <c r="BS1799" s="778"/>
      <c r="BT1799" s="778"/>
      <c r="BU1799" s="778"/>
      <c r="BV1799" s="778"/>
      <c r="BW1799" s="778"/>
      <c r="BX1799" s="778"/>
      <c r="BY1799" s="778"/>
      <c r="BZ1799" s="778"/>
      <c r="CA1799" s="778"/>
      <c r="CB1799" s="778"/>
      <c r="CC1799" s="778"/>
      <c r="CD1799" s="778"/>
      <c r="CE1799" s="778"/>
      <c r="CF1799" s="778"/>
      <c r="CG1799" s="778"/>
      <c r="CH1799" s="778"/>
      <c r="CI1799" s="778"/>
      <c r="CJ1799" s="778"/>
      <c r="CK1799" s="778"/>
      <c r="CL1799" s="778"/>
      <c r="CM1799" s="778"/>
      <c r="CN1799" s="778"/>
      <c r="CO1799" s="778"/>
      <c r="CP1799" s="778"/>
      <c r="CQ1799" s="778"/>
      <c r="CR1799" s="778"/>
      <c r="CS1799" s="778"/>
      <c r="CT1799" s="778"/>
      <c r="CU1799" s="778"/>
      <c r="CV1799" s="778"/>
      <c r="CW1799" s="778"/>
      <c r="CX1799" s="778"/>
      <c r="CY1799" s="778"/>
      <c r="CZ1799" s="778"/>
      <c r="DA1799" s="778"/>
      <c r="DB1799" s="778"/>
      <c r="DC1799" s="778"/>
      <c r="DD1799" s="778"/>
      <c r="DE1799" s="778"/>
      <c r="DF1799" s="778"/>
      <c r="DG1799" s="778"/>
      <c r="DH1799" s="778"/>
      <c r="DI1799" s="778"/>
      <c r="DJ1799" s="778"/>
      <c r="DK1799" s="778"/>
      <c r="DL1799" s="778"/>
      <c r="DM1799" s="778"/>
      <c r="DN1799" s="778"/>
      <c r="DO1799" s="778"/>
      <c r="DP1799" s="778"/>
      <c r="DQ1799" s="778"/>
      <c r="DR1799" s="778"/>
      <c r="DS1799" s="778"/>
      <c r="DT1799" s="778"/>
      <c r="DU1799" s="778"/>
      <c r="DV1799" s="778"/>
      <c r="DW1799" s="778"/>
      <c r="DX1799" s="778"/>
      <c r="DY1799" s="778"/>
      <c r="DZ1799" s="778"/>
      <c r="EA1799" s="778"/>
      <c r="EB1799" s="778"/>
      <c r="EC1799" s="778"/>
      <c r="ED1799" s="778"/>
      <c r="EE1799" s="778"/>
      <c r="EF1799" s="778"/>
      <c r="EG1799" s="778"/>
      <c r="EH1799" s="778"/>
      <c r="EI1799" s="778"/>
      <c r="EJ1799" s="778"/>
      <c r="EK1799" s="778"/>
      <c r="EL1799" s="778"/>
      <c r="EM1799" s="778"/>
      <c r="EN1799" s="778"/>
      <c r="EO1799" s="778"/>
      <c r="EP1799" s="778"/>
      <c r="EQ1799" s="778"/>
      <c r="ER1799" s="778"/>
      <c r="ES1799" s="778"/>
      <c r="ET1799" s="778"/>
      <c r="EU1799" s="778"/>
      <c r="EV1799" s="778"/>
      <c r="EW1799" s="778"/>
      <c r="EX1799" s="778"/>
      <c r="EY1799" s="778"/>
      <c r="EZ1799" s="778"/>
      <c r="FA1799" s="778"/>
      <c r="FB1799" s="778"/>
      <c r="FC1799" s="778"/>
      <c r="FD1799" s="778"/>
      <c r="FE1799" s="778"/>
      <c r="FF1799" s="778"/>
      <c r="FG1799" s="778"/>
      <c r="FH1799" s="778"/>
      <c r="FI1799" s="778"/>
      <c r="FJ1799" s="778"/>
      <c r="FK1799" s="778"/>
      <c r="FL1799" s="778"/>
      <c r="FM1799" s="778"/>
      <c r="FN1799" s="778"/>
      <c r="FO1799" s="778"/>
      <c r="FP1799" s="778"/>
      <c r="FQ1799" s="778"/>
      <c r="FR1799" s="778"/>
      <c r="FS1799" s="778"/>
      <c r="FT1799" s="778"/>
      <c r="FU1799" s="778"/>
      <c r="FV1799" s="778"/>
      <c r="FW1799" s="778"/>
      <c r="FX1799" s="778"/>
      <c r="FY1799" s="778"/>
      <c r="FZ1799" s="778"/>
      <c r="GA1799" s="778"/>
      <c r="GB1799" s="778"/>
      <c r="GC1799" s="778"/>
      <c r="GD1799" s="778"/>
      <c r="GE1799" s="778"/>
      <c r="GF1799" s="778"/>
      <c r="GG1799" s="778"/>
      <c r="GH1799" s="778"/>
      <c r="GI1799" s="778"/>
      <c r="GJ1799" s="778"/>
      <c r="GK1799" s="778"/>
      <c r="GL1799" s="778"/>
      <c r="GM1799" s="778"/>
      <c r="GN1799" s="778"/>
      <c r="GO1799" s="778"/>
      <c r="GP1799" s="778"/>
      <c r="GQ1799" s="778"/>
      <c r="GR1799" s="778"/>
      <c r="GS1799" s="778"/>
      <c r="GT1799" s="778"/>
      <c r="GU1799" s="778"/>
      <c r="GV1799" s="778"/>
      <c r="GW1799" s="778"/>
      <c r="GX1799" s="778"/>
      <c r="GY1799" s="778"/>
      <c r="GZ1799" s="778"/>
      <c r="HA1799" s="778"/>
      <c r="HB1799" s="778"/>
      <c r="HC1799" s="778"/>
      <c r="HD1799" s="778"/>
      <c r="HE1799" s="778"/>
      <c r="HF1799" s="778"/>
      <c r="HG1799" s="778"/>
      <c r="HH1799" s="778"/>
    </row>
    <row r="1800" spans="1:216" s="782" customFormat="1">
      <c r="A1800" s="779"/>
      <c r="B1800" s="780"/>
      <c r="C1800" s="780"/>
      <c r="D1800" s="780"/>
      <c r="E1800" s="780"/>
      <c r="F1800" s="780"/>
      <c r="G1800" s="780"/>
      <c r="H1800" s="780"/>
      <c r="I1800" s="780"/>
      <c r="J1800" s="780"/>
      <c r="K1800" s="780"/>
      <c r="L1800" s="780"/>
      <c r="M1800" s="780"/>
      <c r="N1800" s="780"/>
      <c r="O1800" s="780"/>
      <c r="P1800" s="780"/>
      <c r="Q1800" s="781"/>
      <c r="R1800" s="778"/>
      <c r="S1800" s="778"/>
      <c r="T1800" s="778"/>
      <c r="U1800" s="778"/>
      <c r="V1800" s="778"/>
      <c r="W1800" s="778"/>
      <c r="X1800" s="778"/>
      <c r="Y1800" s="778"/>
      <c r="Z1800" s="778"/>
      <c r="AA1800" s="778"/>
      <c r="AB1800" s="778"/>
      <c r="AC1800" s="778"/>
      <c r="AD1800" s="778"/>
      <c r="AE1800" s="778"/>
      <c r="AF1800" s="778"/>
      <c r="AG1800" s="778"/>
      <c r="AH1800" s="778"/>
      <c r="AI1800" s="778"/>
      <c r="AJ1800" s="778"/>
      <c r="AK1800" s="778"/>
      <c r="AL1800" s="778"/>
      <c r="AM1800" s="778"/>
      <c r="AN1800" s="778"/>
      <c r="AO1800" s="778"/>
      <c r="AP1800" s="778"/>
      <c r="AQ1800" s="778"/>
      <c r="AR1800" s="778"/>
      <c r="AS1800" s="778"/>
      <c r="AT1800" s="778"/>
      <c r="AU1800" s="778"/>
      <c r="AV1800" s="778"/>
      <c r="AW1800" s="778"/>
      <c r="AX1800" s="778"/>
      <c r="AY1800" s="778"/>
      <c r="AZ1800" s="778"/>
      <c r="BA1800" s="778"/>
      <c r="BB1800" s="778"/>
      <c r="BC1800" s="778"/>
      <c r="BD1800" s="778"/>
      <c r="BE1800" s="778"/>
      <c r="BF1800" s="778"/>
      <c r="BG1800" s="778"/>
      <c r="BH1800" s="778"/>
      <c r="BI1800" s="778"/>
      <c r="BJ1800" s="778"/>
      <c r="BK1800" s="778"/>
      <c r="BL1800" s="778"/>
      <c r="BM1800" s="778"/>
      <c r="BN1800" s="778"/>
      <c r="BO1800" s="778"/>
      <c r="BP1800" s="778"/>
      <c r="BQ1800" s="778"/>
      <c r="BR1800" s="778"/>
      <c r="BS1800" s="778"/>
      <c r="BT1800" s="778"/>
      <c r="BU1800" s="778"/>
      <c r="BV1800" s="778"/>
      <c r="BW1800" s="778"/>
      <c r="BX1800" s="778"/>
      <c r="BY1800" s="778"/>
      <c r="BZ1800" s="778"/>
      <c r="CA1800" s="778"/>
      <c r="CB1800" s="778"/>
      <c r="CC1800" s="778"/>
      <c r="CD1800" s="778"/>
      <c r="CE1800" s="778"/>
      <c r="CF1800" s="778"/>
      <c r="CG1800" s="778"/>
      <c r="CH1800" s="778"/>
      <c r="CI1800" s="778"/>
      <c r="CJ1800" s="778"/>
      <c r="CK1800" s="778"/>
      <c r="CL1800" s="778"/>
      <c r="CM1800" s="778"/>
      <c r="CN1800" s="778"/>
      <c r="CO1800" s="778"/>
      <c r="CP1800" s="778"/>
      <c r="CQ1800" s="778"/>
      <c r="CR1800" s="778"/>
      <c r="CS1800" s="778"/>
      <c r="CT1800" s="778"/>
      <c r="CU1800" s="778"/>
      <c r="CV1800" s="778"/>
      <c r="CW1800" s="778"/>
      <c r="CX1800" s="778"/>
      <c r="CY1800" s="778"/>
      <c r="CZ1800" s="778"/>
      <c r="DA1800" s="778"/>
      <c r="DB1800" s="778"/>
      <c r="DC1800" s="778"/>
      <c r="DD1800" s="778"/>
      <c r="DE1800" s="778"/>
      <c r="DF1800" s="778"/>
      <c r="DG1800" s="778"/>
      <c r="DH1800" s="778"/>
      <c r="DI1800" s="778"/>
      <c r="DJ1800" s="778"/>
      <c r="DK1800" s="778"/>
      <c r="DL1800" s="778"/>
      <c r="DM1800" s="778"/>
      <c r="DN1800" s="778"/>
      <c r="DO1800" s="778"/>
      <c r="DP1800" s="778"/>
      <c r="DQ1800" s="778"/>
      <c r="DR1800" s="778"/>
      <c r="DS1800" s="778"/>
      <c r="DT1800" s="778"/>
      <c r="DU1800" s="778"/>
      <c r="DV1800" s="778"/>
      <c r="DW1800" s="778"/>
      <c r="DX1800" s="778"/>
      <c r="DY1800" s="778"/>
      <c r="DZ1800" s="778"/>
      <c r="EA1800" s="778"/>
      <c r="EB1800" s="778"/>
      <c r="EC1800" s="778"/>
      <c r="ED1800" s="778"/>
      <c r="EE1800" s="778"/>
      <c r="EF1800" s="778"/>
      <c r="EG1800" s="778"/>
      <c r="EH1800" s="778"/>
      <c r="EI1800" s="778"/>
      <c r="EJ1800" s="778"/>
      <c r="EK1800" s="778"/>
      <c r="EL1800" s="778"/>
      <c r="EM1800" s="778"/>
      <c r="EN1800" s="778"/>
      <c r="EO1800" s="778"/>
      <c r="EP1800" s="778"/>
      <c r="EQ1800" s="778"/>
      <c r="ER1800" s="778"/>
      <c r="ES1800" s="778"/>
      <c r="ET1800" s="778"/>
      <c r="EU1800" s="778"/>
      <c r="EV1800" s="778"/>
      <c r="EW1800" s="778"/>
      <c r="EX1800" s="778"/>
      <c r="EY1800" s="778"/>
      <c r="EZ1800" s="778"/>
      <c r="FA1800" s="778"/>
      <c r="FB1800" s="778"/>
      <c r="FC1800" s="778"/>
      <c r="FD1800" s="778"/>
      <c r="FE1800" s="778"/>
      <c r="FF1800" s="778"/>
      <c r="FG1800" s="778"/>
      <c r="FH1800" s="778"/>
      <c r="FI1800" s="778"/>
      <c r="FJ1800" s="778"/>
      <c r="FK1800" s="778"/>
      <c r="FL1800" s="778"/>
      <c r="FM1800" s="778"/>
      <c r="FN1800" s="778"/>
      <c r="FO1800" s="778"/>
      <c r="FP1800" s="778"/>
      <c r="FQ1800" s="778"/>
      <c r="FR1800" s="778"/>
      <c r="FS1800" s="778"/>
      <c r="FT1800" s="778"/>
      <c r="FU1800" s="778"/>
      <c r="FV1800" s="778"/>
      <c r="FW1800" s="778"/>
      <c r="FX1800" s="778"/>
      <c r="FY1800" s="778"/>
      <c r="FZ1800" s="778"/>
      <c r="GA1800" s="778"/>
      <c r="GB1800" s="778"/>
      <c r="GC1800" s="778"/>
      <c r="GD1800" s="778"/>
      <c r="GE1800" s="778"/>
      <c r="GF1800" s="778"/>
      <c r="GG1800" s="778"/>
      <c r="GH1800" s="778"/>
      <c r="GI1800" s="778"/>
      <c r="GJ1800" s="778"/>
      <c r="GK1800" s="778"/>
      <c r="GL1800" s="778"/>
      <c r="GM1800" s="778"/>
      <c r="GN1800" s="778"/>
      <c r="GO1800" s="778"/>
      <c r="GP1800" s="778"/>
      <c r="GQ1800" s="778"/>
      <c r="GR1800" s="778"/>
      <c r="GS1800" s="778"/>
      <c r="GT1800" s="778"/>
      <c r="GU1800" s="778"/>
      <c r="GV1800" s="778"/>
      <c r="GW1800" s="778"/>
      <c r="GX1800" s="778"/>
      <c r="GY1800" s="778"/>
      <c r="GZ1800" s="778"/>
      <c r="HA1800" s="778"/>
      <c r="HB1800" s="778"/>
      <c r="HC1800" s="778"/>
      <c r="HD1800" s="778"/>
      <c r="HE1800" s="778"/>
      <c r="HF1800" s="778"/>
      <c r="HG1800" s="778"/>
      <c r="HH1800" s="778"/>
    </row>
    <row r="1801" spans="1:216" s="782" customFormat="1">
      <c r="A1801" s="779"/>
      <c r="B1801" s="780"/>
      <c r="C1801" s="780"/>
      <c r="D1801" s="780"/>
      <c r="E1801" s="780"/>
      <c r="F1801" s="780"/>
      <c r="G1801" s="780"/>
      <c r="H1801" s="780"/>
      <c r="I1801" s="780"/>
      <c r="J1801" s="780"/>
      <c r="K1801" s="780"/>
      <c r="L1801" s="780"/>
      <c r="M1801" s="780"/>
      <c r="N1801" s="780"/>
      <c r="O1801" s="780"/>
      <c r="P1801" s="780"/>
      <c r="Q1801" s="781"/>
      <c r="R1801" s="778"/>
      <c r="S1801" s="778"/>
      <c r="T1801" s="778"/>
      <c r="U1801" s="778"/>
      <c r="V1801" s="778"/>
      <c r="W1801" s="778"/>
      <c r="X1801" s="778"/>
      <c r="Y1801" s="778"/>
      <c r="Z1801" s="778"/>
      <c r="AA1801" s="778"/>
      <c r="AB1801" s="778"/>
      <c r="AC1801" s="778"/>
      <c r="AD1801" s="778"/>
      <c r="AE1801" s="778"/>
      <c r="AF1801" s="778"/>
      <c r="AG1801" s="778"/>
      <c r="AH1801" s="778"/>
      <c r="AI1801" s="778"/>
      <c r="AJ1801" s="778"/>
      <c r="AK1801" s="778"/>
      <c r="AL1801" s="778"/>
      <c r="AM1801" s="778"/>
      <c r="AN1801" s="778"/>
      <c r="AO1801" s="778"/>
      <c r="AP1801" s="778"/>
      <c r="AQ1801" s="778"/>
      <c r="AR1801" s="778"/>
      <c r="AS1801" s="778"/>
      <c r="AT1801" s="778"/>
      <c r="AU1801" s="778"/>
      <c r="AV1801" s="778"/>
      <c r="AW1801" s="778"/>
      <c r="AX1801" s="778"/>
      <c r="AY1801" s="778"/>
      <c r="AZ1801" s="778"/>
      <c r="BA1801" s="778"/>
      <c r="BB1801" s="778"/>
      <c r="BC1801" s="778"/>
      <c r="BD1801" s="778"/>
      <c r="BE1801" s="778"/>
      <c r="BF1801" s="778"/>
      <c r="BG1801" s="778"/>
      <c r="BH1801" s="778"/>
      <c r="BI1801" s="778"/>
      <c r="BJ1801" s="778"/>
      <c r="BK1801" s="778"/>
      <c r="BL1801" s="778"/>
      <c r="BM1801" s="778"/>
      <c r="BN1801" s="778"/>
      <c r="BO1801" s="778"/>
      <c r="BP1801" s="778"/>
      <c r="BQ1801" s="778"/>
      <c r="BR1801" s="778"/>
      <c r="BS1801" s="778"/>
      <c r="BT1801" s="778"/>
      <c r="BU1801" s="778"/>
      <c r="BV1801" s="778"/>
      <c r="BW1801" s="778"/>
      <c r="BX1801" s="778"/>
      <c r="BY1801" s="778"/>
      <c r="BZ1801" s="778"/>
      <c r="CA1801" s="778"/>
      <c r="CB1801" s="778"/>
      <c r="CC1801" s="778"/>
      <c r="CD1801" s="778"/>
      <c r="CE1801" s="778"/>
      <c r="CF1801" s="778"/>
      <c r="CG1801" s="778"/>
      <c r="CH1801" s="778"/>
      <c r="CI1801" s="778"/>
      <c r="CJ1801" s="778"/>
      <c r="CK1801" s="778"/>
      <c r="CL1801" s="778"/>
      <c r="CM1801" s="778"/>
      <c r="CN1801" s="778"/>
      <c r="CO1801" s="778"/>
      <c r="CP1801" s="778"/>
      <c r="CQ1801" s="778"/>
      <c r="CR1801" s="778"/>
      <c r="CS1801" s="778"/>
      <c r="CT1801" s="778"/>
      <c r="CU1801" s="778"/>
      <c r="CV1801" s="778"/>
      <c r="CW1801" s="778"/>
      <c r="CX1801" s="778"/>
      <c r="CY1801" s="778"/>
      <c r="CZ1801" s="778"/>
      <c r="DA1801" s="778"/>
      <c r="DB1801" s="778"/>
      <c r="DC1801" s="778"/>
      <c r="DD1801" s="778"/>
      <c r="DE1801" s="778"/>
      <c r="DF1801" s="778"/>
      <c r="DG1801" s="778"/>
      <c r="DH1801" s="778"/>
      <c r="DI1801" s="778"/>
      <c r="DJ1801" s="778"/>
      <c r="DK1801" s="778"/>
      <c r="DL1801" s="778"/>
      <c r="DM1801" s="778"/>
      <c r="DN1801" s="778"/>
      <c r="DO1801" s="778"/>
      <c r="DP1801" s="778"/>
      <c r="DQ1801" s="778"/>
      <c r="DR1801" s="778"/>
      <c r="DS1801" s="778"/>
      <c r="DT1801" s="778"/>
      <c r="DU1801" s="778"/>
      <c r="DV1801" s="778"/>
      <c r="DW1801" s="778"/>
      <c r="DX1801" s="778"/>
      <c r="DY1801" s="778"/>
      <c r="DZ1801" s="778"/>
      <c r="EA1801" s="778"/>
      <c r="EB1801" s="778"/>
      <c r="EC1801" s="778"/>
      <c r="ED1801" s="778"/>
      <c r="EE1801" s="778"/>
      <c r="EF1801" s="778"/>
      <c r="EG1801" s="778"/>
      <c r="EH1801" s="778"/>
      <c r="EI1801" s="778"/>
      <c r="EJ1801" s="778"/>
      <c r="EK1801" s="778"/>
      <c r="EL1801" s="778"/>
      <c r="EM1801" s="778"/>
      <c r="EN1801" s="778"/>
      <c r="EO1801" s="778"/>
      <c r="EP1801" s="778"/>
      <c r="EQ1801" s="778"/>
      <c r="ER1801" s="778"/>
      <c r="ES1801" s="778"/>
      <c r="ET1801" s="778"/>
      <c r="EU1801" s="778"/>
      <c r="EV1801" s="778"/>
      <c r="EW1801" s="778"/>
      <c r="EX1801" s="778"/>
      <c r="EY1801" s="778"/>
      <c r="EZ1801" s="778"/>
      <c r="FA1801" s="778"/>
      <c r="FB1801" s="778"/>
      <c r="FC1801" s="778"/>
      <c r="FD1801" s="778"/>
      <c r="FE1801" s="778"/>
      <c r="FF1801" s="778"/>
      <c r="FG1801" s="778"/>
      <c r="FH1801" s="778"/>
      <c r="FI1801" s="778"/>
      <c r="FJ1801" s="778"/>
      <c r="FK1801" s="778"/>
      <c r="FL1801" s="778"/>
      <c r="FM1801" s="778"/>
      <c r="FN1801" s="778"/>
      <c r="FO1801" s="778"/>
      <c r="FP1801" s="778"/>
      <c r="FQ1801" s="778"/>
      <c r="FR1801" s="778"/>
      <c r="FS1801" s="778"/>
      <c r="FT1801" s="778"/>
      <c r="FU1801" s="778"/>
      <c r="FV1801" s="778"/>
      <c r="FW1801" s="778"/>
      <c r="FX1801" s="778"/>
      <c r="FY1801" s="778"/>
      <c r="FZ1801" s="778"/>
      <c r="GA1801" s="778"/>
      <c r="GB1801" s="778"/>
      <c r="GC1801" s="778"/>
      <c r="GD1801" s="778"/>
      <c r="GE1801" s="778"/>
      <c r="GF1801" s="778"/>
      <c r="GG1801" s="778"/>
      <c r="GH1801" s="778"/>
      <c r="GI1801" s="778"/>
      <c r="GJ1801" s="778"/>
      <c r="GK1801" s="778"/>
      <c r="GL1801" s="778"/>
      <c r="GM1801" s="778"/>
      <c r="GN1801" s="778"/>
      <c r="GO1801" s="778"/>
      <c r="GP1801" s="778"/>
      <c r="GQ1801" s="778"/>
      <c r="GR1801" s="778"/>
      <c r="GS1801" s="778"/>
      <c r="GT1801" s="778"/>
      <c r="GU1801" s="778"/>
      <c r="GV1801" s="778"/>
      <c r="GW1801" s="778"/>
      <c r="GX1801" s="778"/>
      <c r="GY1801" s="778"/>
      <c r="GZ1801" s="778"/>
      <c r="HA1801" s="778"/>
      <c r="HB1801" s="778"/>
      <c r="HC1801" s="778"/>
      <c r="HD1801" s="778"/>
      <c r="HE1801" s="778"/>
      <c r="HF1801" s="778"/>
      <c r="HG1801" s="778"/>
      <c r="HH1801" s="778"/>
    </row>
    <row r="1802" spans="1:216" s="782" customFormat="1">
      <c r="A1802" s="779"/>
      <c r="B1802" s="780"/>
      <c r="C1802" s="780"/>
      <c r="D1802" s="780"/>
      <c r="E1802" s="780"/>
      <c r="F1802" s="780"/>
      <c r="G1802" s="780"/>
      <c r="H1802" s="780"/>
      <c r="I1802" s="780"/>
      <c r="J1802" s="780"/>
      <c r="K1802" s="780"/>
      <c r="L1802" s="780"/>
      <c r="M1802" s="780"/>
      <c r="N1802" s="780"/>
      <c r="O1802" s="780"/>
      <c r="P1802" s="780"/>
      <c r="Q1802" s="781"/>
      <c r="R1802" s="778"/>
      <c r="S1802" s="778"/>
      <c r="T1802" s="778"/>
      <c r="U1802" s="778"/>
      <c r="V1802" s="778"/>
      <c r="W1802" s="778"/>
      <c r="X1802" s="778"/>
      <c r="Y1802" s="778"/>
      <c r="Z1802" s="778"/>
      <c r="AA1802" s="778"/>
      <c r="AB1802" s="778"/>
      <c r="AC1802" s="778"/>
      <c r="AD1802" s="778"/>
      <c r="AE1802" s="778"/>
      <c r="AF1802" s="778"/>
      <c r="AG1802" s="778"/>
      <c r="AH1802" s="778"/>
      <c r="AI1802" s="778"/>
      <c r="AJ1802" s="778"/>
      <c r="AK1802" s="778"/>
      <c r="AL1802" s="778"/>
      <c r="AM1802" s="778"/>
      <c r="AN1802" s="778"/>
      <c r="AO1802" s="778"/>
      <c r="AP1802" s="778"/>
      <c r="AQ1802" s="778"/>
      <c r="AR1802" s="778"/>
      <c r="AS1802" s="778"/>
      <c r="AT1802" s="778"/>
      <c r="AU1802" s="778"/>
      <c r="AV1802" s="778"/>
      <c r="AW1802" s="778"/>
      <c r="AX1802" s="778"/>
      <c r="AY1802" s="778"/>
      <c r="AZ1802" s="778"/>
      <c r="BA1802" s="778"/>
      <c r="BB1802" s="778"/>
      <c r="BC1802" s="778"/>
      <c r="BD1802" s="778"/>
      <c r="BE1802" s="778"/>
      <c r="BF1802" s="778"/>
      <c r="BG1802" s="778"/>
      <c r="BH1802" s="778"/>
      <c r="BI1802" s="778"/>
      <c r="BJ1802" s="778"/>
      <c r="BK1802" s="778"/>
      <c r="BL1802" s="778"/>
      <c r="BM1802" s="778"/>
      <c r="BN1802" s="778"/>
      <c r="BO1802" s="778"/>
      <c r="BP1802" s="778"/>
      <c r="BQ1802" s="778"/>
      <c r="BR1802" s="778"/>
      <c r="BS1802" s="778"/>
      <c r="BT1802" s="778"/>
      <c r="BU1802" s="778"/>
      <c r="BV1802" s="778"/>
      <c r="BW1802" s="778"/>
      <c r="BX1802" s="778"/>
      <c r="BY1802" s="778"/>
      <c r="BZ1802" s="778"/>
      <c r="CA1802" s="778"/>
      <c r="CB1802" s="778"/>
      <c r="CC1802" s="778"/>
      <c r="CD1802" s="778"/>
      <c r="CE1802" s="778"/>
      <c r="CF1802" s="778"/>
      <c r="CG1802" s="778"/>
      <c r="CH1802" s="778"/>
      <c r="CI1802" s="778"/>
      <c r="CJ1802" s="778"/>
      <c r="CK1802" s="778"/>
      <c r="CL1802" s="778"/>
      <c r="CM1802" s="778"/>
      <c r="CN1802" s="778"/>
      <c r="CO1802" s="778"/>
      <c r="CP1802" s="778"/>
      <c r="CQ1802" s="778"/>
      <c r="CR1802" s="778"/>
      <c r="CS1802" s="778"/>
      <c r="CT1802" s="778"/>
      <c r="CU1802" s="778"/>
      <c r="CV1802" s="778"/>
      <c r="CW1802" s="778"/>
      <c r="CX1802" s="778"/>
      <c r="CY1802" s="778"/>
      <c r="CZ1802" s="778"/>
      <c r="DA1802" s="778"/>
      <c r="DB1802" s="778"/>
      <c r="DC1802" s="778"/>
      <c r="DD1802" s="778"/>
      <c r="DE1802" s="778"/>
      <c r="DF1802" s="778"/>
      <c r="DG1802" s="778"/>
      <c r="DH1802" s="778"/>
      <c r="DI1802" s="778"/>
      <c r="DJ1802" s="778"/>
      <c r="DK1802" s="778"/>
      <c r="DL1802" s="778"/>
      <c r="DM1802" s="778"/>
      <c r="DN1802" s="778"/>
      <c r="DO1802" s="778"/>
      <c r="DP1802" s="778"/>
      <c r="DQ1802" s="778"/>
      <c r="DR1802" s="778"/>
      <c r="DS1802" s="778"/>
      <c r="DT1802" s="778"/>
      <c r="DU1802" s="778"/>
      <c r="DV1802" s="778"/>
      <c r="DW1802" s="778"/>
      <c r="DX1802" s="778"/>
      <c r="DY1802" s="778"/>
      <c r="DZ1802" s="778"/>
      <c r="EA1802" s="778"/>
      <c r="EB1802" s="778"/>
      <c r="EC1802" s="778"/>
      <c r="ED1802" s="778"/>
      <c r="EE1802" s="778"/>
      <c r="EF1802" s="778"/>
      <c r="EG1802" s="778"/>
      <c r="EH1802" s="778"/>
      <c r="EI1802" s="778"/>
      <c r="EJ1802" s="778"/>
      <c r="EK1802" s="778"/>
      <c r="EL1802" s="778"/>
      <c r="EM1802" s="778"/>
      <c r="EN1802" s="778"/>
      <c r="EO1802" s="778"/>
      <c r="EP1802" s="778"/>
      <c r="EQ1802" s="778"/>
      <c r="ER1802" s="778"/>
      <c r="ES1802" s="778"/>
      <c r="ET1802" s="778"/>
      <c r="EU1802" s="778"/>
      <c r="EV1802" s="778"/>
      <c r="EW1802" s="778"/>
      <c r="EX1802" s="778"/>
      <c r="EY1802" s="778"/>
      <c r="EZ1802" s="778"/>
      <c r="FA1802" s="778"/>
      <c r="FB1802" s="778"/>
      <c r="FC1802" s="778"/>
      <c r="FD1802" s="778"/>
      <c r="FE1802" s="778"/>
      <c r="FF1802" s="778"/>
      <c r="FG1802" s="778"/>
      <c r="FH1802" s="778"/>
      <c r="FI1802" s="778"/>
      <c r="FJ1802" s="778"/>
      <c r="FK1802" s="778"/>
      <c r="FL1802" s="778"/>
      <c r="FM1802" s="778"/>
      <c r="FN1802" s="778"/>
      <c r="FO1802" s="778"/>
      <c r="FP1802" s="778"/>
      <c r="FQ1802" s="778"/>
      <c r="FR1802" s="778"/>
      <c r="FS1802" s="778"/>
      <c r="FT1802" s="778"/>
      <c r="FU1802" s="778"/>
      <c r="FV1802" s="778"/>
      <c r="FW1802" s="778"/>
      <c r="FX1802" s="778"/>
      <c r="FY1802" s="778"/>
      <c r="FZ1802" s="778"/>
      <c r="GA1802" s="778"/>
      <c r="GB1802" s="778"/>
      <c r="GC1802" s="778"/>
      <c r="GD1802" s="778"/>
      <c r="GE1802" s="778"/>
      <c r="GF1802" s="778"/>
      <c r="GG1802" s="778"/>
      <c r="GH1802" s="778"/>
      <c r="GI1802" s="778"/>
      <c r="GJ1802" s="778"/>
      <c r="GK1802" s="778"/>
      <c r="GL1802" s="778"/>
      <c r="GM1802" s="778"/>
      <c r="GN1802" s="778"/>
      <c r="GO1802" s="778"/>
      <c r="GP1802" s="778"/>
      <c r="GQ1802" s="778"/>
      <c r="GR1802" s="778"/>
      <c r="GS1802" s="778"/>
      <c r="GT1802" s="778"/>
      <c r="GU1802" s="778"/>
      <c r="GV1802" s="778"/>
      <c r="GW1802" s="778"/>
      <c r="GX1802" s="778"/>
      <c r="GY1802" s="778"/>
      <c r="GZ1802" s="778"/>
      <c r="HA1802" s="778"/>
      <c r="HB1802" s="778"/>
      <c r="HC1802" s="778"/>
      <c r="HD1802" s="778"/>
      <c r="HE1802" s="778"/>
      <c r="HF1802" s="778"/>
      <c r="HG1802" s="778"/>
      <c r="HH1802" s="778"/>
    </row>
    <row r="1803" spans="1:216" s="782" customFormat="1">
      <c r="A1803" s="779"/>
      <c r="B1803" s="780"/>
      <c r="C1803" s="780"/>
      <c r="D1803" s="780"/>
      <c r="E1803" s="780"/>
      <c r="F1803" s="780"/>
      <c r="G1803" s="780"/>
      <c r="H1803" s="780"/>
      <c r="I1803" s="780"/>
      <c r="J1803" s="780"/>
      <c r="K1803" s="780"/>
      <c r="L1803" s="780"/>
      <c r="M1803" s="780"/>
      <c r="N1803" s="780"/>
      <c r="O1803" s="780"/>
      <c r="P1803" s="780"/>
      <c r="Q1803" s="781"/>
      <c r="R1803" s="778"/>
      <c r="S1803" s="778"/>
      <c r="T1803" s="778"/>
      <c r="U1803" s="778"/>
      <c r="V1803" s="778"/>
      <c r="W1803" s="778"/>
      <c r="X1803" s="778"/>
      <c r="Y1803" s="778"/>
      <c r="Z1803" s="778"/>
      <c r="AA1803" s="778"/>
      <c r="AB1803" s="778"/>
      <c r="AC1803" s="778"/>
      <c r="AD1803" s="778"/>
      <c r="AE1803" s="778"/>
      <c r="AF1803" s="778"/>
      <c r="AG1803" s="778"/>
      <c r="AH1803" s="778"/>
      <c r="AI1803" s="778"/>
      <c r="AJ1803" s="778"/>
      <c r="AK1803" s="778"/>
      <c r="AL1803" s="778"/>
      <c r="AM1803" s="778"/>
      <c r="AN1803" s="778"/>
      <c r="AO1803" s="778"/>
      <c r="AP1803" s="778"/>
      <c r="AQ1803" s="778"/>
      <c r="AR1803" s="778"/>
      <c r="AS1803" s="778"/>
      <c r="AT1803" s="778"/>
      <c r="AU1803" s="778"/>
      <c r="AV1803" s="778"/>
      <c r="AW1803" s="778"/>
      <c r="AX1803" s="778"/>
      <c r="AY1803" s="778"/>
      <c r="AZ1803" s="778"/>
      <c r="BA1803" s="778"/>
      <c r="BB1803" s="778"/>
      <c r="BC1803" s="778"/>
      <c r="BD1803" s="778"/>
      <c r="BE1803" s="778"/>
      <c r="BF1803" s="778"/>
      <c r="BG1803" s="778"/>
      <c r="BH1803" s="778"/>
      <c r="BI1803" s="778"/>
      <c r="BJ1803" s="778"/>
      <c r="BK1803" s="778"/>
      <c r="BL1803" s="778"/>
      <c r="BM1803" s="778"/>
      <c r="BN1803" s="778"/>
      <c r="BO1803" s="778"/>
      <c r="BP1803" s="778"/>
      <c r="BQ1803" s="778"/>
      <c r="BR1803" s="778"/>
      <c r="BS1803" s="778"/>
      <c r="BT1803" s="778"/>
      <c r="BU1803" s="778"/>
      <c r="BV1803" s="778"/>
      <c r="BW1803" s="778"/>
      <c r="BX1803" s="778"/>
      <c r="BY1803" s="778"/>
      <c r="BZ1803" s="778"/>
      <c r="CA1803" s="778"/>
      <c r="CB1803" s="778"/>
      <c r="CC1803" s="778"/>
      <c r="CD1803" s="778"/>
      <c r="CE1803" s="778"/>
      <c r="CF1803" s="778"/>
      <c r="CG1803" s="778"/>
      <c r="CH1803" s="778"/>
      <c r="CI1803" s="778"/>
      <c r="CJ1803" s="778"/>
      <c r="CK1803" s="778"/>
      <c r="CL1803" s="778"/>
      <c r="CM1803" s="778"/>
      <c r="CN1803" s="778"/>
      <c r="CO1803" s="778"/>
      <c r="CP1803" s="778"/>
      <c r="CQ1803" s="778"/>
      <c r="CR1803" s="778"/>
      <c r="CS1803" s="778"/>
      <c r="CT1803" s="778"/>
      <c r="CU1803" s="778"/>
      <c r="CV1803" s="778"/>
      <c r="CW1803" s="778"/>
      <c r="CX1803" s="778"/>
      <c r="CY1803" s="778"/>
      <c r="CZ1803" s="778"/>
      <c r="DA1803" s="778"/>
      <c r="DB1803" s="778"/>
      <c r="DC1803" s="778"/>
      <c r="DD1803" s="778"/>
      <c r="DE1803" s="778"/>
      <c r="DF1803" s="778"/>
      <c r="DG1803" s="778"/>
      <c r="DH1803" s="778"/>
      <c r="DI1803" s="778"/>
      <c r="DJ1803" s="778"/>
      <c r="DK1803" s="778"/>
      <c r="DL1803" s="778"/>
      <c r="DM1803" s="778"/>
      <c r="DN1803" s="778"/>
      <c r="DO1803" s="778"/>
      <c r="DP1803" s="778"/>
      <c r="DQ1803" s="778"/>
      <c r="DR1803" s="778"/>
      <c r="DS1803" s="778"/>
      <c r="DT1803" s="778"/>
      <c r="DU1803" s="778"/>
      <c r="DV1803" s="778"/>
      <c r="DW1803" s="778"/>
      <c r="DX1803" s="778"/>
      <c r="DY1803" s="778"/>
      <c r="DZ1803" s="778"/>
      <c r="EA1803" s="778"/>
      <c r="EB1803" s="778"/>
      <c r="EC1803" s="778"/>
      <c r="ED1803" s="778"/>
      <c r="EE1803" s="778"/>
      <c r="EF1803" s="778"/>
      <c r="EG1803" s="778"/>
      <c r="EH1803" s="778"/>
      <c r="EI1803" s="778"/>
      <c r="EJ1803" s="778"/>
      <c r="EK1803" s="778"/>
      <c r="EL1803" s="778"/>
      <c r="EM1803" s="778"/>
      <c r="EN1803" s="778"/>
      <c r="EO1803" s="778"/>
      <c r="EP1803" s="778"/>
      <c r="EQ1803" s="778"/>
      <c r="ER1803" s="778"/>
      <c r="ES1803" s="778"/>
      <c r="ET1803" s="778"/>
      <c r="EU1803" s="778"/>
      <c r="EV1803" s="778"/>
      <c r="EW1803" s="778"/>
      <c r="EX1803" s="778"/>
      <c r="EY1803" s="778"/>
      <c r="EZ1803" s="778"/>
      <c r="FA1803" s="778"/>
      <c r="FB1803" s="778"/>
      <c r="FC1803" s="778"/>
      <c r="FD1803" s="778"/>
      <c r="FE1803" s="778"/>
      <c r="FF1803" s="778"/>
      <c r="FG1803" s="778"/>
      <c r="FH1803" s="778"/>
      <c r="FI1803" s="778"/>
      <c r="FJ1803" s="778"/>
      <c r="FK1803" s="778"/>
      <c r="FL1803" s="778"/>
      <c r="FM1803" s="778"/>
      <c r="FN1803" s="778"/>
      <c r="FO1803" s="778"/>
      <c r="FP1803" s="778"/>
      <c r="FQ1803" s="778"/>
      <c r="FR1803" s="778"/>
      <c r="FS1803" s="778"/>
      <c r="FT1803" s="778"/>
      <c r="FU1803" s="778"/>
      <c r="FV1803" s="778"/>
      <c r="FW1803" s="778"/>
      <c r="FX1803" s="778"/>
      <c r="FY1803" s="778"/>
      <c r="FZ1803" s="778"/>
      <c r="GA1803" s="778"/>
      <c r="GB1803" s="778"/>
      <c r="GC1803" s="778"/>
      <c r="GD1803" s="778"/>
      <c r="GE1803" s="778"/>
      <c r="GF1803" s="778"/>
      <c r="GG1803" s="778"/>
      <c r="GH1803" s="778"/>
      <c r="GI1803" s="778"/>
      <c r="GJ1803" s="778"/>
      <c r="GK1803" s="778"/>
      <c r="GL1803" s="778"/>
      <c r="GM1803" s="778"/>
      <c r="GN1803" s="778"/>
      <c r="GO1803" s="778"/>
      <c r="GP1803" s="778"/>
      <c r="GQ1803" s="778"/>
      <c r="GR1803" s="778"/>
      <c r="GS1803" s="778"/>
      <c r="GT1803" s="778"/>
      <c r="GU1803" s="778"/>
      <c r="GV1803" s="778"/>
      <c r="GW1803" s="778"/>
      <c r="GX1803" s="778"/>
      <c r="GY1803" s="778"/>
      <c r="GZ1803" s="778"/>
      <c r="HA1803" s="778"/>
      <c r="HB1803" s="778"/>
      <c r="HC1803" s="778"/>
      <c r="HD1803" s="778"/>
      <c r="HE1803" s="778"/>
      <c r="HF1803" s="778"/>
      <c r="HG1803" s="778"/>
      <c r="HH1803" s="778"/>
    </row>
    <row r="1804" spans="1:216" s="782" customFormat="1">
      <c r="A1804" s="779"/>
      <c r="B1804" s="780"/>
      <c r="C1804" s="780"/>
      <c r="D1804" s="780"/>
      <c r="E1804" s="780"/>
      <c r="F1804" s="780"/>
      <c r="G1804" s="780"/>
      <c r="H1804" s="780"/>
      <c r="I1804" s="780"/>
      <c r="J1804" s="780"/>
      <c r="K1804" s="780"/>
      <c r="L1804" s="780"/>
      <c r="M1804" s="780"/>
      <c r="N1804" s="780"/>
      <c r="O1804" s="780"/>
      <c r="P1804" s="780"/>
      <c r="Q1804" s="781"/>
      <c r="R1804" s="778"/>
      <c r="S1804" s="778"/>
      <c r="T1804" s="778"/>
      <c r="U1804" s="778"/>
      <c r="V1804" s="778"/>
      <c r="W1804" s="778"/>
      <c r="X1804" s="778"/>
      <c r="Y1804" s="778"/>
      <c r="Z1804" s="778"/>
      <c r="AA1804" s="778"/>
      <c r="AB1804" s="778"/>
      <c r="AC1804" s="778"/>
      <c r="AD1804" s="778"/>
      <c r="AE1804" s="778"/>
      <c r="AF1804" s="778"/>
      <c r="AG1804" s="778"/>
      <c r="AH1804" s="778"/>
      <c r="AI1804" s="778"/>
      <c r="AJ1804" s="778"/>
      <c r="AK1804" s="778"/>
      <c r="AL1804" s="778"/>
      <c r="AM1804" s="778"/>
      <c r="AN1804" s="778"/>
      <c r="AO1804" s="778"/>
      <c r="AP1804" s="778"/>
      <c r="AQ1804" s="778"/>
      <c r="AR1804" s="778"/>
      <c r="AS1804" s="778"/>
      <c r="AT1804" s="778"/>
      <c r="AU1804" s="778"/>
      <c r="AV1804" s="778"/>
      <c r="AW1804" s="778"/>
      <c r="AX1804" s="778"/>
      <c r="AY1804" s="778"/>
      <c r="AZ1804" s="778"/>
      <c r="BA1804" s="778"/>
      <c r="BB1804" s="778"/>
      <c r="BC1804" s="778"/>
      <c r="BD1804" s="778"/>
      <c r="BE1804" s="778"/>
      <c r="BF1804" s="778"/>
      <c r="BG1804" s="778"/>
      <c r="BH1804" s="778"/>
      <c r="BI1804" s="778"/>
      <c r="BJ1804" s="778"/>
      <c r="BK1804" s="778"/>
      <c r="BL1804" s="778"/>
      <c r="BM1804" s="778"/>
      <c r="BN1804" s="778"/>
      <c r="BO1804" s="778"/>
      <c r="BP1804" s="778"/>
      <c r="BQ1804" s="778"/>
      <c r="BR1804" s="778"/>
      <c r="BS1804" s="778"/>
      <c r="BT1804" s="778"/>
      <c r="BU1804" s="778"/>
      <c r="BV1804" s="778"/>
      <c r="BW1804" s="778"/>
      <c r="BX1804" s="778"/>
      <c r="BY1804" s="778"/>
      <c r="BZ1804" s="778"/>
      <c r="CA1804" s="778"/>
      <c r="CB1804" s="778"/>
      <c r="CC1804" s="778"/>
      <c r="CD1804" s="778"/>
      <c r="CE1804" s="778"/>
      <c r="CF1804" s="778"/>
      <c r="CG1804" s="778"/>
      <c r="CH1804" s="778"/>
      <c r="CI1804" s="778"/>
      <c r="CJ1804" s="778"/>
      <c r="CK1804" s="778"/>
      <c r="CL1804" s="778"/>
      <c r="CM1804" s="778"/>
      <c r="CN1804" s="778"/>
      <c r="CO1804" s="778"/>
      <c r="CP1804" s="778"/>
      <c r="CQ1804" s="778"/>
      <c r="CR1804" s="778"/>
      <c r="CS1804" s="778"/>
      <c r="CT1804" s="778"/>
      <c r="CU1804" s="778"/>
      <c r="CV1804" s="778"/>
      <c r="CW1804" s="778"/>
      <c r="CX1804" s="778"/>
      <c r="CY1804" s="778"/>
      <c r="CZ1804" s="778"/>
      <c r="DA1804" s="778"/>
      <c r="DB1804" s="778"/>
      <c r="DC1804" s="778"/>
      <c r="DD1804" s="778"/>
      <c r="DE1804" s="778"/>
      <c r="DF1804" s="778"/>
      <c r="DG1804" s="778"/>
      <c r="DH1804" s="778"/>
      <c r="DI1804" s="778"/>
      <c r="DJ1804" s="778"/>
      <c r="DK1804" s="778"/>
      <c r="DL1804" s="778"/>
      <c r="DM1804" s="778"/>
      <c r="DN1804" s="778"/>
      <c r="DO1804" s="778"/>
      <c r="DP1804" s="778"/>
      <c r="DQ1804" s="778"/>
      <c r="DR1804" s="778"/>
      <c r="DS1804" s="778"/>
      <c r="DT1804" s="778"/>
      <c r="DU1804" s="778"/>
      <c r="DV1804" s="778"/>
      <c r="DW1804" s="778"/>
      <c r="DX1804" s="778"/>
      <c r="DY1804" s="778"/>
      <c r="DZ1804" s="778"/>
      <c r="EA1804" s="778"/>
      <c r="EB1804" s="778"/>
      <c r="EC1804" s="778"/>
      <c r="ED1804" s="778"/>
      <c r="EE1804" s="778"/>
      <c r="EF1804" s="778"/>
      <c r="EG1804" s="778"/>
      <c r="EH1804" s="778"/>
      <c r="EI1804" s="778"/>
      <c r="EJ1804" s="778"/>
      <c r="EK1804" s="778"/>
      <c r="EL1804" s="778"/>
      <c r="EM1804" s="778"/>
      <c r="EN1804" s="778"/>
      <c r="EO1804" s="778"/>
      <c r="EP1804" s="778"/>
      <c r="EQ1804" s="778"/>
      <c r="ER1804" s="778"/>
      <c r="ES1804" s="778"/>
      <c r="ET1804" s="778"/>
      <c r="EU1804" s="778"/>
      <c r="EV1804" s="778"/>
      <c r="EW1804" s="778"/>
      <c r="EX1804" s="778"/>
      <c r="EY1804" s="778"/>
      <c r="EZ1804" s="778"/>
      <c r="FA1804" s="778"/>
      <c r="FB1804" s="778"/>
      <c r="FC1804" s="778"/>
      <c r="FD1804" s="778"/>
      <c r="FE1804" s="778"/>
      <c r="FF1804" s="778"/>
      <c r="FG1804" s="778"/>
      <c r="FH1804" s="778"/>
      <c r="FI1804" s="778"/>
      <c r="FJ1804" s="778"/>
      <c r="FK1804" s="778"/>
      <c r="FL1804" s="778"/>
      <c r="FM1804" s="778"/>
      <c r="FN1804" s="778"/>
      <c r="FO1804" s="778"/>
      <c r="FP1804" s="778"/>
      <c r="FQ1804" s="778"/>
      <c r="FR1804" s="778"/>
      <c r="FS1804" s="778"/>
      <c r="FT1804" s="778"/>
      <c r="FU1804" s="778"/>
      <c r="FV1804" s="778"/>
      <c r="FW1804" s="778"/>
      <c r="FX1804" s="778"/>
      <c r="FY1804" s="778"/>
      <c r="FZ1804" s="778"/>
      <c r="GA1804" s="778"/>
      <c r="GB1804" s="778"/>
      <c r="GC1804" s="778"/>
      <c r="GD1804" s="778"/>
      <c r="GE1804" s="778"/>
      <c r="GF1804" s="778"/>
      <c r="GG1804" s="778"/>
      <c r="GH1804" s="778"/>
      <c r="GI1804" s="778"/>
      <c r="GJ1804" s="778"/>
      <c r="GK1804" s="778"/>
      <c r="GL1804" s="778"/>
      <c r="GM1804" s="778"/>
      <c r="GN1804" s="778"/>
      <c r="GO1804" s="778"/>
      <c r="GP1804" s="778"/>
      <c r="GQ1804" s="778"/>
      <c r="GR1804" s="778"/>
      <c r="GS1804" s="778"/>
      <c r="GT1804" s="778"/>
      <c r="GU1804" s="778"/>
      <c r="GV1804" s="778"/>
      <c r="GW1804" s="778"/>
      <c r="GX1804" s="778"/>
      <c r="GY1804" s="778"/>
      <c r="GZ1804" s="778"/>
      <c r="HA1804" s="778"/>
      <c r="HB1804" s="778"/>
      <c r="HC1804" s="778"/>
      <c r="HD1804" s="778"/>
      <c r="HE1804" s="778"/>
      <c r="HF1804" s="778"/>
      <c r="HG1804" s="778"/>
      <c r="HH1804" s="778"/>
    </row>
    <row r="1805" spans="1:216" s="782" customFormat="1">
      <c r="A1805" s="779"/>
      <c r="B1805" s="780"/>
      <c r="C1805" s="780"/>
      <c r="D1805" s="780"/>
      <c r="E1805" s="780"/>
      <c r="F1805" s="780"/>
      <c r="G1805" s="780"/>
      <c r="H1805" s="780"/>
      <c r="I1805" s="780"/>
      <c r="J1805" s="780"/>
      <c r="K1805" s="780"/>
      <c r="L1805" s="780"/>
      <c r="M1805" s="780"/>
      <c r="N1805" s="780"/>
      <c r="O1805" s="780"/>
      <c r="P1805" s="780"/>
      <c r="Q1805" s="781"/>
      <c r="R1805" s="778"/>
      <c r="S1805" s="778"/>
      <c r="T1805" s="778"/>
      <c r="U1805" s="778"/>
      <c r="V1805" s="778"/>
      <c r="W1805" s="778"/>
      <c r="X1805" s="778"/>
      <c r="Y1805" s="778"/>
      <c r="Z1805" s="778"/>
      <c r="AA1805" s="778"/>
      <c r="AB1805" s="778"/>
      <c r="AC1805" s="778"/>
      <c r="AD1805" s="778"/>
      <c r="AE1805" s="778"/>
      <c r="AF1805" s="778"/>
      <c r="AG1805" s="778"/>
      <c r="AH1805" s="778"/>
      <c r="AI1805" s="778"/>
      <c r="AJ1805" s="778"/>
      <c r="AK1805" s="778"/>
      <c r="AL1805" s="778"/>
      <c r="AM1805" s="778"/>
      <c r="AN1805" s="778"/>
      <c r="AO1805" s="778"/>
      <c r="AP1805" s="778"/>
      <c r="AQ1805" s="778"/>
      <c r="AR1805" s="778"/>
      <c r="AS1805" s="778"/>
      <c r="AT1805" s="778"/>
      <c r="AU1805" s="778"/>
      <c r="AV1805" s="778"/>
      <c r="AW1805" s="778"/>
      <c r="AX1805" s="778"/>
      <c r="AY1805" s="778"/>
      <c r="AZ1805" s="778"/>
      <c r="BA1805" s="778"/>
      <c r="BB1805" s="778"/>
      <c r="BC1805" s="778"/>
      <c r="BD1805" s="778"/>
      <c r="BE1805" s="778"/>
      <c r="BF1805" s="778"/>
      <c r="BG1805" s="778"/>
      <c r="BH1805" s="778"/>
      <c r="BI1805" s="778"/>
      <c r="BJ1805" s="778"/>
      <c r="BK1805" s="778"/>
      <c r="BL1805" s="778"/>
      <c r="BM1805" s="778"/>
      <c r="BN1805" s="778"/>
      <c r="BO1805" s="778"/>
      <c r="BP1805" s="778"/>
      <c r="BQ1805" s="778"/>
      <c r="BR1805" s="778"/>
      <c r="BS1805" s="778"/>
      <c r="BT1805" s="778"/>
      <c r="BU1805" s="778"/>
      <c r="BV1805" s="778"/>
      <c r="BW1805" s="778"/>
      <c r="BX1805" s="778"/>
      <c r="BY1805" s="778"/>
      <c r="BZ1805" s="778"/>
      <c r="CA1805" s="778"/>
      <c r="CB1805" s="778"/>
      <c r="CC1805" s="778"/>
      <c r="CD1805" s="778"/>
      <c r="CE1805" s="778"/>
      <c r="CF1805" s="778"/>
      <c r="CG1805" s="778"/>
      <c r="CH1805" s="778"/>
      <c r="CI1805" s="778"/>
      <c r="CJ1805" s="778"/>
      <c r="CK1805" s="778"/>
      <c r="CL1805" s="778"/>
      <c r="CM1805" s="778"/>
      <c r="CN1805" s="778"/>
      <c r="CO1805" s="778"/>
      <c r="CP1805" s="778"/>
      <c r="CQ1805" s="778"/>
      <c r="CR1805" s="778"/>
      <c r="CS1805" s="778"/>
      <c r="CT1805" s="778"/>
      <c r="CU1805" s="778"/>
      <c r="CV1805" s="778"/>
      <c r="CW1805" s="778"/>
      <c r="CX1805" s="778"/>
      <c r="CY1805" s="778"/>
      <c r="CZ1805" s="778"/>
      <c r="DA1805" s="778"/>
      <c r="DB1805" s="778"/>
      <c r="DC1805" s="778"/>
      <c r="DD1805" s="778"/>
      <c r="DE1805" s="778"/>
      <c r="DF1805" s="778"/>
      <c r="DG1805" s="778"/>
      <c r="DH1805" s="778"/>
      <c r="DI1805" s="778"/>
      <c r="DJ1805" s="778"/>
      <c r="DK1805" s="778"/>
      <c r="DL1805" s="778"/>
      <c r="DM1805" s="778"/>
      <c r="DN1805" s="778"/>
      <c r="DO1805" s="778"/>
      <c r="DP1805" s="778"/>
      <c r="DQ1805" s="778"/>
      <c r="DR1805" s="778"/>
      <c r="DS1805" s="778"/>
      <c r="DT1805" s="778"/>
      <c r="DU1805" s="778"/>
      <c r="DV1805" s="778"/>
      <c r="DW1805" s="778"/>
      <c r="DX1805" s="778"/>
      <c r="DY1805" s="778"/>
      <c r="DZ1805" s="778"/>
      <c r="EA1805" s="778"/>
      <c r="EB1805" s="778"/>
      <c r="EC1805" s="778"/>
      <c r="ED1805" s="778"/>
      <c r="EE1805" s="778"/>
      <c r="EF1805" s="778"/>
      <c r="EG1805" s="778"/>
      <c r="EH1805" s="778"/>
      <c r="EI1805" s="778"/>
      <c r="EJ1805" s="778"/>
      <c r="EK1805" s="778"/>
      <c r="EL1805" s="778"/>
      <c r="EM1805" s="778"/>
      <c r="EN1805" s="778"/>
      <c r="EO1805" s="778"/>
      <c r="EP1805" s="778"/>
      <c r="EQ1805" s="778"/>
      <c r="ER1805" s="778"/>
      <c r="ES1805" s="778"/>
      <c r="ET1805" s="778"/>
      <c r="EU1805" s="778"/>
      <c r="EV1805" s="778"/>
      <c r="EW1805" s="778"/>
      <c r="EX1805" s="778"/>
      <c r="EY1805" s="778"/>
      <c r="EZ1805" s="778"/>
      <c r="FA1805" s="778"/>
      <c r="FB1805" s="778"/>
      <c r="FC1805" s="778"/>
      <c r="FD1805" s="778"/>
      <c r="FE1805" s="778"/>
      <c r="FF1805" s="778"/>
      <c r="FG1805" s="778"/>
      <c r="FH1805" s="778"/>
      <c r="FI1805" s="778"/>
      <c r="FJ1805" s="778"/>
      <c r="FK1805" s="778"/>
      <c r="FL1805" s="778"/>
      <c r="FM1805" s="778"/>
      <c r="FN1805" s="778"/>
      <c r="FO1805" s="778"/>
      <c r="FP1805" s="778"/>
      <c r="FQ1805" s="778"/>
      <c r="FR1805" s="778"/>
      <c r="FS1805" s="778"/>
      <c r="FT1805" s="778"/>
      <c r="FU1805" s="778"/>
      <c r="FV1805" s="778"/>
      <c r="FW1805" s="778"/>
      <c r="FX1805" s="778"/>
      <c r="FY1805" s="778"/>
      <c r="FZ1805" s="778"/>
      <c r="GA1805" s="778"/>
      <c r="GB1805" s="778"/>
      <c r="GC1805" s="778"/>
      <c r="GD1805" s="778"/>
      <c r="GE1805" s="778"/>
      <c r="GF1805" s="778"/>
      <c r="GG1805" s="778"/>
      <c r="GH1805" s="778"/>
      <c r="GI1805" s="778"/>
      <c r="GJ1805" s="778"/>
      <c r="GK1805" s="778"/>
      <c r="GL1805" s="778"/>
      <c r="GM1805" s="778"/>
      <c r="GN1805" s="778"/>
      <c r="GO1805" s="778"/>
      <c r="GP1805" s="778"/>
      <c r="GQ1805" s="778"/>
      <c r="GR1805" s="778"/>
      <c r="GS1805" s="778"/>
      <c r="GT1805" s="778"/>
      <c r="GU1805" s="778"/>
      <c r="GV1805" s="778"/>
      <c r="GW1805" s="778"/>
      <c r="GX1805" s="778"/>
      <c r="GY1805" s="778"/>
      <c r="GZ1805" s="778"/>
      <c r="HA1805" s="778"/>
      <c r="HB1805" s="778"/>
      <c r="HC1805" s="778"/>
      <c r="HD1805" s="778"/>
      <c r="HE1805" s="778"/>
      <c r="HF1805" s="778"/>
      <c r="HG1805" s="778"/>
      <c r="HH1805" s="778"/>
    </row>
    <row r="1806" spans="1:216" s="782" customFormat="1">
      <c r="A1806" s="779"/>
      <c r="B1806" s="780"/>
      <c r="C1806" s="780"/>
      <c r="D1806" s="780"/>
      <c r="E1806" s="780"/>
      <c r="F1806" s="780"/>
      <c r="G1806" s="780"/>
      <c r="H1806" s="780"/>
      <c r="I1806" s="780"/>
      <c r="J1806" s="780"/>
      <c r="K1806" s="780"/>
      <c r="L1806" s="780"/>
      <c r="M1806" s="780"/>
      <c r="N1806" s="780"/>
      <c r="O1806" s="780"/>
      <c r="P1806" s="780"/>
      <c r="Q1806" s="781"/>
      <c r="R1806" s="778"/>
      <c r="S1806" s="778"/>
      <c r="T1806" s="778"/>
      <c r="U1806" s="778"/>
      <c r="V1806" s="778"/>
      <c r="W1806" s="778"/>
      <c r="X1806" s="778"/>
      <c r="Y1806" s="778"/>
      <c r="Z1806" s="778"/>
      <c r="AA1806" s="778"/>
      <c r="AB1806" s="778"/>
      <c r="AC1806" s="778"/>
      <c r="AD1806" s="778"/>
      <c r="AE1806" s="778"/>
      <c r="AF1806" s="778"/>
      <c r="AG1806" s="778"/>
      <c r="AH1806" s="778"/>
      <c r="AI1806" s="778"/>
      <c r="AJ1806" s="778"/>
      <c r="AK1806" s="778"/>
      <c r="AL1806" s="778"/>
      <c r="AM1806" s="778"/>
      <c r="AN1806" s="778"/>
      <c r="AO1806" s="778"/>
      <c r="AP1806" s="778"/>
      <c r="AQ1806" s="778"/>
      <c r="AR1806" s="778"/>
      <c r="AS1806" s="778"/>
      <c r="AT1806" s="778"/>
      <c r="AU1806" s="778"/>
      <c r="AV1806" s="778"/>
      <c r="AW1806" s="778"/>
      <c r="AX1806" s="778"/>
      <c r="AY1806" s="778"/>
      <c r="AZ1806" s="778"/>
      <c r="BA1806" s="778"/>
      <c r="BB1806" s="778"/>
      <c r="BC1806" s="778"/>
      <c r="BD1806" s="778"/>
      <c r="BE1806" s="778"/>
      <c r="BF1806" s="778"/>
      <c r="BG1806" s="778"/>
      <c r="BH1806" s="778"/>
      <c r="BI1806" s="778"/>
      <c r="BJ1806" s="778"/>
      <c r="BK1806" s="778"/>
      <c r="BL1806" s="778"/>
      <c r="BM1806" s="778"/>
      <c r="BN1806" s="778"/>
      <c r="BO1806" s="778"/>
      <c r="BP1806" s="778"/>
      <c r="BQ1806" s="778"/>
      <c r="BR1806" s="778"/>
      <c r="BS1806" s="778"/>
      <c r="BT1806" s="778"/>
      <c r="BU1806" s="778"/>
      <c r="BV1806" s="778"/>
      <c r="BW1806" s="778"/>
      <c r="BX1806" s="778"/>
      <c r="BY1806" s="778"/>
      <c r="BZ1806" s="778"/>
      <c r="CA1806" s="778"/>
      <c r="CB1806" s="778"/>
      <c r="CC1806" s="778"/>
      <c r="CD1806" s="778"/>
      <c r="CE1806" s="778"/>
      <c r="CF1806" s="778"/>
      <c r="CG1806" s="778"/>
      <c r="CH1806" s="778"/>
      <c r="CI1806" s="778"/>
      <c r="CJ1806" s="778"/>
      <c r="CK1806" s="778"/>
      <c r="CL1806" s="778"/>
      <c r="CM1806" s="778"/>
      <c r="CN1806" s="778"/>
      <c r="CO1806" s="778"/>
      <c r="CP1806" s="778"/>
      <c r="CQ1806" s="778"/>
      <c r="CR1806" s="778"/>
      <c r="CS1806" s="778"/>
      <c r="CT1806" s="778"/>
      <c r="CU1806" s="778"/>
      <c r="CV1806" s="778"/>
      <c r="CW1806" s="778"/>
      <c r="CX1806" s="778"/>
      <c r="CY1806" s="778"/>
      <c r="CZ1806" s="778"/>
      <c r="DA1806" s="778"/>
      <c r="DB1806" s="778"/>
      <c r="DC1806" s="778"/>
      <c r="DD1806" s="778"/>
      <c r="DE1806" s="778"/>
      <c r="DF1806" s="778"/>
      <c r="DG1806" s="778"/>
      <c r="DH1806" s="778"/>
      <c r="DI1806" s="778"/>
      <c r="DJ1806" s="778"/>
      <c r="DK1806" s="778"/>
      <c r="DL1806" s="778"/>
      <c r="DM1806" s="778"/>
      <c r="DN1806" s="778"/>
      <c r="DO1806" s="778"/>
      <c r="DP1806" s="778"/>
      <c r="DQ1806" s="778"/>
      <c r="DR1806" s="778"/>
      <c r="DS1806" s="778"/>
      <c r="DT1806" s="778"/>
      <c r="DU1806" s="778"/>
      <c r="DV1806" s="778"/>
      <c r="DW1806" s="778"/>
      <c r="DX1806" s="778"/>
      <c r="DY1806" s="778"/>
      <c r="DZ1806" s="778"/>
      <c r="EA1806" s="778"/>
      <c r="EB1806" s="778"/>
      <c r="EC1806" s="778"/>
      <c r="ED1806" s="778"/>
      <c r="EE1806" s="778"/>
      <c r="EF1806" s="778"/>
      <c r="EG1806" s="778"/>
      <c r="EH1806" s="778"/>
      <c r="EI1806" s="778"/>
      <c r="EJ1806" s="778"/>
      <c r="EK1806" s="778"/>
      <c r="EL1806" s="778"/>
      <c r="EM1806" s="778"/>
      <c r="EN1806" s="778"/>
      <c r="EO1806" s="778"/>
      <c r="EP1806" s="778"/>
      <c r="EQ1806" s="778"/>
      <c r="ER1806" s="778"/>
      <c r="ES1806" s="778"/>
      <c r="ET1806" s="778"/>
      <c r="EU1806" s="778"/>
      <c r="EV1806" s="778"/>
      <c r="EW1806" s="778"/>
      <c r="EX1806" s="778"/>
      <c r="EY1806" s="778"/>
      <c r="EZ1806" s="778"/>
      <c r="FA1806" s="778"/>
      <c r="FB1806" s="778"/>
      <c r="FC1806" s="778"/>
      <c r="FD1806" s="778"/>
      <c r="FE1806" s="778"/>
      <c r="FF1806" s="778"/>
      <c r="FG1806" s="778"/>
      <c r="FH1806" s="778"/>
      <c r="FI1806" s="778"/>
      <c r="FJ1806" s="778"/>
      <c r="FK1806" s="778"/>
      <c r="FL1806" s="778"/>
      <c r="FM1806" s="778"/>
      <c r="FN1806" s="778"/>
      <c r="FO1806" s="778"/>
      <c r="FP1806" s="778"/>
      <c r="FQ1806" s="778"/>
      <c r="FR1806" s="778"/>
      <c r="FS1806" s="778"/>
      <c r="FT1806" s="778"/>
      <c r="FU1806" s="778"/>
      <c r="FV1806" s="778"/>
      <c r="FW1806" s="778"/>
      <c r="FX1806" s="778"/>
      <c r="FY1806" s="778"/>
      <c r="FZ1806" s="778"/>
      <c r="GA1806" s="778"/>
      <c r="GB1806" s="778"/>
      <c r="GC1806" s="778"/>
      <c r="GD1806" s="778"/>
      <c r="GE1806" s="778"/>
      <c r="GF1806" s="778"/>
      <c r="GG1806" s="778"/>
      <c r="GH1806" s="778"/>
      <c r="GI1806" s="778"/>
      <c r="GJ1806" s="778"/>
      <c r="GK1806" s="778"/>
      <c r="GL1806" s="778"/>
      <c r="GM1806" s="778"/>
      <c r="GN1806" s="778"/>
      <c r="GO1806" s="778"/>
      <c r="GP1806" s="778"/>
      <c r="GQ1806" s="778"/>
      <c r="GR1806" s="778"/>
      <c r="GS1806" s="778"/>
      <c r="GT1806" s="778"/>
      <c r="GU1806" s="778"/>
      <c r="GV1806" s="778"/>
      <c r="GW1806" s="778"/>
      <c r="GX1806" s="778"/>
      <c r="GY1806" s="778"/>
      <c r="GZ1806" s="778"/>
      <c r="HA1806" s="778"/>
      <c r="HB1806" s="778"/>
      <c r="HC1806" s="778"/>
      <c r="HD1806" s="778"/>
      <c r="HE1806" s="778"/>
      <c r="HF1806" s="778"/>
      <c r="HG1806" s="778"/>
      <c r="HH1806" s="778"/>
    </row>
    <row r="1807" spans="1:216" s="782" customFormat="1">
      <c r="A1807" s="779"/>
      <c r="B1807" s="780"/>
      <c r="C1807" s="780"/>
      <c r="D1807" s="780"/>
      <c r="E1807" s="780"/>
      <c r="F1807" s="780"/>
      <c r="G1807" s="780"/>
      <c r="H1807" s="780"/>
      <c r="I1807" s="780"/>
      <c r="J1807" s="780"/>
      <c r="K1807" s="780"/>
      <c r="L1807" s="780"/>
      <c r="M1807" s="780"/>
      <c r="N1807" s="780"/>
      <c r="O1807" s="780"/>
      <c r="P1807" s="780"/>
      <c r="Q1807" s="781"/>
      <c r="R1807" s="778"/>
      <c r="S1807" s="778"/>
      <c r="T1807" s="778"/>
      <c r="U1807" s="778"/>
      <c r="V1807" s="778"/>
      <c r="W1807" s="778"/>
      <c r="X1807" s="778"/>
      <c r="Y1807" s="778"/>
      <c r="Z1807" s="778"/>
      <c r="AA1807" s="778"/>
      <c r="AB1807" s="778"/>
      <c r="AC1807" s="778"/>
      <c r="AD1807" s="778"/>
      <c r="AE1807" s="778"/>
      <c r="AF1807" s="778"/>
      <c r="AG1807" s="778"/>
      <c r="AH1807" s="778"/>
      <c r="AI1807" s="778"/>
      <c r="AJ1807" s="778"/>
      <c r="AK1807" s="778"/>
      <c r="AL1807" s="778"/>
      <c r="AM1807" s="778"/>
      <c r="AN1807" s="778"/>
      <c r="AO1807" s="778"/>
      <c r="AP1807" s="778"/>
      <c r="AQ1807" s="778"/>
      <c r="AR1807" s="778"/>
      <c r="AS1807" s="778"/>
      <c r="AT1807" s="778"/>
      <c r="AU1807" s="778"/>
      <c r="AV1807" s="778"/>
      <c r="AW1807" s="778"/>
      <c r="AX1807" s="778"/>
      <c r="AY1807" s="778"/>
      <c r="AZ1807" s="778"/>
      <c r="BA1807" s="778"/>
      <c r="BB1807" s="778"/>
      <c r="BC1807" s="778"/>
      <c r="BD1807" s="778"/>
      <c r="BE1807" s="778"/>
      <c r="BF1807" s="778"/>
      <c r="BG1807" s="778"/>
      <c r="BH1807" s="778"/>
      <c r="BI1807" s="778"/>
      <c r="BJ1807" s="778"/>
      <c r="BK1807" s="778"/>
      <c r="BL1807" s="778"/>
      <c r="BM1807" s="778"/>
      <c r="BN1807" s="778"/>
      <c r="BO1807" s="778"/>
      <c r="BP1807" s="778"/>
      <c r="BQ1807" s="778"/>
      <c r="BR1807" s="778"/>
      <c r="BS1807" s="778"/>
      <c r="BT1807" s="778"/>
      <c r="BU1807" s="778"/>
      <c r="BV1807" s="778"/>
      <c r="BW1807" s="778"/>
      <c r="BX1807" s="778"/>
      <c r="BY1807" s="778"/>
      <c r="BZ1807" s="778"/>
      <c r="CA1807" s="778"/>
      <c r="CB1807" s="778"/>
      <c r="CC1807" s="778"/>
      <c r="CD1807" s="778"/>
      <c r="CE1807" s="778"/>
      <c r="CF1807" s="778"/>
      <c r="CG1807" s="778"/>
      <c r="CH1807" s="778"/>
      <c r="CI1807" s="778"/>
      <c r="CJ1807" s="778"/>
      <c r="CK1807" s="778"/>
      <c r="CL1807" s="778"/>
      <c r="CM1807" s="778"/>
      <c r="CN1807" s="778"/>
      <c r="CO1807" s="778"/>
      <c r="CP1807" s="778"/>
      <c r="CQ1807" s="778"/>
      <c r="CR1807" s="778"/>
      <c r="CS1807" s="778"/>
      <c r="CT1807" s="778"/>
      <c r="CU1807" s="778"/>
      <c r="CV1807" s="778"/>
      <c r="CW1807" s="778"/>
      <c r="CX1807" s="778"/>
      <c r="CY1807" s="778"/>
      <c r="CZ1807" s="778"/>
      <c r="DA1807" s="778"/>
      <c r="DB1807" s="778"/>
      <c r="DC1807" s="778"/>
      <c r="DD1807" s="778"/>
      <c r="DE1807" s="778"/>
      <c r="DF1807" s="778"/>
      <c r="DG1807" s="778"/>
      <c r="DH1807" s="778"/>
      <c r="DI1807" s="778"/>
      <c r="DJ1807" s="778"/>
      <c r="DK1807" s="778"/>
      <c r="DL1807" s="778"/>
      <c r="DM1807" s="778"/>
      <c r="DN1807" s="778"/>
      <c r="DO1807" s="778"/>
      <c r="DP1807" s="778"/>
      <c r="DQ1807" s="778"/>
      <c r="DR1807" s="778"/>
      <c r="DS1807" s="778"/>
      <c r="DT1807" s="778"/>
      <c r="DU1807" s="778"/>
      <c r="DV1807" s="778"/>
      <c r="DW1807" s="778"/>
      <c r="DX1807" s="778"/>
      <c r="DY1807" s="778"/>
      <c r="DZ1807" s="778"/>
      <c r="EA1807" s="778"/>
      <c r="EB1807" s="778"/>
      <c r="EC1807" s="778"/>
      <c r="ED1807" s="778"/>
      <c r="EE1807" s="778"/>
      <c r="EF1807" s="778"/>
      <c r="EG1807" s="778"/>
      <c r="EH1807" s="778"/>
      <c r="EI1807" s="778"/>
      <c r="EJ1807" s="778"/>
      <c r="EK1807" s="778"/>
      <c r="EL1807" s="778"/>
      <c r="EM1807" s="778"/>
      <c r="EN1807" s="778"/>
      <c r="EO1807" s="778"/>
      <c r="EP1807" s="778"/>
      <c r="EQ1807" s="778"/>
      <c r="ER1807" s="778"/>
      <c r="ES1807" s="778"/>
      <c r="ET1807" s="778"/>
      <c r="EU1807" s="778"/>
      <c r="EV1807" s="778"/>
      <c r="EW1807" s="778"/>
      <c r="EX1807" s="778"/>
      <c r="EY1807" s="778"/>
      <c r="EZ1807" s="778"/>
      <c r="FA1807" s="778"/>
      <c r="FB1807" s="778"/>
      <c r="FC1807" s="778"/>
      <c r="FD1807" s="778"/>
      <c r="FE1807" s="778"/>
      <c r="FF1807" s="778"/>
      <c r="FG1807" s="778"/>
      <c r="FH1807" s="778"/>
      <c r="FI1807" s="778"/>
      <c r="FJ1807" s="778"/>
      <c r="FK1807" s="778"/>
      <c r="FL1807" s="778"/>
      <c r="FM1807" s="778"/>
      <c r="FN1807" s="778"/>
      <c r="FO1807" s="778"/>
      <c r="FP1807" s="778"/>
      <c r="FQ1807" s="778"/>
      <c r="FR1807" s="778"/>
      <c r="FS1807" s="778"/>
      <c r="FT1807" s="778"/>
      <c r="FU1807" s="778"/>
      <c r="FV1807" s="778"/>
      <c r="FW1807" s="778"/>
      <c r="FX1807" s="778"/>
      <c r="FY1807" s="778"/>
      <c r="FZ1807" s="778"/>
      <c r="GA1807" s="778"/>
      <c r="GB1807" s="778"/>
      <c r="GC1807" s="778"/>
      <c r="GD1807" s="778"/>
      <c r="GE1807" s="778"/>
      <c r="GF1807" s="778"/>
      <c r="GG1807" s="778"/>
      <c r="GH1807" s="778"/>
      <c r="GI1807" s="778"/>
      <c r="GJ1807" s="778"/>
      <c r="GK1807" s="778"/>
      <c r="GL1807" s="778"/>
      <c r="GM1807" s="778"/>
      <c r="GN1807" s="778"/>
      <c r="GO1807" s="778"/>
      <c r="GP1807" s="778"/>
      <c r="GQ1807" s="778"/>
      <c r="GR1807" s="778"/>
      <c r="GS1807" s="778"/>
      <c r="GT1807" s="778"/>
      <c r="GU1807" s="778"/>
      <c r="GV1807" s="778"/>
      <c r="GW1807" s="778"/>
      <c r="GX1807" s="778"/>
      <c r="GY1807" s="778"/>
      <c r="GZ1807" s="778"/>
      <c r="HA1807" s="778"/>
      <c r="HB1807" s="778"/>
      <c r="HC1807" s="778"/>
      <c r="HD1807" s="778"/>
      <c r="HE1807" s="778"/>
      <c r="HF1807" s="778"/>
      <c r="HG1807" s="778"/>
      <c r="HH1807" s="778"/>
    </row>
    <row r="1808" spans="1:216" s="782" customFormat="1">
      <c r="A1808" s="779"/>
      <c r="B1808" s="780"/>
      <c r="C1808" s="780"/>
      <c r="D1808" s="780"/>
      <c r="E1808" s="780"/>
      <c r="F1808" s="780"/>
      <c r="G1808" s="780"/>
      <c r="H1808" s="780"/>
      <c r="I1808" s="780"/>
      <c r="J1808" s="780"/>
      <c r="K1808" s="780"/>
      <c r="L1808" s="780"/>
      <c r="M1808" s="780"/>
      <c r="N1808" s="780"/>
      <c r="O1808" s="780"/>
      <c r="P1808" s="780"/>
      <c r="Q1808" s="781"/>
      <c r="R1808" s="778"/>
      <c r="S1808" s="778"/>
      <c r="T1808" s="778"/>
      <c r="U1808" s="778"/>
      <c r="V1808" s="778"/>
      <c r="W1808" s="778"/>
      <c r="X1808" s="778"/>
      <c r="Y1808" s="778"/>
      <c r="Z1808" s="778"/>
      <c r="AA1808" s="778"/>
      <c r="AB1808" s="778"/>
      <c r="AC1808" s="778"/>
      <c r="AD1808" s="778"/>
      <c r="AE1808" s="778"/>
      <c r="AF1808" s="778"/>
      <c r="AG1808" s="778"/>
      <c r="AH1808" s="778"/>
      <c r="AI1808" s="778"/>
      <c r="AJ1808" s="778"/>
      <c r="AK1808" s="778"/>
      <c r="AL1808" s="778"/>
      <c r="AM1808" s="778"/>
      <c r="AN1808" s="778"/>
      <c r="AO1808" s="778"/>
      <c r="AP1808" s="778"/>
      <c r="AQ1808" s="778"/>
      <c r="AR1808" s="778"/>
      <c r="AS1808" s="778"/>
      <c r="AT1808" s="778"/>
      <c r="AU1808" s="778"/>
      <c r="AV1808" s="778"/>
      <c r="AW1808" s="778"/>
      <c r="AX1808" s="778"/>
      <c r="AY1808" s="778"/>
      <c r="AZ1808" s="778"/>
      <c r="BA1808" s="778"/>
      <c r="BB1808" s="778"/>
      <c r="BC1808" s="778"/>
      <c r="BD1808" s="778"/>
      <c r="BE1808" s="778"/>
      <c r="BF1808" s="778"/>
      <c r="BG1808" s="778"/>
      <c r="BH1808" s="778"/>
      <c r="BI1808" s="778"/>
      <c r="BJ1808" s="778"/>
      <c r="BK1808" s="778"/>
      <c r="BL1808" s="778"/>
      <c r="BM1808" s="778"/>
      <c r="BN1808" s="778"/>
      <c r="BO1808" s="778"/>
      <c r="BP1808" s="778"/>
      <c r="BQ1808" s="778"/>
      <c r="BR1808" s="778"/>
      <c r="BS1808" s="778"/>
      <c r="BT1808" s="778"/>
      <c r="BU1808" s="778"/>
      <c r="BV1808" s="778"/>
      <c r="BW1808" s="778"/>
      <c r="BX1808" s="778"/>
      <c r="BY1808" s="778"/>
      <c r="BZ1808" s="778"/>
      <c r="CA1808" s="778"/>
      <c r="CB1808" s="778"/>
      <c r="CC1808" s="778"/>
      <c r="CD1808" s="778"/>
      <c r="CE1808" s="778"/>
      <c r="CF1808" s="778"/>
      <c r="CG1808" s="778"/>
      <c r="CH1808" s="778"/>
      <c r="CI1808" s="778"/>
      <c r="CJ1808" s="778"/>
      <c r="CK1808" s="778"/>
      <c r="CL1808" s="778"/>
      <c r="CM1808" s="778"/>
      <c r="CN1808" s="778"/>
      <c r="CO1808" s="778"/>
      <c r="CP1808" s="778"/>
      <c r="CQ1808" s="778"/>
      <c r="CR1808" s="778"/>
      <c r="CS1808" s="778"/>
      <c r="CT1808" s="778"/>
      <c r="CU1808" s="778"/>
      <c r="CV1808" s="778"/>
      <c r="CW1808" s="778"/>
      <c r="CX1808" s="778"/>
      <c r="CY1808" s="778"/>
      <c r="CZ1808" s="778"/>
      <c r="DA1808" s="778"/>
      <c r="DB1808" s="778"/>
      <c r="DC1808" s="778"/>
      <c r="DD1808" s="778"/>
      <c r="DE1808" s="778"/>
      <c r="DF1808" s="778"/>
      <c r="DG1808" s="778"/>
      <c r="DH1808" s="778"/>
      <c r="DI1808" s="778"/>
      <c r="DJ1808" s="778"/>
      <c r="DK1808" s="778"/>
      <c r="DL1808" s="778"/>
      <c r="DM1808" s="778"/>
      <c r="DN1808" s="778"/>
      <c r="DO1808" s="778"/>
      <c r="DP1808" s="778"/>
      <c r="DQ1808" s="778"/>
      <c r="DR1808" s="778"/>
      <c r="DS1808" s="778"/>
      <c r="DT1808" s="778"/>
      <c r="DU1808" s="778"/>
      <c r="DV1808" s="778"/>
      <c r="DW1808" s="778"/>
      <c r="DX1808" s="778"/>
      <c r="DY1808" s="778"/>
      <c r="DZ1808" s="778"/>
      <c r="EA1808" s="778"/>
      <c r="EB1808" s="778"/>
      <c r="EC1808" s="778"/>
      <c r="ED1808" s="778"/>
      <c r="EE1808" s="778"/>
      <c r="EF1808" s="778"/>
      <c r="EG1808" s="778"/>
      <c r="EH1808" s="778"/>
      <c r="EI1808" s="778"/>
      <c r="EJ1808" s="778"/>
      <c r="EK1808" s="778"/>
      <c r="EL1808" s="778"/>
      <c r="EM1808" s="778"/>
      <c r="EN1808" s="778"/>
      <c r="EO1808" s="778"/>
      <c r="EP1808" s="778"/>
      <c r="EQ1808" s="778"/>
      <c r="ER1808" s="778"/>
      <c r="ES1808" s="778"/>
      <c r="ET1808" s="778"/>
      <c r="EU1808" s="778"/>
      <c r="EV1808" s="778"/>
      <c r="EW1808" s="778"/>
      <c r="EX1808" s="778"/>
      <c r="EY1808" s="778"/>
      <c r="EZ1808" s="778"/>
      <c r="FA1808" s="778"/>
      <c r="FB1808" s="778"/>
      <c r="FC1808" s="778"/>
      <c r="FD1808" s="778"/>
      <c r="FE1808" s="778"/>
      <c r="FF1808" s="778"/>
      <c r="FG1808" s="778"/>
      <c r="FH1808" s="778"/>
      <c r="FI1808" s="778"/>
      <c r="FJ1808" s="778"/>
      <c r="FK1808" s="778"/>
      <c r="FL1808" s="778"/>
      <c r="FM1808" s="778"/>
      <c r="FN1808" s="778"/>
      <c r="FO1808" s="778"/>
      <c r="FP1808" s="778"/>
      <c r="FQ1808" s="778"/>
      <c r="FR1808" s="778"/>
      <c r="FS1808" s="778"/>
      <c r="FT1808" s="778"/>
      <c r="FU1808" s="778"/>
      <c r="FV1808" s="778"/>
      <c r="FW1808" s="778"/>
      <c r="FX1808" s="778"/>
      <c r="FY1808" s="778"/>
      <c r="FZ1808" s="778"/>
      <c r="GA1808" s="778"/>
      <c r="GB1808" s="778"/>
      <c r="GC1808" s="778"/>
      <c r="GD1808" s="778"/>
      <c r="GE1808" s="778"/>
      <c r="GF1808" s="778"/>
      <c r="GG1808" s="778"/>
      <c r="GH1808" s="778"/>
      <c r="GI1808" s="778"/>
      <c r="GJ1808" s="778"/>
      <c r="GK1808" s="778"/>
      <c r="GL1808" s="778"/>
      <c r="GM1808" s="778"/>
      <c r="GN1808" s="778"/>
      <c r="GO1808" s="778"/>
      <c r="GP1808" s="778"/>
      <c r="GQ1808" s="778"/>
      <c r="GR1808" s="778"/>
      <c r="GS1808" s="778"/>
      <c r="GT1808" s="778"/>
      <c r="GU1808" s="778"/>
      <c r="GV1808" s="778"/>
      <c r="GW1808" s="778"/>
      <c r="GX1808" s="778"/>
      <c r="GY1808" s="778"/>
      <c r="GZ1808" s="778"/>
      <c r="HA1808" s="778"/>
      <c r="HB1808" s="778"/>
      <c r="HC1808" s="778"/>
      <c r="HD1808" s="778"/>
      <c r="HE1808" s="778"/>
      <c r="HF1808" s="778"/>
      <c r="HG1808" s="778"/>
      <c r="HH1808" s="778"/>
    </row>
    <row r="1809" spans="1:216" s="782" customFormat="1">
      <c r="A1809" s="779"/>
      <c r="B1809" s="780"/>
      <c r="C1809" s="780"/>
      <c r="D1809" s="780"/>
      <c r="E1809" s="780"/>
      <c r="F1809" s="780"/>
      <c r="G1809" s="780"/>
      <c r="H1809" s="780"/>
      <c r="I1809" s="780"/>
      <c r="J1809" s="780"/>
      <c r="K1809" s="780"/>
      <c r="L1809" s="780"/>
      <c r="M1809" s="780"/>
      <c r="N1809" s="780"/>
      <c r="O1809" s="780"/>
      <c r="P1809" s="780"/>
      <c r="Q1809" s="781"/>
      <c r="R1809" s="778"/>
      <c r="S1809" s="778"/>
      <c r="T1809" s="778"/>
      <c r="U1809" s="778"/>
      <c r="V1809" s="778"/>
      <c r="W1809" s="778"/>
      <c r="X1809" s="778"/>
      <c r="Y1809" s="778"/>
      <c r="Z1809" s="778"/>
      <c r="AA1809" s="778"/>
      <c r="AB1809" s="778"/>
      <c r="AC1809" s="778"/>
      <c r="AD1809" s="778"/>
      <c r="AE1809" s="778"/>
      <c r="AF1809" s="778"/>
      <c r="AG1809" s="778"/>
      <c r="AH1809" s="778"/>
      <c r="AI1809" s="778"/>
      <c r="AJ1809" s="778"/>
      <c r="AK1809" s="778"/>
      <c r="AL1809" s="778"/>
      <c r="AM1809" s="778"/>
      <c r="AN1809" s="778"/>
      <c r="AO1809" s="778"/>
      <c r="AP1809" s="778"/>
      <c r="AQ1809" s="778"/>
      <c r="AR1809" s="778"/>
      <c r="AS1809" s="778"/>
      <c r="AT1809" s="778"/>
      <c r="AU1809" s="778"/>
      <c r="AV1809" s="778"/>
      <c r="AW1809" s="778"/>
      <c r="AX1809" s="778"/>
      <c r="AY1809" s="778"/>
      <c r="AZ1809" s="778"/>
      <c r="BA1809" s="778"/>
      <c r="BB1809" s="778"/>
      <c r="BC1809" s="778"/>
      <c r="BD1809" s="778"/>
      <c r="BE1809" s="778"/>
      <c r="BF1809" s="778"/>
      <c r="BG1809" s="778"/>
      <c r="BH1809" s="778"/>
      <c r="BI1809" s="778"/>
      <c r="BJ1809" s="778"/>
      <c r="BK1809" s="778"/>
      <c r="BL1809" s="778"/>
      <c r="BM1809" s="778"/>
      <c r="BN1809" s="778"/>
      <c r="BO1809" s="778"/>
      <c r="BP1809" s="778"/>
      <c r="BQ1809" s="778"/>
      <c r="BR1809" s="778"/>
      <c r="BS1809" s="778"/>
      <c r="BT1809" s="778"/>
      <c r="BU1809" s="778"/>
      <c r="BV1809" s="778"/>
      <c r="BW1809" s="778"/>
      <c r="BX1809" s="778"/>
      <c r="BY1809" s="778"/>
      <c r="BZ1809" s="778"/>
      <c r="CA1809" s="778"/>
      <c r="CB1809" s="778"/>
      <c r="CC1809" s="778"/>
      <c r="CD1809" s="778"/>
      <c r="CE1809" s="778"/>
      <c r="CF1809" s="778"/>
      <c r="CG1809" s="778"/>
      <c r="CH1809" s="778"/>
      <c r="CI1809" s="778"/>
      <c r="CJ1809" s="778"/>
      <c r="CK1809" s="778"/>
      <c r="CL1809" s="778"/>
      <c r="CM1809" s="778"/>
      <c r="CN1809" s="778"/>
      <c r="CO1809" s="778"/>
      <c r="CP1809" s="778"/>
      <c r="CQ1809" s="778"/>
      <c r="CR1809" s="778"/>
      <c r="CS1809" s="778"/>
      <c r="CT1809" s="778"/>
      <c r="CU1809" s="778"/>
      <c r="CV1809" s="778"/>
      <c r="CW1809" s="778"/>
      <c r="CX1809" s="778"/>
      <c r="CY1809" s="778"/>
      <c r="CZ1809" s="778"/>
      <c r="DA1809" s="778"/>
      <c r="DB1809" s="778"/>
      <c r="DC1809" s="778"/>
      <c r="DD1809" s="778"/>
      <c r="DE1809" s="778"/>
      <c r="DF1809" s="778"/>
      <c r="DG1809" s="778"/>
      <c r="DH1809" s="778"/>
      <c r="DI1809" s="778"/>
      <c r="DJ1809" s="778"/>
      <c r="DK1809" s="778"/>
      <c r="DL1809" s="778"/>
      <c r="DM1809" s="778"/>
      <c r="DN1809" s="778"/>
      <c r="DO1809" s="778"/>
      <c r="DP1809" s="778"/>
      <c r="DQ1809" s="778"/>
      <c r="DR1809" s="778"/>
      <c r="DS1809" s="778"/>
      <c r="DT1809" s="778"/>
      <c r="DU1809" s="778"/>
      <c r="DV1809" s="778"/>
      <c r="DW1809" s="778"/>
      <c r="DX1809" s="778"/>
      <c r="DY1809" s="778"/>
      <c r="DZ1809" s="778"/>
      <c r="EA1809" s="778"/>
      <c r="EB1809" s="778"/>
      <c r="EC1809" s="778"/>
      <c r="ED1809" s="778"/>
      <c r="EE1809" s="778"/>
      <c r="EF1809" s="778"/>
      <c r="EG1809" s="778"/>
      <c r="EH1809" s="778"/>
      <c r="EI1809" s="778"/>
      <c r="EJ1809" s="778"/>
      <c r="EK1809" s="778"/>
      <c r="EL1809" s="778"/>
      <c r="EM1809" s="778"/>
      <c r="EN1809" s="778"/>
      <c r="EO1809" s="778"/>
      <c r="EP1809" s="778"/>
      <c r="EQ1809" s="778"/>
      <c r="ER1809" s="778"/>
      <c r="ES1809" s="778"/>
      <c r="ET1809" s="778"/>
      <c r="EU1809" s="778"/>
      <c r="EV1809" s="778"/>
      <c r="EW1809" s="778"/>
      <c r="EX1809" s="778"/>
      <c r="EY1809" s="778"/>
      <c r="EZ1809" s="778"/>
      <c r="FA1809" s="778"/>
      <c r="FB1809" s="778"/>
      <c r="FC1809" s="778"/>
      <c r="FD1809" s="778"/>
      <c r="FE1809" s="778"/>
      <c r="FF1809" s="778"/>
      <c r="FG1809" s="778"/>
      <c r="FH1809" s="778"/>
      <c r="FI1809" s="778"/>
      <c r="FJ1809" s="778"/>
      <c r="FK1809" s="778"/>
      <c r="FL1809" s="778"/>
      <c r="FM1809" s="778"/>
      <c r="FN1809" s="778"/>
      <c r="FO1809" s="778"/>
      <c r="FP1809" s="778"/>
      <c r="FQ1809" s="778"/>
      <c r="FR1809" s="778"/>
      <c r="FS1809" s="778"/>
      <c r="FT1809" s="778"/>
      <c r="FU1809" s="778"/>
      <c r="FV1809" s="778"/>
      <c r="FW1809" s="778"/>
      <c r="FX1809" s="778"/>
      <c r="FY1809" s="778"/>
      <c r="FZ1809" s="778"/>
      <c r="GA1809" s="778"/>
      <c r="GB1809" s="778"/>
      <c r="GC1809" s="778"/>
      <c r="GD1809" s="778"/>
      <c r="GE1809" s="778"/>
      <c r="GF1809" s="778"/>
      <c r="GG1809" s="778"/>
      <c r="GH1809" s="778"/>
      <c r="GI1809" s="778"/>
      <c r="GJ1809" s="778"/>
      <c r="GK1809" s="778"/>
      <c r="GL1809" s="778"/>
      <c r="GM1809" s="778"/>
      <c r="GN1809" s="778"/>
      <c r="GO1809" s="778"/>
      <c r="GP1809" s="778"/>
      <c r="GQ1809" s="778"/>
      <c r="GR1809" s="778"/>
      <c r="GS1809" s="778"/>
      <c r="GT1809" s="778"/>
      <c r="GU1809" s="778"/>
      <c r="GV1809" s="778"/>
      <c r="GW1809" s="778"/>
      <c r="GX1809" s="778"/>
      <c r="GY1809" s="778"/>
      <c r="GZ1809" s="778"/>
      <c r="HA1809" s="778"/>
      <c r="HB1809" s="778"/>
      <c r="HC1809" s="778"/>
      <c r="HD1809" s="778"/>
      <c r="HE1809" s="778"/>
      <c r="HF1809" s="778"/>
      <c r="HG1809" s="778"/>
      <c r="HH1809" s="778"/>
    </row>
    <row r="1810" spans="1:216" s="782" customFormat="1">
      <c r="A1810" s="779"/>
      <c r="B1810" s="780"/>
      <c r="C1810" s="780"/>
      <c r="D1810" s="780"/>
      <c r="E1810" s="780"/>
      <c r="F1810" s="780"/>
      <c r="G1810" s="780"/>
      <c r="H1810" s="780"/>
      <c r="I1810" s="780"/>
      <c r="J1810" s="780"/>
      <c r="K1810" s="780"/>
      <c r="L1810" s="780"/>
      <c r="M1810" s="780"/>
      <c r="N1810" s="780"/>
      <c r="O1810" s="780"/>
      <c r="P1810" s="780"/>
      <c r="Q1810" s="781"/>
      <c r="R1810" s="778"/>
      <c r="S1810" s="778"/>
      <c r="T1810" s="778"/>
      <c r="U1810" s="778"/>
      <c r="V1810" s="778"/>
      <c r="W1810" s="778"/>
      <c r="X1810" s="778"/>
      <c r="Y1810" s="778"/>
      <c r="Z1810" s="778"/>
      <c r="AA1810" s="778"/>
      <c r="AB1810" s="778"/>
      <c r="AC1810" s="778"/>
      <c r="AD1810" s="778"/>
      <c r="AE1810" s="778"/>
      <c r="AF1810" s="778"/>
      <c r="AG1810" s="778"/>
      <c r="AH1810" s="778"/>
      <c r="AI1810" s="778"/>
      <c r="AJ1810" s="778"/>
      <c r="AK1810" s="778"/>
      <c r="AL1810" s="778"/>
      <c r="AM1810" s="778"/>
      <c r="AN1810" s="778"/>
      <c r="AO1810" s="778"/>
      <c r="AP1810" s="778"/>
      <c r="AQ1810" s="778"/>
      <c r="AR1810" s="778"/>
      <c r="AS1810" s="778"/>
      <c r="AT1810" s="778"/>
      <c r="AU1810" s="778"/>
      <c r="AV1810" s="778"/>
      <c r="AW1810" s="778"/>
      <c r="AX1810" s="778"/>
      <c r="AY1810" s="778"/>
      <c r="AZ1810" s="778"/>
      <c r="BA1810" s="778"/>
      <c r="BB1810" s="778"/>
      <c r="BC1810" s="778"/>
      <c r="BD1810" s="778"/>
      <c r="BE1810" s="778"/>
      <c r="BF1810" s="778"/>
      <c r="BG1810" s="778"/>
      <c r="BH1810" s="778"/>
      <c r="BI1810" s="778"/>
      <c r="BJ1810" s="778"/>
      <c r="BK1810" s="778"/>
      <c r="BL1810" s="778"/>
      <c r="BM1810" s="778"/>
      <c r="BN1810" s="778"/>
      <c r="BO1810" s="778"/>
      <c r="BP1810" s="778"/>
      <c r="BQ1810" s="778"/>
      <c r="BR1810" s="778"/>
      <c r="BS1810" s="778"/>
      <c r="BT1810" s="778"/>
      <c r="BU1810" s="778"/>
      <c r="BV1810" s="778"/>
      <c r="BW1810" s="778"/>
      <c r="BX1810" s="778"/>
      <c r="BY1810" s="778"/>
      <c r="BZ1810" s="778"/>
      <c r="CA1810" s="778"/>
      <c r="CB1810" s="778"/>
      <c r="CC1810" s="778"/>
      <c r="CD1810" s="778"/>
      <c r="CE1810" s="778"/>
      <c r="CF1810" s="778"/>
      <c r="CG1810" s="778"/>
      <c r="CH1810" s="778"/>
      <c r="CI1810" s="778"/>
      <c r="CJ1810" s="778"/>
      <c r="CK1810" s="778"/>
      <c r="CL1810" s="778"/>
      <c r="CM1810" s="778"/>
      <c r="CN1810" s="778"/>
      <c r="CO1810" s="778"/>
      <c r="CP1810" s="778"/>
      <c r="CQ1810" s="778"/>
      <c r="CR1810" s="778"/>
      <c r="CS1810" s="778"/>
      <c r="CT1810" s="778"/>
      <c r="CU1810" s="778"/>
      <c r="CV1810" s="778"/>
      <c r="CW1810" s="778"/>
      <c r="CX1810" s="778"/>
      <c r="CY1810" s="778"/>
      <c r="CZ1810" s="778"/>
      <c r="DA1810" s="778"/>
      <c r="DB1810" s="778"/>
      <c r="DC1810" s="778"/>
      <c r="DD1810" s="778"/>
      <c r="DE1810" s="778"/>
      <c r="DF1810" s="778"/>
      <c r="DG1810" s="778"/>
      <c r="DH1810" s="778"/>
      <c r="DI1810" s="778"/>
      <c r="DJ1810" s="778"/>
      <c r="DK1810" s="778"/>
      <c r="DL1810" s="778"/>
      <c r="DM1810" s="778"/>
      <c r="DN1810" s="778"/>
      <c r="DO1810" s="778"/>
      <c r="DP1810" s="778"/>
      <c r="DQ1810" s="778"/>
      <c r="DR1810" s="778"/>
      <c r="DS1810" s="778"/>
      <c r="DT1810" s="778"/>
      <c r="DU1810" s="778"/>
      <c r="DV1810" s="778"/>
      <c r="DW1810" s="778"/>
      <c r="DX1810" s="778"/>
      <c r="DY1810" s="778"/>
      <c r="DZ1810" s="778"/>
      <c r="EA1810" s="778"/>
      <c r="EB1810" s="778"/>
      <c r="EC1810" s="778"/>
      <c r="ED1810" s="778"/>
      <c r="EE1810" s="778"/>
      <c r="EF1810" s="778"/>
      <c r="EG1810" s="778"/>
      <c r="EH1810" s="778"/>
      <c r="EI1810" s="778"/>
      <c r="EJ1810" s="778"/>
      <c r="EK1810" s="778"/>
      <c r="EL1810" s="778"/>
      <c r="EM1810" s="778"/>
      <c r="EN1810" s="778"/>
      <c r="EO1810" s="778"/>
      <c r="EP1810" s="778"/>
      <c r="EQ1810" s="778"/>
      <c r="ER1810" s="778"/>
      <c r="ES1810" s="778"/>
      <c r="ET1810" s="778"/>
      <c r="EU1810" s="778"/>
      <c r="EV1810" s="778"/>
      <c r="EW1810" s="778"/>
      <c r="EX1810" s="778"/>
      <c r="EY1810" s="778"/>
      <c r="EZ1810" s="778"/>
      <c r="FA1810" s="778"/>
      <c r="FB1810" s="778"/>
      <c r="FC1810" s="778"/>
      <c r="FD1810" s="778"/>
      <c r="FE1810" s="778"/>
      <c r="FF1810" s="778"/>
      <c r="FG1810" s="778"/>
      <c r="FH1810" s="778"/>
      <c r="FI1810" s="778"/>
      <c r="FJ1810" s="778"/>
      <c r="FK1810" s="778"/>
      <c r="FL1810" s="778"/>
      <c r="FM1810" s="778"/>
      <c r="FN1810" s="778"/>
      <c r="FO1810" s="778"/>
      <c r="FP1810" s="778"/>
      <c r="FQ1810" s="778"/>
      <c r="FR1810" s="778"/>
      <c r="FS1810" s="778"/>
      <c r="FT1810" s="778"/>
      <c r="FU1810" s="778"/>
      <c r="FV1810" s="778"/>
      <c r="FW1810" s="778"/>
      <c r="FX1810" s="778"/>
      <c r="FY1810" s="778"/>
      <c r="FZ1810" s="778"/>
      <c r="GA1810" s="778"/>
      <c r="GB1810" s="778"/>
      <c r="GC1810" s="778"/>
      <c r="GD1810" s="778"/>
      <c r="GE1810" s="778"/>
      <c r="GF1810" s="778"/>
      <c r="GG1810" s="778"/>
      <c r="GH1810" s="778"/>
      <c r="GI1810" s="778"/>
      <c r="GJ1810" s="778"/>
      <c r="GK1810" s="778"/>
      <c r="GL1810" s="778"/>
      <c r="GM1810" s="778"/>
      <c r="GN1810" s="778"/>
      <c r="GO1810" s="778"/>
      <c r="GP1810" s="778"/>
      <c r="GQ1810" s="778"/>
      <c r="GR1810" s="778"/>
      <c r="GS1810" s="778"/>
      <c r="GT1810" s="778"/>
      <c r="GU1810" s="778"/>
      <c r="GV1810" s="778"/>
      <c r="GW1810" s="778"/>
      <c r="GX1810" s="778"/>
      <c r="GY1810" s="778"/>
      <c r="GZ1810" s="778"/>
      <c r="HA1810" s="778"/>
      <c r="HB1810" s="778"/>
      <c r="HC1810" s="778"/>
      <c r="HD1810" s="778"/>
      <c r="HE1810" s="778"/>
      <c r="HF1810" s="778"/>
      <c r="HG1810" s="778"/>
      <c r="HH1810" s="778"/>
    </row>
    <row r="1811" spans="1:216" s="782" customFormat="1">
      <c r="A1811" s="779"/>
      <c r="B1811" s="780"/>
      <c r="C1811" s="780"/>
      <c r="D1811" s="780"/>
      <c r="E1811" s="780"/>
      <c r="F1811" s="780"/>
      <c r="G1811" s="780"/>
      <c r="H1811" s="780"/>
      <c r="I1811" s="780"/>
      <c r="J1811" s="780"/>
      <c r="K1811" s="780"/>
      <c r="L1811" s="780"/>
      <c r="M1811" s="780"/>
      <c r="N1811" s="780"/>
      <c r="O1811" s="780"/>
      <c r="P1811" s="780"/>
      <c r="Q1811" s="781"/>
      <c r="R1811" s="778"/>
      <c r="S1811" s="778"/>
      <c r="T1811" s="778"/>
      <c r="U1811" s="778"/>
      <c r="V1811" s="778"/>
      <c r="W1811" s="778"/>
      <c r="X1811" s="778"/>
      <c r="Y1811" s="778"/>
      <c r="Z1811" s="778"/>
      <c r="AA1811" s="778"/>
      <c r="AB1811" s="778"/>
      <c r="AC1811" s="778"/>
      <c r="AD1811" s="778"/>
      <c r="AE1811" s="778"/>
      <c r="AF1811" s="778"/>
      <c r="AG1811" s="778"/>
      <c r="AH1811" s="778"/>
      <c r="AI1811" s="778"/>
      <c r="AJ1811" s="778"/>
      <c r="AK1811" s="778"/>
      <c r="AL1811" s="778"/>
      <c r="AM1811" s="778"/>
      <c r="AN1811" s="778"/>
      <c r="AO1811" s="778"/>
      <c r="AP1811" s="778"/>
      <c r="AQ1811" s="778"/>
      <c r="AR1811" s="778"/>
      <c r="AS1811" s="778"/>
      <c r="AT1811" s="778"/>
      <c r="AU1811" s="778"/>
      <c r="AV1811" s="778"/>
      <c r="AW1811" s="778"/>
      <c r="AX1811" s="778"/>
      <c r="AY1811" s="778"/>
      <c r="AZ1811" s="778"/>
      <c r="BA1811" s="778"/>
      <c r="BB1811" s="778"/>
      <c r="BC1811" s="778"/>
      <c r="BD1811" s="778"/>
      <c r="BE1811" s="778"/>
      <c r="BF1811" s="778"/>
      <c r="BG1811" s="778"/>
      <c r="BH1811" s="778"/>
      <c r="BI1811" s="778"/>
      <c r="BJ1811" s="778"/>
      <c r="BK1811" s="778"/>
      <c r="BL1811" s="778"/>
      <c r="BM1811" s="778"/>
      <c r="BN1811" s="778"/>
      <c r="BO1811" s="778"/>
      <c r="BP1811" s="778"/>
      <c r="BQ1811" s="778"/>
      <c r="BR1811" s="778"/>
      <c r="BS1811" s="778"/>
      <c r="BT1811" s="778"/>
      <c r="BU1811" s="778"/>
      <c r="BV1811" s="778"/>
      <c r="BW1811" s="778"/>
      <c r="BX1811" s="778"/>
      <c r="BY1811" s="778"/>
      <c r="BZ1811" s="778"/>
      <c r="CA1811" s="778"/>
      <c r="CB1811" s="778"/>
      <c r="CC1811" s="778"/>
      <c r="CD1811" s="778"/>
      <c r="CE1811" s="778"/>
      <c r="CF1811" s="778"/>
      <c r="CG1811" s="778"/>
      <c r="CH1811" s="778"/>
      <c r="CI1811" s="778"/>
      <c r="CJ1811" s="778"/>
      <c r="CK1811" s="778"/>
      <c r="CL1811" s="778"/>
      <c r="CM1811" s="778"/>
      <c r="CN1811" s="778"/>
      <c r="CO1811" s="778"/>
      <c r="CP1811" s="778"/>
      <c r="CQ1811" s="778"/>
      <c r="CR1811" s="778"/>
      <c r="CS1811" s="778"/>
      <c r="CT1811" s="778"/>
      <c r="CU1811" s="778"/>
      <c r="CV1811" s="778"/>
      <c r="CW1811" s="778"/>
      <c r="CX1811" s="778"/>
      <c r="CY1811" s="778"/>
      <c r="CZ1811" s="778"/>
      <c r="DA1811" s="778"/>
      <c r="DB1811" s="778"/>
      <c r="DC1811" s="778"/>
      <c r="DD1811" s="778"/>
      <c r="DE1811" s="778"/>
      <c r="DF1811" s="778"/>
      <c r="DG1811" s="778"/>
      <c r="DH1811" s="778"/>
      <c r="DI1811" s="778"/>
      <c r="DJ1811" s="778"/>
      <c r="DK1811" s="778"/>
      <c r="DL1811" s="778"/>
      <c r="DM1811" s="778"/>
      <c r="DN1811" s="778"/>
      <c r="DO1811" s="778"/>
      <c r="DP1811" s="778"/>
      <c r="DQ1811" s="778"/>
      <c r="DR1811" s="778"/>
      <c r="DS1811" s="778"/>
      <c r="DT1811" s="778"/>
      <c r="DU1811" s="778"/>
      <c r="DV1811" s="778"/>
      <c r="DW1811" s="778"/>
      <c r="DX1811" s="778"/>
      <c r="DY1811" s="778"/>
      <c r="DZ1811" s="778"/>
      <c r="EA1811" s="778"/>
      <c r="EB1811" s="778"/>
      <c r="EC1811" s="778"/>
      <c r="ED1811" s="778"/>
      <c r="EE1811" s="778"/>
      <c r="EF1811" s="778"/>
      <c r="EG1811" s="778"/>
      <c r="EH1811" s="778"/>
      <c r="EI1811" s="778"/>
      <c r="EJ1811" s="778"/>
      <c r="EK1811" s="778"/>
      <c r="EL1811" s="778"/>
      <c r="EM1811" s="778"/>
      <c r="EN1811" s="778"/>
      <c r="EO1811" s="778"/>
      <c r="EP1811" s="778"/>
      <c r="EQ1811" s="778"/>
      <c r="ER1811" s="778"/>
      <c r="ES1811" s="778"/>
      <c r="ET1811" s="778"/>
      <c r="EU1811" s="778"/>
      <c r="EV1811" s="778"/>
      <c r="EW1811" s="778"/>
      <c r="EX1811" s="778"/>
      <c r="EY1811" s="778"/>
      <c r="EZ1811" s="778"/>
      <c r="FA1811" s="778"/>
      <c r="FB1811" s="778"/>
      <c r="FC1811" s="778"/>
      <c r="FD1811" s="778"/>
      <c r="FE1811" s="778"/>
      <c r="FF1811" s="778"/>
      <c r="FG1811" s="778"/>
      <c r="FH1811" s="778"/>
      <c r="FI1811" s="778"/>
      <c r="FJ1811" s="778"/>
      <c r="FK1811" s="778"/>
      <c r="FL1811" s="778"/>
      <c r="FM1811" s="778"/>
      <c r="FN1811" s="778"/>
      <c r="FO1811" s="778"/>
      <c r="FP1811" s="778"/>
      <c r="FQ1811" s="778"/>
      <c r="FR1811" s="778"/>
      <c r="FS1811" s="778"/>
      <c r="FT1811" s="778"/>
      <c r="FU1811" s="778"/>
      <c r="FV1811" s="778"/>
      <c r="FW1811" s="778"/>
      <c r="FX1811" s="778"/>
      <c r="FY1811" s="778"/>
      <c r="FZ1811" s="778"/>
      <c r="GA1811" s="778"/>
      <c r="GB1811" s="778"/>
      <c r="GC1811" s="778"/>
      <c r="GD1811" s="778"/>
      <c r="GE1811" s="778"/>
      <c r="GF1811" s="778"/>
      <c r="GG1811" s="778"/>
      <c r="GH1811" s="778"/>
      <c r="GI1811" s="778"/>
      <c r="GJ1811" s="778"/>
      <c r="GK1811" s="778"/>
      <c r="GL1811" s="778"/>
      <c r="GM1811" s="778"/>
      <c r="GN1811" s="778"/>
      <c r="GO1811" s="778"/>
      <c r="GP1811" s="778"/>
      <c r="GQ1811" s="778"/>
      <c r="GR1811" s="778"/>
      <c r="GS1811" s="778"/>
      <c r="GT1811" s="778"/>
      <c r="GU1811" s="778"/>
      <c r="GV1811" s="778"/>
      <c r="GW1811" s="778"/>
      <c r="GX1811" s="778"/>
      <c r="GY1811" s="778"/>
      <c r="GZ1811" s="778"/>
      <c r="HA1811" s="778"/>
      <c r="HB1811" s="778"/>
      <c r="HC1811" s="778"/>
      <c r="HD1811" s="778"/>
      <c r="HE1811" s="778"/>
      <c r="HF1811" s="778"/>
      <c r="HG1811" s="778"/>
      <c r="HH1811" s="778"/>
    </row>
    <row r="1812" spans="1:216" s="782" customFormat="1">
      <c r="A1812" s="779"/>
      <c r="B1812" s="780"/>
      <c r="C1812" s="780"/>
      <c r="D1812" s="780"/>
      <c r="E1812" s="780"/>
      <c r="F1812" s="780"/>
      <c r="G1812" s="780"/>
      <c r="H1812" s="780"/>
      <c r="I1812" s="780"/>
      <c r="J1812" s="780"/>
      <c r="K1812" s="780"/>
      <c r="L1812" s="780"/>
      <c r="M1812" s="780"/>
      <c r="N1812" s="780"/>
      <c r="O1812" s="780"/>
      <c r="P1812" s="780"/>
      <c r="Q1812" s="781"/>
      <c r="R1812" s="778"/>
      <c r="S1812" s="778"/>
      <c r="T1812" s="778"/>
      <c r="U1812" s="778"/>
      <c r="V1812" s="778"/>
      <c r="W1812" s="778"/>
      <c r="X1812" s="778"/>
      <c r="Y1812" s="778"/>
      <c r="Z1812" s="778"/>
      <c r="AA1812" s="778"/>
      <c r="AB1812" s="778"/>
      <c r="AC1812" s="778"/>
      <c r="AD1812" s="778"/>
      <c r="AE1812" s="778"/>
      <c r="AF1812" s="778"/>
      <c r="AG1812" s="778"/>
      <c r="AH1812" s="778"/>
      <c r="AI1812" s="778"/>
      <c r="AJ1812" s="778"/>
      <c r="AK1812" s="778"/>
      <c r="AL1812" s="778"/>
      <c r="AM1812" s="778"/>
      <c r="AN1812" s="778"/>
      <c r="AO1812" s="778"/>
      <c r="AP1812" s="778"/>
      <c r="AQ1812" s="778"/>
      <c r="AR1812" s="778"/>
      <c r="AS1812" s="778"/>
      <c r="AT1812" s="778"/>
      <c r="AU1812" s="778"/>
      <c r="AV1812" s="778"/>
      <c r="AW1812" s="778"/>
      <c r="AX1812" s="778"/>
      <c r="AY1812" s="778"/>
      <c r="AZ1812" s="778"/>
      <c r="BA1812" s="778"/>
      <c r="BB1812" s="778"/>
      <c r="BC1812" s="778"/>
      <c r="BD1812" s="778"/>
      <c r="BE1812" s="778"/>
      <c r="BF1812" s="778"/>
      <c r="BG1812" s="778"/>
      <c r="BH1812" s="778"/>
      <c r="BI1812" s="778"/>
      <c r="BJ1812" s="778"/>
      <c r="BK1812" s="778"/>
      <c r="BL1812" s="778"/>
      <c r="BM1812" s="778"/>
      <c r="BN1812" s="778"/>
      <c r="BO1812" s="778"/>
      <c r="BP1812" s="778"/>
      <c r="BQ1812" s="778"/>
      <c r="BR1812" s="778"/>
      <c r="BS1812" s="778"/>
      <c r="BT1812" s="778"/>
      <c r="BU1812" s="778"/>
      <c r="BV1812" s="778"/>
      <c r="BW1812" s="778"/>
      <c r="BX1812" s="778"/>
      <c r="BY1812" s="778"/>
      <c r="BZ1812" s="778"/>
      <c r="CA1812" s="778"/>
      <c r="CB1812" s="778"/>
      <c r="CC1812" s="778"/>
      <c r="CD1812" s="778"/>
      <c r="CE1812" s="778"/>
      <c r="CF1812" s="778"/>
      <c r="CG1812" s="778"/>
      <c r="CH1812" s="778"/>
      <c r="CI1812" s="778"/>
      <c r="CJ1812" s="778"/>
      <c r="CK1812" s="778"/>
      <c r="CL1812" s="778"/>
      <c r="CM1812" s="778"/>
      <c r="CN1812" s="778"/>
      <c r="CO1812" s="778"/>
      <c r="CP1812" s="778"/>
      <c r="CQ1812" s="778"/>
      <c r="CR1812" s="778"/>
      <c r="CS1812" s="778"/>
      <c r="CT1812" s="778"/>
      <c r="CU1812" s="778"/>
      <c r="CV1812" s="778"/>
      <c r="CW1812" s="778"/>
      <c r="CX1812" s="778"/>
      <c r="CY1812" s="778"/>
      <c r="CZ1812" s="778"/>
      <c r="DA1812" s="778"/>
      <c r="DB1812" s="778"/>
      <c r="DC1812" s="778"/>
      <c r="DD1812" s="778"/>
      <c r="DE1812" s="778"/>
      <c r="DF1812" s="778"/>
      <c r="DG1812" s="778"/>
      <c r="DH1812" s="778"/>
      <c r="DI1812" s="778"/>
      <c r="DJ1812" s="778"/>
      <c r="DK1812" s="778"/>
      <c r="DL1812" s="778"/>
      <c r="DM1812" s="778"/>
      <c r="DN1812" s="778"/>
      <c r="DO1812" s="778"/>
      <c r="DP1812" s="778"/>
      <c r="DQ1812" s="778"/>
      <c r="DR1812" s="778"/>
      <c r="DS1812" s="778"/>
      <c r="DT1812" s="778"/>
      <c r="DU1812" s="778"/>
      <c r="DV1812" s="778"/>
      <c r="DW1812" s="778"/>
      <c r="DX1812" s="778"/>
      <c r="DY1812" s="778"/>
      <c r="DZ1812" s="778"/>
      <c r="EA1812" s="778"/>
      <c r="EB1812" s="778"/>
      <c r="EC1812" s="778"/>
      <c r="ED1812" s="778"/>
      <c r="EE1812" s="778"/>
      <c r="EF1812" s="778"/>
      <c r="EG1812" s="778"/>
      <c r="EH1812" s="778"/>
      <c r="EI1812" s="778"/>
      <c r="EJ1812" s="778"/>
      <c r="EK1812" s="778"/>
      <c r="EL1812" s="778"/>
      <c r="EM1812" s="778"/>
      <c r="EN1812" s="778"/>
      <c r="EO1812" s="778"/>
      <c r="EP1812" s="778"/>
      <c r="EQ1812" s="778"/>
      <c r="ER1812" s="778"/>
      <c r="ES1812" s="778"/>
      <c r="ET1812" s="778"/>
      <c r="EU1812" s="778"/>
      <c r="EV1812" s="778"/>
      <c r="EW1812" s="778"/>
      <c r="EX1812" s="778"/>
      <c r="EY1812" s="778"/>
      <c r="EZ1812" s="778"/>
      <c r="FA1812" s="778"/>
      <c r="FB1812" s="778"/>
      <c r="FC1812" s="778"/>
      <c r="FD1812" s="778"/>
      <c r="FE1812" s="778"/>
      <c r="FF1812" s="778"/>
      <c r="FG1812" s="778"/>
      <c r="FH1812" s="778"/>
      <c r="FI1812" s="778"/>
      <c r="FJ1812" s="778"/>
      <c r="FK1812" s="778"/>
      <c r="FL1812" s="778"/>
      <c r="FM1812" s="778"/>
      <c r="FN1812" s="778"/>
      <c r="FO1812" s="778"/>
      <c r="FP1812" s="778"/>
      <c r="FQ1812" s="778"/>
      <c r="FR1812" s="778"/>
      <c r="FS1812" s="778"/>
      <c r="FT1812" s="778"/>
      <c r="FU1812" s="778"/>
      <c r="FV1812" s="778"/>
      <c r="FW1812" s="778"/>
      <c r="FX1812" s="778"/>
      <c r="FY1812" s="778"/>
      <c r="FZ1812" s="778"/>
      <c r="GA1812" s="778"/>
      <c r="GB1812" s="778"/>
      <c r="GC1812" s="778"/>
      <c r="GD1812" s="778"/>
      <c r="GE1812" s="778"/>
      <c r="GF1812" s="778"/>
      <c r="GG1812" s="778"/>
      <c r="GH1812" s="778"/>
      <c r="GI1812" s="778"/>
      <c r="GJ1812" s="778"/>
      <c r="GK1812" s="778"/>
      <c r="GL1812" s="778"/>
      <c r="GM1812" s="778"/>
      <c r="GN1812" s="778"/>
      <c r="GO1812" s="778"/>
      <c r="GP1812" s="778"/>
      <c r="GQ1812" s="778"/>
      <c r="GR1812" s="778"/>
      <c r="GS1812" s="778"/>
      <c r="GT1812" s="778"/>
      <c r="GU1812" s="778"/>
      <c r="GV1812" s="778"/>
      <c r="GW1812" s="778"/>
      <c r="GX1812" s="778"/>
      <c r="GY1812" s="778"/>
      <c r="GZ1812" s="778"/>
      <c r="HA1812" s="778"/>
      <c r="HB1812" s="778"/>
      <c r="HC1812" s="778"/>
      <c r="HD1812" s="778"/>
      <c r="HE1812" s="778"/>
      <c r="HF1812" s="778"/>
      <c r="HG1812" s="778"/>
      <c r="HH1812" s="778"/>
    </row>
    <row r="1813" spans="1:216" s="782" customFormat="1">
      <c r="A1813" s="779"/>
      <c r="B1813" s="780"/>
      <c r="C1813" s="780"/>
      <c r="D1813" s="780"/>
      <c r="E1813" s="780"/>
      <c r="F1813" s="780"/>
      <c r="G1813" s="780"/>
      <c r="H1813" s="780"/>
      <c r="I1813" s="780"/>
      <c r="J1813" s="780"/>
      <c r="K1813" s="780"/>
      <c r="L1813" s="780"/>
      <c r="M1813" s="780"/>
      <c r="N1813" s="780"/>
      <c r="O1813" s="780"/>
      <c r="P1813" s="780"/>
      <c r="Q1813" s="781"/>
      <c r="R1813" s="778"/>
      <c r="S1813" s="778"/>
      <c r="T1813" s="778"/>
      <c r="U1813" s="778"/>
      <c r="V1813" s="778"/>
      <c r="W1813" s="778"/>
      <c r="X1813" s="778"/>
      <c r="Y1813" s="778"/>
      <c r="Z1813" s="778"/>
      <c r="AA1813" s="778"/>
      <c r="AB1813" s="778"/>
      <c r="AC1813" s="778"/>
      <c r="AD1813" s="778"/>
      <c r="AE1813" s="778"/>
      <c r="AF1813" s="778"/>
      <c r="AG1813" s="778"/>
      <c r="AH1813" s="778"/>
      <c r="AI1813" s="778"/>
      <c r="AJ1813" s="778"/>
      <c r="AK1813" s="778"/>
      <c r="AL1813" s="778"/>
      <c r="AM1813" s="778"/>
      <c r="AN1813" s="778"/>
      <c r="AO1813" s="778"/>
      <c r="AP1813" s="778"/>
      <c r="AQ1813" s="778"/>
      <c r="AR1813" s="778"/>
      <c r="AS1813" s="778"/>
      <c r="AT1813" s="778"/>
      <c r="AU1813" s="778"/>
      <c r="AV1813" s="778"/>
      <c r="AW1813" s="778"/>
      <c r="AX1813" s="778"/>
      <c r="AY1813" s="778"/>
      <c r="AZ1813" s="778"/>
      <c r="BA1813" s="778"/>
      <c r="BB1813" s="778"/>
      <c r="BC1813" s="778"/>
      <c r="BD1813" s="778"/>
      <c r="BE1813" s="778"/>
      <c r="BF1813" s="778"/>
      <c r="BG1813" s="778"/>
      <c r="BH1813" s="778"/>
      <c r="BI1813" s="778"/>
      <c r="BJ1813" s="778"/>
      <c r="BK1813" s="778"/>
      <c r="BL1813" s="778"/>
      <c r="BM1813" s="778"/>
      <c r="BN1813" s="778"/>
      <c r="BO1813" s="778"/>
      <c r="BP1813" s="778"/>
      <c r="BQ1813" s="778"/>
      <c r="BR1813" s="778"/>
      <c r="BS1813" s="778"/>
      <c r="BT1813" s="778"/>
      <c r="BU1813" s="778"/>
      <c r="BV1813" s="778"/>
      <c r="BW1813" s="778"/>
      <c r="BX1813" s="778"/>
      <c r="BY1813" s="778"/>
      <c r="BZ1813" s="778"/>
      <c r="CA1813" s="778"/>
      <c r="CB1813" s="778"/>
      <c r="CC1813" s="778"/>
      <c r="CD1813" s="778"/>
      <c r="CE1813" s="778"/>
      <c r="CF1813" s="778"/>
      <c r="CG1813" s="778"/>
      <c r="CH1813" s="778"/>
      <c r="CI1813" s="778"/>
      <c r="CJ1813" s="778"/>
      <c r="CK1813" s="778"/>
      <c r="CL1813" s="778"/>
      <c r="CM1813" s="778"/>
      <c r="CN1813" s="778"/>
      <c r="CO1813" s="778"/>
      <c r="CP1813" s="778"/>
      <c r="CQ1813" s="778"/>
      <c r="CR1813" s="778"/>
      <c r="CS1813" s="778"/>
      <c r="CT1813" s="778"/>
      <c r="CU1813" s="778"/>
      <c r="CV1813" s="778"/>
      <c r="CW1813" s="778"/>
      <c r="CX1813" s="778"/>
      <c r="CY1813" s="778"/>
      <c r="CZ1813" s="778"/>
      <c r="DA1813" s="778"/>
      <c r="DB1813" s="778"/>
      <c r="DC1813" s="778"/>
      <c r="DD1813" s="778"/>
      <c r="DE1813" s="778"/>
      <c r="DF1813" s="778"/>
      <c r="DG1813" s="778"/>
      <c r="DH1813" s="778"/>
      <c r="DI1813" s="778"/>
      <c r="DJ1813" s="778"/>
      <c r="DK1813" s="778"/>
      <c r="DL1813" s="778"/>
      <c r="DM1813" s="778"/>
      <c r="DN1813" s="778"/>
      <c r="DO1813" s="778"/>
      <c r="DP1813" s="778"/>
      <c r="DQ1813" s="778"/>
      <c r="DR1813" s="778"/>
      <c r="DS1813" s="778"/>
      <c r="DT1813" s="778"/>
      <c r="DU1813" s="778"/>
      <c r="DV1813" s="778"/>
      <c r="DW1813" s="778"/>
      <c r="DX1813" s="778"/>
      <c r="DY1813" s="778"/>
      <c r="DZ1813" s="778"/>
      <c r="EA1813" s="778"/>
      <c r="EB1813" s="778"/>
      <c r="EC1813" s="778"/>
      <c r="ED1813" s="778"/>
      <c r="EE1813" s="778"/>
      <c r="EF1813" s="778"/>
      <c r="EG1813" s="778"/>
      <c r="EH1813" s="778"/>
      <c r="EI1813" s="778"/>
      <c r="EJ1813" s="778"/>
      <c r="EK1813" s="778"/>
      <c r="EL1813" s="778"/>
      <c r="EM1813" s="778"/>
      <c r="EN1813" s="778"/>
      <c r="EO1813" s="778"/>
      <c r="EP1813" s="778"/>
      <c r="EQ1813" s="778"/>
      <c r="ER1813" s="778"/>
      <c r="ES1813" s="778"/>
      <c r="ET1813" s="778"/>
      <c r="EU1813" s="778"/>
      <c r="EV1813" s="778"/>
      <c r="EW1813" s="778"/>
      <c r="EX1813" s="778"/>
      <c r="EY1813" s="778"/>
      <c r="EZ1813" s="778"/>
      <c r="FA1813" s="778"/>
      <c r="FB1813" s="778"/>
      <c r="FC1813" s="778"/>
      <c r="FD1813" s="778"/>
      <c r="FE1813" s="778"/>
      <c r="FF1813" s="778"/>
      <c r="FG1813" s="778"/>
      <c r="FH1813" s="778"/>
      <c r="FI1813" s="778"/>
      <c r="FJ1813" s="778"/>
      <c r="FK1813" s="778"/>
      <c r="FL1813" s="778"/>
      <c r="FM1813" s="778"/>
      <c r="FN1813" s="778"/>
      <c r="FO1813" s="778"/>
      <c r="FP1813" s="778"/>
      <c r="FQ1813" s="778"/>
      <c r="FR1813" s="778"/>
      <c r="FS1813" s="778"/>
      <c r="FT1813" s="778"/>
      <c r="FU1813" s="778"/>
      <c r="FV1813" s="778"/>
      <c r="FW1813" s="778"/>
      <c r="FX1813" s="778"/>
      <c r="FY1813" s="778"/>
      <c r="FZ1813" s="778"/>
      <c r="GA1813" s="778"/>
      <c r="GB1813" s="778"/>
      <c r="GC1813" s="778"/>
      <c r="GD1813" s="778"/>
      <c r="GE1813" s="778"/>
      <c r="GF1813" s="778"/>
      <c r="GG1813" s="778"/>
      <c r="GH1813" s="778"/>
      <c r="GI1813" s="778"/>
      <c r="GJ1813" s="778"/>
      <c r="GK1813" s="778"/>
      <c r="GL1813" s="778"/>
      <c r="GM1813" s="778"/>
      <c r="GN1813" s="778"/>
      <c r="GO1813" s="778"/>
      <c r="GP1813" s="778"/>
      <c r="GQ1813" s="778"/>
      <c r="GR1813" s="778"/>
      <c r="GS1813" s="778"/>
      <c r="GT1813" s="778"/>
      <c r="GU1813" s="778"/>
      <c r="GV1813" s="778"/>
      <c r="GW1813" s="778"/>
      <c r="GX1813" s="778"/>
      <c r="GY1813" s="778"/>
      <c r="GZ1813" s="778"/>
      <c r="HA1813" s="778"/>
      <c r="HB1813" s="778"/>
      <c r="HC1813" s="778"/>
      <c r="HD1813" s="778"/>
      <c r="HE1813" s="778"/>
      <c r="HF1813" s="778"/>
      <c r="HG1813" s="778"/>
      <c r="HH1813" s="778"/>
    </row>
    <row r="1814" spans="1:216" s="782" customFormat="1">
      <c r="A1814" s="779"/>
      <c r="B1814" s="780"/>
      <c r="C1814" s="780"/>
      <c r="D1814" s="780"/>
      <c r="E1814" s="780"/>
      <c r="F1814" s="780"/>
      <c r="G1814" s="780"/>
      <c r="H1814" s="780"/>
      <c r="I1814" s="780"/>
      <c r="J1814" s="780"/>
      <c r="K1814" s="780"/>
      <c r="L1814" s="780"/>
      <c r="M1814" s="780"/>
      <c r="N1814" s="780"/>
      <c r="O1814" s="780"/>
      <c r="P1814" s="780"/>
      <c r="Q1814" s="781"/>
      <c r="R1814" s="778"/>
      <c r="S1814" s="778"/>
      <c r="T1814" s="778"/>
      <c r="U1814" s="778"/>
      <c r="V1814" s="778"/>
      <c r="W1814" s="778"/>
      <c r="X1814" s="778"/>
      <c r="Y1814" s="778"/>
      <c r="Z1814" s="778"/>
      <c r="AA1814" s="778"/>
      <c r="AB1814" s="778"/>
      <c r="AC1814" s="778"/>
      <c r="AD1814" s="778"/>
      <c r="AE1814" s="778"/>
      <c r="AF1814" s="778"/>
      <c r="AG1814" s="778"/>
      <c r="AH1814" s="778"/>
      <c r="AI1814" s="778"/>
      <c r="AJ1814" s="778"/>
      <c r="AK1814" s="778"/>
      <c r="AL1814" s="778"/>
      <c r="AM1814" s="778"/>
      <c r="AN1814" s="778"/>
      <c r="AO1814" s="778"/>
      <c r="AP1814" s="778"/>
      <c r="AQ1814" s="778"/>
      <c r="AR1814" s="778"/>
      <c r="AS1814" s="778"/>
      <c r="AT1814" s="778"/>
      <c r="AU1814" s="778"/>
      <c r="AV1814" s="778"/>
      <c r="AW1814" s="778"/>
      <c r="AX1814" s="778"/>
      <c r="AY1814" s="778"/>
      <c r="AZ1814" s="778"/>
      <c r="BA1814" s="778"/>
      <c r="BB1814" s="778"/>
      <c r="BC1814" s="778"/>
      <c r="BD1814" s="778"/>
      <c r="BE1814" s="778"/>
      <c r="BF1814" s="778"/>
      <c r="BG1814" s="778"/>
      <c r="BH1814" s="778"/>
      <c r="BI1814" s="778"/>
      <c r="BJ1814" s="778"/>
      <c r="BK1814" s="778"/>
      <c r="BL1814" s="778"/>
      <c r="BM1814" s="778"/>
      <c r="BN1814" s="778"/>
      <c r="BO1814" s="778"/>
      <c r="BP1814" s="778"/>
      <c r="BQ1814" s="778"/>
      <c r="BR1814" s="778"/>
      <c r="BS1814" s="778"/>
      <c r="BT1814" s="778"/>
      <c r="BU1814" s="778"/>
      <c r="BV1814" s="778"/>
      <c r="BW1814" s="778"/>
      <c r="BX1814" s="778"/>
      <c r="BY1814" s="778"/>
      <c r="BZ1814" s="778"/>
      <c r="CA1814" s="778"/>
      <c r="CB1814" s="778"/>
      <c r="CC1814" s="778"/>
      <c r="CD1814" s="778"/>
      <c r="CE1814" s="778"/>
      <c r="CF1814" s="778"/>
      <c r="CG1814" s="778"/>
      <c r="CH1814" s="778"/>
      <c r="CI1814" s="778"/>
      <c r="CJ1814" s="778"/>
      <c r="CK1814" s="778"/>
      <c r="CL1814" s="778"/>
      <c r="CM1814" s="778"/>
      <c r="CN1814" s="778"/>
      <c r="CO1814" s="778"/>
      <c r="CP1814" s="778"/>
      <c r="CQ1814" s="778"/>
      <c r="CR1814" s="778"/>
      <c r="CS1814" s="778"/>
      <c r="CT1814" s="778"/>
      <c r="CU1814" s="778"/>
      <c r="CV1814" s="778"/>
      <c r="CW1814" s="778"/>
      <c r="CX1814" s="778"/>
      <c r="CY1814" s="778"/>
      <c r="CZ1814" s="778"/>
      <c r="DA1814" s="778"/>
      <c r="DB1814" s="778"/>
      <c r="DC1814" s="778"/>
      <c r="DD1814" s="778"/>
      <c r="DE1814" s="778"/>
      <c r="DF1814" s="778"/>
      <c r="DG1814" s="778"/>
      <c r="DH1814" s="778"/>
      <c r="DI1814" s="778"/>
      <c r="DJ1814" s="778"/>
      <c r="DK1814" s="778"/>
      <c r="DL1814" s="778"/>
      <c r="DM1814" s="778"/>
      <c r="DN1814" s="778"/>
      <c r="DO1814" s="778"/>
      <c r="DP1814" s="778"/>
      <c r="DQ1814" s="778"/>
      <c r="DR1814" s="778"/>
      <c r="DS1814" s="778"/>
      <c r="DT1814" s="778"/>
      <c r="DU1814" s="778"/>
      <c r="DV1814" s="778"/>
      <c r="DW1814" s="778"/>
      <c r="DX1814" s="778"/>
      <c r="DY1814" s="778"/>
      <c r="DZ1814" s="778"/>
      <c r="EA1814" s="778"/>
      <c r="EB1814" s="778"/>
      <c r="EC1814" s="778"/>
      <c r="ED1814" s="778"/>
      <c r="EE1814" s="778"/>
      <c r="EF1814" s="778"/>
      <c r="EG1814" s="778"/>
      <c r="EH1814" s="778"/>
      <c r="EI1814" s="778"/>
      <c r="EJ1814" s="778"/>
      <c r="EK1814" s="778"/>
      <c r="EL1814" s="778"/>
      <c r="EM1814" s="778"/>
      <c r="EN1814" s="778"/>
      <c r="EO1814" s="778"/>
      <c r="EP1814" s="778"/>
      <c r="EQ1814" s="778"/>
      <c r="ER1814" s="778"/>
      <c r="ES1814" s="778"/>
      <c r="ET1814" s="778"/>
      <c r="EU1814" s="778"/>
      <c r="EV1814" s="778"/>
      <c r="EW1814" s="778"/>
      <c r="EX1814" s="778"/>
      <c r="EY1814" s="778"/>
      <c r="EZ1814" s="778"/>
      <c r="FA1814" s="778"/>
      <c r="FB1814" s="778"/>
      <c r="FC1814" s="778"/>
      <c r="FD1814" s="778"/>
      <c r="FE1814" s="778"/>
      <c r="FF1814" s="778"/>
      <c r="FG1814" s="778"/>
      <c r="FH1814" s="778"/>
      <c r="FI1814" s="778"/>
      <c r="FJ1814" s="778"/>
      <c r="FK1814" s="778"/>
      <c r="FL1814" s="778"/>
      <c r="FM1814" s="778"/>
      <c r="FN1814" s="778"/>
      <c r="FO1814" s="778"/>
      <c r="FP1814" s="778"/>
      <c r="FQ1814" s="778"/>
      <c r="FR1814" s="778"/>
      <c r="FS1814" s="778"/>
      <c r="FT1814" s="778"/>
      <c r="FU1814" s="778"/>
      <c r="FV1814" s="778"/>
      <c r="FW1814" s="778"/>
      <c r="FX1814" s="778"/>
      <c r="FY1814" s="778"/>
      <c r="FZ1814" s="778"/>
      <c r="GA1814" s="778"/>
      <c r="GB1814" s="778"/>
      <c r="GC1814" s="778"/>
      <c r="GD1814" s="778"/>
      <c r="GE1814" s="778"/>
      <c r="GF1814" s="778"/>
      <c r="GG1814" s="778"/>
      <c r="GH1814" s="778"/>
      <c r="GI1814" s="778"/>
      <c r="GJ1814" s="778"/>
      <c r="GK1814" s="778"/>
      <c r="GL1814" s="778"/>
      <c r="GM1814" s="778"/>
      <c r="GN1814" s="778"/>
      <c r="GO1814" s="778"/>
      <c r="GP1814" s="778"/>
      <c r="GQ1814" s="778"/>
      <c r="GR1814" s="778"/>
      <c r="GS1814" s="778"/>
      <c r="GT1814" s="778"/>
      <c r="GU1814" s="778"/>
      <c r="GV1814" s="778"/>
      <c r="GW1814" s="778"/>
      <c r="GX1814" s="778"/>
      <c r="GY1814" s="778"/>
      <c r="GZ1814" s="778"/>
      <c r="HA1814" s="778"/>
      <c r="HB1814" s="778"/>
      <c r="HC1814" s="778"/>
      <c r="HD1814" s="778"/>
      <c r="HE1814" s="778"/>
      <c r="HF1814" s="778"/>
      <c r="HG1814" s="778"/>
      <c r="HH1814" s="778"/>
    </row>
    <row r="1815" spans="1:216" s="782" customFormat="1">
      <c r="A1815" s="779"/>
      <c r="B1815" s="780"/>
      <c r="C1815" s="780"/>
      <c r="D1815" s="780"/>
      <c r="E1815" s="780"/>
      <c r="F1815" s="780"/>
      <c r="G1815" s="780"/>
      <c r="H1815" s="780"/>
      <c r="I1815" s="780"/>
      <c r="J1815" s="780"/>
      <c r="K1815" s="780"/>
      <c r="L1815" s="780"/>
      <c r="M1815" s="780"/>
      <c r="N1815" s="780"/>
      <c r="O1815" s="780"/>
      <c r="P1815" s="780"/>
      <c r="Q1815" s="781"/>
      <c r="R1815" s="778"/>
      <c r="S1815" s="778"/>
      <c r="T1815" s="778"/>
      <c r="U1815" s="778"/>
      <c r="V1815" s="778"/>
      <c r="W1815" s="778"/>
      <c r="X1815" s="778"/>
      <c r="Y1815" s="778"/>
      <c r="Z1815" s="778"/>
      <c r="AA1815" s="778"/>
      <c r="AB1815" s="778"/>
      <c r="AC1815" s="778"/>
      <c r="AD1815" s="778"/>
      <c r="AE1815" s="778"/>
      <c r="AF1815" s="778"/>
      <c r="AG1815" s="778"/>
      <c r="AH1815" s="778"/>
      <c r="AI1815" s="778"/>
      <c r="AJ1815" s="778"/>
      <c r="AK1815" s="778"/>
      <c r="AL1815" s="778"/>
      <c r="AM1815" s="778"/>
      <c r="AN1815" s="778"/>
      <c r="AO1815" s="778"/>
      <c r="AP1815" s="778"/>
      <c r="AQ1815" s="778"/>
      <c r="AR1815" s="778"/>
      <c r="AS1815" s="778"/>
      <c r="AT1815" s="778"/>
      <c r="AU1815" s="778"/>
      <c r="AV1815" s="778"/>
      <c r="AW1815" s="778"/>
      <c r="AX1815" s="778"/>
      <c r="AY1815" s="778"/>
      <c r="AZ1815" s="778"/>
      <c r="BA1815" s="778"/>
      <c r="BB1815" s="778"/>
      <c r="BC1815" s="778"/>
      <c r="BD1815" s="778"/>
      <c r="BE1815" s="778"/>
      <c r="BF1815" s="778"/>
      <c r="BG1815" s="778"/>
      <c r="BH1815" s="778"/>
      <c r="BI1815" s="778"/>
      <c r="BJ1815" s="778"/>
      <c r="BK1815" s="778"/>
      <c r="BL1815" s="778"/>
      <c r="BM1815" s="778"/>
      <c r="BN1815" s="778"/>
      <c r="BO1815" s="778"/>
      <c r="BP1815" s="778"/>
      <c r="BQ1815" s="778"/>
      <c r="BR1815" s="778"/>
      <c r="BS1815" s="778"/>
      <c r="BT1815" s="778"/>
      <c r="BU1815" s="778"/>
      <c r="BV1815" s="778"/>
      <c r="BW1815" s="778"/>
      <c r="BX1815" s="778"/>
      <c r="BY1815" s="778"/>
      <c r="BZ1815" s="778"/>
      <c r="CA1815" s="778"/>
      <c r="CB1815" s="778"/>
      <c r="CC1815" s="778"/>
      <c r="CD1815" s="778"/>
      <c r="CE1815" s="778"/>
      <c r="CF1815" s="778"/>
      <c r="CG1815" s="778"/>
      <c r="CH1815" s="778"/>
      <c r="CI1815" s="778"/>
      <c r="CJ1815" s="778"/>
      <c r="CK1815" s="778"/>
      <c r="CL1815" s="778"/>
      <c r="CM1815" s="778"/>
      <c r="CN1815" s="778"/>
      <c r="CO1815" s="778"/>
      <c r="CP1815" s="778"/>
      <c r="CQ1815" s="778"/>
      <c r="CR1815" s="778"/>
      <c r="CS1815" s="778"/>
      <c r="CT1815" s="778"/>
      <c r="CU1815" s="778"/>
      <c r="CV1815" s="778"/>
      <c r="CW1815" s="778"/>
      <c r="CX1815" s="778"/>
      <c r="CY1815" s="778"/>
      <c r="CZ1815" s="778"/>
      <c r="DA1815" s="778"/>
      <c r="DB1815" s="778"/>
      <c r="DC1815" s="778"/>
      <c r="DD1815" s="778"/>
      <c r="DE1815" s="778"/>
      <c r="DF1815" s="778"/>
      <c r="DG1815" s="778"/>
      <c r="DH1815" s="778"/>
      <c r="DI1815" s="778"/>
      <c r="DJ1815" s="778"/>
      <c r="DK1815" s="778"/>
      <c r="DL1815" s="778"/>
      <c r="DM1815" s="778"/>
      <c r="DN1815" s="778"/>
      <c r="DO1815" s="778"/>
      <c r="DP1815" s="778"/>
      <c r="DQ1815" s="778"/>
      <c r="DR1815" s="778"/>
      <c r="DS1815" s="778"/>
      <c r="DT1815" s="778"/>
      <c r="DU1815" s="778"/>
      <c r="DV1815" s="778"/>
      <c r="DW1815" s="778"/>
      <c r="DX1815" s="778"/>
      <c r="DY1815" s="778"/>
      <c r="DZ1815" s="778"/>
      <c r="EA1815" s="778"/>
      <c r="EB1815" s="778"/>
      <c r="EC1815" s="778"/>
      <c r="ED1815" s="778"/>
      <c r="EE1815" s="778"/>
      <c r="EF1815" s="778"/>
      <c r="EG1815" s="778"/>
      <c r="EH1815" s="778"/>
      <c r="EI1815" s="778"/>
      <c r="EJ1815" s="778"/>
      <c r="EK1815" s="778"/>
      <c r="EL1815" s="778"/>
      <c r="EM1815" s="778"/>
      <c r="EN1815" s="778"/>
      <c r="EO1815" s="778"/>
      <c r="EP1815" s="778"/>
      <c r="EQ1815" s="778"/>
      <c r="ER1815" s="778"/>
      <c r="ES1815" s="778"/>
      <c r="ET1815" s="778"/>
      <c r="EU1815" s="778"/>
      <c r="EV1815" s="778"/>
      <c r="EW1815" s="778"/>
      <c r="EX1815" s="778"/>
      <c r="EY1815" s="778"/>
      <c r="EZ1815" s="778"/>
      <c r="FA1815" s="778"/>
      <c r="FB1815" s="778"/>
      <c r="FC1815" s="778"/>
      <c r="FD1815" s="778"/>
      <c r="FE1815" s="778"/>
      <c r="FF1815" s="778"/>
      <c r="FG1815" s="778"/>
      <c r="FH1815" s="778"/>
      <c r="FI1815" s="778"/>
      <c r="FJ1815" s="778"/>
      <c r="FK1815" s="778"/>
      <c r="FL1815" s="778"/>
      <c r="FM1815" s="778"/>
      <c r="FN1815" s="778"/>
      <c r="FO1815" s="778"/>
      <c r="FP1815" s="778"/>
      <c r="FQ1815" s="778"/>
      <c r="FR1815" s="778"/>
      <c r="FS1815" s="778"/>
      <c r="FT1815" s="778"/>
      <c r="FU1815" s="778"/>
      <c r="FV1815" s="778"/>
      <c r="FW1815" s="778"/>
      <c r="FX1815" s="778"/>
      <c r="FY1815" s="778"/>
      <c r="FZ1815" s="778"/>
      <c r="GA1815" s="778"/>
      <c r="GB1815" s="778"/>
      <c r="GC1815" s="778"/>
      <c r="GD1815" s="778"/>
      <c r="GE1815" s="778"/>
      <c r="GF1815" s="778"/>
      <c r="GG1815" s="778"/>
      <c r="GH1815" s="778"/>
      <c r="GI1815" s="778"/>
      <c r="GJ1815" s="778"/>
      <c r="GK1815" s="778"/>
      <c r="GL1815" s="778"/>
      <c r="GM1815" s="778"/>
      <c r="GN1815" s="778"/>
      <c r="GO1815" s="778"/>
      <c r="GP1815" s="778"/>
      <c r="GQ1815" s="778"/>
      <c r="GR1815" s="778"/>
      <c r="GS1815" s="778"/>
      <c r="GT1815" s="778"/>
      <c r="GU1815" s="778"/>
      <c r="GV1815" s="778"/>
      <c r="GW1815" s="778"/>
      <c r="GX1815" s="778"/>
      <c r="GY1815" s="778"/>
      <c r="GZ1815" s="778"/>
      <c r="HA1815" s="778"/>
      <c r="HB1815" s="778"/>
      <c r="HC1815" s="778"/>
      <c r="HD1815" s="778"/>
      <c r="HE1815" s="778"/>
      <c r="HF1815" s="778"/>
      <c r="HG1815" s="778"/>
      <c r="HH1815" s="778"/>
    </row>
    <row r="1816" spans="1:216" s="782" customFormat="1">
      <c r="A1816" s="779"/>
      <c r="B1816" s="780"/>
      <c r="C1816" s="780"/>
      <c r="D1816" s="780"/>
      <c r="E1816" s="780"/>
      <c r="F1816" s="780"/>
      <c r="G1816" s="780"/>
      <c r="H1816" s="780"/>
      <c r="I1816" s="780"/>
      <c r="J1816" s="780"/>
      <c r="K1816" s="780"/>
      <c r="L1816" s="780"/>
      <c r="M1816" s="780"/>
      <c r="N1816" s="780"/>
      <c r="O1816" s="780"/>
      <c r="P1816" s="780"/>
      <c r="Q1816" s="781"/>
      <c r="R1816" s="778"/>
      <c r="S1816" s="778"/>
      <c r="T1816" s="778"/>
      <c r="U1816" s="778"/>
      <c r="V1816" s="778"/>
      <c r="W1816" s="778"/>
      <c r="X1816" s="778"/>
      <c r="Y1816" s="778"/>
      <c r="Z1816" s="778"/>
      <c r="AA1816" s="778"/>
      <c r="AB1816" s="778"/>
      <c r="AC1816" s="778"/>
      <c r="AD1816" s="778"/>
      <c r="AE1816" s="778"/>
      <c r="AF1816" s="778"/>
      <c r="AG1816" s="778"/>
      <c r="AH1816" s="778"/>
      <c r="AI1816" s="778"/>
      <c r="AJ1816" s="778"/>
      <c r="AK1816" s="778"/>
      <c r="AL1816" s="778"/>
      <c r="AM1816" s="778"/>
      <c r="AN1816" s="778"/>
      <c r="AO1816" s="778"/>
      <c r="AP1816" s="778"/>
      <c r="AQ1816" s="778"/>
      <c r="AR1816" s="778"/>
      <c r="AS1816" s="778"/>
      <c r="AT1816" s="778"/>
      <c r="AU1816" s="778"/>
      <c r="AV1816" s="778"/>
      <c r="AW1816" s="778"/>
      <c r="AX1816" s="778"/>
      <c r="AY1816" s="778"/>
      <c r="AZ1816" s="778"/>
      <c r="BA1816" s="778"/>
      <c r="BB1816" s="778"/>
      <c r="BC1816" s="778"/>
      <c r="BD1816" s="778"/>
      <c r="BE1816" s="778"/>
      <c r="BF1816" s="778"/>
      <c r="BG1816" s="778"/>
      <c r="BH1816" s="778"/>
      <c r="BI1816" s="778"/>
      <c r="BJ1816" s="778"/>
      <c r="BK1816" s="778"/>
      <c r="BL1816" s="778"/>
      <c r="BM1816" s="778"/>
      <c r="BN1816" s="778"/>
      <c r="BO1816" s="778"/>
      <c r="BP1816" s="778"/>
      <c r="BQ1816" s="778"/>
      <c r="BR1816" s="778"/>
      <c r="BS1816" s="778"/>
      <c r="BT1816" s="778"/>
      <c r="BU1816" s="778"/>
      <c r="BV1816" s="778"/>
      <c r="BW1816" s="778"/>
      <c r="BX1816" s="778"/>
      <c r="BY1816" s="778"/>
      <c r="BZ1816" s="778"/>
      <c r="CA1816" s="778"/>
      <c r="CB1816" s="778"/>
      <c r="CC1816" s="778"/>
      <c r="CD1816" s="778"/>
      <c r="CE1816" s="778"/>
      <c r="CF1816" s="778"/>
      <c r="CG1816" s="778"/>
      <c r="CH1816" s="778"/>
      <c r="CI1816" s="778"/>
      <c r="CJ1816" s="778"/>
      <c r="CK1816" s="778"/>
      <c r="CL1816" s="778"/>
      <c r="CM1816" s="778"/>
      <c r="CN1816" s="778"/>
      <c r="CO1816" s="778"/>
      <c r="CP1816" s="778"/>
      <c r="CQ1816" s="778"/>
      <c r="CR1816" s="778"/>
      <c r="CS1816" s="778"/>
      <c r="CT1816" s="778"/>
      <c r="CU1816" s="778"/>
      <c r="CV1816" s="778"/>
      <c r="CW1816" s="778"/>
      <c r="CX1816" s="778"/>
      <c r="CY1816" s="778"/>
      <c r="CZ1816" s="778"/>
      <c r="DA1816" s="778"/>
      <c r="DB1816" s="778"/>
      <c r="DC1816" s="778"/>
      <c r="DD1816" s="778"/>
      <c r="DE1816" s="778"/>
      <c r="DF1816" s="778"/>
      <c r="DG1816" s="778"/>
      <c r="DH1816" s="778"/>
      <c r="DI1816" s="778"/>
      <c r="DJ1816" s="778"/>
      <c r="DK1816" s="778"/>
      <c r="DL1816" s="778"/>
      <c r="DM1816" s="778"/>
      <c r="DN1816" s="778"/>
      <c r="DO1816" s="778"/>
      <c r="DP1816" s="778"/>
      <c r="DQ1816" s="778"/>
      <c r="DR1816" s="778"/>
      <c r="DS1816" s="778"/>
      <c r="DT1816" s="778"/>
      <c r="DU1816" s="778"/>
      <c r="DV1816" s="778"/>
      <c r="DW1816" s="778"/>
      <c r="DX1816" s="778"/>
      <c r="DY1816" s="778"/>
      <c r="DZ1816" s="778"/>
      <c r="EA1816" s="778"/>
      <c r="EB1816" s="778"/>
      <c r="EC1816" s="778"/>
      <c r="ED1816" s="778"/>
      <c r="EE1816" s="778"/>
      <c r="EF1816" s="778"/>
      <c r="EG1816" s="778"/>
      <c r="EH1816" s="778"/>
      <c r="EI1816" s="778"/>
      <c r="EJ1816" s="778"/>
      <c r="EK1816" s="778"/>
      <c r="EL1816" s="778"/>
      <c r="EM1816" s="778"/>
      <c r="EN1816" s="778"/>
      <c r="EO1816" s="778"/>
      <c r="EP1816" s="778"/>
      <c r="EQ1816" s="778"/>
      <c r="ER1816" s="778"/>
      <c r="ES1816" s="778"/>
      <c r="ET1816" s="778"/>
      <c r="EU1816" s="778"/>
      <c r="EV1816" s="778"/>
      <c r="EW1816" s="778"/>
      <c r="EX1816" s="778"/>
      <c r="EY1816" s="778"/>
      <c r="EZ1816" s="778"/>
      <c r="FA1816" s="778"/>
      <c r="FB1816" s="778"/>
      <c r="FC1816" s="778"/>
      <c r="FD1816" s="778"/>
      <c r="FE1816" s="778"/>
      <c r="FF1816" s="778"/>
      <c r="FG1816" s="778"/>
      <c r="FH1816" s="778"/>
      <c r="FI1816" s="778"/>
      <c r="FJ1816" s="778"/>
      <c r="FK1816" s="778"/>
      <c r="FL1816" s="778"/>
      <c r="FM1816" s="778"/>
      <c r="FN1816" s="778"/>
      <c r="FO1816" s="778"/>
      <c r="FP1816" s="778"/>
      <c r="FQ1816" s="778"/>
      <c r="FR1816" s="778"/>
      <c r="FS1816" s="778"/>
      <c r="FT1816" s="778"/>
      <c r="FU1816" s="778"/>
      <c r="FV1816" s="778"/>
      <c r="FW1816" s="778"/>
      <c r="FX1816" s="778"/>
      <c r="FY1816" s="778"/>
      <c r="FZ1816" s="778"/>
      <c r="GA1816" s="778"/>
      <c r="GB1816" s="778"/>
      <c r="GC1816" s="778"/>
      <c r="GD1816" s="778"/>
      <c r="GE1816" s="778"/>
      <c r="GF1816" s="778"/>
      <c r="GG1816" s="778"/>
      <c r="GH1816" s="778"/>
      <c r="GI1816" s="778"/>
      <c r="GJ1816" s="778"/>
      <c r="GK1816" s="778"/>
      <c r="GL1816" s="778"/>
      <c r="GM1816" s="778"/>
      <c r="GN1816" s="778"/>
      <c r="GO1816" s="778"/>
      <c r="GP1816" s="778"/>
      <c r="GQ1816" s="778"/>
      <c r="GR1816" s="778"/>
      <c r="GS1816" s="778"/>
      <c r="GT1816" s="778"/>
      <c r="GU1816" s="778"/>
      <c r="GV1816" s="778"/>
      <c r="GW1816" s="778"/>
      <c r="GX1816" s="778"/>
      <c r="GY1816" s="778"/>
      <c r="GZ1816" s="778"/>
      <c r="HA1816" s="778"/>
      <c r="HB1816" s="778"/>
      <c r="HC1816" s="778"/>
      <c r="HD1816" s="778"/>
      <c r="HE1816" s="778"/>
      <c r="HF1816" s="778"/>
      <c r="HG1816" s="778"/>
      <c r="HH1816" s="778"/>
    </row>
    <row r="1817" spans="1:216" s="782" customFormat="1">
      <c r="A1817" s="779"/>
      <c r="B1817" s="780"/>
      <c r="C1817" s="780"/>
      <c r="D1817" s="780"/>
      <c r="E1817" s="780"/>
      <c r="F1817" s="780"/>
      <c r="G1817" s="780"/>
      <c r="H1817" s="780"/>
      <c r="I1817" s="780"/>
      <c r="J1817" s="780"/>
      <c r="K1817" s="780"/>
      <c r="L1817" s="780"/>
      <c r="M1817" s="780"/>
      <c r="N1817" s="780"/>
      <c r="O1817" s="780"/>
      <c r="P1817" s="780"/>
      <c r="Q1817" s="781"/>
      <c r="R1817" s="778"/>
      <c r="S1817" s="778"/>
      <c r="T1817" s="778"/>
      <c r="U1817" s="778"/>
      <c r="V1817" s="778"/>
      <c r="W1817" s="778"/>
      <c r="X1817" s="778"/>
      <c r="Y1817" s="778"/>
      <c r="Z1817" s="778"/>
      <c r="AA1817" s="778"/>
      <c r="AB1817" s="778"/>
      <c r="AC1817" s="778"/>
      <c r="AD1817" s="778"/>
      <c r="AE1817" s="778"/>
      <c r="AF1817" s="778"/>
      <c r="AG1817" s="778"/>
      <c r="AH1817" s="778"/>
      <c r="AI1817" s="778"/>
      <c r="AJ1817" s="778"/>
      <c r="AK1817" s="778"/>
      <c r="AL1817" s="778"/>
      <c r="AM1817" s="778"/>
      <c r="AN1817" s="778"/>
      <c r="AO1817" s="778"/>
      <c r="AP1817" s="778"/>
      <c r="AQ1817" s="778"/>
      <c r="AR1817" s="778"/>
      <c r="AS1817" s="778"/>
      <c r="AT1817" s="778"/>
      <c r="AU1817" s="778"/>
      <c r="AV1817" s="778"/>
      <c r="AW1817" s="778"/>
      <c r="AX1817" s="778"/>
      <c r="AY1817" s="778"/>
      <c r="AZ1817" s="778"/>
      <c r="BA1817" s="778"/>
      <c r="BB1817" s="778"/>
      <c r="BC1817" s="778"/>
      <c r="BD1817" s="778"/>
      <c r="BE1817" s="778"/>
      <c r="BF1817" s="778"/>
      <c r="BG1817" s="778"/>
      <c r="BH1817" s="778"/>
      <c r="BI1817" s="778"/>
      <c r="BJ1817" s="778"/>
      <c r="BK1817" s="778"/>
      <c r="BL1817" s="778"/>
      <c r="BM1817" s="778"/>
      <c r="BN1817" s="778"/>
      <c r="BO1817" s="778"/>
      <c r="BP1817" s="778"/>
      <c r="BQ1817" s="778"/>
      <c r="BR1817" s="778"/>
      <c r="BS1817" s="778"/>
      <c r="BT1817" s="778"/>
      <c r="BU1817" s="778"/>
      <c r="BV1817" s="778"/>
      <c r="BW1817" s="778"/>
      <c r="BX1817" s="778"/>
      <c r="BY1817" s="778"/>
      <c r="BZ1817" s="778"/>
      <c r="CA1817" s="778"/>
      <c r="CB1817" s="778"/>
      <c r="CC1817" s="778"/>
      <c r="CD1817" s="778"/>
      <c r="CE1817" s="778"/>
      <c r="CF1817" s="778"/>
      <c r="CG1817" s="778"/>
      <c r="CH1817" s="778"/>
      <c r="CI1817" s="778"/>
      <c r="CJ1817" s="778"/>
      <c r="CK1817" s="778"/>
      <c r="CL1817" s="778"/>
      <c r="CM1817" s="778"/>
      <c r="CN1817" s="778"/>
      <c r="CO1817" s="778"/>
      <c r="CP1817" s="778"/>
      <c r="CQ1817" s="778"/>
      <c r="CR1817" s="778"/>
      <c r="CS1817" s="778"/>
      <c r="CT1817" s="778"/>
      <c r="CU1817" s="778"/>
      <c r="CV1817" s="778"/>
      <c r="CW1817" s="778"/>
      <c r="CX1817" s="778"/>
      <c r="CY1817" s="778"/>
      <c r="CZ1817" s="778"/>
      <c r="DA1817" s="778"/>
      <c r="DB1817" s="778"/>
      <c r="DC1817" s="778"/>
      <c r="DD1817" s="778"/>
      <c r="DE1817" s="778"/>
      <c r="DF1817" s="778"/>
      <c r="DG1817" s="778"/>
      <c r="DH1817" s="778"/>
      <c r="DI1817" s="778"/>
      <c r="DJ1817" s="778"/>
      <c r="DK1817" s="778"/>
      <c r="DL1817" s="778"/>
      <c r="DM1817" s="778"/>
      <c r="DN1817" s="778"/>
      <c r="DO1817" s="778"/>
      <c r="DP1817" s="778"/>
      <c r="DQ1817" s="778"/>
      <c r="DR1817" s="778"/>
      <c r="DS1817" s="778"/>
      <c r="DT1817" s="778"/>
      <c r="DU1817" s="778"/>
      <c r="DV1817" s="778"/>
      <c r="DW1817" s="778"/>
      <c r="DX1817" s="778"/>
      <c r="DY1817" s="778"/>
      <c r="DZ1817" s="778"/>
      <c r="EA1817" s="778"/>
      <c r="EB1817" s="778"/>
      <c r="EC1817" s="778"/>
      <c r="ED1817" s="778"/>
      <c r="EE1817" s="778"/>
      <c r="EF1817" s="778"/>
      <c r="EG1817" s="778"/>
      <c r="EH1817" s="778"/>
      <c r="EI1817" s="778"/>
      <c r="EJ1817" s="778"/>
      <c r="EK1817" s="778"/>
      <c r="EL1817" s="778"/>
      <c r="EM1817" s="778"/>
      <c r="EN1817" s="778"/>
      <c r="EO1817" s="778"/>
      <c r="EP1817" s="778"/>
      <c r="EQ1817" s="778"/>
      <c r="ER1817" s="778"/>
      <c r="ES1817" s="778"/>
      <c r="ET1817" s="778"/>
      <c r="EU1817" s="778"/>
      <c r="EV1817" s="778"/>
      <c r="EW1817" s="778"/>
      <c r="EX1817" s="778"/>
      <c r="EY1817" s="778"/>
      <c r="EZ1817" s="778"/>
      <c r="FA1817" s="778"/>
      <c r="FB1817" s="778"/>
      <c r="FC1817" s="778"/>
      <c r="FD1817" s="778"/>
      <c r="FE1817" s="778"/>
      <c r="FF1817" s="778"/>
      <c r="FG1817" s="778"/>
      <c r="FH1817" s="778"/>
      <c r="FI1817" s="778"/>
      <c r="FJ1817" s="778"/>
      <c r="FK1817" s="778"/>
      <c r="FL1817" s="778"/>
      <c r="FM1817" s="778"/>
      <c r="FN1817" s="778"/>
      <c r="FO1817" s="778"/>
      <c r="FP1817" s="778"/>
      <c r="FQ1817" s="778"/>
      <c r="FR1817" s="778"/>
      <c r="FS1817" s="778"/>
      <c r="FT1817" s="778"/>
      <c r="FU1817" s="778"/>
      <c r="FV1817" s="778"/>
      <c r="FW1817" s="778"/>
      <c r="FX1817" s="778"/>
      <c r="FY1817" s="778"/>
      <c r="FZ1817" s="778"/>
      <c r="GA1817" s="778"/>
      <c r="GB1817" s="778"/>
      <c r="GC1817" s="778"/>
      <c r="GD1817" s="778"/>
      <c r="GE1817" s="778"/>
      <c r="GF1817" s="778"/>
      <c r="GG1817" s="778"/>
      <c r="GH1817" s="778"/>
      <c r="GI1817" s="778"/>
      <c r="GJ1817" s="778"/>
      <c r="GK1817" s="778"/>
      <c r="GL1817" s="778"/>
      <c r="GM1817" s="778"/>
      <c r="GN1817" s="778"/>
      <c r="GO1817" s="778"/>
      <c r="GP1817" s="778"/>
      <c r="GQ1817" s="778"/>
      <c r="GR1817" s="778"/>
      <c r="GS1817" s="778"/>
      <c r="GT1817" s="778"/>
      <c r="GU1817" s="778"/>
      <c r="GV1817" s="778"/>
      <c r="GW1817" s="778"/>
      <c r="GX1817" s="778"/>
      <c r="GY1817" s="778"/>
      <c r="GZ1817" s="778"/>
      <c r="HA1817" s="778"/>
      <c r="HB1817" s="778"/>
      <c r="HC1817" s="778"/>
      <c r="HD1817" s="778"/>
      <c r="HE1817" s="778"/>
      <c r="HF1817" s="778"/>
      <c r="HG1817" s="778"/>
      <c r="HH1817" s="778"/>
    </row>
    <row r="1818" spans="1:216" s="782" customFormat="1">
      <c r="A1818" s="779"/>
      <c r="B1818" s="780"/>
      <c r="C1818" s="780"/>
      <c r="D1818" s="780"/>
      <c r="E1818" s="780"/>
      <c r="F1818" s="780"/>
      <c r="G1818" s="780"/>
      <c r="H1818" s="780"/>
      <c r="I1818" s="780"/>
      <c r="J1818" s="780"/>
      <c r="K1818" s="780"/>
      <c r="L1818" s="780"/>
      <c r="M1818" s="780"/>
      <c r="N1818" s="780"/>
      <c r="O1818" s="780"/>
      <c r="P1818" s="780"/>
      <c r="Q1818" s="781"/>
      <c r="R1818" s="778"/>
      <c r="S1818" s="778"/>
      <c r="T1818" s="778"/>
      <c r="U1818" s="778"/>
      <c r="V1818" s="778"/>
      <c r="W1818" s="778"/>
      <c r="X1818" s="778"/>
      <c r="Y1818" s="778"/>
      <c r="Z1818" s="778"/>
      <c r="AA1818" s="778"/>
      <c r="AB1818" s="778"/>
      <c r="AC1818" s="778"/>
      <c r="AD1818" s="778"/>
      <c r="AE1818" s="778"/>
      <c r="AF1818" s="778"/>
      <c r="AG1818" s="778"/>
      <c r="AH1818" s="778"/>
      <c r="AI1818" s="778"/>
      <c r="AJ1818" s="778"/>
      <c r="AK1818" s="778"/>
      <c r="AL1818" s="778"/>
      <c r="AM1818" s="778"/>
      <c r="AN1818" s="778"/>
      <c r="AO1818" s="778"/>
      <c r="AP1818" s="778"/>
      <c r="AQ1818" s="778"/>
      <c r="AR1818" s="778"/>
      <c r="AS1818" s="778"/>
      <c r="AT1818" s="778"/>
      <c r="AU1818" s="778"/>
      <c r="AV1818" s="778"/>
      <c r="AW1818" s="778"/>
      <c r="AX1818" s="778"/>
      <c r="AY1818" s="778"/>
      <c r="AZ1818" s="778"/>
      <c r="BA1818" s="778"/>
      <c r="BB1818" s="778"/>
      <c r="BC1818" s="778"/>
      <c r="BD1818" s="778"/>
      <c r="BE1818" s="778"/>
      <c r="BF1818" s="778"/>
      <c r="BG1818" s="778"/>
      <c r="BH1818" s="778"/>
      <c r="BI1818" s="778"/>
      <c r="BJ1818" s="778"/>
      <c r="BK1818" s="778"/>
      <c r="BL1818" s="778"/>
      <c r="BM1818" s="778"/>
      <c r="BN1818" s="778"/>
      <c r="BO1818" s="778"/>
      <c r="BP1818" s="778"/>
      <c r="BQ1818" s="778"/>
      <c r="BR1818" s="778"/>
      <c r="BS1818" s="778"/>
      <c r="BT1818" s="778"/>
      <c r="BU1818" s="778"/>
      <c r="BV1818" s="778"/>
      <c r="BW1818" s="778"/>
      <c r="BX1818" s="778"/>
      <c r="BY1818" s="778"/>
      <c r="BZ1818" s="778"/>
      <c r="CA1818" s="778"/>
      <c r="CB1818" s="778"/>
      <c r="CC1818" s="778"/>
      <c r="CD1818" s="778"/>
      <c r="CE1818" s="778"/>
      <c r="CF1818" s="778"/>
      <c r="CG1818" s="778"/>
      <c r="CH1818" s="778"/>
      <c r="CI1818" s="778"/>
      <c r="CJ1818" s="778"/>
      <c r="CK1818" s="778"/>
      <c r="CL1818" s="778"/>
      <c r="CM1818" s="778"/>
      <c r="CN1818" s="778"/>
      <c r="CO1818" s="778"/>
      <c r="CP1818" s="778"/>
      <c r="CQ1818" s="778"/>
      <c r="CR1818" s="778"/>
      <c r="CS1818" s="778"/>
      <c r="CT1818" s="778"/>
      <c r="CU1818" s="778"/>
      <c r="CV1818" s="778"/>
      <c r="CW1818" s="778"/>
      <c r="CX1818" s="778"/>
      <c r="CY1818" s="778"/>
      <c r="CZ1818" s="778"/>
      <c r="DA1818" s="778"/>
      <c r="DB1818" s="778"/>
      <c r="DC1818" s="778"/>
      <c r="DD1818" s="778"/>
      <c r="DE1818" s="778"/>
      <c r="DF1818" s="778"/>
      <c r="DG1818" s="778"/>
      <c r="DH1818" s="778"/>
      <c r="DI1818" s="778"/>
      <c r="DJ1818" s="778"/>
      <c r="DK1818" s="778"/>
      <c r="DL1818" s="778"/>
      <c r="DM1818" s="778"/>
      <c r="DN1818" s="778"/>
      <c r="DO1818" s="778"/>
      <c r="DP1818" s="778"/>
      <c r="DQ1818" s="778"/>
      <c r="DR1818" s="778"/>
      <c r="DS1818" s="778"/>
      <c r="DT1818" s="778"/>
      <c r="DU1818" s="778"/>
      <c r="DV1818" s="778"/>
      <c r="DW1818" s="778"/>
      <c r="DX1818" s="778"/>
      <c r="DY1818" s="778"/>
      <c r="DZ1818" s="778"/>
      <c r="EA1818" s="778"/>
      <c r="EB1818" s="778"/>
      <c r="EC1818" s="778"/>
      <c r="ED1818" s="778"/>
      <c r="EE1818" s="778"/>
      <c r="EF1818" s="778"/>
      <c r="EG1818" s="778"/>
      <c r="EH1818" s="778"/>
      <c r="EI1818" s="778"/>
      <c r="EJ1818" s="778"/>
      <c r="EK1818" s="778"/>
      <c r="EL1818" s="778"/>
      <c r="EM1818" s="778"/>
      <c r="EN1818" s="778"/>
      <c r="EO1818" s="778"/>
      <c r="EP1818" s="778"/>
      <c r="EQ1818" s="778"/>
      <c r="ER1818" s="778"/>
      <c r="ES1818" s="778"/>
      <c r="ET1818" s="778"/>
      <c r="EU1818" s="778"/>
      <c r="EV1818" s="778"/>
      <c r="EW1818" s="778"/>
      <c r="EX1818" s="778"/>
      <c r="EY1818" s="778"/>
      <c r="EZ1818" s="778"/>
      <c r="FA1818" s="778"/>
      <c r="FB1818" s="778"/>
      <c r="FC1818" s="778"/>
      <c r="FD1818" s="778"/>
      <c r="FE1818" s="778"/>
      <c r="FF1818" s="778"/>
      <c r="FG1818" s="778"/>
      <c r="FH1818" s="778"/>
      <c r="FI1818" s="778"/>
      <c r="FJ1818" s="778"/>
      <c r="FK1818" s="778"/>
      <c r="FL1818" s="778"/>
      <c r="FM1818" s="778"/>
      <c r="FN1818" s="778"/>
      <c r="FO1818" s="778"/>
      <c r="FP1818" s="778"/>
      <c r="FQ1818" s="778"/>
      <c r="FR1818" s="778"/>
      <c r="FS1818" s="778"/>
      <c r="FT1818" s="778"/>
      <c r="FU1818" s="778"/>
      <c r="FV1818" s="778"/>
      <c r="FW1818" s="778"/>
      <c r="FX1818" s="778"/>
      <c r="FY1818" s="778"/>
      <c r="FZ1818" s="778"/>
      <c r="GA1818" s="778"/>
      <c r="GB1818" s="778"/>
      <c r="GC1818" s="778"/>
      <c r="GD1818" s="778"/>
      <c r="GE1818" s="778"/>
      <c r="GF1818" s="778"/>
      <c r="GG1818" s="778"/>
      <c r="GH1818" s="778"/>
      <c r="GI1818" s="778"/>
      <c r="GJ1818" s="778"/>
      <c r="GK1818" s="778"/>
      <c r="GL1818" s="778"/>
      <c r="GM1818" s="778"/>
      <c r="GN1818" s="778"/>
      <c r="GO1818" s="778"/>
      <c r="GP1818" s="778"/>
      <c r="GQ1818" s="778"/>
      <c r="GR1818" s="778"/>
      <c r="GS1818" s="778"/>
      <c r="GT1818" s="778"/>
      <c r="GU1818" s="778"/>
      <c r="GV1818" s="778"/>
      <c r="GW1818" s="778"/>
      <c r="GX1818" s="778"/>
      <c r="GY1818" s="778"/>
      <c r="GZ1818" s="778"/>
      <c r="HA1818" s="778"/>
      <c r="HB1818" s="778"/>
      <c r="HC1818" s="778"/>
      <c r="HD1818" s="778"/>
      <c r="HE1818" s="778"/>
      <c r="HF1818" s="778"/>
      <c r="HG1818" s="778"/>
      <c r="HH1818" s="778"/>
    </row>
    <row r="1819" spans="1:216" s="782" customFormat="1">
      <c r="A1819" s="779"/>
      <c r="B1819" s="780"/>
      <c r="C1819" s="780"/>
      <c r="D1819" s="780"/>
      <c r="E1819" s="780"/>
      <c r="F1819" s="780"/>
      <c r="G1819" s="780"/>
      <c r="H1819" s="780"/>
      <c r="I1819" s="780"/>
      <c r="J1819" s="780"/>
      <c r="K1819" s="780"/>
      <c r="L1819" s="780"/>
      <c r="M1819" s="780"/>
      <c r="N1819" s="780"/>
      <c r="O1819" s="780"/>
      <c r="P1819" s="780"/>
      <c r="Q1819" s="781"/>
      <c r="R1819" s="778"/>
      <c r="S1819" s="778"/>
      <c r="T1819" s="778"/>
      <c r="U1819" s="778"/>
      <c r="V1819" s="778"/>
      <c r="W1819" s="778"/>
      <c r="X1819" s="778"/>
      <c r="Y1819" s="778"/>
      <c r="Z1819" s="778"/>
      <c r="AA1819" s="778"/>
      <c r="AB1819" s="778"/>
      <c r="AC1819" s="778"/>
      <c r="AD1819" s="778"/>
      <c r="AE1819" s="778"/>
      <c r="AF1819" s="778"/>
      <c r="AG1819" s="778"/>
      <c r="AH1819" s="778"/>
      <c r="AI1819" s="778"/>
      <c r="AJ1819" s="778"/>
      <c r="AK1819" s="778"/>
      <c r="AL1819" s="778"/>
      <c r="AM1819" s="778"/>
      <c r="AN1819" s="778"/>
      <c r="AO1819" s="778"/>
      <c r="AP1819" s="778"/>
      <c r="AQ1819" s="778"/>
      <c r="AR1819" s="778"/>
      <c r="AS1819" s="778"/>
      <c r="AT1819" s="778"/>
      <c r="AU1819" s="778"/>
      <c r="AV1819" s="778"/>
      <c r="AW1819" s="778"/>
      <c r="AX1819" s="778"/>
      <c r="AY1819" s="778"/>
      <c r="AZ1819" s="778"/>
      <c r="BA1819" s="778"/>
      <c r="BB1819" s="778"/>
      <c r="BC1819" s="778"/>
      <c r="BD1819" s="778"/>
      <c r="BE1819" s="778"/>
      <c r="BF1819" s="778"/>
      <c r="BG1819" s="778"/>
      <c r="BH1819" s="778"/>
      <c r="BI1819" s="778"/>
      <c r="BJ1819" s="778"/>
      <c r="BK1819" s="778"/>
      <c r="BL1819" s="778"/>
      <c r="BM1819" s="778"/>
      <c r="BN1819" s="778"/>
      <c r="BO1819" s="778"/>
      <c r="BP1819" s="778"/>
      <c r="BQ1819" s="778"/>
      <c r="BR1819" s="778"/>
      <c r="BS1819" s="778"/>
      <c r="BT1819" s="778"/>
      <c r="BU1819" s="778"/>
      <c r="BV1819" s="778"/>
      <c r="BW1819" s="778"/>
      <c r="BX1819" s="778"/>
      <c r="BY1819" s="778"/>
      <c r="BZ1819" s="778"/>
      <c r="CA1819" s="778"/>
      <c r="CB1819" s="778"/>
      <c r="CC1819" s="778"/>
      <c r="CD1819" s="778"/>
      <c r="CE1819" s="778"/>
      <c r="CF1819" s="778"/>
      <c r="CG1819" s="778"/>
      <c r="CH1819" s="778"/>
      <c r="CI1819" s="778"/>
      <c r="CJ1819" s="778"/>
      <c r="CK1819" s="778"/>
      <c r="CL1819" s="778"/>
      <c r="CM1819" s="778"/>
      <c r="CN1819" s="778"/>
      <c r="CO1819" s="778"/>
      <c r="CP1819" s="778"/>
      <c r="CQ1819" s="778"/>
      <c r="CR1819" s="778"/>
      <c r="CS1819" s="778"/>
      <c r="CT1819" s="778"/>
      <c r="CU1819" s="778"/>
      <c r="CV1819" s="778"/>
      <c r="CW1819" s="778"/>
      <c r="CX1819" s="778"/>
      <c r="CY1819" s="778"/>
      <c r="CZ1819" s="778"/>
      <c r="DA1819" s="778"/>
      <c r="DB1819" s="778"/>
      <c r="DC1819" s="778"/>
      <c r="DD1819" s="778"/>
      <c r="DE1819" s="778"/>
      <c r="DF1819" s="778"/>
      <c r="DG1819" s="778"/>
      <c r="DH1819" s="778"/>
      <c r="DI1819" s="778"/>
      <c r="DJ1819" s="778"/>
      <c r="DK1819" s="778"/>
      <c r="DL1819" s="778"/>
      <c r="DM1819" s="778"/>
      <c r="DN1819" s="778"/>
      <c r="DO1819" s="778"/>
      <c r="DP1819" s="778"/>
      <c r="DQ1819" s="778"/>
      <c r="DR1819" s="778"/>
      <c r="DS1819" s="778"/>
      <c r="DT1819" s="778"/>
      <c r="DU1819" s="778"/>
      <c r="DV1819" s="778"/>
      <c r="DW1819" s="778"/>
      <c r="DX1819" s="778"/>
      <c r="DY1819" s="778"/>
      <c r="DZ1819" s="778"/>
      <c r="EA1819" s="778"/>
      <c r="EB1819" s="778"/>
      <c r="EC1819" s="778"/>
      <c r="ED1819" s="778"/>
      <c r="EE1819" s="778"/>
      <c r="EF1819" s="778"/>
      <c r="EG1819" s="778"/>
      <c r="EH1819" s="778"/>
      <c r="EI1819" s="778"/>
      <c r="EJ1819" s="778"/>
      <c r="EK1819" s="778"/>
      <c r="EL1819" s="778"/>
      <c r="EM1819" s="778"/>
      <c r="EN1819" s="778"/>
      <c r="EO1819" s="778"/>
      <c r="EP1819" s="778"/>
      <c r="EQ1819" s="778"/>
      <c r="ER1819" s="778"/>
      <c r="ES1819" s="778"/>
      <c r="ET1819" s="778"/>
      <c r="EU1819" s="778"/>
      <c r="EV1819" s="778"/>
      <c r="EW1819" s="778"/>
      <c r="EX1819" s="778"/>
      <c r="EY1819" s="778"/>
      <c r="EZ1819" s="778"/>
      <c r="FA1819" s="778"/>
      <c r="FB1819" s="778"/>
      <c r="FC1819" s="778"/>
      <c r="FD1819" s="778"/>
      <c r="FE1819" s="778"/>
      <c r="FF1819" s="778"/>
      <c r="FG1819" s="778"/>
      <c r="FH1819" s="778"/>
      <c r="FI1819" s="778"/>
      <c r="FJ1819" s="778"/>
      <c r="FK1819" s="778"/>
      <c r="FL1819" s="778"/>
      <c r="FM1819" s="778"/>
      <c r="FN1819" s="778"/>
      <c r="FO1819" s="778"/>
      <c r="FP1819" s="778"/>
      <c r="FQ1819" s="778"/>
      <c r="FR1819" s="778"/>
      <c r="FS1819" s="778"/>
      <c r="FT1819" s="778"/>
      <c r="FU1819" s="778"/>
      <c r="FV1819" s="778"/>
      <c r="FW1819" s="778"/>
      <c r="FX1819" s="778"/>
      <c r="FY1819" s="778"/>
      <c r="FZ1819" s="778"/>
      <c r="GA1819" s="778"/>
      <c r="GB1819" s="778"/>
      <c r="GC1819" s="778"/>
      <c r="GD1819" s="778"/>
      <c r="GE1819" s="778"/>
      <c r="GF1819" s="778"/>
      <c r="GG1819" s="778"/>
      <c r="GH1819" s="778"/>
      <c r="GI1819" s="778"/>
      <c r="GJ1819" s="778"/>
      <c r="GK1819" s="778"/>
      <c r="GL1819" s="778"/>
      <c r="GM1819" s="778"/>
      <c r="GN1819" s="778"/>
      <c r="GO1819" s="778"/>
      <c r="GP1819" s="778"/>
      <c r="GQ1819" s="778"/>
      <c r="GR1819" s="778"/>
      <c r="GS1819" s="778"/>
      <c r="GT1819" s="778"/>
      <c r="GU1819" s="778"/>
      <c r="GV1819" s="778"/>
      <c r="GW1819" s="778"/>
      <c r="GX1819" s="778"/>
      <c r="GY1819" s="778"/>
      <c r="GZ1819" s="778"/>
      <c r="HA1819" s="778"/>
      <c r="HB1819" s="778"/>
      <c r="HC1819" s="778"/>
      <c r="HD1819" s="778"/>
      <c r="HE1819" s="778"/>
      <c r="HF1819" s="778"/>
      <c r="HG1819" s="778"/>
      <c r="HH1819" s="778"/>
    </row>
    <row r="1820" spans="1:216" s="782" customFormat="1">
      <c r="A1820" s="779"/>
      <c r="B1820" s="780"/>
      <c r="C1820" s="780"/>
      <c r="D1820" s="780"/>
      <c r="E1820" s="780"/>
      <c r="F1820" s="780"/>
      <c r="G1820" s="780"/>
      <c r="H1820" s="780"/>
      <c r="I1820" s="780"/>
      <c r="J1820" s="780"/>
      <c r="K1820" s="780"/>
      <c r="L1820" s="780"/>
      <c r="M1820" s="780"/>
      <c r="N1820" s="780"/>
      <c r="O1820" s="780"/>
      <c r="P1820" s="780"/>
      <c r="Q1820" s="781"/>
      <c r="R1820" s="778"/>
      <c r="S1820" s="778"/>
      <c r="T1820" s="778"/>
      <c r="U1820" s="778"/>
      <c r="V1820" s="778"/>
      <c r="W1820" s="778"/>
      <c r="X1820" s="778"/>
      <c r="Y1820" s="778"/>
      <c r="Z1820" s="778"/>
      <c r="AA1820" s="778"/>
      <c r="AB1820" s="778"/>
      <c r="AC1820" s="778"/>
      <c r="AD1820" s="778"/>
      <c r="AE1820" s="778"/>
      <c r="AF1820" s="778"/>
      <c r="AG1820" s="778"/>
      <c r="AH1820" s="778"/>
      <c r="AI1820" s="778"/>
      <c r="AJ1820" s="778"/>
      <c r="AK1820" s="778"/>
      <c r="AL1820" s="778"/>
      <c r="AM1820" s="778"/>
      <c r="AN1820" s="778"/>
      <c r="AO1820" s="778"/>
      <c r="AP1820" s="778"/>
      <c r="AQ1820" s="778"/>
      <c r="AR1820" s="778"/>
      <c r="AS1820" s="778"/>
      <c r="AT1820" s="778"/>
      <c r="AU1820" s="778"/>
      <c r="AV1820" s="778"/>
      <c r="AW1820" s="778"/>
      <c r="AX1820" s="778"/>
      <c r="AY1820" s="778"/>
      <c r="AZ1820" s="778"/>
      <c r="BA1820" s="778"/>
      <c r="BB1820" s="778"/>
      <c r="BC1820" s="778"/>
      <c r="BD1820" s="778"/>
      <c r="BE1820" s="778"/>
      <c r="BF1820" s="778"/>
      <c r="BG1820" s="778"/>
      <c r="BH1820" s="778"/>
      <c r="BI1820" s="778"/>
      <c r="BJ1820" s="778"/>
      <c r="BK1820" s="778"/>
      <c r="BL1820" s="778"/>
      <c r="BM1820" s="778"/>
      <c r="BN1820" s="778"/>
      <c r="BO1820" s="778"/>
      <c r="BP1820" s="778"/>
      <c r="BQ1820" s="778"/>
      <c r="BR1820" s="778"/>
      <c r="BS1820" s="778"/>
      <c r="BT1820" s="778"/>
      <c r="BU1820" s="778"/>
      <c r="BV1820" s="778"/>
      <c r="BW1820" s="778"/>
      <c r="BX1820" s="778"/>
      <c r="BY1820" s="778"/>
      <c r="BZ1820" s="778"/>
      <c r="CA1820" s="778"/>
      <c r="CB1820" s="778"/>
      <c r="CC1820" s="778"/>
      <c r="CD1820" s="778"/>
      <c r="CE1820" s="778"/>
      <c r="CF1820" s="778"/>
      <c r="CG1820" s="778"/>
      <c r="CH1820" s="778"/>
      <c r="CI1820" s="778"/>
      <c r="CJ1820" s="778"/>
      <c r="CK1820" s="778"/>
      <c r="CL1820" s="778"/>
      <c r="CM1820" s="778"/>
      <c r="CN1820" s="778"/>
      <c r="CO1820" s="778"/>
      <c r="CP1820" s="778"/>
      <c r="CQ1820" s="778"/>
      <c r="CR1820" s="778"/>
      <c r="CS1820" s="778"/>
      <c r="CT1820" s="778"/>
      <c r="CU1820" s="778"/>
      <c r="CV1820" s="778"/>
      <c r="CW1820" s="778"/>
      <c r="CX1820" s="778"/>
      <c r="CY1820" s="778"/>
      <c r="CZ1820" s="778"/>
      <c r="DA1820" s="778"/>
      <c r="DB1820" s="778"/>
      <c r="DC1820" s="778"/>
      <c r="DD1820" s="778"/>
      <c r="DE1820" s="778"/>
      <c r="DF1820" s="778"/>
      <c r="DG1820" s="778"/>
      <c r="DH1820" s="778"/>
      <c r="DI1820" s="778"/>
      <c r="DJ1820" s="778"/>
      <c r="DK1820" s="778"/>
      <c r="DL1820" s="778"/>
      <c r="DM1820" s="778"/>
      <c r="DN1820" s="778"/>
      <c r="DO1820" s="778"/>
      <c r="DP1820" s="778"/>
      <c r="DQ1820" s="778"/>
      <c r="DR1820" s="778"/>
      <c r="DS1820" s="778"/>
      <c r="DT1820" s="778"/>
      <c r="DU1820" s="778"/>
      <c r="DV1820" s="778"/>
      <c r="DW1820" s="778"/>
      <c r="DX1820" s="778"/>
      <c r="DY1820" s="778"/>
      <c r="DZ1820" s="778"/>
      <c r="EA1820" s="778"/>
      <c r="EB1820" s="778"/>
      <c r="EC1820" s="778"/>
      <c r="ED1820" s="778"/>
      <c r="EE1820" s="778"/>
      <c r="EF1820" s="778"/>
      <c r="EG1820" s="778"/>
      <c r="EH1820" s="778"/>
      <c r="EI1820" s="778"/>
      <c r="EJ1820" s="778"/>
      <c r="EK1820" s="778"/>
      <c r="EL1820" s="778"/>
      <c r="EM1820" s="778"/>
      <c r="EN1820" s="778"/>
      <c r="EO1820" s="778"/>
      <c r="EP1820" s="778"/>
      <c r="EQ1820" s="778"/>
      <c r="ER1820" s="778"/>
      <c r="ES1820" s="778"/>
      <c r="ET1820" s="778"/>
      <c r="EU1820" s="778"/>
      <c r="EV1820" s="778"/>
      <c r="EW1820" s="778"/>
      <c r="EX1820" s="778"/>
      <c r="EY1820" s="778"/>
      <c r="EZ1820" s="778"/>
      <c r="FA1820" s="778"/>
      <c r="FB1820" s="778"/>
      <c r="FC1820" s="778"/>
      <c r="FD1820" s="778"/>
      <c r="FE1820" s="778"/>
      <c r="FF1820" s="778"/>
      <c r="FG1820" s="778"/>
      <c r="FH1820" s="778"/>
      <c r="FI1820" s="778"/>
      <c r="FJ1820" s="778"/>
      <c r="FK1820" s="778"/>
      <c r="FL1820" s="778"/>
      <c r="FM1820" s="778"/>
      <c r="FN1820" s="778"/>
      <c r="FO1820" s="778"/>
      <c r="FP1820" s="778"/>
      <c r="FQ1820" s="778"/>
      <c r="FR1820" s="778"/>
      <c r="FS1820" s="778"/>
      <c r="FT1820" s="778"/>
      <c r="FU1820" s="778"/>
      <c r="FV1820" s="778"/>
      <c r="FW1820" s="778"/>
      <c r="FX1820" s="778"/>
      <c r="FY1820" s="778"/>
      <c r="FZ1820" s="778"/>
      <c r="GA1820" s="778"/>
      <c r="GB1820" s="778"/>
      <c r="GC1820" s="778"/>
      <c r="GD1820" s="778"/>
      <c r="GE1820" s="778"/>
      <c r="GF1820" s="778"/>
      <c r="GG1820" s="778"/>
      <c r="GH1820" s="778"/>
      <c r="GI1820" s="778"/>
      <c r="GJ1820" s="778"/>
      <c r="GK1820" s="778"/>
      <c r="GL1820" s="778"/>
      <c r="GM1820" s="778"/>
      <c r="GN1820" s="778"/>
      <c r="GO1820" s="778"/>
      <c r="GP1820" s="778"/>
      <c r="GQ1820" s="778"/>
      <c r="GR1820" s="778"/>
      <c r="GS1820" s="778"/>
      <c r="GT1820" s="778"/>
      <c r="GU1820" s="778"/>
      <c r="GV1820" s="778"/>
      <c r="GW1820" s="778"/>
      <c r="GX1820" s="778"/>
      <c r="GY1820" s="778"/>
      <c r="GZ1820" s="778"/>
      <c r="HA1820" s="778"/>
      <c r="HB1820" s="778"/>
      <c r="HC1820" s="778"/>
      <c r="HD1820" s="778"/>
      <c r="HE1820" s="778"/>
      <c r="HF1820" s="778"/>
      <c r="HG1820" s="778"/>
      <c r="HH1820" s="778"/>
    </row>
    <row r="1821" spans="1:216" s="782" customFormat="1">
      <c r="A1821" s="779"/>
      <c r="B1821" s="780"/>
      <c r="C1821" s="780"/>
      <c r="D1821" s="780"/>
      <c r="E1821" s="780"/>
      <c r="F1821" s="780"/>
      <c r="G1821" s="780"/>
      <c r="H1821" s="780"/>
      <c r="I1821" s="780"/>
      <c r="J1821" s="780"/>
      <c r="K1821" s="780"/>
      <c r="L1821" s="780"/>
      <c r="M1821" s="780"/>
      <c r="N1821" s="780"/>
      <c r="O1821" s="780"/>
      <c r="P1821" s="780"/>
      <c r="Q1821" s="781"/>
      <c r="R1821" s="778"/>
      <c r="S1821" s="778"/>
      <c r="T1821" s="778"/>
      <c r="U1821" s="778"/>
      <c r="V1821" s="778"/>
      <c r="W1821" s="778"/>
      <c r="X1821" s="778"/>
      <c r="Y1821" s="778"/>
      <c r="Z1821" s="778"/>
      <c r="AA1821" s="778"/>
      <c r="AB1821" s="778"/>
      <c r="AC1821" s="778"/>
      <c r="AD1821" s="778"/>
      <c r="AE1821" s="778"/>
      <c r="AF1821" s="778"/>
      <c r="AG1821" s="778"/>
      <c r="AH1821" s="778"/>
      <c r="AI1821" s="778"/>
      <c r="AJ1821" s="778"/>
      <c r="AK1821" s="778"/>
      <c r="AL1821" s="778"/>
      <c r="AM1821" s="778"/>
      <c r="AN1821" s="778"/>
      <c r="AO1821" s="778"/>
      <c r="AP1821" s="778"/>
      <c r="AQ1821" s="778"/>
      <c r="AR1821" s="778"/>
      <c r="AS1821" s="778"/>
      <c r="AT1821" s="778"/>
      <c r="AU1821" s="778"/>
      <c r="AV1821" s="778"/>
      <c r="AW1821" s="778"/>
      <c r="AX1821" s="778"/>
      <c r="AY1821" s="778"/>
      <c r="AZ1821" s="778"/>
      <c r="BA1821" s="778"/>
      <c r="BB1821" s="778"/>
      <c r="BC1821" s="778"/>
      <c r="BD1821" s="778"/>
      <c r="BE1821" s="778"/>
      <c r="BF1821" s="778"/>
      <c r="BG1821" s="778"/>
      <c r="BH1821" s="778"/>
      <c r="BI1821" s="778"/>
      <c r="BJ1821" s="778"/>
      <c r="BK1821" s="778"/>
      <c r="BL1821" s="778"/>
      <c r="BM1821" s="778"/>
      <c r="BN1821" s="778"/>
      <c r="BO1821" s="778"/>
      <c r="BP1821" s="778"/>
      <c r="BQ1821" s="778"/>
      <c r="BR1821" s="778"/>
      <c r="BS1821" s="778"/>
      <c r="BT1821" s="778"/>
      <c r="BU1821" s="778"/>
      <c r="BV1821" s="778"/>
      <c r="BW1821" s="778"/>
      <c r="BX1821" s="778"/>
      <c r="BY1821" s="778"/>
      <c r="BZ1821" s="778"/>
      <c r="CA1821" s="778"/>
      <c r="CB1821" s="778"/>
      <c r="CC1821" s="778"/>
      <c r="CD1821" s="778"/>
      <c r="CE1821" s="778"/>
      <c r="CF1821" s="778"/>
      <c r="CG1821" s="778"/>
      <c r="CH1821" s="778"/>
      <c r="CI1821" s="778"/>
      <c r="CJ1821" s="778"/>
      <c r="CK1821" s="778"/>
      <c r="CL1821" s="778"/>
      <c r="CM1821" s="778"/>
      <c r="CN1821" s="778"/>
      <c r="CO1821" s="778"/>
      <c r="CP1821" s="778"/>
      <c r="CQ1821" s="778"/>
      <c r="CR1821" s="778"/>
      <c r="CS1821" s="778"/>
      <c r="CT1821" s="778"/>
      <c r="CU1821" s="778"/>
      <c r="CV1821" s="778"/>
      <c r="CW1821" s="778"/>
      <c r="CX1821" s="778"/>
      <c r="CY1821" s="778"/>
      <c r="CZ1821" s="778"/>
      <c r="DA1821" s="778"/>
      <c r="DB1821" s="778"/>
      <c r="DC1821" s="778"/>
      <c r="DD1821" s="778"/>
      <c r="DE1821" s="778"/>
      <c r="DF1821" s="778"/>
      <c r="DG1821" s="778"/>
      <c r="DH1821" s="778"/>
      <c r="DI1821" s="778"/>
      <c r="DJ1821" s="778"/>
      <c r="DK1821" s="778"/>
      <c r="DL1821" s="778"/>
      <c r="DM1821" s="778"/>
      <c r="DN1821" s="778"/>
      <c r="DO1821" s="778"/>
      <c r="DP1821" s="778"/>
      <c r="DQ1821" s="778"/>
      <c r="DR1821" s="778"/>
      <c r="DS1821" s="778"/>
      <c r="DT1821" s="778"/>
      <c r="DU1821" s="778"/>
      <c r="DV1821" s="778"/>
      <c r="DW1821" s="778"/>
      <c r="DX1821" s="778"/>
      <c r="DY1821" s="778"/>
      <c r="DZ1821" s="778"/>
      <c r="EA1821" s="778"/>
      <c r="EB1821" s="778"/>
      <c r="EC1821" s="778"/>
      <c r="ED1821" s="778"/>
      <c r="EE1821" s="778"/>
      <c r="EF1821" s="778"/>
      <c r="EG1821" s="778"/>
      <c r="EH1821" s="778"/>
      <c r="EI1821" s="778"/>
      <c r="EJ1821" s="778"/>
      <c r="EK1821" s="778"/>
      <c r="EL1821" s="778"/>
      <c r="EM1821" s="778"/>
      <c r="EN1821" s="778"/>
      <c r="EO1821" s="778"/>
      <c r="EP1821" s="778"/>
      <c r="EQ1821" s="778"/>
      <c r="ER1821" s="778"/>
      <c r="ES1821" s="778"/>
      <c r="ET1821" s="778"/>
      <c r="EU1821" s="778"/>
      <c r="EV1821" s="778"/>
      <c r="EW1821" s="778"/>
      <c r="EX1821" s="778"/>
      <c r="EY1821" s="778"/>
      <c r="EZ1821" s="778"/>
      <c r="FA1821" s="778"/>
      <c r="FB1821" s="778"/>
      <c r="FC1821" s="778"/>
      <c r="FD1821" s="778"/>
      <c r="FE1821" s="778"/>
      <c r="FF1821" s="778"/>
      <c r="FG1821" s="778"/>
      <c r="FH1821" s="778"/>
      <c r="FI1821" s="778"/>
      <c r="FJ1821" s="778"/>
      <c r="FK1821" s="778"/>
      <c r="FL1821" s="778"/>
      <c r="FM1821" s="778"/>
      <c r="FN1821" s="778"/>
      <c r="FO1821" s="778"/>
      <c r="FP1821" s="778"/>
      <c r="FQ1821" s="778"/>
      <c r="FR1821" s="778"/>
      <c r="FS1821" s="778"/>
      <c r="FT1821" s="778"/>
      <c r="FU1821" s="778"/>
      <c r="FV1821" s="778"/>
      <c r="FW1821" s="778"/>
      <c r="FX1821" s="778"/>
      <c r="FY1821" s="778"/>
      <c r="FZ1821" s="778"/>
      <c r="GA1821" s="778"/>
      <c r="GB1821" s="778"/>
      <c r="GC1821" s="778"/>
      <c r="GD1821" s="778"/>
      <c r="GE1821" s="778"/>
      <c r="GF1821" s="778"/>
      <c r="GG1821" s="778"/>
      <c r="GH1821" s="778"/>
      <c r="GI1821" s="778"/>
      <c r="GJ1821" s="778"/>
      <c r="GK1821" s="778"/>
      <c r="GL1821" s="778"/>
      <c r="GM1821" s="778"/>
      <c r="GN1821" s="778"/>
      <c r="GO1821" s="778"/>
      <c r="GP1821" s="778"/>
      <c r="GQ1821" s="778"/>
      <c r="GR1821" s="778"/>
      <c r="GS1821" s="778"/>
      <c r="GT1821" s="778"/>
      <c r="GU1821" s="778"/>
      <c r="GV1821" s="778"/>
      <c r="GW1821" s="778"/>
      <c r="GX1821" s="778"/>
      <c r="GY1821" s="778"/>
      <c r="GZ1821" s="778"/>
      <c r="HA1821" s="778"/>
      <c r="HB1821" s="778"/>
      <c r="HC1821" s="778"/>
      <c r="HD1821" s="778"/>
      <c r="HE1821" s="778"/>
      <c r="HF1821" s="778"/>
      <c r="HG1821" s="778"/>
      <c r="HH1821" s="778"/>
    </row>
    <row r="1822" spans="1:216" s="782" customFormat="1">
      <c r="A1822" s="779"/>
      <c r="B1822" s="780"/>
      <c r="C1822" s="780"/>
      <c r="D1822" s="780"/>
      <c r="E1822" s="780"/>
      <c r="F1822" s="780"/>
      <c r="G1822" s="780"/>
      <c r="H1822" s="780"/>
      <c r="I1822" s="780"/>
      <c r="J1822" s="780"/>
      <c r="K1822" s="780"/>
      <c r="L1822" s="780"/>
      <c r="M1822" s="780"/>
      <c r="N1822" s="780"/>
      <c r="O1822" s="780"/>
      <c r="P1822" s="780"/>
      <c r="Q1822" s="781"/>
      <c r="R1822" s="778"/>
      <c r="S1822" s="778"/>
      <c r="T1822" s="778"/>
      <c r="U1822" s="778"/>
      <c r="V1822" s="778"/>
      <c r="W1822" s="778"/>
      <c r="X1822" s="778"/>
      <c r="Y1822" s="778"/>
      <c r="Z1822" s="778"/>
      <c r="AA1822" s="778"/>
      <c r="AB1822" s="778"/>
      <c r="AC1822" s="778"/>
      <c r="AD1822" s="778"/>
      <c r="AE1822" s="778"/>
      <c r="AF1822" s="778"/>
      <c r="AG1822" s="778"/>
      <c r="AH1822" s="778"/>
      <c r="AI1822" s="778"/>
      <c r="AJ1822" s="778"/>
      <c r="AK1822" s="778"/>
      <c r="AL1822" s="778"/>
      <c r="AM1822" s="778"/>
      <c r="AN1822" s="778"/>
      <c r="AO1822" s="778"/>
      <c r="AP1822" s="778"/>
      <c r="AQ1822" s="778"/>
      <c r="AR1822" s="778"/>
      <c r="AS1822" s="778"/>
      <c r="AT1822" s="778"/>
      <c r="AU1822" s="778"/>
      <c r="AV1822" s="778"/>
      <c r="AW1822" s="778"/>
      <c r="AX1822" s="778"/>
      <c r="AY1822" s="778"/>
      <c r="AZ1822" s="778"/>
      <c r="BA1822" s="778"/>
      <c r="BB1822" s="778"/>
      <c r="BC1822" s="778"/>
      <c r="BD1822" s="778"/>
      <c r="BE1822" s="778"/>
      <c r="BF1822" s="778"/>
      <c r="BG1822" s="778"/>
      <c r="BH1822" s="778"/>
      <c r="BI1822" s="778"/>
      <c r="BJ1822" s="778"/>
      <c r="BK1822" s="778"/>
      <c r="BL1822" s="778"/>
      <c r="BM1822" s="778"/>
      <c r="BN1822" s="778"/>
      <c r="BO1822" s="778"/>
      <c r="BP1822" s="778"/>
      <c r="BQ1822" s="778"/>
      <c r="BR1822" s="778"/>
      <c r="BS1822" s="778"/>
      <c r="BT1822" s="778"/>
      <c r="BU1822" s="778"/>
      <c r="BV1822" s="778"/>
      <c r="BW1822" s="778"/>
      <c r="BX1822" s="778"/>
      <c r="BY1822" s="778"/>
      <c r="BZ1822" s="778"/>
      <c r="CA1822" s="778"/>
      <c r="CB1822" s="778"/>
      <c r="CC1822" s="778"/>
      <c r="CD1822" s="778"/>
      <c r="CE1822" s="778"/>
      <c r="CF1822" s="778"/>
      <c r="CG1822" s="778"/>
      <c r="CH1822" s="778"/>
      <c r="CI1822" s="778"/>
      <c r="CJ1822" s="778"/>
      <c r="CK1822" s="778"/>
      <c r="CL1822" s="778"/>
      <c r="CM1822" s="778"/>
      <c r="CN1822" s="778"/>
      <c r="CO1822" s="778"/>
      <c r="CP1822" s="778"/>
      <c r="CQ1822" s="778"/>
      <c r="CR1822" s="778"/>
      <c r="CS1822" s="778"/>
      <c r="CT1822" s="778"/>
      <c r="CU1822" s="778"/>
      <c r="CV1822" s="778"/>
      <c r="CW1822" s="778"/>
      <c r="CX1822" s="778"/>
      <c r="CY1822" s="778"/>
      <c r="CZ1822" s="778"/>
      <c r="DA1822" s="778"/>
      <c r="DB1822" s="778"/>
      <c r="DC1822" s="778"/>
      <c r="DD1822" s="778"/>
      <c r="DE1822" s="778"/>
      <c r="DF1822" s="778"/>
      <c r="DG1822" s="778"/>
      <c r="DH1822" s="778"/>
      <c r="DI1822" s="778"/>
      <c r="DJ1822" s="778"/>
      <c r="DK1822" s="778"/>
      <c r="DL1822" s="778"/>
      <c r="DM1822" s="778"/>
      <c r="DN1822" s="778"/>
      <c r="DO1822" s="778"/>
      <c r="DP1822" s="778"/>
      <c r="DQ1822" s="778"/>
      <c r="DR1822" s="778"/>
      <c r="DS1822" s="778"/>
      <c r="DT1822" s="778"/>
      <c r="DU1822" s="778"/>
      <c r="DV1822" s="778"/>
      <c r="DW1822" s="778"/>
      <c r="DX1822" s="778"/>
      <c r="DY1822" s="778"/>
      <c r="DZ1822" s="778"/>
      <c r="EA1822" s="778"/>
      <c r="EB1822" s="778"/>
      <c r="EC1822" s="778"/>
      <c r="ED1822" s="778"/>
      <c r="EE1822" s="778"/>
      <c r="EF1822" s="778"/>
      <c r="EG1822" s="778"/>
      <c r="EH1822" s="778"/>
      <c r="EI1822" s="778"/>
      <c r="EJ1822" s="778"/>
      <c r="EK1822" s="778"/>
      <c r="EL1822" s="778"/>
      <c r="EM1822" s="778"/>
      <c r="EN1822" s="778"/>
      <c r="EO1822" s="778"/>
      <c r="EP1822" s="778"/>
      <c r="EQ1822" s="778"/>
      <c r="ER1822" s="778"/>
      <c r="ES1822" s="778"/>
      <c r="ET1822" s="778"/>
      <c r="EU1822" s="778"/>
      <c r="EV1822" s="778"/>
      <c r="EW1822" s="778"/>
      <c r="EX1822" s="778"/>
      <c r="EY1822" s="778"/>
      <c r="EZ1822" s="778"/>
      <c r="FA1822" s="778"/>
      <c r="FB1822" s="778"/>
      <c r="FC1822" s="778"/>
      <c r="FD1822" s="778"/>
      <c r="FE1822" s="778"/>
      <c r="FF1822" s="778"/>
      <c r="FG1822" s="778"/>
      <c r="FH1822" s="778"/>
      <c r="FI1822" s="778"/>
      <c r="FJ1822" s="778"/>
      <c r="FK1822" s="778"/>
      <c r="FL1822" s="778"/>
      <c r="FM1822" s="778"/>
      <c r="FN1822" s="778"/>
      <c r="FO1822" s="778"/>
      <c r="FP1822" s="778"/>
      <c r="FQ1822" s="778"/>
      <c r="FR1822" s="778"/>
      <c r="FS1822" s="778"/>
      <c r="FT1822" s="778"/>
      <c r="FU1822" s="778"/>
      <c r="FV1822" s="778"/>
      <c r="FW1822" s="778"/>
      <c r="FX1822" s="778"/>
      <c r="FY1822" s="778"/>
      <c r="FZ1822" s="778"/>
      <c r="GA1822" s="778"/>
      <c r="GB1822" s="778"/>
      <c r="GC1822" s="778"/>
      <c r="GD1822" s="778"/>
      <c r="GE1822" s="778"/>
      <c r="GF1822" s="778"/>
      <c r="GG1822" s="778"/>
      <c r="GH1822" s="778"/>
      <c r="GI1822" s="778"/>
      <c r="GJ1822" s="778"/>
      <c r="GK1822" s="778"/>
      <c r="GL1822" s="778"/>
      <c r="GM1822" s="778"/>
      <c r="GN1822" s="778"/>
      <c r="GO1822" s="778"/>
      <c r="GP1822" s="778"/>
      <c r="GQ1822" s="778"/>
      <c r="GR1822" s="778"/>
      <c r="GS1822" s="778"/>
      <c r="GT1822" s="778"/>
      <c r="GU1822" s="778"/>
      <c r="GV1822" s="778"/>
      <c r="GW1822" s="778"/>
      <c r="GX1822" s="778"/>
      <c r="GY1822" s="778"/>
      <c r="GZ1822" s="778"/>
      <c r="HA1822" s="778"/>
      <c r="HB1822" s="778"/>
      <c r="HC1822" s="778"/>
      <c r="HD1822" s="778"/>
      <c r="HE1822" s="778"/>
      <c r="HF1822" s="778"/>
      <c r="HG1822" s="778"/>
      <c r="HH1822" s="778"/>
    </row>
    <row r="1823" spans="1:216" s="782" customFormat="1">
      <c r="A1823" s="779"/>
      <c r="B1823" s="780"/>
      <c r="C1823" s="780"/>
      <c r="D1823" s="780"/>
      <c r="E1823" s="780"/>
      <c r="F1823" s="780"/>
      <c r="G1823" s="780"/>
      <c r="H1823" s="780"/>
      <c r="I1823" s="780"/>
      <c r="J1823" s="780"/>
      <c r="K1823" s="780"/>
      <c r="L1823" s="780"/>
      <c r="M1823" s="780"/>
      <c r="N1823" s="780"/>
      <c r="O1823" s="780"/>
      <c r="P1823" s="780"/>
      <c r="Q1823" s="781"/>
      <c r="R1823" s="778"/>
      <c r="S1823" s="778"/>
      <c r="T1823" s="778"/>
      <c r="U1823" s="778"/>
      <c r="V1823" s="778"/>
      <c r="W1823" s="778"/>
      <c r="X1823" s="778"/>
      <c r="Y1823" s="778"/>
      <c r="Z1823" s="778"/>
      <c r="AA1823" s="778"/>
      <c r="AB1823" s="778"/>
      <c r="AC1823" s="778"/>
      <c r="AD1823" s="778"/>
      <c r="AE1823" s="778"/>
      <c r="AF1823" s="778"/>
      <c r="AG1823" s="778"/>
      <c r="AH1823" s="778"/>
      <c r="AI1823" s="778"/>
      <c r="AJ1823" s="778"/>
      <c r="AK1823" s="778"/>
      <c r="AL1823" s="778"/>
      <c r="AM1823" s="778"/>
      <c r="AN1823" s="778"/>
      <c r="AO1823" s="778"/>
      <c r="AP1823" s="778"/>
      <c r="AQ1823" s="778"/>
      <c r="AR1823" s="778"/>
      <c r="AS1823" s="778"/>
      <c r="AT1823" s="778"/>
      <c r="AU1823" s="778"/>
      <c r="AV1823" s="778"/>
      <c r="AW1823" s="778"/>
      <c r="AX1823" s="778"/>
      <c r="AY1823" s="778"/>
      <c r="AZ1823" s="778"/>
      <c r="BA1823" s="778"/>
      <c r="BB1823" s="778"/>
      <c r="BC1823" s="778"/>
      <c r="BD1823" s="778"/>
      <c r="BE1823" s="778"/>
      <c r="BF1823" s="778"/>
      <c r="BG1823" s="778"/>
      <c r="BH1823" s="778"/>
      <c r="BI1823" s="778"/>
      <c r="BJ1823" s="778"/>
      <c r="BK1823" s="778"/>
      <c r="BL1823" s="778"/>
      <c r="BM1823" s="778"/>
      <c r="BN1823" s="778"/>
      <c r="BO1823" s="778"/>
      <c r="BP1823" s="778"/>
      <c r="BQ1823" s="778"/>
      <c r="BR1823" s="778"/>
      <c r="BS1823" s="778"/>
      <c r="BT1823" s="778"/>
      <c r="BU1823" s="778"/>
      <c r="BV1823" s="778"/>
      <c r="BW1823" s="778"/>
      <c r="BX1823" s="778"/>
      <c r="BY1823" s="778"/>
      <c r="BZ1823" s="778"/>
      <c r="CA1823" s="778"/>
      <c r="CB1823" s="778"/>
      <c r="CC1823" s="778"/>
      <c r="CD1823" s="778"/>
      <c r="CE1823" s="778"/>
      <c r="CF1823" s="778"/>
      <c r="CG1823" s="778"/>
      <c r="CH1823" s="778"/>
      <c r="CI1823" s="778"/>
      <c r="CJ1823" s="778"/>
      <c r="CK1823" s="778"/>
      <c r="CL1823" s="778"/>
      <c r="CM1823" s="778"/>
      <c r="CN1823" s="778"/>
      <c r="CO1823" s="778"/>
      <c r="CP1823" s="778"/>
      <c r="CQ1823" s="778"/>
      <c r="CR1823" s="778"/>
      <c r="CS1823" s="778"/>
      <c r="CT1823" s="778"/>
      <c r="CU1823" s="778"/>
      <c r="CV1823" s="778"/>
      <c r="CW1823" s="778"/>
      <c r="CX1823" s="778"/>
      <c r="CY1823" s="778"/>
      <c r="CZ1823" s="778"/>
      <c r="DA1823" s="778"/>
      <c r="DB1823" s="778"/>
      <c r="DC1823" s="778"/>
      <c r="DD1823" s="778"/>
      <c r="DE1823" s="778"/>
      <c r="DF1823" s="778"/>
      <c r="DG1823" s="778"/>
      <c r="DH1823" s="778"/>
      <c r="DI1823" s="778"/>
      <c r="DJ1823" s="778"/>
      <c r="DK1823" s="778"/>
      <c r="DL1823" s="778"/>
      <c r="DM1823" s="778"/>
      <c r="DN1823" s="778"/>
      <c r="DO1823" s="778"/>
      <c r="DP1823" s="778"/>
      <c r="DQ1823" s="778"/>
      <c r="DR1823" s="778"/>
      <c r="DS1823" s="778"/>
      <c r="DT1823" s="778"/>
      <c r="DU1823" s="778"/>
      <c r="DV1823" s="778"/>
      <c r="DW1823" s="778"/>
      <c r="DX1823" s="778"/>
      <c r="DY1823" s="778"/>
      <c r="DZ1823" s="778"/>
      <c r="EA1823" s="778"/>
      <c r="EB1823" s="778"/>
      <c r="EC1823" s="778"/>
      <c r="ED1823" s="778"/>
      <c r="EE1823" s="778"/>
      <c r="EF1823" s="778"/>
      <c r="EG1823" s="778"/>
      <c r="EH1823" s="778"/>
      <c r="EI1823" s="778"/>
      <c r="EJ1823" s="778"/>
      <c r="EK1823" s="778"/>
      <c r="EL1823" s="778"/>
      <c r="EM1823" s="778"/>
      <c r="EN1823" s="778"/>
      <c r="EO1823" s="778"/>
      <c r="EP1823" s="778"/>
      <c r="EQ1823" s="778"/>
      <c r="ER1823" s="778"/>
      <c r="ES1823" s="778"/>
      <c r="ET1823" s="778"/>
      <c r="EU1823" s="778"/>
      <c r="EV1823" s="778"/>
      <c r="EW1823" s="778"/>
      <c r="EX1823" s="778"/>
      <c r="EY1823" s="778"/>
      <c r="EZ1823" s="778"/>
      <c r="FA1823" s="778"/>
      <c r="FB1823" s="778"/>
      <c r="FC1823" s="778"/>
      <c r="FD1823" s="778"/>
      <c r="FE1823" s="778"/>
      <c r="FF1823" s="778"/>
      <c r="FG1823" s="778"/>
      <c r="FH1823" s="778"/>
      <c r="FI1823" s="778"/>
      <c r="FJ1823" s="778"/>
      <c r="FK1823" s="778"/>
      <c r="FL1823" s="778"/>
      <c r="FM1823" s="778"/>
      <c r="FN1823" s="778"/>
      <c r="FO1823" s="778"/>
      <c r="FP1823" s="778"/>
      <c r="FQ1823" s="778"/>
      <c r="FR1823" s="778"/>
      <c r="FS1823" s="778"/>
      <c r="FT1823" s="778"/>
      <c r="FU1823" s="778"/>
      <c r="FV1823" s="778"/>
      <c r="FW1823" s="778"/>
      <c r="FX1823" s="778"/>
      <c r="FY1823" s="778"/>
      <c r="FZ1823" s="778"/>
      <c r="GA1823" s="778"/>
      <c r="GB1823" s="778"/>
      <c r="GC1823" s="778"/>
      <c r="GD1823" s="778"/>
      <c r="GE1823" s="778"/>
      <c r="GF1823" s="778"/>
      <c r="GG1823" s="778"/>
      <c r="GH1823" s="778"/>
      <c r="GI1823" s="778"/>
      <c r="GJ1823" s="778"/>
      <c r="GK1823" s="778"/>
      <c r="GL1823" s="778"/>
      <c r="GM1823" s="778"/>
      <c r="GN1823" s="778"/>
      <c r="GO1823" s="778"/>
      <c r="GP1823" s="778"/>
      <c r="GQ1823" s="778"/>
      <c r="GR1823" s="778"/>
      <c r="GS1823" s="778"/>
      <c r="GT1823" s="778"/>
      <c r="GU1823" s="778"/>
      <c r="GV1823" s="778"/>
      <c r="GW1823" s="778"/>
      <c r="GX1823" s="778"/>
      <c r="GY1823" s="778"/>
      <c r="GZ1823" s="778"/>
      <c r="HA1823" s="778"/>
      <c r="HB1823" s="778"/>
      <c r="HC1823" s="778"/>
      <c r="HD1823" s="778"/>
      <c r="HE1823" s="778"/>
      <c r="HF1823" s="778"/>
      <c r="HG1823" s="778"/>
      <c r="HH1823" s="778"/>
    </row>
    <row r="1824" spans="1:216" s="782" customFormat="1">
      <c r="A1824" s="779"/>
      <c r="B1824" s="780"/>
      <c r="C1824" s="780"/>
      <c r="D1824" s="780"/>
      <c r="E1824" s="780"/>
      <c r="F1824" s="780"/>
      <c r="G1824" s="780"/>
      <c r="H1824" s="780"/>
      <c r="I1824" s="780"/>
      <c r="J1824" s="780"/>
      <c r="K1824" s="780"/>
      <c r="L1824" s="780"/>
      <c r="M1824" s="780"/>
      <c r="N1824" s="780"/>
      <c r="O1824" s="780"/>
      <c r="P1824" s="780"/>
      <c r="Q1824" s="781"/>
      <c r="R1824" s="778"/>
      <c r="S1824" s="778"/>
      <c r="T1824" s="778"/>
      <c r="U1824" s="778"/>
      <c r="V1824" s="778"/>
      <c r="W1824" s="778"/>
      <c r="X1824" s="778"/>
      <c r="Y1824" s="778"/>
      <c r="Z1824" s="778"/>
      <c r="AA1824" s="778"/>
      <c r="AB1824" s="778"/>
      <c r="AC1824" s="778"/>
      <c r="AD1824" s="778"/>
      <c r="AE1824" s="778"/>
      <c r="AF1824" s="778"/>
      <c r="AG1824" s="778"/>
      <c r="AH1824" s="778"/>
      <c r="AI1824" s="778"/>
      <c r="AJ1824" s="778"/>
      <c r="AK1824" s="778"/>
      <c r="AL1824" s="778"/>
      <c r="AM1824" s="778"/>
      <c r="AN1824" s="778"/>
      <c r="AO1824" s="778"/>
      <c r="AP1824" s="778"/>
      <c r="AQ1824" s="778"/>
      <c r="AR1824" s="778"/>
      <c r="AS1824" s="778"/>
      <c r="AT1824" s="778"/>
      <c r="AU1824" s="778"/>
      <c r="AV1824" s="778"/>
      <c r="AW1824" s="778"/>
      <c r="AX1824" s="778"/>
      <c r="AY1824" s="778"/>
      <c r="AZ1824" s="778"/>
      <c r="BA1824" s="778"/>
      <c r="BB1824" s="778"/>
      <c r="BC1824" s="778"/>
      <c r="BD1824" s="778"/>
      <c r="BE1824" s="778"/>
      <c r="BF1824" s="778"/>
      <c r="BG1824" s="778"/>
      <c r="BH1824" s="778"/>
      <c r="BI1824" s="778"/>
      <c r="BJ1824" s="778"/>
      <c r="BK1824" s="778"/>
      <c r="BL1824" s="778"/>
      <c r="BM1824" s="778"/>
      <c r="BN1824" s="778"/>
      <c r="BO1824" s="778"/>
      <c r="BP1824" s="778"/>
      <c r="BQ1824" s="778"/>
      <c r="BR1824" s="778"/>
      <c r="BS1824" s="778"/>
      <c r="BT1824" s="778"/>
      <c r="BU1824" s="778"/>
      <c r="BV1824" s="778"/>
      <c r="BW1824" s="778"/>
      <c r="BX1824" s="778"/>
      <c r="BY1824" s="778"/>
      <c r="BZ1824" s="778"/>
      <c r="CA1824" s="778"/>
      <c r="CB1824" s="778"/>
      <c r="CC1824" s="778"/>
      <c r="CD1824" s="778"/>
      <c r="CE1824" s="778"/>
      <c r="CF1824" s="778"/>
      <c r="CG1824" s="778"/>
      <c r="CH1824" s="778"/>
      <c r="CI1824" s="778"/>
      <c r="CJ1824" s="778"/>
      <c r="CK1824" s="778"/>
      <c r="CL1824" s="778"/>
      <c r="CM1824" s="778"/>
      <c r="CN1824" s="778"/>
      <c r="CO1824" s="778"/>
      <c r="CP1824" s="778"/>
      <c r="CQ1824" s="778"/>
      <c r="CR1824" s="778"/>
      <c r="CS1824" s="778"/>
      <c r="CT1824" s="778"/>
      <c r="CU1824" s="778"/>
      <c r="CV1824" s="778"/>
      <c r="CW1824" s="778"/>
      <c r="CX1824" s="778"/>
      <c r="CY1824" s="778"/>
      <c r="CZ1824" s="778"/>
      <c r="DA1824" s="778"/>
      <c r="DB1824" s="778"/>
      <c r="DC1824" s="778"/>
      <c r="DD1824" s="778"/>
      <c r="DE1824" s="778"/>
      <c r="DF1824" s="778"/>
      <c r="DG1824" s="778"/>
      <c r="DH1824" s="778"/>
      <c r="DI1824" s="778"/>
      <c r="DJ1824" s="778"/>
      <c r="DK1824" s="778"/>
      <c r="DL1824" s="778"/>
      <c r="DM1824" s="778"/>
      <c r="DN1824" s="778"/>
      <c r="DO1824" s="778"/>
      <c r="DP1824" s="778"/>
      <c r="DQ1824" s="778"/>
      <c r="DR1824" s="778"/>
      <c r="DS1824" s="778"/>
      <c r="DT1824" s="778"/>
      <c r="DU1824" s="778"/>
      <c r="DV1824" s="778"/>
      <c r="DW1824" s="778"/>
      <c r="DX1824" s="778"/>
      <c r="DY1824" s="778"/>
      <c r="DZ1824" s="778"/>
      <c r="EA1824" s="778"/>
      <c r="EB1824" s="778"/>
      <c r="EC1824" s="778"/>
      <c r="ED1824" s="778"/>
      <c r="EE1824" s="778"/>
      <c r="EF1824" s="778"/>
      <c r="EG1824" s="778"/>
      <c r="EH1824" s="778"/>
      <c r="EI1824" s="778"/>
      <c r="EJ1824" s="778"/>
      <c r="EK1824" s="778"/>
      <c r="EL1824" s="778"/>
      <c r="EM1824" s="778"/>
      <c r="EN1824" s="778"/>
      <c r="EO1824" s="778"/>
      <c r="EP1824" s="778"/>
      <c r="EQ1824" s="778"/>
      <c r="ER1824" s="778"/>
      <c r="ES1824" s="778"/>
      <c r="ET1824" s="778"/>
      <c r="EU1824" s="778"/>
      <c r="EV1824" s="778"/>
      <c r="EW1824" s="778"/>
      <c r="EX1824" s="778"/>
      <c r="EY1824" s="778"/>
      <c r="EZ1824" s="778"/>
      <c r="FA1824" s="778"/>
      <c r="FB1824" s="778"/>
      <c r="FC1824" s="778"/>
      <c r="FD1824" s="778"/>
      <c r="FE1824" s="778"/>
      <c r="FF1824" s="778"/>
      <c r="FG1824" s="778"/>
      <c r="FH1824" s="778"/>
      <c r="FI1824" s="778"/>
      <c r="FJ1824" s="778"/>
      <c r="FK1824" s="778"/>
      <c r="FL1824" s="778"/>
      <c r="FM1824" s="778"/>
      <c r="FN1824" s="778"/>
      <c r="FO1824" s="778"/>
      <c r="FP1824" s="778"/>
      <c r="FQ1824" s="778"/>
      <c r="FR1824" s="778"/>
      <c r="FS1824" s="778"/>
      <c r="FT1824" s="778"/>
      <c r="FU1824" s="778"/>
      <c r="FV1824" s="778"/>
      <c r="FW1824" s="778"/>
      <c r="FX1824" s="778"/>
      <c r="FY1824" s="778"/>
      <c r="FZ1824" s="778"/>
      <c r="GA1824" s="778"/>
      <c r="GB1824" s="778"/>
      <c r="GC1824" s="778"/>
      <c r="GD1824" s="778"/>
      <c r="GE1824" s="778"/>
      <c r="GF1824" s="778"/>
      <c r="GG1824" s="778"/>
      <c r="GH1824" s="778"/>
      <c r="GI1824" s="778"/>
      <c r="GJ1824" s="778"/>
      <c r="GK1824" s="778"/>
      <c r="GL1824" s="778"/>
      <c r="GM1824" s="778"/>
      <c r="GN1824" s="778"/>
      <c r="GO1824" s="778"/>
      <c r="GP1824" s="778"/>
      <c r="GQ1824" s="778"/>
      <c r="GR1824" s="778"/>
      <c r="GS1824" s="778"/>
      <c r="GT1824" s="778"/>
      <c r="GU1824" s="778"/>
      <c r="GV1824" s="778"/>
      <c r="GW1824" s="778"/>
      <c r="GX1824" s="778"/>
      <c r="GY1824" s="778"/>
      <c r="GZ1824" s="778"/>
      <c r="HA1824" s="778"/>
      <c r="HB1824" s="778"/>
      <c r="HC1824" s="778"/>
      <c r="HD1824" s="778"/>
      <c r="HE1824" s="778"/>
      <c r="HF1824" s="778"/>
      <c r="HG1824" s="778"/>
      <c r="HH1824" s="778"/>
    </row>
    <row r="1825" spans="1:216" s="782" customFormat="1">
      <c r="A1825" s="779"/>
      <c r="B1825" s="780"/>
      <c r="C1825" s="780"/>
      <c r="D1825" s="780"/>
      <c r="E1825" s="780"/>
      <c r="F1825" s="780"/>
      <c r="G1825" s="780"/>
      <c r="H1825" s="780"/>
      <c r="I1825" s="780"/>
      <c r="J1825" s="780"/>
      <c r="K1825" s="780"/>
      <c r="L1825" s="780"/>
      <c r="M1825" s="780"/>
      <c r="N1825" s="780"/>
      <c r="O1825" s="780"/>
      <c r="P1825" s="780"/>
      <c r="Q1825" s="781"/>
      <c r="R1825" s="778"/>
      <c r="S1825" s="778"/>
      <c r="T1825" s="778"/>
      <c r="U1825" s="778"/>
      <c r="V1825" s="778"/>
      <c r="W1825" s="778"/>
      <c r="X1825" s="778"/>
      <c r="Y1825" s="778"/>
      <c r="Z1825" s="778"/>
      <c r="AA1825" s="778"/>
      <c r="AB1825" s="778"/>
      <c r="AC1825" s="778"/>
      <c r="AD1825" s="778"/>
      <c r="AE1825" s="778"/>
      <c r="AF1825" s="778"/>
      <c r="AG1825" s="778"/>
      <c r="AH1825" s="778"/>
      <c r="AI1825" s="778"/>
      <c r="AJ1825" s="778"/>
      <c r="AK1825" s="778"/>
      <c r="AL1825" s="778"/>
      <c r="AM1825" s="778"/>
      <c r="AN1825" s="778"/>
      <c r="AO1825" s="778"/>
      <c r="AP1825" s="778"/>
      <c r="AQ1825" s="778"/>
      <c r="AR1825" s="778"/>
      <c r="AS1825" s="778"/>
      <c r="AT1825" s="778"/>
      <c r="AU1825" s="778"/>
      <c r="AV1825" s="778"/>
      <c r="AW1825" s="778"/>
      <c r="AX1825" s="778"/>
      <c r="AY1825" s="778"/>
      <c r="AZ1825" s="778"/>
      <c r="BA1825" s="778"/>
      <c r="BB1825" s="778"/>
      <c r="BC1825" s="778"/>
      <c r="BD1825" s="778"/>
      <c r="BE1825" s="778"/>
      <c r="BF1825" s="778"/>
      <c r="BG1825" s="778"/>
      <c r="BH1825" s="778"/>
      <c r="BI1825" s="778"/>
      <c r="BJ1825" s="778"/>
      <c r="BK1825" s="778"/>
      <c r="BL1825" s="778"/>
      <c r="BM1825" s="778"/>
      <c r="BN1825" s="778"/>
      <c r="BO1825" s="778"/>
      <c r="BP1825" s="778"/>
      <c r="BQ1825" s="778"/>
      <c r="BR1825" s="778"/>
      <c r="BS1825" s="778"/>
      <c r="BT1825" s="778"/>
      <c r="BU1825" s="778"/>
      <c r="BV1825" s="778"/>
      <c r="BW1825" s="778"/>
      <c r="BX1825" s="778"/>
      <c r="BY1825" s="778"/>
      <c r="BZ1825" s="778"/>
      <c r="CA1825" s="778"/>
      <c r="CB1825" s="778"/>
      <c r="CC1825" s="778"/>
      <c r="CD1825" s="778"/>
      <c r="CE1825" s="778"/>
      <c r="CF1825" s="778"/>
      <c r="CG1825" s="778"/>
      <c r="CH1825" s="778"/>
      <c r="CI1825" s="778"/>
      <c r="CJ1825" s="778"/>
      <c r="CK1825" s="778"/>
      <c r="CL1825" s="778"/>
      <c r="CM1825" s="778"/>
      <c r="CN1825" s="778"/>
      <c r="CO1825" s="778"/>
      <c r="CP1825" s="778"/>
      <c r="CQ1825" s="778"/>
      <c r="CR1825" s="778"/>
      <c r="CS1825" s="778"/>
      <c r="CT1825" s="778"/>
      <c r="CU1825" s="778"/>
      <c r="CV1825" s="778"/>
      <c r="CW1825" s="778"/>
      <c r="CX1825" s="778"/>
      <c r="CY1825" s="778"/>
      <c r="CZ1825" s="778"/>
      <c r="DA1825" s="778"/>
      <c r="DB1825" s="778"/>
      <c r="DC1825" s="778"/>
      <c r="DD1825" s="778"/>
      <c r="DE1825" s="778"/>
      <c r="DF1825" s="778"/>
      <c r="DG1825" s="778"/>
      <c r="DH1825" s="778"/>
      <c r="DI1825" s="778"/>
      <c r="DJ1825" s="778"/>
      <c r="DK1825" s="778"/>
      <c r="DL1825" s="778"/>
      <c r="DM1825" s="778"/>
      <c r="DN1825" s="778"/>
      <c r="DO1825" s="778"/>
      <c r="DP1825" s="778"/>
      <c r="DQ1825" s="778"/>
      <c r="DR1825" s="778"/>
      <c r="DS1825" s="778"/>
      <c r="DT1825" s="778"/>
      <c r="DU1825" s="778"/>
      <c r="DV1825" s="778"/>
      <c r="DW1825" s="778"/>
      <c r="DX1825" s="778"/>
      <c r="DY1825" s="778"/>
      <c r="DZ1825" s="778"/>
      <c r="EA1825" s="778"/>
      <c r="EB1825" s="778"/>
      <c r="EC1825" s="778"/>
      <c r="ED1825" s="778"/>
      <c r="EE1825" s="778"/>
      <c r="EF1825" s="778"/>
      <c r="EG1825" s="778"/>
      <c r="EH1825" s="778"/>
      <c r="EI1825" s="778"/>
      <c r="EJ1825" s="778"/>
      <c r="EK1825" s="778"/>
      <c r="EL1825" s="778"/>
      <c r="EM1825" s="778"/>
      <c r="EN1825" s="778"/>
      <c r="EO1825" s="778"/>
      <c r="EP1825" s="778"/>
      <c r="EQ1825" s="778"/>
      <c r="ER1825" s="778"/>
      <c r="ES1825" s="778"/>
      <c r="ET1825" s="778"/>
      <c r="EU1825" s="778"/>
      <c r="EV1825" s="778"/>
      <c r="EW1825" s="778"/>
      <c r="EX1825" s="778"/>
      <c r="EY1825" s="778"/>
      <c r="EZ1825" s="778"/>
      <c r="FA1825" s="778"/>
      <c r="FB1825" s="778"/>
      <c r="FC1825" s="778"/>
      <c r="FD1825" s="778"/>
      <c r="FE1825" s="778"/>
      <c r="FF1825" s="778"/>
      <c r="FG1825" s="778"/>
      <c r="FH1825" s="778"/>
      <c r="FI1825" s="778"/>
      <c r="FJ1825" s="778"/>
      <c r="FK1825" s="778"/>
      <c r="FL1825" s="778"/>
      <c r="FM1825" s="778"/>
      <c r="FN1825" s="778"/>
      <c r="FO1825" s="778"/>
      <c r="FP1825" s="778"/>
      <c r="FQ1825" s="778"/>
      <c r="FR1825" s="778"/>
      <c r="FS1825" s="778"/>
      <c r="FT1825" s="778"/>
      <c r="FU1825" s="778"/>
      <c r="FV1825" s="778"/>
      <c r="FW1825" s="778"/>
      <c r="FX1825" s="778"/>
      <c r="FY1825" s="778"/>
      <c r="FZ1825" s="778"/>
      <c r="GA1825" s="778"/>
      <c r="GB1825" s="778"/>
      <c r="GC1825" s="778"/>
      <c r="GD1825" s="778"/>
      <c r="GE1825" s="778"/>
      <c r="GF1825" s="778"/>
      <c r="GG1825" s="778"/>
      <c r="GH1825" s="778"/>
      <c r="GI1825" s="778"/>
      <c r="GJ1825" s="778"/>
      <c r="GK1825" s="778"/>
      <c r="GL1825" s="778"/>
      <c r="GM1825" s="778"/>
      <c r="GN1825" s="778"/>
      <c r="GO1825" s="778"/>
      <c r="GP1825" s="778"/>
      <c r="GQ1825" s="778"/>
      <c r="GR1825" s="778"/>
      <c r="GS1825" s="778"/>
      <c r="GT1825" s="778"/>
      <c r="GU1825" s="778"/>
      <c r="GV1825" s="778"/>
      <c r="GW1825" s="778"/>
      <c r="GX1825" s="778"/>
      <c r="GY1825" s="778"/>
      <c r="GZ1825" s="778"/>
      <c r="HA1825" s="778"/>
      <c r="HB1825" s="778"/>
      <c r="HC1825" s="778"/>
      <c r="HD1825" s="778"/>
      <c r="HE1825" s="778"/>
      <c r="HF1825" s="778"/>
      <c r="HG1825" s="778"/>
      <c r="HH1825" s="778"/>
    </row>
    <row r="1826" spans="1:216" s="782" customFormat="1">
      <c r="A1826" s="779"/>
      <c r="B1826" s="780"/>
      <c r="C1826" s="780"/>
      <c r="D1826" s="780"/>
      <c r="E1826" s="780"/>
      <c r="F1826" s="780"/>
      <c r="G1826" s="780"/>
      <c r="H1826" s="780"/>
      <c r="I1826" s="780"/>
      <c r="J1826" s="780"/>
      <c r="K1826" s="780"/>
      <c r="L1826" s="780"/>
      <c r="M1826" s="780"/>
      <c r="N1826" s="780"/>
      <c r="O1826" s="780"/>
      <c r="P1826" s="780"/>
      <c r="Q1826" s="781"/>
      <c r="R1826" s="778"/>
      <c r="S1826" s="778"/>
      <c r="T1826" s="778"/>
      <c r="U1826" s="778"/>
      <c r="V1826" s="778"/>
      <c r="W1826" s="778"/>
      <c r="X1826" s="778"/>
      <c r="Y1826" s="778"/>
      <c r="Z1826" s="778"/>
      <c r="AA1826" s="778"/>
      <c r="AB1826" s="778"/>
      <c r="AC1826" s="778"/>
      <c r="AD1826" s="778"/>
      <c r="AE1826" s="778"/>
      <c r="AF1826" s="778"/>
      <c r="AG1826" s="778"/>
      <c r="AH1826" s="778"/>
      <c r="AI1826" s="778"/>
      <c r="AJ1826" s="778"/>
      <c r="AK1826" s="778"/>
      <c r="AL1826" s="778"/>
      <c r="AM1826" s="778"/>
      <c r="AN1826" s="778"/>
      <c r="AO1826" s="778"/>
      <c r="AP1826" s="778"/>
      <c r="AQ1826" s="778"/>
      <c r="AR1826" s="778"/>
      <c r="AS1826" s="778"/>
      <c r="AT1826" s="778"/>
      <c r="AU1826" s="778"/>
      <c r="AV1826" s="778"/>
      <c r="AW1826" s="778"/>
      <c r="AX1826" s="778"/>
      <c r="AY1826" s="778"/>
      <c r="AZ1826" s="778"/>
      <c r="BA1826" s="778"/>
      <c r="BB1826" s="778"/>
      <c r="BC1826" s="778"/>
      <c r="BD1826" s="778"/>
      <c r="BE1826" s="778"/>
      <c r="BF1826" s="778"/>
      <c r="BG1826" s="778"/>
      <c r="BH1826" s="778"/>
      <c r="BI1826" s="778"/>
      <c r="BJ1826" s="778"/>
      <c r="BK1826" s="778"/>
      <c r="BL1826" s="778"/>
      <c r="BM1826" s="778"/>
      <c r="BN1826" s="778"/>
      <c r="BO1826" s="778"/>
      <c r="BP1826" s="778"/>
      <c r="BQ1826" s="778"/>
      <c r="BR1826" s="778"/>
      <c r="BS1826" s="778"/>
      <c r="BT1826" s="778"/>
      <c r="BU1826" s="778"/>
      <c r="BV1826" s="778"/>
      <c r="BW1826" s="778"/>
      <c r="BX1826" s="778"/>
      <c r="BY1826" s="778"/>
      <c r="BZ1826" s="778"/>
      <c r="CA1826" s="778"/>
      <c r="CB1826" s="778"/>
      <c r="CC1826" s="778"/>
      <c r="CD1826" s="778"/>
      <c r="CE1826" s="778"/>
      <c r="CF1826" s="778"/>
      <c r="CG1826" s="778"/>
      <c r="CH1826" s="778"/>
      <c r="CI1826" s="778"/>
      <c r="CJ1826" s="778"/>
      <c r="CK1826" s="778"/>
      <c r="CL1826" s="778"/>
      <c r="CM1826" s="778"/>
      <c r="CN1826" s="778"/>
      <c r="CO1826" s="778"/>
      <c r="CP1826" s="778"/>
      <c r="CQ1826" s="778"/>
      <c r="CR1826" s="778"/>
      <c r="CS1826" s="778"/>
      <c r="CT1826" s="778"/>
      <c r="CU1826" s="778"/>
      <c r="CV1826" s="778"/>
      <c r="CW1826" s="778"/>
      <c r="CX1826" s="778"/>
      <c r="CY1826" s="778"/>
      <c r="CZ1826" s="778"/>
      <c r="DA1826" s="778"/>
      <c r="DB1826" s="778"/>
      <c r="DC1826" s="778"/>
      <c r="DD1826" s="778"/>
      <c r="DE1826" s="778"/>
      <c r="DF1826" s="778"/>
      <c r="DG1826" s="778"/>
      <c r="DH1826" s="778"/>
      <c r="DI1826" s="778"/>
      <c r="DJ1826" s="778"/>
      <c r="DK1826" s="778"/>
      <c r="DL1826" s="778"/>
      <c r="DM1826" s="778"/>
      <c r="DN1826" s="778"/>
      <c r="DO1826" s="778"/>
      <c r="DP1826" s="778"/>
      <c r="DQ1826" s="778"/>
      <c r="DR1826" s="778"/>
      <c r="DS1826" s="778"/>
      <c r="DT1826" s="778"/>
      <c r="DU1826" s="778"/>
      <c r="DV1826" s="778"/>
      <c r="DW1826" s="778"/>
      <c r="DX1826" s="778"/>
      <c r="DY1826" s="778"/>
      <c r="DZ1826" s="778"/>
      <c r="EA1826" s="778"/>
      <c r="EB1826" s="778"/>
      <c r="EC1826" s="778"/>
      <c r="ED1826" s="778"/>
      <c r="EE1826" s="778"/>
      <c r="EF1826" s="778"/>
      <c r="EG1826" s="778"/>
      <c r="EH1826" s="778"/>
      <c r="EI1826" s="778"/>
      <c r="EJ1826" s="778"/>
      <c r="EK1826" s="778"/>
      <c r="EL1826" s="778"/>
      <c r="EM1826" s="778"/>
      <c r="EN1826" s="778"/>
      <c r="EO1826" s="778"/>
      <c r="EP1826" s="778"/>
      <c r="EQ1826" s="778"/>
      <c r="ER1826" s="778"/>
      <c r="ES1826" s="778"/>
      <c r="ET1826" s="778"/>
      <c r="EU1826" s="778"/>
      <c r="EV1826" s="778"/>
      <c r="EW1826" s="778"/>
      <c r="EX1826" s="778"/>
      <c r="EY1826" s="778"/>
      <c r="EZ1826" s="778"/>
      <c r="FA1826" s="778"/>
      <c r="FB1826" s="778"/>
      <c r="FC1826" s="778"/>
      <c r="FD1826" s="778"/>
      <c r="FE1826" s="778"/>
      <c r="FF1826" s="778"/>
      <c r="FG1826" s="778"/>
      <c r="FH1826" s="778"/>
      <c r="FI1826" s="778"/>
      <c r="FJ1826" s="778"/>
      <c r="FK1826" s="778"/>
      <c r="FL1826" s="778"/>
      <c r="FM1826" s="778"/>
      <c r="FN1826" s="778"/>
      <c r="FO1826" s="778"/>
      <c r="FP1826" s="778"/>
      <c r="FQ1826" s="778"/>
      <c r="FR1826" s="778"/>
      <c r="FS1826" s="778"/>
      <c r="FT1826" s="778"/>
      <c r="FU1826" s="778"/>
      <c r="FV1826" s="778"/>
      <c r="FW1826" s="778"/>
      <c r="FX1826" s="778"/>
      <c r="FY1826" s="778"/>
      <c r="FZ1826" s="778"/>
      <c r="GA1826" s="778"/>
      <c r="GB1826" s="778"/>
      <c r="GC1826" s="778"/>
      <c r="GD1826" s="778"/>
      <c r="GE1826" s="778"/>
      <c r="GF1826" s="778"/>
      <c r="GG1826" s="778"/>
      <c r="GH1826" s="778"/>
      <c r="GI1826" s="778"/>
      <c r="GJ1826" s="778"/>
      <c r="GK1826" s="778"/>
      <c r="GL1826" s="778"/>
      <c r="GM1826" s="778"/>
      <c r="GN1826" s="778"/>
      <c r="GO1826" s="778"/>
      <c r="GP1826" s="778"/>
      <c r="GQ1826" s="778"/>
      <c r="GR1826" s="778"/>
      <c r="GS1826" s="778"/>
      <c r="GT1826" s="778"/>
      <c r="GU1826" s="778"/>
      <c r="GV1826" s="778"/>
      <c r="GW1826" s="778"/>
      <c r="GX1826" s="778"/>
      <c r="GY1826" s="778"/>
      <c r="GZ1826" s="778"/>
      <c r="HA1826" s="778"/>
      <c r="HB1826" s="778"/>
      <c r="HC1826" s="778"/>
      <c r="HD1826" s="778"/>
      <c r="HE1826" s="778"/>
      <c r="HF1826" s="778"/>
      <c r="HG1826" s="778"/>
      <c r="HH1826" s="778"/>
    </row>
    <row r="1827" spans="1:216" s="782" customFormat="1">
      <c r="A1827" s="779"/>
      <c r="B1827" s="780"/>
      <c r="C1827" s="780"/>
      <c r="D1827" s="780"/>
      <c r="E1827" s="780"/>
      <c r="F1827" s="780"/>
      <c r="G1827" s="780"/>
      <c r="H1827" s="780"/>
      <c r="I1827" s="780"/>
      <c r="J1827" s="780"/>
      <c r="K1827" s="780"/>
      <c r="L1827" s="780"/>
      <c r="M1827" s="780"/>
      <c r="N1827" s="780"/>
      <c r="O1827" s="780"/>
      <c r="P1827" s="780"/>
      <c r="Q1827" s="781"/>
      <c r="R1827" s="778"/>
      <c r="S1827" s="778"/>
      <c r="T1827" s="778"/>
      <c r="U1827" s="778"/>
      <c r="V1827" s="778"/>
      <c r="W1827" s="778"/>
      <c r="X1827" s="778"/>
      <c r="Y1827" s="778"/>
      <c r="Z1827" s="778"/>
      <c r="AA1827" s="778"/>
      <c r="AB1827" s="778"/>
      <c r="AC1827" s="778"/>
      <c r="AD1827" s="778"/>
      <c r="AE1827" s="778"/>
      <c r="AF1827" s="778"/>
      <c r="AG1827" s="778"/>
      <c r="AH1827" s="778"/>
      <c r="AI1827" s="778"/>
      <c r="AJ1827" s="778"/>
      <c r="AK1827" s="778"/>
      <c r="AL1827" s="778"/>
      <c r="AM1827" s="778"/>
      <c r="AN1827" s="778"/>
      <c r="AO1827" s="778"/>
      <c r="AP1827" s="778"/>
      <c r="AQ1827" s="778"/>
      <c r="AR1827" s="778"/>
      <c r="AS1827" s="778"/>
      <c r="AT1827" s="778"/>
      <c r="AU1827" s="778"/>
      <c r="AV1827" s="778"/>
      <c r="AW1827" s="778"/>
      <c r="AX1827" s="778"/>
      <c r="AY1827" s="778"/>
      <c r="AZ1827" s="778"/>
      <c r="BA1827" s="778"/>
      <c r="BB1827" s="778"/>
      <c r="BC1827" s="778"/>
      <c r="BD1827" s="778"/>
      <c r="BE1827" s="778"/>
      <c r="BF1827" s="778"/>
      <c r="BG1827" s="778"/>
      <c r="BH1827" s="778"/>
      <c r="BI1827" s="778"/>
      <c r="BJ1827" s="778"/>
      <c r="BK1827" s="778"/>
      <c r="BL1827" s="778"/>
      <c r="BM1827" s="778"/>
      <c r="BN1827" s="778"/>
      <c r="BO1827" s="778"/>
      <c r="BP1827" s="778"/>
      <c r="BQ1827" s="778"/>
      <c r="BR1827" s="778"/>
      <c r="BS1827" s="778"/>
      <c r="BT1827" s="778"/>
      <c r="BU1827" s="778"/>
      <c r="BV1827" s="778"/>
      <c r="BW1827" s="778"/>
      <c r="BX1827" s="778"/>
      <c r="BY1827" s="778"/>
      <c r="BZ1827" s="778"/>
      <c r="CA1827" s="778"/>
      <c r="CB1827" s="778"/>
      <c r="CC1827" s="778"/>
      <c r="CD1827" s="778"/>
      <c r="CE1827" s="778"/>
      <c r="CF1827" s="778"/>
      <c r="CG1827" s="778"/>
      <c r="CH1827" s="778"/>
      <c r="CI1827" s="778"/>
      <c r="CJ1827" s="778"/>
      <c r="CK1827" s="778"/>
      <c r="CL1827" s="778"/>
      <c r="CM1827" s="778"/>
      <c r="CN1827" s="778"/>
      <c r="CO1827" s="778"/>
      <c r="CP1827" s="778"/>
      <c r="CQ1827" s="778"/>
      <c r="CR1827" s="778"/>
      <c r="CS1827" s="778"/>
      <c r="CT1827" s="778"/>
      <c r="CU1827" s="778"/>
      <c r="CV1827" s="778"/>
      <c r="CW1827" s="778"/>
      <c r="CX1827" s="778"/>
      <c r="CY1827" s="778"/>
      <c r="CZ1827" s="778"/>
      <c r="DA1827" s="778"/>
      <c r="DB1827" s="778"/>
      <c r="DC1827" s="778"/>
      <c r="DD1827" s="778"/>
      <c r="DE1827" s="778"/>
      <c r="DF1827" s="778"/>
      <c r="DG1827" s="778"/>
      <c r="DH1827" s="778"/>
      <c r="DI1827" s="778"/>
      <c r="DJ1827" s="778"/>
      <c r="DK1827" s="778"/>
      <c r="DL1827" s="778"/>
      <c r="DM1827" s="778"/>
      <c r="DN1827" s="778"/>
      <c r="DO1827" s="778"/>
      <c r="DP1827" s="778"/>
      <c r="DQ1827" s="778"/>
      <c r="DR1827" s="778"/>
      <c r="DS1827" s="778"/>
      <c r="DT1827" s="778"/>
      <c r="DU1827" s="778"/>
      <c r="DV1827" s="778"/>
      <c r="DW1827" s="778"/>
      <c r="DX1827" s="778"/>
      <c r="DY1827" s="778"/>
      <c r="DZ1827" s="778"/>
      <c r="EA1827" s="778"/>
      <c r="EB1827" s="778"/>
      <c r="EC1827" s="778"/>
      <c r="ED1827" s="778"/>
      <c r="EE1827" s="778"/>
      <c r="EF1827" s="778"/>
      <c r="EG1827" s="778"/>
      <c r="EH1827" s="778"/>
      <c r="EI1827" s="778"/>
      <c r="EJ1827" s="778"/>
      <c r="EK1827" s="778"/>
      <c r="EL1827" s="778"/>
      <c r="EM1827" s="778"/>
      <c r="EN1827" s="778"/>
      <c r="EO1827" s="778"/>
      <c r="EP1827" s="778"/>
      <c r="EQ1827" s="778"/>
      <c r="ER1827" s="778"/>
      <c r="ES1827" s="778"/>
      <c r="ET1827" s="778"/>
      <c r="EU1827" s="778"/>
      <c r="EV1827" s="778"/>
      <c r="EW1827" s="778"/>
      <c r="EX1827" s="778"/>
      <c r="EY1827" s="778"/>
      <c r="EZ1827" s="778"/>
      <c r="FA1827" s="778"/>
      <c r="FB1827" s="778"/>
      <c r="FC1827" s="778"/>
      <c r="FD1827" s="778"/>
      <c r="FE1827" s="778"/>
      <c r="FF1827" s="778"/>
      <c r="FG1827" s="778"/>
      <c r="FH1827" s="778"/>
      <c r="FI1827" s="778"/>
      <c r="FJ1827" s="778"/>
      <c r="FK1827" s="778"/>
      <c r="FL1827" s="778"/>
      <c r="FM1827" s="778"/>
      <c r="FN1827" s="778"/>
      <c r="FO1827" s="778"/>
      <c r="FP1827" s="778"/>
      <c r="FQ1827" s="778"/>
      <c r="FR1827" s="778"/>
      <c r="FS1827" s="778"/>
      <c r="FT1827" s="778"/>
      <c r="FU1827" s="778"/>
      <c r="FV1827" s="778"/>
      <c r="FW1827" s="778"/>
      <c r="FX1827" s="778"/>
      <c r="FY1827" s="778"/>
      <c r="FZ1827" s="778"/>
      <c r="GA1827" s="778"/>
      <c r="GB1827" s="778"/>
      <c r="GC1827" s="778"/>
      <c r="GD1827" s="778"/>
      <c r="GE1827" s="778"/>
      <c r="GF1827" s="778"/>
      <c r="GG1827" s="778"/>
      <c r="GH1827" s="778"/>
      <c r="GI1827" s="778"/>
      <c r="GJ1827" s="778"/>
      <c r="GK1827" s="778"/>
      <c r="GL1827" s="778"/>
      <c r="GM1827" s="778"/>
      <c r="GN1827" s="778"/>
      <c r="GO1827" s="778"/>
      <c r="GP1827" s="778"/>
      <c r="GQ1827" s="778"/>
      <c r="GR1827" s="778"/>
      <c r="GS1827" s="778"/>
      <c r="GT1827" s="778"/>
      <c r="GU1827" s="778"/>
      <c r="GV1827" s="778"/>
      <c r="GW1827" s="778"/>
      <c r="GX1827" s="778"/>
      <c r="GY1827" s="778"/>
      <c r="GZ1827" s="778"/>
      <c r="HA1827" s="778"/>
      <c r="HB1827" s="778"/>
      <c r="HC1827" s="778"/>
      <c r="HD1827" s="778"/>
      <c r="HE1827" s="778"/>
      <c r="HF1827" s="778"/>
      <c r="HG1827" s="778"/>
      <c r="HH1827" s="778"/>
    </row>
    <row r="1828" spans="1:216" s="782" customFormat="1">
      <c r="A1828" s="779"/>
      <c r="B1828" s="780"/>
      <c r="C1828" s="780"/>
      <c r="D1828" s="780"/>
      <c r="E1828" s="780"/>
      <c r="F1828" s="780"/>
      <c r="G1828" s="780"/>
      <c r="H1828" s="780"/>
      <c r="I1828" s="780"/>
      <c r="J1828" s="780"/>
      <c r="K1828" s="780"/>
      <c r="L1828" s="780"/>
      <c r="M1828" s="780"/>
      <c r="N1828" s="780"/>
      <c r="O1828" s="780"/>
      <c r="P1828" s="780"/>
      <c r="Q1828" s="781"/>
      <c r="R1828" s="778"/>
      <c r="S1828" s="778"/>
      <c r="T1828" s="778"/>
      <c r="U1828" s="778"/>
      <c r="V1828" s="778"/>
      <c r="W1828" s="778"/>
      <c r="X1828" s="778"/>
      <c r="Y1828" s="778"/>
      <c r="Z1828" s="778"/>
      <c r="AA1828" s="778"/>
      <c r="AB1828" s="778"/>
      <c r="AC1828" s="778"/>
      <c r="AD1828" s="778"/>
      <c r="AE1828" s="778"/>
      <c r="AF1828" s="778"/>
      <c r="AG1828" s="778"/>
      <c r="AH1828" s="778"/>
      <c r="AI1828" s="778"/>
      <c r="AJ1828" s="778"/>
      <c r="AK1828" s="778"/>
      <c r="AL1828" s="778"/>
      <c r="AM1828" s="778"/>
      <c r="AN1828" s="778"/>
      <c r="AO1828" s="778"/>
      <c r="AP1828" s="778"/>
      <c r="AQ1828" s="778"/>
      <c r="AR1828" s="778"/>
      <c r="AS1828" s="778"/>
      <c r="AT1828" s="778"/>
      <c r="AU1828" s="778"/>
      <c r="AV1828" s="778"/>
      <c r="AW1828" s="778"/>
      <c r="AX1828" s="778"/>
      <c r="AY1828" s="778"/>
      <c r="AZ1828" s="778"/>
      <c r="BA1828" s="778"/>
      <c r="BB1828" s="778"/>
      <c r="BC1828" s="778"/>
      <c r="BD1828" s="778"/>
      <c r="BE1828" s="778"/>
      <c r="BF1828" s="778"/>
      <c r="BG1828" s="778"/>
      <c r="BH1828" s="778"/>
      <c r="BI1828" s="778"/>
      <c r="BJ1828" s="778"/>
      <c r="BK1828" s="778"/>
      <c r="BL1828" s="778"/>
      <c r="BM1828" s="778"/>
      <c r="BN1828" s="778"/>
      <c r="BO1828" s="778"/>
      <c r="BP1828" s="778"/>
      <c r="BQ1828" s="778"/>
      <c r="BR1828" s="778"/>
      <c r="BS1828" s="778"/>
      <c r="BT1828" s="778"/>
      <c r="BU1828" s="778"/>
      <c r="BV1828" s="778"/>
      <c r="BW1828" s="778"/>
      <c r="BX1828" s="778"/>
      <c r="BY1828" s="778"/>
      <c r="BZ1828" s="778"/>
      <c r="CA1828" s="778"/>
      <c r="CB1828" s="778"/>
      <c r="CC1828" s="778"/>
      <c r="CD1828" s="778"/>
      <c r="CE1828" s="778"/>
      <c r="CF1828" s="778"/>
      <c r="CG1828" s="778"/>
      <c r="CH1828" s="778"/>
      <c r="CI1828" s="778"/>
      <c r="CJ1828" s="778"/>
      <c r="CK1828" s="778"/>
      <c r="CL1828" s="778"/>
      <c r="CM1828" s="778"/>
      <c r="CN1828" s="778"/>
      <c r="CO1828" s="778"/>
      <c r="CP1828" s="778"/>
      <c r="CQ1828" s="778"/>
      <c r="CR1828" s="778"/>
      <c r="CS1828" s="778"/>
      <c r="CT1828" s="778"/>
      <c r="CU1828" s="778"/>
      <c r="CV1828" s="778"/>
      <c r="CW1828" s="778"/>
      <c r="CX1828" s="778"/>
      <c r="CY1828" s="778"/>
      <c r="CZ1828" s="778"/>
      <c r="DA1828" s="778"/>
      <c r="DB1828" s="778"/>
      <c r="DC1828" s="778"/>
      <c r="DD1828" s="778"/>
      <c r="DE1828" s="778"/>
      <c r="DF1828" s="778"/>
      <c r="DG1828" s="778"/>
      <c r="DH1828" s="778"/>
      <c r="DI1828" s="778"/>
      <c r="DJ1828" s="778"/>
      <c r="DK1828" s="778"/>
      <c r="DL1828" s="778"/>
      <c r="DM1828" s="778"/>
      <c r="DN1828" s="778"/>
      <c r="DO1828" s="778"/>
      <c r="DP1828" s="778"/>
      <c r="DQ1828" s="778"/>
      <c r="DR1828" s="778"/>
      <c r="DS1828" s="778"/>
      <c r="DT1828" s="778"/>
      <c r="DU1828" s="778"/>
      <c r="DV1828" s="778"/>
      <c r="DW1828" s="778"/>
      <c r="DX1828" s="778"/>
      <c r="DY1828" s="778"/>
      <c r="DZ1828" s="778"/>
      <c r="EA1828" s="778"/>
      <c r="EB1828" s="778"/>
      <c r="EC1828" s="778"/>
      <c r="ED1828" s="778"/>
      <c r="EE1828" s="778"/>
      <c r="EF1828" s="778"/>
      <c r="EG1828" s="778"/>
      <c r="EH1828" s="778"/>
      <c r="EI1828" s="778"/>
      <c r="EJ1828" s="778"/>
      <c r="EK1828" s="778"/>
      <c r="EL1828" s="778"/>
      <c r="EM1828" s="778"/>
      <c r="EN1828" s="778"/>
      <c r="EO1828" s="778"/>
      <c r="EP1828" s="778"/>
      <c r="EQ1828" s="778"/>
      <c r="ER1828" s="778"/>
      <c r="ES1828" s="778"/>
      <c r="ET1828" s="778"/>
      <c r="EU1828" s="778"/>
      <c r="EV1828" s="778"/>
      <c r="EW1828" s="778"/>
      <c r="EX1828" s="778"/>
      <c r="EY1828" s="778"/>
      <c r="EZ1828" s="778"/>
      <c r="FA1828" s="778"/>
      <c r="FB1828" s="778"/>
      <c r="FC1828" s="778"/>
      <c r="FD1828" s="778"/>
      <c r="FE1828" s="778"/>
      <c r="FF1828" s="778"/>
      <c r="FG1828" s="778"/>
      <c r="FH1828" s="778"/>
      <c r="FI1828" s="778"/>
      <c r="FJ1828" s="778"/>
      <c r="FK1828" s="778"/>
      <c r="FL1828" s="778"/>
      <c r="FM1828" s="778"/>
      <c r="FN1828" s="778"/>
      <c r="FO1828" s="778"/>
      <c r="FP1828" s="778"/>
      <c r="FQ1828" s="778"/>
      <c r="FR1828" s="778"/>
      <c r="FS1828" s="778"/>
      <c r="FT1828" s="778"/>
      <c r="FU1828" s="778"/>
      <c r="FV1828" s="778"/>
      <c r="FW1828" s="778"/>
      <c r="FX1828" s="778"/>
      <c r="FY1828" s="778"/>
      <c r="FZ1828" s="778"/>
      <c r="GA1828" s="778"/>
      <c r="GB1828" s="778"/>
      <c r="GC1828" s="778"/>
      <c r="GD1828" s="778"/>
      <c r="GE1828" s="778"/>
      <c r="GF1828" s="778"/>
      <c r="GG1828" s="778"/>
      <c r="GH1828" s="778"/>
      <c r="GI1828" s="778"/>
      <c r="GJ1828" s="778"/>
      <c r="GK1828" s="778"/>
      <c r="GL1828" s="778"/>
      <c r="GM1828" s="778"/>
      <c r="GN1828" s="778"/>
      <c r="GO1828" s="778"/>
      <c r="GP1828" s="778"/>
      <c r="GQ1828" s="778"/>
      <c r="GR1828" s="778"/>
      <c r="GS1828" s="778"/>
      <c r="GT1828" s="778"/>
      <c r="GU1828" s="778"/>
      <c r="GV1828" s="778"/>
      <c r="GW1828" s="778"/>
      <c r="GX1828" s="778"/>
      <c r="GY1828" s="778"/>
      <c r="GZ1828" s="778"/>
      <c r="HA1828" s="778"/>
      <c r="HB1828" s="778"/>
      <c r="HC1828" s="778"/>
      <c r="HD1828" s="778"/>
      <c r="HE1828" s="778"/>
      <c r="HF1828" s="778"/>
      <c r="HG1828" s="778"/>
      <c r="HH1828" s="778"/>
    </row>
    <row r="1829" spans="1:216" s="782" customFormat="1">
      <c r="A1829" s="779"/>
      <c r="B1829" s="780"/>
      <c r="C1829" s="780"/>
      <c r="D1829" s="780"/>
      <c r="E1829" s="780"/>
      <c r="F1829" s="780"/>
      <c r="G1829" s="780"/>
      <c r="H1829" s="780"/>
      <c r="I1829" s="780"/>
      <c r="J1829" s="780"/>
      <c r="K1829" s="780"/>
      <c r="L1829" s="780"/>
      <c r="M1829" s="780"/>
      <c r="N1829" s="780"/>
      <c r="O1829" s="780"/>
      <c r="P1829" s="780"/>
      <c r="Q1829" s="781"/>
      <c r="R1829" s="778"/>
      <c r="S1829" s="778"/>
      <c r="T1829" s="778"/>
      <c r="U1829" s="778"/>
      <c r="V1829" s="778"/>
      <c r="W1829" s="778"/>
      <c r="X1829" s="778"/>
      <c r="Y1829" s="778"/>
      <c r="Z1829" s="778"/>
      <c r="AA1829" s="778"/>
      <c r="AB1829" s="778"/>
      <c r="AC1829" s="778"/>
      <c r="AD1829" s="778"/>
      <c r="AE1829" s="778"/>
      <c r="AF1829" s="778"/>
      <c r="AG1829" s="778"/>
      <c r="AH1829" s="778"/>
      <c r="AI1829" s="778"/>
      <c r="AJ1829" s="778"/>
      <c r="AK1829" s="778"/>
      <c r="AL1829" s="778"/>
      <c r="AM1829" s="778"/>
      <c r="AN1829" s="778"/>
      <c r="AO1829" s="778"/>
      <c r="AP1829" s="778"/>
      <c r="AQ1829" s="778"/>
      <c r="AR1829" s="778"/>
      <c r="AS1829" s="778"/>
      <c r="AT1829" s="778"/>
      <c r="AU1829" s="778"/>
      <c r="AV1829" s="778"/>
      <c r="AW1829" s="778"/>
      <c r="AX1829" s="778"/>
      <c r="AY1829" s="778"/>
      <c r="AZ1829" s="778"/>
      <c r="BA1829" s="778"/>
      <c r="BB1829" s="778"/>
      <c r="BC1829" s="778"/>
      <c r="BD1829" s="778"/>
      <c r="BE1829" s="778"/>
      <c r="BF1829" s="778"/>
      <c r="BG1829" s="778"/>
      <c r="BH1829" s="778"/>
      <c r="BI1829" s="778"/>
      <c r="BJ1829" s="778"/>
      <c r="BK1829" s="778"/>
      <c r="BL1829" s="778"/>
      <c r="BM1829" s="778"/>
      <c r="BN1829" s="778"/>
      <c r="BO1829" s="778"/>
      <c r="BP1829" s="778"/>
      <c r="BQ1829" s="778"/>
      <c r="BR1829" s="778"/>
      <c r="BS1829" s="778"/>
      <c r="BT1829" s="778"/>
      <c r="BU1829" s="778"/>
      <c r="BV1829" s="778"/>
      <c r="BW1829" s="778"/>
      <c r="BX1829" s="778"/>
      <c r="BY1829" s="778"/>
      <c r="BZ1829" s="778"/>
      <c r="CA1829" s="778"/>
      <c r="CB1829" s="778"/>
      <c r="CC1829" s="778"/>
      <c r="CD1829" s="778"/>
      <c r="CE1829" s="778"/>
      <c r="CF1829" s="778"/>
      <c r="CG1829" s="778"/>
      <c r="CH1829" s="778"/>
      <c r="CI1829" s="778"/>
      <c r="CJ1829" s="778"/>
      <c r="CK1829" s="778"/>
      <c r="CL1829" s="778"/>
      <c r="CM1829" s="778"/>
      <c r="CN1829" s="778"/>
      <c r="CO1829" s="778"/>
      <c r="CP1829" s="778"/>
      <c r="CQ1829" s="778"/>
      <c r="CR1829" s="778"/>
      <c r="CS1829" s="778"/>
      <c r="CT1829" s="778"/>
      <c r="CU1829" s="778"/>
      <c r="CV1829" s="778"/>
      <c r="CW1829" s="778"/>
      <c r="CX1829" s="778"/>
      <c r="CY1829" s="778"/>
      <c r="CZ1829" s="778"/>
      <c r="DA1829" s="778"/>
      <c r="DB1829" s="778"/>
      <c r="DC1829" s="778"/>
      <c r="DD1829" s="778"/>
      <c r="DE1829" s="778"/>
      <c r="DF1829" s="778"/>
      <c r="DG1829" s="778"/>
      <c r="DH1829" s="778"/>
      <c r="DI1829" s="778"/>
      <c r="DJ1829" s="778"/>
      <c r="DK1829" s="778"/>
      <c r="DL1829" s="778"/>
      <c r="DM1829" s="778"/>
      <c r="DN1829" s="778"/>
      <c r="DO1829" s="778"/>
      <c r="DP1829" s="778"/>
      <c r="DQ1829" s="778"/>
      <c r="DR1829" s="778"/>
      <c r="DS1829" s="778"/>
      <c r="DT1829" s="778"/>
      <c r="DU1829" s="778"/>
      <c r="DV1829" s="778"/>
      <c r="DW1829" s="778"/>
      <c r="DX1829" s="778"/>
      <c r="DY1829" s="778"/>
      <c r="DZ1829" s="778"/>
      <c r="EA1829" s="778"/>
      <c r="EB1829" s="778"/>
      <c r="EC1829" s="778"/>
      <c r="ED1829" s="778"/>
      <c r="EE1829" s="778"/>
      <c r="EF1829" s="778"/>
      <c r="EG1829" s="778"/>
      <c r="EH1829" s="778"/>
      <c r="EI1829" s="778"/>
      <c r="EJ1829" s="778"/>
      <c r="EK1829" s="778"/>
      <c r="EL1829" s="778"/>
      <c r="EM1829" s="778"/>
      <c r="EN1829" s="778"/>
      <c r="EO1829" s="778"/>
      <c r="EP1829" s="778"/>
      <c r="EQ1829" s="778"/>
      <c r="ER1829" s="778"/>
      <c r="ES1829" s="778"/>
      <c r="ET1829" s="778"/>
      <c r="EU1829" s="778"/>
      <c r="EV1829" s="778"/>
      <c r="EW1829" s="778"/>
      <c r="EX1829" s="778"/>
      <c r="EY1829" s="778"/>
      <c r="EZ1829" s="778"/>
      <c r="FA1829" s="778"/>
      <c r="FB1829" s="778"/>
      <c r="FC1829" s="778"/>
      <c r="FD1829" s="778"/>
      <c r="FE1829" s="778"/>
      <c r="FF1829" s="778"/>
      <c r="FG1829" s="778"/>
      <c r="FH1829" s="778"/>
      <c r="FI1829" s="778"/>
      <c r="FJ1829" s="778"/>
      <c r="FK1829" s="778"/>
      <c r="FL1829" s="778"/>
      <c r="FM1829" s="778"/>
      <c r="FN1829" s="778"/>
      <c r="FO1829" s="778"/>
      <c r="FP1829" s="778"/>
      <c r="FQ1829" s="778"/>
      <c r="FR1829" s="778"/>
      <c r="FS1829" s="778"/>
      <c r="FT1829" s="778"/>
      <c r="FU1829" s="778"/>
      <c r="FV1829" s="778"/>
      <c r="FW1829" s="778"/>
      <c r="FX1829" s="778"/>
      <c r="FY1829" s="778"/>
      <c r="FZ1829" s="778"/>
      <c r="GA1829" s="778"/>
      <c r="GB1829" s="778"/>
      <c r="GC1829" s="778"/>
      <c r="GD1829" s="778"/>
      <c r="GE1829" s="778"/>
      <c r="GF1829" s="778"/>
      <c r="GG1829" s="778"/>
      <c r="GH1829" s="778"/>
      <c r="GI1829" s="778"/>
      <c r="GJ1829" s="778"/>
      <c r="GK1829" s="778"/>
      <c r="GL1829" s="778"/>
      <c r="GM1829" s="778"/>
      <c r="GN1829" s="778"/>
      <c r="GO1829" s="778"/>
      <c r="GP1829" s="778"/>
      <c r="GQ1829" s="778"/>
      <c r="GR1829" s="778"/>
      <c r="GS1829" s="778"/>
      <c r="GT1829" s="778"/>
      <c r="GU1829" s="778"/>
      <c r="GV1829" s="778"/>
      <c r="GW1829" s="778"/>
      <c r="GX1829" s="778"/>
      <c r="GY1829" s="778"/>
      <c r="GZ1829" s="778"/>
      <c r="HA1829" s="778"/>
      <c r="HB1829" s="778"/>
      <c r="HC1829" s="778"/>
      <c r="HD1829" s="778"/>
      <c r="HE1829" s="778"/>
      <c r="HF1829" s="778"/>
      <c r="HG1829" s="778"/>
      <c r="HH1829" s="778"/>
    </row>
    <row r="1830" spans="1:216" s="782" customFormat="1">
      <c r="A1830" s="779"/>
      <c r="B1830" s="780"/>
      <c r="C1830" s="780"/>
      <c r="D1830" s="780"/>
      <c r="E1830" s="780"/>
      <c r="F1830" s="780"/>
      <c r="G1830" s="780"/>
      <c r="H1830" s="780"/>
      <c r="I1830" s="780"/>
      <c r="J1830" s="780"/>
      <c r="K1830" s="780"/>
      <c r="L1830" s="780"/>
      <c r="M1830" s="780"/>
      <c r="N1830" s="780"/>
      <c r="O1830" s="780"/>
      <c r="P1830" s="780"/>
      <c r="Q1830" s="781"/>
      <c r="R1830" s="778"/>
      <c r="S1830" s="778"/>
      <c r="T1830" s="778"/>
      <c r="U1830" s="778"/>
      <c r="V1830" s="778"/>
      <c r="W1830" s="778"/>
      <c r="X1830" s="778"/>
      <c r="Y1830" s="778"/>
      <c r="Z1830" s="778"/>
      <c r="AA1830" s="778"/>
      <c r="AB1830" s="778"/>
      <c r="AC1830" s="778"/>
      <c r="AD1830" s="778"/>
      <c r="AE1830" s="778"/>
      <c r="AF1830" s="778"/>
      <c r="AG1830" s="778"/>
      <c r="AH1830" s="778"/>
      <c r="AI1830" s="778"/>
      <c r="AJ1830" s="778"/>
      <c r="AK1830" s="778"/>
      <c r="AL1830" s="778"/>
      <c r="AM1830" s="778"/>
      <c r="AN1830" s="778"/>
      <c r="AO1830" s="778"/>
      <c r="AP1830" s="778"/>
      <c r="AQ1830" s="778"/>
      <c r="AR1830" s="778"/>
      <c r="AS1830" s="778"/>
      <c r="AT1830" s="778"/>
      <c r="AU1830" s="778"/>
      <c r="AV1830" s="778"/>
      <c r="AW1830" s="778"/>
      <c r="AX1830" s="778"/>
      <c r="AY1830" s="778"/>
      <c r="AZ1830" s="778"/>
      <c r="BA1830" s="778"/>
      <c r="BB1830" s="778"/>
      <c r="BC1830" s="778"/>
      <c r="BD1830" s="778"/>
      <c r="BE1830" s="778"/>
      <c r="BF1830" s="778"/>
      <c r="BG1830" s="778"/>
      <c r="BH1830" s="778"/>
      <c r="BI1830" s="778"/>
      <c r="BJ1830" s="778"/>
      <c r="BK1830" s="778"/>
      <c r="BL1830" s="778"/>
      <c r="BM1830" s="778"/>
      <c r="BN1830" s="778"/>
      <c r="BO1830" s="778"/>
      <c r="BP1830" s="778"/>
      <c r="BQ1830" s="778"/>
      <c r="BR1830" s="778"/>
      <c r="BS1830" s="778"/>
      <c r="BT1830" s="778"/>
      <c r="BU1830" s="778"/>
      <c r="BV1830" s="778"/>
      <c r="BW1830" s="778"/>
      <c r="BX1830" s="778"/>
      <c r="BY1830" s="778"/>
      <c r="BZ1830" s="778"/>
      <c r="CA1830" s="778"/>
      <c r="CB1830" s="778"/>
      <c r="CC1830" s="778"/>
      <c r="CD1830" s="778"/>
      <c r="CE1830" s="778"/>
      <c r="CF1830" s="778"/>
      <c r="CG1830" s="778"/>
      <c r="CH1830" s="778"/>
      <c r="CI1830" s="778"/>
      <c r="CJ1830" s="778"/>
      <c r="CK1830" s="778"/>
      <c r="CL1830" s="778"/>
      <c r="CM1830" s="778"/>
      <c r="CN1830" s="778"/>
      <c r="CO1830" s="778"/>
      <c r="CP1830" s="778"/>
      <c r="CQ1830" s="778"/>
      <c r="CR1830" s="778"/>
      <c r="CS1830" s="778"/>
      <c r="CT1830" s="778"/>
      <c r="CU1830" s="778"/>
      <c r="CV1830" s="778"/>
      <c r="CW1830" s="778"/>
      <c r="CX1830" s="778"/>
      <c r="CY1830" s="778"/>
      <c r="CZ1830" s="778"/>
      <c r="DA1830" s="778"/>
      <c r="DB1830" s="778"/>
      <c r="DC1830" s="778"/>
      <c r="DD1830" s="778"/>
      <c r="DE1830" s="778"/>
      <c r="DF1830" s="778"/>
      <c r="DG1830" s="778"/>
      <c r="DH1830" s="778"/>
      <c r="DI1830" s="778"/>
      <c r="DJ1830" s="778"/>
      <c r="DK1830" s="778"/>
      <c r="DL1830" s="778"/>
      <c r="DM1830" s="778"/>
      <c r="DN1830" s="778"/>
      <c r="DO1830" s="778"/>
      <c r="DP1830" s="778"/>
      <c r="DQ1830" s="778"/>
      <c r="DR1830" s="778"/>
      <c r="DS1830" s="778"/>
      <c r="DT1830" s="778"/>
      <c r="DU1830" s="778"/>
      <c r="DV1830" s="778"/>
      <c r="DW1830" s="778"/>
      <c r="DX1830" s="778"/>
      <c r="DY1830" s="778"/>
      <c r="DZ1830" s="778"/>
      <c r="EA1830" s="778"/>
      <c r="EB1830" s="778"/>
      <c r="EC1830" s="778"/>
      <c r="ED1830" s="778"/>
      <c r="EE1830" s="778"/>
      <c r="EF1830" s="778"/>
      <c r="EG1830" s="778"/>
      <c r="EH1830" s="778"/>
      <c r="EI1830" s="778"/>
      <c r="EJ1830" s="778"/>
      <c r="EK1830" s="778"/>
      <c r="EL1830" s="778"/>
      <c r="EM1830" s="778"/>
      <c r="EN1830" s="778"/>
      <c r="EO1830" s="778"/>
      <c r="EP1830" s="778"/>
      <c r="EQ1830" s="778"/>
      <c r="ER1830" s="778"/>
      <c r="ES1830" s="778"/>
      <c r="ET1830" s="778"/>
      <c r="EU1830" s="778"/>
      <c r="EV1830" s="778"/>
      <c r="EW1830" s="778"/>
      <c r="EX1830" s="778"/>
      <c r="EY1830" s="778"/>
      <c r="EZ1830" s="778"/>
      <c r="FA1830" s="778"/>
      <c r="FB1830" s="778"/>
      <c r="FC1830" s="778"/>
      <c r="FD1830" s="778"/>
      <c r="FE1830" s="778"/>
      <c r="FF1830" s="778"/>
      <c r="FG1830" s="778"/>
      <c r="FH1830" s="778"/>
      <c r="FI1830" s="778"/>
      <c r="FJ1830" s="778"/>
      <c r="FK1830" s="778"/>
      <c r="FL1830" s="778"/>
      <c r="FM1830" s="778"/>
      <c r="FN1830" s="778"/>
      <c r="FO1830" s="778"/>
      <c r="FP1830" s="778"/>
      <c r="FQ1830" s="778"/>
      <c r="FR1830" s="778"/>
      <c r="FS1830" s="778"/>
      <c r="FT1830" s="778"/>
      <c r="FU1830" s="778"/>
      <c r="FV1830" s="778"/>
      <c r="FW1830" s="778"/>
      <c r="FX1830" s="778"/>
      <c r="FY1830" s="778"/>
      <c r="FZ1830" s="778"/>
      <c r="GA1830" s="778"/>
      <c r="GB1830" s="778"/>
      <c r="GC1830" s="778"/>
      <c r="GD1830" s="778"/>
      <c r="GE1830" s="778"/>
      <c r="GF1830" s="778"/>
      <c r="GG1830" s="778"/>
      <c r="GH1830" s="778"/>
      <c r="GI1830" s="778"/>
      <c r="GJ1830" s="778"/>
      <c r="GK1830" s="778"/>
      <c r="GL1830" s="778"/>
      <c r="GM1830" s="778"/>
      <c r="GN1830" s="778"/>
      <c r="GO1830" s="778"/>
      <c r="GP1830" s="778"/>
      <c r="GQ1830" s="778"/>
      <c r="GR1830" s="778"/>
      <c r="GS1830" s="778"/>
      <c r="GT1830" s="778"/>
      <c r="GU1830" s="778"/>
      <c r="GV1830" s="778"/>
      <c r="GW1830" s="778"/>
      <c r="GX1830" s="778"/>
      <c r="GY1830" s="778"/>
      <c r="GZ1830" s="778"/>
      <c r="HA1830" s="778"/>
      <c r="HB1830" s="778"/>
      <c r="HC1830" s="778"/>
      <c r="HD1830" s="778"/>
      <c r="HE1830" s="778"/>
      <c r="HF1830" s="778"/>
      <c r="HG1830" s="778"/>
      <c r="HH1830" s="778"/>
    </row>
    <row r="1831" spans="1:216" s="782" customFormat="1">
      <c r="A1831" s="779"/>
      <c r="B1831" s="780"/>
      <c r="C1831" s="780"/>
      <c r="D1831" s="780"/>
      <c r="E1831" s="780"/>
      <c r="F1831" s="780"/>
      <c r="G1831" s="780"/>
      <c r="H1831" s="780"/>
      <c r="I1831" s="780"/>
      <c r="J1831" s="780"/>
      <c r="K1831" s="780"/>
      <c r="L1831" s="780"/>
      <c r="M1831" s="780"/>
      <c r="N1831" s="780"/>
      <c r="O1831" s="780"/>
      <c r="P1831" s="780"/>
      <c r="Q1831" s="781"/>
      <c r="R1831" s="778"/>
      <c r="S1831" s="778"/>
      <c r="T1831" s="778"/>
      <c r="U1831" s="778"/>
      <c r="V1831" s="778"/>
      <c r="W1831" s="778"/>
      <c r="X1831" s="778"/>
      <c r="Y1831" s="778"/>
      <c r="Z1831" s="778"/>
      <c r="AA1831" s="778"/>
      <c r="AB1831" s="778"/>
      <c r="AC1831" s="778"/>
      <c r="AD1831" s="778"/>
      <c r="AE1831" s="778"/>
      <c r="AF1831" s="778"/>
      <c r="AG1831" s="778"/>
      <c r="AH1831" s="778"/>
      <c r="AI1831" s="778"/>
      <c r="AJ1831" s="778"/>
      <c r="AK1831" s="778"/>
      <c r="AL1831" s="778"/>
      <c r="AM1831" s="778"/>
      <c r="AN1831" s="778"/>
      <c r="AO1831" s="778"/>
      <c r="AP1831" s="778"/>
      <c r="AQ1831" s="778"/>
      <c r="AR1831" s="778"/>
      <c r="AS1831" s="778"/>
      <c r="AT1831" s="778"/>
      <c r="AU1831" s="778"/>
      <c r="AV1831" s="778"/>
      <c r="AW1831" s="778"/>
      <c r="AX1831" s="778"/>
      <c r="AY1831" s="778"/>
      <c r="AZ1831" s="778"/>
      <c r="BA1831" s="778"/>
      <c r="BB1831" s="778"/>
      <c r="BC1831" s="778"/>
      <c r="BD1831" s="778"/>
      <c r="BE1831" s="778"/>
      <c r="BF1831" s="778"/>
      <c r="BG1831" s="778"/>
      <c r="BH1831" s="778"/>
      <c r="BI1831" s="778"/>
      <c r="BJ1831" s="778"/>
      <c r="BK1831" s="778"/>
      <c r="BL1831" s="778"/>
      <c r="BM1831" s="778"/>
      <c r="BN1831" s="778"/>
      <c r="BO1831" s="778"/>
      <c r="BP1831" s="778"/>
      <c r="BQ1831" s="778"/>
      <c r="BR1831" s="778"/>
      <c r="BS1831" s="778"/>
      <c r="BT1831" s="778"/>
      <c r="BU1831" s="778"/>
      <c r="BV1831" s="778"/>
      <c r="BW1831" s="778"/>
      <c r="BX1831" s="778"/>
      <c r="BY1831" s="778"/>
      <c r="BZ1831" s="778"/>
      <c r="CA1831" s="778"/>
      <c r="CB1831" s="778"/>
      <c r="CC1831" s="778"/>
      <c r="CD1831" s="778"/>
      <c r="CE1831" s="778"/>
      <c r="CF1831" s="778"/>
      <c r="CG1831" s="778"/>
      <c r="CH1831" s="778"/>
      <c r="CI1831" s="778"/>
      <c r="CJ1831" s="778"/>
      <c r="CK1831" s="778"/>
      <c r="CL1831" s="778"/>
      <c r="CM1831" s="778"/>
      <c r="CN1831" s="778"/>
      <c r="CO1831" s="778"/>
      <c r="CP1831" s="778"/>
      <c r="CQ1831" s="778"/>
      <c r="CR1831" s="778"/>
      <c r="CS1831" s="778"/>
      <c r="CT1831" s="778"/>
      <c r="CU1831" s="778"/>
      <c r="CV1831" s="778"/>
      <c r="CW1831" s="778"/>
      <c r="CX1831" s="778"/>
      <c r="CY1831" s="778"/>
      <c r="CZ1831" s="778"/>
      <c r="DA1831" s="778"/>
      <c r="DB1831" s="778"/>
      <c r="DC1831" s="778"/>
      <c r="DD1831" s="778"/>
      <c r="DE1831" s="778"/>
      <c r="DF1831" s="778"/>
      <c r="DG1831" s="778"/>
      <c r="DH1831" s="778"/>
      <c r="DI1831" s="778"/>
      <c r="DJ1831" s="778"/>
      <c r="DK1831" s="778"/>
      <c r="DL1831" s="778"/>
      <c r="DM1831" s="778"/>
      <c r="DN1831" s="778"/>
      <c r="DO1831" s="778"/>
      <c r="DP1831" s="778"/>
      <c r="DQ1831" s="778"/>
      <c r="DR1831" s="778"/>
      <c r="DS1831" s="778"/>
      <c r="DT1831" s="778"/>
      <c r="DU1831" s="778"/>
      <c r="DV1831" s="778"/>
      <c r="DW1831" s="778"/>
      <c r="DX1831" s="778"/>
      <c r="DY1831" s="778"/>
      <c r="DZ1831" s="778"/>
      <c r="EA1831" s="778"/>
      <c r="EB1831" s="778"/>
      <c r="EC1831" s="778"/>
      <c r="ED1831" s="778"/>
      <c r="EE1831" s="778"/>
      <c r="EF1831" s="778"/>
      <c r="EG1831" s="778"/>
      <c r="EH1831" s="778"/>
      <c r="EI1831" s="778"/>
      <c r="EJ1831" s="778"/>
      <c r="EK1831" s="778"/>
      <c r="EL1831" s="778"/>
      <c r="EM1831" s="778"/>
      <c r="EN1831" s="778"/>
      <c r="EO1831" s="778"/>
      <c r="EP1831" s="778"/>
      <c r="EQ1831" s="778"/>
      <c r="ER1831" s="778"/>
      <c r="ES1831" s="778"/>
      <c r="ET1831" s="778"/>
      <c r="EU1831" s="778"/>
      <c r="EV1831" s="778"/>
      <c r="EW1831" s="778"/>
      <c r="EX1831" s="778"/>
      <c r="EY1831" s="778"/>
      <c r="EZ1831" s="778"/>
      <c r="FA1831" s="778"/>
      <c r="FB1831" s="778"/>
      <c r="FC1831" s="778"/>
      <c r="FD1831" s="778"/>
      <c r="FE1831" s="778"/>
      <c r="FF1831" s="778"/>
      <c r="FG1831" s="778"/>
      <c r="FH1831" s="778"/>
      <c r="FI1831" s="778"/>
      <c r="FJ1831" s="778"/>
      <c r="FK1831" s="778"/>
      <c r="FL1831" s="778"/>
      <c r="FM1831" s="778"/>
      <c r="FN1831" s="778"/>
      <c r="FO1831" s="778"/>
      <c r="FP1831" s="778"/>
      <c r="FQ1831" s="778"/>
      <c r="FR1831" s="778"/>
      <c r="FS1831" s="778"/>
      <c r="FT1831" s="778"/>
      <c r="FU1831" s="778"/>
      <c r="FV1831" s="778"/>
      <c r="FW1831" s="778"/>
      <c r="FX1831" s="778"/>
      <c r="FY1831" s="778"/>
      <c r="FZ1831" s="778"/>
      <c r="GA1831" s="778"/>
      <c r="GB1831" s="778"/>
      <c r="GC1831" s="778"/>
      <c r="GD1831" s="778"/>
      <c r="GE1831" s="778"/>
      <c r="GF1831" s="778"/>
      <c r="GG1831" s="778"/>
      <c r="GH1831" s="778"/>
      <c r="GI1831" s="778"/>
      <c r="GJ1831" s="778"/>
      <c r="GK1831" s="778"/>
      <c r="GL1831" s="778"/>
      <c r="GM1831" s="778"/>
      <c r="GN1831" s="778"/>
      <c r="GO1831" s="778"/>
      <c r="GP1831" s="778"/>
      <c r="GQ1831" s="778"/>
      <c r="GR1831" s="778"/>
      <c r="GS1831" s="778"/>
      <c r="GT1831" s="778"/>
      <c r="GU1831" s="778"/>
      <c r="GV1831" s="778"/>
      <c r="GW1831" s="778"/>
      <c r="GX1831" s="778"/>
      <c r="GY1831" s="778"/>
      <c r="GZ1831" s="778"/>
      <c r="HA1831" s="778"/>
      <c r="HB1831" s="778"/>
      <c r="HC1831" s="778"/>
      <c r="HD1831" s="778"/>
      <c r="HE1831" s="778"/>
      <c r="HF1831" s="778"/>
      <c r="HG1831" s="778"/>
      <c r="HH1831" s="778"/>
    </row>
    <row r="1832" spans="1:216" s="782" customFormat="1">
      <c r="A1832" s="779"/>
      <c r="B1832" s="780"/>
      <c r="C1832" s="780"/>
      <c r="D1832" s="780"/>
      <c r="E1832" s="780"/>
      <c r="F1832" s="780"/>
      <c r="G1832" s="780"/>
      <c r="H1832" s="780"/>
      <c r="I1832" s="780"/>
      <c r="J1832" s="780"/>
      <c r="K1832" s="780"/>
      <c r="L1832" s="780"/>
      <c r="M1832" s="780"/>
      <c r="N1832" s="780"/>
      <c r="O1832" s="780"/>
      <c r="P1832" s="780"/>
      <c r="Q1832" s="781"/>
      <c r="R1832" s="778"/>
      <c r="S1832" s="778"/>
      <c r="T1832" s="778"/>
      <c r="U1832" s="778"/>
      <c r="V1832" s="778"/>
      <c r="W1832" s="778"/>
      <c r="X1832" s="778"/>
      <c r="Y1832" s="778"/>
      <c r="Z1832" s="778"/>
      <c r="AA1832" s="778"/>
      <c r="AB1832" s="778"/>
      <c r="AC1832" s="778"/>
      <c r="AD1832" s="778"/>
      <c r="AE1832" s="778"/>
      <c r="AF1832" s="778"/>
      <c r="AG1832" s="778"/>
      <c r="AH1832" s="778"/>
      <c r="AI1832" s="778"/>
      <c r="AJ1832" s="778"/>
      <c r="AK1832" s="778"/>
      <c r="AL1832" s="778"/>
      <c r="AM1832" s="778"/>
      <c r="AN1832" s="778"/>
      <c r="AO1832" s="778"/>
      <c r="AP1832" s="778"/>
      <c r="AQ1832" s="778"/>
      <c r="AR1832" s="778"/>
      <c r="AS1832" s="778"/>
      <c r="AT1832" s="778"/>
      <c r="AU1832" s="778"/>
      <c r="AV1832" s="778"/>
      <c r="AW1832" s="778"/>
      <c r="AX1832" s="778"/>
      <c r="AY1832" s="778"/>
      <c r="AZ1832" s="778"/>
      <c r="BA1832" s="778"/>
      <c r="BB1832" s="778"/>
      <c r="BC1832" s="778"/>
      <c r="BD1832" s="778"/>
      <c r="BE1832" s="778"/>
      <c r="BF1832" s="778"/>
      <c r="BG1832" s="778"/>
      <c r="BH1832" s="778"/>
      <c r="BI1832" s="778"/>
      <c r="BJ1832" s="778"/>
      <c r="BK1832" s="778"/>
      <c r="BL1832" s="778"/>
      <c r="BM1832" s="778"/>
      <c r="BN1832" s="778"/>
      <c r="BO1832" s="778"/>
      <c r="BP1832" s="778"/>
      <c r="BQ1832" s="778"/>
      <c r="BR1832" s="778"/>
      <c r="BS1832" s="778"/>
      <c r="BT1832" s="778"/>
      <c r="BU1832" s="778"/>
      <c r="BV1832" s="778"/>
      <c r="BW1832" s="778"/>
      <c r="BX1832" s="778"/>
      <c r="BY1832" s="778"/>
      <c r="BZ1832" s="778"/>
      <c r="CA1832" s="778"/>
      <c r="CB1832" s="778"/>
      <c r="CC1832" s="778"/>
      <c r="CD1832" s="778"/>
      <c r="CE1832" s="778"/>
      <c r="CF1832" s="778"/>
      <c r="CG1832" s="778"/>
      <c r="CH1832" s="778"/>
      <c r="CI1832" s="778"/>
      <c r="CJ1832" s="778"/>
      <c r="CK1832" s="778"/>
      <c r="CL1832" s="778"/>
      <c r="CM1832" s="778"/>
      <c r="CN1832" s="778"/>
      <c r="CO1832" s="778"/>
      <c r="CP1832" s="778"/>
      <c r="CQ1832" s="778"/>
      <c r="CR1832" s="778"/>
      <c r="CS1832" s="778"/>
      <c r="CT1832" s="778"/>
      <c r="CU1832" s="778"/>
      <c r="CV1832" s="778"/>
      <c r="CW1832" s="778"/>
      <c r="CX1832" s="778"/>
      <c r="CY1832" s="778"/>
      <c r="CZ1832" s="778"/>
      <c r="DA1832" s="778"/>
      <c r="DB1832" s="778"/>
      <c r="DC1832" s="778"/>
      <c r="DD1832" s="778"/>
      <c r="DE1832" s="778"/>
      <c r="DF1832" s="778"/>
      <c r="DG1832" s="778"/>
      <c r="DH1832" s="778"/>
      <c r="DI1832" s="778"/>
      <c r="DJ1832" s="778"/>
      <c r="DK1832" s="778"/>
      <c r="DL1832" s="778"/>
      <c r="DM1832" s="778"/>
      <c r="DN1832" s="778"/>
      <c r="DO1832" s="778"/>
      <c r="DP1832" s="778"/>
      <c r="DQ1832" s="778"/>
      <c r="DR1832" s="778"/>
      <c r="DS1832" s="778"/>
      <c r="DT1832" s="778"/>
      <c r="DU1832" s="778"/>
      <c r="DV1832" s="778"/>
      <c r="DW1832" s="778"/>
      <c r="DX1832" s="778"/>
      <c r="DY1832" s="778"/>
      <c r="DZ1832" s="778"/>
      <c r="EA1832" s="778"/>
      <c r="EB1832" s="778"/>
      <c r="EC1832" s="778"/>
      <c r="ED1832" s="778"/>
      <c r="EE1832" s="778"/>
      <c r="EF1832" s="778"/>
      <c r="EG1832" s="778"/>
      <c r="EH1832" s="778"/>
      <c r="EI1832" s="778"/>
      <c r="EJ1832" s="778"/>
      <c r="EK1832" s="778"/>
      <c r="EL1832" s="778"/>
      <c r="EM1832" s="778"/>
      <c r="EN1832" s="778"/>
      <c r="EO1832" s="778"/>
      <c r="EP1832" s="778"/>
      <c r="EQ1832" s="778"/>
      <c r="ER1832" s="778"/>
      <c r="ES1832" s="778"/>
      <c r="ET1832" s="778"/>
      <c r="EU1832" s="778"/>
      <c r="EV1832" s="778"/>
      <c r="EW1832" s="778"/>
      <c r="EX1832" s="778"/>
      <c r="EY1832" s="778"/>
      <c r="EZ1832" s="778"/>
      <c r="FA1832" s="778"/>
      <c r="FB1832" s="778"/>
      <c r="FC1832" s="778"/>
      <c r="FD1832" s="778"/>
      <c r="FE1832" s="778"/>
      <c r="FF1832" s="778"/>
      <c r="FG1832" s="778"/>
      <c r="FH1832" s="778"/>
      <c r="FI1832" s="778"/>
      <c r="FJ1832" s="778"/>
      <c r="FK1832" s="778"/>
      <c r="FL1832" s="778"/>
      <c r="FM1832" s="778"/>
      <c r="FN1832" s="778"/>
      <c r="FO1832" s="778"/>
      <c r="FP1832" s="778"/>
      <c r="FQ1832" s="778"/>
      <c r="FR1832" s="778"/>
      <c r="FS1832" s="778"/>
      <c r="FT1832" s="778"/>
      <c r="FU1832" s="778"/>
      <c r="FV1832" s="778"/>
      <c r="FW1832" s="778"/>
      <c r="FX1832" s="778"/>
      <c r="FY1832" s="778"/>
      <c r="FZ1832" s="778"/>
      <c r="GA1832" s="778"/>
      <c r="GB1832" s="778"/>
      <c r="GC1832" s="778"/>
      <c r="GD1832" s="778"/>
      <c r="GE1832" s="778"/>
      <c r="GF1832" s="778"/>
      <c r="GG1832" s="778"/>
      <c r="GH1832" s="778"/>
      <c r="GI1832" s="778"/>
      <c r="GJ1832" s="778"/>
      <c r="GK1832" s="778"/>
      <c r="GL1832" s="778"/>
      <c r="GM1832" s="778"/>
      <c r="GN1832" s="778"/>
      <c r="GO1832" s="778"/>
      <c r="GP1832" s="778"/>
      <c r="GQ1832" s="778"/>
      <c r="GR1832" s="778"/>
      <c r="GS1832" s="778"/>
      <c r="GT1832" s="778"/>
      <c r="GU1832" s="778"/>
      <c r="GV1832" s="778"/>
      <c r="GW1832" s="778"/>
      <c r="GX1832" s="778"/>
      <c r="GY1832" s="778"/>
      <c r="GZ1832" s="778"/>
      <c r="HA1832" s="778"/>
      <c r="HB1832" s="778"/>
      <c r="HC1832" s="778"/>
      <c r="HD1832" s="778"/>
      <c r="HE1832" s="778"/>
      <c r="HF1832" s="778"/>
      <c r="HG1832" s="778"/>
      <c r="HH1832" s="778"/>
    </row>
    <row r="1833" spans="1:216" s="782" customFormat="1">
      <c r="A1833" s="779"/>
      <c r="B1833" s="780"/>
      <c r="C1833" s="780"/>
      <c r="D1833" s="780"/>
      <c r="E1833" s="780"/>
      <c r="F1833" s="780"/>
      <c r="G1833" s="780"/>
      <c r="H1833" s="780"/>
      <c r="I1833" s="780"/>
      <c r="J1833" s="780"/>
      <c r="K1833" s="780"/>
      <c r="L1833" s="780"/>
      <c r="M1833" s="780"/>
      <c r="N1833" s="780"/>
      <c r="O1833" s="780"/>
      <c r="P1833" s="780"/>
      <c r="Q1833" s="781"/>
      <c r="R1833" s="778"/>
      <c r="S1833" s="778"/>
      <c r="T1833" s="778"/>
      <c r="U1833" s="778"/>
      <c r="V1833" s="778"/>
      <c r="W1833" s="778"/>
      <c r="X1833" s="778"/>
      <c r="Y1833" s="778"/>
      <c r="Z1833" s="778"/>
      <c r="AA1833" s="778"/>
      <c r="AB1833" s="778"/>
      <c r="AC1833" s="778"/>
      <c r="AD1833" s="778"/>
      <c r="AE1833" s="778"/>
      <c r="AF1833" s="778"/>
      <c r="AG1833" s="778"/>
      <c r="AH1833" s="778"/>
      <c r="AI1833" s="778"/>
      <c r="AJ1833" s="778"/>
      <c r="AK1833" s="778"/>
      <c r="AL1833" s="778"/>
      <c r="AM1833" s="778"/>
      <c r="AN1833" s="778"/>
      <c r="AO1833" s="778"/>
      <c r="AP1833" s="778"/>
      <c r="AQ1833" s="778"/>
      <c r="AR1833" s="778"/>
      <c r="AS1833" s="778"/>
      <c r="AT1833" s="778"/>
      <c r="AU1833" s="778"/>
      <c r="AV1833" s="778"/>
      <c r="AW1833" s="778"/>
      <c r="AX1833" s="778"/>
      <c r="AY1833" s="778"/>
      <c r="AZ1833" s="778"/>
      <c r="BA1833" s="778"/>
      <c r="BB1833" s="778"/>
      <c r="BC1833" s="778"/>
      <c r="BD1833" s="778"/>
      <c r="BE1833" s="778"/>
      <c r="BF1833" s="778"/>
      <c r="BG1833" s="778"/>
      <c r="BH1833" s="778"/>
      <c r="BI1833" s="778"/>
      <c r="BJ1833" s="778"/>
      <c r="BK1833" s="778"/>
      <c r="BL1833" s="778"/>
      <c r="BM1833" s="778"/>
      <c r="BN1833" s="778"/>
      <c r="BO1833" s="778"/>
      <c r="BP1833" s="778"/>
      <c r="BQ1833" s="778"/>
      <c r="BR1833" s="778"/>
      <c r="BS1833" s="778"/>
      <c r="BT1833" s="778"/>
      <c r="BU1833" s="778"/>
      <c r="BV1833" s="778"/>
      <c r="BW1833" s="778"/>
      <c r="BX1833" s="778"/>
      <c r="BY1833" s="778"/>
      <c r="BZ1833" s="778"/>
      <c r="CA1833" s="778"/>
      <c r="CB1833" s="778"/>
      <c r="CC1833" s="778"/>
      <c r="CD1833" s="778"/>
      <c r="CE1833" s="778"/>
      <c r="CF1833" s="778"/>
      <c r="CG1833" s="778"/>
      <c r="CH1833" s="778"/>
      <c r="CI1833" s="778"/>
      <c r="CJ1833" s="778"/>
      <c r="CK1833" s="778"/>
      <c r="CL1833" s="778"/>
      <c r="CM1833" s="778"/>
      <c r="CN1833" s="778"/>
      <c r="CO1833" s="778"/>
      <c r="CP1833" s="778"/>
      <c r="CQ1833" s="778"/>
      <c r="CR1833" s="778"/>
      <c r="CS1833" s="778"/>
      <c r="CT1833" s="778"/>
      <c r="CU1833" s="778"/>
      <c r="CV1833" s="778"/>
      <c r="CW1833" s="778"/>
      <c r="CX1833" s="778"/>
      <c r="CY1833" s="778"/>
      <c r="CZ1833" s="778"/>
      <c r="DA1833" s="778"/>
      <c r="DB1833" s="778"/>
      <c r="DC1833" s="778"/>
      <c r="DD1833" s="778"/>
      <c r="DE1833" s="778"/>
      <c r="DF1833" s="778"/>
      <c r="DG1833" s="778"/>
      <c r="DH1833" s="778"/>
      <c r="DI1833" s="778"/>
      <c r="DJ1833" s="778"/>
      <c r="DK1833" s="778"/>
      <c r="DL1833" s="778"/>
      <c r="DM1833" s="778"/>
      <c r="DN1833" s="778"/>
      <c r="DO1833" s="778"/>
      <c r="DP1833" s="778"/>
      <c r="DQ1833" s="778"/>
      <c r="DR1833" s="778"/>
      <c r="DS1833" s="778"/>
      <c r="DT1833" s="778"/>
      <c r="DU1833" s="778"/>
      <c r="DV1833" s="778"/>
      <c r="DW1833" s="778"/>
      <c r="DX1833" s="778"/>
      <c r="DY1833" s="778"/>
      <c r="DZ1833" s="778"/>
      <c r="EA1833" s="778"/>
      <c r="EB1833" s="778"/>
      <c r="EC1833" s="778"/>
      <c r="ED1833" s="778"/>
      <c r="EE1833" s="778"/>
      <c r="EF1833" s="778"/>
      <c r="EG1833" s="778"/>
      <c r="EH1833" s="778"/>
      <c r="EI1833" s="778"/>
      <c r="EJ1833" s="778"/>
      <c r="EK1833" s="778"/>
      <c r="EL1833" s="778"/>
      <c r="EM1833" s="778"/>
      <c r="EN1833" s="778"/>
      <c r="EO1833" s="778"/>
      <c r="EP1833" s="778"/>
      <c r="EQ1833" s="778"/>
      <c r="ER1833" s="778"/>
      <c r="ES1833" s="778"/>
      <c r="ET1833" s="778"/>
      <c r="EU1833" s="778"/>
      <c r="EV1833" s="778"/>
      <c r="EW1833" s="778"/>
      <c r="EX1833" s="778"/>
      <c r="EY1833" s="778"/>
      <c r="EZ1833" s="778"/>
      <c r="FA1833" s="778"/>
      <c r="FB1833" s="778"/>
      <c r="FC1833" s="778"/>
      <c r="FD1833" s="778"/>
      <c r="FE1833" s="778"/>
      <c r="FF1833" s="778"/>
      <c r="FG1833" s="778"/>
      <c r="FH1833" s="778"/>
      <c r="FI1833" s="778"/>
      <c r="FJ1833" s="778"/>
      <c r="FK1833" s="778"/>
      <c r="FL1833" s="778"/>
      <c r="FM1833" s="778"/>
      <c r="FN1833" s="778"/>
      <c r="FO1833" s="778"/>
      <c r="FP1833" s="778"/>
      <c r="FQ1833" s="778"/>
      <c r="FR1833" s="778"/>
      <c r="FS1833" s="778"/>
      <c r="FT1833" s="778"/>
      <c r="FU1833" s="778"/>
      <c r="FV1833" s="778"/>
      <c r="FW1833" s="778"/>
      <c r="FX1833" s="778"/>
      <c r="FY1833" s="778"/>
      <c r="FZ1833" s="778"/>
      <c r="GA1833" s="778"/>
      <c r="GB1833" s="778"/>
      <c r="GC1833" s="778"/>
      <c r="GD1833" s="778"/>
      <c r="GE1833" s="778"/>
      <c r="GF1833" s="778"/>
      <c r="GG1833" s="778"/>
      <c r="GH1833" s="778"/>
      <c r="GI1833" s="778"/>
      <c r="GJ1833" s="778"/>
      <c r="GK1833" s="778"/>
      <c r="GL1833" s="778"/>
      <c r="GM1833" s="778"/>
      <c r="GN1833" s="778"/>
      <c r="GO1833" s="778"/>
      <c r="GP1833" s="778"/>
      <c r="GQ1833" s="778"/>
      <c r="GR1833" s="778"/>
      <c r="GS1833" s="778"/>
      <c r="GT1833" s="778"/>
      <c r="GU1833" s="778"/>
      <c r="GV1833" s="778"/>
      <c r="GW1833" s="778"/>
      <c r="GX1833" s="778"/>
      <c r="GY1833" s="778"/>
      <c r="GZ1833" s="778"/>
      <c r="HA1833" s="778"/>
      <c r="HB1833" s="778"/>
      <c r="HC1833" s="778"/>
      <c r="HD1833" s="778"/>
      <c r="HE1833" s="778"/>
      <c r="HF1833" s="778"/>
      <c r="HG1833" s="778"/>
      <c r="HH1833" s="778"/>
    </row>
    <row r="1834" spans="1:216" s="782" customFormat="1">
      <c r="A1834" s="779"/>
      <c r="B1834" s="780"/>
      <c r="C1834" s="780"/>
      <c r="D1834" s="780"/>
      <c r="E1834" s="780"/>
      <c r="F1834" s="780"/>
      <c r="G1834" s="780"/>
      <c r="H1834" s="780"/>
      <c r="I1834" s="780"/>
      <c r="J1834" s="780"/>
      <c r="K1834" s="780"/>
      <c r="L1834" s="780"/>
      <c r="M1834" s="780"/>
      <c r="N1834" s="780"/>
      <c r="O1834" s="780"/>
      <c r="P1834" s="780"/>
      <c r="Q1834" s="781"/>
      <c r="R1834" s="778"/>
      <c r="S1834" s="778"/>
      <c r="T1834" s="778"/>
      <c r="U1834" s="778"/>
      <c r="V1834" s="778"/>
      <c r="W1834" s="778"/>
      <c r="X1834" s="778"/>
      <c r="Y1834" s="778"/>
      <c r="Z1834" s="778"/>
      <c r="AA1834" s="778"/>
      <c r="AB1834" s="778"/>
      <c r="AC1834" s="778"/>
      <c r="AD1834" s="778"/>
      <c r="AE1834" s="778"/>
      <c r="AF1834" s="778"/>
      <c r="AG1834" s="778"/>
      <c r="AH1834" s="778"/>
      <c r="AI1834" s="778"/>
      <c r="AJ1834" s="778"/>
      <c r="AK1834" s="778"/>
      <c r="AL1834" s="778"/>
      <c r="AM1834" s="778"/>
      <c r="AN1834" s="778"/>
      <c r="AO1834" s="778"/>
      <c r="AP1834" s="778"/>
      <c r="AQ1834" s="778"/>
      <c r="AR1834" s="778"/>
      <c r="AS1834" s="778"/>
      <c r="AT1834" s="778"/>
      <c r="AU1834" s="778"/>
      <c r="AV1834" s="778"/>
      <c r="AW1834" s="778"/>
      <c r="AX1834" s="778"/>
      <c r="AY1834" s="778"/>
      <c r="AZ1834" s="778"/>
      <c r="BA1834" s="778"/>
      <c r="BB1834" s="778"/>
      <c r="BC1834" s="778"/>
      <c r="BD1834" s="778"/>
      <c r="BE1834" s="778"/>
      <c r="BF1834" s="778"/>
      <c r="BG1834" s="778"/>
      <c r="BH1834" s="778"/>
      <c r="BI1834" s="778"/>
      <c r="BJ1834" s="778"/>
      <c r="BK1834" s="778"/>
      <c r="BL1834" s="778"/>
      <c r="BM1834" s="778"/>
      <c r="BN1834" s="778"/>
      <c r="BO1834" s="778"/>
      <c r="BP1834" s="778"/>
      <c r="BQ1834" s="778"/>
      <c r="BR1834" s="778"/>
      <c r="BS1834" s="778"/>
      <c r="BT1834" s="778"/>
      <c r="BU1834" s="778"/>
      <c r="BV1834" s="778"/>
      <c r="BW1834" s="778"/>
      <c r="BX1834" s="778"/>
      <c r="BY1834" s="778"/>
      <c r="BZ1834" s="778"/>
      <c r="CA1834" s="778"/>
      <c r="CB1834" s="778"/>
      <c r="CC1834" s="778"/>
      <c r="CD1834" s="778"/>
      <c r="CE1834" s="778"/>
      <c r="CF1834" s="778"/>
      <c r="CG1834" s="778"/>
      <c r="CH1834" s="778"/>
      <c r="CI1834" s="778"/>
      <c r="CJ1834" s="778"/>
      <c r="CK1834" s="778"/>
      <c r="CL1834" s="778"/>
      <c r="CM1834" s="778"/>
      <c r="CN1834" s="778"/>
      <c r="CO1834" s="778"/>
      <c r="CP1834" s="778"/>
      <c r="CQ1834" s="778"/>
      <c r="CR1834" s="778"/>
      <c r="CS1834" s="778"/>
      <c r="CT1834" s="778"/>
      <c r="CU1834" s="778"/>
      <c r="CV1834" s="778"/>
      <c r="CW1834" s="778"/>
      <c r="CX1834" s="778"/>
      <c r="CY1834" s="778"/>
      <c r="CZ1834" s="778"/>
      <c r="DA1834" s="778"/>
      <c r="DB1834" s="778"/>
      <c r="DC1834" s="778"/>
      <c r="DD1834" s="778"/>
      <c r="DE1834" s="778"/>
      <c r="DF1834" s="778"/>
      <c r="DG1834" s="778"/>
      <c r="DH1834" s="778"/>
      <c r="DI1834" s="778"/>
      <c r="DJ1834" s="778"/>
      <c r="DK1834" s="778"/>
      <c r="DL1834" s="778"/>
      <c r="DM1834" s="778"/>
      <c r="DN1834" s="778"/>
      <c r="DO1834" s="778"/>
      <c r="DP1834" s="778"/>
      <c r="DQ1834" s="778"/>
      <c r="DR1834" s="778"/>
      <c r="DS1834" s="778"/>
      <c r="DT1834" s="778"/>
      <c r="DU1834" s="778"/>
      <c r="DV1834" s="778"/>
      <c r="DW1834" s="778"/>
      <c r="DX1834" s="778"/>
      <c r="DY1834" s="778"/>
      <c r="DZ1834" s="778"/>
      <c r="EA1834" s="778"/>
      <c r="EB1834" s="778"/>
      <c r="EC1834" s="778"/>
      <c r="ED1834" s="778"/>
      <c r="EE1834" s="778"/>
      <c r="EF1834" s="778"/>
      <c r="EG1834" s="778"/>
      <c r="EH1834" s="778"/>
      <c r="EI1834" s="778"/>
      <c r="EJ1834" s="778"/>
      <c r="EK1834" s="778"/>
      <c r="EL1834" s="778"/>
      <c r="EM1834" s="778"/>
      <c r="EN1834" s="778"/>
      <c r="EO1834" s="778"/>
      <c r="EP1834" s="778"/>
      <c r="EQ1834" s="778"/>
      <c r="ER1834" s="778"/>
      <c r="ES1834" s="778"/>
      <c r="ET1834" s="778"/>
      <c r="EU1834" s="778"/>
      <c r="EV1834" s="778"/>
      <c r="EW1834" s="778"/>
      <c r="EX1834" s="778"/>
      <c r="EY1834" s="778"/>
      <c r="EZ1834" s="778"/>
      <c r="FA1834" s="778"/>
      <c r="FB1834" s="778"/>
      <c r="FC1834" s="778"/>
      <c r="FD1834" s="778"/>
      <c r="FE1834" s="778"/>
      <c r="FF1834" s="778"/>
      <c r="FG1834" s="778"/>
      <c r="FH1834" s="778"/>
      <c r="FI1834" s="778"/>
      <c r="FJ1834" s="778"/>
      <c r="FK1834" s="778"/>
      <c r="FL1834" s="778"/>
      <c r="FM1834" s="778"/>
      <c r="FN1834" s="778"/>
      <c r="FO1834" s="778"/>
      <c r="FP1834" s="778"/>
      <c r="FQ1834" s="778"/>
      <c r="FR1834" s="778"/>
      <c r="FS1834" s="778"/>
      <c r="FT1834" s="778"/>
      <c r="FU1834" s="778"/>
      <c r="FV1834" s="778"/>
      <c r="FW1834" s="778"/>
      <c r="FX1834" s="778"/>
      <c r="FY1834" s="778"/>
      <c r="FZ1834" s="778"/>
      <c r="GA1834" s="778"/>
      <c r="GB1834" s="778"/>
      <c r="GC1834" s="778"/>
      <c r="GD1834" s="778"/>
      <c r="GE1834" s="778"/>
      <c r="GF1834" s="778"/>
      <c r="GG1834" s="778"/>
      <c r="GH1834" s="778"/>
      <c r="GI1834" s="778"/>
      <c r="GJ1834" s="778"/>
      <c r="GK1834" s="778"/>
      <c r="GL1834" s="778"/>
      <c r="GM1834" s="778"/>
      <c r="GN1834" s="778"/>
      <c r="GO1834" s="778"/>
      <c r="GP1834" s="778"/>
      <c r="GQ1834" s="778"/>
      <c r="GR1834" s="778"/>
      <c r="GS1834" s="778"/>
      <c r="GT1834" s="778"/>
      <c r="GU1834" s="778"/>
      <c r="GV1834" s="778"/>
      <c r="GW1834" s="778"/>
      <c r="GX1834" s="778"/>
      <c r="GY1834" s="778"/>
      <c r="GZ1834" s="778"/>
      <c r="HA1834" s="778"/>
      <c r="HB1834" s="778"/>
      <c r="HC1834" s="778"/>
      <c r="HD1834" s="778"/>
      <c r="HE1834" s="778"/>
      <c r="HF1834" s="778"/>
      <c r="HG1834" s="778"/>
      <c r="HH1834" s="778"/>
    </row>
    <row r="1835" spans="1:216" s="782" customFormat="1">
      <c r="A1835" s="779"/>
      <c r="B1835" s="780"/>
      <c r="C1835" s="780"/>
      <c r="D1835" s="780"/>
      <c r="E1835" s="780"/>
      <c r="F1835" s="780"/>
      <c r="G1835" s="780"/>
      <c r="H1835" s="780"/>
      <c r="I1835" s="780"/>
      <c r="J1835" s="780"/>
      <c r="K1835" s="780"/>
      <c r="L1835" s="780"/>
      <c r="M1835" s="780"/>
      <c r="N1835" s="780"/>
      <c r="O1835" s="780"/>
      <c r="P1835" s="780"/>
      <c r="Q1835" s="781"/>
      <c r="R1835" s="778"/>
      <c r="S1835" s="778"/>
      <c r="T1835" s="778"/>
      <c r="U1835" s="778"/>
      <c r="V1835" s="778"/>
      <c r="W1835" s="778"/>
      <c r="X1835" s="778"/>
      <c r="Y1835" s="778"/>
      <c r="Z1835" s="778"/>
      <c r="AA1835" s="778"/>
      <c r="AB1835" s="778"/>
      <c r="AC1835" s="778"/>
      <c r="AD1835" s="778"/>
      <c r="AE1835" s="778"/>
      <c r="AF1835" s="778"/>
      <c r="AG1835" s="778"/>
      <c r="AH1835" s="778"/>
      <c r="AI1835" s="778"/>
      <c r="AJ1835" s="778"/>
      <c r="AK1835" s="778"/>
      <c r="AL1835" s="778"/>
      <c r="AM1835" s="778"/>
      <c r="AN1835" s="778"/>
      <c r="AO1835" s="778"/>
      <c r="AP1835" s="778"/>
      <c r="AQ1835" s="778"/>
      <c r="AR1835" s="778"/>
      <c r="AS1835" s="778"/>
      <c r="AT1835" s="778"/>
      <c r="AU1835" s="778"/>
      <c r="AV1835" s="778"/>
      <c r="AW1835" s="778"/>
      <c r="AX1835" s="778"/>
      <c r="AY1835" s="778"/>
      <c r="AZ1835" s="778"/>
      <c r="BA1835" s="778"/>
      <c r="BB1835" s="778"/>
      <c r="BC1835" s="778"/>
      <c r="BD1835" s="778"/>
      <c r="BE1835" s="778"/>
      <c r="BF1835" s="778"/>
      <c r="BG1835" s="778"/>
      <c r="BH1835" s="778"/>
      <c r="BI1835" s="778"/>
      <c r="BJ1835" s="778"/>
      <c r="BK1835" s="778"/>
      <c r="BL1835" s="778"/>
      <c r="BM1835" s="778"/>
      <c r="BN1835" s="778"/>
      <c r="BO1835" s="778"/>
      <c r="BP1835" s="778"/>
      <c r="BQ1835" s="778"/>
      <c r="BR1835" s="778"/>
      <c r="BS1835" s="778"/>
      <c r="BT1835" s="778"/>
      <c r="BU1835" s="778"/>
      <c r="BV1835" s="778"/>
      <c r="BW1835" s="778"/>
      <c r="BX1835" s="778"/>
      <c r="BY1835" s="778"/>
      <c r="BZ1835" s="778"/>
      <c r="CA1835" s="778"/>
      <c r="CB1835" s="778"/>
      <c r="CC1835" s="778"/>
      <c r="CD1835" s="778"/>
      <c r="CE1835" s="778"/>
      <c r="CF1835" s="778"/>
      <c r="CG1835" s="778"/>
      <c r="CH1835" s="778"/>
      <c r="CI1835" s="778"/>
      <c r="CJ1835" s="778"/>
      <c r="CK1835" s="778"/>
      <c r="CL1835" s="778"/>
      <c r="CM1835" s="778"/>
      <c r="CN1835" s="778"/>
      <c r="CO1835" s="778"/>
      <c r="CP1835" s="778"/>
      <c r="CQ1835" s="778"/>
      <c r="CR1835" s="778"/>
      <c r="CS1835" s="778"/>
      <c r="CT1835" s="778"/>
      <c r="CU1835" s="778"/>
      <c r="CV1835" s="778"/>
      <c r="CW1835" s="778"/>
      <c r="CX1835" s="778"/>
      <c r="CY1835" s="778"/>
      <c r="CZ1835" s="778"/>
      <c r="DA1835" s="778"/>
      <c r="DB1835" s="778"/>
      <c r="DC1835" s="778"/>
      <c r="DD1835" s="778"/>
      <c r="DE1835" s="778"/>
      <c r="DF1835" s="778"/>
      <c r="DG1835" s="778"/>
      <c r="DH1835" s="778"/>
      <c r="DI1835" s="778"/>
      <c r="DJ1835" s="778"/>
      <c r="DK1835" s="778"/>
      <c r="DL1835" s="778"/>
      <c r="DM1835" s="778"/>
      <c r="DN1835" s="778"/>
      <c r="DO1835" s="778"/>
      <c r="DP1835" s="778"/>
      <c r="DQ1835" s="778"/>
      <c r="DR1835" s="778"/>
      <c r="DS1835" s="778"/>
      <c r="DT1835" s="778"/>
      <c r="DU1835" s="778"/>
      <c r="DV1835" s="778"/>
      <c r="DW1835" s="778"/>
      <c r="DX1835" s="778"/>
      <c r="DY1835" s="778"/>
      <c r="DZ1835" s="778"/>
      <c r="EA1835" s="778"/>
      <c r="EB1835" s="778"/>
      <c r="EC1835" s="778"/>
      <c r="ED1835" s="778"/>
      <c r="EE1835" s="778"/>
      <c r="EF1835" s="778"/>
      <c r="EG1835" s="778"/>
      <c r="EH1835" s="778"/>
      <c r="EI1835" s="778"/>
      <c r="EJ1835" s="778"/>
      <c r="EK1835" s="778"/>
      <c r="EL1835" s="778"/>
      <c r="EM1835" s="778"/>
      <c r="EN1835" s="778"/>
      <c r="EO1835" s="778"/>
      <c r="EP1835" s="778"/>
      <c r="EQ1835" s="778"/>
      <c r="ER1835" s="778"/>
      <c r="ES1835" s="778"/>
      <c r="ET1835" s="778"/>
      <c r="EU1835" s="778"/>
      <c r="EV1835" s="778"/>
      <c r="EW1835" s="778"/>
      <c r="EX1835" s="778"/>
      <c r="EY1835" s="778"/>
      <c r="EZ1835" s="778"/>
      <c r="FA1835" s="778"/>
      <c r="FB1835" s="778"/>
      <c r="FC1835" s="778"/>
      <c r="FD1835" s="778"/>
      <c r="FE1835" s="778"/>
      <c r="FF1835" s="778"/>
      <c r="FG1835" s="778"/>
      <c r="FH1835" s="778"/>
      <c r="FI1835" s="778"/>
      <c r="FJ1835" s="778"/>
      <c r="FK1835" s="778"/>
      <c r="FL1835" s="778"/>
      <c r="FM1835" s="778"/>
      <c r="FN1835" s="778"/>
      <c r="FO1835" s="778"/>
      <c r="FP1835" s="778"/>
      <c r="FQ1835" s="778"/>
      <c r="FR1835" s="778"/>
      <c r="FS1835" s="778"/>
      <c r="FT1835" s="778"/>
      <c r="FU1835" s="778"/>
      <c r="FV1835" s="778"/>
      <c r="FW1835" s="778"/>
      <c r="FX1835" s="778"/>
      <c r="FY1835" s="778"/>
      <c r="FZ1835" s="778"/>
      <c r="GA1835" s="778"/>
      <c r="GB1835" s="778"/>
      <c r="GC1835" s="778"/>
      <c r="GD1835" s="778"/>
      <c r="GE1835" s="778"/>
      <c r="GF1835" s="778"/>
      <c r="GG1835" s="778"/>
      <c r="GH1835" s="778"/>
      <c r="GI1835" s="778"/>
      <c r="GJ1835" s="778"/>
      <c r="GK1835" s="778"/>
      <c r="GL1835" s="778"/>
      <c r="GM1835" s="778"/>
      <c r="GN1835" s="778"/>
      <c r="GO1835" s="778"/>
      <c r="GP1835" s="778"/>
      <c r="GQ1835" s="778"/>
      <c r="GR1835" s="778"/>
      <c r="GS1835" s="778"/>
      <c r="GT1835" s="778"/>
      <c r="GU1835" s="778"/>
      <c r="GV1835" s="778"/>
      <c r="GW1835" s="778"/>
      <c r="GX1835" s="778"/>
      <c r="GY1835" s="778"/>
      <c r="GZ1835" s="778"/>
      <c r="HA1835" s="778"/>
      <c r="HB1835" s="778"/>
      <c r="HC1835" s="778"/>
      <c r="HD1835" s="778"/>
      <c r="HE1835" s="778"/>
      <c r="HF1835" s="778"/>
      <c r="HG1835" s="778"/>
      <c r="HH1835" s="778"/>
    </row>
    <row r="1836" spans="1:216" s="782" customFormat="1">
      <c r="A1836" s="779"/>
      <c r="B1836" s="780"/>
      <c r="C1836" s="780"/>
      <c r="D1836" s="780"/>
      <c r="E1836" s="780"/>
      <c r="F1836" s="780"/>
      <c r="G1836" s="780"/>
      <c r="H1836" s="780"/>
      <c r="I1836" s="780"/>
      <c r="J1836" s="780"/>
      <c r="K1836" s="780"/>
      <c r="L1836" s="780"/>
      <c r="M1836" s="780"/>
      <c r="N1836" s="780"/>
      <c r="O1836" s="780"/>
      <c r="P1836" s="780"/>
      <c r="Q1836" s="781"/>
      <c r="R1836" s="778"/>
      <c r="S1836" s="778"/>
      <c r="T1836" s="778"/>
      <c r="U1836" s="778"/>
      <c r="V1836" s="778"/>
      <c r="W1836" s="778"/>
      <c r="X1836" s="778"/>
      <c r="Y1836" s="778"/>
      <c r="Z1836" s="778"/>
      <c r="AA1836" s="778"/>
      <c r="AB1836" s="778"/>
      <c r="AC1836" s="778"/>
      <c r="AD1836" s="778"/>
      <c r="AE1836" s="778"/>
      <c r="AF1836" s="778"/>
      <c r="AG1836" s="778"/>
      <c r="AH1836" s="778"/>
      <c r="AI1836" s="778"/>
      <c r="AJ1836" s="778"/>
      <c r="AK1836" s="778"/>
      <c r="AL1836" s="778"/>
      <c r="AM1836" s="778"/>
      <c r="AN1836" s="778"/>
      <c r="AO1836" s="778"/>
      <c r="AP1836" s="778"/>
      <c r="AQ1836" s="778"/>
      <c r="AR1836" s="778"/>
      <c r="AS1836" s="778"/>
      <c r="AT1836" s="778"/>
      <c r="AU1836" s="778"/>
      <c r="AV1836" s="778"/>
      <c r="AW1836" s="778"/>
      <c r="AX1836" s="778"/>
      <c r="AY1836" s="778"/>
      <c r="AZ1836" s="778"/>
      <c r="BA1836" s="778"/>
      <c r="BB1836" s="778"/>
      <c r="BC1836" s="778"/>
      <c r="BD1836" s="778"/>
      <c r="BE1836" s="778"/>
      <c r="BF1836" s="778"/>
      <c r="BG1836" s="778"/>
      <c r="BH1836" s="778"/>
      <c r="BI1836" s="778"/>
      <c r="BJ1836" s="778"/>
      <c r="BK1836" s="778"/>
      <c r="BL1836" s="778"/>
      <c r="BM1836" s="778"/>
      <c r="BN1836" s="778"/>
      <c r="BO1836" s="778"/>
      <c r="BP1836" s="778"/>
      <c r="BQ1836" s="778"/>
      <c r="BR1836" s="778"/>
      <c r="BS1836" s="778"/>
      <c r="BT1836" s="778"/>
      <c r="BU1836" s="778"/>
      <c r="BV1836" s="778"/>
      <c r="BW1836" s="778"/>
      <c r="BX1836" s="778"/>
      <c r="BY1836" s="778"/>
      <c r="BZ1836" s="778"/>
      <c r="CA1836" s="778"/>
      <c r="CB1836" s="778"/>
      <c r="CC1836" s="778"/>
      <c r="CD1836" s="778"/>
      <c r="CE1836" s="778"/>
      <c r="CF1836" s="778"/>
      <c r="CG1836" s="778"/>
      <c r="CH1836" s="778"/>
      <c r="CI1836" s="778"/>
      <c r="CJ1836" s="778"/>
      <c r="CK1836" s="778"/>
      <c r="CL1836" s="778"/>
      <c r="CM1836" s="778"/>
      <c r="CN1836" s="778"/>
      <c r="CO1836" s="778"/>
      <c r="CP1836" s="778"/>
      <c r="CQ1836" s="778"/>
      <c r="CR1836" s="778"/>
      <c r="CS1836" s="778"/>
      <c r="CT1836" s="778"/>
      <c r="CU1836" s="778"/>
      <c r="CV1836" s="778"/>
      <c r="CW1836" s="778"/>
      <c r="CX1836" s="778"/>
      <c r="CY1836" s="778"/>
      <c r="CZ1836" s="778"/>
      <c r="DA1836" s="778"/>
      <c r="DB1836" s="778"/>
      <c r="DC1836" s="778"/>
      <c r="DD1836" s="778"/>
      <c r="DE1836" s="778"/>
      <c r="DF1836" s="778"/>
      <c r="DG1836" s="778"/>
      <c r="DH1836" s="778"/>
      <c r="DI1836" s="778"/>
      <c r="DJ1836" s="778"/>
      <c r="DK1836" s="778"/>
      <c r="DL1836" s="778"/>
      <c r="DM1836" s="778"/>
      <c r="DN1836" s="778"/>
      <c r="DO1836" s="778"/>
      <c r="DP1836" s="778"/>
      <c r="DQ1836" s="778"/>
      <c r="DR1836" s="778"/>
      <c r="DS1836" s="778"/>
      <c r="DT1836" s="778"/>
      <c r="DU1836" s="778"/>
      <c r="DV1836" s="778"/>
      <c r="DW1836" s="778"/>
      <c r="DX1836" s="778"/>
      <c r="DY1836" s="778"/>
      <c r="DZ1836" s="778"/>
      <c r="EA1836" s="778"/>
      <c r="EB1836" s="778"/>
      <c r="EC1836" s="778"/>
      <c r="ED1836" s="778"/>
      <c r="EE1836" s="778"/>
      <c r="EF1836" s="778"/>
      <c r="EG1836" s="778"/>
      <c r="EH1836" s="778"/>
      <c r="EI1836" s="778"/>
      <c r="EJ1836" s="778"/>
      <c r="EK1836" s="778"/>
      <c r="EL1836" s="778"/>
      <c r="EM1836" s="778"/>
      <c r="EN1836" s="778"/>
      <c r="EO1836" s="778"/>
      <c r="EP1836" s="778"/>
      <c r="EQ1836" s="778"/>
      <c r="ER1836" s="778"/>
      <c r="ES1836" s="778"/>
      <c r="ET1836" s="778"/>
      <c r="EU1836" s="778"/>
      <c r="EV1836" s="778"/>
      <c r="EW1836" s="778"/>
      <c r="EX1836" s="778"/>
      <c r="EY1836" s="778"/>
      <c r="EZ1836" s="778"/>
      <c r="FA1836" s="778"/>
      <c r="FB1836" s="778"/>
      <c r="FC1836" s="778"/>
      <c r="FD1836" s="778"/>
      <c r="FE1836" s="778"/>
      <c r="FF1836" s="778"/>
      <c r="FG1836" s="778"/>
      <c r="FH1836" s="778"/>
      <c r="FI1836" s="778"/>
      <c r="FJ1836" s="778"/>
      <c r="FK1836" s="778"/>
      <c r="FL1836" s="778"/>
      <c r="FM1836" s="778"/>
      <c r="FN1836" s="778"/>
      <c r="FO1836" s="778"/>
      <c r="FP1836" s="778"/>
      <c r="FQ1836" s="778"/>
      <c r="FR1836" s="778"/>
      <c r="FS1836" s="778"/>
      <c r="FT1836" s="778"/>
      <c r="FU1836" s="778"/>
      <c r="FV1836" s="778"/>
      <c r="FW1836" s="778"/>
      <c r="FX1836" s="778"/>
      <c r="FY1836" s="778"/>
      <c r="FZ1836" s="778"/>
      <c r="GA1836" s="778"/>
      <c r="GB1836" s="778"/>
      <c r="GC1836" s="778"/>
      <c r="GD1836" s="778"/>
      <c r="GE1836" s="778"/>
      <c r="GF1836" s="778"/>
      <c r="GG1836" s="778"/>
      <c r="GH1836" s="778"/>
      <c r="GI1836" s="778"/>
      <c r="GJ1836" s="778"/>
      <c r="GK1836" s="778"/>
      <c r="GL1836" s="778"/>
      <c r="GM1836" s="778"/>
      <c r="GN1836" s="778"/>
      <c r="GO1836" s="778"/>
      <c r="GP1836" s="778"/>
      <c r="GQ1836" s="778"/>
      <c r="GR1836" s="778"/>
      <c r="GS1836" s="778"/>
      <c r="GT1836" s="778"/>
      <c r="GU1836" s="778"/>
      <c r="GV1836" s="778"/>
      <c r="GW1836" s="778"/>
      <c r="GX1836" s="778"/>
      <c r="GY1836" s="778"/>
      <c r="GZ1836" s="778"/>
      <c r="HA1836" s="778"/>
      <c r="HB1836" s="778"/>
      <c r="HC1836" s="778"/>
      <c r="HD1836" s="778"/>
      <c r="HE1836" s="778"/>
      <c r="HF1836" s="778"/>
      <c r="HG1836" s="778"/>
      <c r="HH1836" s="778"/>
    </row>
    <row r="1837" spans="1:216" s="782" customFormat="1">
      <c r="A1837" s="779"/>
      <c r="B1837" s="780"/>
      <c r="C1837" s="780"/>
      <c r="D1837" s="780"/>
      <c r="E1837" s="780"/>
      <c r="F1837" s="780"/>
      <c r="G1837" s="780"/>
      <c r="H1837" s="780"/>
      <c r="I1837" s="780"/>
      <c r="J1837" s="780"/>
      <c r="K1837" s="780"/>
      <c r="L1837" s="780"/>
      <c r="M1837" s="780"/>
      <c r="N1837" s="780"/>
      <c r="O1837" s="780"/>
      <c r="P1837" s="780"/>
      <c r="Q1837" s="781"/>
      <c r="R1837" s="778"/>
      <c r="S1837" s="778"/>
      <c r="T1837" s="778"/>
      <c r="U1837" s="778"/>
      <c r="V1837" s="778"/>
      <c r="W1837" s="778"/>
      <c r="X1837" s="778"/>
      <c r="Y1837" s="778"/>
      <c r="Z1837" s="778"/>
      <c r="AA1837" s="778"/>
      <c r="AB1837" s="778"/>
      <c r="AC1837" s="778"/>
      <c r="AD1837" s="778"/>
      <c r="AE1837" s="778"/>
      <c r="AF1837" s="778"/>
      <c r="AG1837" s="778"/>
      <c r="AH1837" s="778"/>
      <c r="AI1837" s="778"/>
      <c r="AJ1837" s="778"/>
      <c r="AK1837" s="778"/>
      <c r="AL1837" s="778"/>
      <c r="AM1837" s="778"/>
      <c r="AN1837" s="778"/>
      <c r="AO1837" s="778"/>
      <c r="AP1837" s="778"/>
      <c r="AQ1837" s="778"/>
      <c r="AR1837" s="778"/>
      <c r="AS1837" s="778"/>
      <c r="AT1837" s="778"/>
      <c r="AU1837" s="778"/>
      <c r="AV1837" s="778"/>
      <c r="AW1837" s="778"/>
      <c r="AX1837" s="778"/>
      <c r="AY1837" s="778"/>
      <c r="AZ1837" s="778"/>
      <c r="BA1837" s="778"/>
      <c r="BB1837" s="778"/>
      <c r="BC1837" s="778"/>
      <c r="BD1837" s="778"/>
      <c r="BE1837" s="778"/>
      <c r="BF1837" s="778"/>
      <c r="BG1837" s="778"/>
      <c r="BH1837" s="778"/>
      <c r="BI1837" s="778"/>
      <c r="BJ1837" s="778"/>
      <c r="BK1837" s="778"/>
      <c r="BL1837" s="778"/>
      <c r="BM1837" s="778"/>
      <c r="BN1837" s="778"/>
      <c r="BO1837" s="778"/>
      <c r="BP1837" s="778"/>
      <c r="BQ1837" s="778"/>
      <c r="BR1837" s="778"/>
      <c r="BS1837" s="778"/>
      <c r="BT1837" s="778"/>
      <c r="BU1837" s="778"/>
      <c r="BV1837" s="778"/>
      <c r="BW1837" s="778"/>
      <c r="BX1837" s="778"/>
      <c r="BY1837" s="778"/>
      <c r="BZ1837" s="778"/>
      <c r="CA1837" s="778"/>
      <c r="CB1837" s="778"/>
      <c r="CC1837" s="778"/>
      <c r="CD1837" s="778"/>
      <c r="CE1837" s="778"/>
      <c r="CF1837" s="778"/>
      <c r="CG1837" s="778"/>
      <c r="CH1837" s="778"/>
      <c r="CI1837" s="778"/>
      <c r="CJ1837" s="778"/>
      <c r="CK1837" s="778"/>
      <c r="CL1837" s="778"/>
      <c r="CM1837" s="778"/>
      <c r="CN1837" s="778"/>
      <c r="CO1837" s="778"/>
      <c r="CP1837" s="778"/>
      <c r="CQ1837" s="778"/>
      <c r="CR1837" s="778"/>
      <c r="CS1837" s="778"/>
      <c r="CT1837" s="778"/>
      <c r="CU1837" s="778"/>
      <c r="CV1837" s="778"/>
      <c r="CW1837" s="778"/>
      <c r="CX1837" s="778"/>
      <c r="CY1837" s="778"/>
      <c r="CZ1837" s="778"/>
      <c r="DA1837" s="778"/>
      <c r="DB1837" s="778"/>
      <c r="DC1837" s="778"/>
      <c r="DD1837" s="778"/>
      <c r="DE1837" s="778"/>
      <c r="DF1837" s="778"/>
      <c r="DG1837" s="778"/>
      <c r="DH1837" s="778"/>
      <c r="DI1837" s="778"/>
      <c r="DJ1837" s="778"/>
      <c r="DK1837" s="778"/>
      <c r="DL1837" s="778"/>
      <c r="DM1837" s="778"/>
      <c r="DN1837" s="778"/>
      <c r="DO1837" s="778"/>
      <c r="DP1837" s="778"/>
      <c r="DQ1837" s="778"/>
      <c r="DR1837" s="778"/>
      <c r="DS1837" s="778"/>
      <c r="DT1837" s="778"/>
      <c r="DU1837" s="778"/>
      <c r="DV1837" s="778"/>
      <c r="DW1837" s="778"/>
      <c r="DX1837" s="778"/>
      <c r="DY1837" s="778"/>
      <c r="DZ1837" s="778"/>
      <c r="EA1837" s="778"/>
      <c r="EB1837" s="778"/>
      <c r="EC1837" s="778"/>
      <c r="ED1837" s="778"/>
      <c r="EE1837" s="778"/>
      <c r="EF1837" s="778"/>
      <c r="EG1837" s="778"/>
      <c r="EH1837" s="778"/>
      <c r="EI1837" s="778"/>
      <c r="EJ1837" s="778"/>
      <c r="EK1837" s="778"/>
      <c r="EL1837" s="778"/>
      <c r="EM1837" s="778"/>
      <c r="EN1837" s="778"/>
      <c r="EO1837" s="778"/>
      <c r="EP1837" s="778"/>
      <c r="EQ1837" s="778"/>
      <c r="ER1837" s="778"/>
      <c r="ES1837" s="778"/>
      <c r="ET1837" s="778"/>
      <c r="EU1837" s="778"/>
      <c r="EV1837" s="778"/>
      <c r="EW1837" s="778"/>
      <c r="EX1837" s="778"/>
      <c r="EY1837" s="778"/>
      <c r="EZ1837" s="778"/>
      <c r="FA1837" s="778"/>
      <c r="FB1837" s="778"/>
      <c r="FC1837" s="778"/>
      <c r="FD1837" s="778"/>
      <c r="FE1837" s="778"/>
      <c r="FF1837" s="778"/>
      <c r="FG1837" s="778"/>
      <c r="FH1837" s="778"/>
      <c r="FI1837" s="778"/>
      <c r="FJ1837" s="778"/>
      <c r="FK1837" s="778"/>
      <c r="FL1837" s="778"/>
      <c r="FM1837" s="778"/>
      <c r="FN1837" s="778"/>
      <c r="FO1837" s="778"/>
      <c r="FP1837" s="778"/>
      <c r="FQ1837" s="778"/>
      <c r="FR1837" s="778"/>
      <c r="FS1837" s="778"/>
      <c r="FT1837" s="778"/>
      <c r="FU1837" s="778"/>
      <c r="FV1837" s="778"/>
      <c r="FW1837" s="778"/>
      <c r="FX1837" s="778"/>
      <c r="FY1837" s="778"/>
      <c r="FZ1837" s="778"/>
      <c r="GA1837" s="778"/>
      <c r="GB1837" s="778"/>
      <c r="GC1837" s="778"/>
      <c r="GD1837" s="778"/>
      <c r="GE1837" s="778"/>
      <c r="GF1837" s="778"/>
      <c r="GG1837" s="778"/>
      <c r="GH1837" s="778"/>
      <c r="GI1837" s="778"/>
      <c r="GJ1837" s="778"/>
      <c r="GK1837" s="778"/>
      <c r="GL1837" s="778"/>
      <c r="GM1837" s="778"/>
      <c r="GN1837" s="778"/>
      <c r="GO1837" s="778"/>
      <c r="GP1837" s="778"/>
      <c r="GQ1837" s="778"/>
      <c r="GR1837" s="778"/>
      <c r="GS1837" s="778"/>
      <c r="GT1837" s="778"/>
      <c r="GU1837" s="778"/>
      <c r="GV1837" s="778"/>
      <c r="GW1837" s="778"/>
      <c r="GX1837" s="778"/>
      <c r="GY1837" s="778"/>
      <c r="GZ1837" s="778"/>
      <c r="HA1837" s="778"/>
      <c r="HB1837" s="778"/>
      <c r="HC1837" s="778"/>
      <c r="HD1837" s="778"/>
      <c r="HE1837" s="778"/>
      <c r="HF1837" s="778"/>
      <c r="HG1837" s="778"/>
      <c r="HH1837" s="778"/>
    </row>
    <row r="1838" spans="1:216" s="782" customFormat="1">
      <c r="A1838" s="779"/>
      <c r="B1838" s="780"/>
      <c r="C1838" s="780"/>
      <c r="D1838" s="780"/>
      <c r="E1838" s="780"/>
      <c r="F1838" s="780"/>
      <c r="G1838" s="780"/>
      <c r="H1838" s="780"/>
      <c r="I1838" s="780"/>
      <c r="J1838" s="780"/>
      <c r="K1838" s="780"/>
      <c r="L1838" s="780"/>
      <c r="M1838" s="780"/>
      <c r="N1838" s="780"/>
      <c r="O1838" s="780"/>
      <c r="P1838" s="780"/>
      <c r="Q1838" s="781"/>
      <c r="R1838" s="778"/>
      <c r="S1838" s="778"/>
      <c r="T1838" s="778"/>
      <c r="U1838" s="778"/>
      <c r="V1838" s="778"/>
      <c r="W1838" s="778"/>
      <c r="X1838" s="778"/>
      <c r="Y1838" s="778"/>
      <c r="Z1838" s="778"/>
      <c r="AA1838" s="778"/>
      <c r="AB1838" s="778"/>
      <c r="AC1838" s="778"/>
      <c r="AD1838" s="778"/>
      <c r="AE1838" s="778"/>
      <c r="AF1838" s="778"/>
      <c r="AG1838" s="778"/>
      <c r="AH1838" s="778"/>
      <c r="AI1838" s="778"/>
      <c r="AJ1838" s="778"/>
      <c r="AK1838" s="778"/>
      <c r="AL1838" s="778"/>
      <c r="AM1838" s="778"/>
      <c r="AN1838" s="778"/>
      <c r="AO1838" s="778"/>
      <c r="AP1838" s="778"/>
      <c r="AQ1838" s="778"/>
      <c r="AR1838" s="778"/>
      <c r="AS1838" s="778"/>
      <c r="AT1838" s="778"/>
      <c r="AU1838" s="778"/>
      <c r="AV1838" s="778"/>
      <c r="AW1838" s="778"/>
      <c r="AX1838" s="778"/>
      <c r="AY1838" s="778"/>
      <c r="AZ1838" s="778"/>
      <c r="BA1838" s="778"/>
      <c r="BB1838" s="778"/>
      <c r="BC1838" s="778"/>
      <c r="BD1838" s="778"/>
      <c r="BE1838" s="778"/>
      <c r="BF1838" s="778"/>
      <c r="BG1838" s="778"/>
      <c r="BH1838" s="778"/>
      <c r="BI1838" s="778"/>
      <c r="BJ1838" s="778"/>
      <c r="BK1838" s="778"/>
      <c r="BL1838" s="778"/>
      <c r="BM1838" s="778"/>
      <c r="BN1838" s="778"/>
      <c r="BO1838" s="778"/>
      <c r="BP1838" s="778"/>
      <c r="BQ1838" s="778"/>
      <c r="BR1838" s="778"/>
      <c r="BS1838" s="778"/>
      <c r="BT1838" s="778"/>
      <c r="BU1838" s="778"/>
      <c r="BV1838" s="778"/>
      <c r="BW1838" s="778"/>
      <c r="BX1838" s="778"/>
      <c r="BY1838" s="778"/>
      <c r="BZ1838" s="778"/>
      <c r="CA1838" s="778"/>
      <c r="CB1838" s="778"/>
      <c r="CC1838" s="778"/>
      <c r="CD1838" s="778"/>
      <c r="CE1838" s="778"/>
      <c r="CF1838" s="778"/>
      <c r="CG1838" s="778"/>
      <c r="CH1838" s="778"/>
      <c r="CI1838" s="778"/>
      <c r="CJ1838" s="778"/>
      <c r="CK1838" s="778"/>
      <c r="CL1838" s="778"/>
      <c r="CM1838" s="778"/>
      <c r="CN1838" s="778"/>
      <c r="CO1838" s="778"/>
      <c r="CP1838" s="778"/>
      <c r="CQ1838" s="778"/>
      <c r="CR1838" s="778"/>
      <c r="CS1838" s="778"/>
      <c r="CT1838" s="778"/>
      <c r="CU1838" s="778"/>
      <c r="CV1838" s="778"/>
      <c r="CW1838" s="778"/>
      <c r="CX1838" s="778"/>
      <c r="CY1838" s="778"/>
      <c r="CZ1838" s="778"/>
      <c r="DA1838" s="778"/>
      <c r="DB1838" s="778"/>
      <c r="DC1838" s="778"/>
      <c r="DD1838" s="778"/>
      <c r="DE1838" s="778"/>
      <c r="DF1838" s="778"/>
      <c r="DG1838" s="778"/>
      <c r="DH1838" s="778"/>
      <c r="DI1838" s="778"/>
      <c r="DJ1838" s="778"/>
      <c r="DK1838" s="778"/>
      <c r="DL1838" s="778"/>
      <c r="DM1838" s="778"/>
      <c r="DN1838" s="778"/>
      <c r="DO1838" s="778"/>
      <c r="DP1838" s="778"/>
      <c r="DQ1838" s="778"/>
      <c r="DR1838" s="778"/>
      <c r="DS1838" s="778"/>
      <c r="DT1838" s="778"/>
      <c r="DU1838" s="778"/>
      <c r="DV1838" s="778"/>
      <c r="DW1838" s="778"/>
      <c r="DX1838" s="778"/>
      <c r="DY1838" s="778"/>
      <c r="DZ1838" s="778"/>
      <c r="EA1838" s="778"/>
      <c r="EB1838" s="778"/>
      <c r="EC1838" s="778"/>
      <c r="ED1838" s="778"/>
      <c r="EE1838" s="778"/>
      <c r="EF1838" s="778"/>
      <c r="EG1838" s="778"/>
      <c r="EH1838" s="778"/>
      <c r="EI1838" s="778"/>
      <c r="EJ1838" s="778"/>
      <c r="EK1838" s="778"/>
      <c r="EL1838" s="778"/>
      <c r="EM1838" s="778"/>
      <c r="EN1838" s="778"/>
      <c r="EO1838" s="778"/>
      <c r="EP1838" s="778"/>
      <c r="EQ1838" s="778"/>
      <c r="ER1838" s="778"/>
      <c r="ES1838" s="778"/>
      <c r="ET1838" s="778"/>
      <c r="EU1838" s="778"/>
      <c r="EV1838" s="778"/>
      <c r="EW1838" s="778"/>
      <c r="EX1838" s="778"/>
      <c r="EY1838" s="778"/>
      <c r="EZ1838" s="778"/>
      <c r="FA1838" s="778"/>
      <c r="FB1838" s="778"/>
      <c r="FC1838" s="778"/>
      <c r="FD1838" s="778"/>
      <c r="FE1838" s="778"/>
      <c r="FF1838" s="778"/>
      <c r="FG1838" s="778"/>
      <c r="FH1838" s="778"/>
      <c r="FI1838" s="778"/>
      <c r="FJ1838" s="778"/>
      <c r="FK1838" s="778"/>
      <c r="FL1838" s="778"/>
      <c r="FM1838" s="778"/>
      <c r="FN1838" s="778"/>
      <c r="FO1838" s="778"/>
      <c r="FP1838" s="778"/>
      <c r="FQ1838" s="778"/>
      <c r="FR1838" s="778"/>
      <c r="FS1838" s="778"/>
      <c r="FT1838" s="778"/>
      <c r="FU1838" s="778"/>
      <c r="FV1838" s="778"/>
      <c r="FW1838" s="778"/>
      <c r="FX1838" s="778"/>
      <c r="FY1838" s="778"/>
      <c r="FZ1838" s="778"/>
      <c r="GA1838" s="778"/>
      <c r="GB1838" s="778"/>
      <c r="GC1838" s="778"/>
      <c r="GD1838" s="778"/>
      <c r="GE1838" s="778"/>
      <c r="GF1838" s="778"/>
      <c r="GG1838" s="778"/>
      <c r="GH1838" s="778"/>
      <c r="GI1838" s="778"/>
      <c r="GJ1838" s="778"/>
      <c r="GK1838" s="778"/>
      <c r="GL1838" s="778"/>
      <c r="GM1838" s="778"/>
      <c r="GN1838" s="778"/>
      <c r="GO1838" s="778"/>
      <c r="GP1838" s="778"/>
      <c r="GQ1838" s="778"/>
      <c r="GR1838" s="778"/>
      <c r="GS1838" s="778"/>
      <c r="GT1838" s="778"/>
      <c r="GU1838" s="778"/>
      <c r="GV1838" s="778"/>
      <c r="GW1838" s="778"/>
      <c r="GX1838" s="778"/>
      <c r="GY1838" s="778"/>
      <c r="GZ1838" s="778"/>
      <c r="HA1838" s="778"/>
      <c r="HB1838" s="778"/>
      <c r="HC1838" s="778"/>
      <c r="HD1838" s="778"/>
      <c r="HE1838" s="778"/>
      <c r="HF1838" s="778"/>
      <c r="HG1838" s="778"/>
      <c r="HH1838" s="778"/>
    </row>
    <row r="1839" spans="1:216" s="782" customFormat="1">
      <c r="A1839" s="779"/>
      <c r="B1839" s="780"/>
      <c r="C1839" s="780"/>
      <c r="D1839" s="780"/>
      <c r="E1839" s="780"/>
      <c r="F1839" s="780"/>
      <c r="G1839" s="780"/>
      <c r="H1839" s="780"/>
      <c r="I1839" s="780"/>
      <c r="J1839" s="780"/>
      <c r="K1839" s="780"/>
      <c r="L1839" s="780"/>
      <c r="M1839" s="780"/>
      <c r="N1839" s="780"/>
      <c r="O1839" s="780"/>
      <c r="P1839" s="780"/>
      <c r="Q1839" s="781"/>
      <c r="R1839" s="778"/>
      <c r="S1839" s="778"/>
      <c r="T1839" s="778"/>
      <c r="U1839" s="778"/>
      <c r="V1839" s="778"/>
      <c r="W1839" s="778"/>
      <c r="X1839" s="778"/>
      <c r="Y1839" s="778"/>
      <c r="Z1839" s="778"/>
      <c r="AA1839" s="778"/>
      <c r="AB1839" s="778"/>
      <c r="AC1839" s="778"/>
      <c r="AD1839" s="778"/>
      <c r="AE1839" s="778"/>
      <c r="AF1839" s="778"/>
      <c r="AG1839" s="778"/>
      <c r="AH1839" s="778"/>
      <c r="AI1839" s="778"/>
      <c r="AJ1839" s="778"/>
      <c r="AK1839" s="778"/>
      <c r="AL1839" s="778"/>
      <c r="AM1839" s="778"/>
      <c r="AN1839" s="778"/>
      <c r="AO1839" s="778"/>
      <c r="AP1839" s="778"/>
      <c r="AQ1839" s="778"/>
      <c r="AR1839" s="778"/>
      <c r="AS1839" s="778"/>
      <c r="AT1839" s="778"/>
      <c r="AU1839" s="778"/>
      <c r="AV1839" s="778"/>
      <c r="AW1839" s="778"/>
      <c r="AX1839" s="778"/>
      <c r="AY1839" s="778"/>
      <c r="AZ1839" s="778"/>
      <c r="BA1839" s="778"/>
      <c r="BB1839" s="778"/>
      <c r="BC1839" s="778"/>
      <c r="BD1839" s="778"/>
      <c r="BE1839" s="778"/>
      <c r="BF1839" s="778"/>
      <c r="BG1839" s="778"/>
      <c r="BH1839" s="778"/>
      <c r="BI1839" s="778"/>
      <c r="BJ1839" s="778"/>
      <c r="BK1839" s="778"/>
      <c r="BL1839" s="778"/>
      <c r="BM1839" s="778"/>
      <c r="BN1839" s="778"/>
      <c r="BO1839" s="778"/>
      <c r="BP1839" s="778"/>
      <c r="BQ1839" s="778"/>
      <c r="BR1839" s="778"/>
      <c r="BS1839" s="778"/>
      <c r="BT1839" s="778"/>
      <c r="BU1839" s="778"/>
      <c r="BV1839" s="778"/>
      <c r="BW1839" s="778"/>
      <c r="BX1839" s="778"/>
      <c r="BY1839" s="778"/>
      <c r="BZ1839" s="778"/>
      <c r="CA1839" s="778"/>
      <c r="CB1839" s="778"/>
      <c r="CC1839" s="778"/>
      <c r="CD1839" s="778"/>
      <c r="CE1839" s="778"/>
      <c r="CF1839" s="778"/>
      <c r="CG1839" s="778"/>
      <c r="CH1839" s="778"/>
      <c r="CI1839" s="778"/>
      <c r="CJ1839" s="778"/>
      <c r="CK1839" s="778"/>
      <c r="CL1839" s="778"/>
      <c r="CM1839" s="778"/>
      <c r="CN1839" s="778"/>
      <c r="CO1839" s="778"/>
      <c r="CP1839" s="778"/>
      <c r="CQ1839" s="778"/>
      <c r="CR1839" s="778"/>
      <c r="CS1839" s="778"/>
      <c r="CT1839" s="778"/>
      <c r="CU1839" s="778"/>
      <c r="CV1839" s="778"/>
      <c r="CW1839" s="778"/>
      <c r="CX1839" s="778"/>
      <c r="CY1839" s="778"/>
      <c r="CZ1839" s="778"/>
      <c r="DA1839" s="778"/>
      <c r="DB1839" s="778"/>
      <c r="DC1839" s="778"/>
      <c r="DD1839" s="778"/>
      <c r="DE1839" s="778"/>
      <c r="DF1839" s="778"/>
      <c r="DG1839" s="778"/>
      <c r="DH1839" s="778"/>
      <c r="DI1839" s="778"/>
      <c r="DJ1839" s="778"/>
      <c r="DK1839" s="778"/>
      <c r="DL1839" s="778"/>
      <c r="DM1839" s="778"/>
      <c r="DN1839" s="778"/>
      <c r="DO1839" s="778"/>
      <c r="DP1839" s="778"/>
      <c r="DQ1839" s="778"/>
      <c r="DR1839" s="778"/>
      <c r="DS1839" s="778"/>
      <c r="DT1839" s="778"/>
      <c r="DU1839" s="778"/>
      <c r="DV1839" s="778"/>
      <c r="DW1839" s="778"/>
      <c r="DX1839" s="778"/>
      <c r="DY1839" s="778"/>
      <c r="DZ1839" s="778"/>
      <c r="EA1839" s="778"/>
      <c r="EB1839" s="778"/>
      <c r="EC1839" s="778"/>
      <c r="ED1839" s="778"/>
      <c r="EE1839" s="778"/>
      <c r="EF1839" s="778"/>
      <c r="EG1839" s="778"/>
      <c r="EH1839" s="778"/>
      <c r="EI1839" s="778"/>
      <c r="EJ1839" s="778"/>
      <c r="EK1839" s="778"/>
      <c r="EL1839" s="778"/>
      <c r="EM1839" s="778"/>
      <c r="EN1839" s="778"/>
      <c r="EO1839" s="778"/>
      <c r="EP1839" s="778"/>
      <c r="EQ1839" s="778"/>
      <c r="ER1839" s="778"/>
      <c r="ES1839" s="778"/>
      <c r="ET1839" s="778"/>
      <c r="EU1839" s="778"/>
      <c r="EV1839" s="778"/>
      <c r="EW1839" s="778"/>
      <c r="EX1839" s="778"/>
      <c r="EY1839" s="778"/>
      <c r="EZ1839" s="778"/>
      <c r="FA1839" s="778"/>
      <c r="FB1839" s="778"/>
      <c r="FC1839" s="778"/>
      <c r="FD1839" s="778"/>
      <c r="FE1839" s="778"/>
      <c r="FF1839" s="778"/>
      <c r="FG1839" s="778"/>
      <c r="FH1839" s="778"/>
      <c r="FI1839" s="778"/>
      <c r="FJ1839" s="778"/>
      <c r="FK1839" s="778"/>
      <c r="FL1839" s="778"/>
      <c r="FM1839" s="778"/>
      <c r="FN1839" s="778"/>
      <c r="FO1839" s="778"/>
      <c r="FP1839" s="778"/>
      <c r="FQ1839" s="778"/>
      <c r="FR1839" s="778"/>
      <c r="FS1839" s="778"/>
      <c r="FT1839" s="778"/>
      <c r="FU1839" s="778"/>
      <c r="FV1839" s="778"/>
      <c r="FW1839" s="778"/>
      <c r="FX1839" s="778"/>
      <c r="FY1839" s="778"/>
      <c r="FZ1839" s="778"/>
      <c r="GA1839" s="778"/>
      <c r="GB1839" s="778"/>
      <c r="GC1839" s="778"/>
      <c r="GD1839" s="778"/>
      <c r="GE1839" s="778"/>
      <c r="GF1839" s="778"/>
      <c r="GG1839" s="778"/>
      <c r="GH1839" s="778"/>
      <c r="GI1839" s="778"/>
      <c r="GJ1839" s="778"/>
      <c r="GK1839" s="778"/>
      <c r="GL1839" s="778"/>
      <c r="GM1839" s="778"/>
      <c r="GN1839" s="778"/>
      <c r="GO1839" s="778"/>
      <c r="GP1839" s="778"/>
      <c r="GQ1839" s="778"/>
      <c r="GR1839" s="778"/>
      <c r="GS1839" s="778"/>
      <c r="GT1839" s="778"/>
      <c r="GU1839" s="778"/>
      <c r="GV1839" s="778"/>
      <c r="GW1839" s="778"/>
      <c r="GX1839" s="778"/>
      <c r="GY1839" s="778"/>
      <c r="GZ1839" s="778"/>
      <c r="HA1839" s="778"/>
      <c r="HB1839" s="778"/>
      <c r="HC1839" s="778"/>
      <c r="HD1839" s="778"/>
      <c r="HE1839" s="778"/>
      <c r="HF1839" s="778"/>
      <c r="HG1839" s="778"/>
      <c r="HH1839" s="778"/>
    </row>
    <row r="1840" spans="1:216" s="782" customFormat="1">
      <c r="A1840" s="779"/>
      <c r="B1840" s="780"/>
      <c r="C1840" s="780"/>
      <c r="D1840" s="780"/>
      <c r="E1840" s="780"/>
      <c r="F1840" s="780"/>
      <c r="G1840" s="780"/>
      <c r="H1840" s="780"/>
      <c r="I1840" s="780"/>
      <c r="J1840" s="780"/>
      <c r="K1840" s="780"/>
      <c r="L1840" s="780"/>
      <c r="M1840" s="780"/>
      <c r="N1840" s="780"/>
      <c r="O1840" s="780"/>
      <c r="P1840" s="780"/>
      <c r="Q1840" s="781"/>
      <c r="R1840" s="778"/>
      <c r="S1840" s="778"/>
      <c r="T1840" s="778"/>
      <c r="U1840" s="778"/>
      <c r="V1840" s="778"/>
      <c r="W1840" s="778"/>
      <c r="X1840" s="778"/>
      <c r="Y1840" s="778"/>
      <c r="Z1840" s="778"/>
      <c r="AA1840" s="778"/>
      <c r="AB1840" s="778"/>
      <c r="AC1840" s="778"/>
      <c r="AD1840" s="778"/>
      <c r="AE1840" s="778"/>
      <c r="AF1840" s="778"/>
      <c r="AG1840" s="778"/>
      <c r="AH1840" s="778"/>
      <c r="AI1840" s="778"/>
      <c r="AJ1840" s="778"/>
      <c r="AK1840" s="778"/>
      <c r="AL1840" s="778"/>
      <c r="AM1840" s="778"/>
      <c r="AN1840" s="778"/>
      <c r="AO1840" s="778"/>
      <c r="AP1840" s="778"/>
      <c r="AQ1840" s="778"/>
      <c r="AR1840" s="778"/>
      <c r="AS1840" s="778"/>
      <c r="AT1840" s="778"/>
      <c r="AU1840" s="778"/>
      <c r="AV1840" s="778"/>
      <c r="AW1840" s="778"/>
      <c r="AX1840" s="778"/>
      <c r="AY1840" s="778"/>
      <c r="AZ1840" s="778"/>
      <c r="BA1840" s="778"/>
      <c r="BB1840" s="778"/>
      <c r="BC1840" s="778"/>
      <c r="BD1840" s="778"/>
      <c r="BE1840" s="778"/>
      <c r="BF1840" s="778"/>
      <c r="BG1840" s="778"/>
      <c r="BH1840" s="778"/>
      <c r="BI1840" s="778"/>
      <c r="BJ1840" s="778"/>
      <c r="BK1840" s="778"/>
      <c r="BL1840" s="778"/>
      <c r="BM1840" s="778"/>
      <c r="BN1840" s="778"/>
      <c r="BO1840" s="778"/>
      <c r="BP1840" s="778"/>
      <c r="BQ1840" s="778"/>
      <c r="BR1840" s="778"/>
      <c r="BS1840" s="778"/>
      <c r="BT1840" s="778"/>
      <c r="BU1840" s="778"/>
      <c r="BV1840" s="778"/>
      <c r="BW1840" s="778"/>
      <c r="BX1840" s="778"/>
      <c r="BY1840" s="778"/>
      <c r="BZ1840" s="778"/>
      <c r="CA1840" s="778"/>
      <c r="CB1840" s="778"/>
      <c r="CC1840" s="778"/>
      <c r="CD1840" s="778"/>
      <c r="CE1840" s="778"/>
      <c r="CF1840" s="778"/>
      <c r="CG1840" s="778"/>
      <c r="CH1840" s="778"/>
      <c r="CI1840" s="778"/>
      <c r="CJ1840" s="778"/>
      <c r="CK1840" s="778"/>
      <c r="CL1840" s="778"/>
      <c r="CM1840" s="778"/>
      <c r="CN1840" s="778"/>
      <c r="CO1840" s="778"/>
      <c r="CP1840" s="778"/>
      <c r="CQ1840" s="778"/>
      <c r="CR1840" s="778"/>
      <c r="CS1840" s="778"/>
      <c r="CT1840" s="778"/>
      <c r="CU1840" s="778"/>
      <c r="CV1840" s="778"/>
      <c r="CW1840" s="778"/>
      <c r="CX1840" s="778"/>
      <c r="CY1840" s="778"/>
      <c r="CZ1840" s="778"/>
      <c r="DA1840" s="778"/>
      <c r="DB1840" s="778"/>
      <c r="DC1840" s="778"/>
      <c r="DD1840" s="778"/>
      <c r="DE1840" s="778"/>
      <c r="DF1840" s="778"/>
      <c r="DG1840" s="778"/>
      <c r="DH1840" s="778"/>
      <c r="DI1840" s="778"/>
      <c r="DJ1840" s="778"/>
      <c r="DK1840" s="778"/>
      <c r="DL1840" s="778"/>
      <c r="DM1840" s="778"/>
      <c r="DN1840" s="778"/>
      <c r="DO1840" s="778"/>
      <c r="DP1840" s="778"/>
      <c r="DQ1840" s="778"/>
      <c r="DR1840" s="778"/>
      <c r="DS1840" s="778"/>
      <c r="DT1840" s="778"/>
      <c r="DU1840" s="778"/>
      <c r="DV1840" s="778"/>
      <c r="DW1840" s="778"/>
      <c r="DX1840" s="778"/>
      <c r="DY1840" s="778"/>
      <c r="DZ1840" s="778"/>
      <c r="EA1840" s="778"/>
      <c r="EB1840" s="778"/>
      <c r="EC1840" s="778"/>
      <c r="ED1840" s="778"/>
      <c r="EE1840" s="778"/>
      <c r="EF1840" s="778"/>
      <c r="EG1840" s="778"/>
      <c r="EH1840" s="778"/>
      <c r="EI1840" s="778"/>
      <c r="EJ1840" s="778"/>
      <c r="EK1840" s="778"/>
      <c r="EL1840" s="778"/>
      <c r="EM1840" s="778"/>
      <c r="EN1840" s="778"/>
      <c r="EO1840" s="778"/>
      <c r="EP1840" s="778"/>
      <c r="EQ1840" s="778"/>
      <c r="ER1840" s="778"/>
      <c r="ES1840" s="778"/>
      <c r="ET1840" s="778"/>
      <c r="EU1840" s="778"/>
      <c r="EV1840" s="778"/>
      <c r="EW1840" s="778"/>
      <c r="EX1840" s="778"/>
      <c r="EY1840" s="778"/>
      <c r="EZ1840" s="778"/>
      <c r="FA1840" s="778"/>
      <c r="FB1840" s="778"/>
      <c r="FC1840" s="778"/>
      <c r="FD1840" s="778"/>
      <c r="FE1840" s="778"/>
      <c r="FF1840" s="778"/>
      <c r="FG1840" s="778"/>
      <c r="FH1840" s="778"/>
      <c r="FI1840" s="778"/>
      <c r="FJ1840" s="778"/>
      <c r="FK1840" s="778"/>
      <c r="FL1840" s="778"/>
      <c r="FM1840" s="778"/>
      <c r="FN1840" s="778"/>
      <c r="FO1840" s="778"/>
      <c r="FP1840" s="778"/>
      <c r="FQ1840" s="778"/>
      <c r="FR1840" s="778"/>
      <c r="FS1840" s="778"/>
      <c r="FT1840" s="778"/>
      <c r="FU1840" s="778"/>
      <c r="FV1840" s="778"/>
      <c r="FW1840" s="778"/>
      <c r="FX1840" s="778"/>
      <c r="FY1840" s="778"/>
      <c r="FZ1840" s="778"/>
      <c r="GA1840" s="778"/>
      <c r="GB1840" s="778"/>
      <c r="GC1840" s="778"/>
      <c r="GD1840" s="778"/>
      <c r="GE1840" s="778"/>
      <c r="GF1840" s="778"/>
      <c r="GG1840" s="778"/>
      <c r="GH1840" s="778"/>
      <c r="GI1840" s="778"/>
      <c r="GJ1840" s="778"/>
      <c r="GK1840" s="778"/>
      <c r="GL1840" s="778"/>
      <c r="GM1840" s="778"/>
      <c r="GN1840" s="778"/>
      <c r="GO1840" s="778"/>
      <c r="GP1840" s="778"/>
      <c r="GQ1840" s="778"/>
      <c r="GR1840" s="778"/>
      <c r="GS1840" s="778"/>
      <c r="GT1840" s="778"/>
      <c r="GU1840" s="778"/>
      <c r="GV1840" s="778"/>
      <c r="GW1840" s="778"/>
      <c r="GX1840" s="778"/>
      <c r="GY1840" s="778"/>
      <c r="GZ1840" s="778"/>
      <c r="HA1840" s="778"/>
      <c r="HB1840" s="778"/>
      <c r="HC1840" s="778"/>
      <c r="HD1840" s="778"/>
      <c r="HE1840" s="778"/>
      <c r="HF1840" s="778"/>
      <c r="HG1840" s="778"/>
      <c r="HH1840" s="778"/>
    </row>
    <row r="1841" spans="1:216" s="782" customFormat="1">
      <c r="A1841" s="779"/>
      <c r="B1841" s="780"/>
      <c r="C1841" s="780"/>
      <c r="D1841" s="780"/>
      <c r="E1841" s="780"/>
      <c r="F1841" s="780"/>
      <c r="G1841" s="780"/>
      <c r="H1841" s="780"/>
      <c r="I1841" s="780"/>
      <c r="J1841" s="780"/>
      <c r="K1841" s="780"/>
      <c r="L1841" s="780"/>
      <c r="M1841" s="780"/>
      <c r="N1841" s="780"/>
      <c r="O1841" s="780"/>
      <c r="P1841" s="780"/>
      <c r="Q1841" s="781"/>
      <c r="R1841" s="778"/>
      <c r="S1841" s="778"/>
      <c r="T1841" s="778"/>
      <c r="U1841" s="778"/>
      <c r="V1841" s="778"/>
      <c r="W1841" s="778"/>
      <c r="X1841" s="778"/>
      <c r="Y1841" s="778"/>
      <c r="Z1841" s="778"/>
      <c r="AA1841" s="778"/>
      <c r="AB1841" s="778"/>
      <c r="AC1841" s="778"/>
      <c r="AD1841" s="778"/>
      <c r="AE1841" s="778"/>
      <c r="AF1841" s="778"/>
      <c r="AG1841" s="778"/>
      <c r="AH1841" s="778"/>
      <c r="AI1841" s="778"/>
      <c r="AJ1841" s="778"/>
      <c r="AK1841" s="778"/>
      <c r="AL1841" s="778"/>
      <c r="AM1841" s="778"/>
      <c r="AN1841" s="778"/>
      <c r="AO1841" s="778"/>
      <c r="AP1841" s="778"/>
      <c r="AQ1841" s="778"/>
      <c r="AR1841" s="778"/>
      <c r="AS1841" s="778"/>
      <c r="AT1841" s="778"/>
      <c r="AU1841" s="778"/>
      <c r="AV1841" s="778"/>
      <c r="AW1841" s="778"/>
      <c r="AX1841" s="778"/>
      <c r="AY1841" s="778"/>
      <c r="AZ1841" s="778"/>
      <c r="BA1841" s="778"/>
      <c r="BB1841" s="778"/>
      <c r="BC1841" s="778"/>
      <c r="BD1841" s="778"/>
      <c r="BE1841" s="778"/>
      <c r="BF1841" s="778"/>
      <c r="BG1841" s="778"/>
      <c r="BH1841" s="778"/>
      <c r="BI1841" s="778"/>
      <c r="BJ1841" s="778"/>
      <c r="BK1841" s="778"/>
      <c r="BL1841" s="778"/>
      <c r="BM1841" s="778"/>
      <c r="BN1841" s="778"/>
      <c r="BO1841" s="778"/>
      <c r="BP1841" s="778"/>
      <c r="BQ1841" s="778"/>
      <c r="BR1841" s="778"/>
      <c r="BS1841" s="778"/>
      <c r="BT1841" s="778"/>
      <c r="BU1841" s="778"/>
      <c r="BV1841" s="778"/>
      <c r="BW1841" s="778"/>
      <c r="BX1841" s="778"/>
      <c r="BY1841" s="778"/>
      <c r="BZ1841" s="778"/>
      <c r="CA1841" s="778"/>
      <c r="CB1841" s="778"/>
      <c r="CC1841" s="778"/>
      <c r="CD1841" s="778"/>
      <c r="CE1841" s="778"/>
      <c r="CF1841" s="778"/>
      <c r="CG1841" s="778"/>
      <c r="CH1841" s="778"/>
      <c r="CI1841" s="778"/>
      <c r="CJ1841" s="778"/>
      <c r="CK1841" s="778"/>
      <c r="CL1841" s="778"/>
      <c r="CM1841" s="778"/>
      <c r="CN1841" s="778"/>
      <c r="CO1841" s="778"/>
      <c r="CP1841" s="778"/>
      <c r="CQ1841" s="778"/>
      <c r="CR1841" s="778"/>
      <c r="CS1841" s="778"/>
      <c r="CT1841" s="778"/>
      <c r="CU1841" s="778"/>
      <c r="CV1841" s="778"/>
      <c r="CW1841" s="778"/>
      <c r="CX1841" s="778"/>
      <c r="CY1841" s="778"/>
      <c r="CZ1841" s="778"/>
      <c r="DA1841" s="778"/>
      <c r="DB1841" s="778"/>
      <c r="DC1841" s="778"/>
      <c r="DD1841" s="778"/>
      <c r="DE1841" s="778"/>
      <c r="DF1841" s="778"/>
      <c r="DG1841" s="778"/>
      <c r="DH1841" s="778"/>
      <c r="DI1841" s="778"/>
      <c r="DJ1841" s="778"/>
      <c r="DK1841" s="778"/>
      <c r="DL1841" s="778"/>
      <c r="DM1841" s="778"/>
      <c r="DN1841" s="778"/>
      <c r="DO1841" s="778"/>
      <c r="DP1841" s="778"/>
      <c r="DQ1841" s="778"/>
      <c r="DR1841" s="778"/>
      <c r="DS1841" s="778"/>
      <c r="DT1841" s="778"/>
      <c r="DU1841" s="778"/>
      <c r="DV1841" s="778"/>
      <c r="DW1841" s="778"/>
      <c r="DX1841" s="778"/>
      <c r="DY1841" s="778"/>
      <c r="DZ1841" s="778"/>
      <c r="EA1841" s="778"/>
      <c r="EB1841" s="778"/>
      <c r="EC1841" s="778"/>
      <c r="ED1841" s="778"/>
      <c r="EE1841" s="778"/>
      <c r="EF1841" s="778"/>
      <c r="EG1841" s="778"/>
      <c r="EH1841" s="778"/>
      <c r="EI1841" s="778"/>
      <c r="EJ1841" s="778"/>
      <c r="EK1841" s="778"/>
      <c r="EL1841" s="778"/>
      <c r="EM1841" s="778"/>
      <c r="EN1841" s="778"/>
      <c r="EO1841" s="778"/>
      <c r="EP1841" s="778"/>
      <c r="EQ1841" s="778"/>
      <c r="ER1841" s="778"/>
      <c r="ES1841" s="778"/>
      <c r="ET1841" s="778"/>
      <c r="EU1841" s="778"/>
      <c r="EV1841" s="778"/>
      <c r="EW1841" s="778"/>
      <c r="EX1841" s="778"/>
      <c r="EY1841" s="778"/>
      <c r="EZ1841" s="778"/>
      <c r="FA1841" s="778"/>
      <c r="FB1841" s="778"/>
      <c r="FC1841" s="778"/>
      <c r="FD1841" s="778"/>
      <c r="FE1841" s="778"/>
      <c r="FF1841" s="778"/>
      <c r="FG1841" s="778"/>
      <c r="FH1841" s="778"/>
      <c r="FI1841" s="778"/>
      <c r="FJ1841" s="778"/>
      <c r="FK1841" s="778"/>
      <c r="FL1841" s="778"/>
      <c r="FM1841" s="778"/>
      <c r="FN1841" s="778"/>
      <c r="FO1841" s="778"/>
      <c r="FP1841" s="778"/>
      <c r="FQ1841" s="778"/>
      <c r="FR1841" s="778"/>
      <c r="FS1841" s="778"/>
      <c r="FT1841" s="778"/>
      <c r="FU1841" s="778"/>
      <c r="FV1841" s="778"/>
      <c r="FW1841" s="778"/>
      <c r="FX1841" s="778"/>
      <c r="FY1841" s="778"/>
      <c r="FZ1841" s="778"/>
      <c r="GA1841" s="778"/>
      <c r="GB1841" s="778"/>
      <c r="GC1841" s="778"/>
      <c r="GD1841" s="778"/>
      <c r="GE1841" s="778"/>
      <c r="GF1841" s="778"/>
      <c r="GG1841" s="778"/>
      <c r="GH1841" s="778"/>
      <c r="GI1841" s="778"/>
      <c r="GJ1841" s="778"/>
      <c r="GK1841" s="778"/>
      <c r="GL1841" s="778"/>
      <c r="GM1841" s="778"/>
      <c r="GN1841" s="778"/>
      <c r="GO1841" s="778"/>
      <c r="GP1841" s="778"/>
      <c r="GQ1841" s="778"/>
      <c r="GR1841" s="778"/>
      <c r="GS1841" s="778"/>
      <c r="GT1841" s="778"/>
      <c r="GU1841" s="778"/>
      <c r="GV1841" s="778"/>
      <c r="GW1841" s="778"/>
      <c r="GX1841" s="778"/>
      <c r="GY1841" s="778"/>
      <c r="GZ1841" s="778"/>
      <c r="HA1841" s="778"/>
      <c r="HB1841" s="778"/>
      <c r="HC1841" s="778"/>
      <c r="HD1841" s="778"/>
      <c r="HE1841" s="778"/>
      <c r="HF1841" s="778"/>
      <c r="HG1841" s="778"/>
      <c r="HH1841" s="778"/>
    </row>
    <row r="1842" spans="1:216" s="782" customFormat="1">
      <c r="A1842" s="779"/>
      <c r="B1842" s="780"/>
      <c r="C1842" s="780"/>
      <c r="D1842" s="780"/>
      <c r="E1842" s="780"/>
      <c r="F1842" s="780"/>
      <c r="G1842" s="780"/>
      <c r="H1842" s="780"/>
      <c r="I1842" s="780"/>
      <c r="J1842" s="780"/>
      <c r="K1842" s="780"/>
      <c r="L1842" s="780"/>
      <c r="M1842" s="780"/>
      <c r="N1842" s="780"/>
      <c r="O1842" s="780"/>
      <c r="P1842" s="780"/>
      <c r="Q1842" s="781"/>
      <c r="R1842" s="778"/>
      <c r="S1842" s="778"/>
      <c r="T1842" s="778"/>
      <c r="U1842" s="778"/>
      <c r="V1842" s="778"/>
      <c r="W1842" s="778"/>
      <c r="X1842" s="778"/>
      <c r="Y1842" s="778"/>
      <c r="Z1842" s="778"/>
      <c r="AA1842" s="778"/>
      <c r="AB1842" s="778"/>
      <c r="AC1842" s="778"/>
      <c r="AD1842" s="778"/>
      <c r="AE1842" s="778"/>
      <c r="AF1842" s="778"/>
      <c r="AG1842" s="778"/>
      <c r="AH1842" s="778"/>
      <c r="AI1842" s="778"/>
      <c r="AJ1842" s="778"/>
      <c r="AK1842" s="778"/>
      <c r="AL1842" s="778"/>
      <c r="AM1842" s="778"/>
      <c r="AN1842" s="778"/>
      <c r="AO1842" s="778"/>
      <c r="AP1842" s="778"/>
      <c r="AQ1842" s="778"/>
      <c r="AR1842" s="778"/>
      <c r="AS1842" s="778"/>
      <c r="AT1842" s="778"/>
      <c r="AU1842" s="778"/>
      <c r="AV1842" s="778"/>
      <c r="AW1842" s="778"/>
      <c r="AX1842" s="778"/>
      <c r="AY1842" s="778"/>
      <c r="AZ1842" s="778"/>
      <c r="BA1842" s="778"/>
      <c r="BB1842" s="778"/>
      <c r="BC1842" s="778"/>
      <c r="BD1842" s="778"/>
      <c r="BE1842" s="778"/>
      <c r="BF1842" s="778"/>
      <c r="BG1842" s="778"/>
      <c r="BH1842" s="778"/>
      <c r="BI1842" s="778"/>
      <c r="BJ1842" s="778"/>
      <c r="BK1842" s="778"/>
      <c r="BL1842" s="778"/>
      <c r="BM1842" s="778"/>
      <c r="BN1842" s="778"/>
      <c r="BO1842" s="778"/>
      <c r="BP1842" s="778"/>
      <c r="BQ1842" s="778"/>
      <c r="BR1842" s="778"/>
      <c r="BS1842" s="778"/>
      <c r="BT1842" s="778"/>
      <c r="BU1842" s="778"/>
      <c r="BV1842" s="778"/>
      <c r="BW1842" s="778"/>
      <c r="BX1842" s="778"/>
      <c r="BY1842" s="778"/>
      <c r="BZ1842" s="778"/>
      <c r="CA1842" s="778"/>
      <c r="CB1842" s="778"/>
      <c r="CC1842" s="778"/>
      <c r="CD1842" s="778"/>
      <c r="CE1842" s="778"/>
      <c r="CF1842" s="778"/>
      <c r="CG1842" s="778"/>
      <c r="CH1842" s="778"/>
      <c r="CI1842" s="778"/>
      <c r="CJ1842" s="778"/>
      <c r="CK1842" s="778"/>
      <c r="CL1842" s="778"/>
      <c r="CM1842" s="778"/>
      <c r="CN1842" s="778"/>
      <c r="CO1842" s="778"/>
      <c r="CP1842" s="778"/>
      <c r="CQ1842" s="778"/>
      <c r="CR1842" s="778"/>
      <c r="CS1842" s="778"/>
      <c r="CT1842" s="778"/>
      <c r="CU1842" s="778"/>
      <c r="CV1842" s="778"/>
      <c r="CW1842" s="778"/>
      <c r="CX1842" s="778"/>
      <c r="CY1842" s="778"/>
      <c r="CZ1842" s="778"/>
      <c r="DA1842" s="778"/>
      <c r="DB1842" s="778"/>
      <c r="DC1842" s="778"/>
      <c r="DD1842" s="778"/>
      <c r="DE1842" s="778"/>
      <c r="DF1842" s="778"/>
      <c r="DG1842" s="778"/>
      <c r="DH1842" s="778"/>
      <c r="DI1842" s="778"/>
      <c r="DJ1842" s="778"/>
      <c r="DK1842" s="778"/>
      <c r="DL1842" s="778"/>
      <c r="DM1842" s="778"/>
      <c r="DN1842" s="778"/>
      <c r="DO1842" s="778"/>
      <c r="DP1842" s="778"/>
      <c r="DQ1842" s="778"/>
      <c r="DR1842" s="778"/>
      <c r="DS1842" s="778"/>
      <c r="DT1842" s="778"/>
      <c r="DU1842" s="778"/>
      <c r="DV1842" s="778"/>
      <c r="DW1842" s="778"/>
      <c r="DX1842" s="778"/>
      <c r="DY1842" s="778"/>
      <c r="DZ1842" s="778"/>
      <c r="EA1842" s="778"/>
      <c r="EB1842" s="778"/>
      <c r="EC1842" s="778"/>
      <c r="ED1842" s="778"/>
      <c r="EE1842" s="778"/>
      <c r="EF1842" s="778"/>
      <c r="EG1842" s="778"/>
      <c r="EH1842" s="778"/>
      <c r="EI1842" s="778"/>
      <c r="EJ1842" s="778"/>
      <c r="EK1842" s="778"/>
      <c r="EL1842" s="778"/>
      <c r="EM1842" s="778"/>
      <c r="EN1842" s="778"/>
      <c r="EO1842" s="778"/>
      <c r="EP1842" s="778"/>
      <c r="EQ1842" s="778"/>
      <c r="ER1842" s="778"/>
      <c r="ES1842" s="778"/>
      <c r="ET1842" s="778"/>
      <c r="EU1842" s="778"/>
      <c r="EV1842" s="778"/>
      <c r="EW1842" s="778"/>
      <c r="EX1842" s="778"/>
      <c r="EY1842" s="778"/>
      <c r="EZ1842" s="778"/>
      <c r="FA1842" s="778"/>
      <c r="FB1842" s="778"/>
      <c r="FC1842" s="778"/>
      <c r="FD1842" s="778"/>
      <c r="FE1842" s="778"/>
      <c r="FF1842" s="778"/>
      <c r="FG1842" s="778"/>
      <c r="FH1842" s="778"/>
      <c r="FI1842" s="778"/>
      <c r="FJ1842" s="778"/>
      <c r="FK1842" s="778"/>
      <c r="FL1842" s="778"/>
      <c r="FM1842" s="778"/>
      <c r="FN1842" s="778"/>
      <c r="FO1842" s="778"/>
      <c r="FP1842" s="778"/>
      <c r="FQ1842" s="778"/>
      <c r="FR1842" s="778"/>
      <c r="FS1842" s="778"/>
      <c r="FT1842" s="778"/>
      <c r="FU1842" s="778"/>
      <c r="FV1842" s="778"/>
      <c r="FW1842" s="778"/>
      <c r="FX1842" s="778"/>
      <c r="FY1842" s="778"/>
      <c r="FZ1842" s="778"/>
      <c r="GA1842" s="778"/>
      <c r="GB1842" s="778"/>
      <c r="GC1842" s="778"/>
      <c r="GD1842" s="778"/>
      <c r="GE1842" s="778"/>
      <c r="GF1842" s="778"/>
      <c r="GG1842" s="778"/>
      <c r="GH1842" s="778"/>
      <c r="GI1842" s="778"/>
      <c r="GJ1842" s="778"/>
      <c r="GK1842" s="778"/>
      <c r="GL1842" s="778"/>
      <c r="GM1842" s="778"/>
      <c r="GN1842" s="778"/>
      <c r="GO1842" s="778"/>
      <c r="GP1842" s="778"/>
      <c r="GQ1842" s="778"/>
      <c r="GR1842" s="778"/>
      <c r="GS1842" s="778"/>
      <c r="GT1842" s="778"/>
      <c r="GU1842" s="778"/>
      <c r="GV1842" s="778"/>
      <c r="GW1842" s="778"/>
      <c r="GX1842" s="778"/>
      <c r="GY1842" s="778"/>
      <c r="GZ1842" s="778"/>
      <c r="HA1842" s="778"/>
      <c r="HB1842" s="778"/>
      <c r="HC1842" s="778"/>
      <c r="HD1842" s="778"/>
      <c r="HE1842" s="778"/>
      <c r="HF1842" s="778"/>
      <c r="HG1842" s="778"/>
      <c r="HH1842" s="778"/>
    </row>
    <row r="1843" spans="1:216" s="782" customFormat="1">
      <c r="A1843" s="779"/>
      <c r="B1843" s="780"/>
      <c r="C1843" s="780"/>
      <c r="D1843" s="780"/>
      <c r="E1843" s="780"/>
      <c r="F1843" s="780"/>
      <c r="G1843" s="780"/>
      <c r="H1843" s="780"/>
      <c r="I1843" s="780"/>
      <c r="J1843" s="780"/>
      <c r="K1843" s="780"/>
      <c r="L1843" s="780"/>
      <c r="M1843" s="780"/>
      <c r="N1843" s="780"/>
      <c r="O1843" s="780"/>
      <c r="P1843" s="780"/>
      <c r="Q1843" s="781"/>
      <c r="R1843" s="778"/>
      <c r="S1843" s="778"/>
      <c r="T1843" s="778"/>
      <c r="U1843" s="778"/>
      <c r="V1843" s="778"/>
      <c r="W1843" s="778"/>
      <c r="X1843" s="778"/>
      <c r="Y1843" s="778"/>
      <c r="Z1843" s="778"/>
      <c r="AA1843" s="778"/>
      <c r="AB1843" s="778"/>
      <c r="AC1843" s="778"/>
      <c r="AD1843" s="778"/>
      <c r="AE1843" s="778"/>
      <c r="AF1843" s="778"/>
      <c r="AG1843" s="778"/>
      <c r="AH1843" s="778"/>
      <c r="AI1843" s="778"/>
      <c r="AJ1843" s="778"/>
      <c r="AK1843" s="778"/>
      <c r="AL1843" s="778"/>
      <c r="AM1843" s="778"/>
      <c r="AN1843" s="778"/>
      <c r="AO1843" s="778"/>
      <c r="AP1843" s="778"/>
      <c r="AQ1843" s="778"/>
      <c r="AR1843" s="778"/>
      <c r="AS1843" s="778"/>
      <c r="AT1843" s="778"/>
      <c r="AU1843" s="778"/>
      <c r="AV1843" s="778"/>
      <c r="AW1843" s="778"/>
      <c r="AX1843" s="778"/>
      <c r="AY1843" s="778"/>
      <c r="AZ1843" s="778"/>
      <c r="BA1843" s="778"/>
      <c r="BB1843" s="778"/>
      <c r="BC1843" s="778"/>
      <c r="BD1843" s="778"/>
      <c r="BE1843" s="778"/>
      <c r="BF1843" s="778"/>
      <c r="BG1843" s="778"/>
      <c r="BH1843" s="778"/>
      <c r="BI1843" s="778"/>
      <c r="BJ1843" s="778"/>
      <c r="BK1843" s="778"/>
      <c r="BL1843" s="778"/>
      <c r="BM1843" s="778"/>
      <c r="BN1843" s="778"/>
      <c r="BO1843" s="778"/>
      <c r="BP1843" s="778"/>
      <c r="BQ1843" s="778"/>
      <c r="BR1843" s="778"/>
      <c r="BS1843" s="778"/>
      <c r="BT1843" s="778"/>
      <c r="BU1843" s="778"/>
      <c r="BV1843" s="778"/>
      <c r="BW1843" s="778"/>
      <c r="BX1843" s="778"/>
      <c r="BY1843" s="778"/>
      <c r="BZ1843" s="778"/>
      <c r="CA1843" s="778"/>
      <c r="CB1843" s="778"/>
      <c r="CC1843" s="778"/>
      <c r="CD1843" s="778"/>
      <c r="CE1843" s="778"/>
      <c r="CF1843" s="778"/>
      <c r="CG1843" s="778"/>
      <c r="CH1843" s="778"/>
      <c r="CI1843" s="778"/>
      <c r="CJ1843" s="778"/>
      <c r="CK1843" s="778"/>
      <c r="CL1843" s="778"/>
      <c r="CM1843" s="778"/>
      <c r="CN1843" s="778"/>
      <c r="CO1843" s="778"/>
      <c r="CP1843" s="778"/>
      <c r="CQ1843" s="778"/>
      <c r="CR1843" s="778"/>
      <c r="CS1843" s="778"/>
      <c r="CT1843" s="778"/>
      <c r="CU1843" s="778"/>
      <c r="CV1843" s="778"/>
      <c r="CW1843" s="778"/>
      <c r="CX1843" s="778"/>
      <c r="CY1843" s="778"/>
      <c r="CZ1843" s="778"/>
      <c r="DA1843" s="778"/>
      <c r="DB1843" s="778"/>
      <c r="DC1843" s="778"/>
      <c r="DD1843" s="778"/>
      <c r="DE1843" s="778"/>
      <c r="DF1843" s="778"/>
      <c r="DG1843" s="778"/>
      <c r="DH1843" s="778"/>
      <c r="DI1843" s="778"/>
      <c r="DJ1843" s="778"/>
      <c r="DK1843" s="778"/>
      <c r="DL1843" s="778"/>
      <c r="DM1843" s="778"/>
      <c r="DN1843" s="778"/>
      <c r="DO1843" s="778"/>
      <c r="DP1843" s="778"/>
      <c r="DQ1843" s="778"/>
      <c r="DR1843" s="778"/>
      <c r="DS1843" s="778"/>
      <c r="DT1843" s="778"/>
      <c r="DU1843" s="778"/>
      <c r="DV1843" s="778"/>
      <c r="DW1843" s="778"/>
      <c r="DX1843" s="778"/>
      <c r="DY1843" s="778"/>
      <c r="DZ1843" s="778"/>
      <c r="EA1843" s="778"/>
      <c r="EB1843" s="778"/>
      <c r="EC1843" s="778"/>
      <c r="ED1843" s="778"/>
      <c r="EE1843" s="778"/>
      <c r="EF1843" s="778"/>
      <c r="EG1843" s="778"/>
      <c r="EH1843" s="778"/>
      <c r="EI1843" s="778"/>
      <c r="EJ1843" s="778"/>
      <c r="EK1843" s="778"/>
      <c r="EL1843" s="778"/>
      <c r="EM1843" s="778"/>
      <c r="EN1843" s="778"/>
      <c r="EO1843" s="778"/>
      <c r="EP1843" s="778"/>
      <c r="EQ1843" s="778"/>
      <c r="ER1843" s="778"/>
      <c r="ES1843" s="778"/>
      <c r="ET1843" s="778"/>
      <c r="EU1843" s="778"/>
      <c r="EV1843" s="778"/>
      <c r="EW1843" s="778"/>
      <c r="EX1843" s="778"/>
      <c r="EY1843" s="778"/>
      <c r="EZ1843" s="778"/>
      <c r="FA1843" s="778"/>
      <c r="FB1843" s="778"/>
      <c r="FC1843" s="778"/>
      <c r="FD1843" s="778"/>
      <c r="FE1843" s="778"/>
      <c r="FF1843" s="778"/>
      <c r="FG1843" s="778"/>
      <c r="FH1843" s="778"/>
      <c r="FI1843" s="778"/>
      <c r="FJ1843" s="778"/>
      <c r="FK1843" s="778"/>
      <c r="FL1843" s="778"/>
      <c r="FM1843" s="778"/>
      <c r="FN1843" s="778"/>
      <c r="FO1843" s="778"/>
      <c r="FP1843" s="778"/>
      <c r="FQ1843" s="778"/>
      <c r="FR1843" s="778"/>
      <c r="FS1843" s="778"/>
      <c r="FT1843" s="778"/>
      <c r="FU1843" s="778"/>
      <c r="FV1843" s="778"/>
      <c r="FW1843" s="778"/>
      <c r="FX1843" s="778"/>
      <c r="FY1843" s="778"/>
      <c r="FZ1843" s="778"/>
      <c r="GA1843" s="778"/>
      <c r="GB1843" s="778"/>
      <c r="GC1843" s="778"/>
      <c r="GD1843" s="778"/>
      <c r="GE1843" s="778"/>
      <c r="GF1843" s="778"/>
      <c r="GG1843" s="778"/>
      <c r="GH1843" s="778"/>
      <c r="GI1843" s="778"/>
      <c r="GJ1843" s="778"/>
      <c r="GK1843" s="778"/>
      <c r="GL1843" s="778"/>
      <c r="GM1843" s="778"/>
      <c r="GN1843" s="778"/>
      <c r="GO1843" s="778"/>
      <c r="GP1843" s="778"/>
      <c r="GQ1843" s="778"/>
      <c r="GR1843" s="778"/>
      <c r="GS1843" s="778"/>
      <c r="GT1843" s="778"/>
      <c r="GU1843" s="778"/>
      <c r="GV1843" s="778"/>
      <c r="GW1843" s="778"/>
      <c r="GX1843" s="778"/>
      <c r="GY1843" s="778"/>
      <c r="GZ1843" s="778"/>
      <c r="HA1843" s="778"/>
      <c r="HB1843" s="778"/>
      <c r="HC1843" s="778"/>
      <c r="HD1843" s="778"/>
      <c r="HE1843" s="778"/>
      <c r="HF1843" s="778"/>
      <c r="HG1843" s="778"/>
      <c r="HH1843" s="778"/>
    </row>
    <row r="1844" spans="1:216" s="782" customFormat="1">
      <c r="A1844" s="779"/>
      <c r="B1844" s="780"/>
      <c r="C1844" s="780"/>
      <c r="D1844" s="780"/>
      <c r="E1844" s="780"/>
      <c r="F1844" s="780"/>
      <c r="G1844" s="780"/>
      <c r="H1844" s="780"/>
      <c r="I1844" s="780"/>
      <c r="J1844" s="780"/>
      <c r="K1844" s="780"/>
      <c r="L1844" s="780"/>
      <c r="M1844" s="780"/>
      <c r="N1844" s="780"/>
      <c r="O1844" s="780"/>
      <c r="P1844" s="780"/>
      <c r="Q1844" s="781"/>
      <c r="R1844" s="778"/>
      <c r="S1844" s="778"/>
      <c r="T1844" s="778"/>
      <c r="U1844" s="778"/>
      <c r="V1844" s="778"/>
      <c r="W1844" s="778"/>
      <c r="X1844" s="778"/>
      <c r="Y1844" s="778"/>
      <c r="Z1844" s="778"/>
      <c r="AA1844" s="778"/>
      <c r="AB1844" s="778"/>
      <c r="AC1844" s="778"/>
      <c r="AD1844" s="778"/>
      <c r="AE1844" s="778"/>
      <c r="AF1844" s="778"/>
      <c r="AG1844" s="778"/>
      <c r="AH1844" s="778"/>
      <c r="AI1844" s="778"/>
      <c r="AJ1844" s="778"/>
      <c r="AK1844" s="778"/>
      <c r="AL1844" s="778"/>
      <c r="AM1844" s="778"/>
      <c r="AN1844" s="778"/>
      <c r="AO1844" s="778"/>
      <c r="AP1844" s="778"/>
      <c r="AQ1844" s="778"/>
      <c r="AR1844" s="778"/>
      <c r="AS1844" s="778"/>
      <c r="AT1844" s="778"/>
      <c r="AU1844" s="778"/>
      <c r="AV1844" s="778"/>
      <c r="AW1844" s="778"/>
      <c r="AX1844" s="778"/>
      <c r="AY1844" s="778"/>
      <c r="AZ1844" s="778"/>
      <c r="BA1844" s="778"/>
      <c r="BB1844" s="778"/>
      <c r="BC1844" s="778"/>
      <c r="BD1844" s="778"/>
      <c r="BE1844" s="778"/>
      <c r="BF1844" s="778"/>
      <c r="BG1844" s="778"/>
      <c r="BH1844" s="778"/>
      <c r="BI1844" s="778"/>
      <c r="BJ1844" s="778"/>
      <c r="BK1844" s="778"/>
      <c r="BL1844" s="778"/>
      <c r="BM1844" s="778"/>
      <c r="BN1844" s="778"/>
      <c r="BO1844" s="778"/>
      <c r="BP1844" s="778"/>
      <c r="BQ1844" s="778"/>
      <c r="BR1844" s="778"/>
      <c r="BS1844" s="778"/>
      <c r="BT1844" s="778"/>
      <c r="BU1844" s="778"/>
      <c r="BV1844" s="778"/>
      <c r="BW1844" s="778"/>
      <c r="BX1844" s="778"/>
      <c r="BY1844" s="778"/>
      <c r="BZ1844" s="778"/>
      <c r="CA1844" s="778"/>
      <c r="CB1844" s="778"/>
      <c r="CC1844" s="778"/>
      <c r="CD1844" s="778"/>
      <c r="CE1844" s="778"/>
      <c r="CF1844" s="778"/>
      <c r="CG1844" s="778"/>
      <c r="CH1844" s="778"/>
      <c r="CI1844" s="778"/>
      <c r="CJ1844" s="778"/>
      <c r="CK1844" s="778"/>
      <c r="CL1844" s="778"/>
      <c r="CM1844" s="778"/>
      <c r="CN1844" s="778"/>
      <c r="CO1844" s="778"/>
      <c r="CP1844" s="778"/>
      <c r="CQ1844" s="778"/>
      <c r="CR1844" s="778"/>
      <c r="CS1844" s="778"/>
      <c r="CT1844" s="778"/>
      <c r="CU1844" s="778"/>
      <c r="CV1844" s="778"/>
      <c r="CW1844" s="778"/>
      <c r="CX1844" s="778"/>
      <c r="CY1844" s="778"/>
      <c r="CZ1844" s="778"/>
      <c r="DA1844" s="778"/>
      <c r="DB1844" s="778"/>
      <c r="DC1844" s="778"/>
      <c r="DD1844" s="778"/>
      <c r="DE1844" s="778"/>
      <c r="DF1844" s="778"/>
      <c r="DG1844" s="778"/>
      <c r="DH1844" s="778"/>
      <c r="DI1844" s="778"/>
      <c r="DJ1844" s="778"/>
      <c r="DK1844" s="778"/>
      <c r="DL1844" s="778"/>
      <c r="DM1844" s="778"/>
      <c r="DN1844" s="778"/>
      <c r="DO1844" s="778"/>
      <c r="DP1844" s="778"/>
      <c r="DQ1844" s="778"/>
      <c r="DR1844" s="778"/>
      <c r="DS1844" s="778"/>
      <c r="DT1844" s="778"/>
      <c r="DU1844" s="778"/>
      <c r="DV1844" s="778"/>
      <c r="DW1844" s="778"/>
      <c r="DX1844" s="778"/>
      <c r="DY1844" s="778"/>
      <c r="DZ1844" s="778"/>
      <c r="EA1844" s="778"/>
      <c r="EB1844" s="778"/>
      <c r="EC1844" s="778"/>
      <c r="ED1844" s="778"/>
      <c r="EE1844" s="778"/>
      <c r="EF1844" s="778"/>
      <c r="EG1844" s="778"/>
      <c r="EH1844" s="778"/>
      <c r="EI1844" s="778"/>
      <c r="EJ1844" s="778"/>
      <c r="EK1844" s="778"/>
      <c r="EL1844" s="778"/>
      <c r="EM1844" s="778"/>
      <c r="EN1844" s="778"/>
      <c r="EO1844" s="778"/>
      <c r="EP1844" s="778"/>
      <c r="EQ1844" s="778"/>
      <c r="ER1844" s="778"/>
      <c r="ES1844" s="778"/>
      <c r="ET1844" s="778"/>
      <c r="EU1844" s="778"/>
      <c r="EV1844" s="778"/>
      <c r="EW1844" s="778"/>
      <c r="EX1844" s="778"/>
      <c r="EY1844" s="778"/>
      <c r="EZ1844" s="778"/>
      <c r="FA1844" s="778"/>
      <c r="FB1844" s="778"/>
      <c r="FC1844" s="778"/>
      <c r="FD1844" s="778"/>
      <c r="FE1844" s="778"/>
      <c r="FF1844" s="778"/>
      <c r="FG1844" s="778"/>
      <c r="FH1844" s="778"/>
      <c r="FI1844" s="778"/>
      <c r="FJ1844" s="778"/>
      <c r="FK1844" s="778"/>
      <c r="FL1844" s="778"/>
      <c r="FM1844" s="778"/>
      <c r="FN1844" s="778"/>
      <c r="FO1844" s="778"/>
      <c r="FP1844" s="778"/>
      <c r="FQ1844" s="778"/>
      <c r="FR1844" s="778"/>
      <c r="FS1844" s="778"/>
      <c r="FT1844" s="778"/>
      <c r="FU1844" s="778"/>
      <c r="FV1844" s="778"/>
      <c r="FW1844" s="778"/>
      <c r="FX1844" s="778"/>
      <c r="FY1844" s="778"/>
      <c r="FZ1844" s="778"/>
      <c r="GA1844" s="778"/>
      <c r="GB1844" s="778"/>
      <c r="GC1844" s="778"/>
      <c r="GD1844" s="778"/>
      <c r="GE1844" s="778"/>
      <c r="GF1844" s="778"/>
      <c r="GG1844" s="778"/>
      <c r="GH1844" s="778"/>
      <c r="GI1844" s="778"/>
      <c r="GJ1844" s="778"/>
      <c r="GK1844" s="778"/>
      <c r="GL1844" s="778"/>
      <c r="GM1844" s="778"/>
      <c r="GN1844" s="778"/>
      <c r="GO1844" s="778"/>
      <c r="GP1844" s="778"/>
      <c r="GQ1844" s="778"/>
      <c r="GR1844" s="778"/>
      <c r="GS1844" s="778"/>
      <c r="GT1844" s="778"/>
      <c r="GU1844" s="778"/>
      <c r="GV1844" s="778"/>
      <c r="GW1844" s="778"/>
      <c r="GX1844" s="778"/>
      <c r="GY1844" s="778"/>
      <c r="GZ1844" s="778"/>
      <c r="HA1844" s="778"/>
      <c r="HB1844" s="778"/>
      <c r="HC1844" s="778"/>
      <c r="HD1844" s="778"/>
      <c r="HE1844" s="778"/>
      <c r="HF1844" s="778"/>
      <c r="HG1844" s="778"/>
      <c r="HH1844" s="778"/>
    </row>
    <row r="1845" spans="1:216" s="782" customFormat="1">
      <c r="A1845" s="779"/>
      <c r="B1845" s="780"/>
      <c r="C1845" s="780"/>
      <c r="D1845" s="780"/>
      <c r="E1845" s="780"/>
      <c r="F1845" s="780"/>
      <c r="G1845" s="780"/>
      <c r="H1845" s="780"/>
      <c r="I1845" s="780"/>
      <c r="J1845" s="780"/>
      <c r="K1845" s="780"/>
      <c r="L1845" s="780"/>
      <c r="M1845" s="780"/>
      <c r="N1845" s="780"/>
      <c r="O1845" s="780"/>
      <c r="P1845" s="780"/>
      <c r="Q1845" s="781"/>
      <c r="R1845" s="778"/>
      <c r="S1845" s="778"/>
      <c r="T1845" s="778"/>
      <c r="U1845" s="778"/>
      <c r="V1845" s="778"/>
      <c r="W1845" s="778"/>
      <c r="X1845" s="778"/>
      <c r="Y1845" s="778"/>
      <c r="Z1845" s="778"/>
      <c r="AA1845" s="778"/>
      <c r="AB1845" s="778"/>
      <c r="AC1845" s="778"/>
      <c r="AD1845" s="778"/>
      <c r="AE1845" s="778"/>
      <c r="AF1845" s="778"/>
      <c r="AG1845" s="778"/>
      <c r="AH1845" s="778"/>
      <c r="AI1845" s="778"/>
      <c r="AJ1845" s="778"/>
      <c r="AK1845" s="778"/>
      <c r="AL1845" s="778"/>
      <c r="AM1845" s="778"/>
      <c r="AN1845" s="778"/>
      <c r="AO1845" s="778"/>
      <c r="AP1845" s="778"/>
      <c r="AQ1845" s="778"/>
      <c r="AR1845" s="778"/>
      <c r="AS1845" s="778"/>
      <c r="AT1845" s="778"/>
      <c r="AU1845" s="778"/>
      <c r="AV1845" s="778"/>
      <c r="AW1845" s="778"/>
      <c r="AX1845" s="778"/>
      <c r="AY1845" s="778"/>
      <c r="AZ1845" s="778"/>
      <c r="BA1845" s="778"/>
      <c r="BB1845" s="778"/>
      <c r="BC1845" s="778"/>
      <c r="BD1845" s="778"/>
      <c r="BE1845" s="778"/>
      <c r="BF1845" s="778"/>
      <c r="BG1845" s="778"/>
      <c r="BH1845" s="778"/>
      <c r="BI1845" s="778"/>
      <c r="BJ1845" s="778"/>
      <c r="BK1845" s="778"/>
      <c r="BL1845" s="778"/>
      <c r="BM1845" s="778"/>
      <c r="BN1845" s="778"/>
      <c r="BO1845" s="778"/>
      <c r="BP1845" s="778"/>
      <c r="BQ1845" s="778"/>
      <c r="BR1845" s="778"/>
      <c r="BS1845" s="778"/>
      <c r="BT1845" s="778"/>
      <c r="BU1845" s="778"/>
      <c r="BV1845" s="778"/>
      <c r="BW1845" s="778"/>
      <c r="BX1845" s="778"/>
      <c r="BY1845" s="778"/>
      <c r="BZ1845" s="778"/>
      <c r="CA1845" s="778"/>
      <c r="CB1845" s="778"/>
      <c r="CC1845" s="778"/>
      <c r="CD1845" s="778"/>
      <c r="CE1845" s="778"/>
      <c r="CF1845" s="778"/>
      <c r="CG1845" s="778"/>
      <c r="CH1845" s="778"/>
      <c r="CI1845" s="778"/>
      <c r="CJ1845" s="778"/>
      <c r="CK1845" s="778"/>
      <c r="CL1845" s="778"/>
      <c r="CM1845" s="778"/>
      <c r="CN1845" s="778"/>
      <c r="CO1845" s="778"/>
      <c r="CP1845" s="778"/>
      <c r="CQ1845" s="778"/>
      <c r="CR1845" s="778"/>
      <c r="CS1845" s="778"/>
      <c r="CT1845" s="778"/>
      <c r="CU1845" s="778"/>
      <c r="CV1845" s="778"/>
      <c r="CW1845" s="778"/>
      <c r="CX1845" s="778"/>
      <c r="CY1845" s="778"/>
      <c r="CZ1845" s="778"/>
      <c r="DA1845" s="778"/>
      <c r="DB1845" s="778"/>
      <c r="DC1845" s="778"/>
      <c r="DD1845" s="778"/>
      <c r="DE1845" s="778"/>
      <c r="DF1845" s="778"/>
      <c r="DG1845" s="778"/>
      <c r="DH1845" s="778"/>
      <c r="DI1845" s="778"/>
      <c r="DJ1845" s="778"/>
      <c r="DK1845" s="778"/>
      <c r="DL1845" s="778"/>
      <c r="DM1845" s="778"/>
      <c r="DN1845" s="778"/>
      <c r="DO1845" s="778"/>
      <c r="DP1845" s="778"/>
      <c r="DQ1845" s="778"/>
      <c r="DR1845" s="778"/>
      <c r="DS1845" s="778"/>
      <c r="DT1845" s="778"/>
      <c r="DU1845" s="778"/>
      <c r="DV1845" s="778"/>
      <c r="DW1845" s="778"/>
      <c r="DX1845" s="778"/>
      <c r="DY1845" s="778"/>
      <c r="DZ1845" s="778"/>
      <c r="EA1845" s="778"/>
      <c r="EB1845" s="778"/>
      <c r="EC1845" s="778"/>
      <c r="ED1845" s="778"/>
      <c r="EE1845" s="778"/>
      <c r="EF1845" s="778"/>
      <c r="EG1845" s="778"/>
      <c r="EH1845" s="778"/>
      <c r="EI1845" s="778"/>
      <c r="EJ1845" s="778"/>
      <c r="EK1845" s="778"/>
      <c r="EL1845" s="778"/>
      <c r="EM1845" s="778"/>
      <c r="EN1845" s="778"/>
      <c r="EO1845" s="778"/>
      <c r="EP1845" s="778"/>
      <c r="EQ1845" s="778"/>
      <c r="ER1845" s="778"/>
      <c r="ES1845" s="778"/>
      <c r="ET1845" s="778"/>
      <c r="EU1845" s="778"/>
      <c r="EV1845" s="778"/>
      <c r="EW1845" s="778"/>
      <c r="EX1845" s="778"/>
      <c r="EY1845" s="778"/>
      <c r="EZ1845" s="778"/>
      <c r="FA1845" s="778"/>
      <c r="FB1845" s="778"/>
      <c r="FC1845" s="778"/>
      <c r="FD1845" s="778"/>
      <c r="FE1845" s="778"/>
      <c r="FF1845" s="778"/>
      <c r="FG1845" s="778"/>
      <c r="FH1845" s="778"/>
      <c r="FI1845" s="778"/>
      <c r="FJ1845" s="778"/>
      <c r="FK1845" s="778"/>
      <c r="FL1845" s="778"/>
      <c r="FM1845" s="778"/>
      <c r="FN1845" s="778"/>
      <c r="FO1845" s="778"/>
      <c r="FP1845" s="778"/>
      <c r="FQ1845" s="778"/>
      <c r="FR1845" s="778"/>
      <c r="FS1845" s="778"/>
      <c r="FT1845" s="778"/>
      <c r="FU1845" s="778"/>
      <c r="FV1845" s="778"/>
      <c r="FW1845" s="778"/>
      <c r="FX1845" s="778"/>
      <c r="FY1845" s="778"/>
      <c r="FZ1845" s="778"/>
      <c r="GA1845" s="778"/>
      <c r="GB1845" s="778"/>
      <c r="GC1845" s="778"/>
      <c r="GD1845" s="778"/>
      <c r="GE1845" s="778"/>
      <c r="GF1845" s="778"/>
      <c r="GG1845" s="778"/>
      <c r="GH1845" s="778"/>
      <c r="GI1845" s="778"/>
      <c r="GJ1845" s="778"/>
      <c r="GK1845" s="778"/>
      <c r="GL1845" s="778"/>
      <c r="GM1845" s="778"/>
      <c r="GN1845" s="778"/>
      <c r="GO1845" s="778"/>
      <c r="GP1845" s="778"/>
      <c r="GQ1845" s="778"/>
      <c r="GR1845" s="778"/>
      <c r="GS1845" s="778"/>
      <c r="GT1845" s="778"/>
      <c r="GU1845" s="778"/>
      <c r="GV1845" s="778"/>
      <c r="GW1845" s="778"/>
      <c r="GX1845" s="778"/>
      <c r="GY1845" s="778"/>
      <c r="GZ1845" s="778"/>
      <c r="HA1845" s="778"/>
      <c r="HB1845" s="778"/>
      <c r="HC1845" s="778"/>
      <c r="HD1845" s="778"/>
      <c r="HE1845" s="778"/>
      <c r="HF1845" s="778"/>
      <c r="HG1845" s="778"/>
      <c r="HH1845" s="778"/>
    </row>
    <row r="1846" spans="1:216" s="782" customFormat="1">
      <c r="A1846" s="779"/>
      <c r="B1846" s="780"/>
      <c r="C1846" s="780"/>
      <c r="D1846" s="780"/>
      <c r="E1846" s="780"/>
      <c r="F1846" s="780"/>
      <c r="G1846" s="780"/>
      <c r="H1846" s="780"/>
      <c r="I1846" s="780"/>
      <c r="J1846" s="780"/>
      <c r="K1846" s="780"/>
      <c r="L1846" s="780"/>
      <c r="M1846" s="780"/>
      <c r="N1846" s="780"/>
      <c r="O1846" s="780"/>
      <c r="P1846" s="780"/>
      <c r="Q1846" s="781"/>
      <c r="R1846" s="778"/>
      <c r="S1846" s="778"/>
      <c r="T1846" s="778"/>
      <c r="U1846" s="778"/>
      <c r="V1846" s="778"/>
      <c r="W1846" s="778"/>
      <c r="X1846" s="778"/>
      <c r="Y1846" s="778"/>
      <c r="Z1846" s="778"/>
      <c r="AA1846" s="778"/>
      <c r="AB1846" s="778"/>
      <c r="AC1846" s="778"/>
      <c r="AD1846" s="778"/>
      <c r="AE1846" s="778"/>
      <c r="AF1846" s="778"/>
      <c r="AG1846" s="778"/>
      <c r="AH1846" s="778"/>
      <c r="AI1846" s="778"/>
      <c r="AJ1846" s="778"/>
      <c r="AK1846" s="778"/>
      <c r="AL1846" s="778"/>
      <c r="AM1846" s="778"/>
      <c r="AN1846" s="778"/>
      <c r="AO1846" s="778"/>
      <c r="AP1846" s="778"/>
      <c r="AQ1846" s="778"/>
      <c r="AR1846" s="778"/>
      <c r="AS1846" s="778"/>
      <c r="AT1846" s="778"/>
      <c r="AU1846" s="778"/>
      <c r="AV1846" s="778"/>
      <c r="AW1846" s="778"/>
      <c r="AX1846" s="778"/>
      <c r="AY1846" s="778"/>
      <c r="AZ1846" s="778"/>
      <c r="BA1846" s="778"/>
      <c r="BB1846" s="778"/>
      <c r="BC1846" s="778"/>
      <c r="BD1846" s="778"/>
      <c r="BE1846" s="778"/>
      <c r="BF1846" s="778"/>
      <c r="BG1846" s="778"/>
      <c r="BH1846" s="778"/>
      <c r="BI1846" s="778"/>
      <c r="BJ1846" s="778"/>
      <c r="BK1846" s="778"/>
      <c r="BL1846" s="778"/>
      <c r="BM1846" s="778"/>
      <c r="BN1846" s="778"/>
      <c r="BO1846" s="778"/>
      <c r="BP1846" s="778"/>
      <c r="BQ1846" s="778"/>
      <c r="BR1846" s="778"/>
      <c r="BS1846" s="778"/>
      <c r="BT1846" s="778"/>
      <c r="BU1846" s="778"/>
      <c r="BV1846" s="778"/>
      <c r="BW1846" s="778"/>
      <c r="BX1846" s="778"/>
      <c r="BY1846" s="778"/>
      <c r="BZ1846" s="778"/>
      <c r="CA1846" s="778"/>
      <c r="CB1846" s="778"/>
      <c r="CC1846" s="778"/>
      <c r="CD1846" s="778"/>
      <c r="CE1846" s="778"/>
      <c r="CF1846" s="778"/>
      <c r="CG1846" s="778"/>
      <c r="CH1846" s="778"/>
      <c r="CI1846" s="778"/>
      <c r="CJ1846" s="778"/>
      <c r="CK1846" s="778"/>
      <c r="CL1846" s="778"/>
      <c r="CM1846" s="778"/>
      <c r="CN1846" s="778"/>
      <c r="CO1846" s="778"/>
      <c r="CP1846" s="778"/>
      <c r="CQ1846" s="778"/>
      <c r="CR1846" s="778"/>
      <c r="CS1846" s="778"/>
      <c r="CT1846" s="778"/>
      <c r="CU1846" s="778"/>
      <c r="CV1846" s="778"/>
      <c r="CW1846" s="778"/>
      <c r="CX1846" s="778"/>
      <c r="CY1846" s="778"/>
      <c r="CZ1846" s="778"/>
      <c r="DA1846" s="778"/>
      <c r="DB1846" s="778"/>
      <c r="DC1846" s="778"/>
      <c r="DD1846" s="778"/>
      <c r="DE1846" s="778"/>
      <c r="DF1846" s="778"/>
      <c r="DG1846" s="778"/>
      <c r="DH1846" s="778"/>
      <c r="DI1846" s="778"/>
      <c r="DJ1846" s="778"/>
      <c r="DK1846" s="778"/>
      <c r="DL1846" s="778"/>
      <c r="DM1846" s="778"/>
      <c r="DN1846" s="778"/>
      <c r="DO1846" s="778"/>
      <c r="DP1846" s="778"/>
      <c r="DQ1846" s="778"/>
      <c r="DR1846" s="778"/>
      <c r="DS1846" s="778"/>
      <c r="DT1846" s="778"/>
      <c r="DU1846" s="778"/>
      <c r="DV1846" s="778"/>
      <c r="DW1846" s="778"/>
      <c r="DX1846" s="778"/>
      <c r="DY1846" s="778"/>
      <c r="DZ1846" s="778"/>
      <c r="EA1846" s="778"/>
      <c r="EB1846" s="778"/>
      <c r="EC1846" s="778"/>
      <c r="ED1846" s="778"/>
      <c r="EE1846" s="778"/>
      <c r="EF1846" s="778"/>
      <c r="EG1846" s="778"/>
      <c r="EH1846" s="778"/>
      <c r="EI1846" s="778"/>
      <c r="EJ1846" s="778"/>
      <c r="EK1846" s="778"/>
      <c r="EL1846" s="778"/>
      <c r="EM1846" s="778"/>
      <c r="EN1846" s="778"/>
      <c r="EO1846" s="778"/>
      <c r="EP1846" s="778"/>
      <c r="EQ1846" s="778"/>
      <c r="ER1846" s="778"/>
      <c r="ES1846" s="778"/>
      <c r="ET1846" s="778"/>
      <c r="EU1846" s="778"/>
      <c r="EV1846" s="778"/>
      <c r="EW1846" s="778"/>
      <c r="EX1846" s="778"/>
      <c r="EY1846" s="778"/>
      <c r="EZ1846" s="778"/>
      <c r="FA1846" s="778"/>
      <c r="FB1846" s="778"/>
      <c r="FC1846" s="778"/>
      <c r="FD1846" s="778"/>
      <c r="FE1846" s="778"/>
      <c r="FF1846" s="778"/>
      <c r="FG1846" s="778"/>
      <c r="FH1846" s="778"/>
      <c r="FI1846" s="778"/>
      <c r="FJ1846" s="778"/>
      <c r="FK1846" s="778"/>
      <c r="FL1846" s="778"/>
      <c r="FM1846" s="778"/>
      <c r="FN1846" s="778"/>
      <c r="FO1846" s="778"/>
      <c r="FP1846" s="778"/>
      <c r="FQ1846" s="778"/>
      <c r="FR1846" s="778"/>
      <c r="FS1846" s="778"/>
      <c r="FT1846" s="778"/>
      <c r="FU1846" s="778"/>
      <c r="FV1846" s="778"/>
      <c r="FW1846" s="778"/>
      <c r="FX1846" s="778"/>
      <c r="FY1846" s="778"/>
      <c r="FZ1846" s="778"/>
      <c r="GA1846" s="778"/>
      <c r="GB1846" s="778"/>
      <c r="GC1846" s="778"/>
      <c r="GD1846" s="778"/>
      <c r="GE1846" s="778"/>
      <c r="GF1846" s="778"/>
      <c r="GG1846" s="778"/>
      <c r="GH1846" s="778"/>
      <c r="GI1846" s="778"/>
      <c r="GJ1846" s="778"/>
      <c r="GK1846" s="778"/>
      <c r="GL1846" s="778"/>
      <c r="GM1846" s="778"/>
      <c r="GN1846" s="778"/>
      <c r="GO1846" s="778"/>
      <c r="GP1846" s="778"/>
      <c r="GQ1846" s="778"/>
      <c r="GR1846" s="778"/>
      <c r="GS1846" s="778"/>
      <c r="GT1846" s="778"/>
      <c r="GU1846" s="778"/>
      <c r="GV1846" s="778"/>
      <c r="GW1846" s="778"/>
      <c r="GX1846" s="778"/>
      <c r="GY1846" s="778"/>
      <c r="GZ1846" s="778"/>
      <c r="HA1846" s="778"/>
      <c r="HB1846" s="778"/>
      <c r="HC1846" s="778"/>
      <c r="HD1846" s="778"/>
      <c r="HE1846" s="778"/>
      <c r="HF1846" s="778"/>
      <c r="HG1846" s="778"/>
      <c r="HH1846" s="778"/>
    </row>
    <row r="1847" spans="1:216" s="782" customFormat="1">
      <c r="A1847" s="779"/>
      <c r="B1847" s="780"/>
      <c r="C1847" s="780"/>
      <c r="D1847" s="780"/>
      <c r="E1847" s="780"/>
      <c r="F1847" s="780"/>
      <c r="G1847" s="780"/>
      <c r="H1847" s="780"/>
      <c r="I1847" s="780"/>
      <c r="J1847" s="780"/>
      <c r="K1847" s="780"/>
      <c r="L1847" s="780"/>
      <c r="M1847" s="780"/>
      <c r="N1847" s="780"/>
      <c r="O1847" s="780"/>
      <c r="P1847" s="780"/>
      <c r="Q1847" s="781"/>
      <c r="R1847" s="778"/>
      <c r="S1847" s="778"/>
      <c r="T1847" s="778"/>
      <c r="U1847" s="778"/>
      <c r="V1847" s="778"/>
      <c r="W1847" s="778"/>
      <c r="X1847" s="778"/>
      <c r="Y1847" s="778"/>
      <c r="Z1847" s="778"/>
      <c r="AA1847" s="778"/>
      <c r="AB1847" s="778"/>
      <c r="AC1847" s="778"/>
      <c r="AD1847" s="778"/>
      <c r="AE1847" s="778"/>
      <c r="AF1847" s="778"/>
      <c r="AG1847" s="778"/>
      <c r="AH1847" s="778"/>
      <c r="AI1847" s="778"/>
      <c r="AJ1847" s="778"/>
      <c r="AK1847" s="778"/>
      <c r="AL1847" s="778"/>
      <c r="AM1847" s="778"/>
      <c r="AN1847" s="778"/>
      <c r="AO1847" s="778"/>
      <c r="AP1847" s="778"/>
      <c r="AQ1847" s="778"/>
      <c r="AR1847" s="778"/>
      <c r="AS1847" s="778"/>
      <c r="AT1847" s="778"/>
      <c r="AU1847" s="778"/>
      <c r="AV1847" s="778"/>
      <c r="AW1847" s="778"/>
      <c r="AX1847" s="778"/>
      <c r="AY1847" s="778"/>
      <c r="AZ1847" s="778"/>
      <c r="BA1847" s="778"/>
      <c r="BB1847" s="778"/>
      <c r="BC1847" s="778"/>
      <c r="BD1847" s="778"/>
      <c r="BE1847" s="778"/>
      <c r="BF1847" s="778"/>
      <c r="BG1847" s="778"/>
      <c r="BH1847" s="778"/>
      <c r="BI1847" s="778"/>
      <c r="BJ1847" s="778"/>
      <c r="BK1847" s="778"/>
      <c r="BL1847" s="778"/>
      <c r="BM1847" s="778"/>
      <c r="BN1847" s="778"/>
      <c r="BO1847" s="778"/>
      <c r="BP1847" s="778"/>
      <c r="BQ1847" s="778"/>
      <c r="BR1847" s="778"/>
      <c r="BS1847" s="778"/>
      <c r="BT1847" s="778"/>
      <c r="BU1847" s="778"/>
      <c r="BV1847" s="778"/>
      <c r="BW1847" s="778"/>
      <c r="BX1847" s="778"/>
      <c r="BY1847" s="778"/>
      <c r="BZ1847" s="778"/>
      <c r="CA1847" s="778"/>
      <c r="CB1847" s="778"/>
      <c r="CC1847" s="778"/>
      <c r="CD1847" s="778"/>
      <c r="CE1847" s="778"/>
      <c r="CF1847" s="778"/>
      <c r="CG1847" s="778"/>
      <c r="CH1847" s="778"/>
      <c r="CI1847" s="778"/>
      <c r="CJ1847" s="778"/>
      <c r="CK1847" s="778"/>
      <c r="CL1847" s="778"/>
      <c r="CM1847" s="778"/>
      <c r="CN1847" s="778"/>
      <c r="CO1847" s="778"/>
      <c r="CP1847" s="778"/>
      <c r="CQ1847" s="778"/>
      <c r="CR1847" s="778"/>
      <c r="CS1847" s="778"/>
      <c r="CT1847" s="778"/>
      <c r="CU1847" s="778"/>
      <c r="CV1847" s="778"/>
      <c r="CW1847" s="778"/>
      <c r="CX1847" s="778"/>
      <c r="CY1847" s="778"/>
      <c r="CZ1847" s="778"/>
      <c r="DA1847" s="778"/>
      <c r="DB1847" s="778"/>
      <c r="DC1847" s="778"/>
      <c r="DD1847" s="778"/>
      <c r="DE1847" s="778"/>
      <c r="DF1847" s="778"/>
      <c r="DG1847" s="778"/>
      <c r="DH1847" s="778"/>
      <c r="DI1847" s="778"/>
      <c r="DJ1847" s="778"/>
      <c r="DK1847" s="778"/>
      <c r="DL1847" s="778"/>
      <c r="DM1847" s="778"/>
      <c r="DN1847" s="778"/>
      <c r="DO1847" s="778"/>
      <c r="DP1847" s="778"/>
      <c r="DQ1847" s="778"/>
      <c r="DR1847" s="778"/>
      <c r="DS1847" s="778"/>
      <c r="DT1847" s="778"/>
      <c r="DU1847" s="778"/>
      <c r="DV1847" s="778"/>
      <c r="DW1847" s="778"/>
      <c r="DX1847" s="778"/>
      <c r="DY1847" s="778"/>
      <c r="DZ1847" s="778"/>
      <c r="EA1847" s="778"/>
      <c r="EB1847" s="778"/>
      <c r="EC1847" s="778"/>
      <c r="ED1847" s="778"/>
      <c r="EE1847" s="778"/>
      <c r="EF1847" s="778"/>
      <c r="EG1847" s="778"/>
      <c r="EH1847" s="778"/>
      <c r="EI1847" s="778"/>
      <c r="EJ1847" s="778"/>
      <c r="EK1847" s="778"/>
      <c r="EL1847" s="778"/>
      <c r="EM1847" s="778"/>
      <c r="EN1847" s="778"/>
      <c r="EO1847" s="778"/>
      <c r="EP1847" s="778"/>
      <c r="EQ1847" s="778"/>
      <c r="ER1847" s="778"/>
      <c r="ES1847" s="778"/>
      <c r="ET1847" s="778"/>
      <c r="EU1847" s="778"/>
      <c r="EV1847" s="778"/>
      <c r="EW1847" s="778"/>
      <c r="EX1847" s="778"/>
      <c r="EY1847" s="778"/>
      <c r="EZ1847" s="778"/>
      <c r="FA1847" s="778"/>
      <c r="FB1847" s="778"/>
      <c r="FC1847" s="778"/>
      <c r="FD1847" s="778"/>
      <c r="FE1847" s="778"/>
      <c r="FF1847" s="778"/>
      <c r="FG1847" s="778"/>
      <c r="FH1847" s="778"/>
      <c r="FI1847" s="778"/>
      <c r="FJ1847" s="778"/>
      <c r="FK1847" s="778"/>
      <c r="FL1847" s="778"/>
      <c r="FM1847" s="778"/>
      <c r="FN1847" s="778"/>
      <c r="FO1847" s="778"/>
      <c r="FP1847" s="778"/>
      <c r="FQ1847" s="778"/>
      <c r="FR1847" s="778"/>
      <c r="FS1847" s="778"/>
      <c r="FT1847" s="778"/>
      <c r="FU1847" s="778"/>
      <c r="FV1847" s="778"/>
      <c r="FW1847" s="778"/>
      <c r="FX1847" s="778"/>
      <c r="FY1847" s="778"/>
      <c r="FZ1847" s="778"/>
      <c r="GA1847" s="778"/>
      <c r="GB1847" s="778"/>
      <c r="GC1847" s="778"/>
      <c r="GD1847" s="778"/>
      <c r="GE1847" s="778"/>
      <c r="GF1847" s="778"/>
      <c r="GG1847" s="778"/>
      <c r="GH1847" s="778"/>
      <c r="GI1847" s="778"/>
      <c r="GJ1847" s="778"/>
      <c r="GK1847" s="778"/>
      <c r="GL1847" s="778"/>
      <c r="GM1847" s="778"/>
      <c r="GN1847" s="778"/>
      <c r="GO1847" s="778"/>
      <c r="GP1847" s="778"/>
      <c r="GQ1847" s="778"/>
      <c r="GR1847" s="778"/>
      <c r="GS1847" s="778"/>
      <c r="GT1847" s="778"/>
      <c r="GU1847" s="778"/>
      <c r="GV1847" s="778"/>
      <c r="GW1847" s="778"/>
      <c r="GX1847" s="778"/>
      <c r="GY1847" s="778"/>
      <c r="GZ1847" s="778"/>
      <c r="HA1847" s="778"/>
      <c r="HB1847" s="778"/>
      <c r="HC1847" s="778"/>
      <c r="HD1847" s="778"/>
      <c r="HE1847" s="778"/>
      <c r="HF1847" s="778"/>
      <c r="HG1847" s="778"/>
      <c r="HH1847" s="778"/>
    </row>
    <row r="1848" spans="1:216" s="782" customFormat="1">
      <c r="A1848" s="779"/>
      <c r="B1848" s="780"/>
      <c r="C1848" s="780"/>
      <c r="D1848" s="780"/>
      <c r="E1848" s="780"/>
      <c r="F1848" s="780"/>
      <c r="G1848" s="780"/>
      <c r="H1848" s="780"/>
      <c r="I1848" s="780"/>
      <c r="J1848" s="780"/>
      <c r="K1848" s="780"/>
      <c r="L1848" s="780"/>
      <c r="M1848" s="780"/>
      <c r="N1848" s="780"/>
      <c r="O1848" s="780"/>
      <c r="P1848" s="780"/>
      <c r="Q1848" s="781"/>
      <c r="R1848" s="778"/>
      <c r="S1848" s="778"/>
      <c r="T1848" s="778"/>
      <c r="U1848" s="778"/>
      <c r="V1848" s="778"/>
      <c r="W1848" s="778"/>
      <c r="X1848" s="778"/>
      <c r="Y1848" s="778"/>
      <c r="Z1848" s="778"/>
      <c r="AA1848" s="778"/>
      <c r="AB1848" s="778"/>
      <c r="AC1848" s="778"/>
      <c r="AD1848" s="778"/>
      <c r="AE1848" s="778"/>
      <c r="AF1848" s="778"/>
      <c r="AG1848" s="778"/>
      <c r="AH1848" s="778"/>
      <c r="AI1848" s="778"/>
      <c r="AJ1848" s="778"/>
      <c r="AK1848" s="778"/>
      <c r="AL1848" s="778"/>
      <c r="AM1848" s="778"/>
      <c r="AN1848" s="778"/>
      <c r="AO1848" s="778"/>
      <c r="AP1848" s="778"/>
      <c r="AQ1848" s="778"/>
      <c r="AR1848" s="778"/>
      <c r="AS1848" s="778"/>
      <c r="AT1848" s="778"/>
      <c r="AU1848" s="778"/>
      <c r="AV1848" s="778"/>
      <c r="AW1848" s="778"/>
      <c r="AX1848" s="778"/>
      <c r="AY1848" s="778"/>
      <c r="AZ1848" s="778"/>
      <c r="BA1848" s="778"/>
      <c r="BB1848" s="778"/>
      <c r="BC1848" s="778"/>
      <c r="BD1848" s="778"/>
      <c r="BE1848" s="778"/>
      <c r="BF1848" s="778"/>
      <c r="BG1848" s="778"/>
      <c r="BH1848" s="778"/>
      <c r="BI1848" s="778"/>
      <c r="BJ1848" s="778"/>
      <c r="BK1848" s="778"/>
      <c r="BL1848" s="778"/>
      <c r="BM1848" s="778"/>
      <c r="BN1848" s="778"/>
      <c r="BO1848" s="778"/>
      <c r="BP1848" s="778"/>
      <c r="BQ1848" s="778"/>
      <c r="BR1848" s="778"/>
      <c r="BS1848" s="778"/>
      <c r="BT1848" s="778"/>
      <c r="BU1848" s="778"/>
      <c r="BV1848" s="778"/>
      <c r="BW1848" s="778"/>
      <c r="BX1848" s="778"/>
      <c r="BY1848" s="778"/>
      <c r="BZ1848" s="778"/>
      <c r="CA1848" s="778"/>
      <c r="CB1848" s="778"/>
      <c r="CC1848" s="778"/>
      <c r="CD1848" s="778"/>
      <c r="CE1848" s="778"/>
      <c r="CF1848" s="778"/>
      <c r="CG1848" s="778"/>
      <c r="CH1848" s="778"/>
      <c r="CI1848" s="778"/>
      <c r="CJ1848" s="778"/>
      <c r="CK1848" s="778"/>
      <c r="CL1848" s="778"/>
      <c r="CM1848" s="778"/>
      <c r="CN1848" s="778"/>
      <c r="CO1848" s="778"/>
      <c r="CP1848" s="778"/>
      <c r="CQ1848" s="778"/>
      <c r="CR1848" s="778"/>
      <c r="CS1848" s="778"/>
      <c r="CT1848" s="778"/>
      <c r="CU1848" s="778"/>
      <c r="CV1848" s="778"/>
      <c r="CW1848" s="778"/>
      <c r="CX1848" s="778"/>
      <c r="CY1848" s="778"/>
      <c r="CZ1848" s="778"/>
      <c r="DA1848" s="778"/>
      <c r="DB1848" s="778"/>
      <c r="DC1848" s="778"/>
      <c r="DD1848" s="778"/>
      <c r="DE1848" s="778"/>
      <c r="DF1848" s="778"/>
      <c r="DG1848" s="778"/>
      <c r="DH1848" s="778"/>
      <c r="DI1848" s="778"/>
      <c r="DJ1848" s="778"/>
      <c r="DK1848" s="778"/>
      <c r="DL1848" s="778"/>
      <c r="DM1848" s="778"/>
      <c r="DN1848" s="778"/>
      <c r="DO1848" s="778"/>
      <c r="DP1848" s="778"/>
      <c r="DQ1848" s="778"/>
      <c r="DR1848" s="778"/>
      <c r="DS1848" s="778"/>
      <c r="DT1848" s="778"/>
      <c r="DU1848" s="778"/>
      <c r="DV1848" s="778"/>
      <c r="DW1848" s="778"/>
      <c r="DX1848" s="778"/>
      <c r="DY1848" s="778"/>
      <c r="DZ1848" s="778"/>
      <c r="EA1848" s="778"/>
      <c r="EB1848" s="778"/>
      <c r="EC1848" s="778"/>
      <c r="ED1848" s="778"/>
      <c r="EE1848" s="778"/>
      <c r="EF1848" s="778"/>
      <c r="EG1848" s="778"/>
      <c r="EH1848" s="778"/>
      <c r="EI1848" s="778"/>
      <c r="EJ1848" s="778"/>
      <c r="EK1848" s="778"/>
      <c r="EL1848" s="778"/>
      <c r="EM1848" s="778"/>
      <c r="EN1848" s="778"/>
      <c r="EO1848" s="778"/>
      <c r="EP1848" s="778"/>
      <c r="EQ1848" s="778"/>
      <c r="ER1848" s="778"/>
      <c r="ES1848" s="778"/>
      <c r="ET1848" s="778"/>
      <c r="EU1848" s="778"/>
      <c r="EV1848" s="778"/>
      <c r="EW1848" s="778"/>
      <c r="EX1848" s="778"/>
      <c r="EY1848" s="778"/>
      <c r="EZ1848" s="778"/>
      <c r="FA1848" s="778"/>
      <c r="FB1848" s="778"/>
      <c r="FC1848" s="778"/>
      <c r="FD1848" s="778"/>
      <c r="FE1848" s="778"/>
      <c r="FF1848" s="778"/>
      <c r="FG1848" s="778"/>
      <c r="FH1848" s="778"/>
      <c r="FI1848" s="778"/>
      <c r="FJ1848" s="778"/>
      <c r="FK1848" s="778"/>
      <c r="FL1848" s="778"/>
      <c r="FM1848" s="778"/>
      <c r="FN1848" s="778"/>
      <c r="FO1848" s="778"/>
      <c r="FP1848" s="778"/>
      <c r="FQ1848" s="778"/>
      <c r="FR1848" s="778"/>
      <c r="FS1848" s="778"/>
      <c r="FT1848" s="778"/>
      <c r="FU1848" s="778"/>
      <c r="FV1848" s="778"/>
      <c r="FW1848" s="778"/>
      <c r="FX1848" s="778"/>
      <c r="FY1848" s="778"/>
      <c r="FZ1848" s="778"/>
      <c r="GA1848" s="778"/>
      <c r="GB1848" s="778"/>
      <c r="GC1848" s="778"/>
      <c r="GD1848" s="778"/>
      <c r="GE1848" s="778"/>
      <c r="GF1848" s="778"/>
      <c r="GG1848" s="778"/>
      <c r="GH1848" s="778"/>
      <c r="GI1848" s="778"/>
      <c r="GJ1848" s="778"/>
      <c r="GK1848" s="778"/>
      <c r="GL1848" s="778"/>
      <c r="GM1848" s="778"/>
      <c r="GN1848" s="778"/>
      <c r="GO1848" s="778"/>
      <c r="GP1848" s="778"/>
      <c r="GQ1848" s="778"/>
      <c r="GR1848" s="778"/>
      <c r="GS1848" s="778"/>
      <c r="GT1848" s="778"/>
      <c r="GU1848" s="778"/>
      <c r="GV1848" s="778"/>
      <c r="GW1848" s="778"/>
      <c r="GX1848" s="778"/>
      <c r="GY1848" s="778"/>
      <c r="GZ1848" s="778"/>
      <c r="HA1848" s="778"/>
      <c r="HB1848" s="778"/>
      <c r="HC1848" s="778"/>
      <c r="HD1848" s="778"/>
      <c r="HE1848" s="778"/>
      <c r="HF1848" s="778"/>
      <c r="HG1848" s="778"/>
      <c r="HH1848" s="778"/>
    </row>
    <row r="1849" spans="1:216" s="782" customFormat="1">
      <c r="A1849" s="779"/>
      <c r="B1849" s="780"/>
      <c r="C1849" s="780"/>
      <c r="D1849" s="780"/>
      <c r="E1849" s="780"/>
      <c r="F1849" s="780"/>
      <c r="G1849" s="780"/>
      <c r="H1849" s="780"/>
      <c r="I1849" s="780"/>
      <c r="J1849" s="780"/>
      <c r="K1849" s="780"/>
      <c r="L1849" s="780"/>
      <c r="M1849" s="780"/>
      <c r="N1849" s="780"/>
      <c r="O1849" s="780"/>
      <c r="P1849" s="780"/>
      <c r="Q1849" s="781"/>
      <c r="R1849" s="778"/>
      <c r="S1849" s="778"/>
      <c r="T1849" s="778"/>
      <c r="U1849" s="778"/>
      <c r="V1849" s="778"/>
      <c r="W1849" s="778"/>
      <c r="X1849" s="778"/>
      <c r="Y1849" s="778"/>
      <c r="Z1849" s="778"/>
      <c r="AA1849" s="778"/>
      <c r="AB1849" s="778"/>
      <c r="AC1849" s="778"/>
      <c r="AD1849" s="778"/>
      <c r="AE1849" s="778"/>
      <c r="AF1849" s="778"/>
      <c r="AG1849" s="778"/>
      <c r="AH1849" s="778"/>
      <c r="AI1849" s="778"/>
      <c r="AJ1849" s="778"/>
      <c r="AK1849" s="778"/>
      <c r="AL1849" s="778"/>
      <c r="AM1849" s="778"/>
      <c r="AN1849" s="778"/>
      <c r="AO1849" s="778"/>
      <c r="AP1849" s="778"/>
      <c r="AQ1849" s="778"/>
      <c r="AR1849" s="778"/>
      <c r="AS1849" s="778"/>
      <c r="AT1849" s="778"/>
      <c r="AU1849" s="778"/>
      <c r="AV1849" s="778"/>
      <c r="AW1849" s="778"/>
      <c r="AX1849" s="778"/>
      <c r="AY1849" s="778"/>
      <c r="AZ1849" s="778"/>
      <c r="BA1849" s="778"/>
      <c r="BB1849" s="778"/>
      <c r="BC1849" s="778"/>
      <c r="BD1849" s="778"/>
      <c r="BE1849" s="778"/>
      <c r="BF1849" s="778"/>
      <c r="BG1849" s="778"/>
      <c r="BH1849" s="778"/>
      <c r="BI1849" s="778"/>
      <c r="BJ1849" s="778"/>
      <c r="BK1849" s="778"/>
      <c r="BL1849" s="778"/>
      <c r="BM1849" s="778"/>
      <c r="BN1849" s="778"/>
      <c r="BO1849" s="778"/>
      <c r="BP1849" s="778"/>
      <c r="BQ1849" s="778"/>
      <c r="BR1849" s="778"/>
      <c r="BS1849" s="778"/>
      <c r="BT1849" s="778"/>
      <c r="BU1849" s="778"/>
      <c r="BV1849" s="778"/>
      <c r="BW1849" s="778"/>
      <c r="BX1849" s="778"/>
      <c r="BY1849" s="778"/>
      <c r="BZ1849" s="778"/>
      <c r="CA1849" s="778"/>
      <c r="CB1849" s="778"/>
      <c r="CC1849" s="778"/>
      <c r="CD1849" s="778"/>
      <c r="CE1849" s="778"/>
      <c r="CF1849" s="778"/>
      <c r="CG1849" s="778"/>
      <c r="CH1849" s="778"/>
      <c r="CI1849" s="778"/>
      <c r="CJ1849" s="778"/>
      <c r="CK1849" s="778"/>
      <c r="CL1849" s="778"/>
      <c r="CM1849" s="778"/>
      <c r="CN1849" s="778"/>
      <c r="CO1849" s="778"/>
      <c r="CP1849" s="778"/>
      <c r="CQ1849" s="778"/>
      <c r="CR1849" s="778"/>
      <c r="CS1849" s="778"/>
      <c r="CT1849" s="778"/>
      <c r="CU1849" s="778"/>
      <c r="CV1849" s="778"/>
      <c r="CW1849" s="778"/>
      <c r="CX1849" s="778"/>
      <c r="CY1849" s="778"/>
      <c r="CZ1849" s="778"/>
      <c r="DA1849" s="778"/>
      <c r="DB1849" s="778"/>
      <c r="DC1849" s="778"/>
      <c r="DD1849" s="778"/>
      <c r="DE1849" s="778"/>
      <c r="DF1849" s="778"/>
      <c r="DG1849" s="778"/>
      <c r="DH1849" s="778"/>
      <c r="DI1849" s="778"/>
      <c r="DJ1849" s="778"/>
      <c r="DK1849" s="778"/>
      <c r="DL1849" s="778"/>
      <c r="DM1849" s="778"/>
      <c r="DN1849" s="778"/>
      <c r="DO1849" s="778"/>
      <c r="DP1849" s="778"/>
      <c r="DQ1849" s="778"/>
      <c r="DR1849" s="778"/>
      <c r="DS1849" s="778"/>
      <c r="DT1849" s="778"/>
      <c r="DU1849" s="778"/>
      <c r="DV1849" s="778"/>
      <c r="DW1849" s="778"/>
      <c r="DX1849" s="778"/>
      <c r="DY1849" s="778"/>
      <c r="DZ1849" s="778"/>
      <c r="EA1849" s="778"/>
      <c r="EB1849" s="778"/>
      <c r="EC1849" s="778"/>
      <c r="ED1849" s="778"/>
      <c r="EE1849" s="778"/>
      <c r="EF1849" s="778"/>
      <c r="EG1849" s="778"/>
      <c r="EH1849" s="778"/>
      <c r="EI1849" s="778"/>
      <c r="EJ1849" s="778"/>
      <c r="EK1849" s="778"/>
      <c r="EL1849" s="778"/>
      <c r="EM1849" s="778"/>
      <c r="EN1849" s="778"/>
      <c r="EO1849" s="778"/>
      <c r="EP1849" s="778"/>
      <c r="EQ1849" s="778"/>
      <c r="ER1849" s="778"/>
      <c r="ES1849" s="778"/>
      <c r="ET1849" s="778"/>
      <c r="EU1849" s="778"/>
      <c r="EV1849" s="778"/>
      <c r="EW1849" s="778"/>
      <c r="EX1849" s="778"/>
      <c r="EY1849" s="778"/>
      <c r="EZ1849" s="778"/>
      <c r="FA1849" s="778"/>
      <c r="FB1849" s="778"/>
      <c r="FC1849" s="778"/>
      <c r="FD1849" s="778"/>
      <c r="FE1849" s="778"/>
      <c r="FF1849" s="778"/>
      <c r="FG1849" s="778"/>
      <c r="FH1849" s="778"/>
      <c r="FI1849" s="778"/>
      <c r="FJ1849" s="778"/>
      <c r="FK1849" s="778"/>
      <c r="FL1849" s="778"/>
      <c r="FM1849" s="778"/>
      <c r="FN1849" s="778"/>
      <c r="FO1849" s="778"/>
      <c r="FP1849" s="778"/>
      <c r="FQ1849" s="778"/>
      <c r="FR1849" s="778"/>
      <c r="FS1849" s="778"/>
      <c r="FT1849" s="778"/>
      <c r="FU1849" s="778"/>
      <c r="FV1849" s="778"/>
      <c r="FW1849" s="778"/>
      <c r="FX1849" s="778"/>
      <c r="FY1849" s="778"/>
      <c r="FZ1849" s="778"/>
      <c r="GA1849" s="778"/>
      <c r="GB1849" s="778"/>
      <c r="GC1849" s="778"/>
      <c r="GD1849" s="778"/>
      <c r="GE1849" s="778"/>
      <c r="GF1849" s="778"/>
      <c r="GG1849" s="778"/>
      <c r="GH1849" s="778"/>
      <c r="GI1849" s="778"/>
      <c r="GJ1849" s="778"/>
      <c r="GK1849" s="778"/>
      <c r="GL1849" s="778"/>
      <c r="GM1849" s="778"/>
      <c r="GN1849" s="778"/>
      <c r="GO1849" s="778"/>
      <c r="GP1849" s="778"/>
      <c r="GQ1849" s="778"/>
      <c r="GR1849" s="778"/>
      <c r="GS1849" s="778"/>
      <c r="GT1849" s="778"/>
      <c r="GU1849" s="778"/>
      <c r="GV1849" s="778"/>
      <c r="GW1849" s="778"/>
      <c r="GX1849" s="778"/>
      <c r="GY1849" s="778"/>
      <c r="GZ1849" s="778"/>
      <c r="HA1849" s="778"/>
      <c r="HB1849" s="778"/>
      <c r="HC1849" s="778"/>
      <c r="HD1849" s="778"/>
      <c r="HE1849" s="778"/>
      <c r="HF1849" s="778"/>
      <c r="HG1849" s="778"/>
      <c r="HH1849" s="778"/>
    </row>
    <row r="1850" spans="1:216" s="782" customFormat="1">
      <c r="A1850" s="779"/>
      <c r="B1850" s="780"/>
      <c r="C1850" s="780"/>
      <c r="D1850" s="780"/>
      <c r="E1850" s="780"/>
      <c r="F1850" s="780"/>
      <c r="G1850" s="780"/>
      <c r="H1850" s="780"/>
      <c r="I1850" s="780"/>
      <c r="J1850" s="780"/>
      <c r="K1850" s="780"/>
      <c r="L1850" s="780"/>
      <c r="M1850" s="780"/>
      <c r="N1850" s="780"/>
      <c r="O1850" s="780"/>
      <c r="P1850" s="780"/>
      <c r="Q1850" s="781"/>
      <c r="R1850" s="778"/>
      <c r="S1850" s="778"/>
      <c r="T1850" s="778"/>
      <c r="U1850" s="778"/>
      <c r="V1850" s="778"/>
      <c r="W1850" s="778"/>
      <c r="X1850" s="778"/>
      <c r="Y1850" s="778"/>
      <c r="Z1850" s="778"/>
      <c r="AA1850" s="778"/>
      <c r="AB1850" s="778"/>
      <c r="AC1850" s="778"/>
      <c r="AD1850" s="778"/>
      <c r="AE1850" s="778"/>
      <c r="AF1850" s="778"/>
      <c r="AG1850" s="778"/>
      <c r="AH1850" s="778"/>
      <c r="AI1850" s="778"/>
      <c r="AJ1850" s="778"/>
      <c r="AK1850" s="778"/>
      <c r="AL1850" s="778"/>
      <c r="AM1850" s="778"/>
      <c r="AN1850" s="778"/>
      <c r="AO1850" s="778"/>
      <c r="AP1850" s="778"/>
      <c r="AQ1850" s="778"/>
      <c r="AR1850" s="778"/>
      <c r="AS1850" s="778"/>
      <c r="AT1850" s="778"/>
      <c r="AU1850" s="778"/>
      <c r="AV1850" s="778"/>
      <c r="AW1850" s="778"/>
      <c r="AX1850" s="778"/>
      <c r="AY1850" s="778"/>
      <c r="AZ1850" s="778"/>
      <c r="BA1850" s="778"/>
      <c r="BB1850" s="778"/>
      <c r="BC1850" s="778"/>
      <c r="BD1850" s="778"/>
      <c r="BE1850" s="778"/>
      <c r="BF1850" s="778"/>
      <c r="BG1850" s="778"/>
      <c r="BH1850" s="778"/>
      <c r="BI1850" s="778"/>
      <c r="BJ1850" s="778"/>
      <c r="BK1850" s="778"/>
      <c r="BL1850" s="778"/>
      <c r="BM1850" s="778"/>
      <c r="BN1850" s="778"/>
      <c r="BO1850" s="778"/>
      <c r="BP1850" s="778"/>
      <c r="BQ1850" s="778"/>
      <c r="BR1850" s="778"/>
      <c r="BS1850" s="778"/>
      <c r="BT1850" s="778"/>
      <c r="BU1850" s="778"/>
      <c r="BV1850" s="778"/>
      <c r="BW1850" s="778"/>
      <c r="BX1850" s="778"/>
      <c r="BY1850" s="778"/>
      <c r="BZ1850" s="778"/>
      <c r="CA1850" s="778"/>
      <c r="CB1850" s="778"/>
      <c r="CC1850" s="778"/>
      <c r="CD1850" s="778"/>
      <c r="CE1850" s="778"/>
      <c r="CF1850" s="778"/>
      <c r="CG1850" s="778"/>
      <c r="CH1850" s="778"/>
      <c r="CI1850" s="778"/>
      <c r="CJ1850" s="778"/>
      <c r="CK1850" s="778"/>
      <c r="CL1850" s="778"/>
      <c r="CM1850" s="778"/>
      <c r="CN1850" s="778"/>
      <c r="CO1850" s="778"/>
      <c r="CP1850" s="778"/>
      <c r="CQ1850" s="778"/>
      <c r="CR1850" s="778"/>
      <c r="CS1850" s="778"/>
      <c r="CT1850" s="778"/>
      <c r="CU1850" s="778"/>
      <c r="CV1850" s="778"/>
      <c r="CW1850" s="778"/>
      <c r="CX1850" s="778"/>
      <c r="CY1850" s="778"/>
      <c r="CZ1850" s="778"/>
      <c r="DA1850" s="778"/>
      <c r="DB1850" s="778"/>
      <c r="DC1850" s="778"/>
      <c r="DD1850" s="778"/>
      <c r="DE1850" s="778"/>
      <c r="DF1850" s="778"/>
      <c r="DG1850" s="778"/>
      <c r="DH1850" s="778"/>
      <c r="DI1850" s="778"/>
      <c r="DJ1850" s="778"/>
      <c r="DK1850" s="778"/>
      <c r="DL1850" s="778"/>
      <c r="DM1850" s="778"/>
      <c r="DN1850" s="778"/>
      <c r="DO1850" s="778"/>
      <c r="DP1850" s="778"/>
      <c r="DQ1850" s="778"/>
      <c r="DR1850" s="778"/>
      <c r="DS1850" s="778"/>
      <c r="DT1850" s="778"/>
      <c r="DU1850" s="778"/>
      <c r="DV1850" s="778"/>
      <c r="DW1850" s="778"/>
      <c r="DX1850" s="778"/>
      <c r="DY1850" s="778"/>
      <c r="DZ1850" s="778"/>
      <c r="EA1850" s="778"/>
      <c r="EB1850" s="778"/>
      <c r="EC1850" s="778"/>
      <c r="ED1850" s="778"/>
      <c r="EE1850" s="778"/>
      <c r="EF1850" s="778"/>
      <c r="EG1850" s="778"/>
      <c r="EH1850" s="778"/>
      <c r="EI1850" s="778"/>
      <c r="EJ1850" s="778"/>
      <c r="EK1850" s="778"/>
      <c r="EL1850" s="778"/>
      <c r="EM1850" s="778"/>
      <c r="EN1850" s="778"/>
      <c r="EO1850" s="778"/>
      <c r="EP1850" s="778"/>
      <c r="EQ1850" s="778"/>
      <c r="ER1850" s="778"/>
      <c r="ES1850" s="778"/>
      <c r="ET1850" s="778"/>
      <c r="EU1850" s="778"/>
      <c r="EV1850" s="778"/>
      <c r="EW1850" s="778"/>
      <c r="EX1850" s="778"/>
      <c r="EY1850" s="778"/>
      <c r="EZ1850" s="778"/>
      <c r="FA1850" s="778"/>
      <c r="FB1850" s="778"/>
      <c r="FC1850" s="778"/>
      <c r="FD1850" s="778"/>
      <c r="FE1850" s="778"/>
      <c r="FF1850" s="778"/>
      <c r="FG1850" s="778"/>
      <c r="FH1850" s="778"/>
      <c r="FI1850" s="778"/>
      <c r="FJ1850" s="778"/>
      <c r="FK1850" s="778"/>
      <c r="FL1850" s="778"/>
      <c r="FM1850" s="778"/>
      <c r="FN1850" s="778"/>
      <c r="FO1850" s="778"/>
      <c r="FP1850" s="778"/>
      <c r="FQ1850" s="778"/>
      <c r="FR1850" s="778"/>
      <c r="FS1850" s="778"/>
      <c r="FT1850" s="778"/>
      <c r="FU1850" s="778"/>
      <c r="FV1850" s="778"/>
      <c r="FW1850" s="778"/>
      <c r="FX1850" s="778"/>
      <c r="FY1850" s="778"/>
      <c r="FZ1850" s="778"/>
      <c r="GA1850" s="778"/>
      <c r="GB1850" s="778"/>
      <c r="GC1850" s="778"/>
      <c r="GD1850" s="778"/>
      <c r="GE1850" s="778"/>
      <c r="GF1850" s="778"/>
      <c r="GG1850" s="778"/>
      <c r="GH1850" s="778"/>
      <c r="GI1850" s="778"/>
      <c r="GJ1850" s="778"/>
      <c r="GK1850" s="778"/>
      <c r="GL1850" s="778"/>
      <c r="GM1850" s="778"/>
      <c r="GN1850" s="778"/>
      <c r="GO1850" s="778"/>
      <c r="GP1850" s="778"/>
      <c r="GQ1850" s="778"/>
      <c r="GR1850" s="778"/>
      <c r="GS1850" s="778"/>
      <c r="GT1850" s="778"/>
      <c r="GU1850" s="778"/>
      <c r="GV1850" s="778"/>
      <c r="GW1850" s="778"/>
      <c r="GX1850" s="778"/>
      <c r="GY1850" s="778"/>
      <c r="GZ1850" s="778"/>
      <c r="HA1850" s="778"/>
      <c r="HB1850" s="778"/>
      <c r="HC1850" s="778"/>
      <c r="HD1850" s="778"/>
      <c r="HE1850" s="778"/>
      <c r="HF1850" s="778"/>
      <c r="HG1850" s="778"/>
      <c r="HH1850" s="778"/>
    </row>
    <row r="1851" spans="1:216" s="782" customFormat="1">
      <c r="A1851" s="779"/>
      <c r="B1851" s="780"/>
      <c r="C1851" s="780"/>
      <c r="D1851" s="780"/>
      <c r="E1851" s="780"/>
      <c r="F1851" s="780"/>
      <c r="G1851" s="780"/>
      <c r="H1851" s="780"/>
      <c r="I1851" s="780"/>
      <c r="J1851" s="780"/>
      <c r="K1851" s="780"/>
      <c r="L1851" s="780"/>
      <c r="M1851" s="780"/>
      <c r="N1851" s="780"/>
      <c r="O1851" s="780"/>
      <c r="P1851" s="780"/>
      <c r="Q1851" s="781"/>
      <c r="R1851" s="778"/>
      <c r="S1851" s="778"/>
      <c r="T1851" s="778"/>
      <c r="U1851" s="778"/>
      <c r="V1851" s="778"/>
      <c r="W1851" s="778"/>
      <c r="X1851" s="778"/>
      <c r="Y1851" s="778"/>
      <c r="Z1851" s="778"/>
      <c r="AA1851" s="778"/>
      <c r="AB1851" s="778"/>
      <c r="AC1851" s="778"/>
      <c r="AD1851" s="778"/>
      <c r="AE1851" s="778"/>
      <c r="AF1851" s="778"/>
      <c r="AG1851" s="778"/>
      <c r="AH1851" s="778"/>
      <c r="AI1851" s="778"/>
      <c r="AJ1851" s="778"/>
      <c r="AK1851" s="778"/>
      <c r="AL1851" s="778"/>
      <c r="AM1851" s="778"/>
      <c r="AN1851" s="778"/>
      <c r="AO1851" s="778"/>
      <c r="AP1851" s="778"/>
      <c r="AQ1851" s="778"/>
      <c r="AR1851" s="778"/>
      <c r="AS1851" s="778"/>
      <c r="AT1851" s="778"/>
      <c r="AU1851" s="778"/>
      <c r="AV1851" s="778"/>
      <c r="AW1851" s="778"/>
      <c r="AX1851" s="778"/>
      <c r="AY1851" s="778"/>
      <c r="AZ1851" s="778"/>
      <c r="BA1851" s="778"/>
      <c r="BB1851" s="778"/>
      <c r="BC1851" s="778"/>
      <c r="BD1851" s="778"/>
      <c r="BE1851" s="778"/>
      <c r="BF1851" s="778"/>
      <c r="BG1851" s="778"/>
      <c r="BH1851" s="778"/>
      <c r="BI1851" s="778"/>
      <c r="BJ1851" s="778"/>
      <c r="BK1851" s="778"/>
      <c r="BL1851" s="778"/>
      <c r="BM1851" s="778"/>
      <c r="BN1851" s="778"/>
      <c r="BO1851" s="778"/>
      <c r="BP1851" s="778"/>
      <c r="BQ1851" s="778"/>
      <c r="BR1851" s="778"/>
      <c r="BS1851" s="778"/>
      <c r="BT1851" s="778"/>
      <c r="BU1851" s="778"/>
      <c r="BV1851" s="778"/>
      <c r="BW1851" s="778"/>
      <c r="BX1851" s="778"/>
      <c r="BY1851" s="778"/>
      <c r="BZ1851" s="778"/>
      <c r="CA1851" s="778"/>
      <c r="CB1851" s="778"/>
      <c r="CC1851" s="778"/>
      <c r="CD1851" s="778"/>
      <c r="CE1851" s="778"/>
      <c r="CF1851" s="778"/>
      <c r="CG1851" s="778"/>
      <c r="CH1851" s="778"/>
      <c r="CI1851" s="778"/>
      <c r="CJ1851" s="778"/>
      <c r="CK1851" s="778"/>
      <c r="CL1851" s="778"/>
      <c r="CM1851" s="778"/>
      <c r="CN1851" s="778"/>
      <c r="CO1851" s="778"/>
      <c r="CP1851" s="778"/>
      <c r="CQ1851" s="778"/>
      <c r="CR1851" s="778"/>
      <c r="CS1851" s="778"/>
      <c r="CT1851" s="778"/>
      <c r="CU1851" s="778"/>
      <c r="CV1851" s="778"/>
      <c r="CW1851" s="778"/>
      <c r="CX1851" s="778"/>
      <c r="CY1851" s="778"/>
      <c r="CZ1851" s="778"/>
      <c r="DA1851" s="778"/>
      <c r="DB1851" s="778"/>
      <c r="DC1851" s="778"/>
      <c r="DD1851" s="778"/>
      <c r="DE1851" s="778"/>
      <c r="DF1851" s="778"/>
      <c r="DG1851" s="778"/>
      <c r="DH1851" s="778"/>
      <c r="DI1851" s="778"/>
      <c r="DJ1851" s="778"/>
      <c r="DK1851" s="778"/>
      <c r="DL1851" s="778"/>
      <c r="DM1851" s="778"/>
      <c r="DN1851" s="778"/>
      <c r="DO1851" s="778"/>
      <c r="DP1851" s="778"/>
      <c r="DQ1851" s="778"/>
      <c r="DR1851" s="778"/>
      <c r="DS1851" s="778"/>
      <c r="DT1851" s="778"/>
      <c r="DU1851" s="778"/>
      <c r="DV1851" s="778"/>
      <c r="DW1851" s="778"/>
      <c r="DX1851" s="778"/>
      <c r="DY1851" s="778"/>
      <c r="DZ1851" s="778"/>
      <c r="EA1851" s="778"/>
      <c r="EB1851" s="778"/>
      <c r="EC1851" s="778"/>
      <c r="ED1851" s="778"/>
      <c r="EE1851" s="778"/>
      <c r="EF1851" s="778"/>
      <c r="EG1851" s="778"/>
      <c r="EH1851" s="778"/>
      <c r="EI1851" s="778"/>
      <c r="EJ1851" s="778"/>
      <c r="EK1851" s="778"/>
      <c r="EL1851" s="778"/>
      <c r="EM1851" s="778"/>
      <c r="EN1851" s="778"/>
      <c r="EO1851" s="778"/>
      <c r="EP1851" s="778"/>
      <c r="EQ1851" s="778"/>
      <c r="ER1851" s="778"/>
      <c r="ES1851" s="778"/>
      <c r="ET1851" s="778"/>
      <c r="EU1851" s="778"/>
      <c r="EV1851" s="778"/>
      <c r="EW1851" s="778"/>
      <c r="EX1851" s="778"/>
      <c r="EY1851" s="778"/>
      <c r="EZ1851" s="778"/>
      <c r="FA1851" s="778"/>
      <c r="FB1851" s="778"/>
      <c r="FC1851" s="778"/>
      <c r="FD1851" s="778"/>
      <c r="FE1851" s="778"/>
      <c r="FF1851" s="778"/>
      <c r="FG1851" s="778"/>
      <c r="FH1851" s="778"/>
      <c r="FI1851" s="778"/>
      <c r="FJ1851" s="778"/>
      <c r="FK1851" s="778"/>
      <c r="FL1851" s="778"/>
      <c r="FM1851" s="778"/>
      <c r="FN1851" s="778"/>
      <c r="FO1851" s="778"/>
      <c r="FP1851" s="778"/>
      <c r="FQ1851" s="778"/>
      <c r="FR1851" s="778"/>
      <c r="FS1851" s="778"/>
      <c r="FT1851" s="778"/>
      <c r="FU1851" s="778"/>
      <c r="FV1851" s="778"/>
      <c r="FW1851" s="778"/>
      <c r="FX1851" s="778"/>
      <c r="FY1851" s="778"/>
      <c r="FZ1851" s="778"/>
      <c r="GA1851" s="778"/>
      <c r="GB1851" s="778"/>
      <c r="GC1851" s="778"/>
      <c r="GD1851" s="778"/>
      <c r="GE1851" s="778"/>
      <c r="GF1851" s="778"/>
      <c r="GG1851" s="778"/>
      <c r="GH1851" s="778"/>
      <c r="GI1851" s="778"/>
      <c r="GJ1851" s="778"/>
      <c r="GK1851" s="778"/>
      <c r="GL1851" s="778"/>
      <c r="GM1851" s="778"/>
      <c r="GN1851" s="778"/>
      <c r="GO1851" s="778"/>
      <c r="GP1851" s="778"/>
      <c r="GQ1851" s="778"/>
      <c r="GR1851" s="778"/>
      <c r="GS1851" s="778"/>
      <c r="GT1851" s="778"/>
      <c r="GU1851" s="778"/>
      <c r="GV1851" s="778"/>
      <c r="GW1851" s="778"/>
      <c r="GX1851" s="778"/>
      <c r="GY1851" s="778"/>
      <c r="GZ1851" s="778"/>
      <c r="HA1851" s="778"/>
      <c r="HB1851" s="778"/>
      <c r="HC1851" s="778"/>
      <c r="HD1851" s="778"/>
      <c r="HE1851" s="778"/>
      <c r="HF1851" s="778"/>
      <c r="HG1851" s="778"/>
      <c r="HH1851" s="778"/>
    </row>
    <row r="1852" spans="1:216" s="782" customFormat="1">
      <c r="A1852" s="779"/>
      <c r="B1852" s="780"/>
      <c r="C1852" s="780"/>
      <c r="D1852" s="780"/>
      <c r="E1852" s="780"/>
      <c r="F1852" s="780"/>
      <c r="G1852" s="780"/>
      <c r="H1852" s="780"/>
      <c r="I1852" s="780"/>
      <c r="J1852" s="780"/>
      <c r="K1852" s="780"/>
      <c r="L1852" s="780"/>
      <c r="M1852" s="780"/>
      <c r="N1852" s="780"/>
      <c r="O1852" s="780"/>
      <c r="P1852" s="780"/>
      <c r="Q1852" s="781"/>
      <c r="R1852" s="778"/>
      <c r="S1852" s="778"/>
      <c r="T1852" s="778"/>
      <c r="U1852" s="778"/>
      <c r="V1852" s="778"/>
      <c r="W1852" s="778"/>
      <c r="X1852" s="778"/>
      <c r="Y1852" s="778"/>
      <c r="Z1852" s="778"/>
      <c r="AA1852" s="778"/>
      <c r="AB1852" s="778"/>
      <c r="AC1852" s="778"/>
      <c r="AD1852" s="778"/>
      <c r="AE1852" s="778"/>
      <c r="AF1852" s="778"/>
      <c r="AG1852" s="778"/>
      <c r="AH1852" s="778"/>
      <c r="AI1852" s="778"/>
      <c r="AJ1852" s="778"/>
      <c r="AK1852" s="778"/>
      <c r="AL1852" s="778"/>
      <c r="AM1852" s="778"/>
      <c r="AN1852" s="778"/>
      <c r="AO1852" s="778"/>
      <c r="AP1852" s="778"/>
      <c r="AQ1852" s="778"/>
      <c r="AR1852" s="778"/>
      <c r="AS1852" s="778"/>
      <c r="AT1852" s="778"/>
      <c r="AU1852" s="778"/>
      <c r="AV1852" s="778"/>
      <c r="AW1852" s="778"/>
      <c r="AX1852" s="778"/>
      <c r="AY1852" s="778"/>
      <c r="AZ1852" s="778"/>
      <c r="BA1852" s="778"/>
      <c r="BB1852" s="778"/>
      <c r="BC1852" s="778"/>
      <c r="BD1852" s="778"/>
      <c r="BE1852" s="778"/>
      <c r="BF1852" s="778"/>
      <c r="BG1852" s="778"/>
      <c r="BH1852" s="778"/>
      <c r="BI1852" s="778"/>
      <c r="BJ1852" s="778"/>
      <c r="BK1852" s="778"/>
      <c r="BL1852" s="778"/>
      <c r="BM1852" s="778"/>
      <c r="BN1852" s="778"/>
      <c r="BO1852" s="778"/>
      <c r="BP1852" s="778"/>
      <c r="BQ1852" s="778"/>
      <c r="BR1852" s="778"/>
      <c r="BS1852" s="778"/>
      <c r="BT1852" s="778"/>
      <c r="BU1852" s="778"/>
      <c r="BV1852" s="778"/>
      <c r="BW1852" s="778"/>
      <c r="BX1852" s="778"/>
      <c r="BY1852" s="778"/>
      <c r="BZ1852" s="778"/>
      <c r="CA1852" s="778"/>
      <c r="CB1852" s="778"/>
      <c r="CC1852" s="778"/>
      <c r="CD1852" s="778"/>
      <c r="CE1852" s="778"/>
      <c r="CF1852" s="778"/>
      <c r="CG1852" s="778"/>
      <c r="CH1852" s="778"/>
      <c r="CI1852" s="778"/>
      <c r="CJ1852" s="778"/>
      <c r="CK1852" s="778"/>
      <c r="CL1852" s="778"/>
      <c r="CM1852" s="778"/>
      <c r="CN1852" s="778"/>
      <c r="CO1852" s="778"/>
      <c r="CP1852" s="778"/>
      <c r="CQ1852" s="778"/>
      <c r="CR1852" s="778"/>
      <c r="CS1852" s="778"/>
      <c r="CT1852" s="778"/>
      <c r="CU1852" s="778"/>
      <c r="CV1852" s="778"/>
      <c r="CW1852" s="778"/>
      <c r="CX1852" s="778"/>
      <c r="CY1852" s="778"/>
      <c r="CZ1852" s="778"/>
      <c r="DA1852" s="778"/>
      <c r="DB1852" s="778"/>
      <c r="DC1852" s="778"/>
      <c r="DD1852" s="778"/>
      <c r="DE1852" s="778"/>
      <c r="DF1852" s="778"/>
      <c r="DG1852" s="778"/>
      <c r="DH1852" s="778"/>
      <c r="DI1852" s="778"/>
      <c r="DJ1852" s="778"/>
      <c r="DK1852" s="778"/>
      <c r="DL1852" s="778"/>
      <c r="DM1852" s="778"/>
      <c r="DN1852" s="778"/>
      <c r="DO1852" s="778"/>
      <c r="DP1852" s="778"/>
      <c r="DQ1852" s="778"/>
      <c r="DR1852" s="778"/>
      <c r="DS1852" s="778"/>
      <c r="DT1852" s="778"/>
      <c r="DU1852" s="778"/>
      <c r="DV1852" s="778"/>
      <c r="DW1852" s="778"/>
      <c r="DX1852" s="778"/>
      <c r="DY1852" s="778"/>
      <c r="DZ1852" s="778"/>
      <c r="EA1852" s="778"/>
      <c r="EB1852" s="778"/>
      <c r="EC1852" s="778"/>
      <c r="ED1852" s="778"/>
      <c r="EE1852" s="778"/>
      <c r="EF1852" s="778"/>
      <c r="EG1852" s="778"/>
      <c r="EH1852" s="778"/>
      <c r="EI1852" s="778"/>
      <c r="EJ1852" s="778"/>
      <c r="EK1852" s="778"/>
      <c r="EL1852" s="778"/>
      <c r="EM1852" s="778"/>
      <c r="EN1852" s="778"/>
      <c r="EO1852" s="778"/>
      <c r="EP1852" s="778"/>
      <c r="EQ1852" s="778"/>
      <c r="ER1852" s="778"/>
      <c r="ES1852" s="778"/>
      <c r="ET1852" s="778"/>
      <c r="EU1852" s="778"/>
      <c r="EV1852" s="778"/>
      <c r="EW1852" s="778"/>
      <c r="EX1852" s="778"/>
      <c r="EY1852" s="778"/>
      <c r="EZ1852" s="778"/>
      <c r="FA1852" s="778"/>
      <c r="FB1852" s="778"/>
      <c r="FC1852" s="778"/>
      <c r="FD1852" s="778"/>
      <c r="FE1852" s="778"/>
      <c r="FF1852" s="778"/>
      <c r="FG1852" s="778"/>
      <c r="FH1852" s="778"/>
      <c r="FI1852" s="778"/>
      <c r="FJ1852" s="778"/>
      <c r="FK1852" s="778"/>
      <c r="FL1852" s="778"/>
      <c r="FM1852" s="778"/>
      <c r="FN1852" s="778"/>
      <c r="FO1852" s="778"/>
      <c r="FP1852" s="778"/>
      <c r="FQ1852" s="778"/>
      <c r="FR1852" s="778"/>
      <c r="FS1852" s="778"/>
      <c r="FT1852" s="778"/>
      <c r="FU1852" s="778"/>
      <c r="FV1852" s="778"/>
      <c r="FW1852" s="778"/>
      <c r="FX1852" s="778"/>
      <c r="FY1852" s="778"/>
      <c r="FZ1852" s="778"/>
      <c r="GA1852" s="778"/>
      <c r="GB1852" s="778"/>
      <c r="GC1852" s="778"/>
      <c r="GD1852" s="778"/>
      <c r="GE1852" s="778"/>
      <c r="GF1852" s="778"/>
      <c r="GG1852" s="778"/>
      <c r="GH1852" s="778"/>
      <c r="GI1852" s="778"/>
      <c r="GJ1852" s="778"/>
      <c r="GK1852" s="778"/>
      <c r="GL1852" s="778"/>
      <c r="GM1852" s="778"/>
      <c r="GN1852" s="778"/>
      <c r="GO1852" s="778"/>
      <c r="GP1852" s="778"/>
      <c r="GQ1852" s="778"/>
      <c r="GR1852" s="778"/>
      <c r="GS1852" s="778"/>
      <c r="GT1852" s="778"/>
      <c r="GU1852" s="778"/>
      <c r="GV1852" s="778"/>
      <c r="GW1852" s="778"/>
      <c r="GX1852" s="778"/>
      <c r="GY1852" s="778"/>
      <c r="GZ1852" s="778"/>
      <c r="HA1852" s="778"/>
      <c r="HB1852" s="778"/>
      <c r="HC1852" s="778"/>
      <c r="HD1852" s="778"/>
      <c r="HE1852" s="778"/>
      <c r="HF1852" s="778"/>
      <c r="HG1852" s="778"/>
      <c r="HH1852" s="778"/>
    </row>
    <row r="1853" spans="1:216" s="782" customFormat="1">
      <c r="A1853" s="779"/>
      <c r="B1853" s="780"/>
      <c r="C1853" s="780"/>
      <c r="D1853" s="780"/>
      <c r="E1853" s="780"/>
      <c r="F1853" s="780"/>
      <c r="G1853" s="780"/>
      <c r="H1853" s="780"/>
      <c r="I1853" s="780"/>
      <c r="J1853" s="780"/>
      <c r="K1853" s="780"/>
      <c r="L1853" s="780"/>
      <c r="M1853" s="780"/>
      <c r="N1853" s="780"/>
      <c r="O1853" s="780"/>
      <c r="P1853" s="780"/>
      <c r="Q1853" s="781"/>
      <c r="R1853" s="778"/>
      <c r="S1853" s="778"/>
      <c r="T1853" s="778"/>
      <c r="U1853" s="778"/>
      <c r="V1853" s="778"/>
      <c r="W1853" s="778"/>
      <c r="X1853" s="778"/>
      <c r="Y1853" s="778"/>
      <c r="Z1853" s="778"/>
      <c r="AA1853" s="778"/>
      <c r="AB1853" s="778"/>
      <c r="AC1853" s="778"/>
      <c r="AD1853" s="778"/>
      <c r="AE1853" s="778"/>
      <c r="AF1853" s="778"/>
      <c r="AG1853" s="778"/>
      <c r="AH1853" s="778"/>
      <c r="AI1853" s="778"/>
      <c r="AJ1853" s="778"/>
      <c r="AK1853" s="778"/>
      <c r="AL1853" s="778"/>
      <c r="AM1853" s="778"/>
      <c r="AN1853" s="778"/>
      <c r="AO1853" s="778"/>
      <c r="AP1853" s="778"/>
      <c r="AQ1853" s="778"/>
      <c r="AR1853" s="778"/>
      <c r="AS1853" s="778"/>
      <c r="AT1853" s="778"/>
      <c r="AU1853" s="778"/>
      <c r="AV1853" s="778"/>
      <c r="AW1853" s="778"/>
      <c r="AX1853" s="778"/>
      <c r="AY1853" s="778"/>
      <c r="AZ1853" s="778"/>
      <c r="BA1853" s="778"/>
      <c r="BB1853" s="778"/>
      <c r="BC1853" s="778"/>
      <c r="BD1853" s="778"/>
      <c r="BE1853" s="778"/>
      <c r="BF1853" s="778"/>
      <c r="BG1853" s="778"/>
      <c r="BH1853" s="778"/>
      <c r="BI1853" s="778"/>
      <c r="BJ1853" s="778"/>
      <c r="BK1853" s="778"/>
      <c r="BL1853" s="778"/>
      <c r="BM1853" s="778"/>
      <c r="BN1853" s="778"/>
      <c r="BO1853" s="778"/>
      <c r="BP1853" s="778"/>
      <c r="BQ1853" s="778"/>
      <c r="BR1853" s="778"/>
      <c r="BS1853" s="778"/>
      <c r="BT1853" s="778"/>
      <c r="BU1853" s="778"/>
      <c r="BV1853" s="778"/>
      <c r="BW1853" s="778"/>
      <c r="BX1853" s="778"/>
      <c r="BY1853" s="778"/>
      <c r="BZ1853" s="778"/>
      <c r="CA1853" s="778"/>
      <c r="CB1853" s="778"/>
      <c r="CC1853" s="778"/>
      <c r="CD1853" s="778"/>
      <c r="CE1853" s="778"/>
      <c r="CF1853" s="778"/>
      <c r="CG1853" s="778"/>
      <c r="CH1853" s="778"/>
      <c r="CI1853" s="778"/>
      <c r="CJ1853" s="778"/>
      <c r="CK1853" s="778"/>
      <c r="CL1853" s="778"/>
      <c r="CM1853" s="778"/>
      <c r="CN1853" s="778"/>
      <c r="CO1853" s="778"/>
      <c r="CP1853" s="778"/>
      <c r="CQ1853" s="778"/>
      <c r="CR1853" s="778"/>
      <c r="CS1853" s="778"/>
      <c r="CT1853" s="778"/>
      <c r="CU1853" s="778"/>
      <c r="CV1853" s="778"/>
      <c r="CW1853" s="778"/>
      <c r="CX1853" s="778"/>
      <c r="CY1853" s="778"/>
      <c r="CZ1853" s="778"/>
      <c r="DA1853" s="778"/>
      <c r="DB1853" s="778"/>
      <c r="DC1853" s="778"/>
      <c r="DD1853" s="778"/>
      <c r="DE1853" s="778"/>
      <c r="DF1853" s="778"/>
      <c r="DG1853" s="778"/>
      <c r="DH1853" s="778"/>
      <c r="DI1853" s="778"/>
      <c r="DJ1853" s="778"/>
      <c r="DK1853" s="778"/>
      <c r="DL1853" s="778"/>
      <c r="DM1853" s="778"/>
      <c r="DN1853" s="778"/>
      <c r="DO1853" s="778"/>
      <c r="DP1853" s="778"/>
      <c r="DQ1853" s="778"/>
      <c r="DR1853" s="778"/>
      <c r="DS1853" s="778"/>
      <c r="DT1853" s="778"/>
      <c r="DU1853" s="778"/>
      <c r="DV1853" s="778"/>
      <c r="DW1853" s="778"/>
      <c r="DX1853" s="778"/>
      <c r="DY1853" s="778"/>
      <c r="DZ1853" s="778"/>
      <c r="EA1853" s="778"/>
      <c r="EB1853" s="778"/>
      <c r="EC1853" s="778"/>
      <c r="ED1853" s="778"/>
      <c r="EE1853" s="778"/>
      <c r="EF1853" s="778"/>
      <c r="EG1853" s="778"/>
      <c r="EH1853" s="778"/>
      <c r="EI1853" s="778"/>
      <c r="EJ1853" s="778"/>
      <c r="EK1853" s="778"/>
      <c r="EL1853" s="778"/>
      <c r="EM1853" s="778"/>
      <c r="EN1853" s="778"/>
      <c r="EO1853" s="778"/>
      <c r="EP1853" s="778"/>
      <c r="EQ1853" s="778"/>
      <c r="ER1853" s="778"/>
      <c r="ES1853" s="778"/>
      <c r="ET1853" s="778"/>
      <c r="EU1853" s="778"/>
      <c r="EV1853" s="778"/>
      <c r="EW1853" s="778"/>
      <c r="EX1853" s="778"/>
      <c r="EY1853" s="778"/>
      <c r="EZ1853" s="778"/>
      <c r="FA1853" s="778"/>
      <c r="FB1853" s="778"/>
      <c r="FC1853" s="778"/>
      <c r="FD1853" s="778"/>
      <c r="FE1853" s="778"/>
      <c r="FF1853" s="778"/>
      <c r="FG1853" s="778"/>
      <c r="FH1853" s="778"/>
      <c r="FI1853" s="778"/>
      <c r="FJ1853" s="778"/>
      <c r="FK1853" s="778"/>
      <c r="FL1853" s="778"/>
      <c r="FM1853" s="778"/>
      <c r="FN1853" s="778"/>
      <c r="FO1853" s="778"/>
      <c r="FP1853" s="778"/>
      <c r="FQ1853" s="778"/>
      <c r="FR1853" s="778"/>
      <c r="FS1853" s="778"/>
      <c r="FT1853" s="778"/>
      <c r="FU1853" s="778"/>
      <c r="FV1853" s="778"/>
      <c r="FW1853" s="778"/>
      <c r="FX1853" s="778"/>
      <c r="FY1853" s="778"/>
      <c r="FZ1853" s="778"/>
      <c r="GA1853" s="778"/>
      <c r="GB1853" s="778"/>
      <c r="GC1853" s="778"/>
      <c r="GD1853" s="778"/>
      <c r="GE1853" s="778"/>
      <c r="GF1853" s="778"/>
      <c r="GG1853" s="778"/>
      <c r="GH1853" s="778"/>
      <c r="GI1853" s="778"/>
      <c r="GJ1853" s="778"/>
      <c r="GK1853" s="778"/>
      <c r="GL1853" s="778"/>
      <c r="GM1853" s="778"/>
      <c r="GN1853" s="778"/>
      <c r="GO1853" s="778"/>
      <c r="GP1853" s="778"/>
      <c r="GQ1853" s="778"/>
      <c r="GR1853" s="778"/>
      <c r="GS1853" s="778"/>
      <c r="GT1853" s="778"/>
      <c r="GU1853" s="778"/>
      <c r="GV1853" s="778"/>
      <c r="GW1853" s="778"/>
      <c r="GX1853" s="778"/>
      <c r="GY1853" s="778"/>
      <c r="GZ1853" s="778"/>
      <c r="HA1853" s="778"/>
      <c r="HB1853" s="778"/>
      <c r="HC1853" s="778"/>
      <c r="HD1853" s="778"/>
      <c r="HE1853" s="778"/>
      <c r="HF1853" s="778"/>
      <c r="HG1853" s="778"/>
      <c r="HH1853" s="778"/>
    </row>
    <row r="1854" spans="1:216" s="782" customFormat="1">
      <c r="A1854" s="779"/>
      <c r="B1854" s="780"/>
      <c r="C1854" s="780"/>
      <c r="D1854" s="780"/>
      <c r="E1854" s="780"/>
      <c r="F1854" s="780"/>
      <c r="G1854" s="780"/>
      <c r="H1854" s="780"/>
      <c r="I1854" s="780"/>
      <c r="J1854" s="780"/>
      <c r="K1854" s="780"/>
      <c r="L1854" s="780"/>
      <c r="M1854" s="780"/>
      <c r="N1854" s="780"/>
      <c r="O1854" s="780"/>
      <c r="P1854" s="780"/>
      <c r="Q1854" s="781"/>
      <c r="R1854" s="778"/>
      <c r="S1854" s="778"/>
      <c r="T1854" s="778"/>
      <c r="U1854" s="778"/>
      <c r="V1854" s="778"/>
      <c r="W1854" s="778"/>
      <c r="X1854" s="778"/>
      <c r="Y1854" s="778"/>
      <c r="Z1854" s="778"/>
      <c r="AA1854" s="778"/>
      <c r="AB1854" s="778"/>
      <c r="AC1854" s="778"/>
      <c r="AD1854" s="778"/>
      <c r="AE1854" s="778"/>
      <c r="AF1854" s="778"/>
      <c r="AG1854" s="778"/>
      <c r="AH1854" s="778"/>
      <c r="AI1854" s="778"/>
      <c r="AJ1854" s="778"/>
      <c r="AK1854" s="778"/>
      <c r="AL1854" s="778"/>
      <c r="AM1854" s="778"/>
      <c r="AN1854" s="778"/>
      <c r="AO1854" s="778"/>
      <c r="AP1854" s="778"/>
      <c r="AQ1854" s="778"/>
      <c r="AR1854" s="778"/>
      <c r="AS1854" s="778"/>
      <c r="AT1854" s="778"/>
      <c r="AU1854" s="778"/>
      <c r="AV1854" s="778"/>
      <c r="AW1854" s="778"/>
      <c r="AX1854" s="778"/>
      <c r="AY1854" s="778"/>
      <c r="AZ1854" s="778"/>
      <c r="BA1854" s="778"/>
      <c r="BB1854" s="778"/>
      <c r="BC1854" s="778"/>
      <c r="BD1854" s="778"/>
      <c r="BE1854" s="778"/>
      <c r="BF1854" s="778"/>
      <c r="BG1854" s="778"/>
      <c r="BH1854" s="778"/>
      <c r="BI1854" s="778"/>
      <c r="BJ1854" s="778"/>
      <c r="BK1854" s="778"/>
      <c r="BL1854" s="778"/>
      <c r="BM1854" s="778"/>
      <c r="BN1854" s="778"/>
      <c r="BO1854" s="778"/>
      <c r="BP1854" s="778"/>
      <c r="BQ1854" s="778"/>
      <c r="BR1854" s="778"/>
      <c r="BS1854" s="778"/>
      <c r="BT1854" s="778"/>
      <c r="BU1854" s="778"/>
      <c r="BV1854" s="778"/>
      <c r="BW1854" s="778"/>
      <c r="BX1854" s="778"/>
      <c r="BY1854" s="778"/>
      <c r="BZ1854" s="778"/>
      <c r="CA1854" s="778"/>
      <c r="CB1854" s="778"/>
      <c r="CC1854" s="778"/>
      <c r="CD1854" s="778"/>
      <c r="CE1854" s="778"/>
      <c r="CF1854" s="778"/>
      <c r="CG1854" s="778"/>
      <c r="CH1854" s="778"/>
      <c r="CI1854" s="778"/>
      <c r="CJ1854" s="778"/>
      <c r="CK1854" s="778"/>
      <c r="CL1854" s="778"/>
      <c r="CM1854" s="778"/>
      <c r="CN1854" s="778"/>
      <c r="CO1854" s="778"/>
      <c r="CP1854" s="778"/>
      <c r="CQ1854" s="778"/>
      <c r="CR1854" s="778"/>
      <c r="CS1854" s="778"/>
      <c r="CT1854" s="778"/>
      <c r="CU1854" s="778"/>
      <c r="CV1854" s="778"/>
      <c r="CW1854" s="778"/>
      <c r="CX1854" s="778"/>
      <c r="CY1854" s="778"/>
      <c r="CZ1854" s="778"/>
      <c r="DA1854" s="778"/>
      <c r="DB1854" s="778"/>
      <c r="DC1854" s="778"/>
      <c r="DD1854" s="778"/>
      <c r="DE1854" s="778"/>
      <c r="DF1854" s="778"/>
      <c r="DG1854" s="778"/>
      <c r="DH1854" s="778"/>
      <c r="DI1854" s="778"/>
      <c r="DJ1854" s="778"/>
      <c r="DK1854" s="778"/>
      <c r="DL1854" s="778"/>
      <c r="DM1854" s="778"/>
      <c r="DN1854" s="778"/>
      <c r="DO1854" s="778"/>
      <c r="DP1854" s="778"/>
      <c r="DQ1854" s="778"/>
      <c r="DR1854" s="778"/>
      <c r="DS1854" s="778"/>
      <c r="DT1854" s="778"/>
      <c r="DU1854" s="778"/>
      <c r="DV1854" s="778"/>
      <c r="DW1854" s="778"/>
      <c r="DX1854" s="778"/>
      <c r="DY1854" s="778"/>
      <c r="DZ1854" s="778"/>
      <c r="EA1854" s="778"/>
      <c r="EB1854" s="778"/>
      <c r="EC1854" s="778"/>
      <c r="ED1854" s="778"/>
      <c r="EE1854" s="778"/>
      <c r="EF1854" s="778"/>
      <c r="EG1854" s="778"/>
      <c r="EH1854" s="778"/>
      <c r="EI1854" s="778"/>
      <c r="EJ1854" s="778"/>
      <c r="EK1854" s="778"/>
      <c r="EL1854" s="778"/>
      <c r="EM1854" s="778"/>
      <c r="EN1854" s="778"/>
      <c r="EO1854" s="778"/>
      <c r="EP1854" s="778"/>
      <c r="EQ1854" s="778"/>
      <c r="ER1854" s="778"/>
      <c r="ES1854" s="778"/>
      <c r="ET1854" s="778"/>
      <c r="EU1854" s="778"/>
      <c r="EV1854" s="778"/>
      <c r="EW1854" s="778"/>
      <c r="EX1854" s="778"/>
      <c r="EY1854" s="778"/>
      <c r="EZ1854" s="778"/>
      <c r="FA1854" s="778"/>
      <c r="FB1854" s="778"/>
      <c r="FC1854" s="778"/>
      <c r="FD1854" s="778"/>
      <c r="FE1854" s="778"/>
      <c r="FF1854" s="778"/>
      <c r="FG1854" s="778"/>
      <c r="FH1854" s="778"/>
      <c r="FI1854" s="778"/>
      <c r="FJ1854" s="778"/>
      <c r="FK1854" s="778"/>
      <c r="FL1854" s="778"/>
      <c r="FM1854" s="778"/>
      <c r="FN1854" s="778"/>
      <c r="FO1854" s="778"/>
      <c r="FP1854" s="778"/>
      <c r="FQ1854" s="778"/>
      <c r="FR1854" s="778"/>
      <c r="FS1854" s="778"/>
      <c r="FT1854" s="778"/>
      <c r="FU1854" s="778"/>
      <c r="FV1854" s="778"/>
      <c r="FW1854" s="778"/>
      <c r="FX1854" s="778"/>
      <c r="FY1854" s="778"/>
      <c r="FZ1854" s="778"/>
      <c r="GA1854" s="778"/>
      <c r="GB1854" s="778"/>
      <c r="GC1854" s="778"/>
      <c r="GD1854" s="778"/>
      <c r="GE1854" s="778"/>
      <c r="GF1854" s="778"/>
      <c r="GG1854" s="778"/>
      <c r="GH1854" s="778"/>
      <c r="GI1854" s="778"/>
      <c r="GJ1854" s="778"/>
      <c r="GK1854" s="778"/>
      <c r="GL1854" s="778"/>
      <c r="GM1854" s="778"/>
      <c r="GN1854" s="778"/>
      <c r="GO1854" s="778"/>
      <c r="GP1854" s="778"/>
      <c r="GQ1854" s="778"/>
      <c r="GR1854" s="778"/>
      <c r="GS1854" s="778"/>
      <c r="GT1854" s="778"/>
      <c r="GU1854" s="778"/>
      <c r="GV1854" s="778"/>
      <c r="GW1854" s="778"/>
      <c r="GX1854" s="778"/>
      <c r="GY1854" s="778"/>
      <c r="GZ1854" s="778"/>
      <c r="HA1854" s="778"/>
      <c r="HB1854" s="778"/>
      <c r="HC1854" s="778"/>
      <c r="HD1854" s="778"/>
      <c r="HE1854" s="778"/>
      <c r="HF1854" s="778"/>
      <c r="HG1854" s="778"/>
      <c r="HH1854" s="778"/>
    </row>
    <row r="1855" spans="1:216" s="782" customFormat="1">
      <c r="A1855" s="779"/>
      <c r="B1855" s="780"/>
      <c r="C1855" s="780"/>
      <c r="D1855" s="780"/>
      <c r="E1855" s="780"/>
      <c r="F1855" s="780"/>
      <c r="G1855" s="780"/>
      <c r="H1855" s="780"/>
      <c r="I1855" s="780"/>
      <c r="J1855" s="780"/>
      <c r="K1855" s="780"/>
      <c r="L1855" s="780"/>
      <c r="M1855" s="780"/>
      <c r="N1855" s="780"/>
      <c r="O1855" s="780"/>
      <c r="P1855" s="780"/>
      <c r="Q1855" s="781"/>
      <c r="R1855" s="778"/>
      <c r="S1855" s="778"/>
      <c r="T1855" s="778"/>
      <c r="U1855" s="778"/>
      <c r="V1855" s="778"/>
      <c r="W1855" s="778"/>
      <c r="X1855" s="778"/>
      <c r="Y1855" s="778"/>
      <c r="Z1855" s="778"/>
      <c r="AA1855" s="778"/>
      <c r="AB1855" s="778"/>
      <c r="AC1855" s="778"/>
      <c r="AD1855" s="778"/>
      <c r="AE1855" s="778"/>
      <c r="AF1855" s="778"/>
      <c r="AG1855" s="778"/>
      <c r="AH1855" s="778"/>
      <c r="AI1855" s="778"/>
      <c r="AJ1855" s="778"/>
      <c r="AK1855" s="778"/>
      <c r="AL1855" s="778"/>
      <c r="AM1855" s="778"/>
      <c r="AN1855" s="778"/>
      <c r="AO1855" s="778"/>
      <c r="AP1855" s="778"/>
      <c r="AQ1855" s="778"/>
      <c r="AR1855" s="778"/>
      <c r="AS1855" s="778"/>
      <c r="AT1855" s="778"/>
      <c r="AU1855" s="778"/>
      <c r="AV1855" s="778"/>
      <c r="AW1855" s="778"/>
      <c r="AX1855" s="778"/>
      <c r="AY1855" s="778"/>
      <c r="AZ1855" s="778"/>
      <c r="BA1855" s="778"/>
      <c r="BB1855" s="778"/>
      <c r="BC1855" s="778"/>
      <c r="BD1855" s="778"/>
      <c r="BE1855" s="778"/>
      <c r="BF1855" s="778"/>
      <c r="BG1855" s="778"/>
      <c r="BH1855" s="778"/>
      <c r="BI1855" s="778"/>
      <c r="BJ1855" s="778"/>
      <c r="BK1855" s="778"/>
      <c r="BL1855" s="778"/>
      <c r="BM1855" s="778"/>
      <c r="BN1855" s="778"/>
      <c r="BO1855" s="778"/>
      <c r="BP1855" s="778"/>
      <c r="BQ1855" s="778"/>
      <c r="BR1855" s="778"/>
      <c r="BS1855" s="778"/>
      <c r="BT1855" s="778"/>
      <c r="BU1855" s="778"/>
      <c r="BV1855" s="778"/>
      <c r="BW1855" s="778"/>
      <c r="BX1855" s="778"/>
      <c r="BY1855" s="778"/>
      <c r="BZ1855" s="778"/>
      <c r="CA1855" s="778"/>
      <c r="CB1855" s="778"/>
      <c r="CC1855" s="778"/>
      <c r="CD1855" s="778"/>
      <c r="CE1855" s="778"/>
      <c r="CF1855" s="778"/>
      <c r="CG1855" s="778"/>
      <c r="CH1855" s="778"/>
      <c r="CI1855" s="778"/>
      <c r="CJ1855" s="778"/>
      <c r="CK1855" s="778"/>
      <c r="CL1855" s="778"/>
      <c r="CM1855" s="778"/>
      <c r="CN1855" s="778"/>
      <c r="CO1855" s="778"/>
      <c r="CP1855" s="778"/>
      <c r="CQ1855" s="778"/>
      <c r="CR1855" s="778"/>
      <c r="CS1855" s="778"/>
      <c r="CT1855" s="778"/>
      <c r="CU1855" s="778"/>
      <c r="CV1855" s="778"/>
      <c r="CW1855" s="778"/>
      <c r="CX1855" s="778"/>
      <c r="CY1855" s="778"/>
      <c r="CZ1855" s="778"/>
      <c r="DA1855" s="778"/>
      <c r="DB1855" s="778"/>
      <c r="DC1855" s="778"/>
      <c r="DD1855" s="778"/>
      <c r="DE1855" s="778"/>
      <c r="DF1855" s="778"/>
      <c r="DG1855" s="778"/>
      <c r="DH1855" s="778"/>
      <c r="DI1855" s="778"/>
      <c r="DJ1855" s="778"/>
      <c r="DK1855" s="778"/>
      <c r="DL1855" s="778"/>
      <c r="DM1855" s="778"/>
      <c r="DN1855" s="778"/>
      <c r="DO1855" s="778"/>
      <c r="DP1855" s="778"/>
      <c r="DQ1855" s="778"/>
      <c r="DR1855" s="778"/>
      <c r="DS1855" s="778"/>
      <c r="DT1855" s="778"/>
      <c r="DU1855" s="778"/>
      <c r="DV1855" s="778"/>
      <c r="DW1855" s="778"/>
      <c r="DX1855" s="778"/>
      <c r="DY1855" s="778"/>
      <c r="DZ1855" s="778"/>
      <c r="EA1855" s="778"/>
      <c r="EB1855" s="778"/>
      <c r="EC1855" s="778"/>
      <c r="ED1855" s="778"/>
      <c r="EE1855" s="778"/>
      <c r="EF1855" s="778"/>
      <c r="EG1855" s="778"/>
      <c r="EH1855" s="778"/>
      <c r="EI1855" s="778"/>
      <c r="EJ1855" s="778"/>
      <c r="EK1855" s="778"/>
      <c r="EL1855" s="778"/>
      <c r="EM1855" s="778"/>
      <c r="EN1855" s="778"/>
      <c r="EO1855" s="778"/>
      <c r="EP1855" s="778"/>
      <c r="EQ1855" s="778"/>
      <c r="ER1855" s="778"/>
      <c r="ES1855" s="778"/>
      <c r="ET1855" s="778"/>
      <c r="EU1855" s="778"/>
      <c r="EV1855" s="778"/>
      <c r="EW1855" s="778"/>
      <c r="EX1855" s="778"/>
      <c r="EY1855" s="778"/>
      <c r="EZ1855" s="778"/>
      <c r="FA1855" s="778"/>
      <c r="FB1855" s="778"/>
      <c r="FC1855" s="778"/>
      <c r="FD1855" s="778"/>
      <c r="FE1855" s="778"/>
      <c r="FF1855" s="778"/>
      <c r="FG1855" s="778"/>
      <c r="FH1855" s="778"/>
      <c r="FI1855" s="778"/>
      <c r="FJ1855" s="778"/>
      <c r="FK1855" s="778"/>
      <c r="FL1855" s="778"/>
      <c r="FM1855" s="778"/>
      <c r="FN1855" s="778"/>
      <c r="FO1855" s="778"/>
      <c r="FP1855" s="778"/>
      <c r="FQ1855" s="778"/>
      <c r="FR1855" s="778"/>
      <c r="FS1855" s="778"/>
      <c r="FT1855" s="778"/>
      <c r="FU1855" s="778"/>
      <c r="FV1855" s="778"/>
      <c r="FW1855" s="778"/>
      <c r="FX1855" s="778"/>
      <c r="FY1855" s="778"/>
      <c r="FZ1855" s="778"/>
      <c r="GA1855" s="778"/>
      <c r="GB1855" s="778"/>
      <c r="GC1855" s="778"/>
      <c r="GD1855" s="778"/>
      <c r="GE1855" s="778"/>
      <c r="GF1855" s="778"/>
      <c r="GG1855" s="778"/>
      <c r="GH1855" s="778"/>
      <c r="GI1855" s="778"/>
      <c r="GJ1855" s="778"/>
      <c r="GK1855" s="778"/>
      <c r="GL1855" s="778"/>
      <c r="GM1855" s="778"/>
      <c r="GN1855" s="778"/>
      <c r="GO1855" s="778"/>
      <c r="GP1855" s="778"/>
      <c r="GQ1855" s="778"/>
      <c r="GR1855" s="778"/>
      <c r="GS1855" s="778"/>
      <c r="GT1855" s="778"/>
      <c r="GU1855" s="778"/>
      <c r="GV1855" s="778"/>
      <c r="GW1855" s="778"/>
      <c r="GX1855" s="778"/>
      <c r="GY1855" s="778"/>
      <c r="GZ1855" s="778"/>
      <c r="HA1855" s="778"/>
      <c r="HB1855" s="778"/>
      <c r="HC1855" s="778"/>
      <c r="HD1855" s="778"/>
      <c r="HE1855" s="778"/>
      <c r="HF1855" s="778"/>
      <c r="HG1855" s="778"/>
      <c r="HH1855" s="778"/>
    </row>
    <row r="1856" spans="1:216" s="782" customFormat="1">
      <c r="A1856" s="779"/>
      <c r="B1856" s="780"/>
      <c r="C1856" s="780"/>
      <c r="D1856" s="780"/>
      <c r="E1856" s="780"/>
      <c r="F1856" s="780"/>
      <c r="G1856" s="780"/>
      <c r="H1856" s="780"/>
      <c r="I1856" s="780"/>
      <c r="J1856" s="780"/>
      <c r="K1856" s="780"/>
      <c r="L1856" s="780"/>
      <c r="M1856" s="780"/>
      <c r="N1856" s="780"/>
      <c r="O1856" s="780"/>
      <c r="P1856" s="780"/>
      <c r="Q1856" s="781"/>
      <c r="R1856" s="778"/>
      <c r="S1856" s="778"/>
      <c r="T1856" s="778"/>
      <c r="U1856" s="778"/>
      <c r="V1856" s="778"/>
      <c r="W1856" s="778"/>
      <c r="X1856" s="778"/>
      <c r="Y1856" s="778"/>
      <c r="Z1856" s="778"/>
      <c r="AA1856" s="778"/>
      <c r="AB1856" s="778"/>
      <c r="AC1856" s="778"/>
      <c r="AD1856" s="778"/>
      <c r="AE1856" s="778"/>
      <c r="AF1856" s="778"/>
      <c r="AG1856" s="778"/>
      <c r="AH1856" s="778"/>
      <c r="AI1856" s="778"/>
      <c r="AJ1856" s="778"/>
      <c r="AK1856" s="778"/>
      <c r="AL1856" s="778"/>
      <c r="AM1856" s="778"/>
      <c r="AN1856" s="778"/>
      <c r="AO1856" s="778"/>
      <c r="AP1856" s="778"/>
      <c r="AQ1856" s="778"/>
      <c r="AR1856" s="778"/>
      <c r="AS1856" s="778"/>
      <c r="AT1856" s="778"/>
      <c r="AU1856" s="778"/>
      <c r="AV1856" s="778"/>
      <c r="AW1856" s="778"/>
      <c r="AX1856" s="778"/>
      <c r="AY1856" s="778"/>
      <c r="AZ1856" s="778"/>
      <c r="BA1856" s="778"/>
      <c r="BB1856" s="778"/>
      <c r="BC1856" s="778"/>
      <c r="BD1856" s="778"/>
      <c r="BE1856" s="778"/>
      <c r="BF1856" s="778"/>
      <c r="BG1856" s="778"/>
      <c r="BH1856" s="778"/>
      <c r="BI1856" s="778"/>
      <c r="BJ1856" s="778"/>
      <c r="BK1856" s="778"/>
      <c r="BL1856" s="778"/>
      <c r="BM1856" s="778"/>
      <c r="BN1856" s="778"/>
      <c r="BO1856" s="778"/>
      <c r="BP1856" s="778"/>
      <c r="BQ1856" s="778"/>
      <c r="BR1856" s="778"/>
      <c r="BS1856" s="778"/>
      <c r="BT1856" s="778"/>
      <c r="BU1856" s="778"/>
      <c r="BV1856" s="778"/>
      <c r="BW1856" s="778"/>
      <c r="BX1856" s="778"/>
      <c r="BY1856" s="778"/>
      <c r="BZ1856" s="778"/>
      <c r="CA1856" s="778"/>
      <c r="CB1856" s="778"/>
      <c r="CC1856" s="778"/>
      <c r="CD1856" s="778"/>
      <c r="CE1856" s="778"/>
      <c r="CF1856" s="778"/>
      <c r="CG1856" s="778"/>
      <c r="CH1856" s="778"/>
      <c r="CI1856" s="778"/>
      <c r="CJ1856" s="778"/>
      <c r="CK1856" s="778"/>
      <c r="CL1856" s="778"/>
      <c r="CM1856" s="778"/>
      <c r="CN1856" s="778"/>
      <c r="CO1856" s="778"/>
      <c r="CP1856" s="778"/>
      <c r="CQ1856" s="778"/>
      <c r="CR1856" s="778"/>
      <c r="CS1856" s="778"/>
      <c r="CT1856" s="778"/>
      <c r="CU1856" s="778"/>
      <c r="CV1856" s="778"/>
      <c r="CW1856" s="778"/>
      <c r="CX1856" s="778"/>
      <c r="CY1856" s="778"/>
      <c r="CZ1856" s="778"/>
      <c r="DA1856" s="778"/>
      <c r="DB1856" s="778"/>
      <c r="DC1856" s="778"/>
      <c r="DD1856" s="778"/>
      <c r="DE1856" s="778"/>
      <c r="DF1856" s="778"/>
      <c r="DG1856" s="778"/>
      <c r="DH1856" s="778"/>
      <c r="DI1856" s="778"/>
      <c r="DJ1856" s="778"/>
      <c r="DK1856" s="778"/>
      <c r="DL1856" s="778"/>
      <c r="DM1856" s="778"/>
      <c r="DN1856" s="778"/>
      <c r="DO1856" s="778"/>
      <c r="DP1856" s="778"/>
      <c r="DQ1856" s="778"/>
      <c r="DR1856" s="778"/>
      <c r="DS1856" s="778"/>
      <c r="DT1856" s="778"/>
      <c r="DU1856" s="778"/>
      <c r="DV1856" s="778"/>
      <c r="DW1856" s="778"/>
      <c r="DX1856" s="778"/>
      <c r="DY1856" s="778"/>
      <c r="DZ1856" s="778"/>
      <c r="EA1856" s="778"/>
      <c r="EB1856" s="778"/>
      <c r="EC1856" s="778"/>
      <c r="ED1856" s="778"/>
      <c r="EE1856" s="778"/>
      <c r="EF1856" s="778"/>
      <c r="EG1856" s="778"/>
      <c r="EH1856" s="778"/>
      <c r="EI1856" s="778"/>
      <c r="EJ1856" s="778"/>
      <c r="EK1856" s="778"/>
      <c r="EL1856" s="778"/>
      <c r="EM1856" s="778"/>
      <c r="EN1856" s="778"/>
      <c r="EO1856" s="778"/>
      <c r="EP1856" s="778"/>
      <c r="EQ1856" s="778"/>
      <c r="ER1856" s="778"/>
      <c r="ES1856" s="778"/>
      <c r="ET1856" s="778"/>
      <c r="EU1856" s="778"/>
      <c r="EV1856" s="778"/>
      <c r="EW1856" s="778"/>
      <c r="EX1856" s="778"/>
      <c r="EY1856" s="778"/>
      <c r="EZ1856" s="778"/>
      <c r="FA1856" s="778"/>
      <c r="FB1856" s="778"/>
      <c r="FC1856" s="778"/>
      <c r="FD1856" s="778"/>
      <c r="FE1856" s="778"/>
      <c r="FF1856" s="778"/>
      <c r="FG1856" s="778"/>
      <c r="FH1856" s="778"/>
      <c r="FI1856" s="778"/>
      <c r="FJ1856" s="778"/>
      <c r="FK1856" s="778"/>
      <c r="FL1856" s="778"/>
      <c r="FM1856" s="778"/>
      <c r="FN1856" s="778"/>
      <c r="FO1856" s="778"/>
      <c r="FP1856" s="778"/>
      <c r="FQ1856" s="778"/>
      <c r="FR1856" s="778"/>
      <c r="FS1856" s="778"/>
      <c r="FT1856" s="778"/>
      <c r="FU1856" s="778"/>
      <c r="FV1856" s="778"/>
      <c r="FW1856" s="778"/>
      <c r="FX1856" s="778"/>
      <c r="FY1856" s="778"/>
      <c r="FZ1856" s="778"/>
      <c r="GA1856" s="778"/>
      <c r="GB1856" s="778"/>
      <c r="GC1856" s="778"/>
      <c r="GD1856" s="778"/>
      <c r="GE1856" s="778"/>
      <c r="GF1856" s="778"/>
      <c r="GG1856" s="778"/>
      <c r="GH1856" s="778"/>
      <c r="GI1856" s="778"/>
      <c r="GJ1856" s="778"/>
      <c r="GK1856" s="778"/>
      <c r="GL1856" s="778"/>
      <c r="GM1856" s="778"/>
      <c r="GN1856" s="778"/>
      <c r="GO1856" s="778"/>
      <c r="GP1856" s="778"/>
      <c r="GQ1856" s="778"/>
      <c r="GR1856" s="778"/>
      <c r="GS1856" s="778"/>
      <c r="GT1856" s="778"/>
      <c r="GU1856" s="778"/>
      <c r="GV1856" s="778"/>
      <c r="GW1856" s="778"/>
      <c r="GX1856" s="778"/>
      <c r="GY1856" s="778"/>
      <c r="GZ1856" s="778"/>
      <c r="HA1856" s="778"/>
      <c r="HB1856" s="778"/>
      <c r="HC1856" s="778"/>
      <c r="HD1856" s="778"/>
      <c r="HE1856" s="778"/>
      <c r="HF1856" s="778"/>
      <c r="HG1856" s="778"/>
      <c r="HH1856" s="778"/>
    </row>
    <row r="1857" spans="1:216" s="782" customFormat="1">
      <c r="A1857" s="779"/>
      <c r="B1857" s="780"/>
      <c r="C1857" s="780"/>
      <c r="D1857" s="780"/>
      <c r="E1857" s="780"/>
      <c r="F1857" s="780"/>
      <c r="G1857" s="780"/>
      <c r="H1857" s="780"/>
      <c r="I1857" s="780"/>
      <c r="J1857" s="780"/>
      <c r="K1857" s="780"/>
      <c r="L1857" s="780"/>
      <c r="M1857" s="780"/>
      <c r="N1857" s="780"/>
      <c r="O1857" s="780"/>
      <c r="P1857" s="780"/>
      <c r="Q1857" s="781"/>
      <c r="R1857" s="778"/>
      <c r="S1857" s="778"/>
      <c r="T1857" s="778"/>
      <c r="U1857" s="778"/>
      <c r="V1857" s="778"/>
      <c r="W1857" s="778"/>
      <c r="X1857" s="778"/>
      <c r="Y1857" s="778"/>
      <c r="Z1857" s="778"/>
      <c r="AA1857" s="778"/>
      <c r="AB1857" s="778"/>
      <c r="AC1857" s="778"/>
      <c r="AD1857" s="778"/>
      <c r="AE1857" s="778"/>
      <c r="AF1857" s="778"/>
      <c r="AG1857" s="778"/>
      <c r="AH1857" s="778"/>
      <c r="AI1857" s="778"/>
      <c r="AJ1857" s="778"/>
      <c r="AK1857" s="778"/>
      <c r="AL1857" s="778"/>
      <c r="AM1857" s="778"/>
      <c r="AN1857" s="778"/>
      <c r="AO1857" s="778"/>
      <c r="AP1857" s="778"/>
      <c r="AQ1857" s="778"/>
      <c r="AR1857" s="778"/>
      <c r="AS1857" s="778"/>
      <c r="AT1857" s="778"/>
      <c r="AU1857" s="778"/>
      <c r="AV1857" s="778"/>
      <c r="AW1857" s="778"/>
      <c r="AX1857" s="778"/>
      <c r="AY1857" s="778"/>
      <c r="AZ1857" s="778"/>
      <c r="BA1857" s="778"/>
      <c r="BB1857" s="778"/>
      <c r="BC1857" s="778"/>
      <c r="BD1857" s="778"/>
      <c r="BE1857" s="778"/>
      <c r="BF1857" s="778"/>
      <c r="BG1857" s="778"/>
      <c r="BH1857" s="778"/>
      <c r="BI1857" s="778"/>
      <c r="BJ1857" s="778"/>
      <c r="BK1857" s="778"/>
      <c r="BL1857" s="778"/>
      <c r="BM1857" s="778"/>
      <c r="BN1857" s="778"/>
      <c r="BO1857" s="778"/>
      <c r="BP1857" s="778"/>
      <c r="BQ1857" s="778"/>
      <c r="BR1857" s="778"/>
      <c r="BS1857" s="778"/>
      <c r="BT1857" s="778"/>
      <c r="BU1857" s="778"/>
      <c r="BV1857" s="778"/>
      <c r="BW1857" s="778"/>
      <c r="BX1857" s="778"/>
      <c r="BY1857" s="778"/>
      <c r="BZ1857" s="778"/>
      <c r="CA1857" s="778"/>
      <c r="CB1857" s="778"/>
      <c r="CC1857" s="778"/>
      <c r="CD1857" s="778"/>
      <c r="CE1857" s="778"/>
      <c r="CF1857" s="778"/>
      <c r="CG1857" s="778"/>
      <c r="CH1857" s="778"/>
      <c r="CI1857" s="778"/>
      <c r="CJ1857" s="778"/>
      <c r="CK1857" s="778"/>
      <c r="CL1857" s="778"/>
      <c r="CM1857" s="778"/>
      <c r="CN1857" s="778"/>
      <c r="CO1857" s="778"/>
      <c r="CP1857" s="778"/>
      <c r="CQ1857" s="778"/>
      <c r="CR1857" s="778"/>
      <c r="CS1857" s="778"/>
      <c r="CT1857" s="778"/>
      <c r="CU1857" s="778"/>
      <c r="CV1857" s="778"/>
      <c r="CW1857" s="778"/>
      <c r="CX1857" s="778"/>
      <c r="CY1857" s="778"/>
      <c r="CZ1857" s="778"/>
      <c r="DA1857" s="778"/>
      <c r="DB1857" s="778"/>
      <c r="DC1857" s="778"/>
      <c r="DD1857" s="778"/>
      <c r="DE1857" s="778"/>
      <c r="DF1857" s="778"/>
      <c r="DG1857" s="778"/>
      <c r="DH1857" s="778"/>
      <c r="DI1857" s="778"/>
      <c r="DJ1857" s="778"/>
      <c r="DK1857" s="778"/>
      <c r="DL1857" s="778"/>
      <c r="DM1857" s="778"/>
      <c r="DN1857" s="778"/>
      <c r="DO1857" s="778"/>
      <c r="DP1857" s="778"/>
      <c r="DQ1857" s="778"/>
      <c r="DR1857" s="778"/>
      <c r="DS1857" s="778"/>
      <c r="DT1857" s="778"/>
      <c r="DU1857" s="778"/>
      <c r="DV1857" s="778"/>
      <c r="DW1857" s="778"/>
      <c r="DX1857" s="778"/>
      <c r="DY1857" s="778"/>
      <c r="DZ1857" s="778"/>
      <c r="EA1857" s="778"/>
      <c r="EB1857" s="778"/>
      <c r="EC1857" s="778"/>
      <c r="ED1857" s="778"/>
      <c r="EE1857" s="778"/>
      <c r="EF1857" s="778"/>
      <c r="EG1857" s="778"/>
      <c r="EH1857" s="778"/>
      <c r="EI1857" s="778"/>
      <c r="EJ1857" s="778"/>
      <c r="EK1857" s="778"/>
      <c r="EL1857" s="778"/>
      <c r="EM1857" s="778"/>
      <c r="EN1857" s="778"/>
      <c r="EO1857" s="778"/>
      <c r="EP1857" s="778"/>
      <c r="EQ1857" s="778"/>
      <c r="ER1857" s="778"/>
      <c r="ES1857" s="778"/>
      <c r="ET1857" s="778"/>
      <c r="EU1857" s="778"/>
      <c r="EV1857" s="778"/>
      <c r="EW1857" s="778"/>
      <c r="EX1857" s="778"/>
      <c r="EY1857" s="778"/>
      <c r="EZ1857" s="778"/>
      <c r="FA1857" s="778"/>
      <c r="FB1857" s="778"/>
      <c r="FC1857" s="778"/>
      <c r="FD1857" s="778"/>
      <c r="FE1857" s="778"/>
      <c r="FF1857" s="778"/>
      <c r="FG1857" s="778"/>
      <c r="FH1857" s="778"/>
      <c r="FI1857" s="778"/>
      <c r="FJ1857" s="778"/>
      <c r="FK1857" s="778"/>
      <c r="FL1857" s="778"/>
      <c r="FM1857" s="778"/>
      <c r="FN1857" s="778"/>
      <c r="FO1857" s="778"/>
      <c r="FP1857" s="778"/>
      <c r="FQ1857" s="778"/>
      <c r="FR1857" s="778"/>
      <c r="FS1857" s="778"/>
      <c r="FT1857" s="778"/>
      <c r="FU1857" s="778"/>
      <c r="FV1857" s="778"/>
      <c r="FW1857" s="778"/>
      <c r="FX1857" s="778"/>
      <c r="FY1857" s="778"/>
      <c r="FZ1857" s="778"/>
      <c r="GA1857" s="778"/>
      <c r="GB1857" s="778"/>
      <c r="GC1857" s="778"/>
      <c r="GD1857" s="778"/>
      <c r="GE1857" s="778"/>
      <c r="GF1857" s="778"/>
      <c r="GG1857" s="778"/>
      <c r="GH1857" s="778"/>
      <c r="GI1857" s="778"/>
      <c r="GJ1857" s="778"/>
      <c r="GK1857" s="778"/>
      <c r="GL1857" s="778"/>
      <c r="GM1857" s="778"/>
      <c r="GN1857" s="778"/>
      <c r="GO1857" s="778"/>
      <c r="GP1857" s="778"/>
      <c r="GQ1857" s="778"/>
      <c r="GR1857" s="778"/>
      <c r="GS1857" s="778"/>
      <c r="GT1857" s="778"/>
      <c r="GU1857" s="778"/>
      <c r="GV1857" s="778"/>
      <c r="GW1857" s="778"/>
      <c r="GX1857" s="778"/>
      <c r="GY1857" s="778"/>
      <c r="GZ1857" s="778"/>
      <c r="HA1857" s="778"/>
      <c r="HB1857" s="778"/>
      <c r="HC1857" s="778"/>
      <c r="HD1857" s="778"/>
      <c r="HE1857" s="778"/>
      <c r="HF1857" s="778"/>
      <c r="HG1857" s="778"/>
      <c r="HH1857" s="778"/>
    </row>
    <row r="1858" spans="1:216" s="782" customFormat="1">
      <c r="A1858" s="779"/>
      <c r="B1858" s="780"/>
      <c r="C1858" s="780"/>
      <c r="D1858" s="780"/>
      <c r="E1858" s="780"/>
      <c r="F1858" s="780"/>
      <c r="G1858" s="780"/>
      <c r="H1858" s="780"/>
      <c r="I1858" s="780"/>
      <c r="J1858" s="780"/>
      <c r="K1858" s="780"/>
      <c r="L1858" s="780"/>
      <c r="M1858" s="780"/>
      <c r="N1858" s="780"/>
      <c r="O1858" s="780"/>
      <c r="P1858" s="780"/>
      <c r="Q1858" s="781"/>
      <c r="R1858" s="778"/>
      <c r="S1858" s="778"/>
      <c r="T1858" s="778"/>
      <c r="U1858" s="778"/>
      <c r="V1858" s="778"/>
      <c r="W1858" s="778"/>
      <c r="X1858" s="778"/>
      <c r="Y1858" s="778"/>
      <c r="Z1858" s="778"/>
      <c r="AA1858" s="778"/>
      <c r="AB1858" s="778"/>
      <c r="AC1858" s="778"/>
      <c r="AD1858" s="778"/>
      <c r="AE1858" s="778"/>
      <c r="AF1858" s="778"/>
      <c r="AG1858" s="778"/>
      <c r="AH1858" s="778"/>
      <c r="AI1858" s="778"/>
      <c r="AJ1858" s="778"/>
      <c r="AK1858" s="778"/>
      <c r="AL1858" s="778"/>
      <c r="AM1858" s="778"/>
      <c r="AN1858" s="778"/>
      <c r="AO1858" s="778"/>
      <c r="AP1858" s="778"/>
      <c r="AQ1858" s="778"/>
      <c r="AR1858" s="778"/>
      <c r="AS1858" s="778"/>
      <c r="AT1858" s="778"/>
      <c r="AU1858" s="778"/>
      <c r="AV1858" s="778"/>
      <c r="AW1858" s="778"/>
      <c r="AX1858" s="778"/>
      <c r="AY1858" s="778"/>
      <c r="AZ1858" s="778"/>
      <c r="BA1858" s="778"/>
      <c r="BB1858" s="778"/>
      <c r="BC1858" s="778"/>
      <c r="BD1858" s="778"/>
      <c r="BE1858" s="778"/>
      <c r="BF1858" s="778"/>
      <c r="BG1858" s="778"/>
      <c r="BH1858" s="778"/>
      <c r="BI1858" s="778"/>
      <c r="BJ1858" s="778"/>
      <c r="BK1858" s="778"/>
      <c r="BL1858" s="778"/>
      <c r="BM1858" s="778"/>
      <c r="BN1858" s="778"/>
      <c r="BO1858" s="778"/>
      <c r="BP1858" s="778"/>
      <c r="BQ1858" s="778"/>
      <c r="BR1858" s="778"/>
      <c r="BS1858" s="778"/>
      <c r="BT1858" s="778"/>
      <c r="BU1858" s="778"/>
      <c r="BV1858" s="778"/>
      <c r="BW1858" s="778"/>
      <c r="BX1858" s="778"/>
      <c r="BY1858" s="778"/>
      <c r="BZ1858" s="778"/>
      <c r="CA1858" s="778"/>
      <c r="CB1858" s="778"/>
      <c r="CC1858" s="778"/>
      <c r="CD1858" s="778"/>
      <c r="CE1858" s="778"/>
      <c r="CF1858" s="778"/>
      <c r="CG1858" s="778"/>
      <c r="CH1858" s="778"/>
      <c r="CI1858" s="778"/>
      <c r="CJ1858" s="778"/>
      <c r="CK1858" s="778"/>
      <c r="CL1858" s="778"/>
      <c r="CM1858" s="778"/>
      <c r="CN1858" s="778"/>
      <c r="CO1858" s="778"/>
      <c r="CP1858" s="778"/>
      <c r="CQ1858" s="778"/>
      <c r="CR1858" s="778"/>
      <c r="CS1858" s="778"/>
      <c r="CT1858" s="778"/>
      <c r="CU1858" s="778"/>
      <c r="CV1858" s="778"/>
      <c r="CW1858" s="778"/>
      <c r="CX1858" s="778"/>
      <c r="CY1858" s="778"/>
      <c r="CZ1858" s="778"/>
      <c r="DA1858" s="778"/>
      <c r="DB1858" s="778"/>
      <c r="DC1858" s="778"/>
      <c r="DD1858" s="778"/>
      <c r="DE1858" s="778"/>
      <c r="DF1858" s="778"/>
      <c r="DG1858" s="778"/>
      <c r="DH1858" s="778"/>
      <c r="DI1858" s="778"/>
      <c r="DJ1858" s="778"/>
      <c r="DK1858" s="778"/>
      <c r="DL1858" s="778"/>
      <c r="DM1858" s="778"/>
      <c r="DN1858" s="778"/>
      <c r="DO1858" s="778"/>
      <c r="DP1858" s="778"/>
      <c r="DQ1858" s="778"/>
      <c r="DR1858" s="778"/>
      <c r="DS1858" s="778"/>
      <c r="DT1858" s="778"/>
      <c r="DU1858" s="778"/>
      <c r="DV1858" s="778"/>
      <c r="DW1858" s="778"/>
      <c r="DX1858" s="778"/>
      <c r="DY1858" s="778"/>
      <c r="DZ1858" s="778"/>
      <c r="EA1858" s="778"/>
      <c r="EB1858" s="778"/>
      <c r="EC1858" s="778"/>
      <c r="ED1858" s="778"/>
      <c r="EE1858" s="778"/>
      <c r="EF1858" s="778"/>
      <c r="EG1858" s="778"/>
      <c r="EH1858" s="778"/>
      <c r="EI1858" s="778"/>
      <c r="EJ1858" s="778"/>
      <c r="EK1858" s="778"/>
      <c r="EL1858" s="778"/>
      <c r="EM1858" s="778"/>
      <c r="EN1858" s="778"/>
      <c r="EO1858" s="778"/>
      <c r="EP1858" s="778"/>
      <c r="EQ1858" s="778"/>
      <c r="ER1858" s="778"/>
      <c r="ES1858" s="778"/>
      <c r="ET1858" s="778"/>
      <c r="EU1858" s="778"/>
      <c r="EV1858" s="778"/>
      <c r="EW1858" s="778"/>
      <c r="EX1858" s="778"/>
      <c r="EY1858" s="778"/>
      <c r="EZ1858" s="778"/>
      <c r="FA1858" s="778"/>
      <c r="FB1858" s="778"/>
      <c r="FC1858" s="778"/>
      <c r="FD1858" s="778"/>
      <c r="FE1858" s="778"/>
      <c r="FF1858" s="778"/>
      <c r="FG1858" s="778"/>
      <c r="FH1858" s="778"/>
      <c r="FI1858" s="778"/>
      <c r="FJ1858" s="778"/>
      <c r="FK1858" s="778"/>
      <c r="FL1858" s="778"/>
      <c r="FM1858" s="778"/>
      <c r="FN1858" s="778"/>
      <c r="FO1858" s="778"/>
      <c r="FP1858" s="778"/>
      <c r="FQ1858" s="778"/>
      <c r="FR1858" s="778"/>
      <c r="FS1858" s="778"/>
      <c r="FT1858" s="778"/>
      <c r="FU1858" s="778"/>
      <c r="FV1858" s="778"/>
      <c r="FW1858" s="778"/>
      <c r="FX1858" s="778"/>
      <c r="FY1858" s="778"/>
      <c r="FZ1858" s="778"/>
      <c r="GA1858" s="778"/>
      <c r="GB1858" s="778"/>
      <c r="GC1858" s="778"/>
      <c r="GD1858" s="778"/>
      <c r="GE1858" s="778"/>
      <c r="GF1858" s="778"/>
      <c r="GG1858" s="778"/>
      <c r="GH1858" s="778"/>
      <c r="GI1858" s="778"/>
      <c r="GJ1858" s="778"/>
      <c r="GK1858" s="778"/>
      <c r="GL1858" s="778"/>
      <c r="GM1858" s="778"/>
      <c r="GN1858" s="778"/>
      <c r="GO1858" s="778"/>
      <c r="GP1858" s="778"/>
      <c r="GQ1858" s="778"/>
      <c r="GR1858" s="778"/>
      <c r="GS1858" s="778"/>
      <c r="GT1858" s="778"/>
      <c r="GU1858" s="778"/>
      <c r="GV1858" s="778"/>
      <c r="GW1858" s="778"/>
      <c r="GX1858" s="778"/>
      <c r="GY1858" s="778"/>
      <c r="GZ1858" s="778"/>
      <c r="HA1858" s="778"/>
      <c r="HB1858" s="778"/>
      <c r="HC1858" s="778"/>
      <c r="HD1858" s="778"/>
      <c r="HE1858" s="778"/>
      <c r="HF1858" s="778"/>
      <c r="HG1858" s="778"/>
      <c r="HH1858" s="778"/>
    </row>
    <row r="1859" spans="1:216" s="782" customFormat="1">
      <c r="A1859" s="779"/>
      <c r="B1859" s="780"/>
      <c r="C1859" s="780"/>
      <c r="D1859" s="780"/>
      <c r="E1859" s="780"/>
      <c r="F1859" s="780"/>
      <c r="G1859" s="780"/>
      <c r="H1859" s="780"/>
      <c r="I1859" s="780"/>
      <c r="J1859" s="780"/>
      <c r="K1859" s="780"/>
      <c r="L1859" s="780"/>
      <c r="M1859" s="780"/>
      <c r="N1859" s="780"/>
      <c r="O1859" s="780"/>
      <c r="P1859" s="780"/>
      <c r="Q1859" s="781"/>
      <c r="R1859" s="778"/>
      <c r="S1859" s="778"/>
      <c r="T1859" s="778"/>
      <c r="U1859" s="778"/>
      <c r="V1859" s="778"/>
      <c r="W1859" s="778"/>
      <c r="X1859" s="778"/>
      <c r="Y1859" s="778"/>
      <c r="Z1859" s="778"/>
      <c r="AA1859" s="778"/>
      <c r="AB1859" s="778"/>
      <c r="AC1859" s="778"/>
      <c r="AD1859" s="778"/>
      <c r="AE1859" s="778"/>
      <c r="AF1859" s="778"/>
      <c r="AG1859" s="778"/>
      <c r="AH1859" s="778"/>
      <c r="AI1859" s="778"/>
      <c r="AJ1859" s="778"/>
      <c r="AK1859" s="778"/>
      <c r="AL1859" s="778"/>
      <c r="AM1859" s="778"/>
      <c r="AN1859" s="778"/>
      <c r="AO1859" s="778"/>
      <c r="AP1859" s="778"/>
      <c r="AQ1859" s="778"/>
      <c r="AR1859" s="778"/>
      <c r="AS1859" s="778"/>
      <c r="AT1859" s="778"/>
      <c r="AU1859" s="778"/>
      <c r="AV1859" s="778"/>
      <c r="AW1859" s="778"/>
      <c r="AX1859" s="778"/>
      <c r="AY1859" s="778"/>
      <c r="AZ1859" s="778"/>
      <c r="BA1859" s="778"/>
      <c r="BB1859" s="778"/>
      <c r="BC1859" s="778"/>
      <c r="BD1859" s="778"/>
      <c r="BE1859" s="778"/>
      <c r="BF1859" s="778"/>
      <c r="BG1859" s="778"/>
      <c r="BH1859" s="778"/>
      <c r="BI1859" s="778"/>
      <c r="BJ1859" s="778"/>
      <c r="BK1859" s="778"/>
      <c r="BL1859" s="778"/>
      <c r="BM1859" s="778"/>
      <c r="BN1859" s="778"/>
      <c r="BO1859" s="778"/>
      <c r="BP1859" s="778"/>
      <c r="BQ1859" s="778"/>
      <c r="BR1859" s="778"/>
      <c r="BS1859" s="778"/>
      <c r="BT1859" s="778"/>
      <c r="BU1859" s="778"/>
      <c r="BV1859" s="778"/>
      <c r="BW1859" s="778"/>
      <c r="BX1859" s="778"/>
      <c r="BY1859" s="778"/>
      <c r="BZ1859" s="778"/>
      <c r="CA1859" s="778"/>
      <c r="CB1859" s="778"/>
      <c r="CC1859" s="778"/>
      <c r="CD1859" s="778"/>
      <c r="CE1859" s="778"/>
      <c r="CF1859" s="778"/>
      <c r="CG1859" s="778"/>
      <c r="CH1859" s="778"/>
      <c r="CI1859" s="778"/>
      <c r="CJ1859" s="778"/>
      <c r="CK1859" s="778"/>
      <c r="CL1859" s="778"/>
      <c r="CM1859" s="778"/>
      <c r="CN1859" s="778"/>
      <c r="CO1859" s="778"/>
      <c r="CP1859" s="778"/>
      <c r="CQ1859" s="778"/>
      <c r="CR1859" s="778"/>
      <c r="CS1859" s="778"/>
      <c r="CT1859" s="778"/>
      <c r="CU1859" s="778"/>
      <c r="CV1859" s="778"/>
      <c r="CW1859" s="778"/>
      <c r="CX1859" s="778"/>
      <c r="CY1859" s="778"/>
      <c r="CZ1859" s="778"/>
      <c r="DA1859" s="778"/>
      <c r="DB1859" s="778"/>
      <c r="DC1859" s="778"/>
      <c r="DD1859" s="778"/>
      <c r="DE1859" s="778"/>
      <c r="DF1859" s="778"/>
      <c r="DG1859" s="778"/>
      <c r="DH1859" s="778"/>
      <c r="DI1859" s="778"/>
      <c r="DJ1859" s="778"/>
      <c r="DK1859" s="778"/>
      <c r="DL1859" s="778"/>
      <c r="DM1859" s="778"/>
      <c r="DN1859" s="778"/>
      <c r="DO1859" s="778"/>
      <c r="DP1859" s="778"/>
      <c r="DQ1859" s="778"/>
      <c r="DR1859" s="778"/>
      <c r="DS1859" s="778"/>
      <c r="DT1859" s="778"/>
      <c r="DU1859" s="778"/>
      <c r="DV1859" s="778"/>
      <c r="DW1859" s="778"/>
      <c r="DX1859" s="778"/>
      <c r="DY1859" s="778"/>
      <c r="DZ1859" s="778"/>
      <c r="EA1859" s="778"/>
      <c r="EB1859" s="778"/>
      <c r="EC1859" s="778"/>
      <c r="ED1859" s="778"/>
      <c r="EE1859" s="778"/>
      <c r="EF1859" s="778"/>
      <c r="EG1859" s="778"/>
      <c r="EH1859" s="778"/>
      <c r="EI1859" s="778"/>
      <c r="EJ1859" s="778"/>
      <c r="EK1859" s="778"/>
      <c r="EL1859" s="778"/>
      <c r="EM1859" s="778"/>
      <c r="EN1859" s="778"/>
      <c r="EO1859" s="778"/>
      <c r="EP1859" s="778"/>
      <c r="EQ1859" s="778"/>
      <c r="ER1859" s="778"/>
      <c r="ES1859" s="778"/>
      <c r="ET1859" s="778"/>
      <c r="EU1859" s="778"/>
      <c r="EV1859" s="778"/>
      <c r="EW1859" s="778"/>
      <c r="EX1859" s="778"/>
      <c r="EY1859" s="778"/>
      <c r="EZ1859" s="778"/>
      <c r="FA1859" s="778"/>
      <c r="FB1859" s="778"/>
      <c r="FC1859" s="778"/>
      <c r="FD1859" s="778"/>
      <c r="FE1859" s="778"/>
      <c r="FF1859" s="778"/>
      <c r="FG1859" s="778"/>
      <c r="FH1859" s="778"/>
      <c r="FI1859" s="778"/>
      <c r="FJ1859" s="778"/>
      <c r="FK1859" s="778"/>
      <c r="FL1859" s="778"/>
      <c r="FM1859" s="778"/>
      <c r="FN1859" s="778"/>
      <c r="FO1859" s="778"/>
      <c r="FP1859" s="778"/>
      <c r="FQ1859" s="778"/>
      <c r="FR1859" s="778"/>
      <c r="FS1859" s="778"/>
      <c r="FT1859" s="778"/>
      <c r="FU1859" s="778"/>
      <c r="FV1859" s="778"/>
      <c r="FW1859" s="778"/>
      <c r="FX1859" s="778"/>
      <c r="FY1859" s="778"/>
      <c r="FZ1859" s="778"/>
      <c r="GA1859" s="778"/>
      <c r="GB1859" s="778"/>
      <c r="GC1859" s="778"/>
      <c r="GD1859" s="778"/>
      <c r="GE1859" s="778"/>
      <c r="GF1859" s="778"/>
      <c r="GG1859" s="778"/>
      <c r="GH1859" s="778"/>
      <c r="GI1859" s="778"/>
      <c r="GJ1859" s="778"/>
      <c r="GK1859" s="778"/>
      <c r="GL1859" s="778"/>
      <c r="GM1859" s="778"/>
      <c r="GN1859" s="778"/>
      <c r="GO1859" s="778"/>
      <c r="GP1859" s="778"/>
      <c r="GQ1859" s="778"/>
      <c r="GR1859" s="778"/>
      <c r="GS1859" s="778"/>
      <c r="GT1859" s="778"/>
      <c r="GU1859" s="778"/>
      <c r="GV1859" s="778"/>
      <c r="GW1859" s="778"/>
      <c r="GX1859" s="778"/>
      <c r="GY1859" s="778"/>
      <c r="GZ1859" s="778"/>
      <c r="HA1859" s="778"/>
      <c r="HB1859" s="778"/>
      <c r="HC1859" s="778"/>
      <c r="HD1859" s="778"/>
      <c r="HE1859" s="778"/>
      <c r="HF1859" s="778"/>
      <c r="HG1859" s="778"/>
      <c r="HH1859" s="778"/>
    </row>
    <row r="1860" spans="1:216" s="782" customFormat="1">
      <c r="A1860" s="779"/>
      <c r="B1860" s="780"/>
      <c r="C1860" s="780"/>
      <c r="D1860" s="780"/>
      <c r="E1860" s="780"/>
      <c r="F1860" s="780"/>
      <c r="G1860" s="780"/>
      <c r="H1860" s="780"/>
      <c r="I1860" s="780"/>
      <c r="J1860" s="780"/>
      <c r="K1860" s="780"/>
      <c r="L1860" s="780"/>
      <c r="M1860" s="780"/>
      <c r="N1860" s="780"/>
      <c r="O1860" s="780"/>
      <c r="P1860" s="780"/>
      <c r="Q1860" s="781"/>
      <c r="R1860" s="778"/>
      <c r="S1860" s="778"/>
      <c r="T1860" s="778"/>
      <c r="U1860" s="778"/>
      <c r="V1860" s="778"/>
      <c r="W1860" s="778"/>
      <c r="X1860" s="778"/>
      <c r="Y1860" s="778"/>
      <c r="Z1860" s="778"/>
      <c r="AA1860" s="778"/>
      <c r="AB1860" s="778"/>
      <c r="AC1860" s="778"/>
      <c r="AD1860" s="778"/>
      <c r="AE1860" s="778"/>
      <c r="AF1860" s="778"/>
      <c r="AG1860" s="778"/>
      <c r="AH1860" s="778"/>
      <c r="AI1860" s="778"/>
      <c r="AJ1860" s="778"/>
      <c r="AK1860" s="778"/>
      <c r="AL1860" s="778"/>
      <c r="AM1860" s="778"/>
      <c r="AN1860" s="778"/>
      <c r="AO1860" s="778"/>
      <c r="AP1860" s="778"/>
      <c r="AQ1860" s="778"/>
      <c r="AR1860" s="778"/>
      <c r="AS1860" s="778"/>
      <c r="AT1860" s="778"/>
      <c r="AU1860" s="778"/>
      <c r="AV1860" s="778"/>
      <c r="AW1860" s="778"/>
      <c r="AX1860" s="778"/>
      <c r="AY1860" s="778"/>
      <c r="AZ1860" s="778"/>
      <c r="BA1860" s="778"/>
      <c r="BB1860" s="778"/>
      <c r="BC1860" s="778"/>
      <c r="BD1860" s="778"/>
      <c r="BE1860" s="778"/>
      <c r="BF1860" s="778"/>
      <c r="BG1860" s="778"/>
      <c r="BH1860" s="778"/>
      <c r="BI1860" s="778"/>
      <c r="BJ1860" s="778"/>
      <c r="BK1860" s="778"/>
      <c r="BL1860" s="778"/>
      <c r="BM1860" s="778"/>
      <c r="BN1860" s="778"/>
      <c r="BO1860" s="778"/>
      <c r="BP1860" s="778"/>
      <c r="BQ1860" s="778"/>
      <c r="BR1860" s="778"/>
      <c r="BS1860" s="778"/>
      <c r="BT1860" s="778"/>
      <c r="BU1860" s="778"/>
      <c r="BV1860" s="778"/>
      <c r="BW1860" s="778"/>
      <c r="BX1860" s="778"/>
      <c r="BY1860" s="778"/>
      <c r="BZ1860" s="778"/>
      <c r="CA1860" s="778"/>
      <c r="CB1860" s="778"/>
      <c r="CC1860" s="778"/>
      <c r="CD1860" s="778"/>
      <c r="CE1860" s="778"/>
      <c r="CF1860" s="778"/>
      <c r="CG1860" s="778"/>
      <c r="CH1860" s="778"/>
      <c r="CI1860" s="778"/>
      <c r="CJ1860" s="778"/>
      <c r="CK1860" s="778"/>
      <c r="CL1860" s="778"/>
      <c r="CM1860" s="778"/>
      <c r="CN1860" s="778"/>
      <c r="CO1860" s="778"/>
      <c r="CP1860" s="778"/>
      <c r="CQ1860" s="778"/>
      <c r="CR1860" s="778"/>
      <c r="CS1860" s="778"/>
      <c r="CT1860" s="778"/>
      <c r="CU1860" s="778"/>
      <c r="CV1860" s="778"/>
      <c r="CW1860" s="778"/>
      <c r="CX1860" s="778"/>
      <c r="CY1860" s="778"/>
      <c r="CZ1860" s="778"/>
      <c r="DA1860" s="778"/>
      <c r="DB1860" s="778"/>
      <c r="DC1860" s="778"/>
      <c r="DD1860" s="778"/>
      <c r="DE1860" s="778"/>
      <c r="DF1860" s="778"/>
      <c r="DG1860" s="778"/>
      <c r="DH1860" s="778"/>
      <c r="DI1860" s="778"/>
      <c r="DJ1860" s="778"/>
      <c r="DK1860" s="778"/>
      <c r="DL1860" s="778"/>
      <c r="DM1860" s="778"/>
      <c r="DN1860" s="778"/>
      <c r="DO1860" s="778"/>
      <c r="DP1860" s="778"/>
      <c r="DQ1860" s="778"/>
      <c r="DR1860" s="778"/>
      <c r="DS1860" s="778"/>
      <c r="DT1860" s="778"/>
      <c r="DU1860" s="778"/>
      <c r="DV1860" s="778"/>
      <c r="DW1860" s="778"/>
      <c r="DX1860" s="778"/>
      <c r="DY1860" s="778"/>
      <c r="DZ1860" s="778"/>
      <c r="EA1860" s="778"/>
      <c r="EB1860" s="778"/>
      <c r="EC1860" s="778"/>
      <c r="ED1860" s="778"/>
      <c r="EE1860" s="778"/>
      <c r="EF1860" s="778"/>
      <c r="EG1860" s="778"/>
      <c r="EH1860" s="778"/>
      <c r="EI1860" s="778"/>
      <c r="EJ1860" s="778"/>
      <c r="EK1860" s="778"/>
      <c r="EL1860" s="778"/>
      <c r="EM1860" s="778"/>
      <c r="EN1860" s="778"/>
      <c r="EO1860" s="778"/>
      <c r="EP1860" s="778"/>
      <c r="EQ1860" s="778"/>
      <c r="ER1860" s="778"/>
      <c r="ES1860" s="778"/>
      <c r="ET1860" s="778"/>
      <c r="EU1860" s="778"/>
      <c r="EV1860" s="778"/>
      <c r="EW1860" s="778"/>
      <c r="EX1860" s="778"/>
      <c r="EY1860" s="778"/>
      <c r="EZ1860" s="778"/>
      <c r="FA1860" s="778"/>
      <c r="FB1860" s="778"/>
      <c r="FC1860" s="778"/>
      <c r="FD1860" s="778"/>
      <c r="FE1860" s="778"/>
      <c r="FF1860" s="778"/>
      <c r="FG1860" s="778"/>
      <c r="FH1860" s="778"/>
      <c r="FI1860" s="778"/>
      <c r="FJ1860" s="778"/>
      <c r="FK1860" s="778"/>
      <c r="FL1860" s="778"/>
      <c r="FM1860" s="778"/>
      <c r="FN1860" s="778"/>
      <c r="FO1860" s="778"/>
      <c r="FP1860" s="778"/>
      <c r="FQ1860" s="778"/>
      <c r="FR1860" s="778"/>
      <c r="FS1860" s="778"/>
      <c r="FT1860" s="778"/>
      <c r="FU1860" s="778"/>
      <c r="FV1860" s="778"/>
      <c r="FW1860" s="778"/>
      <c r="FX1860" s="778"/>
      <c r="FY1860" s="778"/>
      <c r="FZ1860" s="778"/>
      <c r="GA1860" s="778"/>
      <c r="GB1860" s="778"/>
      <c r="GC1860" s="778"/>
      <c r="GD1860" s="778"/>
      <c r="GE1860" s="778"/>
      <c r="GF1860" s="778"/>
      <c r="GG1860" s="778"/>
      <c r="GH1860" s="778"/>
      <c r="GI1860" s="778"/>
      <c r="GJ1860" s="778"/>
      <c r="GK1860" s="778"/>
      <c r="GL1860" s="778"/>
      <c r="GM1860" s="778"/>
      <c r="GN1860" s="778"/>
      <c r="GO1860" s="778"/>
      <c r="GP1860" s="778"/>
      <c r="GQ1860" s="778"/>
      <c r="GR1860" s="778"/>
      <c r="GS1860" s="778"/>
      <c r="GT1860" s="778"/>
      <c r="GU1860" s="778"/>
      <c r="GV1860" s="778"/>
      <c r="GW1860" s="778"/>
      <c r="GX1860" s="778"/>
      <c r="GY1860" s="778"/>
      <c r="GZ1860" s="778"/>
      <c r="HA1860" s="778"/>
      <c r="HB1860" s="778"/>
      <c r="HC1860" s="778"/>
      <c r="HD1860" s="778"/>
      <c r="HE1860" s="778"/>
      <c r="HF1860" s="778"/>
      <c r="HG1860" s="778"/>
      <c r="HH1860" s="778"/>
    </row>
    <row r="1861" spans="1:216" s="782" customFormat="1">
      <c r="A1861" s="779"/>
      <c r="B1861" s="780"/>
      <c r="C1861" s="780"/>
      <c r="D1861" s="780"/>
      <c r="E1861" s="780"/>
      <c r="F1861" s="780"/>
      <c r="G1861" s="780"/>
      <c r="H1861" s="780"/>
      <c r="I1861" s="780"/>
      <c r="J1861" s="780"/>
      <c r="K1861" s="780"/>
      <c r="L1861" s="780"/>
      <c r="M1861" s="780"/>
      <c r="N1861" s="780"/>
      <c r="O1861" s="780"/>
      <c r="P1861" s="780"/>
      <c r="Q1861" s="781"/>
      <c r="R1861" s="778"/>
      <c r="S1861" s="778"/>
      <c r="T1861" s="778"/>
      <c r="U1861" s="778"/>
      <c r="V1861" s="778"/>
      <c r="W1861" s="778"/>
      <c r="X1861" s="778"/>
      <c r="Y1861" s="778"/>
      <c r="Z1861" s="778"/>
      <c r="AA1861" s="778"/>
      <c r="AB1861" s="778"/>
      <c r="AC1861" s="778"/>
      <c r="AD1861" s="778"/>
      <c r="AE1861" s="778"/>
      <c r="AF1861" s="778"/>
      <c r="AG1861" s="778"/>
      <c r="AH1861" s="778"/>
      <c r="AI1861" s="778"/>
      <c r="AJ1861" s="778"/>
      <c r="AK1861" s="778"/>
      <c r="AL1861" s="778"/>
      <c r="AM1861" s="778"/>
      <c r="AN1861" s="778"/>
      <c r="AO1861" s="778"/>
      <c r="AP1861" s="778"/>
      <c r="AQ1861" s="778"/>
      <c r="AR1861" s="778"/>
      <c r="AS1861" s="778"/>
      <c r="AT1861" s="778"/>
      <c r="AU1861" s="778"/>
      <c r="AV1861" s="778"/>
      <c r="AW1861" s="778"/>
      <c r="AX1861" s="778"/>
      <c r="AY1861" s="778"/>
      <c r="AZ1861" s="778"/>
      <c r="BA1861" s="778"/>
      <c r="BB1861" s="778"/>
      <c r="BC1861" s="778"/>
      <c r="BD1861" s="778"/>
      <c r="BE1861" s="778"/>
      <c r="BF1861" s="778"/>
      <c r="BG1861" s="778"/>
      <c r="BH1861" s="778"/>
      <c r="BI1861" s="778"/>
      <c r="BJ1861" s="778"/>
      <c r="BK1861" s="778"/>
      <c r="BL1861" s="778"/>
      <c r="BM1861" s="778"/>
      <c r="BN1861" s="778"/>
      <c r="BO1861" s="778"/>
      <c r="BP1861" s="778"/>
      <c r="BQ1861" s="778"/>
      <c r="BR1861" s="778"/>
      <c r="BS1861" s="778"/>
      <c r="BT1861" s="778"/>
      <c r="BU1861" s="778"/>
      <c r="BV1861" s="778"/>
      <c r="BW1861" s="778"/>
      <c r="BX1861" s="778"/>
      <c r="BY1861" s="778"/>
      <c r="BZ1861" s="778"/>
      <c r="CA1861" s="778"/>
      <c r="CB1861" s="778"/>
      <c r="CC1861" s="778"/>
      <c r="CD1861" s="778"/>
      <c r="CE1861" s="778"/>
      <c r="CF1861" s="778"/>
      <c r="CG1861" s="778"/>
      <c r="CH1861" s="778"/>
      <c r="CI1861" s="778"/>
      <c r="CJ1861" s="778"/>
      <c r="CK1861" s="778"/>
      <c r="CL1861" s="778"/>
      <c r="CM1861" s="778"/>
      <c r="CN1861" s="778"/>
      <c r="CO1861" s="778"/>
      <c r="CP1861" s="778"/>
      <c r="CQ1861" s="778"/>
      <c r="CR1861" s="778"/>
      <c r="CS1861" s="778"/>
      <c r="CT1861" s="778"/>
      <c r="CU1861" s="778"/>
      <c r="CV1861" s="778"/>
      <c r="CW1861" s="778"/>
      <c r="CX1861" s="778"/>
      <c r="CY1861" s="778"/>
      <c r="CZ1861" s="778"/>
      <c r="DA1861" s="778"/>
      <c r="DB1861" s="778"/>
      <c r="DC1861" s="778"/>
      <c r="DD1861" s="778"/>
      <c r="DE1861" s="778"/>
      <c r="DF1861" s="778"/>
      <c r="DG1861" s="778"/>
      <c r="DH1861" s="778"/>
      <c r="DI1861" s="778"/>
      <c r="DJ1861" s="778"/>
      <c r="DK1861" s="778"/>
      <c r="DL1861" s="778"/>
      <c r="DM1861" s="778"/>
      <c r="DN1861" s="778"/>
      <c r="DO1861" s="778"/>
      <c r="DP1861" s="778"/>
      <c r="DQ1861" s="778"/>
      <c r="DR1861" s="778"/>
      <c r="DS1861" s="778"/>
      <c r="DT1861" s="778"/>
      <c r="DU1861" s="778"/>
      <c r="DV1861" s="778"/>
      <c r="DW1861" s="778"/>
      <c r="DX1861" s="778"/>
      <c r="DY1861" s="778"/>
      <c r="DZ1861" s="778"/>
      <c r="EA1861" s="778"/>
      <c r="EB1861" s="778"/>
      <c r="EC1861" s="778"/>
      <c r="ED1861" s="778"/>
      <c r="EE1861" s="778"/>
      <c r="EF1861" s="778"/>
      <c r="EG1861" s="778"/>
      <c r="EH1861" s="778"/>
      <c r="EI1861" s="778"/>
      <c r="EJ1861" s="778"/>
      <c r="EK1861" s="778"/>
      <c r="EL1861" s="778"/>
      <c r="EM1861" s="778"/>
      <c r="EN1861" s="778"/>
      <c r="EO1861" s="778"/>
      <c r="EP1861" s="778"/>
      <c r="EQ1861" s="778"/>
      <c r="ER1861" s="778"/>
      <c r="ES1861" s="778"/>
      <c r="ET1861" s="778"/>
      <c r="EU1861" s="778"/>
      <c r="EV1861" s="778"/>
      <c r="EW1861" s="778"/>
      <c r="EX1861" s="778"/>
      <c r="EY1861" s="778"/>
      <c r="EZ1861" s="778"/>
      <c r="FA1861" s="778"/>
      <c r="FB1861" s="778"/>
      <c r="FC1861" s="778"/>
      <c r="FD1861" s="778"/>
      <c r="FE1861" s="778"/>
      <c r="FF1861" s="778"/>
      <c r="FG1861" s="778"/>
      <c r="FH1861" s="778"/>
      <c r="FI1861" s="778"/>
      <c r="FJ1861" s="778"/>
      <c r="FK1861" s="778"/>
      <c r="FL1861" s="778"/>
      <c r="FM1861" s="778"/>
      <c r="FN1861" s="778"/>
      <c r="FO1861" s="778"/>
      <c r="FP1861" s="778"/>
      <c r="FQ1861" s="778"/>
      <c r="FR1861" s="778"/>
      <c r="FS1861" s="778"/>
      <c r="FT1861" s="778"/>
      <c r="FU1861" s="778"/>
      <c r="FV1861" s="778"/>
      <c r="FW1861" s="778"/>
      <c r="FX1861" s="778"/>
      <c r="FY1861" s="778"/>
      <c r="FZ1861" s="778"/>
      <c r="GA1861" s="778"/>
      <c r="GB1861" s="778"/>
      <c r="GC1861" s="778"/>
      <c r="GD1861" s="778"/>
      <c r="GE1861" s="778"/>
      <c r="GF1861" s="778"/>
      <c r="GG1861" s="778"/>
      <c r="GH1861" s="778"/>
      <c r="GI1861" s="778"/>
      <c r="GJ1861" s="778"/>
      <c r="GK1861" s="778"/>
      <c r="GL1861" s="778"/>
      <c r="GM1861" s="778"/>
      <c r="GN1861" s="778"/>
      <c r="GO1861" s="778"/>
      <c r="GP1861" s="778"/>
      <c r="GQ1861" s="778"/>
      <c r="GR1861" s="778"/>
      <c r="GS1861" s="778"/>
      <c r="GT1861" s="778"/>
      <c r="GU1861" s="778"/>
      <c r="GV1861" s="778"/>
      <c r="GW1861" s="778"/>
      <c r="GX1861" s="778"/>
      <c r="GY1861" s="778"/>
      <c r="GZ1861" s="778"/>
      <c r="HA1861" s="778"/>
      <c r="HB1861" s="778"/>
      <c r="HC1861" s="778"/>
      <c r="HD1861" s="778"/>
      <c r="HE1861" s="778"/>
      <c r="HF1861" s="778"/>
      <c r="HG1861" s="778"/>
      <c r="HH1861" s="778"/>
    </row>
    <row r="1862" spans="1:216" s="782" customFormat="1">
      <c r="A1862" s="779"/>
      <c r="B1862" s="780"/>
      <c r="C1862" s="780"/>
      <c r="D1862" s="780"/>
      <c r="E1862" s="780"/>
      <c r="F1862" s="780"/>
      <c r="G1862" s="780"/>
      <c r="H1862" s="780"/>
      <c r="I1862" s="780"/>
      <c r="J1862" s="780"/>
      <c r="K1862" s="780"/>
      <c r="L1862" s="780"/>
      <c r="M1862" s="780"/>
      <c r="N1862" s="780"/>
      <c r="O1862" s="780"/>
      <c r="P1862" s="780"/>
      <c r="Q1862" s="781"/>
      <c r="R1862" s="778"/>
      <c r="S1862" s="778"/>
      <c r="T1862" s="778"/>
      <c r="U1862" s="778"/>
      <c r="V1862" s="778"/>
      <c r="W1862" s="778"/>
      <c r="X1862" s="778"/>
      <c r="Y1862" s="778"/>
      <c r="Z1862" s="778"/>
      <c r="AA1862" s="778"/>
      <c r="AB1862" s="778"/>
      <c r="AC1862" s="778"/>
      <c r="AD1862" s="778"/>
      <c r="AE1862" s="778"/>
      <c r="AF1862" s="778"/>
      <c r="AG1862" s="778"/>
      <c r="AH1862" s="778"/>
      <c r="AI1862" s="778"/>
      <c r="AJ1862" s="778"/>
      <c r="AK1862" s="778"/>
      <c r="AL1862" s="778"/>
      <c r="AM1862" s="778"/>
      <c r="AN1862" s="778"/>
      <c r="AO1862" s="778"/>
      <c r="AP1862" s="778"/>
      <c r="AQ1862" s="778"/>
      <c r="AR1862" s="778"/>
      <c r="AS1862" s="778"/>
      <c r="AT1862" s="778"/>
      <c r="AU1862" s="778"/>
      <c r="AV1862" s="778"/>
      <c r="AW1862" s="778"/>
      <c r="AX1862" s="778"/>
      <c r="AY1862" s="778"/>
      <c r="AZ1862" s="778"/>
      <c r="BA1862" s="778"/>
      <c r="BB1862" s="778"/>
      <c r="BC1862" s="778"/>
      <c r="BD1862" s="778"/>
      <c r="BE1862" s="778"/>
      <c r="BF1862" s="778"/>
      <c r="BG1862" s="778"/>
      <c r="BH1862" s="778"/>
      <c r="BI1862" s="778"/>
      <c r="BJ1862" s="778"/>
      <c r="BK1862" s="778"/>
      <c r="BL1862" s="778"/>
      <c r="BM1862" s="778"/>
      <c r="BN1862" s="778"/>
      <c r="BO1862" s="778"/>
      <c r="BP1862" s="778"/>
      <c r="BQ1862" s="778"/>
      <c r="BR1862" s="778"/>
      <c r="BS1862" s="778"/>
      <c r="BT1862" s="778"/>
      <c r="BU1862" s="778"/>
      <c r="BV1862" s="778"/>
      <c r="BW1862" s="778"/>
      <c r="BX1862" s="778"/>
      <c r="BY1862" s="778"/>
      <c r="BZ1862" s="778"/>
      <c r="CA1862" s="778"/>
      <c r="CB1862" s="778"/>
      <c r="CC1862" s="778"/>
      <c r="CD1862" s="778"/>
      <c r="CE1862" s="778"/>
      <c r="CF1862" s="778"/>
      <c r="CG1862" s="778"/>
      <c r="CH1862" s="778"/>
      <c r="CI1862" s="778"/>
      <c r="CJ1862" s="778"/>
      <c r="CK1862" s="778"/>
      <c r="CL1862" s="778"/>
      <c r="CM1862" s="778"/>
      <c r="CN1862" s="778"/>
      <c r="CO1862" s="778"/>
      <c r="CP1862" s="778"/>
      <c r="CQ1862" s="778"/>
      <c r="CR1862" s="778"/>
      <c r="CS1862" s="778"/>
      <c r="CT1862" s="778"/>
      <c r="CU1862" s="778"/>
      <c r="CV1862" s="778"/>
      <c r="CW1862" s="778"/>
      <c r="CX1862" s="778"/>
      <c r="CY1862" s="778"/>
      <c r="CZ1862" s="778"/>
      <c r="DA1862" s="778"/>
      <c r="DB1862" s="778"/>
      <c r="DC1862" s="778"/>
      <c r="DD1862" s="778"/>
      <c r="DE1862" s="778"/>
      <c r="DF1862" s="778"/>
      <c r="DG1862" s="778"/>
      <c r="DH1862" s="778"/>
      <c r="DI1862" s="778"/>
      <c r="DJ1862" s="778"/>
      <c r="DK1862" s="778"/>
      <c r="DL1862" s="778"/>
      <c r="DM1862" s="778"/>
      <c r="DN1862" s="778"/>
      <c r="DO1862" s="778"/>
      <c r="DP1862" s="778"/>
      <c r="DQ1862" s="778"/>
      <c r="DR1862" s="778"/>
      <c r="DS1862" s="778"/>
      <c r="DT1862" s="778"/>
      <c r="DU1862" s="778"/>
      <c r="DV1862" s="778"/>
      <c r="DW1862" s="778"/>
      <c r="DX1862" s="778"/>
      <c r="DY1862" s="778"/>
      <c r="DZ1862" s="778"/>
      <c r="EA1862" s="778"/>
      <c r="EB1862" s="778"/>
      <c r="EC1862" s="778"/>
      <c r="ED1862" s="778"/>
      <c r="EE1862" s="778"/>
      <c r="EF1862" s="778"/>
      <c r="EG1862" s="778"/>
      <c r="EH1862" s="778"/>
      <c r="EI1862" s="778"/>
      <c r="EJ1862" s="778"/>
      <c r="EK1862" s="778"/>
      <c r="EL1862" s="778"/>
      <c r="EM1862" s="778"/>
      <c r="EN1862" s="778"/>
      <c r="EO1862" s="778"/>
      <c r="EP1862" s="778"/>
      <c r="EQ1862" s="778"/>
      <c r="ER1862" s="778"/>
      <c r="ES1862" s="778"/>
      <c r="ET1862" s="778"/>
      <c r="EU1862" s="778"/>
      <c r="EV1862" s="778"/>
      <c r="EW1862" s="778"/>
      <c r="EX1862" s="778"/>
      <c r="EY1862" s="778"/>
      <c r="EZ1862" s="778"/>
      <c r="FA1862" s="778"/>
      <c r="FB1862" s="778"/>
      <c r="FC1862" s="778"/>
      <c r="FD1862" s="778"/>
      <c r="FE1862" s="778"/>
      <c r="FF1862" s="778"/>
      <c r="FG1862" s="778"/>
      <c r="FH1862" s="778"/>
      <c r="FI1862" s="778"/>
      <c r="FJ1862" s="778"/>
      <c r="FK1862" s="778"/>
      <c r="FL1862" s="778"/>
      <c r="FM1862" s="778"/>
      <c r="FN1862" s="778"/>
      <c r="FO1862" s="778"/>
      <c r="FP1862" s="778"/>
      <c r="FQ1862" s="778"/>
      <c r="FR1862" s="778"/>
      <c r="FS1862" s="778"/>
      <c r="FT1862" s="778"/>
      <c r="FU1862" s="778"/>
      <c r="FV1862" s="778"/>
      <c r="FW1862" s="778"/>
      <c r="FX1862" s="778"/>
      <c r="FY1862" s="778"/>
      <c r="FZ1862" s="778"/>
      <c r="GA1862" s="778"/>
      <c r="GB1862" s="778"/>
      <c r="GC1862" s="778"/>
      <c r="GD1862" s="778"/>
      <c r="GE1862" s="778"/>
      <c r="GF1862" s="778"/>
      <c r="GG1862" s="778"/>
      <c r="GH1862" s="778"/>
      <c r="GI1862" s="778"/>
      <c r="GJ1862" s="778"/>
      <c r="GK1862" s="778"/>
      <c r="GL1862" s="778"/>
      <c r="GM1862" s="778"/>
      <c r="GN1862" s="778"/>
      <c r="GO1862" s="778"/>
      <c r="GP1862" s="778"/>
      <c r="GQ1862" s="778"/>
      <c r="GR1862" s="778"/>
      <c r="GS1862" s="778"/>
      <c r="GT1862" s="778"/>
      <c r="GU1862" s="778"/>
      <c r="GV1862" s="778"/>
      <c r="GW1862" s="778"/>
      <c r="GX1862" s="778"/>
      <c r="GY1862" s="778"/>
      <c r="GZ1862" s="778"/>
      <c r="HA1862" s="778"/>
      <c r="HB1862" s="778"/>
      <c r="HC1862" s="778"/>
      <c r="HD1862" s="778"/>
      <c r="HE1862" s="778"/>
      <c r="HF1862" s="778"/>
      <c r="HG1862" s="778"/>
      <c r="HH1862" s="778"/>
    </row>
    <row r="1863" spans="1:216" s="782" customFormat="1">
      <c r="A1863" s="779"/>
      <c r="B1863" s="780"/>
      <c r="C1863" s="780"/>
      <c r="D1863" s="780"/>
      <c r="E1863" s="780"/>
      <c r="F1863" s="780"/>
      <c r="G1863" s="780"/>
      <c r="H1863" s="780"/>
      <c r="I1863" s="780"/>
      <c r="J1863" s="780"/>
      <c r="K1863" s="780"/>
      <c r="L1863" s="780"/>
      <c r="M1863" s="780"/>
      <c r="N1863" s="780"/>
      <c r="O1863" s="780"/>
      <c r="P1863" s="780"/>
      <c r="Q1863" s="781"/>
      <c r="R1863" s="778"/>
      <c r="S1863" s="778"/>
      <c r="T1863" s="778"/>
      <c r="U1863" s="778"/>
      <c r="V1863" s="778"/>
      <c r="W1863" s="778"/>
      <c r="X1863" s="778"/>
      <c r="Y1863" s="778"/>
      <c r="Z1863" s="778"/>
      <c r="AA1863" s="778"/>
      <c r="AB1863" s="778"/>
      <c r="AC1863" s="778"/>
      <c r="AD1863" s="778"/>
      <c r="AE1863" s="778"/>
      <c r="AF1863" s="778"/>
      <c r="AG1863" s="778"/>
      <c r="AH1863" s="778"/>
      <c r="AI1863" s="778"/>
      <c r="AJ1863" s="778"/>
      <c r="AK1863" s="778"/>
      <c r="AL1863" s="778"/>
      <c r="AM1863" s="778"/>
      <c r="AN1863" s="778"/>
      <c r="AO1863" s="778"/>
      <c r="AP1863" s="778"/>
      <c r="AQ1863" s="778"/>
      <c r="AR1863" s="778"/>
      <c r="AS1863" s="778"/>
      <c r="AT1863" s="778"/>
      <c r="AU1863" s="778"/>
      <c r="AV1863" s="778"/>
      <c r="AW1863" s="778"/>
      <c r="AX1863" s="778"/>
      <c r="AY1863" s="778"/>
      <c r="AZ1863" s="778"/>
      <c r="BA1863" s="778"/>
      <c r="BB1863" s="778"/>
      <c r="BC1863" s="778"/>
      <c r="BD1863" s="778"/>
      <c r="BE1863" s="778"/>
      <c r="BF1863" s="778"/>
      <c r="BG1863" s="778"/>
      <c r="BH1863" s="778"/>
      <c r="BI1863" s="778"/>
      <c r="BJ1863" s="778"/>
      <c r="BK1863" s="778"/>
      <c r="BL1863" s="778"/>
      <c r="BM1863" s="778"/>
      <c r="BN1863" s="778"/>
      <c r="BO1863" s="778"/>
      <c r="BP1863" s="778"/>
      <c r="BQ1863" s="778"/>
      <c r="BR1863" s="778"/>
      <c r="BS1863" s="778"/>
      <c r="BT1863" s="778"/>
      <c r="BU1863" s="778"/>
      <c r="BV1863" s="778"/>
      <c r="BW1863" s="778"/>
      <c r="BX1863" s="778"/>
      <c r="BY1863" s="778"/>
      <c r="BZ1863" s="778"/>
      <c r="CA1863" s="778"/>
      <c r="CB1863" s="778"/>
      <c r="CC1863" s="778"/>
      <c r="CD1863" s="778"/>
      <c r="CE1863" s="778"/>
      <c r="CF1863" s="778"/>
      <c r="CG1863" s="778"/>
      <c r="CH1863" s="778"/>
      <c r="CI1863" s="778"/>
      <c r="CJ1863" s="778"/>
      <c r="CK1863" s="778"/>
      <c r="CL1863" s="778"/>
      <c r="CM1863" s="778"/>
      <c r="CN1863" s="778"/>
      <c r="CO1863" s="778"/>
      <c r="CP1863" s="778"/>
      <c r="CQ1863" s="778"/>
      <c r="CR1863" s="778"/>
      <c r="CS1863" s="778"/>
      <c r="CT1863" s="778"/>
      <c r="CU1863" s="778"/>
      <c r="CV1863" s="778"/>
      <c r="CW1863" s="778"/>
      <c r="CX1863" s="778"/>
      <c r="CY1863" s="778"/>
      <c r="CZ1863" s="778"/>
      <c r="DA1863" s="778"/>
      <c r="DB1863" s="778"/>
      <c r="DC1863" s="778"/>
      <c r="DD1863" s="778"/>
      <c r="DE1863" s="778"/>
      <c r="DF1863" s="778"/>
      <c r="DG1863" s="778"/>
      <c r="DH1863" s="778"/>
      <c r="DI1863" s="778"/>
      <c r="DJ1863" s="778"/>
      <c r="DK1863" s="778"/>
      <c r="DL1863" s="778"/>
      <c r="DM1863" s="778"/>
      <c r="DN1863" s="778"/>
      <c r="DO1863" s="778"/>
      <c r="DP1863" s="778"/>
      <c r="DQ1863" s="778"/>
      <c r="DR1863" s="778"/>
      <c r="DS1863" s="778"/>
      <c r="DT1863" s="778"/>
      <c r="DU1863" s="778"/>
      <c r="DV1863" s="778"/>
      <c r="DW1863" s="778"/>
      <c r="DX1863" s="778"/>
      <c r="DY1863" s="778"/>
      <c r="DZ1863" s="778"/>
      <c r="EA1863" s="778"/>
      <c r="EB1863" s="778"/>
      <c r="EC1863" s="778"/>
      <c r="ED1863" s="778"/>
      <c r="EE1863" s="778"/>
      <c r="EF1863" s="778"/>
      <c r="EG1863" s="778"/>
      <c r="EH1863" s="778"/>
      <c r="EI1863" s="778"/>
      <c r="EJ1863" s="778"/>
      <c r="EK1863" s="778"/>
      <c r="EL1863" s="778"/>
      <c r="EM1863" s="778"/>
      <c r="EN1863" s="778"/>
      <c r="EO1863" s="778"/>
      <c r="EP1863" s="778"/>
      <c r="EQ1863" s="778"/>
      <c r="ER1863" s="778"/>
      <c r="ES1863" s="778"/>
      <c r="ET1863" s="778"/>
      <c r="EU1863" s="778"/>
      <c r="EV1863" s="778"/>
      <c r="EW1863" s="778"/>
      <c r="EX1863" s="778"/>
      <c r="EY1863" s="778"/>
      <c r="EZ1863" s="778"/>
      <c r="FA1863" s="778"/>
      <c r="FB1863" s="778"/>
      <c r="FC1863" s="778"/>
      <c r="FD1863" s="778"/>
      <c r="FE1863" s="778"/>
      <c r="FF1863" s="778"/>
      <c r="FG1863" s="778"/>
      <c r="FH1863" s="778"/>
      <c r="FI1863" s="778"/>
      <c r="FJ1863" s="778"/>
      <c r="FK1863" s="778"/>
      <c r="FL1863" s="778"/>
      <c r="FM1863" s="778"/>
      <c r="FN1863" s="778"/>
      <c r="FO1863" s="778"/>
      <c r="FP1863" s="778"/>
      <c r="FQ1863" s="778"/>
      <c r="FR1863" s="778"/>
      <c r="FS1863" s="778"/>
      <c r="FT1863" s="778"/>
      <c r="FU1863" s="778"/>
      <c r="FV1863" s="778"/>
      <c r="FW1863" s="778"/>
      <c r="FX1863" s="778"/>
      <c r="FY1863" s="778"/>
      <c r="FZ1863" s="778"/>
      <c r="GA1863" s="778"/>
      <c r="GB1863" s="778"/>
      <c r="GC1863" s="778"/>
      <c r="GD1863" s="778"/>
      <c r="GE1863" s="778"/>
      <c r="GF1863" s="778"/>
      <c r="GG1863" s="778"/>
      <c r="GH1863" s="778"/>
      <c r="GI1863" s="778"/>
      <c r="GJ1863" s="778"/>
      <c r="GK1863" s="778"/>
      <c r="GL1863" s="778"/>
      <c r="GM1863" s="778"/>
      <c r="GN1863" s="778"/>
      <c r="GO1863" s="778"/>
      <c r="GP1863" s="778"/>
      <c r="GQ1863" s="778"/>
      <c r="GR1863" s="778"/>
      <c r="GS1863" s="778"/>
      <c r="GT1863" s="778"/>
      <c r="GU1863" s="778"/>
      <c r="GV1863" s="778"/>
      <c r="GW1863" s="778"/>
      <c r="GX1863" s="778"/>
      <c r="GY1863" s="778"/>
      <c r="GZ1863" s="778"/>
      <c r="HA1863" s="778"/>
      <c r="HB1863" s="778"/>
      <c r="HC1863" s="778"/>
      <c r="HD1863" s="778"/>
      <c r="HE1863" s="778"/>
      <c r="HF1863" s="778"/>
      <c r="HG1863" s="778"/>
      <c r="HH1863" s="778"/>
    </row>
    <row r="1864" spans="1:216" s="782" customFormat="1">
      <c r="A1864" s="779"/>
      <c r="B1864" s="780"/>
      <c r="C1864" s="780"/>
      <c r="D1864" s="780"/>
      <c r="E1864" s="780"/>
      <c r="F1864" s="780"/>
      <c r="G1864" s="780"/>
      <c r="H1864" s="780"/>
      <c r="I1864" s="780"/>
      <c r="J1864" s="780"/>
      <c r="K1864" s="780"/>
      <c r="L1864" s="780"/>
      <c r="M1864" s="780"/>
      <c r="N1864" s="780"/>
      <c r="O1864" s="780"/>
      <c r="P1864" s="780"/>
      <c r="Q1864" s="781"/>
      <c r="R1864" s="778"/>
      <c r="S1864" s="778"/>
      <c r="T1864" s="778"/>
      <c r="U1864" s="778"/>
      <c r="V1864" s="778"/>
      <c r="W1864" s="778"/>
      <c r="X1864" s="778"/>
      <c r="Y1864" s="778"/>
      <c r="Z1864" s="778"/>
      <c r="AA1864" s="778"/>
      <c r="AB1864" s="778"/>
      <c r="AC1864" s="778"/>
      <c r="AD1864" s="778"/>
      <c r="AE1864" s="778"/>
      <c r="AF1864" s="778"/>
      <c r="AG1864" s="778"/>
      <c r="AH1864" s="778"/>
      <c r="AI1864" s="778"/>
      <c r="AJ1864" s="778"/>
      <c r="AK1864" s="778"/>
      <c r="AL1864" s="778"/>
      <c r="AM1864" s="778"/>
      <c r="AN1864" s="778"/>
      <c r="AO1864" s="778"/>
      <c r="AP1864" s="778"/>
      <c r="AQ1864" s="778"/>
      <c r="AR1864" s="778"/>
      <c r="AS1864" s="778"/>
      <c r="AT1864" s="778"/>
      <c r="AU1864" s="778"/>
      <c r="AV1864" s="778"/>
      <c r="AW1864" s="778"/>
      <c r="AX1864" s="778"/>
      <c r="AY1864" s="778"/>
      <c r="AZ1864" s="778"/>
      <c r="BA1864" s="778"/>
      <c r="BB1864" s="778"/>
      <c r="BC1864" s="778"/>
      <c r="BD1864" s="778"/>
      <c r="BE1864" s="778"/>
      <c r="BF1864" s="778"/>
      <c r="BG1864" s="778"/>
      <c r="BH1864" s="778"/>
      <c r="BI1864" s="778"/>
      <c r="BJ1864" s="778"/>
      <c r="BK1864" s="778"/>
      <c r="BL1864" s="778"/>
      <c r="BM1864" s="778"/>
      <c r="BN1864" s="778"/>
      <c r="BO1864" s="778"/>
      <c r="BP1864" s="778"/>
      <c r="BQ1864" s="778"/>
      <c r="BR1864" s="778"/>
      <c r="BS1864" s="778"/>
      <c r="BT1864" s="778"/>
      <c r="BU1864" s="778"/>
      <c r="BV1864" s="778"/>
      <c r="BW1864" s="778"/>
      <c r="BX1864" s="778"/>
      <c r="BY1864" s="778"/>
      <c r="BZ1864" s="778"/>
      <c r="CA1864" s="778"/>
      <c r="CB1864" s="778"/>
      <c r="CC1864" s="778"/>
      <c r="CD1864" s="778"/>
      <c r="CE1864" s="778"/>
      <c r="CF1864" s="778"/>
      <c r="CG1864" s="778"/>
      <c r="CH1864" s="778"/>
      <c r="CI1864" s="778"/>
      <c r="CJ1864" s="778"/>
      <c r="CK1864" s="778"/>
      <c r="CL1864" s="778"/>
      <c r="CM1864" s="778"/>
      <c r="CN1864" s="778"/>
      <c r="CO1864" s="778"/>
      <c r="CP1864" s="778"/>
      <c r="CQ1864" s="778"/>
      <c r="CR1864" s="778"/>
      <c r="CS1864" s="778"/>
      <c r="CT1864" s="778"/>
      <c r="CU1864" s="778"/>
      <c r="CV1864" s="778"/>
      <c r="CW1864" s="778"/>
      <c r="CX1864" s="778"/>
      <c r="CY1864" s="778"/>
      <c r="CZ1864" s="778"/>
      <c r="DA1864" s="778"/>
      <c r="DB1864" s="778"/>
      <c r="DC1864" s="778"/>
      <c r="DD1864" s="778"/>
      <c r="DE1864" s="778"/>
      <c r="DF1864" s="778"/>
      <c r="DG1864" s="778"/>
      <c r="DH1864" s="778"/>
      <c r="DI1864" s="778"/>
      <c r="DJ1864" s="778"/>
      <c r="DK1864" s="778"/>
      <c r="DL1864" s="778"/>
      <c r="DM1864" s="778"/>
      <c r="DN1864" s="778"/>
      <c r="DO1864" s="778"/>
      <c r="DP1864" s="778"/>
      <c r="DQ1864" s="778"/>
      <c r="DR1864" s="778"/>
      <c r="DS1864" s="778"/>
      <c r="DT1864" s="778"/>
      <c r="DU1864" s="778"/>
      <c r="DV1864" s="778"/>
      <c r="DW1864" s="778"/>
      <c r="DX1864" s="778"/>
      <c r="DY1864" s="778"/>
      <c r="DZ1864" s="778"/>
      <c r="EA1864" s="778"/>
      <c r="EB1864" s="778"/>
      <c r="EC1864" s="778"/>
      <c r="ED1864" s="778"/>
      <c r="EE1864" s="778"/>
      <c r="EF1864" s="778"/>
      <c r="EG1864" s="778"/>
      <c r="EH1864" s="778"/>
      <c r="EI1864" s="778"/>
      <c r="EJ1864" s="778"/>
      <c r="EK1864" s="778"/>
      <c r="EL1864" s="778"/>
      <c r="EM1864" s="778"/>
      <c r="EN1864" s="778"/>
      <c r="EO1864" s="778"/>
      <c r="EP1864" s="778"/>
      <c r="EQ1864" s="778"/>
      <c r="ER1864" s="778"/>
      <c r="ES1864" s="778"/>
      <c r="ET1864" s="778"/>
      <c r="EU1864" s="778"/>
      <c r="EV1864" s="778"/>
      <c r="EW1864" s="778"/>
      <c r="EX1864" s="778"/>
      <c r="EY1864" s="778"/>
      <c r="EZ1864" s="778"/>
      <c r="FA1864" s="778"/>
      <c r="FB1864" s="778"/>
      <c r="FC1864" s="778"/>
      <c r="FD1864" s="778"/>
      <c r="FE1864" s="778"/>
      <c r="FF1864" s="778"/>
      <c r="FG1864" s="778"/>
      <c r="FH1864" s="778"/>
      <c r="FI1864" s="778"/>
      <c r="FJ1864" s="778"/>
      <c r="FK1864" s="778"/>
      <c r="FL1864" s="778"/>
      <c r="FM1864" s="778"/>
      <c r="FN1864" s="778"/>
      <c r="FO1864" s="778"/>
      <c r="FP1864" s="778"/>
      <c r="FQ1864" s="778"/>
      <c r="FR1864" s="778"/>
      <c r="FS1864" s="778"/>
      <c r="FT1864" s="778"/>
      <c r="FU1864" s="778"/>
      <c r="FV1864" s="778"/>
      <c r="FW1864" s="778"/>
      <c r="FX1864" s="778"/>
      <c r="FY1864" s="778"/>
      <c r="FZ1864" s="778"/>
      <c r="GA1864" s="778"/>
      <c r="GB1864" s="778"/>
      <c r="GC1864" s="778"/>
      <c r="GD1864" s="778"/>
      <c r="GE1864" s="778"/>
      <c r="GF1864" s="778"/>
      <c r="GG1864" s="778"/>
      <c r="GH1864" s="778"/>
      <c r="GI1864" s="778"/>
      <c r="GJ1864" s="778"/>
      <c r="GK1864" s="778"/>
      <c r="GL1864" s="778"/>
      <c r="GM1864" s="778"/>
      <c r="GN1864" s="778"/>
      <c r="GO1864" s="778"/>
      <c r="GP1864" s="778"/>
      <c r="GQ1864" s="778"/>
      <c r="GR1864" s="778"/>
      <c r="GS1864" s="778"/>
      <c r="GT1864" s="778"/>
      <c r="GU1864" s="778"/>
      <c r="GV1864" s="778"/>
      <c r="GW1864" s="778"/>
      <c r="GX1864" s="778"/>
      <c r="GY1864" s="778"/>
      <c r="GZ1864" s="778"/>
      <c r="HA1864" s="778"/>
      <c r="HB1864" s="778"/>
      <c r="HC1864" s="778"/>
      <c r="HD1864" s="778"/>
      <c r="HE1864" s="778"/>
      <c r="HF1864" s="778"/>
      <c r="HG1864" s="778"/>
      <c r="HH1864" s="778"/>
    </row>
    <row r="1865" spans="1:216" s="782" customFormat="1">
      <c r="A1865" s="779"/>
      <c r="B1865" s="780"/>
      <c r="C1865" s="780"/>
      <c r="D1865" s="780"/>
      <c r="E1865" s="780"/>
      <c r="F1865" s="780"/>
      <c r="G1865" s="780"/>
      <c r="H1865" s="780"/>
      <c r="I1865" s="780"/>
      <c r="J1865" s="780"/>
      <c r="K1865" s="780"/>
      <c r="L1865" s="780"/>
      <c r="M1865" s="780"/>
      <c r="N1865" s="780"/>
      <c r="O1865" s="780"/>
      <c r="P1865" s="780"/>
      <c r="Q1865" s="781"/>
      <c r="R1865" s="778"/>
      <c r="S1865" s="778"/>
      <c r="T1865" s="778"/>
      <c r="U1865" s="778"/>
      <c r="V1865" s="778"/>
      <c r="W1865" s="778"/>
      <c r="X1865" s="778"/>
      <c r="Y1865" s="778"/>
      <c r="Z1865" s="778"/>
      <c r="AA1865" s="778"/>
      <c r="AB1865" s="778"/>
      <c r="AC1865" s="778"/>
      <c r="AD1865" s="778"/>
      <c r="AE1865" s="778"/>
      <c r="AF1865" s="778"/>
      <c r="AG1865" s="778"/>
      <c r="AH1865" s="778"/>
      <c r="AI1865" s="778"/>
      <c r="AJ1865" s="778"/>
      <c r="AK1865" s="778"/>
      <c r="AL1865" s="778"/>
      <c r="AM1865" s="778"/>
      <c r="AN1865" s="778"/>
      <c r="AO1865" s="778"/>
      <c r="AP1865" s="778"/>
      <c r="AQ1865" s="778"/>
      <c r="AR1865" s="778"/>
      <c r="AS1865" s="778"/>
      <c r="AT1865" s="778"/>
      <c r="AU1865" s="778"/>
      <c r="AV1865" s="778"/>
      <c r="AW1865" s="778"/>
      <c r="AX1865" s="778"/>
      <c r="AY1865" s="778"/>
      <c r="AZ1865" s="778"/>
      <c r="BA1865" s="778"/>
      <c r="BB1865" s="778"/>
      <c r="BC1865" s="778"/>
      <c r="BD1865" s="778"/>
      <c r="BE1865" s="778"/>
      <c r="BF1865" s="778"/>
      <c r="BG1865" s="778"/>
      <c r="BH1865" s="778"/>
      <c r="BI1865" s="778"/>
      <c r="BJ1865" s="778"/>
      <c r="BK1865" s="778"/>
      <c r="BL1865" s="778"/>
      <c r="BM1865" s="778"/>
      <c r="BN1865" s="778"/>
      <c r="BO1865" s="778"/>
      <c r="BP1865" s="778"/>
      <c r="BQ1865" s="778"/>
      <c r="BR1865" s="778"/>
      <c r="BS1865" s="778"/>
      <c r="BT1865" s="778"/>
      <c r="BU1865" s="778"/>
      <c r="BV1865" s="778"/>
      <c r="BW1865" s="778"/>
      <c r="BX1865" s="778"/>
      <c r="BY1865" s="778"/>
      <c r="BZ1865" s="778"/>
      <c r="CA1865" s="778"/>
      <c r="CB1865" s="778"/>
      <c r="CC1865" s="778"/>
      <c r="CD1865" s="778"/>
      <c r="CE1865" s="778"/>
      <c r="CF1865" s="778"/>
      <c r="CG1865" s="778"/>
      <c r="CH1865" s="778"/>
      <c r="CI1865" s="778"/>
      <c r="CJ1865" s="778"/>
      <c r="CK1865" s="778"/>
      <c r="CL1865" s="778"/>
      <c r="CM1865" s="778"/>
      <c r="CN1865" s="778"/>
      <c r="CO1865" s="778"/>
      <c r="CP1865" s="778"/>
      <c r="CQ1865" s="778"/>
      <c r="CR1865" s="778"/>
      <c r="CS1865" s="778"/>
      <c r="CT1865" s="778"/>
      <c r="CU1865" s="778"/>
      <c r="CV1865" s="778"/>
      <c r="CW1865" s="778"/>
      <c r="CX1865" s="778"/>
      <c r="CY1865" s="778"/>
      <c r="CZ1865" s="778"/>
      <c r="DA1865" s="778"/>
      <c r="DB1865" s="778"/>
      <c r="DC1865" s="778"/>
      <c r="DD1865" s="778"/>
      <c r="DE1865" s="778"/>
      <c r="DF1865" s="778"/>
      <c r="DG1865" s="778"/>
      <c r="DH1865" s="778"/>
      <c r="DI1865" s="778"/>
      <c r="DJ1865" s="778"/>
      <c r="DK1865" s="778"/>
      <c r="DL1865" s="778"/>
      <c r="DM1865" s="778"/>
      <c r="DN1865" s="778"/>
      <c r="DO1865" s="778"/>
      <c r="DP1865" s="778"/>
      <c r="DQ1865" s="778"/>
      <c r="DR1865" s="778"/>
      <c r="DS1865" s="778"/>
      <c r="DT1865" s="778"/>
      <c r="DU1865" s="778"/>
      <c r="DV1865" s="778"/>
      <c r="DW1865" s="778"/>
      <c r="DX1865" s="778"/>
      <c r="DY1865" s="778"/>
      <c r="DZ1865" s="778"/>
      <c r="EA1865" s="778"/>
      <c r="EB1865" s="778"/>
      <c r="EC1865" s="778"/>
      <c r="ED1865" s="778"/>
      <c r="EE1865" s="778"/>
      <c r="EF1865" s="778"/>
      <c r="EG1865" s="778"/>
      <c r="EH1865" s="778"/>
      <c r="EI1865" s="778"/>
      <c r="EJ1865" s="778"/>
      <c r="EK1865" s="778"/>
      <c r="EL1865" s="778"/>
      <c r="EM1865" s="778"/>
      <c r="EN1865" s="778"/>
      <c r="EO1865" s="778"/>
      <c r="EP1865" s="778"/>
      <c r="EQ1865" s="778"/>
      <c r="ER1865" s="778"/>
      <c r="ES1865" s="778"/>
      <c r="ET1865" s="778"/>
      <c r="EU1865" s="778"/>
      <c r="EV1865" s="778"/>
      <c r="EW1865" s="778"/>
      <c r="EX1865" s="778"/>
      <c r="EY1865" s="778"/>
      <c r="EZ1865" s="778"/>
      <c r="FA1865" s="778"/>
      <c r="FB1865" s="778"/>
      <c r="FC1865" s="778"/>
      <c r="FD1865" s="778"/>
      <c r="FE1865" s="778"/>
      <c r="FF1865" s="778"/>
      <c r="FG1865" s="778"/>
      <c r="FH1865" s="778"/>
      <c r="FI1865" s="778"/>
      <c r="FJ1865" s="778"/>
      <c r="FK1865" s="778"/>
      <c r="FL1865" s="778"/>
      <c r="FM1865" s="778"/>
      <c r="FN1865" s="778"/>
      <c r="FO1865" s="778"/>
      <c r="FP1865" s="778"/>
      <c r="FQ1865" s="778"/>
      <c r="FR1865" s="778"/>
      <c r="FS1865" s="778"/>
      <c r="FT1865" s="778"/>
      <c r="FU1865" s="778"/>
      <c r="FV1865" s="778"/>
      <c r="FW1865" s="778"/>
      <c r="FX1865" s="778"/>
      <c r="FY1865" s="778"/>
      <c r="FZ1865" s="778"/>
      <c r="GA1865" s="778"/>
      <c r="GB1865" s="778"/>
      <c r="GC1865" s="778"/>
      <c r="GD1865" s="778"/>
      <c r="GE1865" s="778"/>
      <c r="GF1865" s="778"/>
      <c r="GG1865" s="778"/>
      <c r="GH1865" s="778"/>
      <c r="GI1865" s="778"/>
      <c r="GJ1865" s="778"/>
      <c r="GK1865" s="778"/>
      <c r="GL1865" s="778"/>
      <c r="GM1865" s="778"/>
      <c r="GN1865" s="778"/>
      <c r="GO1865" s="778"/>
      <c r="GP1865" s="778"/>
      <c r="GQ1865" s="778"/>
      <c r="GR1865" s="778"/>
      <c r="GS1865" s="778"/>
      <c r="GT1865" s="778"/>
      <c r="GU1865" s="778"/>
      <c r="GV1865" s="778"/>
      <c r="GW1865" s="778"/>
      <c r="GX1865" s="778"/>
      <c r="GY1865" s="778"/>
      <c r="GZ1865" s="778"/>
      <c r="HA1865" s="778"/>
      <c r="HB1865" s="778"/>
      <c r="HC1865" s="778"/>
      <c r="HD1865" s="778"/>
      <c r="HE1865" s="778"/>
      <c r="HF1865" s="778"/>
      <c r="HG1865" s="778"/>
      <c r="HH1865" s="778"/>
    </row>
    <row r="1866" spans="1:216" s="782" customFormat="1">
      <c r="A1866" s="779"/>
      <c r="B1866" s="780"/>
      <c r="C1866" s="780"/>
      <c r="D1866" s="780"/>
      <c r="E1866" s="780"/>
      <c r="F1866" s="780"/>
      <c r="G1866" s="780"/>
      <c r="H1866" s="780"/>
      <c r="I1866" s="780"/>
      <c r="J1866" s="780"/>
      <c r="K1866" s="780"/>
      <c r="L1866" s="780"/>
      <c r="M1866" s="780"/>
      <c r="N1866" s="780"/>
      <c r="O1866" s="780"/>
      <c r="P1866" s="780"/>
      <c r="Q1866" s="781"/>
      <c r="R1866" s="778"/>
      <c r="S1866" s="778"/>
      <c r="T1866" s="778"/>
      <c r="U1866" s="778"/>
      <c r="V1866" s="778"/>
      <c r="W1866" s="778"/>
      <c r="X1866" s="778"/>
      <c r="Y1866" s="778"/>
      <c r="Z1866" s="778"/>
      <c r="AA1866" s="778"/>
      <c r="AB1866" s="778"/>
      <c r="AC1866" s="778"/>
      <c r="AD1866" s="778"/>
      <c r="AE1866" s="778"/>
      <c r="AF1866" s="778"/>
      <c r="AG1866" s="778"/>
      <c r="AH1866" s="778"/>
      <c r="AI1866" s="778"/>
      <c r="AJ1866" s="778"/>
      <c r="AK1866" s="778"/>
      <c r="AL1866" s="778"/>
      <c r="AM1866" s="778"/>
      <c r="AN1866" s="778"/>
      <c r="AO1866" s="778"/>
      <c r="AP1866" s="778"/>
      <c r="AQ1866" s="778"/>
      <c r="AR1866" s="778"/>
      <c r="AS1866" s="778"/>
      <c r="AT1866" s="778"/>
      <c r="AU1866" s="778"/>
      <c r="AV1866" s="778"/>
      <c r="AW1866" s="778"/>
      <c r="AX1866" s="778"/>
      <c r="AY1866" s="778"/>
      <c r="AZ1866" s="778"/>
      <c r="BA1866" s="778"/>
      <c r="BB1866" s="778"/>
      <c r="BC1866" s="778"/>
      <c r="BD1866" s="778"/>
      <c r="BE1866" s="778"/>
      <c r="BF1866" s="778"/>
      <c r="BG1866" s="778"/>
      <c r="BH1866" s="778"/>
      <c r="BI1866" s="778"/>
      <c r="BJ1866" s="778"/>
      <c r="BK1866" s="778"/>
      <c r="BL1866" s="778"/>
      <c r="BM1866" s="778"/>
      <c r="BN1866" s="778"/>
      <c r="BO1866" s="778"/>
      <c r="BP1866" s="778"/>
      <c r="BQ1866" s="778"/>
      <c r="BR1866" s="778"/>
      <c r="BS1866" s="778"/>
      <c r="BT1866" s="778"/>
      <c r="BU1866" s="778"/>
      <c r="BV1866" s="778"/>
      <c r="BW1866" s="778"/>
      <c r="BX1866" s="778"/>
      <c r="BY1866" s="778"/>
      <c r="BZ1866" s="778"/>
      <c r="CA1866" s="778"/>
      <c r="CB1866" s="778"/>
      <c r="CC1866" s="778"/>
      <c r="CD1866" s="778"/>
      <c r="CE1866" s="778"/>
      <c r="CF1866" s="778"/>
      <c r="CG1866" s="778"/>
      <c r="CH1866" s="778"/>
      <c r="CI1866" s="778"/>
      <c r="CJ1866" s="778"/>
      <c r="CK1866" s="778"/>
      <c r="CL1866" s="778"/>
      <c r="CM1866" s="778"/>
      <c r="CN1866" s="778"/>
      <c r="CO1866" s="778"/>
      <c r="CP1866" s="778"/>
      <c r="CQ1866" s="778"/>
      <c r="CR1866" s="778"/>
      <c r="CS1866" s="778"/>
      <c r="CT1866" s="778"/>
      <c r="CU1866" s="778"/>
      <c r="CV1866" s="778"/>
      <c r="CW1866" s="778"/>
      <c r="CX1866" s="778"/>
      <c r="CY1866" s="778"/>
      <c r="CZ1866" s="778"/>
      <c r="DA1866" s="778"/>
      <c r="DB1866" s="778"/>
      <c r="DC1866" s="778"/>
      <c r="DD1866" s="778"/>
      <c r="DE1866" s="778"/>
      <c r="DF1866" s="778"/>
      <c r="DG1866" s="778"/>
      <c r="DH1866" s="778"/>
      <c r="DI1866" s="778"/>
      <c r="DJ1866" s="778"/>
      <c r="DK1866" s="778"/>
      <c r="DL1866" s="778"/>
      <c r="DM1866" s="778"/>
      <c r="DN1866" s="778"/>
      <c r="DO1866" s="778"/>
      <c r="DP1866" s="778"/>
      <c r="DQ1866" s="778"/>
      <c r="DR1866" s="778"/>
      <c r="DS1866" s="778"/>
      <c r="DT1866" s="778"/>
      <c r="DU1866" s="778"/>
      <c r="DV1866" s="778"/>
      <c r="DW1866" s="778"/>
      <c r="DX1866" s="778"/>
      <c r="DY1866" s="778"/>
      <c r="DZ1866" s="778"/>
      <c r="EA1866" s="778"/>
      <c r="EB1866" s="778"/>
      <c r="EC1866" s="778"/>
      <c r="ED1866" s="778"/>
      <c r="EE1866" s="778"/>
      <c r="EF1866" s="778"/>
      <c r="EG1866" s="778"/>
      <c r="EH1866" s="778"/>
      <c r="EI1866" s="778"/>
      <c r="EJ1866" s="778"/>
      <c r="EK1866" s="778"/>
      <c r="EL1866" s="778"/>
      <c r="EM1866" s="778"/>
      <c r="EN1866" s="778"/>
      <c r="EO1866" s="778"/>
      <c r="EP1866" s="778"/>
      <c r="EQ1866" s="778"/>
      <c r="ER1866" s="778"/>
      <c r="ES1866" s="778"/>
      <c r="ET1866" s="778"/>
      <c r="EU1866" s="778"/>
      <c r="EV1866" s="778"/>
      <c r="EW1866" s="778"/>
      <c r="EX1866" s="778"/>
      <c r="EY1866" s="778"/>
      <c r="EZ1866" s="778"/>
      <c r="FA1866" s="778"/>
      <c r="FB1866" s="778"/>
      <c r="FC1866" s="778"/>
      <c r="FD1866" s="778"/>
      <c r="FE1866" s="778"/>
      <c r="FF1866" s="778"/>
      <c r="FG1866" s="778"/>
      <c r="FH1866" s="778"/>
      <c r="FI1866" s="778"/>
      <c r="FJ1866" s="778"/>
      <c r="FK1866" s="778"/>
      <c r="FL1866" s="778"/>
      <c r="FM1866" s="778"/>
      <c r="FN1866" s="778"/>
      <c r="FO1866" s="778"/>
      <c r="FP1866" s="778"/>
      <c r="FQ1866" s="778"/>
      <c r="FR1866" s="778"/>
      <c r="FS1866" s="778"/>
      <c r="FT1866" s="778"/>
      <c r="FU1866" s="778"/>
      <c r="FV1866" s="778"/>
      <c r="FW1866" s="778"/>
      <c r="FX1866" s="778"/>
      <c r="FY1866" s="778"/>
      <c r="FZ1866" s="778"/>
      <c r="GA1866" s="778"/>
      <c r="GB1866" s="778"/>
      <c r="GC1866" s="778"/>
      <c r="GD1866" s="778"/>
      <c r="GE1866" s="778"/>
      <c r="GF1866" s="778"/>
      <c r="GG1866" s="778"/>
      <c r="GH1866" s="778"/>
      <c r="GI1866" s="778"/>
      <c r="GJ1866" s="778"/>
      <c r="GK1866" s="778"/>
      <c r="GL1866" s="778"/>
      <c r="GM1866" s="778"/>
      <c r="GN1866" s="778"/>
      <c r="GO1866" s="778"/>
      <c r="GP1866" s="778"/>
      <c r="GQ1866" s="778"/>
      <c r="GR1866" s="778"/>
      <c r="GS1866" s="778"/>
      <c r="GT1866" s="778"/>
      <c r="GU1866" s="778"/>
      <c r="GV1866" s="778"/>
      <c r="GW1866" s="778"/>
      <c r="GX1866" s="778"/>
      <c r="GY1866" s="778"/>
      <c r="GZ1866" s="778"/>
      <c r="HA1866" s="778"/>
      <c r="HB1866" s="778"/>
      <c r="HC1866" s="778"/>
      <c r="HD1866" s="778"/>
      <c r="HE1866" s="778"/>
      <c r="HF1866" s="778"/>
      <c r="HG1866" s="778"/>
      <c r="HH1866" s="778"/>
    </row>
    <row r="1867" spans="1:216" s="782" customFormat="1">
      <c r="A1867" s="779"/>
      <c r="B1867" s="780"/>
      <c r="C1867" s="780"/>
      <c r="D1867" s="780"/>
      <c r="E1867" s="780"/>
      <c r="F1867" s="780"/>
      <c r="G1867" s="780"/>
      <c r="H1867" s="780"/>
      <c r="I1867" s="780"/>
      <c r="J1867" s="780"/>
      <c r="K1867" s="780"/>
      <c r="L1867" s="780"/>
      <c r="M1867" s="780"/>
      <c r="N1867" s="780"/>
      <c r="O1867" s="780"/>
      <c r="P1867" s="780"/>
      <c r="Q1867" s="781"/>
      <c r="R1867" s="778"/>
      <c r="S1867" s="778"/>
      <c r="T1867" s="778"/>
      <c r="U1867" s="778"/>
      <c r="V1867" s="778"/>
      <c r="W1867" s="778"/>
      <c r="X1867" s="778"/>
      <c r="Y1867" s="778"/>
      <c r="Z1867" s="778"/>
      <c r="AA1867" s="778"/>
      <c r="AB1867" s="778"/>
      <c r="AC1867" s="778"/>
      <c r="AD1867" s="778"/>
      <c r="AE1867" s="778"/>
      <c r="AF1867" s="778"/>
      <c r="AG1867" s="778"/>
      <c r="AH1867" s="778"/>
      <c r="AI1867" s="778"/>
      <c r="AJ1867" s="778"/>
      <c r="AK1867" s="778"/>
      <c r="AL1867" s="778"/>
      <c r="AM1867" s="778"/>
      <c r="AN1867" s="778"/>
      <c r="AO1867" s="778"/>
      <c r="AP1867" s="778"/>
      <c r="AQ1867" s="778"/>
      <c r="AR1867" s="778"/>
      <c r="AS1867" s="778"/>
      <c r="AT1867" s="778"/>
      <c r="AU1867" s="778"/>
      <c r="AV1867" s="778"/>
      <c r="AW1867" s="778"/>
      <c r="AX1867" s="778"/>
      <c r="AY1867" s="778"/>
      <c r="AZ1867" s="778"/>
      <c r="BA1867" s="778"/>
      <c r="BB1867" s="778"/>
      <c r="BC1867" s="778"/>
      <c r="BD1867" s="778"/>
      <c r="BE1867" s="778"/>
      <c r="BF1867" s="778"/>
      <c r="BG1867" s="778"/>
      <c r="BH1867" s="778"/>
      <c r="BI1867" s="778"/>
      <c r="BJ1867" s="778"/>
      <c r="BK1867" s="778"/>
      <c r="BL1867" s="778"/>
      <c r="BM1867" s="778"/>
      <c r="BN1867" s="778"/>
      <c r="BO1867" s="778"/>
      <c r="BP1867" s="778"/>
      <c r="BQ1867" s="778"/>
      <c r="BR1867" s="778"/>
      <c r="BS1867" s="778"/>
      <c r="BT1867" s="778"/>
      <c r="BU1867" s="778"/>
      <c r="BV1867" s="778"/>
      <c r="BW1867" s="778"/>
      <c r="BX1867" s="778"/>
      <c r="BY1867" s="778"/>
      <c r="BZ1867" s="778"/>
      <c r="CA1867" s="778"/>
      <c r="CB1867" s="778"/>
      <c r="CC1867" s="778"/>
      <c r="CD1867" s="778"/>
      <c r="CE1867" s="778"/>
      <c r="CF1867" s="778"/>
      <c r="CG1867" s="778"/>
      <c r="CH1867" s="778"/>
      <c r="CI1867" s="778"/>
      <c r="CJ1867" s="778"/>
      <c r="CK1867" s="778"/>
      <c r="CL1867" s="778"/>
      <c r="CM1867" s="778"/>
      <c r="CN1867" s="778"/>
      <c r="CO1867" s="778"/>
      <c r="CP1867" s="778"/>
      <c r="CQ1867" s="778"/>
      <c r="CR1867" s="778"/>
      <c r="CS1867" s="778"/>
      <c r="CT1867" s="778"/>
      <c r="CU1867" s="778"/>
      <c r="CV1867" s="778"/>
      <c r="CW1867" s="778"/>
      <c r="CX1867" s="778"/>
      <c r="CY1867" s="778"/>
      <c r="CZ1867" s="778"/>
      <c r="DA1867" s="778"/>
      <c r="DB1867" s="778"/>
      <c r="DC1867" s="778"/>
      <c r="DD1867" s="778"/>
      <c r="DE1867" s="778"/>
      <c r="DF1867" s="778"/>
      <c r="DG1867" s="778"/>
      <c r="DH1867" s="778"/>
      <c r="DI1867" s="778"/>
      <c r="DJ1867" s="778"/>
      <c r="DK1867" s="778"/>
      <c r="DL1867" s="778"/>
      <c r="DM1867" s="778"/>
      <c r="DN1867" s="778"/>
      <c r="DO1867" s="778"/>
      <c r="DP1867" s="778"/>
      <c r="DQ1867" s="778"/>
      <c r="DR1867" s="778"/>
      <c r="DS1867" s="778"/>
      <c r="DT1867" s="778"/>
      <c r="DU1867" s="778"/>
      <c r="DV1867" s="778"/>
      <c r="DW1867" s="778"/>
      <c r="DX1867" s="778"/>
      <c r="DY1867" s="778"/>
      <c r="DZ1867" s="778"/>
      <c r="EA1867" s="778"/>
      <c r="EB1867" s="778"/>
      <c r="EC1867" s="778"/>
      <c r="ED1867" s="778"/>
      <c r="EE1867" s="778"/>
      <c r="EF1867" s="778"/>
      <c r="EG1867" s="778"/>
      <c r="EH1867" s="778"/>
      <c r="EI1867" s="778"/>
      <c r="EJ1867" s="778"/>
      <c r="EK1867" s="778"/>
      <c r="EL1867" s="778"/>
      <c r="EM1867" s="778"/>
      <c r="EN1867" s="778"/>
      <c r="EO1867" s="778"/>
      <c r="EP1867" s="778"/>
      <c r="EQ1867" s="778"/>
      <c r="ER1867" s="778"/>
      <c r="ES1867" s="778"/>
      <c r="ET1867" s="778"/>
      <c r="EU1867" s="778"/>
      <c r="EV1867" s="778"/>
      <c r="EW1867" s="778"/>
      <c r="EX1867" s="778"/>
      <c r="EY1867" s="778"/>
      <c r="EZ1867" s="778"/>
      <c r="FA1867" s="778"/>
      <c r="FB1867" s="778"/>
      <c r="FC1867" s="778"/>
      <c r="FD1867" s="778"/>
      <c r="FE1867" s="778"/>
      <c r="FF1867" s="778"/>
      <c r="FG1867" s="778"/>
      <c r="FH1867" s="778"/>
      <c r="FI1867" s="778"/>
      <c r="FJ1867" s="778"/>
      <c r="FK1867" s="778"/>
      <c r="FL1867" s="778"/>
      <c r="FM1867" s="778"/>
      <c r="FN1867" s="778"/>
      <c r="FO1867" s="778"/>
      <c r="FP1867" s="778"/>
      <c r="FQ1867" s="778"/>
      <c r="FR1867" s="778"/>
      <c r="FS1867" s="778"/>
      <c r="FT1867" s="778"/>
      <c r="FU1867" s="778"/>
      <c r="FV1867" s="778"/>
      <c r="FW1867" s="778"/>
      <c r="FX1867" s="778"/>
      <c r="FY1867" s="778"/>
      <c r="FZ1867" s="778"/>
      <c r="GA1867" s="778"/>
      <c r="GB1867" s="778"/>
      <c r="GC1867" s="778"/>
      <c r="GD1867" s="778"/>
      <c r="GE1867" s="778"/>
      <c r="GF1867" s="778"/>
      <c r="GG1867" s="778"/>
      <c r="GH1867" s="778"/>
      <c r="GI1867" s="778"/>
      <c r="GJ1867" s="778"/>
      <c r="GK1867" s="778"/>
      <c r="GL1867" s="778"/>
      <c r="GM1867" s="778"/>
      <c r="GN1867" s="778"/>
      <c r="GO1867" s="778"/>
      <c r="GP1867" s="778"/>
      <c r="GQ1867" s="778"/>
      <c r="GR1867" s="778"/>
      <c r="GS1867" s="778"/>
      <c r="GT1867" s="778"/>
      <c r="GU1867" s="778"/>
      <c r="GV1867" s="778"/>
      <c r="GW1867" s="778"/>
      <c r="GX1867" s="778"/>
      <c r="GY1867" s="778"/>
      <c r="GZ1867" s="778"/>
      <c r="HA1867" s="778"/>
      <c r="HB1867" s="778"/>
      <c r="HC1867" s="778"/>
      <c r="HD1867" s="778"/>
      <c r="HE1867" s="778"/>
      <c r="HF1867" s="778"/>
      <c r="HG1867" s="778"/>
      <c r="HH1867" s="778"/>
    </row>
    <row r="1868" spans="1:216" s="782" customFormat="1">
      <c r="A1868" s="779"/>
      <c r="B1868" s="780"/>
      <c r="C1868" s="780"/>
      <c r="D1868" s="780"/>
      <c r="E1868" s="780"/>
      <c r="F1868" s="780"/>
      <c r="G1868" s="780"/>
      <c r="H1868" s="780"/>
      <c r="I1868" s="780"/>
      <c r="J1868" s="780"/>
      <c r="K1868" s="780"/>
      <c r="L1868" s="780"/>
      <c r="M1868" s="780"/>
      <c r="N1868" s="780"/>
      <c r="O1868" s="780"/>
      <c r="P1868" s="780"/>
      <c r="Q1868" s="781"/>
      <c r="R1868" s="778"/>
      <c r="S1868" s="778"/>
      <c r="T1868" s="778"/>
      <c r="U1868" s="778"/>
      <c r="V1868" s="778"/>
      <c r="W1868" s="778"/>
      <c r="X1868" s="778"/>
      <c r="Y1868" s="778"/>
      <c r="Z1868" s="778"/>
      <c r="AA1868" s="778"/>
      <c r="AB1868" s="778"/>
      <c r="AC1868" s="778"/>
      <c r="AD1868" s="778"/>
      <c r="AE1868" s="778"/>
      <c r="AF1868" s="778"/>
      <c r="AG1868" s="778"/>
      <c r="AH1868" s="778"/>
      <c r="AI1868" s="778"/>
      <c r="AJ1868" s="778"/>
      <c r="AK1868" s="778"/>
      <c r="AL1868" s="778"/>
      <c r="AM1868" s="778"/>
      <c r="AN1868" s="778"/>
      <c r="AO1868" s="778"/>
      <c r="AP1868" s="778"/>
      <c r="AQ1868" s="778"/>
      <c r="AR1868" s="778"/>
      <c r="AS1868" s="778"/>
      <c r="AT1868" s="778"/>
      <c r="AU1868" s="778"/>
      <c r="AV1868" s="778"/>
      <c r="AW1868" s="778"/>
      <c r="AX1868" s="778"/>
      <c r="AY1868" s="778"/>
      <c r="AZ1868" s="778"/>
      <c r="BA1868" s="778"/>
      <c r="BB1868" s="778"/>
      <c r="BC1868" s="778"/>
      <c r="BD1868" s="778"/>
      <c r="BE1868" s="778"/>
      <c r="BF1868" s="778"/>
      <c r="BG1868" s="778"/>
      <c r="BH1868" s="778"/>
      <c r="BI1868" s="778"/>
      <c r="BJ1868" s="778"/>
      <c r="BK1868" s="778"/>
      <c r="BL1868" s="778"/>
      <c r="BM1868" s="778"/>
      <c r="BN1868" s="778"/>
      <c r="BO1868" s="778"/>
      <c r="BP1868" s="778"/>
      <c r="BQ1868" s="778"/>
      <c r="BR1868" s="778"/>
      <c r="BS1868" s="778"/>
      <c r="BT1868" s="778"/>
      <c r="BU1868" s="778"/>
      <c r="BV1868" s="778"/>
      <c r="BW1868" s="778"/>
      <c r="BX1868" s="778"/>
      <c r="BY1868" s="778"/>
      <c r="BZ1868" s="778"/>
      <c r="CA1868" s="778"/>
      <c r="CB1868" s="778"/>
      <c r="CC1868" s="778"/>
      <c r="CD1868" s="778"/>
      <c r="CE1868" s="778"/>
      <c r="CF1868" s="778"/>
      <c r="CG1868" s="778"/>
      <c r="CH1868" s="778"/>
      <c r="CI1868" s="778"/>
      <c r="CJ1868" s="778"/>
      <c r="CK1868" s="778"/>
      <c r="CL1868" s="778"/>
      <c r="CM1868" s="778"/>
      <c r="CN1868" s="778"/>
      <c r="CO1868" s="778"/>
      <c r="CP1868" s="778"/>
      <c r="CQ1868" s="778"/>
      <c r="CR1868" s="778"/>
      <c r="CS1868" s="778"/>
      <c r="CT1868" s="778"/>
      <c r="CU1868" s="778"/>
      <c r="CV1868" s="778"/>
      <c r="CW1868" s="778"/>
      <c r="CX1868" s="778"/>
      <c r="CY1868" s="778"/>
      <c r="CZ1868" s="778"/>
      <c r="DA1868" s="778"/>
      <c r="DB1868" s="778"/>
      <c r="DC1868" s="778"/>
      <c r="DD1868" s="778"/>
      <c r="DE1868" s="778"/>
      <c r="DF1868" s="778"/>
      <c r="DG1868" s="778"/>
      <c r="DH1868" s="778"/>
      <c r="DI1868" s="778"/>
      <c r="DJ1868" s="778"/>
      <c r="DK1868" s="778"/>
      <c r="DL1868" s="778"/>
      <c r="DM1868" s="778"/>
      <c r="DN1868" s="778"/>
      <c r="DO1868" s="778"/>
      <c r="DP1868" s="778"/>
      <c r="DQ1868" s="778"/>
      <c r="DR1868" s="778"/>
      <c r="DS1868" s="778"/>
      <c r="DT1868" s="778"/>
      <c r="DU1868" s="778"/>
      <c r="DV1868" s="778"/>
      <c r="DW1868" s="778"/>
      <c r="DX1868" s="778"/>
      <c r="DY1868" s="778"/>
      <c r="DZ1868" s="778"/>
      <c r="EA1868" s="778"/>
      <c r="EB1868" s="778"/>
      <c r="EC1868" s="778"/>
      <c r="ED1868" s="778"/>
      <c r="EE1868" s="778"/>
      <c r="EF1868" s="778"/>
      <c r="EG1868" s="778"/>
      <c r="EH1868" s="778"/>
      <c r="EI1868" s="778"/>
      <c r="EJ1868" s="778"/>
      <c r="EK1868" s="778"/>
      <c r="EL1868" s="778"/>
      <c r="EM1868" s="778"/>
      <c r="EN1868" s="778"/>
      <c r="EO1868" s="778"/>
      <c r="EP1868" s="778"/>
      <c r="EQ1868" s="778"/>
      <c r="ER1868" s="778"/>
      <c r="ES1868" s="778"/>
      <c r="ET1868" s="778"/>
      <c r="EU1868" s="778"/>
      <c r="EV1868" s="778"/>
      <c r="EW1868" s="778"/>
      <c r="EX1868" s="778"/>
      <c r="EY1868" s="778"/>
      <c r="EZ1868" s="778"/>
      <c r="FA1868" s="778"/>
      <c r="FB1868" s="778"/>
      <c r="FC1868" s="778"/>
      <c r="FD1868" s="778"/>
      <c r="FE1868" s="778"/>
      <c r="FF1868" s="778"/>
      <c r="FG1868" s="778"/>
      <c r="FH1868" s="778"/>
      <c r="FI1868" s="778"/>
      <c r="FJ1868" s="778"/>
      <c r="FK1868" s="778"/>
      <c r="FL1868" s="778"/>
      <c r="FM1868" s="778"/>
      <c r="FN1868" s="778"/>
      <c r="FO1868" s="778"/>
      <c r="FP1868" s="778"/>
      <c r="FQ1868" s="778"/>
      <c r="FR1868" s="778"/>
      <c r="FS1868" s="778"/>
      <c r="FT1868" s="778"/>
      <c r="FU1868" s="778"/>
      <c r="FV1868" s="778"/>
      <c r="FW1868" s="778"/>
      <c r="FX1868" s="778"/>
      <c r="FY1868" s="778"/>
      <c r="FZ1868" s="778"/>
      <c r="GA1868" s="778"/>
      <c r="GB1868" s="778"/>
      <c r="GC1868" s="778"/>
      <c r="GD1868" s="778"/>
      <c r="GE1868" s="778"/>
      <c r="GF1868" s="778"/>
      <c r="GG1868" s="778"/>
      <c r="GH1868" s="778"/>
      <c r="GI1868" s="778"/>
      <c r="GJ1868" s="778"/>
      <c r="GK1868" s="778"/>
      <c r="GL1868" s="778"/>
      <c r="GM1868" s="778"/>
      <c r="GN1868" s="778"/>
      <c r="GO1868" s="778"/>
      <c r="GP1868" s="778"/>
      <c r="GQ1868" s="778"/>
      <c r="GR1868" s="778"/>
      <c r="GS1868" s="778"/>
      <c r="GT1868" s="778"/>
      <c r="GU1868" s="778"/>
      <c r="GV1868" s="778"/>
      <c r="GW1868" s="778"/>
      <c r="GX1868" s="778"/>
      <c r="GY1868" s="778"/>
      <c r="GZ1868" s="778"/>
      <c r="HA1868" s="778"/>
      <c r="HB1868" s="778"/>
      <c r="HC1868" s="778"/>
      <c r="HD1868" s="778"/>
      <c r="HE1868" s="778"/>
      <c r="HF1868" s="778"/>
      <c r="HG1868" s="778"/>
      <c r="HH1868" s="778"/>
    </row>
    <row r="1869" spans="1:216" s="782" customFormat="1">
      <c r="A1869" s="779"/>
      <c r="B1869" s="780"/>
      <c r="C1869" s="780"/>
      <c r="D1869" s="780"/>
      <c r="E1869" s="780"/>
      <c r="F1869" s="780"/>
      <c r="G1869" s="780"/>
      <c r="H1869" s="780"/>
      <c r="I1869" s="780"/>
      <c r="J1869" s="780"/>
      <c r="K1869" s="780"/>
      <c r="L1869" s="780"/>
      <c r="M1869" s="780"/>
      <c r="N1869" s="780"/>
      <c r="O1869" s="780"/>
      <c r="P1869" s="780"/>
      <c r="Q1869" s="781"/>
      <c r="R1869" s="778"/>
      <c r="S1869" s="778"/>
      <c r="T1869" s="778"/>
      <c r="U1869" s="778"/>
      <c r="V1869" s="778"/>
      <c r="W1869" s="778"/>
      <c r="X1869" s="778"/>
      <c r="Y1869" s="778"/>
      <c r="Z1869" s="778"/>
      <c r="AA1869" s="778"/>
      <c r="AB1869" s="778"/>
      <c r="AC1869" s="778"/>
      <c r="AD1869" s="778"/>
      <c r="AE1869" s="778"/>
      <c r="AF1869" s="778"/>
      <c r="AG1869" s="778"/>
      <c r="AH1869" s="778"/>
      <c r="AI1869" s="778"/>
      <c r="AJ1869" s="778"/>
      <c r="AK1869" s="778"/>
      <c r="AL1869" s="778"/>
      <c r="AM1869" s="778"/>
      <c r="AN1869" s="778"/>
      <c r="AO1869" s="778"/>
      <c r="AP1869" s="778"/>
      <c r="AQ1869" s="778"/>
      <c r="AR1869" s="778"/>
      <c r="AS1869" s="778"/>
      <c r="AT1869" s="778"/>
      <c r="AU1869" s="778"/>
      <c r="AV1869" s="778"/>
      <c r="AW1869" s="778"/>
      <c r="AX1869" s="778"/>
      <c r="AY1869" s="778"/>
      <c r="AZ1869" s="778"/>
      <c r="BA1869" s="778"/>
      <c r="BB1869" s="778"/>
      <c r="BC1869" s="778"/>
      <c r="BD1869" s="778"/>
      <c r="BE1869" s="778"/>
      <c r="BF1869" s="778"/>
      <c r="BG1869" s="778"/>
      <c r="BH1869" s="778"/>
      <c r="BI1869" s="778"/>
      <c r="BJ1869" s="778"/>
      <c r="BK1869" s="778"/>
      <c r="BL1869" s="778"/>
      <c r="BM1869" s="778"/>
      <c r="BN1869" s="778"/>
      <c r="BO1869" s="778"/>
      <c r="BP1869" s="778"/>
      <c r="BQ1869" s="778"/>
      <c r="BR1869" s="778"/>
      <c r="BS1869" s="778"/>
      <c r="BT1869" s="778"/>
      <c r="BU1869" s="778"/>
      <c r="BV1869" s="778"/>
      <c r="BW1869" s="778"/>
      <c r="BX1869" s="778"/>
      <c r="BY1869" s="778"/>
      <c r="BZ1869" s="778"/>
      <c r="CA1869" s="778"/>
      <c r="CB1869" s="778"/>
      <c r="CC1869" s="778"/>
      <c r="CD1869" s="778"/>
      <c r="CE1869" s="778"/>
      <c r="CF1869" s="778"/>
      <c r="CG1869" s="778"/>
      <c r="CH1869" s="778"/>
      <c r="CI1869" s="778"/>
      <c r="CJ1869" s="778"/>
      <c r="CK1869" s="778"/>
      <c r="CL1869" s="778"/>
      <c r="CM1869" s="778"/>
      <c r="CN1869" s="778"/>
      <c r="CO1869" s="778"/>
      <c r="CP1869" s="778"/>
      <c r="CQ1869" s="778"/>
      <c r="CR1869" s="778"/>
      <c r="CS1869" s="778"/>
      <c r="CT1869" s="778"/>
      <c r="CU1869" s="778"/>
      <c r="CV1869" s="778"/>
      <c r="CW1869" s="778"/>
      <c r="CX1869" s="778"/>
      <c r="CY1869" s="778"/>
      <c r="CZ1869" s="778"/>
      <c r="DA1869" s="778"/>
      <c r="DB1869" s="778"/>
      <c r="DC1869" s="778"/>
      <c r="DD1869" s="778"/>
      <c r="DE1869" s="778"/>
      <c r="DF1869" s="778"/>
      <c r="DG1869" s="778"/>
      <c r="DH1869" s="778"/>
      <c r="DI1869" s="778"/>
      <c r="DJ1869" s="778"/>
      <c r="DK1869" s="778"/>
      <c r="DL1869" s="778"/>
      <c r="DM1869" s="778"/>
      <c r="DN1869" s="778"/>
      <c r="DO1869" s="778"/>
      <c r="DP1869" s="778"/>
      <c r="DQ1869" s="778"/>
      <c r="DR1869" s="778"/>
      <c r="DS1869" s="778"/>
      <c r="DT1869" s="778"/>
      <c r="DU1869" s="778"/>
      <c r="DV1869" s="778"/>
      <c r="DW1869" s="778"/>
      <c r="DX1869" s="778"/>
      <c r="DY1869" s="778"/>
      <c r="DZ1869" s="778"/>
      <c r="EA1869" s="778"/>
      <c r="EB1869" s="778"/>
      <c r="EC1869" s="778"/>
      <c r="ED1869" s="778"/>
      <c r="EE1869" s="778"/>
      <c r="EF1869" s="778"/>
      <c r="EG1869" s="778"/>
      <c r="EH1869" s="778"/>
      <c r="EI1869" s="778"/>
      <c r="EJ1869" s="778"/>
      <c r="EK1869" s="778"/>
      <c r="EL1869" s="778"/>
      <c r="EM1869" s="778"/>
      <c r="EN1869" s="778"/>
      <c r="EO1869" s="778"/>
      <c r="EP1869" s="778"/>
      <c r="EQ1869" s="778"/>
      <c r="ER1869" s="778"/>
      <c r="ES1869" s="778"/>
      <c r="ET1869" s="778"/>
      <c r="EU1869" s="778"/>
      <c r="EV1869" s="778"/>
      <c r="EW1869" s="778"/>
      <c r="EX1869" s="778"/>
      <c r="EY1869" s="778"/>
      <c r="EZ1869" s="778"/>
      <c r="FA1869" s="778"/>
      <c r="FB1869" s="778"/>
      <c r="FC1869" s="778"/>
      <c r="FD1869" s="778"/>
      <c r="FE1869" s="778"/>
      <c r="FF1869" s="778"/>
      <c r="FG1869" s="778"/>
      <c r="FH1869" s="778"/>
      <c r="FI1869" s="778"/>
      <c r="FJ1869" s="778"/>
      <c r="FK1869" s="778"/>
      <c r="FL1869" s="778"/>
      <c r="FM1869" s="778"/>
      <c r="FN1869" s="778"/>
      <c r="FO1869" s="778"/>
      <c r="FP1869" s="778"/>
      <c r="FQ1869" s="778"/>
      <c r="FR1869" s="778"/>
      <c r="FS1869" s="778"/>
      <c r="FT1869" s="778"/>
      <c r="FU1869" s="778"/>
      <c r="FV1869" s="778"/>
      <c r="FW1869" s="778"/>
      <c r="FX1869" s="778"/>
      <c r="FY1869" s="778"/>
      <c r="FZ1869" s="778"/>
      <c r="GA1869" s="778"/>
      <c r="GB1869" s="778"/>
      <c r="GC1869" s="778"/>
      <c r="GD1869" s="778"/>
      <c r="GE1869" s="778"/>
      <c r="GF1869" s="778"/>
      <c r="GG1869" s="778"/>
      <c r="GH1869" s="778"/>
      <c r="GI1869" s="778"/>
      <c r="GJ1869" s="778"/>
      <c r="GK1869" s="778"/>
      <c r="GL1869" s="778"/>
      <c r="GM1869" s="778"/>
      <c r="GN1869" s="778"/>
      <c r="GO1869" s="778"/>
      <c r="GP1869" s="778"/>
      <c r="GQ1869" s="778"/>
      <c r="GR1869" s="778"/>
      <c r="GS1869" s="778"/>
      <c r="GT1869" s="778"/>
      <c r="GU1869" s="778"/>
      <c r="GV1869" s="778"/>
      <c r="GW1869" s="778"/>
      <c r="GX1869" s="778"/>
      <c r="GY1869" s="778"/>
      <c r="GZ1869" s="778"/>
      <c r="HA1869" s="778"/>
      <c r="HB1869" s="778"/>
      <c r="HC1869" s="778"/>
      <c r="HD1869" s="778"/>
      <c r="HE1869" s="778"/>
      <c r="HF1869" s="778"/>
      <c r="HG1869" s="778"/>
      <c r="HH1869" s="778"/>
    </row>
    <row r="1870" spans="1:216" s="782" customFormat="1">
      <c r="A1870" s="779"/>
      <c r="B1870" s="780"/>
      <c r="C1870" s="780"/>
      <c r="D1870" s="780"/>
      <c r="E1870" s="780"/>
      <c r="F1870" s="780"/>
      <c r="G1870" s="780"/>
      <c r="H1870" s="780"/>
      <c r="I1870" s="780"/>
      <c r="J1870" s="780"/>
      <c r="K1870" s="780"/>
      <c r="L1870" s="780"/>
      <c r="M1870" s="780"/>
      <c r="N1870" s="780"/>
      <c r="O1870" s="780"/>
      <c r="P1870" s="780"/>
      <c r="Q1870" s="781"/>
      <c r="R1870" s="778"/>
      <c r="S1870" s="778"/>
      <c r="T1870" s="778"/>
      <c r="U1870" s="778"/>
      <c r="V1870" s="778"/>
      <c r="W1870" s="778"/>
      <c r="X1870" s="778"/>
      <c r="Y1870" s="778"/>
      <c r="Z1870" s="778"/>
      <c r="AA1870" s="778"/>
      <c r="AB1870" s="778"/>
      <c r="AC1870" s="778"/>
      <c r="AD1870" s="778"/>
      <c r="AE1870" s="778"/>
      <c r="AF1870" s="778"/>
      <c r="AG1870" s="778"/>
      <c r="AH1870" s="778"/>
      <c r="AI1870" s="778"/>
      <c r="AJ1870" s="778"/>
      <c r="AK1870" s="778"/>
      <c r="AL1870" s="778"/>
      <c r="AM1870" s="778"/>
      <c r="AN1870" s="778"/>
      <c r="AO1870" s="778"/>
      <c r="AP1870" s="778"/>
      <c r="AQ1870" s="778"/>
      <c r="AR1870" s="778"/>
      <c r="AS1870" s="778"/>
      <c r="AT1870" s="778"/>
      <c r="AU1870" s="778"/>
      <c r="AV1870" s="778"/>
      <c r="AW1870" s="778"/>
      <c r="AX1870" s="778"/>
      <c r="AY1870" s="778"/>
      <c r="AZ1870" s="778"/>
      <c r="BA1870" s="778"/>
      <c r="BB1870" s="778"/>
      <c r="BC1870" s="778"/>
      <c r="BD1870" s="778"/>
      <c r="BE1870" s="778"/>
      <c r="BF1870" s="778"/>
      <c r="BG1870" s="778"/>
      <c r="BH1870" s="778"/>
      <c r="BI1870" s="778"/>
      <c r="BJ1870" s="778"/>
      <c r="BK1870" s="778"/>
      <c r="BL1870" s="778"/>
      <c r="BM1870" s="778"/>
      <c r="BN1870" s="778"/>
      <c r="BO1870" s="778"/>
      <c r="BP1870" s="778"/>
      <c r="BQ1870" s="778"/>
      <c r="BR1870" s="778"/>
      <c r="BS1870" s="778"/>
      <c r="BT1870" s="778"/>
      <c r="BU1870" s="778"/>
      <c r="BV1870" s="778"/>
      <c r="BW1870" s="778"/>
      <c r="BX1870" s="778"/>
      <c r="BY1870" s="778"/>
      <c r="BZ1870" s="778"/>
      <c r="CA1870" s="778"/>
      <c r="CB1870" s="778"/>
      <c r="CC1870" s="778"/>
      <c r="CD1870" s="778"/>
      <c r="CE1870" s="778"/>
      <c r="CF1870" s="778"/>
      <c r="CG1870" s="778"/>
      <c r="CH1870" s="778"/>
      <c r="CI1870" s="778"/>
      <c r="CJ1870" s="778"/>
      <c r="CK1870" s="778"/>
      <c r="CL1870" s="778"/>
      <c r="CM1870" s="778"/>
      <c r="CN1870" s="778"/>
      <c r="CO1870" s="778"/>
      <c r="CP1870" s="778"/>
      <c r="CQ1870" s="778"/>
      <c r="CR1870" s="778"/>
      <c r="CS1870" s="778"/>
      <c r="CT1870" s="778"/>
      <c r="CU1870" s="778"/>
      <c r="CV1870" s="778"/>
      <c r="CW1870" s="778"/>
      <c r="CX1870" s="778"/>
      <c r="CY1870" s="778"/>
      <c r="CZ1870" s="778"/>
      <c r="DA1870" s="778"/>
      <c r="DB1870" s="778"/>
      <c r="DC1870" s="778"/>
      <c r="DD1870" s="778"/>
      <c r="DE1870" s="778"/>
      <c r="DF1870" s="778"/>
      <c r="DG1870" s="778"/>
      <c r="DH1870" s="778"/>
      <c r="DI1870" s="778"/>
      <c r="DJ1870" s="778"/>
      <c r="DK1870" s="778"/>
      <c r="DL1870" s="778"/>
      <c r="DM1870" s="778"/>
      <c r="DN1870" s="778"/>
      <c r="DO1870" s="778"/>
      <c r="DP1870" s="778"/>
      <c r="DQ1870" s="778"/>
      <c r="DR1870" s="778"/>
      <c r="DS1870" s="778"/>
      <c r="DT1870" s="778"/>
      <c r="DU1870" s="778"/>
      <c r="DV1870" s="778"/>
      <c r="DW1870" s="778"/>
      <c r="DX1870" s="778"/>
      <c r="DY1870" s="778"/>
      <c r="DZ1870" s="778"/>
      <c r="EA1870" s="778"/>
      <c r="EB1870" s="778"/>
      <c r="EC1870" s="778"/>
      <c r="ED1870" s="778"/>
      <c r="EE1870" s="778"/>
      <c r="EF1870" s="778"/>
      <c r="EG1870" s="778"/>
      <c r="EH1870" s="778"/>
      <c r="EI1870" s="778"/>
      <c r="EJ1870" s="778"/>
      <c r="EK1870" s="778"/>
      <c r="EL1870" s="778"/>
      <c r="EM1870" s="778"/>
      <c r="EN1870" s="778"/>
      <c r="EO1870" s="778"/>
      <c r="EP1870" s="778"/>
      <c r="EQ1870" s="778"/>
      <c r="ER1870" s="778"/>
      <c r="ES1870" s="778"/>
      <c r="ET1870" s="778"/>
      <c r="EU1870" s="778"/>
      <c r="EV1870" s="778"/>
      <c r="EW1870" s="778"/>
      <c r="EX1870" s="778"/>
      <c r="EY1870" s="778"/>
      <c r="EZ1870" s="778"/>
      <c r="FA1870" s="778"/>
      <c r="FB1870" s="778"/>
      <c r="FC1870" s="778"/>
      <c r="FD1870" s="778"/>
      <c r="FE1870" s="778"/>
      <c r="FF1870" s="778"/>
      <c r="FG1870" s="778"/>
      <c r="FH1870" s="778"/>
      <c r="FI1870" s="778"/>
      <c r="FJ1870" s="778"/>
      <c r="FK1870" s="778"/>
      <c r="FL1870" s="778"/>
      <c r="FM1870" s="778"/>
      <c r="FN1870" s="778"/>
      <c r="FO1870" s="778"/>
      <c r="FP1870" s="778"/>
      <c r="FQ1870" s="778"/>
      <c r="FR1870" s="778"/>
      <c r="FS1870" s="778"/>
      <c r="FT1870" s="778"/>
      <c r="FU1870" s="778"/>
      <c r="FV1870" s="778"/>
      <c r="FW1870" s="778"/>
      <c r="FX1870" s="778"/>
      <c r="FY1870" s="778"/>
      <c r="FZ1870" s="778"/>
      <c r="GA1870" s="778"/>
      <c r="GB1870" s="778"/>
      <c r="GC1870" s="778"/>
      <c r="GD1870" s="778"/>
      <c r="GE1870" s="778"/>
      <c r="GF1870" s="778"/>
      <c r="GG1870" s="778"/>
      <c r="GH1870" s="778"/>
      <c r="GI1870" s="778"/>
      <c r="GJ1870" s="778"/>
      <c r="GK1870" s="778"/>
      <c r="GL1870" s="778"/>
      <c r="GM1870" s="778"/>
      <c r="GN1870" s="778"/>
      <c r="GO1870" s="778"/>
      <c r="GP1870" s="778"/>
      <c r="GQ1870" s="778"/>
      <c r="GR1870" s="778"/>
      <c r="GS1870" s="778"/>
      <c r="GT1870" s="778"/>
      <c r="GU1870" s="778"/>
      <c r="GV1870" s="778"/>
      <c r="GW1870" s="778"/>
      <c r="GX1870" s="778"/>
      <c r="GY1870" s="778"/>
      <c r="GZ1870" s="778"/>
      <c r="HA1870" s="778"/>
      <c r="HB1870" s="778"/>
      <c r="HC1870" s="778"/>
      <c r="HD1870" s="778"/>
      <c r="HE1870" s="778"/>
      <c r="HF1870" s="778"/>
      <c r="HG1870" s="778"/>
      <c r="HH1870" s="778"/>
    </row>
    <row r="1871" spans="1:216" s="782" customFormat="1">
      <c r="A1871" s="779"/>
      <c r="B1871" s="780"/>
      <c r="C1871" s="780"/>
      <c r="D1871" s="780"/>
      <c r="E1871" s="780"/>
      <c r="F1871" s="780"/>
      <c r="G1871" s="780"/>
      <c r="H1871" s="780"/>
      <c r="I1871" s="780"/>
      <c r="J1871" s="780"/>
      <c r="K1871" s="780"/>
      <c r="L1871" s="780"/>
      <c r="M1871" s="780"/>
      <c r="N1871" s="780"/>
      <c r="O1871" s="780"/>
      <c r="P1871" s="780"/>
      <c r="Q1871" s="781"/>
      <c r="R1871" s="778"/>
      <c r="S1871" s="778"/>
      <c r="T1871" s="778"/>
      <c r="U1871" s="778"/>
      <c r="V1871" s="778"/>
      <c r="W1871" s="778"/>
      <c r="X1871" s="778"/>
      <c r="Y1871" s="778"/>
      <c r="Z1871" s="778"/>
      <c r="AA1871" s="778"/>
      <c r="AB1871" s="778"/>
      <c r="AC1871" s="778"/>
      <c r="AD1871" s="778"/>
      <c r="AE1871" s="778"/>
      <c r="AF1871" s="778"/>
      <c r="AG1871" s="778"/>
      <c r="AH1871" s="778"/>
      <c r="AI1871" s="778"/>
      <c r="AJ1871" s="778"/>
      <c r="AK1871" s="778"/>
      <c r="AL1871" s="778"/>
      <c r="AM1871" s="778"/>
      <c r="AN1871" s="778"/>
      <c r="AO1871" s="778"/>
      <c r="AP1871" s="778"/>
      <c r="AQ1871" s="778"/>
      <c r="AR1871" s="778"/>
      <c r="AS1871" s="778"/>
      <c r="AT1871" s="778"/>
      <c r="AU1871" s="778"/>
      <c r="AV1871" s="778"/>
      <c r="AW1871" s="778"/>
      <c r="AX1871" s="778"/>
      <c r="AY1871" s="778"/>
      <c r="AZ1871" s="778"/>
      <c r="BA1871" s="778"/>
      <c r="BB1871" s="778"/>
      <c r="BC1871" s="778"/>
      <c r="BD1871" s="778"/>
      <c r="BE1871" s="778"/>
      <c r="BF1871" s="778"/>
      <c r="BG1871" s="778"/>
      <c r="BH1871" s="778"/>
      <c r="BI1871" s="778"/>
      <c r="BJ1871" s="778"/>
      <c r="BK1871" s="778"/>
      <c r="BL1871" s="778"/>
      <c r="BM1871" s="778"/>
      <c r="BN1871" s="778"/>
      <c r="BO1871" s="778"/>
      <c r="BP1871" s="778"/>
      <c r="BQ1871" s="778"/>
      <c r="BR1871" s="778"/>
      <c r="BS1871" s="778"/>
      <c r="BT1871" s="778"/>
      <c r="BU1871" s="778"/>
      <c r="BV1871" s="778"/>
      <c r="BW1871" s="778"/>
      <c r="BX1871" s="778"/>
      <c r="BY1871" s="778"/>
      <c r="BZ1871" s="778"/>
      <c r="CA1871" s="778"/>
      <c r="CB1871" s="778"/>
      <c r="CC1871" s="778"/>
      <c r="CD1871" s="778"/>
      <c r="CE1871" s="778"/>
      <c r="CF1871" s="778"/>
      <c r="CG1871" s="778"/>
      <c r="CH1871" s="778"/>
      <c r="CI1871" s="778"/>
      <c r="CJ1871" s="778"/>
      <c r="CK1871" s="778"/>
      <c r="CL1871" s="778"/>
      <c r="CM1871" s="778"/>
      <c r="CN1871" s="778"/>
      <c r="CO1871" s="778"/>
      <c r="CP1871" s="778"/>
      <c r="CQ1871" s="778"/>
      <c r="CR1871" s="778"/>
      <c r="CS1871" s="778"/>
      <c r="CT1871" s="778"/>
      <c r="CU1871" s="778"/>
      <c r="CV1871" s="778"/>
      <c r="CW1871" s="778"/>
      <c r="CX1871" s="778"/>
      <c r="CY1871" s="778"/>
      <c r="CZ1871" s="778"/>
      <c r="DA1871" s="778"/>
      <c r="DB1871" s="778"/>
      <c r="DC1871" s="778"/>
      <c r="DD1871" s="778"/>
      <c r="DE1871" s="778"/>
      <c r="DF1871" s="778"/>
      <c r="DG1871" s="778"/>
      <c r="DH1871" s="778"/>
      <c r="DI1871" s="778"/>
      <c r="DJ1871" s="778"/>
      <c r="DK1871" s="778"/>
      <c r="DL1871" s="778"/>
      <c r="DM1871" s="778"/>
      <c r="DN1871" s="778"/>
      <c r="DO1871" s="778"/>
      <c r="DP1871" s="778"/>
      <c r="DQ1871" s="778"/>
      <c r="DR1871" s="778"/>
      <c r="DS1871" s="778"/>
      <c r="DT1871" s="778"/>
      <c r="DU1871" s="778"/>
      <c r="DV1871" s="778"/>
      <c r="DW1871" s="778"/>
      <c r="DX1871" s="778"/>
      <c r="DY1871" s="778"/>
      <c r="DZ1871" s="778"/>
      <c r="EA1871" s="778"/>
      <c r="EB1871" s="778"/>
      <c r="EC1871" s="778"/>
      <c r="ED1871" s="778"/>
      <c r="EE1871" s="778"/>
      <c r="EF1871" s="778"/>
      <c r="EG1871" s="778"/>
      <c r="EH1871" s="778"/>
      <c r="EI1871" s="778"/>
      <c r="EJ1871" s="778"/>
      <c r="EK1871" s="778"/>
      <c r="EL1871" s="778"/>
      <c r="EM1871" s="778"/>
      <c r="EN1871" s="778"/>
      <c r="EO1871" s="778"/>
      <c r="EP1871" s="778"/>
      <c r="EQ1871" s="778"/>
      <c r="ER1871" s="778"/>
      <c r="ES1871" s="778"/>
      <c r="ET1871" s="778"/>
      <c r="EU1871" s="778"/>
      <c r="EV1871" s="778"/>
      <c r="EW1871" s="778"/>
      <c r="EX1871" s="778"/>
      <c r="EY1871" s="778"/>
      <c r="EZ1871" s="778"/>
      <c r="FA1871" s="778"/>
      <c r="FB1871" s="778"/>
      <c r="FC1871" s="778"/>
      <c r="FD1871" s="778"/>
      <c r="FE1871" s="778"/>
      <c r="FF1871" s="778"/>
      <c r="FG1871" s="778"/>
      <c r="FH1871" s="778"/>
      <c r="FI1871" s="778"/>
      <c r="FJ1871" s="778"/>
      <c r="FK1871" s="778"/>
      <c r="FL1871" s="778"/>
      <c r="FM1871" s="778"/>
      <c r="FN1871" s="778"/>
      <c r="FO1871" s="778"/>
      <c r="FP1871" s="778"/>
      <c r="FQ1871" s="778"/>
      <c r="FR1871" s="778"/>
      <c r="FS1871" s="778"/>
      <c r="FT1871" s="778"/>
      <c r="FU1871" s="778"/>
      <c r="FV1871" s="778"/>
      <c r="FW1871" s="778"/>
      <c r="FX1871" s="778"/>
      <c r="FY1871" s="778"/>
      <c r="FZ1871" s="778"/>
      <c r="GA1871" s="778"/>
      <c r="GB1871" s="778"/>
      <c r="GC1871" s="778"/>
      <c r="GD1871" s="778"/>
      <c r="GE1871" s="778"/>
      <c r="GF1871" s="778"/>
      <c r="GG1871" s="778"/>
      <c r="GH1871" s="778"/>
      <c r="GI1871" s="778"/>
      <c r="GJ1871" s="778"/>
      <c r="GK1871" s="778"/>
      <c r="GL1871" s="778"/>
      <c r="GM1871" s="778"/>
      <c r="GN1871" s="778"/>
      <c r="GO1871" s="778"/>
      <c r="GP1871" s="778"/>
      <c r="GQ1871" s="778"/>
      <c r="GR1871" s="778"/>
      <c r="GS1871" s="778"/>
      <c r="GT1871" s="778"/>
      <c r="GU1871" s="778"/>
      <c r="GV1871" s="778"/>
      <c r="GW1871" s="778"/>
      <c r="GX1871" s="778"/>
      <c r="GY1871" s="778"/>
      <c r="GZ1871" s="778"/>
      <c r="HA1871" s="778"/>
      <c r="HB1871" s="778"/>
      <c r="HC1871" s="778"/>
      <c r="HD1871" s="778"/>
      <c r="HE1871" s="778"/>
      <c r="HF1871" s="778"/>
      <c r="HG1871" s="778"/>
      <c r="HH1871" s="778"/>
    </row>
    <row r="1872" spans="1:216" s="782" customFormat="1">
      <c r="A1872" s="779"/>
      <c r="B1872" s="780"/>
      <c r="C1872" s="780"/>
      <c r="D1872" s="780"/>
      <c r="E1872" s="780"/>
      <c r="F1872" s="780"/>
      <c r="G1872" s="780"/>
      <c r="H1872" s="780"/>
      <c r="I1872" s="780"/>
      <c r="J1872" s="780"/>
      <c r="K1872" s="780"/>
      <c r="L1872" s="780"/>
      <c r="M1872" s="780"/>
      <c r="N1872" s="780"/>
      <c r="O1872" s="780"/>
      <c r="P1872" s="780"/>
      <c r="Q1872" s="781"/>
      <c r="R1872" s="778"/>
      <c r="S1872" s="778"/>
      <c r="T1872" s="778"/>
      <c r="U1872" s="778"/>
      <c r="V1872" s="778"/>
      <c r="W1872" s="778"/>
      <c r="X1872" s="778"/>
      <c r="Y1872" s="778"/>
      <c r="Z1872" s="778"/>
      <c r="AA1872" s="778"/>
      <c r="AB1872" s="778"/>
      <c r="AC1872" s="778"/>
      <c r="AD1872" s="778"/>
      <c r="AE1872" s="778"/>
      <c r="AF1872" s="778"/>
      <c r="AG1872" s="778"/>
      <c r="AH1872" s="778"/>
      <c r="AI1872" s="778"/>
      <c r="AJ1872" s="778"/>
      <c r="AK1872" s="778"/>
      <c r="AL1872" s="778"/>
      <c r="AM1872" s="778"/>
      <c r="AN1872" s="778"/>
      <c r="AO1872" s="778"/>
      <c r="AP1872" s="778"/>
      <c r="AQ1872" s="778"/>
      <c r="AR1872" s="778"/>
      <c r="AS1872" s="778"/>
      <c r="AT1872" s="778"/>
      <c r="AU1872" s="778"/>
      <c r="AV1872" s="778"/>
      <c r="AW1872" s="778"/>
      <c r="AX1872" s="778"/>
      <c r="AY1872" s="778"/>
      <c r="AZ1872" s="778"/>
      <c r="BA1872" s="778"/>
      <c r="BB1872" s="778"/>
      <c r="BC1872" s="778"/>
      <c r="BD1872" s="778"/>
      <c r="BE1872" s="778"/>
      <c r="BF1872" s="778"/>
      <c r="BG1872" s="778"/>
      <c r="BH1872" s="778"/>
      <c r="BI1872" s="778"/>
      <c r="BJ1872" s="778"/>
      <c r="BK1872" s="778"/>
      <c r="BL1872" s="778"/>
      <c r="BM1872" s="778"/>
      <c r="BN1872" s="778"/>
      <c r="BO1872" s="778"/>
      <c r="BP1872" s="778"/>
      <c r="BQ1872" s="778"/>
      <c r="BR1872" s="778"/>
      <c r="BS1872" s="778"/>
      <c r="BT1872" s="778"/>
      <c r="BU1872" s="778"/>
      <c r="BV1872" s="778"/>
      <c r="BW1872" s="778"/>
      <c r="BX1872" s="778"/>
      <c r="BY1872" s="778"/>
      <c r="BZ1872" s="778"/>
      <c r="CA1872" s="778"/>
      <c r="CB1872" s="778"/>
      <c r="CC1872" s="778"/>
      <c r="CD1872" s="778"/>
      <c r="CE1872" s="778"/>
      <c r="CF1872" s="778"/>
      <c r="CG1872" s="778"/>
      <c r="CH1872" s="778"/>
      <c r="CI1872" s="778"/>
      <c r="CJ1872" s="778"/>
      <c r="CK1872" s="778"/>
      <c r="CL1872" s="778"/>
      <c r="CM1872" s="778"/>
      <c r="CN1872" s="778"/>
      <c r="CO1872" s="778"/>
      <c r="CP1872" s="778"/>
      <c r="CQ1872" s="778"/>
      <c r="CR1872" s="778"/>
      <c r="CS1872" s="778"/>
      <c r="CT1872" s="778"/>
      <c r="CU1872" s="778"/>
      <c r="CV1872" s="778"/>
      <c r="CW1872" s="778"/>
      <c r="CX1872" s="778"/>
      <c r="CY1872" s="778"/>
      <c r="CZ1872" s="778"/>
      <c r="DA1872" s="778"/>
      <c r="DB1872" s="778"/>
      <c r="DC1872" s="778"/>
      <c r="DD1872" s="778"/>
      <c r="DE1872" s="778"/>
      <c r="DF1872" s="778"/>
      <c r="DG1872" s="778"/>
      <c r="DH1872" s="778"/>
      <c r="DI1872" s="778"/>
      <c r="DJ1872" s="778"/>
      <c r="DK1872" s="778"/>
      <c r="DL1872" s="778"/>
      <c r="DM1872" s="778"/>
      <c r="DN1872" s="778"/>
      <c r="DO1872" s="778"/>
      <c r="DP1872" s="778"/>
      <c r="DQ1872" s="778"/>
      <c r="DR1872" s="778"/>
      <c r="DS1872" s="778"/>
      <c r="DT1872" s="778"/>
      <c r="DU1872" s="778"/>
      <c r="DV1872" s="778"/>
      <c r="DW1872" s="778"/>
      <c r="DX1872" s="778"/>
      <c r="DY1872" s="778"/>
      <c r="DZ1872" s="778"/>
      <c r="EA1872" s="778"/>
      <c r="EB1872" s="778"/>
      <c r="EC1872" s="778"/>
      <c r="ED1872" s="778"/>
      <c r="EE1872" s="778"/>
      <c r="EF1872" s="778"/>
      <c r="EG1872" s="778"/>
      <c r="EH1872" s="778"/>
      <c r="EI1872" s="778"/>
      <c r="EJ1872" s="778"/>
      <c r="EK1872" s="778"/>
      <c r="EL1872" s="778"/>
      <c r="EM1872" s="778"/>
      <c r="EN1872" s="778"/>
      <c r="EO1872" s="778"/>
      <c r="EP1872" s="778"/>
      <c r="EQ1872" s="778"/>
      <c r="ER1872" s="778"/>
      <c r="ES1872" s="778"/>
      <c r="ET1872" s="778"/>
      <c r="EU1872" s="778"/>
      <c r="EV1872" s="778"/>
      <c r="EW1872" s="778"/>
      <c r="EX1872" s="778"/>
      <c r="EY1872" s="778"/>
      <c r="EZ1872" s="778"/>
      <c r="FA1872" s="778"/>
      <c r="FB1872" s="778"/>
      <c r="FC1872" s="778"/>
      <c r="FD1872" s="778"/>
      <c r="FE1872" s="778"/>
      <c r="FF1872" s="778"/>
      <c r="FG1872" s="778"/>
      <c r="FH1872" s="778"/>
      <c r="FI1872" s="778"/>
      <c r="FJ1872" s="778"/>
      <c r="FK1872" s="778"/>
      <c r="FL1872" s="778"/>
      <c r="FM1872" s="778"/>
      <c r="FN1872" s="778"/>
      <c r="FO1872" s="778"/>
      <c r="FP1872" s="778"/>
      <c r="FQ1872" s="778"/>
      <c r="FR1872" s="778"/>
      <c r="FS1872" s="778"/>
      <c r="FT1872" s="778"/>
      <c r="FU1872" s="778"/>
      <c r="FV1872" s="778"/>
      <c r="FW1872" s="778"/>
      <c r="FX1872" s="778"/>
      <c r="FY1872" s="778"/>
      <c r="FZ1872" s="778"/>
      <c r="GA1872" s="778"/>
      <c r="GB1872" s="778"/>
      <c r="GC1872" s="778"/>
      <c r="GD1872" s="778"/>
      <c r="GE1872" s="778"/>
      <c r="GF1872" s="778"/>
      <c r="GG1872" s="778"/>
      <c r="GH1872" s="778"/>
      <c r="GI1872" s="778"/>
      <c r="GJ1872" s="778"/>
      <c r="GK1872" s="778"/>
      <c r="GL1872" s="778"/>
      <c r="GM1872" s="778"/>
      <c r="GN1872" s="778"/>
      <c r="GO1872" s="778"/>
      <c r="GP1872" s="778"/>
      <c r="GQ1872" s="778"/>
      <c r="GR1872" s="778"/>
      <c r="GS1872" s="778"/>
      <c r="GT1872" s="778"/>
      <c r="GU1872" s="778"/>
      <c r="GV1872" s="778"/>
      <c r="GW1872" s="778"/>
      <c r="GX1872" s="778"/>
      <c r="GY1872" s="778"/>
      <c r="GZ1872" s="778"/>
      <c r="HA1872" s="778"/>
      <c r="HB1872" s="778"/>
      <c r="HC1872" s="778"/>
      <c r="HD1872" s="778"/>
      <c r="HE1872" s="778"/>
      <c r="HF1872" s="778"/>
      <c r="HG1872" s="778"/>
      <c r="HH1872" s="778"/>
    </row>
    <row r="1873" spans="1:216" s="782" customFormat="1">
      <c r="A1873" s="779"/>
      <c r="B1873" s="780"/>
      <c r="C1873" s="780"/>
      <c r="D1873" s="780"/>
      <c r="E1873" s="780"/>
      <c r="F1873" s="780"/>
      <c r="G1873" s="780"/>
      <c r="H1873" s="780"/>
      <c r="I1873" s="780"/>
      <c r="J1873" s="780"/>
      <c r="K1873" s="780"/>
      <c r="L1873" s="780"/>
      <c r="M1873" s="780"/>
      <c r="N1873" s="780"/>
      <c r="O1873" s="780"/>
      <c r="P1873" s="780"/>
      <c r="Q1873" s="781"/>
      <c r="R1873" s="778"/>
      <c r="S1873" s="778"/>
      <c r="T1873" s="778"/>
      <c r="U1873" s="778"/>
      <c r="V1873" s="778"/>
      <c r="W1873" s="778"/>
      <c r="X1873" s="778"/>
      <c r="Y1873" s="778"/>
      <c r="Z1873" s="778"/>
      <c r="AA1873" s="778"/>
      <c r="AB1873" s="778"/>
      <c r="AC1873" s="778"/>
      <c r="AD1873" s="778"/>
      <c r="AE1873" s="778"/>
      <c r="AF1873" s="778"/>
      <c r="AG1873" s="778"/>
      <c r="AH1873" s="778"/>
      <c r="AI1873" s="778"/>
      <c r="AJ1873" s="778"/>
      <c r="AK1873" s="778"/>
      <c r="AL1873" s="778"/>
      <c r="AM1873" s="778"/>
      <c r="AN1873" s="778"/>
      <c r="AO1873" s="778"/>
      <c r="AP1873" s="778"/>
      <c r="AQ1873" s="778"/>
      <c r="AR1873" s="778"/>
      <c r="AS1873" s="778"/>
      <c r="AT1873" s="778"/>
      <c r="AU1873" s="778"/>
      <c r="AV1873" s="778"/>
      <c r="AW1873" s="778"/>
      <c r="AX1873" s="778"/>
      <c r="AY1873" s="778"/>
      <c r="AZ1873" s="778"/>
      <c r="BA1873" s="778"/>
      <c r="BB1873" s="778"/>
      <c r="BC1873" s="778"/>
      <c r="BD1873" s="778"/>
      <c r="BE1873" s="778"/>
      <c r="BF1873" s="778"/>
      <c r="BG1873" s="778"/>
      <c r="BH1873" s="778"/>
      <c r="BI1873" s="778"/>
      <c r="BJ1873" s="778"/>
      <c r="BK1873" s="778"/>
      <c r="BL1873" s="778"/>
      <c r="BM1873" s="778"/>
      <c r="BN1873" s="778"/>
      <c r="BO1873" s="778"/>
      <c r="BP1873" s="778"/>
      <c r="BQ1873" s="778"/>
      <c r="BR1873" s="778"/>
      <c r="BS1873" s="778"/>
      <c r="BT1873" s="778"/>
      <c r="BU1873" s="778"/>
      <c r="BV1873" s="778"/>
      <c r="BW1873" s="778"/>
      <c r="BX1873" s="778"/>
      <c r="BY1873" s="778"/>
      <c r="BZ1873" s="778"/>
      <c r="CA1873" s="778"/>
      <c r="CB1873" s="778"/>
      <c r="CC1873" s="778"/>
      <c r="CD1873" s="778"/>
      <c r="CE1873" s="778"/>
      <c r="CF1873" s="778"/>
      <c r="CG1873" s="778"/>
      <c r="CH1873" s="778"/>
      <c r="CI1873" s="778"/>
      <c r="CJ1873" s="778"/>
      <c r="CK1873" s="778"/>
      <c r="CL1873" s="778"/>
      <c r="CM1873" s="778"/>
      <c r="CN1873" s="778"/>
      <c r="CO1873" s="778"/>
      <c r="CP1873" s="778"/>
      <c r="CQ1873" s="778"/>
      <c r="CR1873" s="778"/>
      <c r="CS1873" s="778"/>
      <c r="CT1873" s="778"/>
      <c r="CU1873" s="778"/>
      <c r="CV1873" s="778"/>
      <c r="CW1873" s="778"/>
      <c r="CX1873" s="778"/>
      <c r="CY1873" s="778"/>
      <c r="CZ1873" s="778"/>
      <c r="DA1873" s="778"/>
      <c r="DB1873" s="778"/>
      <c r="DC1873" s="778"/>
      <c r="DD1873" s="778"/>
      <c r="DE1873" s="778"/>
      <c r="DF1873" s="778"/>
      <c r="DG1873" s="778"/>
      <c r="DH1873" s="778"/>
      <c r="DI1873" s="778"/>
      <c r="DJ1873" s="778"/>
      <c r="DK1873" s="778"/>
      <c r="DL1873" s="778"/>
      <c r="DM1873" s="778"/>
      <c r="DN1873" s="778"/>
      <c r="DO1873" s="778"/>
      <c r="DP1873" s="778"/>
      <c r="DQ1873" s="778"/>
      <c r="DR1873" s="778"/>
      <c r="DS1873" s="778"/>
      <c r="DT1873" s="778"/>
      <c r="DU1873" s="778"/>
      <c r="DV1873" s="778"/>
      <c r="DW1873" s="778"/>
      <c r="DX1873" s="778"/>
      <c r="DY1873" s="778"/>
      <c r="DZ1873" s="778"/>
      <c r="EA1873" s="778"/>
      <c r="EB1873" s="778"/>
      <c r="EC1873" s="778"/>
      <c r="ED1873" s="778"/>
      <c r="EE1873" s="778"/>
      <c r="EF1873" s="778"/>
      <c r="EG1873" s="778"/>
      <c r="EH1873" s="778"/>
      <c r="EI1873" s="778"/>
      <c r="EJ1873" s="778"/>
      <c r="EK1873" s="778"/>
      <c r="EL1873" s="778"/>
      <c r="EM1873" s="778"/>
      <c r="EN1873" s="778"/>
      <c r="EO1873" s="778"/>
      <c r="EP1873" s="778"/>
      <c r="EQ1873" s="778"/>
      <c r="ER1873" s="778"/>
      <c r="ES1873" s="778"/>
      <c r="ET1873" s="778"/>
      <c r="EU1873" s="778"/>
      <c r="EV1873" s="778"/>
      <c r="EW1873" s="778"/>
      <c r="EX1873" s="778"/>
      <c r="EY1873" s="778"/>
      <c r="EZ1873" s="778"/>
      <c r="FA1873" s="778"/>
      <c r="FB1873" s="778"/>
      <c r="FC1873" s="778"/>
      <c r="FD1873" s="778"/>
      <c r="FE1873" s="778"/>
      <c r="FF1873" s="778"/>
      <c r="FG1873" s="778"/>
      <c r="FH1873" s="778"/>
      <c r="FI1873" s="778"/>
      <c r="FJ1873" s="778"/>
      <c r="FK1873" s="778"/>
      <c r="FL1873" s="778"/>
      <c r="FM1873" s="778"/>
      <c r="FN1873" s="778"/>
      <c r="FO1873" s="778"/>
      <c r="FP1873" s="778"/>
      <c r="FQ1873" s="778"/>
      <c r="FR1873" s="778"/>
      <c r="FS1873" s="778"/>
      <c r="FT1873" s="778"/>
      <c r="FU1873" s="778"/>
      <c r="FV1873" s="778"/>
      <c r="FW1873" s="778"/>
      <c r="FX1873" s="778"/>
      <c r="FY1873" s="778"/>
      <c r="FZ1873" s="778"/>
      <c r="GA1873" s="778"/>
      <c r="GB1873" s="778"/>
      <c r="GC1873" s="778"/>
      <c r="GD1873" s="778"/>
      <c r="GE1873" s="778"/>
      <c r="GF1873" s="778"/>
      <c r="GG1873" s="778"/>
      <c r="GH1873" s="778"/>
      <c r="GI1873" s="778"/>
      <c r="GJ1873" s="778"/>
      <c r="GK1873" s="778"/>
      <c r="GL1873" s="778"/>
      <c r="GM1873" s="778"/>
      <c r="GN1873" s="778"/>
      <c r="GO1873" s="778"/>
      <c r="GP1873" s="778"/>
      <c r="GQ1873" s="778"/>
      <c r="GR1873" s="778"/>
      <c r="GS1873" s="778"/>
      <c r="GT1873" s="778"/>
      <c r="GU1873" s="778"/>
      <c r="GV1873" s="778"/>
      <c r="GW1873" s="778"/>
      <c r="GX1873" s="778"/>
      <c r="GY1873" s="778"/>
      <c r="GZ1873" s="778"/>
      <c r="HA1873" s="778"/>
      <c r="HB1873" s="778"/>
      <c r="HC1873" s="778"/>
      <c r="HD1873" s="778"/>
      <c r="HE1873" s="778"/>
      <c r="HF1873" s="778"/>
      <c r="HG1873" s="778"/>
      <c r="HH1873" s="778"/>
    </row>
    <row r="1874" spans="1:216" s="782" customFormat="1">
      <c r="A1874" s="779"/>
      <c r="B1874" s="780"/>
      <c r="C1874" s="780"/>
      <c r="D1874" s="780"/>
      <c r="E1874" s="780"/>
      <c r="F1874" s="780"/>
      <c r="G1874" s="780"/>
      <c r="H1874" s="780"/>
      <c r="I1874" s="780"/>
      <c r="J1874" s="780"/>
      <c r="K1874" s="780"/>
      <c r="L1874" s="780"/>
      <c r="M1874" s="780"/>
      <c r="N1874" s="780"/>
      <c r="O1874" s="780"/>
      <c r="P1874" s="780"/>
      <c r="Q1874" s="781"/>
      <c r="R1874" s="778"/>
      <c r="S1874" s="778"/>
      <c r="T1874" s="778"/>
      <c r="U1874" s="778"/>
      <c r="V1874" s="778"/>
      <c r="W1874" s="778"/>
      <c r="X1874" s="778"/>
      <c r="Y1874" s="778"/>
      <c r="Z1874" s="778"/>
      <c r="AA1874" s="778"/>
      <c r="AB1874" s="778"/>
      <c r="AC1874" s="778"/>
      <c r="AD1874" s="778"/>
      <c r="AE1874" s="778"/>
      <c r="AF1874" s="778"/>
      <c r="AG1874" s="778"/>
      <c r="AH1874" s="778"/>
      <c r="AI1874" s="778"/>
      <c r="AJ1874" s="778"/>
      <c r="AK1874" s="778"/>
      <c r="AL1874" s="778"/>
      <c r="AM1874" s="778"/>
      <c r="AN1874" s="778"/>
      <c r="AO1874" s="778"/>
      <c r="AP1874" s="778"/>
      <c r="AQ1874" s="778"/>
      <c r="AR1874" s="778"/>
      <c r="AS1874" s="778"/>
      <c r="AT1874" s="778"/>
      <c r="AU1874" s="778"/>
      <c r="AV1874" s="778"/>
      <c r="AW1874" s="778"/>
      <c r="AX1874" s="778"/>
      <c r="AY1874" s="778"/>
      <c r="AZ1874" s="778"/>
      <c r="BA1874" s="778"/>
      <c r="BB1874" s="778"/>
      <c r="BC1874" s="778"/>
      <c r="BD1874" s="778"/>
      <c r="BE1874" s="778"/>
      <c r="BF1874" s="778"/>
      <c r="BG1874" s="778"/>
      <c r="BH1874" s="778"/>
      <c r="BI1874" s="778"/>
      <c r="BJ1874" s="778"/>
      <c r="BK1874" s="778"/>
      <c r="BL1874" s="778"/>
      <c r="BM1874" s="778"/>
      <c r="BN1874" s="778"/>
      <c r="BO1874" s="778"/>
      <c r="BP1874" s="778"/>
      <c r="BQ1874" s="778"/>
      <c r="BR1874" s="778"/>
      <c r="BS1874" s="778"/>
      <c r="BT1874" s="778"/>
      <c r="BU1874" s="778"/>
      <c r="BV1874" s="778"/>
      <c r="BW1874" s="778"/>
      <c r="BX1874" s="778"/>
      <c r="BY1874" s="778"/>
      <c r="BZ1874" s="778"/>
      <c r="CA1874" s="778"/>
      <c r="CB1874" s="778"/>
      <c r="CC1874" s="778"/>
      <c r="CD1874" s="778"/>
      <c r="CE1874" s="778"/>
      <c r="CF1874" s="778"/>
      <c r="CG1874" s="778"/>
      <c r="CH1874" s="778"/>
      <c r="CI1874" s="778"/>
      <c r="CJ1874" s="778"/>
      <c r="CK1874" s="778"/>
      <c r="CL1874" s="778"/>
      <c r="CM1874" s="778"/>
      <c r="CN1874" s="778"/>
      <c r="CO1874" s="778"/>
      <c r="CP1874" s="778"/>
      <c r="CQ1874" s="778"/>
      <c r="CR1874" s="778"/>
      <c r="CS1874" s="778"/>
      <c r="CT1874" s="778"/>
      <c r="CU1874" s="778"/>
      <c r="CV1874" s="778"/>
      <c r="CW1874" s="778"/>
      <c r="CX1874" s="778"/>
      <c r="CY1874" s="778"/>
      <c r="CZ1874" s="778"/>
      <c r="DA1874" s="778"/>
      <c r="DB1874" s="778"/>
      <c r="DC1874" s="778"/>
      <c r="DD1874" s="778"/>
      <c r="DE1874" s="778"/>
      <c r="DF1874" s="778"/>
      <c r="DG1874" s="778"/>
      <c r="DH1874" s="778"/>
      <c r="DI1874" s="778"/>
      <c r="DJ1874" s="778"/>
      <c r="DK1874" s="778"/>
      <c r="DL1874" s="778"/>
      <c r="DM1874" s="778"/>
      <c r="DN1874" s="778"/>
      <c r="DO1874" s="778"/>
      <c r="DP1874" s="778"/>
      <c r="DQ1874" s="778"/>
      <c r="DR1874" s="778"/>
      <c r="DS1874" s="778"/>
      <c r="DT1874" s="778"/>
      <c r="DU1874" s="778"/>
      <c r="DV1874" s="778"/>
      <c r="DW1874" s="778"/>
      <c r="DX1874" s="778"/>
      <c r="DY1874" s="778"/>
      <c r="DZ1874" s="778"/>
      <c r="EA1874" s="778"/>
      <c r="EB1874" s="778"/>
      <c r="EC1874" s="778"/>
      <c r="ED1874" s="778"/>
      <c r="EE1874" s="778"/>
      <c r="EF1874" s="778"/>
      <c r="EG1874" s="778"/>
      <c r="EH1874" s="778"/>
      <c r="EI1874" s="778"/>
      <c r="EJ1874" s="778"/>
      <c r="EK1874" s="778"/>
      <c r="EL1874" s="778"/>
      <c r="EM1874" s="778"/>
      <c r="EN1874" s="778"/>
      <c r="EO1874" s="778"/>
      <c r="EP1874" s="778"/>
      <c r="EQ1874" s="778"/>
      <c r="ER1874" s="778"/>
      <c r="ES1874" s="778"/>
      <c r="ET1874" s="778"/>
      <c r="EU1874" s="778"/>
      <c r="EV1874" s="778"/>
      <c r="EW1874" s="778"/>
      <c r="EX1874" s="778"/>
      <c r="EY1874" s="778"/>
      <c r="EZ1874" s="778"/>
      <c r="FA1874" s="778"/>
      <c r="FB1874" s="778"/>
      <c r="FC1874" s="778"/>
      <c r="FD1874" s="778"/>
      <c r="FE1874" s="778"/>
      <c r="FF1874" s="778"/>
      <c r="FG1874" s="778"/>
      <c r="FH1874" s="778"/>
      <c r="FI1874" s="778"/>
      <c r="FJ1874" s="778"/>
      <c r="FK1874" s="778"/>
      <c r="FL1874" s="778"/>
      <c r="FM1874" s="778"/>
      <c r="FN1874" s="778"/>
      <c r="FO1874" s="778"/>
      <c r="FP1874" s="778"/>
      <c r="FQ1874" s="778"/>
      <c r="FR1874" s="778"/>
      <c r="FS1874" s="778"/>
      <c r="FT1874" s="778"/>
      <c r="FU1874" s="778"/>
      <c r="FV1874" s="778"/>
      <c r="FW1874" s="778"/>
      <c r="FX1874" s="778"/>
      <c r="FY1874" s="778"/>
      <c r="FZ1874" s="778"/>
      <c r="GA1874" s="778"/>
      <c r="GB1874" s="778"/>
      <c r="GC1874" s="778"/>
      <c r="GD1874" s="778"/>
      <c r="GE1874" s="778"/>
      <c r="GF1874" s="778"/>
      <c r="GG1874" s="778"/>
      <c r="GH1874" s="778"/>
      <c r="GI1874" s="778"/>
      <c r="GJ1874" s="778"/>
      <c r="GK1874" s="778"/>
      <c r="GL1874" s="778"/>
      <c r="GM1874" s="778"/>
      <c r="GN1874" s="778"/>
      <c r="GO1874" s="778"/>
      <c r="GP1874" s="778"/>
      <c r="GQ1874" s="778"/>
      <c r="GR1874" s="778"/>
      <c r="GS1874" s="778"/>
      <c r="GT1874" s="778"/>
      <c r="GU1874" s="778"/>
      <c r="GV1874" s="778"/>
      <c r="GW1874" s="778"/>
      <c r="GX1874" s="778"/>
      <c r="GY1874" s="778"/>
      <c r="GZ1874" s="778"/>
      <c r="HA1874" s="778"/>
      <c r="HB1874" s="778"/>
      <c r="HC1874" s="778"/>
      <c r="HD1874" s="778"/>
      <c r="HE1874" s="778"/>
      <c r="HF1874" s="778"/>
      <c r="HG1874" s="778"/>
      <c r="HH1874" s="778"/>
    </row>
    <row r="1875" spans="1:216" s="782" customFormat="1">
      <c r="A1875" s="779"/>
      <c r="B1875" s="780"/>
      <c r="C1875" s="780"/>
      <c r="D1875" s="780"/>
      <c r="E1875" s="780"/>
      <c r="F1875" s="780"/>
      <c r="G1875" s="780"/>
      <c r="H1875" s="780"/>
      <c r="I1875" s="780"/>
      <c r="J1875" s="780"/>
      <c r="K1875" s="780"/>
      <c r="L1875" s="780"/>
      <c r="M1875" s="780"/>
      <c r="N1875" s="780"/>
      <c r="O1875" s="780"/>
      <c r="P1875" s="780"/>
      <c r="Q1875" s="781"/>
      <c r="R1875" s="778"/>
      <c r="S1875" s="778"/>
      <c r="T1875" s="778"/>
      <c r="U1875" s="778"/>
      <c r="V1875" s="778"/>
      <c r="W1875" s="778"/>
      <c r="X1875" s="778"/>
      <c r="Y1875" s="778"/>
      <c r="Z1875" s="778"/>
      <c r="AA1875" s="778"/>
      <c r="AB1875" s="778"/>
      <c r="AC1875" s="778"/>
      <c r="AD1875" s="778"/>
      <c r="AE1875" s="778"/>
      <c r="AF1875" s="778"/>
      <c r="AG1875" s="778"/>
      <c r="AH1875" s="778"/>
      <c r="AI1875" s="778"/>
      <c r="AJ1875" s="778"/>
      <c r="AK1875" s="778"/>
      <c r="AL1875" s="778"/>
      <c r="AM1875" s="778"/>
      <c r="AN1875" s="778"/>
      <c r="AO1875" s="778"/>
      <c r="AP1875" s="778"/>
      <c r="AQ1875" s="778"/>
      <c r="AR1875" s="778"/>
      <c r="AS1875" s="778"/>
      <c r="AT1875" s="778"/>
      <c r="AU1875" s="778"/>
      <c r="AV1875" s="778"/>
      <c r="AW1875" s="778"/>
      <c r="AX1875" s="778"/>
      <c r="AY1875" s="778"/>
      <c r="AZ1875" s="778"/>
      <c r="BA1875" s="778"/>
      <c r="BB1875" s="778"/>
      <c r="BC1875" s="778"/>
      <c r="BD1875" s="778"/>
      <c r="BE1875" s="778"/>
      <c r="BF1875" s="778"/>
      <c r="BG1875" s="778"/>
      <c r="BH1875" s="778"/>
      <c r="BI1875" s="778"/>
      <c r="BJ1875" s="778"/>
      <c r="BK1875" s="778"/>
      <c r="BL1875" s="778"/>
      <c r="BM1875" s="778"/>
      <c r="BN1875" s="778"/>
      <c r="BO1875" s="778"/>
      <c r="BP1875" s="778"/>
      <c r="BQ1875" s="778"/>
      <c r="BR1875" s="778"/>
      <c r="BS1875" s="778"/>
      <c r="BT1875" s="778"/>
      <c r="BU1875" s="778"/>
      <c r="BV1875" s="778"/>
      <c r="BW1875" s="778"/>
      <c r="BX1875" s="778"/>
      <c r="BY1875" s="778"/>
      <c r="BZ1875" s="778"/>
      <c r="CA1875" s="778"/>
      <c r="CB1875" s="778"/>
      <c r="CC1875" s="778"/>
      <c r="CD1875" s="778"/>
      <c r="CE1875" s="778"/>
      <c r="CF1875" s="778"/>
      <c r="CG1875" s="778"/>
      <c r="CH1875" s="778"/>
      <c r="CI1875" s="778"/>
      <c r="CJ1875" s="778"/>
      <c r="CK1875" s="778"/>
      <c r="CL1875" s="778"/>
      <c r="CM1875" s="778"/>
      <c r="CN1875" s="778"/>
      <c r="CO1875" s="778"/>
      <c r="CP1875" s="778"/>
      <c r="CQ1875" s="778"/>
      <c r="CR1875" s="778"/>
      <c r="CS1875" s="778"/>
      <c r="CT1875" s="778"/>
      <c r="CU1875" s="778"/>
      <c r="CV1875" s="778"/>
      <c r="CW1875" s="778"/>
      <c r="CX1875" s="778"/>
      <c r="CY1875" s="778"/>
      <c r="CZ1875" s="778"/>
      <c r="DA1875" s="778"/>
      <c r="DB1875" s="778"/>
      <c r="DC1875" s="778"/>
      <c r="DD1875" s="778"/>
      <c r="DE1875" s="778"/>
      <c r="DF1875" s="778"/>
      <c r="DG1875" s="778"/>
      <c r="DH1875" s="778"/>
      <c r="DI1875" s="778"/>
      <c r="DJ1875" s="778"/>
      <c r="DK1875" s="778"/>
      <c r="DL1875" s="778"/>
      <c r="DM1875" s="778"/>
      <c r="DN1875" s="778"/>
      <c r="DO1875" s="778"/>
      <c r="DP1875" s="778"/>
      <c r="DQ1875" s="778"/>
      <c r="DR1875" s="778"/>
      <c r="DS1875" s="778"/>
      <c r="DT1875" s="778"/>
      <c r="DU1875" s="778"/>
      <c r="DV1875" s="778"/>
      <c r="DW1875" s="778"/>
      <c r="DX1875" s="778"/>
      <c r="DY1875" s="778"/>
      <c r="DZ1875" s="778"/>
      <c r="EA1875" s="778"/>
      <c r="EB1875" s="778"/>
      <c r="EC1875" s="778"/>
      <c r="ED1875" s="778"/>
      <c r="EE1875" s="778"/>
      <c r="EF1875" s="778"/>
      <c r="EG1875" s="778"/>
      <c r="EH1875" s="778"/>
      <c r="EI1875" s="778"/>
      <c r="EJ1875" s="778"/>
      <c r="EK1875" s="778"/>
      <c r="EL1875" s="778"/>
      <c r="EM1875" s="778"/>
      <c r="EN1875" s="778"/>
      <c r="EO1875" s="778"/>
      <c r="EP1875" s="778"/>
      <c r="EQ1875" s="778"/>
      <c r="ER1875" s="778"/>
      <c r="ES1875" s="778"/>
      <c r="ET1875" s="778"/>
      <c r="EU1875" s="778"/>
      <c r="EV1875" s="778"/>
      <c r="EW1875" s="778"/>
      <c r="EX1875" s="778"/>
      <c r="EY1875" s="778"/>
      <c r="EZ1875" s="778"/>
      <c r="FA1875" s="778"/>
      <c r="FB1875" s="778"/>
      <c r="FC1875" s="778"/>
      <c r="FD1875" s="778"/>
      <c r="FE1875" s="778"/>
      <c r="FF1875" s="778"/>
      <c r="FG1875" s="778"/>
      <c r="FH1875" s="778"/>
      <c r="FI1875" s="778"/>
      <c r="FJ1875" s="778"/>
      <c r="FK1875" s="778"/>
      <c r="FL1875" s="778"/>
      <c r="FM1875" s="778"/>
      <c r="FN1875" s="778"/>
      <c r="FO1875" s="778"/>
      <c r="FP1875" s="778"/>
      <c r="FQ1875" s="778"/>
      <c r="FR1875" s="778"/>
      <c r="FS1875" s="778"/>
      <c r="FT1875" s="778"/>
      <c r="FU1875" s="778"/>
      <c r="FV1875" s="778"/>
      <c r="FW1875" s="778"/>
      <c r="FX1875" s="778"/>
      <c r="FY1875" s="778"/>
      <c r="FZ1875" s="778"/>
      <c r="GA1875" s="778"/>
      <c r="GB1875" s="778"/>
      <c r="GC1875" s="778"/>
      <c r="GD1875" s="778"/>
      <c r="GE1875" s="778"/>
      <c r="GF1875" s="778"/>
      <c r="GG1875" s="778"/>
      <c r="GH1875" s="778"/>
      <c r="GI1875" s="778"/>
      <c r="GJ1875" s="778"/>
      <c r="GK1875" s="778"/>
      <c r="GL1875" s="778"/>
      <c r="GM1875" s="778"/>
      <c r="GN1875" s="778"/>
      <c r="GO1875" s="778"/>
      <c r="GP1875" s="778"/>
      <c r="GQ1875" s="778"/>
      <c r="GR1875" s="778"/>
      <c r="GS1875" s="778"/>
      <c r="GT1875" s="778"/>
      <c r="GU1875" s="778"/>
      <c r="GV1875" s="778"/>
      <c r="GW1875" s="778"/>
      <c r="GX1875" s="778"/>
      <c r="GY1875" s="778"/>
      <c r="GZ1875" s="778"/>
      <c r="HA1875" s="778"/>
      <c r="HB1875" s="778"/>
      <c r="HC1875" s="778"/>
      <c r="HD1875" s="778"/>
      <c r="HE1875" s="778"/>
      <c r="HF1875" s="778"/>
      <c r="HG1875" s="778"/>
      <c r="HH1875" s="778"/>
    </row>
    <row r="1876" spans="1:216" s="782" customFormat="1">
      <c r="A1876" s="779"/>
      <c r="B1876" s="780"/>
      <c r="C1876" s="780"/>
      <c r="D1876" s="780"/>
      <c r="E1876" s="780"/>
      <c r="F1876" s="780"/>
      <c r="G1876" s="780"/>
      <c r="H1876" s="780"/>
      <c r="I1876" s="780"/>
      <c r="J1876" s="780"/>
      <c r="K1876" s="780"/>
      <c r="L1876" s="780"/>
      <c r="M1876" s="780"/>
      <c r="N1876" s="780"/>
      <c r="O1876" s="780"/>
      <c r="P1876" s="780"/>
      <c r="Q1876" s="781"/>
      <c r="R1876" s="778"/>
      <c r="S1876" s="778"/>
      <c r="T1876" s="778"/>
      <c r="U1876" s="778"/>
      <c r="V1876" s="778"/>
      <c r="W1876" s="778"/>
      <c r="X1876" s="778"/>
      <c r="Y1876" s="778"/>
      <c r="Z1876" s="778"/>
      <c r="AA1876" s="778"/>
      <c r="AB1876" s="778"/>
      <c r="AC1876" s="778"/>
      <c r="AD1876" s="778"/>
      <c r="AE1876" s="778"/>
      <c r="AF1876" s="778"/>
      <c r="AG1876" s="778"/>
      <c r="AH1876" s="778"/>
      <c r="AI1876" s="778"/>
      <c r="AJ1876" s="778"/>
      <c r="AK1876" s="778"/>
      <c r="AL1876" s="778"/>
      <c r="AM1876" s="778"/>
      <c r="AN1876" s="778"/>
      <c r="AO1876" s="778"/>
      <c r="AP1876" s="778"/>
      <c r="AQ1876" s="778"/>
      <c r="AR1876" s="778"/>
      <c r="AS1876" s="778"/>
      <c r="AT1876" s="778"/>
      <c r="AU1876" s="778"/>
      <c r="AV1876" s="778"/>
      <c r="AW1876" s="778"/>
      <c r="AX1876" s="778"/>
      <c r="AY1876" s="778"/>
      <c r="AZ1876" s="778"/>
      <c r="BA1876" s="778"/>
      <c r="BB1876" s="778"/>
      <c r="BC1876" s="778"/>
      <c r="BD1876" s="778"/>
      <c r="BE1876" s="778"/>
      <c r="BF1876" s="778"/>
      <c r="BG1876" s="778"/>
      <c r="BH1876" s="778"/>
      <c r="BI1876" s="778"/>
      <c r="BJ1876" s="778"/>
      <c r="BK1876" s="778"/>
      <c r="BL1876" s="778"/>
      <c r="BM1876" s="778"/>
      <c r="BN1876" s="778"/>
      <c r="BO1876" s="778"/>
      <c r="BP1876" s="778"/>
      <c r="BQ1876" s="778"/>
      <c r="BR1876" s="778"/>
      <c r="BS1876" s="778"/>
      <c r="BT1876" s="778"/>
      <c r="BU1876" s="778"/>
      <c r="BV1876" s="778"/>
      <c r="BW1876" s="778"/>
      <c r="BX1876" s="778"/>
      <c r="BY1876" s="778"/>
      <c r="BZ1876" s="778"/>
      <c r="CA1876" s="778"/>
      <c r="CB1876" s="778"/>
      <c r="CC1876" s="778"/>
      <c r="CD1876" s="778"/>
      <c r="CE1876" s="778"/>
      <c r="CF1876" s="778"/>
      <c r="CG1876" s="778"/>
      <c r="CH1876" s="778"/>
      <c r="CI1876" s="778"/>
      <c r="CJ1876" s="778"/>
      <c r="CK1876" s="778"/>
      <c r="CL1876" s="778"/>
      <c r="CM1876" s="778"/>
      <c r="CN1876" s="778"/>
      <c r="CO1876" s="778"/>
      <c r="CP1876" s="778"/>
      <c r="CQ1876" s="778"/>
      <c r="CR1876" s="778"/>
      <c r="CS1876" s="778"/>
      <c r="CT1876" s="778"/>
      <c r="CU1876" s="778"/>
      <c r="CV1876" s="778"/>
      <c r="CW1876" s="778"/>
      <c r="CX1876" s="778"/>
      <c r="CY1876" s="778"/>
      <c r="CZ1876" s="778"/>
      <c r="DA1876" s="778"/>
      <c r="DB1876" s="778"/>
      <c r="DC1876" s="778"/>
      <c r="DD1876" s="778"/>
      <c r="DE1876" s="778"/>
      <c r="DF1876" s="778"/>
      <c r="DG1876" s="778"/>
      <c r="DH1876" s="778"/>
      <c r="DI1876" s="778"/>
      <c r="DJ1876" s="778"/>
      <c r="DK1876" s="778"/>
      <c r="DL1876" s="778"/>
      <c r="DM1876" s="778"/>
      <c r="DN1876" s="778"/>
      <c r="DO1876" s="778"/>
      <c r="DP1876" s="778"/>
      <c r="DQ1876" s="778"/>
      <c r="DR1876" s="778"/>
      <c r="DS1876" s="778"/>
      <c r="DT1876" s="778"/>
      <c r="DU1876" s="778"/>
      <c r="DV1876" s="778"/>
      <c r="DW1876" s="778"/>
      <c r="DX1876" s="778"/>
      <c r="DY1876" s="778"/>
      <c r="DZ1876" s="778"/>
      <c r="EA1876" s="778"/>
      <c r="EB1876" s="778"/>
      <c r="EC1876" s="778"/>
      <c r="ED1876" s="778"/>
      <c r="EE1876" s="778"/>
      <c r="EF1876" s="778"/>
      <c r="EG1876" s="778"/>
      <c r="EH1876" s="778"/>
      <c r="EI1876" s="778"/>
      <c r="EJ1876" s="778"/>
      <c r="EK1876" s="778"/>
      <c r="EL1876" s="778"/>
      <c r="EM1876" s="778"/>
      <c r="EN1876" s="778"/>
      <c r="EO1876" s="778"/>
      <c r="EP1876" s="778"/>
      <c r="EQ1876" s="778"/>
      <c r="ER1876" s="778"/>
      <c r="ES1876" s="778"/>
      <c r="ET1876" s="778"/>
      <c r="EU1876" s="778"/>
      <c r="EV1876" s="778"/>
      <c r="EW1876" s="778"/>
      <c r="EX1876" s="778"/>
      <c r="EY1876" s="778"/>
      <c r="EZ1876" s="778"/>
      <c r="FA1876" s="778"/>
      <c r="FB1876" s="778"/>
      <c r="FC1876" s="778"/>
      <c r="FD1876" s="778"/>
      <c r="FE1876" s="778"/>
      <c r="FF1876" s="778"/>
      <c r="FG1876" s="778"/>
      <c r="FH1876" s="778"/>
      <c r="FI1876" s="778"/>
      <c r="FJ1876" s="778"/>
      <c r="FK1876" s="778"/>
      <c r="FL1876" s="778"/>
      <c r="FM1876" s="778"/>
      <c r="FN1876" s="778"/>
      <c r="FO1876" s="778"/>
      <c r="FP1876" s="778"/>
      <c r="FQ1876" s="778"/>
      <c r="FR1876" s="778"/>
      <c r="FS1876" s="778"/>
      <c r="FT1876" s="778"/>
      <c r="FU1876" s="778"/>
      <c r="FV1876" s="778"/>
      <c r="FW1876" s="778"/>
      <c r="FX1876" s="778"/>
      <c r="FY1876" s="778"/>
      <c r="FZ1876" s="778"/>
      <c r="GA1876" s="778"/>
      <c r="GB1876" s="778"/>
      <c r="GC1876" s="778"/>
      <c r="GD1876" s="778"/>
      <c r="GE1876" s="778"/>
      <c r="GF1876" s="778"/>
      <c r="GG1876" s="778"/>
      <c r="GH1876" s="778"/>
      <c r="GI1876" s="778"/>
      <c r="GJ1876" s="778"/>
      <c r="GK1876" s="778"/>
      <c r="GL1876" s="778"/>
      <c r="GM1876" s="778"/>
      <c r="GN1876" s="778"/>
      <c r="GO1876" s="778"/>
      <c r="GP1876" s="778"/>
      <c r="GQ1876" s="778"/>
      <c r="GR1876" s="778"/>
      <c r="GS1876" s="778"/>
      <c r="GT1876" s="778"/>
      <c r="GU1876" s="778"/>
      <c r="GV1876" s="778"/>
      <c r="GW1876" s="778"/>
      <c r="GX1876" s="778"/>
      <c r="GY1876" s="778"/>
      <c r="GZ1876" s="778"/>
      <c r="HA1876" s="778"/>
      <c r="HB1876" s="778"/>
      <c r="HC1876" s="778"/>
      <c r="HD1876" s="778"/>
      <c r="HE1876" s="778"/>
      <c r="HF1876" s="778"/>
      <c r="HG1876" s="778"/>
      <c r="HH1876" s="778"/>
    </row>
    <row r="1877" spans="1:216" s="782" customFormat="1">
      <c r="A1877" s="779"/>
      <c r="B1877" s="780"/>
      <c r="C1877" s="780"/>
      <c r="D1877" s="780"/>
      <c r="E1877" s="780"/>
      <c r="F1877" s="780"/>
      <c r="G1877" s="780"/>
      <c r="H1877" s="780"/>
      <c r="I1877" s="780"/>
      <c r="J1877" s="780"/>
      <c r="K1877" s="780"/>
      <c r="L1877" s="780"/>
      <c r="M1877" s="780"/>
      <c r="N1877" s="780"/>
      <c r="O1877" s="780"/>
      <c r="P1877" s="780"/>
      <c r="Q1877" s="781"/>
      <c r="R1877" s="778"/>
      <c r="S1877" s="778"/>
      <c r="T1877" s="778"/>
      <c r="U1877" s="778"/>
      <c r="V1877" s="778"/>
      <c r="W1877" s="778"/>
      <c r="X1877" s="778"/>
      <c r="Y1877" s="778"/>
      <c r="Z1877" s="778"/>
      <c r="AA1877" s="778"/>
      <c r="AB1877" s="778"/>
      <c r="AC1877" s="778"/>
      <c r="AD1877" s="778"/>
      <c r="AE1877" s="778"/>
      <c r="AF1877" s="778"/>
      <c r="AG1877" s="778"/>
      <c r="AH1877" s="778"/>
      <c r="AI1877" s="778"/>
      <c r="AJ1877" s="778"/>
      <c r="AK1877" s="778"/>
      <c r="AL1877" s="778"/>
      <c r="AM1877" s="778"/>
      <c r="AN1877" s="778"/>
      <c r="AO1877" s="778"/>
      <c r="AP1877" s="778"/>
      <c r="AQ1877" s="778"/>
      <c r="AR1877" s="778"/>
      <c r="AS1877" s="778"/>
      <c r="AT1877" s="778"/>
      <c r="AU1877" s="778"/>
      <c r="AV1877" s="778"/>
      <c r="AW1877" s="778"/>
      <c r="AX1877" s="778"/>
      <c r="AY1877" s="778"/>
      <c r="AZ1877" s="778"/>
      <c r="BA1877" s="778"/>
      <c r="BB1877" s="778"/>
      <c r="BC1877" s="778"/>
      <c r="BD1877" s="778"/>
      <c r="BE1877" s="778"/>
      <c r="BF1877" s="778"/>
      <c r="BG1877" s="778"/>
      <c r="BH1877" s="778"/>
      <c r="BI1877" s="778"/>
      <c r="BJ1877" s="778"/>
      <c r="BK1877" s="778"/>
      <c r="BL1877" s="778"/>
      <c r="BM1877" s="778"/>
      <c r="BN1877" s="778"/>
      <c r="BO1877" s="778"/>
      <c r="BP1877" s="778"/>
      <c r="BQ1877" s="778"/>
      <c r="BR1877" s="778"/>
      <c r="BS1877" s="778"/>
      <c r="BT1877" s="778"/>
      <c r="BU1877" s="778"/>
      <c r="BV1877" s="778"/>
      <c r="BW1877" s="778"/>
      <c r="BX1877" s="778"/>
      <c r="BY1877" s="778"/>
      <c r="BZ1877" s="778"/>
      <c r="CA1877" s="778"/>
      <c r="CB1877" s="778"/>
      <c r="CC1877" s="778"/>
      <c r="CD1877" s="778"/>
      <c r="CE1877" s="778"/>
      <c r="CF1877" s="778"/>
      <c r="CG1877" s="778"/>
      <c r="CH1877" s="778"/>
      <c r="CI1877" s="778"/>
      <c r="CJ1877" s="778"/>
      <c r="CK1877" s="778"/>
      <c r="CL1877" s="778"/>
      <c r="CM1877" s="778"/>
      <c r="CN1877" s="778"/>
      <c r="CO1877" s="778"/>
      <c r="CP1877" s="778"/>
      <c r="CQ1877" s="778"/>
      <c r="CR1877" s="778"/>
      <c r="CS1877" s="778"/>
      <c r="CT1877" s="778"/>
      <c r="CU1877" s="778"/>
      <c r="CV1877" s="778"/>
      <c r="CW1877" s="778"/>
      <c r="CX1877" s="778"/>
      <c r="CY1877" s="778"/>
      <c r="CZ1877" s="778"/>
      <c r="DA1877" s="778"/>
      <c r="DB1877" s="778"/>
      <c r="DC1877" s="778"/>
      <c r="DD1877" s="778"/>
      <c r="DE1877" s="778"/>
      <c r="DF1877" s="778"/>
      <c r="DG1877" s="778"/>
      <c r="DH1877" s="778"/>
      <c r="DI1877" s="778"/>
      <c r="DJ1877" s="778"/>
      <c r="DK1877" s="778"/>
      <c r="DL1877" s="778"/>
      <c r="DM1877" s="778"/>
      <c r="DN1877" s="778"/>
      <c r="DO1877" s="778"/>
      <c r="DP1877" s="778"/>
      <c r="DQ1877" s="778"/>
      <c r="DR1877" s="778"/>
      <c r="DS1877" s="778"/>
      <c r="DT1877" s="778"/>
      <c r="DU1877" s="778"/>
      <c r="DV1877" s="778"/>
      <c r="DW1877" s="778"/>
      <c r="DX1877" s="778"/>
      <c r="DY1877" s="778"/>
      <c r="DZ1877" s="778"/>
      <c r="EA1877" s="778"/>
      <c r="EB1877" s="778"/>
      <c r="EC1877" s="778"/>
      <c r="ED1877" s="778"/>
      <c r="EE1877" s="778"/>
      <c r="EF1877" s="778"/>
      <c r="EG1877" s="778"/>
      <c r="EH1877" s="778"/>
      <c r="EI1877" s="778"/>
      <c r="EJ1877" s="778"/>
      <c r="EK1877" s="778"/>
      <c r="EL1877" s="778"/>
      <c r="EM1877" s="778"/>
      <c r="EN1877" s="778"/>
      <c r="EO1877" s="778"/>
      <c r="EP1877" s="778"/>
      <c r="EQ1877" s="778"/>
      <c r="ER1877" s="778"/>
      <c r="ES1877" s="778"/>
      <c r="ET1877" s="778"/>
      <c r="EU1877" s="778"/>
      <c r="EV1877" s="778"/>
      <c r="EW1877" s="778"/>
      <c r="EX1877" s="778"/>
      <c r="EY1877" s="778"/>
      <c r="EZ1877" s="778"/>
      <c r="FA1877" s="778"/>
      <c r="FB1877" s="778"/>
      <c r="FC1877" s="778"/>
      <c r="FD1877" s="778"/>
      <c r="FE1877" s="778"/>
      <c r="FF1877" s="778"/>
      <c r="FG1877" s="778"/>
      <c r="FH1877" s="778"/>
      <c r="FI1877" s="778"/>
      <c r="FJ1877" s="778"/>
      <c r="FK1877" s="778"/>
      <c r="FL1877" s="778"/>
      <c r="FM1877" s="778"/>
      <c r="FN1877" s="778"/>
      <c r="FO1877" s="778"/>
      <c r="FP1877" s="778"/>
      <c r="FQ1877" s="778"/>
      <c r="FR1877" s="778"/>
      <c r="FS1877" s="778"/>
      <c r="FT1877" s="778"/>
      <c r="FU1877" s="778"/>
      <c r="FV1877" s="778"/>
      <c r="FW1877" s="778"/>
      <c r="FX1877" s="778"/>
      <c r="FY1877" s="778"/>
      <c r="FZ1877" s="778"/>
      <c r="GA1877" s="778"/>
      <c r="GB1877" s="778"/>
      <c r="GC1877" s="778"/>
      <c r="GD1877" s="778"/>
      <c r="GE1877" s="778"/>
      <c r="GF1877" s="778"/>
      <c r="GG1877" s="778"/>
      <c r="GH1877" s="778"/>
      <c r="GI1877" s="778"/>
      <c r="GJ1877" s="778"/>
      <c r="GK1877" s="778"/>
      <c r="GL1877" s="778"/>
      <c r="GM1877" s="778"/>
      <c r="GN1877" s="778"/>
      <c r="GO1877" s="778"/>
      <c r="GP1877" s="778"/>
      <c r="GQ1877" s="778"/>
      <c r="GR1877" s="778"/>
      <c r="GS1877" s="778"/>
      <c r="GT1877" s="778"/>
      <c r="GU1877" s="778"/>
      <c r="GV1877" s="778"/>
      <c r="GW1877" s="778"/>
      <c r="GX1877" s="778"/>
      <c r="GY1877" s="778"/>
      <c r="GZ1877" s="778"/>
      <c r="HA1877" s="778"/>
      <c r="HB1877" s="778"/>
      <c r="HC1877" s="778"/>
      <c r="HD1877" s="778"/>
      <c r="HE1877" s="778"/>
      <c r="HF1877" s="778"/>
      <c r="HG1877" s="778"/>
      <c r="HH1877" s="778"/>
    </row>
    <row r="1878" spans="1:216" s="782" customFormat="1">
      <c r="A1878" s="779"/>
      <c r="B1878" s="780"/>
      <c r="C1878" s="780"/>
      <c r="D1878" s="780"/>
      <c r="E1878" s="780"/>
      <c r="F1878" s="780"/>
      <c r="G1878" s="780"/>
      <c r="H1878" s="780"/>
      <c r="I1878" s="780"/>
      <c r="J1878" s="780"/>
      <c r="K1878" s="780"/>
      <c r="L1878" s="780"/>
      <c r="M1878" s="780"/>
      <c r="N1878" s="780"/>
      <c r="O1878" s="780"/>
      <c r="P1878" s="780"/>
      <c r="Q1878" s="781"/>
      <c r="R1878" s="778"/>
      <c r="S1878" s="778"/>
      <c r="T1878" s="778"/>
      <c r="U1878" s="778"/>
      <c r="V1878" s="778"/>
      <c r="W1878" s="778"/>
      <c r="X1878" s="778"/>
      <c r="Y1878" s="778"/>
      <c r="Z1878" s="778"/>
      <c r="AA1878" s="778"/>
      <c r="AB1878" s="778"/>
      <c r="AC1878" s="778"/>
      <c r="AD1878" s="778"/>
      <c r="AE1878" s="778"/>
      <c r="AF1878" s="778"/>
      <c r="AG1878" s="778"/>
      <c r="AH1878" s="778"/>
      <c r="AI1878" s="778"/>
      <c r="AJ1878" s="778"/>
      <c r="AK1878" s="778"/>
      <c r="AL1878" s="778"/>
      <c r="AM1878" s="778"/>
      <c r="AN1878" s="778"/>
      <c r="AO1878" s="778"/>
      <c r="AP1878" s="778"/>
      <c r="AQ1878" s="778"/>
      <c r="AR1878" s="778"/>
      <c r="AS1878" s="778"/>
      <c r="AT1878" s="778"/>
      <c r="AU1878" s="778"/>
      <c r="AV1878" s="778"/>
      <c r="AW1878" s="778"/>
      <c r="AX1878" s="778"/>
      <c r="AY1878" s="778"/>
      <c r="AZ1878" s="778"/>
      <c r="BA1878" s="778"/>
      <c r="BB1878" s="778"/>
      <c r="BC1878" s="778"/>
      <c r="BD1878" s="778"/>
      <c r="BE1878" s="778"/>
      <c r="BF1878" s="778"/>
      <c r="BG1878" s="778"/>
      <c r="BH1878" s="778"/>
      <c r="BI1878" s="778"/>
      <c r="BJ1878" s="778"/>
      <c r="BK1878" s="778"/>
      <c r="BL1878" s="778"/>
      <c r="BM1878" s="778"/>
      <c r="BN1878" s="778"/>
      <c r="BO1878" s="778"/>
      <c r="BP1878" s="778"/>
      <c r="BQ1878" s="778"/>
      <c r="BR1878" s="778"/>
      <c r="BS1878" s="778"/>
      <c r="BT1878" s="778"/>
      <c r="BU1878" s="778"/>
      <c r="BV1878" s="778"/>
      <c r="BW1878" s="778"/>
      <c r="BX1878" s="778"/>
      <c r="BY1878" s="778"/>
      <c r="BZ1878" s="778"/>
      <c r="CA1878" s="778"/>
      <c r="CB1878" s="778"/>
      <c r="CC1878" s="778"/>
      <c r="CD1878" s="778"/>
      <c r="CE1878" s="778"/>
      <c r="CF1878" s="778"/>
      <c r="CG1878" s="778"/>
      <c r="CH1878" s="778"/>
      <c r="CI1878" s="778"/>
      <c r="CJ1878" s="778"/>
      <c r="CK1878" s="778"/>
      <c r="CL1878" s="778"/>
      <c r="CM1878" s="778"/>
      <c r="CN1878" s="778"/>
      <c r="CO1878" s="778"/>
      <c r="CP1878" s="778"/>
      <c r="CQ1878" s="778"/>
      <c r="CR1878" s="778"/>
      <c r="CS1878" s="778"/>
      <c r="CT1878" s="778"/>
      <c r="CU1878" s="778"/>
      <c r="CV1878" s="778"/>
      <c r="CW1878" s="778"/>
      <c r="CX1878" s="778"/>
      <c r="CY1878" s="778"/>
      <c r="CZ1878" s="778"/>
      <c r="DA1878" s="778"/>
      <c r="DB1878" s="778"/>
      <c r="DC1878" s="778"/>
      <c r="DD1878" s="778"/>
      <c r="DE1878" s="778"/>
      <c r="DF1878" s="778"/>
      <c r="DG1878" s="778"/>
      <c r="DH1878" s="778"/>
      <c r="DI1878" s="778"/>
      <c r="DJ1878" s="778"/>
      <c r="DK1878" s="778"/>
      <c r="DL1878" s="778"/>
      <c r="DM1878" s="778"/>
      <c r="DN1878" s="778"/>
      <c r="DO1878" s="778"/>
      <c r="DP1878" s="778"/>
      <c r="DQ1878" s="778"/>
      <c r="DR1878" s="778"/>
      <c r="DS1878" s="778"/>
      <c r="DT1878" s="778"/>
      <c r="DU1878" s="778"/>
      <c r="DV1878" s="778"/>
      <c r="DW1878" s="778"/>
      <c r="DX1878" s="778"/>
      <c r="DY1878" s="778"/>
      <c r="DZ1878" s="778"/>
      <c r="EA1878" s="778"/>
      <c r="EB1878" s="778"/>
      <c r="EC1878" s="778"/>
      <c r="ED1878" s="778"/>
      <c r="EE1878" s="778"/>
      <c r="EF1878" s="778"/>
      <c r="EG1878" s="778"/>
      <c r="EH1878" s="778"/>
      <c r="EI1878" s="778"/>
      <c r="EJ1878" s="778"/>
      <c r="EK1878" s="778"/>
      <c r="EL1878" s="778"/>
      <c r="EM1878" s="778"/>
      <c r="EN1878" s="778"/>
      <c r="EO1878" s="778"/>
      <c r="EP1878" s="778"/>
      <c r="EQ1878" s="778"/>
      <c r="ER1878" s="778"/>
      <c r="ES1878" s="778"/>
      <c r="ET1878" s="778"/>
      <c r="EU1878" s="778"/>
      <c r="EV1878" s="778"/>
      <c r="EW1878" s="778"/>
      <c r="EX1878" s="778"/>
      <c r="EY1878" s="778"/>
      <c r="EZ1878" s="778"/>
      <c r="FA1878" s="778"/>
      <c r="FB1878" s="778"/>
      <c r="FC1878" s="778"/>
      <c r="FD1878" s="778"/>
      <c r="FE1878" s="778"/>
      <c r="FF1878" s="778"/>
      <c r="FG1878" s="778"/>
      <c r="FH1878" s="778"/>
      <c r="FI1878" s="778"/>
      <c r="FJ1878" s="778"/>
      <c r="FK1878" s="778"/>
      <c r="FL1878" s="778"/>
      <c r="FM1878" s="778"/>
      <c r="FN1878" s="778"/>
      <c r="FO1878" s="778"/>
      <c r="FP1878" s="778"/>
      <c r="FQ1878" s="778"/>
      <c r="FR1878" s="778"/>
      <c r="FS1878" s="778"/>
      <c r="FT1878" s="778"/>
      <c r="FU1878" s="778"/>
      <c r="FV1878" s="778"/>
      <c r="FW1878" s="778"/>
      <c r="FX1878" s="778"/>
      <c r="FY1878" s="778"/>
      <c r="FZ1878" s="778"/>
      <c r="GA1878" s="778"/>
      <c r="GB1878" s="778"/>
      <c r="GC1878" s="778"/>
      <c r="GD1878" s="778"/>
      <c r="GE1878" s="778"/>
      <c r="GF1878" s="778"/>
      <c r="GG1878" s="778"/>
      <c r="GH1878" s="778"/>
      <c r="GI1878" s="778"/>
      <c r="GJ1878" s="778"/>
      <c r="GK1878" s="778"/>
      <c r="GL1878" s="778"/>
      <c r="GM1878" s="778"/>
      <c r="GN1878" s="778"/>
      <c r="GO1878" s="778"/>
      <c r="GP1878" s="778"/>
      <c r="GQ1878" s="778"/>
      <c r="GR1878" s="778"/>
      <c r="GS1878" s="778"/>
      <c r="GT1878" s="778"/>
      <c r="GU1878" s="778"/>
      <c r="GV1878" s="778"/>
      <c r="GW1878" s="778"/>
      <c r="GX1878" s="778"/>
      <c r="GY1878" s="778"/>
      <c r="GZ1878" s="778"/>
      <c r="HA1878" s="778"/>
      <c r="HB1878" s="778"/>
      <c r="HC1878" s="778"/>
      <c r="HD1878" s="778"/>
      <c r="HE1878" s="778"/>
      <c r="HF1878" s="778"/>
      <c r="HG1878" s="778"/>
      <c r="HH1878" s="778"/>
    </row>
    <row r="1879" spans="1:216" s="782" customFormat="1">
      <c r="A1879" s="779"/>
      <c r="B1879" s="780"/>
      <c r="C1879" s="780"/>
      <c r="D1879" s="780"/>
      <c r="E1879" s="780"/>
      <c r="F1879" s="780"/>
      <c r="G1879" s="780"/>
      <c r="H1879" s="780"/>
      <c r="I1879" s="780"/>
      <c r="J1879" s="780"/>
      <c r="K1879" s="780"/>
      <c r="L1879" s="780"/>
      <c r="M1879" s="780"/>
      <c r="N1879" s="780"/>
      <c r="O1879" s="780"/>
      <c r="P1879" s="780"/>
      <c r="Q1879" s="781"/>
      <c r="R1879" s="778"/>
      <c r="S1879" s="778"/>
      <c r="T1879" s="778"/>
      <c r="U1879" s="778"/>
      <c r="V1879" s="778"/>
      <c r="W1879" s="778"/>
      <c r="X1879" s="778"/>
      <c r="Y1879" s="778"/>
      <c r="Z1879" s="778"/>
      <c r="AA1879" s="778"/>
      <c r="AB1879" s="778"/>
      <c r="AC1879" s="778"/>
      <c r="AD1879" s="778"/>
      <c r="AE1879" s="778"/>
      <c r="AF1879" s="778"/>
      <c r="AG1879" s="778"/>
      <c r="AH1879" s="778"/>
      <c r="AI1879" s="778"/>
      <c r="AJ1879" s="778"/>
      <c r="AK1879" s="778"/>
      <c r="AL1879" s="778"/>
      <c r="AM1879" s="778"/>
      <c r="AN1879" s="778"/>
      <c r="AO1879" s="778"/>
      <c r="AP1879" s="778"/>
      <c r="AQ1879" s="778"/>
      <c r="AR1879" s="778"/>
      <c r="AS1879" s="778"/>
      <c r="AT1879" s="778"/>
      <c r="AU1879" s="778"/>
      <c r="AV1879" s="778"/>
      <c r="AW1879" s="778"/>
      <c r="AX1879" s="778"/>
      <c r="AY1879" s="778"/>
      <c r="AZ1879" s="778"/>
      <c r="BA1879" s="778"/>
      <c r="BB1879" s="778"/>
      <c r="BC1879" s="778"/>
      <c r="BD1879" s="778"/>
      <c r="BE1879" s="778"/>
      <c r="BF1879" s="778"/>
      <c r="BG1879" s="778"/>
      <c r="BH1879" s="778"/>
      <c r="BI1879" s="778"/>
      <c r="BJ1879" s="778"/>
      <c r="BK1879" s="778"/>
      <c r="BL1879" s="778"/>
      <c r="BM1879" s="778"/>
      <c r="BN1879" s="778"/>
      <c r="BO1879" s="778"/>
      <c r="BP1879" s="778"/>
      <c r="BQ1879" s="778"/>
      <c r="BR1879" s="778"/>
      <c r="BS1879" s="778"/>
      <c r="BT1879" s="778"/>
      <c r="BU1879" s="778"/>
      <c r="BV1879" s="778"/>
      <c r="BW1879" s="778"/>
      <c r="BX1879" s="778"/>
      <c r="BY1879" s="778"/>
      <c r="BZ1879" s="778"/>
      <c r="CA1879" s="778"/>
      <c r="CB1879" s="778"/>
      <c r="CC1879" s="778"/>
      <c r="CD1879" s="778"/>
      <c r="CE1879" s="778"/>
      <c r="CF1879" s="778"/>
      <c r="CG1879" s="778"/>
      <c r="CH1879" s="778"/>
      <c r="CI1879" s="778"/>
      <c r="CJ1879" s="778"/>
      <c r="CK1879" s="778"/>
      <c r="CL1879" s="778"/>
      <c r="CM1879" s="778"/>
      <c r="CN1879" s="778"/>
      <c r="CO1879" s="778"/>
      <c r="CP1879" s="778"/>
      <c r="CQ1879" s="778"/>
      <c r="CR1879" s="778"/>
      <c r="CS1879" s="778"/>
      <c r="CT1879" s="778"/>
      <c r="CU1879" s="778"/>
      <c r="CV1879" s="778"/>
      <c r="CW1879" s="778"/>
      <c r="CX1879" s="778"/>
      <c r="CY1879" s="778"/>
      <c r="CZ1879" s="778"/>
      <c r="DA1879" s="778"/>
      <c r="DB1879" s="778"/>
      <c r="DC1879" s="778"/>
      <c r="DD1879" s="778"/>
      <c r="DE1879" s="778"/>
      <c r="DF1879" s="778"/>
      <c r="DG1879" s="778"/>
      <c r="DH1879" s="778"/>
      <c r="DI1879" s="778"/>
      <c r="DJ1879" s="778"/>
      <c r="DK1879" s="778"/>
      <c r="DL1879" s="778"/>
      <c r="DM1879" s="778"/>
      <c r="DN1879" s="778"/>
      <c r="DO1879" s="778"/>
      <c r="DP1879" s="778"/>
      <c r="DQ1879" s="778"/>
      <c r="DR1879" s="778"/>
      <c r="DS1879" s="778"/>
      <c r="DT1879" s="778"/>
      <c r="DU1879" s="778"/>
      <c r="DV1879" s="778"/>
      <c r="DW1879" s="778"/>
      <c r="DX1879" s="778"/>
      <c r="DY1879" s="778"/>
      <c r="DZ1879" s="778"/>
      <c r="EA1879" s="778"/>
      <c r="EB1879" s="778"/>
      <c r="EC1879" s="778"/>
      <c r="ED1879" s="778"/>
      <c r="EE1879" s="778"/>
      <c r="EF1879" s="778"/>
      <c r="EG1879" s="778"/>
      <c r="EH1879" s="778"/>
      <c r="EI1879" s="778"/>
      <c r="EJ1879" s="778"/>
      <c r="EK1879" s="778"/>
      <c r="EL1879" s="778"/>
      <c r="EM1879" s="778"/>
      <c r="EN1879" s="778"/>
      <c r="EO1879" s="778"/>
      <c r="EP1879" s="778"/>
      <c r="EQ1879" s="778"/>
      <c r="ER1879" s="778"/>
      <c r="ES1879" s="778"/>
      <c r="ET1879" s="778"/>
      <c r="EU1879" s="778"/>
      <c r="EV1879" s="778"/>
      <c r="EW1879" s="778"/>
      <c r="EX1879" s="778"/>
      <c r="EY1879" s="778"/>
      <c r="EZ1879" s="778"/>
      <c r="FA1879" s="778"/>
      <c r="FB1879" s="778"/>
      <c r="FC1879" s="778"/>
      <c r="FD1879" s="778"/>
      <c r="FE1879" s="778"/>
      <c r="FF1879" s="778"/>
      <c r="FG1879" s="778"/>
      <c r="FH1879" s="778"/>
      <c r="FI1879" s="778"/>
      <c r="FJ1879" s="778"/>
      <c r="FK1879" s="778"/>
      <c r="FL1879" s="778"/>
      <c r="FM1879" s="778"/>
      <c r="FN1879" s="778"/>
      <c r="FO1879" s="778"/>
      <c r="FP1879" s="778"/>
      <c r="FQ1879" s="778"/>
      <c r="FR1879" s="778"/>
      <c r="FS1879" s="778"/>
      <c r="FT1879" s="778"/>
      <c r="FU1879" s="778"/>
      <c r="FV1879" s="778"/>
      <c r="FW1879" s="778"/>
      <c r="FX1879" s="778"/>
      <c r="FY1879" s="778"/>
      <c r="FZ1879" s="778"/>
      <c r="GA1879" s="778"/>
      <c r="GB1879" s="778"/>
      <c r="GC1879" s="778"/>
      <c r="GD1879" s="778"/>
      <c r="GE1879" s="778"/>
      <c r="GF1879" s="778"/>
      <c r="GG1879" s="778"/>
      <c r="GH1879" s="778"/>
      <c r="GI1879" s="778"/>
      <c r="GJ1879" s="778"/>
      <c r="GK1879" s="778"/>
      <c r="GL1879" s="778"/>
      <c r="GM1879" s="778"/>
      <c r="GN1879" s="778"/>
      <c r="GO1879" s="778"/>
      <c r="GP1879" s="778"/>
      <c r="GQ1879" s="778"/>
      <c r="GR1879" s="778"/>
      <c r="GS1879" s="778"/>
      <c r="GT1879" s="778"/>
      <c r="GU1879" s="778"/>
      <c r="GV1879" s="778"/>
      <c r="GW1879" s="778"/>
      <c r="GX1879" s="778"/>
      <c r="GY1879" s="778"/>
      <c r="GZ1879" s="778"/>
      <c r="HA1879" s="778"/>
      <c r="HB1879" s="778"/>
      <c r="HC1879" s="778"/>
      <c r="HD1879" s="778"/>
      <c r="HE1879" s="778"/>
      <c r="HF1879" s="778"/>
      <c r="HG1879" s="778"/>
      <c r="HH1879" s="778"/>
    </row>
    <row r="1880" spans="1:216" s="782" customFormat="1">
      <c r="A1880" s="779"/>
      <c r="B1880" s="780"/>
      <c r="C1880" s="780"/>
      <c r="D1880" s="780"/>
      <c r="E1880" s="780"/>
      <c r="F1880" s="780"/>
      <c r="G1880" s="780"/>
      <c r="H1880" s="780"/>
      <c r="I1880" s="780"/>
      <c r="J1880" s="780"/>
      <c r="K1880" s="780"/>
      <c r="L1880" s="780"/>
      <c r="M1880" s="780"/>
      <c r="N1880" s="780"/>
      <c r="O1880" s="780"/>
      <c r="P1880" s="780"/>
      <c r="Q1880" s="781"/>
      <c r="R1880" s="778"/>
      <c r="S1880" s="778"/>
      <c r="T1880" s="778"/>
      <c r="U1880" s="778"/>
      <c r="V1880" s="778"/>
      <c r="W1880" s="778"/>
      <c r="X1880" s="778"/>
      <c r="Y1880" s="778"/>
      <c r="Z1880" s="778"/>
      <c r="AA1880" s="778"/>
      <c r="AB1880" s="778"/>
      <c r="AC1880" s="778"/>
      <c r="AD1880" s="778"/>
      <c r="AE1880" s="778"/>
      <c r="AF1880" s="778"/>
      <c r="AG1880" s="778"/>
      <c r="AH1880" s="778"/>
      <c r="AI1880" s="778"/>
      <c r="AJ1880" s="778"/>
      <c r="AK1880" s="778"/>
      <c r="AL1880" s="778"/>
      <c r="AM1880" s="778"/>
      <c r="AN1880" s="778"/>
      <c r="AO1880" s="778"/>
      <c r="AP1880" s="778"/>
      <c r="AQ1880" s="778"/>
      <c r="AR1880" s="778"/>
      <c r="AS1880" s="778"/>
      <c r="AT1880" s="778"/>
      <c r="AU1880" s="778"/>
      <c r="AV1880" s="778"/>
      <c r="AW1880" s="778"/>
      <c r="AX1880" s="778"/>
      <c r="AY1880" s="778"/>
      <c r="AZ1880" s="778"/>
      <c r="BA1880" s="778"/>
      <c r="BB1880" s="778"/>
      <c r="BC1880" s="778"/>
      <c r="BD1880" s="778"/>
      <c r="BE1880" s="778"/>
      <c r="BF1880" s="778"/>
      <c r="BG1880" s="778"/>
      <c r="BH1880" s="778"/>
      <c r="BI1880" s="778"/>
      <c r="BJ1880" s="778"/>
      <c r="BK1880" s="778"/>
      <c r="BL1880" s="778"/>
      <c r="BM1880" s="778"/>
      <c r="BN1880" s="778"/>
      <c r="BO1880" s="778"/>
      <c r="BP1880" s="778"/>
      <c r="BQ1880" s="778"/>
      <c r="BR1880" s="778"/>
      <c r="BS1880" s="778"/>
      <c r="BT1880" s="778"/>
      <c r="BU1880" s="778"/>
      <c r="BV1880" s="778"/>
      <c r="BW1880" s="778"/>
      <c r="BX1880" s="778"/>
      <c r="BY1880" s="778"/>
      <c r="BZ1880" s="778"/>
      <c r="CA1880" s="778"/>
      <c r="CB1880" s="778"/>
      <c r="CC1880" s="778"/>
      <c r="CD1880" s="778"/>
      <c r="CE1880" s="778"/>
      <c r="CF1880" s="778"/>
      <c r="CG1880" s="778"/>
      <c r="CH1880" s="778"/>
      <c r="CI1880" s="778"/>
      <c r="CJ1880" s="778"/>
      <c r="CK1880" s="778"/>
      <c r="CL1880" s="778"/>
      <c r="CM1880" s="778"/>
      <c r="CN1880" s="778"/>
      <c r="CO1880" s="778"/>
      <c r="CP1880" s="778"/>
      <c r="CQ1880" s="778"/>
      <c r="CR1880" s="778"/>
      <c r="CS1880" s="778"/>
      <c r="CT1880" s="778"/>
      <c r="CU1880" s="778"/>
      <c r="CV1880" s="778"/>
      <c r="CW1880" s="778"/>
      <c r="CX1880" s="778"/>
      <c r="CY1880" s="778"/>
      <c r="CZ1880" s="778"/>
      <c r="DA1880" s="778"/>
      <c r="DB1880" s="778"/>
      <c r="DC1880" s="778"/>
      <c r="DD1880" s="778"/>
      <c r="DE1880" s="778"/>
      <c r="DF1880" s="778"/>
      <c r="DG1880" s="778"/>
      <c r="DH1880" s="778"/>
      <c r="DI1880" s="778"/>
      <c r="DJ1880" s="778"/>
      <c r="DK1880" s="778"/>
      <c r="DL1880" s="778"/>
      <c r="DM1880" s="778"/>
      <c r="DN1880" s="778"/>
      <c r="DO1880" s="778"/>
      <c r="DP1880" s="778"/>
      <c r="DQ1880" s="778"/>
      <c r="DR1880" s="778"/>
      <c r="DS1880" s="778"/>
      <c r="DT1880" s="778"/>
      <c r="DU1880" s="778"/>
      <c r="DV1880" s="778"/>
      <c r="DW1880" s="778"/>
      <c r="DX1880" s="778"/>
      <c r="DY1880" s="778"/>
      <c r="DZ1880" s="778"/>
      <c r="EA1880" s="778"/>
      <c r="EB1880" s="778"/>
      <c r="EC1880" s="778"/>
      <c r="ED1880" s="778"/>
      <c r="EE1880" s="778"/>
      <c r="EF1880" s="778"/>
      <c r="EG1880" s="778"/>
      <c r="EH1880" s="778"/>
      <c r="EI1880" s="778"/>
      <c r="EJ1880" s="778"/>
      <c r="EK1880" s="778"/>
      <c r="EL1880" s="778"/>
      <c r="EM1880" s="778"/>
      <c r="EN1880" s="778"/>
      <c r="EO1880" s="778"/>
      <c r="EP1880" s="778"/>
      <c r="EQ1880" s="778"/>
      <c r="ER1880" s="778"/>
      <c r="ES1880" s="778"/>
      <c r="ET1880" s="778"/>
      <c r="EU1880" s="778"/>
      <c r="EV1880" s="778"/>
      <c r="EW1880" s="778"/>
      <c r="EX1880" s="778"/>
      <c r="EY1880" s="778"/>
      <c r="EZ1880" s="778"/>
      <c r="FA1880" s="778"/>
      <c r="FB1880" s="778"/>
      <c r="FC1880" s="778"/>
      <c r="FD1880" s="778"/>
      <c r="FE1880" s="778"/>
      <c r="FF1880" s="778"/>
      <c r="FG1880" s="778"/>
      <c r="FH1880" s="778"/>
      <c r="FI1880" s="778"/>
      <c r="FJ1880" s="778"/>
      <c r="FK1880" s="778"/>
      <c r="FL1880" s="778"/>
      <c r="FM1880" s="778"/>
      <c r="FN1880" s="778"/>
      <c r="FO1880" s="778"/>
      <c r="FP1880" s="778"/>
      <c r="FQ1880" s="778"/>
      <c r="FR1880" s="778"/>
      <c r="FS1880" s="778"/>
      <c r="FT1880" s="778"/>
      <c r="FU1880" s="778"/>
      <c r="FV1880" s="778"/>
      <c r="FW1880" s="778"/>
      <c r="FX1880" s="778"/>
      <c r="FY1880" s="778"/>
      <c r="FZ1880" s="778"/>
      <c r="GA1880" s="778"/>
      <c r="GB1880" s="778"/>
      <c r="GC1880" s="778"/>
      <c r="GD1880" s="778"/>
      <c r="GE1880" s="778"/>
      <c r="GF1880" s="778"/>
      <c r="GG1880" s="778"/>
      <c r="GH1880" s="778"/>
      <c r="GI1880" s="778"/>
      <c r="GJ1880" s="778"/>
      <c r="GK1880" s="778"/>
      <c r="GL1880" s="778"/>
      <c r="GM1880" s="778"/>
      <c r="GN1880" s="778"/>
      <c r="GO1880" s="778"/>
      <c r="GP1880" s="778"/>
      <c r="GQ1880" s="778"/>
      <c r="GR1880" s="778"/>
      <c r="GS1880" s="778"/>
      <c r="GT1880" s="778"/>
      <c r="GU1880" s="778"/>
      <c r="GV1880" s="778"/>
      <c r="GW1880" s="778"/>
      <c r="GX1880" s="778"/>
      <c r="GY1880" s="778"/>
      <c r="GZ1880" s="778"/>
      <c r="HA1880" s="778"/>
      <c r="HB1880" s="778"/>
      <c r="HC1880" s="778"/>
      <c r="HD1880" s="778"/>
      <c r="HE1880" s="778"/>
      <c r="HF1880" s="778"/>
      <c r="HG1880" s="778"/>
      <c r="HH1880" s="778"/>
    </row>
    <row r="1881" spans="1:216" s="782" customFormat="1">
      <c r="A1881" s="779"/>
      <c r="B1881" s="780"/>
      <c r="C1881" s="780"/>
      <c r="D1881" s="780"/>
      <c r="E1881" s="780"/>
      <c r="F1881" s="780"/>
      <c r="G1881" s="780"/>
      <c r="H1881" s="780"/>
      <c r="I1881" s="780"/>
      <c r="J1881" s="780"/>
      <c r="K1881" s="780"/>
      <c r="L1881" s="780"/>
      <c r="M1881" s="780"/>
      <c r="N1881" s="780"/>
      <c r="O1881" s="780"/>
      <c r="P1881" s="780"/>
      <c r="Q1881" s="781"/>
      <c r="R1881" s="778"/>
      <c r="S1881" s="778"/>
      <c r="T1881" s="778"/>
      <c r="U1881" s="778"/>
      <c r="V1881" s="778"/>
      <c r="W1881" s="778"/>
      <c r="X1881" s="778"/>
      <c r="Y1881" s="778"/>
      <c r="Z1881" s="778"/>
      <c r="AA1881" s="778"/>
      <c r="AB1881" s="778"/>
      <c r="AC1881" s="778"/>
      <c r="AD1881" s="778"/>
      <c r="AE1881" s="778"/>
      <c r="AF1881" s="778"/>
      <c r="AG1881" s="778"/>
      <c r="AH1881" s="778"/>
      <c r="AI1881" s="778"/>
      <c r="AJ1881" s="778"/>
      <c r="AK1881" s="778"/>
      <c r="AL1881" s="778"/>
      <c r="AM1881" s="778"/>
      <c r="AN1881" s="778"/>
      <c r="AO1881" s="778"/>
      <c r="AP1881" s="778"/>
      <c r="AQ1881" s="778"/>
      <c r="AR1881" s="778"/>
      <c r="AS1881" s="778"/>
      <c r="AT1881" s="778"/>
      <c r="AU1881" s="778"/>
      <c r="AV1881" s="778"/>
      <c r="AW1881" s="778"/>
      <c r="AX1881" s="778"/>
      <c r="AY1881" s="778"/>
      <c r="AZ1881" s="778"/>
      <c r="BA1881" s="778"/>
      <c r="BB1881" s="778"/>
      <c r="BC1881" s="778"/>
      <c r="BD1881" s="778"/>
      <c r="BE1881" s="778"/>
      <c r="BF1881" s="778"/>
      <c r="BG1881" s="778"/>
      <c r="BH1881" s="778"/>
      <c r="BI1881" s="778"/>
      <c r="BJ1881" s="778"/>
      <c r="BK1881" s="778"/>
      <c r="BL1881" s="778"/>
      <c r="BM1881" s="778"/>
      <c r="BN1881" s="778"/>
      <c r="BO1881" s="778"/>
      <c r="BP1881" s="778"/>
      <c r="BQ1881" s="778"/>
      <c r="BR1881" s="778"/>
      <c r="BS1881" s="778"/>
      <c r="BT1881" s="778"/>
      <c r="BU1881" s="778"/>
      <c r="BV1881" s="778"/>
      <c r="BW1881" s="778"/>
      <c r="BX1881" s="778"/>
      <c r="BY1881" s="778"/>
      <c r="BZ1881" s="778"/>
      <c r="CA1881" s="778"/>
      <c r="CB1881" s="778"/>
      <c r="CC1881" s="778"/>
      <c r="CD1881" s="778"/>
      <c r="CE1881" s="778"/>
      <c r="CF1881" s="778"/>
      <c r="CG1881" s="778"/>
      <c r="CH1881" s="778"/>
      <c r="CI1881" s="778"/>
      <c r="CJ1881" s="778"/>
      <c r="CK1881" s="778"/>
      <c r="CL1881" s="778"/>
      <c r="CM1881" s="778"/>
      <c r="CN1881" s="778"/>
      <c r="CO1881" s="778"/>
      <c r="CP1881" s="778"/>
      <c r="CQ1881" s="778"/>
      <c r="CR1881" s="778"/>
      <c r="CS1881" s="778"/>
      <c r="CT1881" s="778"/>
      <c r="CU1881" s="778"/>
      <c r="CV1881" s="778"/>
      <c r="CW1881" s="778"/>
      <c r="CX1881" s="778"/>
      <c r="CY1881" s="778"/>
      <c r="CZ1881" s="778"/>
      <c r="DA1881" s="778"/>
      <c r="DB1881" s="778"/>
      <c r="DC1881" s="778"/>
      <c r="DD1881" s="778"/>
      <c r="DE1881" s="778"/>
      <c r="DF1881" s="778"/>
      <c r="DG1881" s="778"/>
      <c r="DH1881" s="778"/>
      <c r="DI1881" s="778"/>
      <c r="DJ1881" s="778"/>
      <c r="DK1881" s="778"/>
      <c r="DL1881" s="778"/>
      <c r="DM1881" s="778"/>
      <c r="DN1881" s="778"/>
      <c r="DO1881" s="778"/>
      <c r="DP1881" s="778"/>
      <c r="DQ1881" s="778"/>
      <c r="DR1881" s="778"/>
      <c r="DS1881" s="778"/>
      <c r="DT1881" s="778"/>
      <c r="DU1881" s="778"/>
      <c r="DV1881" s="778"/>
      <c r="DW1881" s="778"/>
      <c r="DX1881" s="778"/>
      <c r="DY1881" s="778"/>
      <c r="DZ1881" s="778"/>
      <c r="EA1881" s="778"/>
      <c r="EB1881" s="778"/>
      <c r="EC1881" s="778"/>
      <c r="ED1881" s="778"/>
      <c r="EE1881" s="778"/>
      <c r="EF1881" s="778"/>
      <c r="EG1881" s="778"/>
      <c r="EH1881" s="778"/>
      <c r="EI1881" s="778"/>
      <c r="EJ1881" s="778"/>
      <c r="EK1881" s="778"/>
      <c r="EL1881" s="778"/>
      <c r="EM1881" s="778"/>
      <c r="EN1881" s="778"/>
      <c r="EO1881" s="778"/>
      <c r="EP1881" s="778"/>
      <c r="EQ1881" s="778"/>
      <c r="ER1881" s="778"/>
      <c r="ES1881" s="778"/>
      <c r="ET1881" s="778"/>
      <c r="EU1881" s="778"/>
      <c r="EV1881" s="778"/>
      <c r="EW1881" s="778"/>
      <c r="EX1881" s="778"/>
      <c r="EY1881" s="778"/>
      <c r="EZ1881" s="778"/>
      <c r="FA1881" s="778"/>
      <c r="FB1881" s="778"/>
      <c r="FC1881" s="778"/>
      <c r="FD1881" s="778"/>
      <c r="FE1881" s="778"/>
      <c r="FF1881" s="778"/>
      <c r="FG1881" s="778"/>
      <c r="FH1881" s="778"/>
      <c r="FI1881" s="778"/>
      <c r="FJ1881" s="778"/>
      <c r="FK1881" s="778"/>
      <c r="FL1881" s="778"/>
      <c r="FM1881" s="778"/>
      <c r="FN1881" s="778"/>
      <c r="FO1881" s="778"/>
      <c r="FP1881" s="778"/>
      <c r="FQ1881" s="778"/>
      <c r="FR1881" s="778"/>
      <c r="FS1881" s="778"/>
      <c r="FT1881" s="778"/>
      <c r="FU1881" s="778"/>
      <c r="FV1881" s="778"/>
      <c r="FW1881" s="778"/>
      <c r="FX1881" s="778"/>
      <c r="FY1881" s="778"/>
      <c r="FZ1881" s="778"/>
      <c r="GA1881" s="778"/>
      <c r="GB1881" s="778"/>
      <c r="GC1881" s="778"/>
      <c r="GD1881" s="778"/>
      <c r="GE1881" s="778"/>
      <c r="GF1881" s="778"/>
      <c r="GG1881" s="778"/>
      <c r="GH1881" s="778"/>
      <c r="GI1881" s="778"/>
      <c r="GJ1881" s="778"/>
      <c r="GK1881" s="778"/>
      <c r="GL1881" s="778"/>
      <c r="GM1881" s="778"/>
      <c r="GN1881" s="778"/>
      <c r="GO1881" s="778"/>
      <c r="GP1881" s="778"/>
      <c r="GQ1881" s="778"/>
      <c r="GR1881" s="778"/>
      <c r="GS1881" s="778"/>
      <c r="GT1881" s="778"/>
      <c r="GU1881" s="778"/>
      <c r="GV1881" s="778"/>
      <c r="GW1881" s="778"/>
      <c r="GX1881" s="778"/>
      <c r="GY1881" s="778"/>
      <c r="GZ1881" s="778"/>
      <c r="HA1881" s="778"/>
      <c r="HB1881" s="778"/>
      <c r="HC1881" s="778"/>
      <c r="HD1881" s="778"/>
      <c r="HE1881" s="778"/>
      <c r="HF1881" s="778"/>
      <c r="HG1881" s="778"/>
      <c r="HH1881" s="778"/>
    </row>
    <row r="1882" spans="1:216" s="782" customFormat="1">
      <c r="A1882" s="779"/>
      <c r="B1882" s="780"/>
      <c r="C1882" s="780"/>
      <c r="D1882" s="780"/>
      <c r="E1882" s="780"/>
      <c r="F1882" s="780"/>
      <c r="G1882" s="780"/>
      <c r="H1882" s="780"/>
      <c r="I1882" s="780"/>
      <c r="J1882" s="780"/>
      <c r="K1882" s="780"/>
      <c r="L1882" s="780"/>
      <c r="M1882" s="780"/>
      <c r="N1882" s="780"/>
      <c r="O1882" s="780"/>
      <c r="P1882" s="780"/>
      <c r="Q1882" s="781"/>
      <c r="R1882" s="778"/>
      <c r="S1882" s="778"/>
      <c r="T1882" s="778"/>
      <c r="U1882" s="778"/>
      <c r="V1882" s="778"/>
      <c r="W1882" s="778"/>
      <c r="X1882" s="778"/>
      <c r="Y1882" s="778"/>
      <c r="Z1882" s="778"/>
      <c r="AA1882" s="778"/>
      <c r="AB1882" s="778"/>
      <c r="AC1882" s="778"/>
      <c r="AD1882" s="778"/>
      <c r="AE1882" s="778"/>
      <c r="AF1882" s="778"/>
      <c r="AG1882" s="778"/>
      <c r="AH1882" s="778"/>
      <c r="AI1882" s="778"/>
      <c r="AJ1882" s="778"/>
      <c r="AK1882" s="778"/>
      <c r="AL1882" s="778"/>
      <c r="AM1882" s="778"/>
      <c r="AN1882" s="778"/>
      <c r="AO1882" s="778"/>
      <c r="AP1882" s="778"/>
      <c r="AQ1882" s="778"/>
      <c r="AR1882" s="778"/>
      <c r="AS1882" s="778"/>
      <c r="AT1882" s="778"/>
      <c r="AU1882" s="778"/>
      <c r="AV1882" s="778"/>
      <c r="AW1882" s="778"/>
      <c r="AX1882" s="778"/>
      <c r="AY1882" s="778"/>
      <c r="AZ1882" s="778"/>
      <c r="BA1882" s="778"/>
      <c r="BB1882" s="778"/>
      <c r="BC1882" s="778"/>
      <c r="BD1882" s="778"/>
      <c r="BE1882" s="778"/>
      <c r="BF1882" s="778"/>
      <c r="BG1882" s="778"/>
      <c r="BH1882" s="778"/>
      <c r="BI1882" s="778"/>
      <c r="BJ1882" s="778"/>
      <c r="BK1882" s="778"/>
      <c r="BL1882" s="778"/>
      <c r="BM1882" s="778"/>
      <c r="BN1882" s="778"/>
      <c r="BO1882" s="778"/>
      <c r="BP1882" s="778"/>
      <c r="BQ1882" s="778"/>
      <c r="BR1882" s="778"/>
      <c r="BS1882" s="778"/>
      <c r="BT1882" s="778"/>
      <c r="BU1882" s="778"/>
      <c r="BV1882" s="778"/>
      <c r="BW1882" s="778"/>
      <c r="BX1882" s="778"/>
      <c r="BY1882" s="778"/>
      <c r="BZ1882" s="778"/>
      <c r="CA1882" s="778"/>
      <c r="CB1882" s="778"/>
      <c r="CC1882" s="778"/>
      <c r="CD1882" s="778"/>
      <c r="CE1882" s="778"/>
      <c r="CF1882" s="778"/>
      <c r="CG1882" s="778"/>
      <c r="CH1882" s="778"/>
      <c r="CI1882" s="778"/>
      <c r="CJ1882" s="778"/>
      <c r="CK1882" s="778"/>
      <c r="CL1882" s="778"/>
      <c r="CM1882" s="778"/>
      <c r="CN1882" s="778"/>
      <c r="CO1882" s="778"/>
      <c r="CP1882" s="778"/>
      <c r="CQ1882" s="778"/>
      <c r="CR1882" s="778"/>
      <c r="CS1882" s="778"/>
      <c r="CT1882" s="778"/>
      <c r="CU1882" s="778"/>
      <c r="CV1882" s="778"/>
      <c r="CW1882" s="778"/>
      <c r="CX1882" s="778"/>
      <c r="CY1882" s="778"/>
      <c r="CZ1882" s="778"/>
      <c r="DA1882" s="778"/>
      <c r="DB1882" s="778"/>
      <c r="DC1882" s="778"/>
      <c r="DD1882" s="778"/>
      <c r="DE1882" s="778"/>
      <c r="DF1882" s="778"/>
      <c r="DG1882" s="778"/>
      <c r="DH1882" s="778"/>
      <c r="DI1882" s="778"/>
      <c r="DJ1882" s="778"/>
      <c r="DK1882" s="778"/>
      <c r="DL1882" s="778"/>
      <c r="DM1882" s="778"/>
      <c r="DN1882" s="778"/>
      <c r="DO1882" s="778"/>
      <c r="DP1882" s="778"/>
      <c r="DQ1882" s="778"/>
      <c r="DR1882" s="778"/>
      <c r="DS1882" s="778"/>
      <c r="DT1882" s="778"/>
      <c r="DU1882" s="778"/>
      <c r="DV1882" s="778"/>
      <c r="DW1882" s="778"/>
      <c r="DX1882" s="778"/>
      <c r="DY1882" s="778"/>
      <c r="DZ1882" s="778"/>
      <c r="EA1882" s="778"/>
      <c r="EB1882" s="778"/>
      <c r="EC1882" s="778"/>
      <c r="ED1882" s="778"/>
      <c r="EE1882" s="778"/>
      <c r="EF1882" s="778"/>
      <c r="EG1882" s="778"/>
      <c r="EH1882" s="778"/>
      <c r="EI1882" s="778"/>
      <c r="EJ1882" s="778"/>
      <c r="EK1882" s="778"/>
      <c r="EL1882" s="778"/>
      <c r="EM1882" s="778"/>
      <c r="EN1882" s="778"/>
      <c r="EO1882" s="778"/>
      <c r="EP1882" s="778"/>
      <c r="EQ1882" s="778"/>
      <c r="ER1882" s="778"/>
      <c r="ES1882" s="778"/>
      <c r="ET1882" s="778"/>
      <c r="EU1882" s="778"/>
      <c r="EV1882" s="778"/>
      <c r="EW1882" s="778"/>
      <c r="EX1882" s="778"/>
      <c r="EY1882" s="778"/>
      <c r="EZ1882" s="778"/>
      <c r="FA1882" s="778"/>
      <c r="FB1882" s="778"/>
      <c r="FC1882" s="778"/>
      <c r="FD1882" s="778"/>
      <c r="FE1882" s="778"/>
      <c r="FF1882" s="778"/>
      <c r="FG1882" s="778"/>
      <c r="FH1882" s="778"/>
      <c r="FI1882" s="778"/>
      <c r="FJ1882" s="778"/>
      <c r="FK1882" s="778"/>
      <c r="FL1882" s="778"/>
      <c r="FM1882" s="778"/>
      <c r="FN1882" s="778"/>
      <c r="FO1882" s="778"/>
      <c r="FP1882" s="778"/>
      <c r="FQ1882" s="778"/>
      <c r="FR1882" s="778"/>
      <c r="FS1882" s="778"/>
      <c r="FT1882" s="778"/>
      <c r="FU1882" s="778"/>
      <c r="FV1882" s="778"/>
      <c r="FW1882" s="778"/>
      <c r="FX1882" s="778"/>
      <c r="FY1882" s="778"/>
      <c r="FZ1882" s="778"/>
      <c r="GA1882" s="778"/>
      <c r="GB1882" s="778"/>
      <c r="GC1882" s="778"/>
      <c r="GD1882" s="778"/>
      <c r="GE1882" s="778"/>
      <c r="GF1882" s="778"/>
      <c r="GG1882" s="778"/>
      <c r="GH1882" s="778"/>
      <c r="GI1882" s="778"/>
      <c r="GJ1882" s="778"/>
      <c r="GK1882" s="778"/>
      <c r="GL1882" s="778"/>
      <c r="GM1882" s="778"/>
      <c r="GN1882" s="778"/>
      <c r="GO1882" s="778"/>
      <c r="GP1882" s="778"/>
      <c r="GQ1882" s="778"/>
      <c r="GR1882" s="778"/>
      <c r="GS1882" s="778"/>
      <c r="GT1882" s="778"/>
      <c r="GU1882" s="778"/>
      <c r="GV1882" s="778"/>
      <c r="GW1882" s="778"/>
      <c r="GX1882" s="778"/>
      <c r="GY1882" s="778"/>
      <c r="GZ1882" s="778"/>
      <c r="HA1882" s="778"/>
      <c r="HB1882" s="778"/>
      <c r="HC1882" s="778"/>
      <c r="HD1882" s="778"/>
      <c r="HE1882" s="778"/>
      <c r="HF1882" s="778"/>
      <c r="HG1882" s="778"/>
      <c r="HH1882" s="778"/>
    </row>
    <row r="1883" spans="1:216" s="782" customFormat="1">
      <c r="A1883" s="779"/>
      <c r="B1883" s="780"/>
      <c r="C1883" s="780"/>
      <c r="D1883" s="780"/>
      <c r="E1883" s="780"/>
      <c r="F1883" s="780"/>
      <c r="G1883" s="780"/>
      <c r="H1883" s="780"/>
      <c r="I1883" s="780"/>
      <c r="J1883" s="780"/>
      <c r="K1883" s="780"/>
      <c r="L1883" s="780"/>
      <c r="M1883" s="780"/>
      <c r="N1883" s="780"/>
      <c r="O1883" s="780"/>
      <c r="P1883" s="780"/>
      <c r="Q1883" s="781"/>
      <c r="R1883" s="778"/>
      <c r="S1883" s="778"/>
      <c r="T1883" s="778"/>
      <c r="U1883" s="778"/>
      <c r="V1883" s="778"/>
      <c r="W1883" s="778"/>
      <c r="X1883" s="778"/>
      <c r="Y1883" s="778"/>
      <c r="Z1883" s="778"/>
      <c r="AA1883" s="778"/>
      <c r="AB1883" s="778"/>
      <c r="AC1883" s="778"/>
      <c r="AD1883" s="778"/>
      <c r="AE1883" s="778"/>
      <c r="AF1883" s="778"/>
      <c r="AG1883" s="778"/>
      <c r="AH1883" s="778"/>
      <c r="AI1883" s="778"/>
      <c r="AJ1883" s="778"/>
      <c r="AK1883" s="778"/>
      <c r="AL1883" s="778"/>
      <c r="AM1883" s="778"/>
      <c r="AN1883" s="778"/>
      <c r="AO1883" s="778"/>
      <c r="AP1883" s="778"/>
      <c r="AQ1883" s="778"/>
      <c r="AR1883" s="778"/>
      <c r="AS1883" s="778"/>
      <c r="AT1883" s="778"/>
      <c r="AU1883" s="778"/>
      <c r="AV1883" s="778"/>
      <c r="AW1883" s="778"/>
      <c r="AX1883" s="778"/>
      <c r="AY1883" s="778"/>
      <c r="AZ1883" s="778"/>
      <c r="BA1883" s="778"/>
      <c r="BB1883" s="778"/>
      <c r="BC1883" s="778"/>
      <c r="BD1883" s="778"/>
      <c r="BE1883" s="778"/>
      <c r="BF1883" s="778"/>
      <c r="BG1883" s="778"/>
      <c r="BH1883" s="778"/>
      <c r="BI1883" s="778"/>
      <c r="BJ1883" s="778"/>
      <c r="BK1883" s="778"/>
      <c r="BL1883" s="778"/>
      <c r="BM1883" s="778"/>
      <c r="BN1883" s="778"/>
      <c r="BO1883" s="778"/>
      <c r="BP1883" s="778"/>
      <c r="BQ1883" s="778"/>
      <c r="BR1883" s="778"/>
      <c r="BS1883" s="778"/>
      <c r="BT1883" s="778"/>
      <c r="BU1883" s="778"/>
      <c r="BV1883" s="778"/>
      <c r="BW1883" s="778"/>
      <c r="BX1883" s="778"/>
      <c r="BY1883" s="778"/>
      <c r="BZ1883" s="778"/>
      <c r="CA1883" s="778"/>
      <c r="CB1883" s="778"/>
      <c r="CC1883" s="778"/>
      <c r="CD1883" s="778"/>
      <c r="CE1883" s="778"/>
      <c r="CF1883" s="778"/>
      <c r="CG1883" s="778"/>
      <c r="CH1883" s="778"/>
      <c r="CI1883" s="778"/>
      <c r="CJ1883" s="778"/>
      <c r="CK1883" s="778"/>
      <c r="CL1883" s="778"/>
      <c r="CM1883" s="778"/>
      <c r="CN1883" s="778"/>
      <c r="CO1883" s="778"/>
      <c r="CP1883" s="778"/>
      <c r="CQ1883" s="778"/>
      <c r="CR1883" s="778"/>
      <c r="CS1883" s="778"/>
      <c r="CT1883" s="778"/>
      <c r="CU1883" s="778"/>
      <c r="CV1883" s="778"/>
      <c r="CW1883" s="778"/>
      <c r="CX1883" s="778"/>
      <c r="CY1883" s="778"/>
      <c r="CZ1883" s="778"/>
      <c r="DA1883" s="778"/>
      <c r="DB1883" s="778"/>
      <c r="DC1883" s="778"/>
      <c r="DD1883" s="778"/>
      <c r="DE1883" s="778"/>
      <c r="DF1883" s="778"/>
      <c r="DG1883" s="778"/>
      <c r="DH1883" s="778"/>
      <c r="DI1883" s="778"/>
      <c r="DJ1883" s="778"/>
      <c r="DK1883" s="778"/>
      <c r="DL1883" s="778"/>
      <c r="DM1883" s="778"/>
      <c r="DN1883" s="778"/>
      <c r="DO1883" s="778"/>
      <c r="DP1883" s="778"/>
      <c r="DQ1883" s="778"/>
      <c r="DR1883" s="778"/>
      <c r="DS1883" s="778"/>
      <c r="DT1883" s="778"/>
      <c r="DU1883" s="778"/>
      <c r="DV1883" s="778"/>
      <c r="DW1883" s="778"/>
      <c r="DX1883" s="778"/>
      <c r="DY1883" s="778"/>
      <c r="DZ1883" s="778"/>
      <c r="EA1883" s="778"/>
      <c r="EB1883" s="778"/>
      <c r="EC1883" s="778"/>
      <c r="ED1883" s="778"/>
      <c r="EE1883" s="778"/>
      <c r="EF1883" s="778"/>
      <c r="EG1883" s="778"/>
      <c r="EH1883" s="778"/>
      <c r="EI1883" s="778"/>
      <c r="EJ1883" s="778"/>
      <c r="EK1883" s="778"/>
      <c r="EL1883" s="778"/>
      <c r="EM1883" s="778"/>
      <c r="EN1883" s="778"/>
      <c r="EO1883" s="778"/>
      <c r="EP1883" s="778"/>
      <c r="EQ1883" s="778"/>
      <c r="ER1883" s="778"/>
      <c r="ES1883" s="778"/>
      <c r="ET1883" s="778"/>
      <c r="EU1883" s="778"/>
      <c r="EV1883" s="778"/>
      <c r="EW1883" s="778"/>
      <c r="EX1883" s="778"/>
      <c r="EY1883" s="778"/>
      <c r="EZ1883" s="778"/>
      <c r="FA1883" s="778"/>
      <c r="FB1883" s="778"/>
      <c r="FC1883" s="778"/>
      <c r="FD1883" s="778"/>
      <c r="FE1883" s="778"/>
      <c r="FF1883" s="778"/>
      <c r="FG1883" s="778"/>
      <c r="FH1883" s="778"/>
      <c r="FI1883" s="778"/>
      <c r="FJ1883" s="778"/>
      <c r="FK1883" s="778"/>
      <c r="FL1883" s="778"/>
      <c r="FM1883" s="778"/>
      <c r="FN1883" s="778"/>
      <c r="FO1883" s="778"/>
      <c r="FP1883" s="778"/>
      <c r="FQ1883" s="778"/>
      <c r="FR1883" s="778"/>
      <c r="FS1883" s="778"/>
      <c r="FT1883" s="778"/>
      <c r="FU1883" s="778"/>
      <c r="FV1883" s="778"/>
      <c r="FW1883" s="778"/>
      <c r="FX1883" s="778"/>
      <c r="FY1883" s="778"/>
      <c r="FZ1883" s="778"/>
      <c r="GA1883" s="778"/>
      <c r="GB1883" s="778"/>
      <c r="GC1883" s="778"/>
      <c r="GD1883" s="778"/>
      <c r="GE1883" s="778"/>
      <c r="GF1883" s="778"/>
      <c r="GG1883" s="778"/>
      <c r="GH1883" s="778"/>
      <c r="GI1883" s="778"/>
      <c r="GJ1883" s="778"/>
      <c r="GK1883" s="778"/>
      <c r="GL1883" s="778"/>
      <c r="GM1883" s="778"/>
      <c r="GN1883" s="778"/>
      <c r="GO1883" s="778"/>
      <c r="GP1883" s="778"/>
      <c r="GQ1883" s="778"/>
      <c r="GR1883" s="778"/>
      <c r="GS1883" s="778"/>
      <c r="GT1883" s="778"/>
      <c r="GU1883" s="778"/>
      <c r="GV1883" s="778"/>
      <c r="GW1883" s="778"/>
      <c r="GX1883" s="778"/>
      <c r="GY1883" s="778"/>
      <c r="GZ1883" s="778"/>
      <c r="HA1883" s="778"/>
      <c r="HB1883" s="778"/>
      <c r="HC1883" s="778"/>
      <c r="HD1883" s="778"/>
      <c r="HE1883" s="778"/>
      <c r="HF1883" s="778"/>
      <c r="HG1883" s="778"/>
      <c r="HH1883" s="778"/>
    </row>
    <row r="1884" spans="1:216" s="782" customFormat="1">
      <c r="A1884" s="779"/>
      <c r="B1884" s="780"/>
      <c r="C1884" s="780"/>
      <c r="D1884" s="780"/>
      <c r="E1884" s="780"/>
      <c r="F1884" s="780"/>
      <c r="G1884" s="780"/>
      <c r="H1884" s="780"/>
      <c r="I1884" s="780"/>
      <c r="J1884" s="780"/>
      <c r="K1884" s="780"/>
      <c r="L1884" s="780"/>
      <c r="M1884" s="780"/>
      <c r="N1884" s="780"/>
      <c r="O1884" s="780"/>
      <c r="P1884" s="780"/>
      <c r="Q1884" s="781"/>
      <c r="R1884" s="778"/>
      <c r="S1884" s="778"/>
      <c r="T1884" s="778"/>
      <c r="U1884" s="778"/>
      <c r="V1884" s="778"/>
      <c r="W1884" s="778"/>
      <c r="X1884" s="778"/>
      <c r="Y1884" s="778"/>
      <c r="Z1884" s="778"/>
      <c r="AA1884" s="778"/>
      <c r="AB1884" s="778"/>
      <c r="AC1884" s="778"/>
      <c r="AD1884" s="778"/>
      <c r="AE1884" s="778"/>
      <c r="AF1884" s="778"/>
      <c r="AG1884" s="778"/>
      <c r="AH1884" s="778"/>
      <c r="AI1884" s="778"/>
      <c r="AJ1884" s="778"/>
      <c r="AK1884" s="778"/>
      <c r="AL1884" s="778"/>
      <c r="AM1884" s="778"/>
      <c r="AN1884" s="778"/>
      <c r="AO1884" s="778"/>
      <c r="AP1884" s="778"/>
      <c r="AQ1884" s="778"/>
      <c r="AR1884" s="778"/>
      <c r="AS1884" s="778"/>
      <c r="AT1884" s="778"/>
      <c r="AU1884" s="778"/>
      <c r="AV1884" s="778"/>
      <c r="AW1884" s="778"/>
      <c r="AX1884" s="778"/>
      <c r="AY1884" s="778"/>
      <c r="AZ1884" s="778"/>
      <c r="BA1884" s="778"/>
      <c r="BB1884" s="778"/>
      <c r="BC1884" s="778"/>
      <c r="BD1884" s="778"/>
      <c r="BE1884" s="778"/>
      <c r="BF1884" s="778"/>
      <c r="BG1884" s="778"/>
      <c r="BH1884" s="778"/>
      <c r="BI1884" s="778"/>
      <c r="BJ1884" s="778"/>
      <c r="BK1884" s="778"/>
      <c r="BL1884" s="778"/>
      <c r="BM1884" s="778"/>
      <c r="BN1884" s="778"/>
      <c r="BO1884" s="778"/>
      <c r="BP1884" s="778"/>
      <c r="BQ1884" s="778"/>
      <c r="BR1884" s="778"/>
      <c r="BS1884" s="778"/>
      <c r="BT1884" s="778"/>
      <c r="BU1884" s="778"/>
      <c r="BV1884" s="778"/>
      <c r="BW1884" s="778"/>
      <c r="BX1884" s="778"/>
      <c r="BY1884" s="778"/>
      <c r="BZ1884" s="778"/>
      <c r="CA1884" s="778"/>
      <c r="CB1884" s="778"/>
      <c r="CC1884" s="778"/>
      <c r="CD1884" s="778"/>
      <c r="CE1884" s="778"/>
      <c r="CF1884" s="778"/>
      <c r="CG1884" s="778"/>
      <c r="CH1884" s="778"/>
      <c r="CI1884" s="778"/>
      <c r="CJ1884" s="778"/>
      <c r="CK1884" s="778"/>
      <c r="CL1884" s="778"/>
      <c r="CM1884" s="778"/>
      <c r="CN1884" s="778"/>
      <c r="CO1884" s="778"/>
      <c r="CP1884" s="778"/>
      <c r="CQ1884" s="778"/>
      <c r="CR1884" s="778"/>
      <c r="CS1884" s="778"/>
      <c r="CT1884" s="778"/>
      <c r="CU1884" s="778"/>
      <c r="CV1884" s="778"/>
      <c r="CW1884" s="778"/>
      <c r="CX1884" s="778"/>
      <c r="CY1884" s="778"/>
      <c r="CZ1884" s="778"/>
      <c r="DA1884" s="778"/>
      <c r="DB1884" s="778"/>
      <c r="DC1884" s="778"/>
      <c r="DD1884" s="778"/>
      <c r="DE1884" s="778"/>
      <c r="DF1884" s="778"/>
      <c r="DG1884" s="778"/>
      <c r="DH1884" s="778"/>
      <c r="DI1884" s="778"/>
      <c r="DJ1884" s="778"/>
      <c r="DK1884" s="778"/>
      <c r="DL1884" s="778"/>
      <c r="DM1884" s="778"/>
      <c r="DN1884" s="778"/>
      <c r="DO1884" s="778"/>
      <c r="DP1884" s="778"/>
      <c r="DQ1884" s="778"/>
      <c r="DR1884" s="778"/>
      <c r="DS1884" s="778"/>
      <c r="DT1884" s="778"/>
      <c r="DU1884" s="778"/>
      <c r="DV1884" s="778"/>
      <c r="DW1884" s="778"/>
      <c r="DX1884" s="778"/>
      <c r="DY1884" s="778"/>
      <c r="DZ1884" s="778"/>
      <c r="EA1884" s="778"/>
      <c r="EB1884" s="778"/>
      <c r="EC1884" s="778"/>
      <c r="ED1884" s="778"/>
      <c r="EE1884" s="778"/>
      <c r="EF1884" s="778"/>
      <c r="EG1884" s="778"/>
      <c r="EH1884" s="778"/>
      <c r="EI1884" s="778"/>
      <c r="EJ1884" s="778"/>
      <c r="EK1884" s="778"/>
      <c r="EL1884" s="778"/>
      <c r="EM1884" s="778"/>
      <c r="EN1884" s="778"/>
      <c r="EO1884" s="778"/>
      <c r="EP1884" s="778"/>
      <c r="EQ1884" s="778"/>
      <c r="ER1884" s="778"/>
      <c r="ES1884" s="778"/>
      <c r="ET1884" s="778"/>
      <c r="EU1884" s="778"/>
      <c r="EV1884" s="778"/>
      <c r="EW1884" s="778"/>
      <c r="EX1884" s="778"/>
      <c r="EY1884" s="778"/>
      <c r="EZ1884" s="778"/>
      <c r="FA1884" s="778"/>
      <c r="FB1884" s="778"/>
      <c r="FC1884" s="778"/>
      <c r="FD1884" s="778"/>
      <c r="FE1884" s="778"/>
      <c r="FF1884" s="778"/>
      <c r="FG1884" s="778"/>
      <c r="FH1884" s="778"/>
      <c r="FI1884" s="778"/>
      <c r="FJ1884" s="778"/>
      <c r="FK1884" s="778"/>
      <c r="FL1884" s="778"/>
      <c r="FM1884" s="778"/>
      <c r="FN1884" s="778"/>
      <c r="FO1884" s="778"/>
      <c r="FP1884" s="778"/>
      <c r="FQ1884" s="778"/>
      <c r="FR1884" s="778"/>
      <c r="FS1884" s="778"/>
      <c r="FT1884" s="778"/>
      <c r="FU1884" s="778"/>
      <c r="FV1884" s="778"/>
      <c r="FW1884" s="778"/>
      <c r="FX1884" s="778"/>
      <c r="FY1884" s="778"/>
      <c r="FZ1884" s="778"/>
      <c r="GA1884" s="778"/>
      <c r="GB1884" s="778"/>
      <c r="GC1884" s="778"/>
      <c r="GD1884" s="778"/>
      <c r="GE1884" s="778"/>
      <c r="GF1884" s="778"/>
      <c r="GG1884" s="778"/>
      <c r="GH1884" s="778"/>
      <c r="GI1884" s="778"/>
      <c r="GJ1884" s="778"/>
      <c r="GK1884" s="778"/>
      <c r="GL1884" s="778"/>
      <c r="GM1884" s="778"/>
      <c r="GN1884" s="778"/>
      <c r="GO1884" s="778"/>
      <c r="GP1884" s="778"/>
      <c r="GQ1884" s="778"/>
      <c r="GR1884" s="778"/>
      <c r="GS1884" s="778"/>
      <c r="GT1884" s="778"/>
      <c r="GU1884" s="778"/>
      <c r="GV1884" s="778"/>
      <c r="GW1884" s="778"/>
      <c r="GX1884" s="778"/>
      <c r="GY1884" s="778"/>
      <c r="GZ1884" s="778"/>
      <c r="HA1884" s="778"/>
      <c r="HB1884" s="778"/>
      <c r="HC1884" s="778"/>
      <c r="HD1884" s="778"/>
      <c r="HE1884" s="778"/>
      <c r="HF1884" s="778"/>
      <c r="HG1884" s="778"/>
      <c r="HH1884" s="778"/>
    </row>
    <row r="1885" spans="1:216" s="782" customFormat="1">
      <c r="A1885" s="779"/>
      <c r="B1885" s="780"/>
      <c r="C1885" s="780"/>
      <c r="D1885" s="780"/>
      <c r="E1885" s="780"/>
      <c r="F1885" s="780"/>
      <c r="G1885" s="780"/>
      <c r="H1885" s="780"/>
      <c r="I1885" s="780"/>
      <c r="J1885" s="780"/>
      <c r="K1885" s="780"/>
      <c r="L1885" s="780"/>
      <c r="M1885" s="780"/>
      <c r="N1885" s="780"/>
      <c r="O1885" s="780"/>
      <c r="P1885" s="780"/>
      <c r="Q1885" s="781"/>
      <c r="R1885" s="778"/>
      <c r="S1885" s="778"/>
      <c r="T1885" s="778"/>
      <c r="U1885" s="778"/>
      <c r="V1885" s="778"/>
      <c r="W1885" s="778"/>
      <c r="X1885" s="778"/>
      <c r="Y1885" s="778"/>
      <c r="Z1885" s="778"/>
      <c r="AA1885" s="778"/>
      <c r="AB1885" s="778"/>
      <c r="AC1885" s="778"/>
      <c r="AD1885" s="778"/>
      <c r="AE1885" s="778"/>
      <c r="AF1885" s="778"/>
      <c r="AG1885" s="778"/>
      <c r="AH1885" s="778"/>
      <c r="AI1885" s="778"/>
      <c r="AJ1885" s="778"/>
      <c r="AK1885" s="778"/>
      <c r="AL1885" s="778"/>
      <c r="AM1885" s="778"/>
      <c r="AN1885" s="778"/>
      <c r="AO1885" s="778"/>
      <c r="AP1885" s="778"/>
      <c r="AQ1885" s="778"/>
      <c r="AR1885" s="778"/>
      <c r="AS1885" s="778"/>
      <c r="AT1885" s="778"/>
      <c r="AU1885" s="778"/>
      <c r="AV1885" s="778"/>
      <c r="AW1885" s="778"/>
      <c r="AX1885" s="778"/>
      <c r="AY1885" s="778"/>
      <c r="AZ1885" s="778"/>
      <c r="BA1885" s="778"/>
      <c r="BB1885" s="778"/>
      <c r="BC1885" s="778"/>
      <c r="BD1885" s="778"/>
      <c r="BE1885" s="778"/>
      <c r="BF1885" s="778"/>
      <c r="BG1885" s="778"/>
      <c r="BH1885" s="778"/>
      <c r="BI1885" s="778"/>
      <c r="BJ1885" s="778"/>
      <c r="BK1885" s="778"/>
      <c r="BL1885" s="778"/>
      <c r="BM1885" s="778"/>
      <c r="BN1885" s="778"/>
      <c r="BO1885" s="778"/>
      <c r="BP1885" s="778"/>
      <c r="BQ1885" s="778"/>
      <c r="BR1885" s="778"/>
      <c r="BS1885" s="778"/>
      <c r="BT1885" s="778"/>
      <c r="BU1885" s="778"/>
      <c r="BV1885" s="778"/>
      <c r="BW1885" s="778"/>
      <c r="BX1885" s="778"/>
      <c r="BY1885" s="778"/>
      <c r="BZ1885" s="778"/>
      <c r="CA1885" s="778"/>
      <c r="CB1885" s="778"/>
      <c r="CC1885" s="778"/>
      <c r="CD1885" s="778"/>
      <c r="CE1885" s="778"/>
      <c r="CF1885" s="778"/>
      <c r="CG1885" s="778"/>
      <c r="CH1885" s="778"/>
      <c r="CI1885" s="778"/>
      <c r="CJ1885" s="778"/>
      <c r="CK1885" s="778"/>
      <c r="CL1885" s="778"/>
      <c r="CM1885" s="778"/>
      <c r="CN1885" s="778"/>
      <c r="CO1885" s="778"/>
      <c r="CP1885" s="778"/>
      <c r="CQ1885" s="778"/>
      <c r="CR1885" s="778"/>
      <c r="CS1885" s="778"/>
      <c r="CT1885" s="778"/>
      <c r="CU1885" s="778"/>
      <c r="CV1885" s="778"/>
      <c r="CW1885" s="778"/>
      <c r="CX1885" s="778"/>
      <c r="CY1885" s="778"/>
      <c r="CZ1885" s="778"/>
      <c r="DA1885" s="778"/>
      <c r="DB1885" s="778"/>
      <c r="DC1885" s="778"/>
      <c r="DD1885" s="778"/>
      <c r="DE1885" s="778"/>
      <c r="DF1885" s="778"/>
      <c r="DG1885" s="778"/>
      <c r="DH1885" s="778"/>
      <c r="DI1885" s="778"/>
      <c r="DJ1885" s="778"/>
      <c r="DK1885" s="778"/>
      <c r="DL1885" s="778"/>
      <c r="DM1885" s="778"/>
      <c r="DN1885" s="778"/>
      <c r="DO1885" s="778"/>
      <c r="DP1885" s="778"/>
      <c r="DQ1885" s="778"/>
      <c r="DR1885" s="778"/>
      <c r="DS1885" s="778"/>
      <c r="DT1885" s="778"/>
      <c r="DU1885" s="778"/>
      <c r="DV1885" s="778"/>
      <c r="DW1885" s="778"/>
      <c r="DX1885" s="778"/>
      <c r="DY1885" s="778"/>
      <c r="DZ1885" s="778"/>
      <c r="EA1885" s="778"/>
      <c r="EB1885" s="778"/>
      <c r="EC1885" s="778"/>
      <c r="ED1885" s="778"/>
      <c r="EE1885" s="778"/>
      <c r="EF1885" s="778"/>
      <c r="EG1885" s="778"/>
      <c r="EH1885" s="778"/>
      <c r="EI1885" s="778"/>
      <c r="EJ1885" s="778"/>
      <c r="EK1885" s="778"/>
      <c r="EL1885" s="778"/>
      <c r="EM1885" s="778"/>
      <c r="EN1885" s="778"/>
      <c r="EO1885" s="778"/>
      <c r="EP1885" s="778"/>
      <c r="EQ1885" s="778"/>
      <c r="ER1885" s="778"/>
      <c r="ES1885" s="778"/>
      <c r="ET1885" s="778"/>
      <c r="EU1885" s="778"/>
      <c r="EV1885" s="778"/>
      <c r="EW1885" s="778"/>
      <c r="EX1885" s="778"/>
      <c r="EY1885" s="778"/>
      <c r="EZ1885" s="778"/>
      <c r="FA1885" s="778"/>
      <c r="FB1885" s="778"/>
      <c r="FC1885" s="778"/>
      <c r="FD1885" s="778"/>
      <c r="FE1885" s="778"/>
      <c r="FF1885" s="778"/>
      <c r="FG1885" s="778"/>
      <c r="FH1885" s="778"/>
      <c r="FI1885" s="778"/>
      <c r="FJ1885" s="778"/>
      <c r="FK1885" s="778"/>
      <c r="FL1885" s="778"/>
      <c r="FM1885" s="778"/>
      <c r="FN1885" s="778"/>
      <c r="FO1885" s="778"/>
      <c r="FP1885" s="778"/>
      <c r="FQ1885" s="778"/>
      <c r="FR1885" s="778"/>
      <c r="FS1885" s="778"/>
      <c r="FT1885" s="778"/>
      <c r="FU1885" s="778"/>
      <c r="FV1885" s="778"/>
      <c r="FW1885" s="778"/>
      <c r="FX1885" s="778"/>
      <c r="FY1885" s="778"/>
      <c r="FZ1885" s="778"/>
      <c r="GA1885" s="778"/>
      <c r="GB1885" s="778"/>
      <c r="GC1885" s="778"/>
      <c r="GD1885" s="778"/>
      <c r="GE1885" s="778"/>
      <c r="GF1885" s="778"/>
      <c r="GG1885" s="778"/>
      <c r="GH1885" s="778"/>
      <c r="GI1885" s="778"/>
      <c r="GJ1885" s="778"/>
      <c r="GK1885" s="778"/>
      <c r="GL1885" s="778"/>
      <c r="GM1885" s="778"/>
      <c r="GN1885" s="778"/>
      <c r="GO1885" s="778"/>
      <c r="GP1885" s="778"/>
      <c r="GQ1885" s="778"/>
      <c r="GR1885" s="778"/>
      <c r="GS1885" s="778"/>
      <c r="GT1885" s="778"/>
      <c r="GU1885" s="778"/>
      <c r="GV1885" s="778"/>
      <c r="GW1885" s="778"/>
      <c r="GX1885" s="778"/>
      <c r="GY1885" s="778"/>
      <c r="GZ1885" s="778"/>
      <c r="HA1885" s="778"/>
      <c r="HB1885" s="778"/>
      <c r="HC1885" s="778"/>
      <c r="HD1885" s="778"/>
      <c r="HE1885" s="778"/>
      <c r="HF1885" s="778"/>
      <c r="HG1885" s="778"/>
      <c r="HH1885" s="778"/>
    </row>
    <row r="1886" spans="1:216" s="782" customFormat="1">
      <c r="A1886" s="779"/>
      <c r="B1886" s="780"/>
      <c r="C1886" s="780"/>
      <c r="D1886" s="780"/>
      <c r="E1886" s="780"/>
      <c r="F1886" s="780"/>
      <c r="G1886" s="780"/>
      <c r="H1886" s="780"/>
      <c r="I1886" s="780"/>
      <c r="J1886" s="780"/>
      <c r="K1886" s="780"/>
      <c r="L1886" s="780"/>
      <c r="M1886" s="780"/>
      <c r="N1886" s="780"/>
      <c r="O1886" s="780"/>
      <c r="P1886" s="780"/>
      <c r="Q1886" s="781"/>
      <c r="R1886" s="778"/>
      <c r="S1886" s="778"/>
      <c r="T1886" s="778"/>
      <c r="U1886" s="778"/>
      <c r="V1886" s="778"/>
      <c r="W1886" s="778"/>
      <c r="X1886" s="778"/>
      <c r="Y1886" s="778"/>
      <c r="Z1886" s="778"/>
      <c r="AA1886" s="778"/>
      <c r="AB1886" s="778"/>
      <c r="AC1886" s="778"/>
      <c r="AD1886" s="778"/>
      <c r="AE1886" s="778"/>
      <c r="AF1886" s="778"/>
      <c r="AG1886" s="778"/>
      <c r="AH1886" s="778"/>
      <c r="AI1886" s="778"/>
      <c r="AJ1886" s="778"/>
      <c r="AK1886" s="778"/>
      <c r="AL1886" s="778"/>
      <c r="AM1886" s="778"/>
      <c r="AN1886" s="778"/>
      <c r="AO1886" s="778"/>
      <c r="AP1886" s="778"/>
      <c r="AQ1886" s="778"/>
      <c r="AR1886" s="778"/>
      <c r="AS1886" s="778"/>
      <c r="AT1886" s="778"/>
      <c r="AU1886" s="778"/>
      <c r="AV1886" s="778"/>
      <c r="AW1886" s="778"/>
      <c r="AX1886" s="778"/>
      <c r="AY1886" s="778"/>
      <c r="AZ1886" s="778"/>
      <c r="BA1886" s="778"/>
      <c r="BB1886" s="778"/>
      <c r="BC1886" s="778"/>
      <c r="BD1886" s="778"/>
      <c r="BE1886" s="778"/>
      <c r="BF1886" s="778"/>
      <c r="BG1886" s="778"/>
      <c r="BH1886" s="778"/>
      <c r="BI1886" s="778"/>
      <c r="BJ1886" s="778"/>
      <c r="BK1886" s="778"/>
      <c r="BL1886" s="778"/>
      <c r="BM1886" s="778"/>
      <c r="BN1886" s="778"/>
      <c r="BO1886" s="778"/>
      <c r="BP1886" s="778"/>
      <c r="BQ1886" s="778"/>
      <c r="BR1886" s="778"/>
      <c r="BS1886" s="778"/>
      <c r="BT1886" s="778"/>
      <c r="BU1886" s="778"/>
      <c r="BV1886" s="778"/>
      <c r="BW1886" s="778"/>
      <c r="BX1886" s="778"/>
      <c r="BY1886" s="778"/>
      <c r="BZ1886" s="778"/>
      <c r="CA1886" s="778"/>
      <c r="CB1886" s="778"/>
      <c r="CC1886" s="778"/>
      <c r="CD1886" s="778"/>
      <c r="CE1886" s="778"/>
      <c r="CF1886" s="778"/>
      <c r="CG1886" s="778"/>
      <c r="CH1886" s="778"/>
      <c r="CI1886" s="778"/>
      <c r="CJ1886" s="778"/>
      <c r="CK1886" s="778"/>
      <c r="CL1886" s="778"/>
      <c r="CM1886" s="778"/>
      <c r="CN1886" s="778"/>
      <c r="CO1886" s="778"/>
      <c r="CP1886" s="778"/>
      <c r="CQ1886" s="778"/>
      <c r="CR1886" s="778"/>
      <c r="CS1886" s="778"/>
      <c r="CT1886" s="778"/>
      <c r="CU1886" s="778"/>
      <c r="CV1886" s="778"/>
      <c r="CW1886" s="778"/>
      <c r="CX1886" s="778"/>
      <c r="CY1886" s="778"/>
      <c r="CZ1886" s="778"/>
      <c r="DA1886" s="778"/>
      <c r="DB1886" s="778"/>
      <c r="DC1886" s="778"/>
      <c r="DD1886" s="778"/>
      <c r="DE1886" s="778"/>
      <c r="DF1886" s="778"/>
      <c r="DG1886" s="778"/>
      <c r="DH1886" s="778"/>
      <c r="DI1886" s="778"/>
      <c r="DJ1886" s="778"/>
      <c r="DK1886" s="778"/>
      <c r="DL1886" s="778"/>
      <c r="DM1886" s="778"/>
      <c r="DN1886" s="778"/>
      <c r="DO1886" s="778"/>
      <c r="DP1886" s="778"/>
      <c r="DQ1886" s="778"/>
      <c r="DR1886" s="778"/>
      <c r="DS1886" s="778"/>
      <c r="DT1886" s="778"/>
      <c r="DU1886" s="778"/>
      <c r="DV1886" s="778"/>
      <c r="DW1886" s="778"/>
      <c r="DX1886" s="778"/>
      <c r="DY1886" s="778"/>
      <c r="DZ1886" s="778"/>
      <c r="EA1886" s="778"/>
      <c r="EB1886" s="778"/>
      <c r="EC1886" s="778"/>
      <c r="ED1886" s="778"/>
      <c r="EE1886" s="778"/>
      <c r="EF1886" s="778"/>
      <c r="EG1886" s="778"/>
      <c r="EH1886" s="778"/>
      <c r="EI1886" s="778"/>
      <c r="EJ1886" s="778"/>
      <c r="EK1886" s="778"/>
      <c r="EL1886" s="778"/>
      <c r="EM1886" s="778"/>
      <c r="EN1886" s="778"/>
      <c r="EO1886" s="778"/>
      <c r="EP1886" s="778"/>
      <c r="EQ1886" s="778"/>
      <c r="ER1886" s="778"/>
      <c r="ES1886" s="778"/>
      <c r="ET1886" s="778"/>
      <c r="EU1886" s="778"/>
      <c r="EV1886" s="778"/>
      <c r="EW1886" s="778"/>
      <c r="EX1886" s="778"/>
      <c r="EY1886" s="778"/>
      <c r="EZ1886" s="778"/>
      <c r="FA1886" s="778"/>
      <c r="FB1886" s="778"/>
      <c r="FC1886" s="778"/>
      <c r="FD1886" s="778"/>
      <c r="FE1886" s="778"/>
      <c r="FF1886" s="778"/>
      <c r="FG1886" s="778"/>
      <c r="FH1886" s="778"/>
      <c r="FI1886" s="778"/>
      <c r="FJ1886" s="778"/>
      <c r="FK1886" s="778"/>
      <c r="FL1886" s="778"/>
      <c r="FM1886" s="778"/>
      <c r="FN1886" s="778"/>
      <c r="FO1886" s="778"/>
      <c r="FP1886" s="778"/>
      <c r="FQ1886" s="778"/>
      <c r="FR1886" s="778"/>
      <c r="FS1886" s="778"/>
      <c r="FT1886" s="778"/>
      <c r="FU1886" s="778"/>
      <c r="FV1886" s="778"/>
      <c r="FW1886" s="778"/>
      <c r="FX1886" s="778"/>
      <c r="FY1886" s="778"/>
      <c r="FZ1886" s="778"/>
      <c r="GA1886" s="778"/>
      <c r="GB1886" s="778"/>
      <c r="GC1886" s="778"/>
      <c r="GD1886" s="778"/>
      <c r="GE1886" s="778"/>
      <c r="GF1886" s="778"/>
      <c r="GG1886" s="778"/>
      <c r="GH1886" s="778"/>
      <c r="GI1886" s="778"/>
      <c r="GJ1886" s="778"/>
      <c r="GK1886" s="778"/>
      <c r="GL1886" s="778"/>
      <c r="GM1886" s="778"/>
      <c r="GN1886" s="778"/>
      <c r="GO1886" s="778"/>
      <c r="GP1886" s="778"/>
      <c r="GQ1886" s="778"/>
      <c r="GR1886" s="778"/>
      <c r="GS1886" s="778"/>
      <c r="GT1886" s="778"/>
      <c r="GU1886" s="778"/>
      <c r="GV1886" s="778"/>
      <c r="GW1886" s="778"/>
      <c r="GX1886" s="778"/>
      <c r="GY1886" s="778"/>
      <c r="GZ1886" s="778"/>
      <c r="HA1886" s="778"/>
      <c r="HB1886" s="778"/>
      <c r="HC1886" s="778"/>
      <c r="HD1886" s="778"/>
      <c r="HE1886" s="778"/>
      <c r="HF1886" s="778"/>
      <c r="HG1886" s="778"/>
      <c r="HH1886" s="778"/>
    </row>
    <row r="1887" spans="1:216" s="782" customFormat="1">
      <c r="A1887" s="779"/>
      <c r="B1887" s="780"/>
      <c r="C1887" s="780"/>
      <c r="D1887" s="780"/>
      <c r="E1887" s="780"/>
      <c r="F1887" s="780"/>
      <c r="G1887" s="780"/>
      <c r="H1887" s="780"/>
      <c r="I1887" s="780"/>
      <c r="J1887" s="780"/>
      <c r="K1887" s="780"/>
      <c r="L1887" s="780"/>
      <c r="M1887" s="780"/>
      <c r="N1887" s="780"/>
      <c r="O1887" s="780"/>
      <c r="P1887" s="780"/>
      <c r="Q1887" s="781"/>
      <c r="R1887" s="778"/>
      <c r="S1887" s="778"/>
      <c r="T1887" s="778"/>
      <c r="U1887" s="778"/>
      <c r="V1887" s="778"/>
      <c r="W1887" s="778"/>
      <c r="X1887" s="778"/>
      <c r="Y1887" s="778"/>
      <c r="Z1887" s="778"/>
      <c r="AA1887" s="778"/>
      <c r="AB1887" s="778"/>
      <c r="AC1887" s="778"/>
      <c r="AD1887" s="778"/>
      <c r="AE1887" s="778"/>
      <c r="AF1887" s="778"/>
      <c r="AG1887" s="778"/>
      <c r="AH1887" s="778"/>
      <c r="AI1887" s="778"/>
      <c r="AJ1887" s="778"/>
      <c r="AK1887" s="778"/>
      <c r="AL1887" s="778"/>
      <c r="AM1887" s="778"/>
      <c r="AN1887" s="778"/>
      <c r="AO1887" s="778"/>
      <c r="AP1887" s="778"/>
      <c r="AQ1887" s="778"/>
      <c r="AR1887" s="778"/>
      <c r="AS1887" s="778"/>
      <c r="AT1887" s="778"/>
      <c r="AU1887" s="778"/>
      <c r="AV1887" s="778"/>
      <c r="AW1887" s="778"/>
      <c r="AX1887" s="778"/>
      <c r="AY1887" s="778"/>
      <c r="AZ1887" s="778"/>
      <c r="BA1887" s="778"/>
      <c r="BB1887" s="778"/>
      <c r="BC1887" s="778"/>
      <c r="BD1887" s="778"/>
      <c r="BE1887" s="778"/>
      <c r="BF1887" s="778"/>
      <c r="BG1887" s="778"/>
      <c r="BH1887" s="778"/>
      <c r="BI1887" s="778"/>
      <c r="BJ1887" s="778"/>
      <c r="BK1887" s="778"/>
      <c r="BL1887" s="778"/>
      <c r="BM1887" s="778"/>
      <c r="BN1887" s="778"/>
      <c r="BO1887" s="778"/>
      <c r="BP1887" s="778"/>
      <c r="BQ1887" s="778"/>
      <c r="BR1887" s="778"/>
      <c r="BS1887" s="778"/>
      <c r="BT1887" s="778"/>
      <c r="BU1887" s="778"/>
      <c r="BV1887" s="778"/>
      <c r="BW1887" s="778"/>
      <c r="BX1887" s="778"/>
      <c r="BY1887" s="778"/>
      <c r="BZ1887" s="778"/>
      <c r="CA1887" s="778"/>
      <c r="CB1887" s="778"/>
      <c r="CC1887" s="778"/>
      <c r="CD1887" s="778"/>
      <c r="CE1887" s="778"/>
      <c r="CF1887" s="778"/>
      <c r="CG1887" s="778"/>
      <c r="CH1887" s="778"/>
      <c r="CI1887" s="778"/>
      <c r="CJ1887" s="778"/>
      <c r="CK1887" s="778"/>
      <c r="CL1887" s="778"/>
      <c r="CM1887" s="778"/>
      <c r="CN1887" s="778"/>
      <c r="CO1887" s="778"/>
      <c r="CP1887" s="778"/>
      <c r="CQ1887" s="778"/>
      <c r="CR1887" s="778"/>
      <c r="CS1887" s="778"/>
      <c r="CT1887" s="778"/>
      <c r="CU1887" s="778"/>
      <c r="CV1887" s="778"/>
      <c r="CW1887" s="778"/>
      <c r="CX1887" s="778"/>
      <c r="CY1887" s="778"/>
      <c r="CZ1887" s="778"/>
      <c r="DA1887" s="778"/>
      <c r="DB1887" s="778"/>
      <c r="DC1887" s="778"/>
      <c r="DD1887" s="778"/>
      <c r="DE1887" s="778"/>
      <c r="DF1887" s="778"/>
      <c r="DG1887" s="778"/>
      <c r="DH1887" s="778"/>
      <c r="DI1887" s="778"/>
      <c r="DJ1887" s="778"/>
      <c r="DK1887" s="778"/>
      <c r="DL1887" s="778"/>
      <c r="DM1887" s="778"/>
      <c r="DN1887" s="778"/>
      <c r="DO1887" s="778"/>
      <c r="DP1887" s="778"/>
      <c r="DQ1887" s="778"/>
      <c r="DR1887" s="778"/>
      <c r="DS1887" s="778"/>
      <c r="DT1887" s="778"/>
      <c r="DU1887" s="778"/>
      <c r="DV1887" s="778"/>
      <c r="DW1887" s="778"/>
      <c r="DX1887" s="778"/>
      <c r="DY1887" s="778"/>
      <c r="DZ1887" s="778"/>
      <c r="EA1887" s="778"/>
      <c r="EB1887" s="778"/>
      <c r="EC1887" s="778"/>
      <c r="ED1887" s="778"/>
      <c r="EE1887" s="778"/>
      <c r="EF1887" s="778"/>
      <c r="EG1887" s="778"/>
      <c r="EH1887" s="778"/>
      <c r="EI1887" s="778"/>
      <c r="EJ1887" s="778"/>
      <c r="EK1887" s="778"/>
      <c r="EL1887" s="778"/>
      <c r="EM1887" s="778"/>
      <c r="EN1887" s="778"/>
      <c r="EO1887" s="778"/>
      <c r="EP1887" s="778"/>
      <c r="EQ1887" s="778"/>
      <c r="ER1887" s="778"/>
      <c r="ES1887" s="778"/>
      <c r="ET1887" s="778"/>
      <c r="EU1887" s="778"/>
      <c r="EV1887" s="778"/>
      <c r="EW1887" s="778"/>
      <c r="EX1887" s="778"/>
      <c r="EY1887" s="778"/>
      <c r="EZ1887" s="778"/>
      <c r="FA1887" s="778"/>
      <c r="FB1887" s="778"/>
      <c r="FC1887" s="778"/>
      <c r="FD1887" s="778"/>
      <c r="FE1887" s="778"/>
      <c r="FF1887" s="778"/>
      <c r="FG1887" s="778"/>
      <c r="FH1887" s="778"/>
      <c r="FI1887" s="778"/>
      <c r="FJ1887" s="778"/>
      <c r="FK1887" s="778"/>
      <c r="FL1887" s="778"/>
      <c r="FM1887" s="778"/>
      <c r="FN1887" s="778"/>
      <c r="FO1887" s="778"/>
      <c r="FP1887" s="778"/>
      <c r="FQ1887" s="778"/>
      <c r="FR1887" s="778"/>
      <c r="FS1887" s="778"/>
      <c r="FT1887" s="778"/>
      <c r="FU1887" s="778"/>
      <c r="FV1887" s="778"/>
      <c r="FW1887" s="778"/>
      <c r="FX1887" s="778"/>
      <c r="FY1887" s="778"/>
      <c r="FZ1887" s="778"/>
      <c r="GA1887" s="778"/>
      <c r="GB1887" s="778"/>
      <c r="GC1887" s="778"/>
      <c r="GD1887" s="778"/>
      <c r="GE1887" s="778"/>
      <c r="GF1887" s="778"/>
      <c r="GG1887" s="778"/>
      <c r="GH1887" s="778"/>
      <c r="GI1887" s="778"/>
      <c r="GJ1887" s="778"/>
      <c r="GK1887" s="778"/>
      <c r="GL1887" s="778"/>
      <c r="GM1887" s="778"/>
      <c r="GN1887" s="778"/>
      <c r="GO1887" s="778"/>
      <c r="GP1887" s="778"/>
      <c r="GQ1887" s="778"/>
      <c r="GR1887" s="778"/>
      <c r="GS1887" s="778"/>
      <c r="GT1887" s="778"/>
      <c r="GU1887" s="778"/>
      <c r="GV1887" s="778"/>
      <c r="GW1887" s="778"/>
      <c r="GX1887" s="778"/>
      <c r="GY1887" s="778"/>
      <c r="GZ1887" s="778"/>
      <c r="HA1887" s="778"/>
      <c r="HB1887" s="778"/>
      <c r="HC1887" s="778"/>
      <c r="HD1887" s="778"/>
      <c r="HE1887" s="778"/>
      <c r="HF1887" s="778"/>
      <c r="HG1887" s="778"/>
      <c r="HH1887" s="778"/>
    </row>
    <row r="1888" spans="1:216" s="782" customFormat="1">
      <c r="A1888" s="779"/>
      <c r="B1888" s="780"/>
      <c r="C1888" s="780"/>
      <c r="D1888" s="780"/>
      <c r="E1888" s="780"/>
      <c r="F1888" s="780"/>
      <c r="G1888" s="780"/>
      <c r="H1888" s="780"/>
      <c r="I1888" s="780"/>
      <c r="J1888" s="780"/>
      <c r="K1888" s="780"/>
      <c r="L1888" s="780"/>
      <c r="M1888" s="780"/>
      <c r="N1888" s="780"/>
      <c r="O1888" s="780"/>
      <c r="P1888" s="780"/>
      <c r="Q1888" s="781"/>
      <c r="R1888" s="778"/>
      <c r="S1888" s="778"/>
      <c r="T1888" s="778"/>
      <c r="U1888" s="778"/>
      <c r="V1888" s="778"/>
      <c r="W1888" s="778"/>
      <c r="X1888" s="778"/>
      <c r="Y1888" s="778"/>
      <c r="Z1888" s="778"/>
      <c r="AA1888" s="778"/>
      <c r="AB1888" s="778"/>
      <c r="AC1888" s="778"/>
      <c r="AD1888" s="778"/>
      <c r="AE1888" s="778"/>
      <c r="AF1888" s="778"/>
      <c r="AG1888" s="778"/>
      <c r="AH1888" s="778"/>
      <c r="AI1888" s="778"/>
      <c r="AJ1888" s="778"/>
      <c r="AK1888" s="778"/>
      <c r="AL1888" s="778"/>
      <c r="AM1888" s="778"/>
      <c r="AN1888" s="778"/>
      <c r="AO1888" s="778"/>
      <c r="AP1888" s="778"/>
      <c r="AQ1888" s="778"/>
      <c r="AR1888" s="778"/>
      <c r="AS1888" s="778"/>
      <c r="AT1888" s="778"/>
      <c r="AU1888" s="778"/>
      <c r="AV1888" s="778"/>
      <c r="AW1888" s="778"/>
      <c r="AX1888" s="778"/>
      <c r="AY1888" s="778"/>
      <c r="AZ1888" s="778"/>
      <c r="BA1888" s="778"/>
      <c r="BB1888" s="778"/>
      <c r="BC1888" s="778"/>
      <c r="BD1888" s="778"/>
      <c r="BE1888" s="778"/>
      <c r="BF1888" s="778"/>
      <c r="BG1888" s="778"/>
      <c r="BH1888" s="778"/>
      <c r="BI1888" s="778"/>
      <c r="BJ1888" s="778"/>
      <c r="BK1888" s="778"/>
      <c r="BL1888" s="778"/>
      <c r="BM1888" s="778"/>
      <c r="BN1888" s="778"/>
      <c r="BO1888" s="778"/>
      <c r="BP1888" s="778"/>
      <c r="BQ1888" s="778"/>
      <c r="BR1888" s="778"/>
      <c r="BS1888" s="778"/>
      <c r="BT1888" s="778"/>
      <c r="BU1888" s="778"/>
      <c r="BV1888" s="778"/>
      <c r="BW1888" s="778"/>
      <c r="BX1888" s="778"/>
      <c r="BY1888" s="778"/>
      <c r="BZ1888" s="778"/>
      <c r="CA1888" s="778"/>
      <c r="CB1888" s="778"/>
      <c r="CC1888" s="778"/>
      <c r="CD1888" s="778"/>
      <c r="CE1888" s="778"/>
      <c r="CF1888" s="778"/>
      <c r="CG1888" s="778"/>
      <c r="CH1888" s="778"/>
      <c r="CI1888" s="778"/>
      <c r="CJ1888" s="778"/>
      <c r="CK1888" s="778"/>
      <c r="CL1888" s="778"/>
      <c r="CM1888" s="778"/>
      <c r="CN1888" s="778"/>
      <c r="CO1888" s="778"/>
      <c r="CP1888" s="778"/>
      <c r="CQ1888" s="778"/>
      <c r="CR1888" s="778"/>
      <c r="CS1888" s="778"/>
      <c r="CT1888" s="778"/>
      <c r="CU1888" s="778"/>
      <c r="CV1888" s="778"/>
      <c r="CW1888" s="778"/>
      <c r="CX1888" s="778"/>
      <c r="CY1888" s="778"/>
      <c r="CZ1888" s="778"/>
      <c r="DA1888" s="778"/>
      <c r="DB1888" s="778"/>
      <c r="DC1888" s="778"/>
      <c r="DD1888" s="778"/>
      <c r="DE1888" s="778"/>
      <c r="DF1888" s="778"/>
      <c r="DG1888" s="778"/>
      <c r="DH1888" s="778"/>
      <c r="DI1888" s="778"/>
      <c r="DJ1888" s="778"/>
      <c r="DK1888" s="778"/>
      <c r="DL1888" s="778"/>
      <c r="DM1888" s="778"/>
      <c r="DN1888" s="778"/>
      <c r="DO1888" s="778"/>
      <c r="DP1888" s="778"/>
      <c r="DQ1888" s="778"/>
      <c r="DR1888" s="778"/>
      <c r="DS1888" s="778"/>
      <c r="DT1888" s="778"/>
      <c r="DU1888" s="778"/>
      <c r="DV1888" s="778"/>
      <c r="DW1888" s="778"/>
      <c r="DX1888" s="778"/>
      <c r="DY1888" s="778"/>
      <c r="DZ1888" s="778"/>
      <c r="EA1888" s="778"/>
      <c r="EB1888" s="778"/>
      <c r="EC1888" s="778"/>
      <c r="ED1888" s="778"/>
      <c r="EE1888" s="778"/>
      <c r="EF1888" s="778"/>
      <c r="EG1888" s="778"/>
      <c r="EH1888" s="778"/>
      <c r="EI1888" s="778"/>
      <c r="EJ1888" s="778"/>
      <c r="EK1888" s="778"/>
      <c r="EL1888" s="778"/>
      <c r="EM1888" s="778"/>
      <c r="EN1888" s="778"/>
      <c r="EO1888" s="778"/>
      <c r="EP1888" s="778"/>
      <c r="EQ1888" s="778"/>
      <c r="ER1888" s="778"/>
      <c r="ES1888" s="778"/>
      <c r="ET1888" s="778"/>
      <c r="EU1888" s="778"/>
      <c r="EV1888" s="778"/>
      <c r="EW1888" s="778"/>
      <c r="EX1888" s="778"/>
      <c r="EY1888" s="778"/>
      <c r="EZ1888" s="778"/>
      <c r="FA1888" s="778"/>
      <c r="FB1888" s="778"/>
      <c r="FC1888" s="778"/>
      <c r="FD1888" s="778"/>
      <c r="FE1888" s="778"/>
      <c r="FF1888" s="778"/>
      <c r="FG1888" s="778"/>
      <c r="FH1888" s="778"/>
      <c r="FI1888" s="778"/>
      <c r="FJ1888" s="778"/>
      <c r="FK1888" s="778"/>
      <c r="FL1888" s="778"/>
      <c r="FM1888" s="778"/>
      <c r="FN1888" s="778"/>
      <c r="FO1888" s="778"/>
      <c r="FP1888" s="778"/>
      <c r="FQ1888" s="778"/>
      <c r="FR1888" s="778"/>
      <c r="FS1888" s="778"/>
      <c r="FT1888" s="778"/>
      <c r="FU1888" s="778"/>
      <c r="FV1888" s="778"/>
      <c r="FW1888" s="778"/>
      <c r="FX1888" s="778"/>
      <c r="FY1888" s="778"/>
      <c r="FZ1888" s="778"/>
      <c r="GA1888" s="778"/>
      <c r="GB1888" s="778"/>
      <c r="GC1888" s="778"/>
      <c r="GD1888" s="778"/>
      <c r="GE1888" s="778"/>
      <c r="GF1888" s="778"/>
      <c r="GG1888" s="778"/>
      <c r="GH1888" s="778"/>
      <c r="GI1888" s="778"/>
      <c r="GJ1888" s="778"/>
      <c r="GK1888" s="778"/>
      <c r="GL1888" s="778"/>
      <c r="GM1888" s="778"/>
      <c r="GN1888" s="778"/>
      <c r="GO1888" s="778"/>
      <c r="GP1888" s="778"/>
      <c r="GQ1888" s="778"/>
      <c r="GR1888" s="778"/>
      <c r="GS1888" s="778"/>
      <c r="GT1888" s="778"/>
      <c r="GU1888" s="778"/>
      <c r="GV1888" s="778"/>
      <c r="GW1888" s="778"/>
      <c r="GX1888" s="778"/>
      <c r="GY1888" s="778"/>
      <c r="GZ1888" s="778"/>
      <c r="HA1888" s="778"/>
      <c r="HB1888" s="778"/>
      <c r="HC1888" s="778"/>
      <c r="HD1888" s="778"/>
      <c r="HE1888" s="778"/>
      <c r="HF1888" s="778"/>
      <c r="HG1888" s="778"/>
      <c r="HH1888" s="778"/>
    </row>
    <row r="1889" spans="1:216" s="782" customFormat="1">
      <c r="A1889" s="779"/>
      <c r="B1889" s="780"/>
      <c r="C1889" s="780"/>
      <c r="D1889" s="780"/>
      <c r="E1889" s="780"/>
      <c r="F1889" s="780"/>
      <c r="G1889" s="780"/>
      <c r="H1889" s="780"/>
      <c r="I1889" s="780"/>
      <c r="J1889" s="780"/>
      <c r="K1889" s="780"/>
      <c r="L1889" s="780"/>
      <c r="M1889" s="780"/>
      <c r="N1889" s="780"/>
      <c r="O1889" s="780"/>
      <c r="P1889" s="780"/>
      <c r="Q1889" s="781"/>
      <c r="R1889" s="778"/>
      <c r="S1889" s="778"/>
      <c r="T1889" s="778"/>
      <c r="U1889" s="778"/>
      <c r="V1889" s="778"/>
      <c r="W1889" s="778"/>
      <c r="X1889" s="778"/>
      <c r="Y1889" s="778"/>
      <c r="Z1889" s="778"/>
      <c r="AA1889" s="778"/>
      <c r="AB1889" s="778"/>
      <c r="AC1889" s="778"/>
      <c r="AD1889" s="778"/>
      <c r="AE1889" s="778"/>
      <c r="AF1889" s="778"/>
      <c r="AG1889" s="778"/>
      <c r="AH1889" s="778"/>
      <c r="AI1889" s="778"/>
      <c r="AJ1889" s="778"/>
      <c r="AK1889" s="778"/>
      <c r="AL1889" s="778"/>
      <c r="AM1889" s="778"/>
      <c r="AN1889" s="778"/>
      <c r="AO1889" s="778"/>
      <c r="AP1889" s="778"/>
      <c r="AQ1889" s="778"/>
      <c r="AR1889" s="778"/>
      <c r="AS1889" s="778"/>
      <c r="AT1889" s="778"/>
      <c r="AU1889" s="778"/>
      <c r="AV1889" s="778"/>
      <c r="AW1889" s="778"/>
      <c r="AX1889" s="778"/>
      <c r="AY1889" s="778"/>
      <c r="AZ1889" s="778"/>
      <c r="BA1889" s="778"/>
      <c r="BB1889" s="778"/>
      <c r="BC1889" s="778"/>
      <c r="BD1889" s="778"/>
      <c r="BE1889" s="778"/>
      <c r="BF1889" s="778"/>
      <c r="BG1889" s="778"/>
      <c r="BH1889" s="778"/>
      <c r="BI1889" s="778"/>
      <c r="BJ1889" s="778"/>
      <c r="BK1889" s="778"/>
      <c r="BL1889" s="778"/>
      <c r="BM1889" s="778"/>
      <c r="BN1889" s="778"/>
      <c r="BO1889" s="778"/>
      <c r="BP1889" s="778"/>
      <c r="BQ1889" s="778"/>
      <c r="BR1889" s="778"/>
      <c r="BS1889" s="778"/>
      <c r="BT1889" s="778"/>
      <c r="BU1889" s="778"/>
      <c r="BV1889" s="778"/>
      <c r="BW1889" s="778"/>
      <c r="BX1889" s="778"/>
      <c r="BY1889" s="778"/>
      <c r="BZ1889" s="778"/>
      <c r="CA1889" s="778"/>
      <c r="CB1889" s="778"/>
      <c r="CC1889" s="778"/>
      <c r="CD1889" s="778"/>
      <c r="CE1889" s="778"/>
      <c r="CF1889" s="778"/>
      <c r="CG1889" s="778"/>
      <c r="CH1889" s="778"/>
      <c r="CI1889" s="778"/>
      <c r="CJ1889" s="778"/>
      <c r="CK1889" s="778"/>
      <c r="CL1889" s="778"/>
      <c r="CM1889" s="778"/>
      <c r="CN1889" s="778"/>
      <c r="CO1889" s="778"/>
      <c r="CP1889" s="778"/>
      <c r="CQ1889" s="778"/>
      <c r="CR1889" s="778"/>
      <c r="CS1889" s="778"/>
      <c r="CT1889" s="778"/>
      <c r="CU1889" s="778"/>
      <c r="CV1889" s="778"/>
      <c r="CW1889" s="778"/>
      <c r="CX1889" s="778"/>
      <c r="CY1889" s="778"/>
      <c r="CZ1889" s="778"/>
      <c r="DA1889" s="778"/>
      <c r="DB1889" s="778"/>
      <c r="DC1889" s="778"/>
      <c r="DD1889" s="778"/>
      <c r="DE1889" s="778"/>
      <c r="DF1889" s="778"/>
      <c r="DG1889" s="778"/>
      <c r="DH1889" s="778"/>
      <c r="DI1889" s="778"/>
      <c r="DJ1889" s="778"/>
      <c r="DK1889" s="778"/>
      <c r="DL1889" s="778"/>
      <c r="DM1889" s="778"/>
      <c r="DN1889" s="778"/>
      <c r="DO1889" s="778"/>
      <c r="DP1889" s="778"/>
      <c r="DQ1889" s="778"/>
      <c r="DR1889" s="778"/>
      <c r="DS1889" s="778"/>
      <c r="DT1889" s="778"/>
      <c r="DU1889" s="778"/>
      <c r="DV1889" s="778"/>
      <c r="DW1889" s="778"/>
      <c r="DX1889" s="778"/>
      <c r="DY1889" s="778"/>
      <c r="DZ1889" s="778"/>
      <c r="EA1889" s="778"/>
      <c r="EB1889" s="778"/>
      <c r="EC1889" s="778"/>
      <c r="ED1889" s="778"/>
      <c r="EE1889" s="778"/>
      <c r="EF1889" s="778"/>
      <c r="EG1889" s="778"/>
      <c r="EH1889" s="778"/>
      <c r="EI1889" s="778"/>
      <c r="EJ1889" s="778"/>
      <c r="EK1889" s="778"/>
      <c r="EL1889" s="778"/>
      <c r="EM1889" s="778"/>
      <c r="EN1889" s="778"/>
      <c r="EO1889" s="778"/>
      <c r="EP1889" s="778"/>
      <c r="EQ1889" s="778"/>
      <c r="ER1889" s="778"/>
      <c r="ES1889" s="778"/>
      <c r="ET1889" s="778"/>
      <c r="EU1889" s="778"/>
      <c r="EV1889" s="778"/>
      <c r="EW1889" s="778"/>
      <c r="EX1889" s="778"/>
      <c r="EY1889" s="778"/>
      <c r="EZ1889" s="778"/>
      <c r="FA1889" s="778"/>
      <c r="FB1889" s="778"/>
      <c r="FC1889" s="778"/>
      <c r="FD1889" s="778"/>
      <c r="FE1889" s="778"/>
      <c r="FF1889" s="778"/>
      <c r="FG1889" s="778"/>
      <c r="FH1889" s="778"/>
      <c r="FI1889" s="778"/>
      <c r="FJ1889" s="778"/>
      <c r="FK1889" s="778"/>
      <c r="FL1889" s="778"/>
      <c r="FM1889" s="778"/>
      <c r="FN1889" s="778"/>
      <c r="FO1889" s="778"/>
      <c r="FP1889" s="778"/>
      <c r="FQ1889" s="778"/>
      <c r="FR1889" s="778"/>
      <c r="FS1889" s="778"/>
      <c r="FT1889" s="778"/>
      <c r="FU1889" s="778"/>
      <c r="FV1889" s="778"/>
      <c r="FW1889" s="778"/>
      <c r="FX1889" s="778"/>
      <c r="FY1889" s="778"/>
      <c r="FZ1889" s="778"/>
      <c r="GA1889" s="778"/>
      <c r="GB1889" s="778"/>
      <c r="GC1889" s="778"/>
      <c r="GD1889" s="778"/>
      <c r="GE1889" s="778"/>
      <c r="GF1889" s="778"/>
      <c r="GG1889" s="778"/>
      <c r="GH1889" s="778"/>
      <c r="GI1889" s="778"/>
      <c r="GJ1889" s="778"/>
      <c r="GK1889" s="778"/>
      <c r="GL1889" s="778"/>
      <c r="GM1889" s="778"/>
      <c r="GN1889" s="778"/>
      <c r="GO1889" s="778"/>
      <c r="GP1889" s="778"/>
      <c r="GQ1889" s="778"/>
      <c r="GR1889" s="778"/>
      <c r="GS1889" s="778"/>
      <c r="GT1889" s="778"/>
      <c r="GU1889" s="778"/>
      <c r="GV1889" s="778"/>
      <c r="GW1889" s="778"/>
      <c r="GX1889" s="778"/>
      <c r="GY1889" s="778"/>
      <c r="GZ1889" s="778"/>
      <c r="HA1889" s="778"/>
      <c r="HB1889" s="778"/>
      <c r="HC1889" s="778"/>
      <c r="HD1889" s="778"/>
      <c r="HE1889" s="778"/>
      <c r="HF1889" s="778"/>
      <c r="HG1889" s="778"/>
      <c r="HH1889" s="778"/>
    </row>
    <row r="1890" spans="1:216" s="782" customFormat="1">
      <c r="A1890" s="779"/>
      <c r="B1890" s="780"/>
      <c r="C1890" s="780"/>
      <c r="D1890" s="780"/>
      <c r="E1890" s="780"/>
      <c r="F1890" s="780"/>
      <c r="G1890" s="780"/>
      <c r="H1890" s="780"/>
      <c r="I1890" s="780"/>
      <c r="J1890" s="780"/>
      <c r="K1890" s="780"/>
      <c r="L1890" s="780"/>
      <c r="M1890" s="780"/>
      <c r="N1890" s="780"/>
      <c r="O1890" s="780"/>
      <c r="P1890" s="780"/>
      <c r="Q1890" s="781"/>
      <c r="R1890" s="778"/>
      <c r="S1890" s="778"/>
      <c r="T1890" s="778"/>
      <c r="U1890" s="778"/>
      <c r="V1890" s="778"/>
      <c r="W1890" s="778"/>
      <c r="X1890" s="778"/>
      <c r="Y1890" s="778"/>
      <c r="Z1890" s="778"/>
      <c r="AA1890" s="778"/>
      <c r="AB1890" s="778"/>
      <c r="AC1890" s="778"/>
      <c r="AD1890" s="778"/>
      <c r="AE1890" s="778"/>
      <c r="AF1890" s="778"/>
      <c r="AG1890" s="778"/>
      <c r="AH1890" s="778"/>
      <c r="AI1890" s="778"/>
      <c r="AJ1890" s="778"/>
      <c r="AK1890" s="778"/>
      <c r="AL1890" s="778"/>
      <c r="AM1890" s="778"/>
      <c r="AN1890" s="778"/>
      <c r="AO1890" s="778"/>
      <c r="AP1890" s="778"/>
      <c r="AQ1890" s="778"/>
      <c r="AR1890" s="778"/>
      <c r="AS1890" s="778"/>
      <c r="AT1890" s="778"/>
      <c r="AU1890" s="778"/>
      <c r="AV1890" s="778"/>
      <c r="AW1890" s="778"/>
      <c r="AX1890" s="778"/>
      <c r="AY1890" s="778"/>
      <c r="AZ1890" s="778"/>
      <c r="BA1890" s="778"/>
      <c r="BB1890" s="778"/>
      <c r="BC1890" s="778"/>
      <c r="BD1890" s="778"/>
      <c r="BE1890" s="778"/>
      <c r="BF1890" s="778"/>
      <c r="BG1890" s="778"/>
      <c r="BH1890" s="778"/>
      <c r="BI1890" s="778"/>
      <c r="BJ1890" s="778"/>
      <c r="BK1890" s="778"/>
      <c r="BL1890" s="778"/>
      <c r="BM1890" s="778"/>
      <c r="BN1890" s="778"/>
      <c r="BO1890" s="778"/>
      <c r="BP1890" s="778"/>
      <c r="BQ1890" s="778"/>
      <c r="BR1890" s="778"/>
      <c r="BS1890" s="778"/>
      <c r="BT1890" s="778"/>
      <c r="BU1890" s="778"/>
      <c r="BV1890" s="778"/>
      <c r="BW1890" s="778"/>
      <c r="BX1890" s="778"/>
      <c r="BY1890" s="778"/>
      <c r="BZ1890" s="778"/>
      <c r="CA1890" s="778"/>
      <c r="CB1890" s="778"/>
      <c r="CC1890" s="778"/>
      <c r="CD1890" s="778"/>
      <c r="CE1890" s="778"/>
      <c r="CF1890" s="778"/>
      <c r="CG1890" s="778"/>
      <c r="CH1890" s="778"/>
      <c r="CI1890" s="778"/>
      <c r="CJ1890" s="778"/>
      <c r="CK1890" s="778"/>
      <c r="CL1890" s="778"/>
      <c r="CM1890" s="778"/>
      <c r="CN1890" s="778"/>
      <c r="CO1890" s="778"/>
      <c r="CP1890" s="778"/>
      <c r="CQ1890" s="778"/>
      <c r="CR1890" s="778"/>
      <c r="CS1890" s="778"/>
      <c r="CT1890" s="778"/>
      <c r="CU1890" s="778"/>
      <c r="CV1890" s="778"/>
      <c r="CW1890" s="778"/>
      <c r="CX1890" s="778"/>
      <c r="CY1890" s="778"/>
      <c r="CZ1890" s="778"/>
      <c r="DA1890" s="778"/>
      <c r="DB1890" s="778"/>
      <c r="DC1890" s="778"/>
      <c r="DD1890" s="778"/>
      <c r="DE1890" s="778"/>
      <c r="DF1890" s="778"/>
      <c r="DG1890" s="778"/>
      <c r="DH1890" s="778"/>
      <c r="DI1890" s="778"/>
      <c r="DJ1890" s="778"/>
      <c r="DK1890" s="778"/>
      <c r="DL1890" s="778"/>
      <c r="DM1890" s="778"/>
      <c r="DN1890" s="778"/>
      <c r="DO1890" s="778"/>
      <c r="DP1890" s="778"/>
      <c r="DQ1890" s="778"/>
      <c r="DR1890" s="778"/>
      <c r="DS1890" s="778"/>
      <c r="DT1890" s="778"/>
      <c r="DU1890" s="778"/>
      <c r="DV1890" s="778"/>
      <c r="DW1890" s="778"/>
      <c r="DX1890" s="778"/>
      <c r="DY1890" s="778"/>
      <c r="DZ1890" s="778"/>
      <c r="EA1890" s="778"/>
      <c r="EB1890" s="778"/>
      <c r="EC1890" s="778"/>
      <c r="ED1890" s="778"/>
      <c r="EE1890" s="778"/>
      <c r="EF1890" s="778"/>
      <c r="EG1890" s="778"/>
      <c r="EH1890" s="778"/>
      <c r="EI1890" s="778"/>
      <c r="EJ1890" s="778"/>
      <c r="EK1890" s="778"/>
      <c r="EL1890" s="778"/>
      <c r="EM1890" s="778"/>
      <c r="EN1890" s="778"/>
      <c r="EO1890" s="778"/>
      <c r="EP1890" s="778"/>
      <c r="EQ1890" s="778"/>
      <c r="ER1890" s="778"/>
      <c r="ES1890" s="778"/>
      <c r="ET1890" s="778"/>
      <c r="EU1890" s="778"/>
      <c r="EV1890" s="778"/>
      <c r="EW1890" s="778"/>
      <c r="EX1890" s="778"/>
      <c r="EY1890" s="778"/>
      <c r="EZ1890" s="778"/>
      <c r="FA1890" s="778"/>
      <c r="FB1890" s="778"/>
      <c r="FC1890" s="778"/>
      <c r="FD1890" s="778"/>
      <c r="FE1890" s="778"/>
      <c r="FF1890" s="778"/>
      <c r="FG1890" s="778"/>
      <c r="FH1890" s="778"/>
      <c r="FI1890" s="778"/>
      <c r="FJ1890" s="778"/>
      <c r="FK1890" s="778"/>
      <c r="FL1890" s="778"/>
      <c r="FM1890" s="778"/>
      <c r="FN1890" s="778"/>
      <c r="FO1890" s="778"/>
      <c r="FP1890" s="778"/>
      <c r="FQ1890" s="778"/>
      <c r="FR1890" s="778"/>
      <c r="FS1890" s="778"/>
      <c r="FT1890" s="778"/>
      <c r="FU1890" s="778"/>
      <c r="FV1890" s="778"/>
      <c r="FW1890" s="778"/>
      <c r="FX1890" s="778"/>
      <c r="FY1890" s="778"/>
      <c r="FZ1890" s="778"/>
      <c r="GA1890" s="778"/>
      <c r="GB1890" s="778"/>
      <c r="GC1890" s="778"/>
      <c r="GD1890" s="778"/>
      <c r="GE1890" s="778"/>
      <c r="GF1890" s="778"/>
      <c r="GG1890" s="778"/>
      <c r="GH1890" s="778"/>
      <c r="GI1890" s="778"/>
      <c r="GJ1890" s="778"/>
      <c r="GK1890" s="778"/>
      <c r="GL1890" s="778"/>
      <c r="GM1890" s="778"/>
      <c r="GN1890" s="778"/>
      <c r="GO1890" s="778"/>
      <c r="GP1890" s="778"/>
      <c r="GQ1890" s="778"/>
      <c r="GR1890" s="778"/>
      <c r="GS1890" s="778"/>
      <c r="GT1890" s="778"/>
      <c r="GU1890" s="778"/>
      <c r="GV1890" s="778"/>
      <c r="GW1890" s="778"/>
      <c r="GX1890" s="778"/>
      <c r="GY1890" s="778"/>
      <c r="GZ1890" s="778"/>
      <c r="HA1890" s="778"/>
      <c r="HB1890" s="778"/>
      <c r="HC1890" s="778"/>
      <c r="HD1890" s="778"/>
      <c r="HE1890" s="778"/>
      <c r="HF1890" s="778"/>
      <c r="HG1890" s="778"/>
      <c r="HH1890" s="778"/>
    </row>
    <row r="1891" spans="1:216" s="782" customFormat="1">
      <c r="A1891" s="779"/>
      <c r="B1891" s="780"/>
      <c r="C1891" s="780"/>
      <c r="D1891" s="780"/>
      <c r="E1891" s="780"/>
      <c r="F1891" s="780"/>
      <c r="G1891" s="780"/>
      <c r="H1891" s="780"/>
      <c r="I1891" s="780"/>
      <c r="J1891" s="780"/>
      <c r="K1891" s="780"/>
      <c r="L1891" s="780"/>
      <c r="M1891" s="780"/>
      <c r="N1891" s="780"/>
      <c r="O1891" s="780"/>
      <c r="P1891" s="780"/>
      <c r="Q1891" s="781"/>
      <c r="R1891" s="778"/>
      <c r="S1891" s="778"/>
      <c r="T1891" s="778"/>
      <c r="U1891" s="778"/>
      <c r="V1891" s="778"/>
      <c r="W1891" s="778"/>
      <c r="X1891" s="778"/>
      <c r="Y1891" s="778"/>
      <c r="Z1891" s="778"/>
      <c r="AA1891" s="778"/>
      <c r="AB1891" s="778"/>
      <c r="AC1891" s="778"/>
      <c r="AD1891" s="778"/>
      <c r="AE1891" s="778"/>
      <c r="AF1891" s="778"/>
      <c r="AG1891" s="778"/>
      <c r="AH1891" s="778"/>
      <c r="AI1891" s="778"/>
      <c r="AJ1891" s="778"/>
      <c r="AK1891" s="778"/>
      <c r="AL1891" s="778"/>
      <c r="AM1891" s="778"/>
      <c r="AN1891" s="778"/>
      <c r="AO1891" s="778"/>
      <c r="AP1891" s="778"/>
      <c r="AQ1891" s="778"/>
      <c r="AR1891" s="778"/>
      <c r="AS1891" s="778"/>
      <c r="AT1891" s="778"/>
      <c r="AU1891" s="778"/>
      <c r="AV1891" s="778"/>
      <c r="AW1891" s="778"/>
      <c r="AX1891" s="778"/>
      <c r="AY1891" s="778"/>
      <c r="AZ1891" s="778"/>
      <c r="BA1891" s="778"/>
      <c r="BB1891" s="778"/>
      <c r="BC1891" s="778"/>
      <c r="BD1891" s="778"/>
      <c r="BE1891" s="778"/>
      <c r="BF1891" s="778"/>
      <c r="BG1891" s="778"/>
      <c r="BH1891" s="778"/>
      <c r="BI1891" s="778"/>
      <c r="BJ1891" s="778"/>
      <c r="BK1891" s="778"/>
      <c r="BL1891" s="778"/>
      <c r="BM1891" s="778"/>
      <c r="BN1891" s="778"/>
      <c r="BO1891" s="778"/>
      <c r="BP1891" s="778"/>
      <c r="BQ1891" s="778"/>
      <c r="BR1891" s="778"/>
      <c r="BS1891" s="778"/>
      <c r="BT1891" s="778"/>
      <c r="BU1891" s="778"/>
      <c r="BV1891" s="778"/>
      <c r="BW1891" s="778"/>
      <c r="BX1891" s="778"/>
      <c r="BY1891" s="778"/>
      <c r="BZ1891" s="778"/>
      <c r="CA1891" s="778"/>
      <c r="CB1891" s="778"/>
      <c r="CC1891" s="778"/>
      <c r="CD1891" s="778"/>
      <c r="CE1891" s="778"/>
      <c r="CF1891" s="778"/>
      <c r="CG1891" s="778"/>
      <c r="CH1891" s="778"/>
      <c r="CI1891" s="778"/>
      <c r="CJ1891" s="778"/>
      <c r="CK1891" s="778"/>
      <c r="CL1891" s="778"/>
      <c r="CM1891" s="778"/>
      <c r="CN1891" s="778"/>
      <c r="CO1891" s="778"/>
      <c r="CP1891" s="778"/>
      <c r="CQ1891" s="778"/>
      <c r="CR1891" s="778"/>
      <c r="CS1891" s="778"/>
      <c r="CT1891" s="778"/>
      <c r="CU1891" s="778"/>
      <c r="CV1891" s="778"/>
      <c r="CW1891" s="778"/>
      <c r="CX1891" s="778"/>
      <c r="CY1891" s="778"/>
      <c r="CZ1891" s="778"/>
      <c r="DA1891" s="778"/>
      <c r="DB1891" s="778"/>
      <c r="DC1891" s="778"/>
      <c r="DD1891" s="778"/>
      <c r="DE1891" s="778"/>
      <c r="DF1891" s="778"/>
      <c r="DG1891" s="778"/>
      <c r="DH1891" s="778"/>
      <c r="DI1891" s="778"/>
      <c r="DJ1891" s="778"/>
      <c r="DK1891" s="778"/>
      <c r="DL1891" s="778"/>
      <c r="DM1891" s="778"/>
      <c r="DN1891" s="778"/>
      <c r="DO1891" s="778"/>
      <c r="DP1891" s="778"/>
      <c r="DQ1891" s="778"/>
      <c r="DR1891" s="778"/>
      <c r="DS1891" s="778"/>
      <c r="DT1891" s="778"/>
      <c r="DU1891" s="778"/>
      <c r="DV1891" s="778"/>
      <c r="DW1891" s="778"/>
      <c r="DX1891" s="778"/>
      <c r="DY1891" s="778"/>
      <c r="DZ1891" s="778"/>
      <c r="EA1891" s="778"/>
      <c r="EB1891" s="778"/>
      <c r="EC1891" s="778"/>
      <c r="ED1891" s="778"/>
      <c r="EE1891" s="778"/>
      <c r="EF1891" s="778"/>
      <c r="EG1891" s="778"/>
      <c r="EH1891" s="778"/>
      <c r="EI1891" s="778"/>
      <c r="EJ1891" s="778"/>
      <c r="EK1891" s="778"/>
      <c r="EL1891" s="778"/>
      <c r="EM1891" s="778"/>
      <c r="EN1891" s="778"/>
      <c r="EO1891" s="778"/>
      <c r="EP1891" s="778"/>
      <c r="EQ1891" s="778"/>
      <c r="ER1891" s="778"/>
      <c r="ES1891" s="778"/>
      <c r="ET1891" s="778"/>
      <c r="EU1891" s="778"/>
      <c r="EV1891" s="778"/>
      <c r="EW1891" s="778"/>
      <c r="EX1891" s="778"/>
      <c r="EY1891" s="778"/>
      <c r="EZ1891" s="778"/>
      <c r="FA1891" s="778"/>
      <c r="FB1891" s="778"/>
      <c r="FC1891" s="778"/>
      <c r="FD1891" s="778"/>
      <c r="FE1891" s="778"/>
      <c r="FF1891" s="778"/>
      <c r="FG1891" s="778"/>
      <c r="FH1891" s="778"/>
      <c r="FI1891" s="778"/>
      <c r="FJ1891" s="778"/>
      <c r="FK1891" s="778"/>
      <c r="FL1891" s="778"/>
      <c r="FM1891" s="778"/>
      <c r="FN1891" s="778"/>
      <c r="FO1891" s="778"/>
      <c r="FP1891" s="778"/>
      <c r="FQ1891" s="778"/>
      <c r="FR1891" s="778"/>
      <c r="FS1891" s="778"/>
      <c r="FT1891" s="778"/>
      <c r="FU1891" s="778"/>
      <c r="FV1891" s="778"/>
      <c r="FW1891" s="778"/>
      <c r="FX1891" s="778"/>
      <c r="FY1891" s="778"/>
      <c r="FZ1891" s="778"/>
      <c r="GA1891" s="778"/>
      <c r="GB1891" s="778"/>
      <c r="GC1891" s="778"/>
      <c r="GD1891" s="778"/>
      <c r="GE1891" s="778"/>
      <c r="GF1891" s="778"/>
      <c r="GG1891" s="778"/>
      <c r="GH1891" s="778"/>
      <c r="GI1891" s="778"/>
      <c r="GJ1891" s="778"/>
      <c r="GK1891" s="778"/>
      <c r="GL1891" s="778"/>
      <c r="GM1891" s="778"/>
      <c r="GN1891" s="778"/>
      <c r="GO1891" s="778"/>
      <c r="GP1891" s="778"/>
      <c r="GQ1891" s="778"/>
      <c r="GR1891" s="778"/>
      <c r="GS1891" s="778"/>
      <c r="GT1891" s="778"/>
      <c r="GU1891" s="778"/>
      <c r="GV1891" s="778"/>
      <c r="GW1891" s="778"/>
      <c r="GX1891" s="778"/>
      <c r="GY1891" s="778"/>
      <c r="GZ1891" s="778"/>
      <c r="HA1891" s="778"/>
      <c r="HB1891" s="778"/>
      <c r="HC1891" s="778"/>
      <c r="HD1891" s="778"/>
      <c r="HE1891" s="778"/>
      <c r="HF1891" s="778"/>
      <c r="HG1891" s="778"/>
      <c r="HH1891" s="778"/>
    </row>
    <row r="1892" spans="1:216" s="782" customFormat="1">
      <c r="A1892" s="779"/>
      <c r="B1892" s="780"/>
      <c r="C1892" s="780"/>
      <c r="D1892" s="780"/>
      <c r="E1892" s="780"/>
      <c r="F1892" s="780"/>
      <c r="G1892" s="780"/>
      <c r="H1892" s="780"/>
      <c r="I1892" s="780"/>
      <c r="J1892" s="780"/>
      <c r="K1892" s="780"/>
      <c r="L1892" s="780"/>
      <c r="M1892" s="780"/>
      <c r="N1892" s="780"/>
      <c r="O1892" s="780"/>
      <c r="P1892" s="780"/>
      <c r="Q1892" s="781"/>
      <c r="R1892" s="778"/>
      <c r="S1892" s="778"/>
      <c r="T1892" s="778"/>
      <c r="U1892" s="778"/>
      <c r="V1892" s="778"/>
      <c r="W1892" s="778"/>
      <c r="X1892" s="778"/>
      <c r="Y1892" s="778"/>
      <c r="Z1892" s="778"/>
      <c r="AA1892" s="778"/>
      <c r="AB1892" s="778"/>
      <c r="AC1892" s="778"/>
      <c r="AD1892" s="778"/>
      <c r="AE1892" s="778"/>
      <c r="AF1892" s="778"/>
      <c r="AG1892" s="778"/>
      <c r="AH1892" s="778"/>
      <c r="AI1892" s="778"/>
      <c r="AJ1892" s="778"/>
      <c r="AK1892" s="778"/>
      <c r="AL1892" s="778"/>
      <c r="AM1892" s="778"/>
      <c r="AN1892" s="778"/>
      <c r="AO1892" s="778"/>
      <c r="AP1892" s="778"/>
      <c r="AQ1892" s="778"/>
      <c r="AR1892" s="778"/>
      <c r="AS1892" s="778"/>
      <c r="AT1892" s="778"/>
      <c r="AU1892" s="778"/>
      <c r="AV1892" s="778"/>
      <c r="AW1892" s="778"/>
      <c r="AX1892" s="778"/>
      <c r="AY1892" s="778"/>
      <c r="AZ1892" s="778"/>
      <c r="BA1892" s="778"/>
      <c r="BB1892" s="778"/>
      <c r="BC1892" s="778"/>
      <c r="BD1892" s="778"/>
      <c r="BE1892" s="778"/>
      <c r="BF1892" s="778"/>
      <c r="BG1892" s="778"/>
      <c r="BH1892" s="778"/>
      <c r="BI1892" s="778"/>
      <c r="BJ1892" s="778"/>
      <c r="BK1892" s="778"/>
      <c r="BL1892" s="778"/>
      <c r="BM1892" s="778"/>
      <c r="BN1892" s="778"/>
      <c r="BO1892" s="778"/>
      <c r="BP1892" s="778"/>
      <c r="BQ1892" s="778"/>
      <c r="BR1892" s="778"/>
      <c r="BS1892" s="778"/>
      <c r="BT1892" s="778"/>
      <c r="BU1892" s="778"/>
      <c r="BV1892" s="778"/>
      <c r="BW1892" s="778"/>
      <c r="BX1892" s="778"/>
      <c r="BY1892" s="778"/>
      <c r="BZ1892" s="778"/>
      <c r="CA1892" s="778"/>
      <c r="CB1892" s="778"/>
      <c r="CC1892" s="778"/>
      <c r="CD1892" s="778"/>
      <c r="CE1892" s="778"/>
      <c r="CF1892" s="778"/>
      <c r="CG1892" s="778"/>
      <c r="CH1892" s="778"/>
      <c r="CI1892" s="778"/>
      <c r="CJ1892" s="778"/>
      <c r="CK1892" s="778"/>
      <c r="CL1892" s="778"/>
      <c r="CM1892" s="778"/>
      <c r="CN1892" s="778"/>
      <c r="CO1892" s="778"/>
      <c r="CP1892" s="778"/>
      <c r="CQ1892" s="778"/>
      <c r="CR1892" s="778"/>
      <c r="CS1892" s="778"/>
      <c r="CT1892" s="778"/>
      <c r="CU1892" s="778"/>
      <c r="CV1892" s="778"/>
      <c r="CW1892" s="778"/>
      <c r="CX1892" s="778"/>
      <c r="CY1892" s="778"/>
      <c r="CZ1892" s="778"/>
      <c r="DA1892" s="778"/>
      <c r="DB1892" s="778"/>
      <c r="DC1892" s="778"/>
      <c r="DD1892" s="778"/>
      <c r="DE1892" s="778"/>
      <c r="DF1892" s="778"/>
      <c r="DG1892" s="778"/>
      <c r="DH1892" s="778"/>
      <c r="DI1892" s="778"/>
      <c r="DJ1892" s="778"/>
      <c r="DK1892" s="778"/>
      <c r="DL1892" s="778"/>
      <c r="DM1892" s="778"/>
      <c r="DN1892" s="778"/>
      <c r="DO1892" s="778"/>
      <c r="DP1892" s="778"/>
      <c r="DQ1892" s="778"/>
      <c r="DR1892" s="778"/>
      <c r="DS1892" s="778"/>
      <c r="DT1892" s="778"/>
      <c r="DU1892" s="778"/>
      <c r="DV1892" s="778"/>
      <c r="DW1892" s="778"/>
      <c r="DX1892" s="778"/>
      <c r="DY1892" s="778"/>
      <c r="DZ1892" s="778"/>
      <c r="EA1892" s="778"/>
      <c r="EB1892" s="778"/>
      <c r="EC1892" s="778"/>
      <c r="ED1892" s="778"/>
      <c r="EE1892" s="778"/>
      <c r="EF1892" s="778"/>
      <c r="EG1892" s="778"/>
      <c r="EH1892" s="778"/>
      <c r="EI1892" s="778"/>
      <c r="EJ1892" s="778"/>
      <c r="EK1892" s="778"/>
      <c r="EL1892" s="778"/>
      <c r="EM1892" s="778"/>
      <c r="EN1892" s="778"/>
      <c r="EO1892" s="778"/>
      <c r="EP1892" s="778"/>
      <c r="EQ1892" s="778"/>
      <c r="ER1892" s="778"/>
      <c r="ES1892" s="778"/>
      <c r="ET1892" s="778"/>
      <c r="EU1892" s="778"/>
      <c r="EV1892" s="778"/>
      <c r="EW1892" s="778"/>
      <c r="EX1892" s="778"/>
      <c r="EY1892" s="778"/>
      <c r="EZ1892" s="778"/>
      <c r="FA1892" s="778"/>
      <c r="FB1892" s="778"/>
      <c r="FC1892" s="778"/>
      <c r="FD1892" s="778"/>
      <c r="FE1892" s="778"/>
      <c r="FF1892" s="778"/>
      <c r="FG1892" s="778"/>
      <c r="FH1892" s="778"/>
      <c r="FI1892" s="778"/>
      <c r="FJ1892" s="778"/>
      <c r="FK1892" s="778"/>
      <c r="FL1892" s="778"/>
      <c r="FM1892" s="778"/>
      <c r="FN1892" s="778"/>
      <c r="FO1892" s="778"/>
      <c r="FP1892" s="778"/>
      <c r="FQ1892" s="778"/>
      <c r="FR1892" s="778"/>
      <c r="FS1892" s="778"/>
      <c r="FT1892" s="778"/>
      <c r="FU1892" s="778"/>
      <c r="FV1892" s="778"/>
      <c r="FW1892" s="778"/>
      <c r="FX1892" s="778"/>
      <c r="FY1892" s="778"/>
      <c r="FZ1892" s="778"/>
      <c r="GA1892" s="778"/>
      <c r="GB1892" s="778"/>
      <c r="GC1892" s="778"/>
      <c r="GD1892" s="778"/>
      <c r="GE1892" s="778"/>
      <c r="GF1892" s="778"/>
      <c r="GG1892" s="778"/>
      <c r="GH1892" s="778"/>
      <c r="GI1892" s="778"/>
      <c r="GJ1892" s="778"/>
      <c r="GK1892" s="778"/>
      <c r="GL1892" s="778"/>
      <c r="GM1892" s="778"/>
      <c r="GN1892" s="778"/>
      <c r="GO1892" s="778"/>
      <c r="GP1892" s="778"/>
      <c r="GQ1892" s="778"/>
      <c r="GR1892" s="778"/>
      <c r="GS1892" s="778"/>
      <c r="GT1892" s="778"/>
      <c r="GU1892" s="778"/>
      <c r="GV1892" s="778"/>
      <c r="GW1892" s="778"/>
      <c r="GX1892" s="778"/>
      <c r="GY1892" s="778"/>
      <c r="GZ1892" s="778"/>
      <c r="HA1892" s="778"/>
      <c r="HB1892" s="778"/>
      <c r="HC1892" s="778"/>
      <c r="HD1892" s="778"/>
      <c r="HE1892" s="778"/>
      <c r="HF1892" s="778"/>
      <c r="HG1892" s="778"/>
      <c r="HH1892" s="778"/>
    </row>
    <row r="1893" spans="1:216" s="782" customFormat="1">
      <c r="A1893" s="779"/>
      <c r="B1893" s="780"/>
      <c r="C1893" s="780"/>
      <c r="D1893" s="780"/>
      <c r="E1893" s="780"/>
      <c r="F1893" s="780"/>
      <c r="G1893" s="780"/>
      <c r="H1893" s="780"/>
      <c r="I1893" s="780"/>
      <c r="J1893" s="780"/>
      <c r="K1893" s="780"/>
      <c r="L1893" s="780"/>
      <c r="M1893" s="780"/>
      <c r="N1893" s="780"/>
      <c r="O1893" s="780"/>
      <c r="P1893" s="780"/>
      <c r="Q1893" s="781"/>
      <c r="R1893" s="778"/>
      <c r="S1893" s="778"/>
      <c r="T1893" s="778"/>
      <c r="U1893" s="778"/>
      <c r="V1893" s="778"/>
      <c r="W1893" s="778"/>
      <c r="X1893" s="778"/>
      <c r="Y1893" s="778"/>
      <c r="Z1893" s="778"/>
      <c r="AA1893" s="778"/>
      <c r="AB1893" s="778"/>
      <c r="AC1893" s="778"/>
      <c r="AD1893" s="778"/>
      <c r="AE1893" s="778"/>
      <c r="AF1893" s="778"/>
      <c r="AG1893" s="778"/>
      <c r="AH1893" s="778"/>
      <c r="AI1893" s="778"/>
      <c r="AJ1893" s="778"/>
      <c r="AK1893" s="778"/>
      <c r="AL1893" s="778"/>
      <c r="AM1893" s="778"/>
      <c r="AN1893" s="778"/>
      <c r="AO1893" s="778"/>
      <c r="AP1893" s="778"/>
      <c r="AQ1893" s="778"/>
      <c r="AR1893" s="778"/>
      <c r="AS1893" s="778"/>
      <c r="AT1893" s="778"/>
      <c r="AU1893" s="778"/>
      <c r="AV1893" s="778"/>
      <c r="AW1893" s="778"/>
      <c r="AX1893" s="778"/>
      <c r="AY1893" s="778"/>
      <c r="AZ1893" s="778"/>
      <c r="BA1893" s="778"/>
      <c r="BB1893" s="778"/>
      <c r="BC1893" s="778"/>
      <c r="BD1893" s="778"/>
      <c r="BE1893" s="778"/>
      <c r="BF1893" s="778"/>
      <c r="BG1893" s="778"/>
      <c r="BH1893" s="778"/>
      <c r="BI1893" s="778"/>
      <c r="BJ1893" s="778"/>
      <c r="BK1893" s="778"/>
      <c r="BL1893" s="778"/>
      <c r="BM1893" s="778"/>
      <c r="BN1893" s="778"/>
      <c r="BO1893" s="778"/>
      <c r="BP1893" s="778"/>
      <c r="BQ1893" s="778"/>
      <c r="BR1893" s="778"/>
      <c r="BS1893" s="778"/>
      <c r="BT1893" s="778"/>
      <c r="BU1893" s="778"/>
      <c r="BV1893" s="778"/>
      <c r="BW1893" s="778"/>
      <c r="BX1893" s="778"/>
      <c r="BY1893" s="778"/>
      <c r="BZ1893" s="778"/>
      <c r="CA1893" s="778"/>
      <c r="CB1893" s="778"/>
      <c r="CC1893" s="778"/>
      <c r="CD1893" s="778"/>
      <c r="CE1893" s="778"/>
      <c r="CF1893" s="778"/>
      <c r="CG1893" s="778"/>
      <c r="CH1893" s="778"/>
      <c r="CI1893" s="778"/>
      <c r="CJ1893" s="778"/>
      <c r="CK1893" s="778"/>
      <c r="CL1893" s="778"/>
      <c r="CM1893" s="778"/>
      <c r="CN1893" s="778"/>
      <c r="CO1893" s="778"/>
      <c r="CP1893" s="778"/>
      <c r="CQ1893" s="778"/>
      <c r="CR1893" s="778"/>
      <c r="CS1893" s="778"/>
      <c r="CT1893" s="778"/>
      <c r="CU1893" s="778"/>
      <c r="CV1893" s="778"/>
      <c r="CW1893" s="778"/>
      <c r="CX1893" s="778"/>
      <c r="CY1893" s="778"/>
      <c r="CZ1893" s="778"/>
      <c r="DA1893" s="778"/>
      <c r="DB1893" s="778"/>
      <c r="DC1893" s="778"/>
      <c r="DD1893" s="778"/>
      <c r="DE1893" s="778"/>
      <c r="DF1893" s="778"/>
      <c r="DG1893" s="778"/>
      <c r="DH1893" s="778"/>
      <c r="DI1893" s="778"/>
      <c r="DJ1893" s="778"/>
      <c r="DK1893" s="778"/>
      <c r="DL1893" s="778"/>
      <c r="DM1893" s="778"/>
      <c r="DN1893" s="778"/>
      <c r="DO1893" s="778"/>
      <c r="DP1893" s="778"/>
      <c r="DQ1893" s="778"/>
      <c r="DR1893" s="778"/>
      <c r="DS1893" s="778"/>
      <c r="DT1893" s="778"/>
      <c r="DU1893" s="778"/>
      <c r="DV1893" s="778"/>
      <c r="DW1893" s="778"/>
      <c r="DX1893" s="778"/>
      <c r="DY1893" s="778"/>
      <c r="DZ1893" s="778"/>
      <c r="EA1893" s="778"/>
      <c r="EB1893" s="778"/>
      <c r="EC1893" s="778"/>
      <c r="ED1893" s="778"/>
      <c r="EE1893" s="778"/>
      <c r="EF1893" s="778"/>
      <c r="EG1893" s="778"/>
      <c r="EH1893" s="778"/>
      <c r="EI1893" s="778"/>
      <c r="EJ1893" s="778"/>
      <c r="EK1893" s="778"/>
      <c r="EL1893" s="778"/>
      <c r="EM1893" s="778"/>
      <c r="EN1893" s="778"/>
      <c r="EO1893" s="778"/>
      <c r="EP1893" s="778"/>
      <c r="EQ1893" s="778"/>
      <c r="ER1893" s="778"/>
      <c r="ES1893" s="778"/>
      <c r="ET1893" s="778"/>
      <c r="EU1893" s="778"/>
      <c r="EV1893" s="778"/>
      <c r="EW1893" s="778"/>
      <c r="EX1893" s="778"/>
      <c r="EY1893" s="778"/>
      <c r="EZ1893" s="778"/>
      <c r="FA1893" s="778"/>
      <c r="FB1893" s="778"/>
      <c r="FC1893" s="778"/>
      <c r="FD1893" s="778"/>
      <c r="FE1893" s="778"/>
      <c r="FF1893" s="778"/>
      <c r="FG1893" s="778"/>
      <c r="FH1893" s="778"/>
      <c r="FI1893" s="778"/>
      <c r="FJ1893" s="778"/>
      <c r="FK1893" s="778"/>
      <c r="FL1893" s="778"/>
      <c r="FM1893" s="778"/>
      <c r="FN1893" s="778"/>
      <c r="FO1893" s="778"/>
      <c r="FP1893" s="778"/>
      <c r="FQ1893" s="778"/>
      <c r="FR1893" s="778"/>
      <c r="FS1893" s="778"/>
      <c r="FT1893" s="778"/>
      <c r="FU1893" s="778"/>
      <c r="FV1893" s="778"/>
      <c r="FW1893" s="778"/>
      <c r="FX1893" s="778"/>
      <c r="FY1893" s="778"/>
      <c r="FZ1893" s="778"/>
      <c r="GA1893" s="778"/>
      <c r="GB1893" s="778"/>
      <c r="GC1893" s="778"/>
      <c r="GD1893" s="778"/>
      <c r="GE1893" s="778"/>
      <c r="GF1893" s="778"/>
      <c r="GG1893" s="778"/>
      <c r="GH1893" s="778"/>
      <c r="GI1893" s="778"/>
      <c r="GJ1893" s="778"/>
      <c r="GK1893" s="778"/>
      <c r="GL1893" s="778"/>
      <c r="GM1893" s="778"/>
      <c r="GN1893" s="778"/>
      <c r="GO1893" s="778"/>
      <c r="GP1893" s="778"/>
      <c r="GQ1893" s="778"/>
      <c r="GR1893" s="778"/>
      <c r="GS1893" s="778"/>
      <c r="GT1893" s="778"/>
      <c r="GU1893" s="778"/>
      <c r="GV1893" s="778"/>
      <c r="GW1893" s="778"/>
      <c r="GX1893" s="778"/>
      <c r="GY1893" s="778"/>
      <c r="GZ1893" s="778"/>
      <c r="HA1893" s="778"/>
      <c r="HB1893" s="778"/>
      <c r="HC1893" s="778"/>
      <c r="HD1893" s="778"/>
      <c r="HE1893" s="778"/>
      <c r="HF1893" s="778"/>
      <c r="HG1893" s="778"/>
      <c r="HH1893" s="778"/>
    </row>
    <row r="1894" spans="1:216" s="782" customFormat="1">
      <c r="A1894" s="779"/>
      <c r="B1894" s="780"/>
      <c r="C1894" s="780"/>
      <c r="D1894" s="780"/>
      <c r="E1894" s="780"/>
      <c r="F1894" s="780"/>
      <c r="G1894" s="780"/>
      <c r="H1894" s="780"/>
      <c r="I1894" s="780"/>
      <c r="J1894" s="780"/>
      <c r="K1894" s="780"/>
      <c r="L1894" s="780"/>
      <c r="M1894" s="780"/>
      <c r="N1894" s="780"/>
      <c r="O1894" s="780"/>
      <c r="P1894" s="780"/>
      <c r="Q1894" s="781"/>
      <c r="R1894" s="778"/>
      <c r="S1894" s="778"/>
      <c r="T1894" s="778"/>
      <c r="U1894" s="778"/>
      <c r="V1894" s="778"/>
      <c r="W1894" s="778"/>
      <c r="X1894" s="778"/>
      <c r="Y1894" s="778"/>
      <c r="Z1894" s="778"/>
      <c r="AA1894" s="778"/>
      <c r="AB1894" s="778"/>
      <c r="AC1894" s="778"/>
      <c r="AD1894" s="778"/>
      <c r="AE1894" s="778"/>
      <c r="AF1894" s="778"/>
      <c r="AG1894" s="778"/>
      <c r="AH1894" s="778"/>
      <c r="AI1894" s="778"/>
      <c r="AJ1894" s="778"/>
      <c r="AK1894" s="778"/>
      <c r="AL1894" s="778"/>
      <c r="AM1894" s="778"/>
      <c r="AN1894" s="778"/>
      <c r="AO1894" s="778"/>
      <c r="AP1894" s="778"/>
      <c r="AQ1894" s="778"/>
      <c r="AR1894" s="778"/>
      <c r="AS1894" s="778"/>
      <c r="AT1894" s="778"/>
      <c r="AU1894" s="778"/>
      <c r="AV1894" s="778"/>
      <c r="AW1894" s="778"/>
      <c r="AX1894" s="778"/>
      <c r="AY1894" s="778"/>
      <c r="AZ1894" s="778"/>
      <c r="BA1894" s="778"/>
      <c r="BB1894" s="778"/>
      <c r="BC1894" s="778"/>
      <c r="BD1894" s="778"/>
      <c r="BE1894" s="778"/>
      <c r="BF1894" s="778"/>
      <c r="BG1894" s="778"/>
      <c r="BH1894" s="778"/>
      <c r="BI1894" s="778"/>
      <c r="BJ1894" s="778"/>
      <c r="BK1894" s="778"/>
      <c r="BL1894" s="778"/>
      <c r="BM1894" s="778"/>
      <c r="BN1894" s="778"/>
      <c r="BO1894" s="778"/>
      <c r="BP1894" s="778"/>
      <c r="BQ1894" s="778"/>
      <c r="BR1894" s="778"/>
      <c r="BS1894" s="778"/>
      <c r="BT1894" s="778"/>
      <c r="BU1894" s="778"/>
      <c r="BV1894" s="778"/>
      <c r="BW1894" s="778"/>
      <c r="BX1894" s="778"/>
      <c r="BY1894" s="778"/>
      <c r="BZ1894" s="778"/>
      <c r="CA1894" s="778"/>
      <c r="CB1894" s="778"/>
      <c r="CC1894" s="778"/>
      <c r="CD1894" s="778"/>
      <c r="CE1894" s="778"/>
      <c r="CF1894" s="778"/>
      <c r="CG1894" s="778"/>
      <c r="CH1894" s="778"/>
      <c r="CI1894" s="778"/>
      <c r="CJ1894" s="778"/>
      <c r="CK1894" s="778"/>
      <c r="CL1894" s="778"/>
      <c r="CM1894" s="778"/>
      <c r="CN1894" s="778"/>
      <c r="CO1894" s="778"/>
      <c r="CP1894" s="778"/>
      <c r="CQ1894" s="778"/>
      <c r="CR1894" s="778"/>
      <c r="CS1894" s="778"/>
      <c r="CT1894" s="778"/>
      <c r="CU1894" s="778"/>
      <c r="CV1894" s="778"/>
      <c r="CW1894" s="778"/>
      <c r="CX1894" s="778"/>
      <c r="CY1894" s="778"/>
      <c r="CZ1894" s="778"/>
      <c r="DA1894" s="778"/>
      <c r="DB1894" s="778"/>
      <c r="DC1894" s="778"/>
      <c r="DD1894" s="778"/>
      <c r="DE1894" s="778"/>
      <c r="DF1894" s="778"/>
      <c r="DG1894" s="778"/>
      <c r="DH1894" s="778"/>
      <c r="DI1894" s="778"/>
      <c r="DJ1894" s="778"/>
      <c r="DK1894" s="778"/>
      <c r="DL1894" s="778"/>
      <c r="DM1894" s="778"/>
      <c r="DN1894" s="778"/>
      <c r="DO1894" s="778"/>
      <c r="DP1894" s="778"/>
      <c r="DQ1894" s="778"/>
      <c r="DR1894" s="778"/>
      <c r="DS1894" s="778"/>
      <c r="DT1894" s="778"/>
      <c r="DU1894" s="778"/>
      <c r="DV1894" s="778"/>
      <c r="DW1894" s="778"/>
      <c r="DX1894" s="778"/>
      <c r="DY1894" s="778"/>
      <c r="DZ1894" s="778"/>
      <c r="EA1894" s="778"/>
      <c r="EB1894" s="778"/>
      <c r="EC1894" s="778"/>
      <c r="ED1894" s="778"/>
      <c r="EE1894" s="778"/>
      <c r="EF1894" s="778"/>
      <c r="EG1894" s="778"/>
      <c r="EH1894" s="778"/>
      <c r="EI1894" s="778"/>
      <c r="EJ1894" s="778"/>
      <c r="EK1894" s="778"/>
      <c r="EL1894" s="778"/>
      <c r="EM1894" s="778"/>
      <c r="EN1894" s="778"/>
      <c r="EO1894" s="778"/>
      <c r="EP1894" s="778"/>
      <c r="EQ1894" s="778"/>
      <c r="ER1894" s="778"/>
      <c r="ES1894" s="778"/>
      <c r="ET1894" s="778"/>
      <c r="EU1894" s="778"/>
      <c r="EV1894" s="778"/>
      <c r="EW1894" s="778"/>
      <c r="EX1894" s="778"/>
      <c r="EY1894" s="778"/>
      <c r="EZ1894" s="778"/>
      <c r="FA1894" s="778"/>
      <c r="FB1894" s="778"/>
      <c r="FC1894" s="778"/>
      <c r="FD1894" s="778"/>
      <c r="FE1894" s="778"/>
      <c r="FF1894" s="778"/>
      <c r="FG1894" s="778"/>
      <c r="FH1894" s="778"/>
      <c r="FI1894" s="778"/>
      <c r="FJ1894" s="778"/>
      <c r="FK1894" s="778"/>
      <c r="FL1894" s="778"/>
      <c r="FM1894" s="778"/>
      <c r="FN1894" s="778"/>
      <c r="FO1894" s="778"/>
      <c r="FP1894" s="778"/>
      <c r="FQ1894" s="778"/>
      <c r="FR1894" s="778"/>
      <c r="FS1894" s="778"/>
      <c r="FT1894" s="778"/>
      <c r="FU1894" s="778"/>
      <c r="FV1894" s="778"/>
      <c r="FW1894" s="778"/>
      <c r="FX1894" s="778"/>
      <c r="FY1894" s="778"/>
      <c r="FZ1894" s="778"/>
      <c r="GA1894" s="778"/>
      <c r="GB1894" s="778"/>
      <c r="GC1894" s="778"/>
      <c r="GD1894" s="778"/>
      <c r="GE1894" s="778"/>
      <c r="GF1894" s="778"/>
      <c r="GG1894" s="778"/>
      <c r="GH1894" s="778"/>
      <c r="GI1894" s="778"/>
      <c r="GJ1894" s="778"/>
      <c r="GK1894" s="778"/>
      <c r="GL1894" s="778"/>
      <c r="GM1894" s="778"/>
      <c r="GN1894" s="778"/>
      <c r="GO1894" s="778"/>
      <c r="GP1894" s="778"/>
      <c r="GQ1894" s="778"/>
      <c r="GR1894" s="778"/>
      <c r="GS1894" s="778"/>
      <c r="GT1894" s="778"/>
      <c r="GU1894" s="778"/>
      <c r="GV1894" s="778"/>
      <c r="GW1894" s="778"/>
      <c r="GX1894" s="778"/>
      <c r="GY1894" s="778"/>
      <c r="GZ1894" s="778"/>
      <c r="HA1894" s="778"/>
      <c r="HB1894" s="778"/>
      <c r="HC1894" s="778"/>
      <c r="HD1894" s="778"/>
      <c r="HE1894" s="778"/>
      <c r="HF1894" s="778"/>
      <c r="HG1894" s="778"/>
      <c r="HH1894" s="778"/>
    </row>
    <row r="1895" spans="1:216" s="782" customFormat="1">
      <c r="A1895" s="779"/>
      <c r="B1895" s="780"/>
      <c r="C1895" s="780"/>
      <c r="D1895" s="780"/>
      <c r="E1895" s="780"/>
      <c r="F1895" s="780"/>
      <c r="G1895" s="780"/>
      <c r="H1895" s="780"/>
      <c r="I1895" s="780"/>
      <c r="J1895" s="780"/>
      <c r="K1895" s="780"/>
      <c r="L1895" s="780"/>
      <c r="M1895" s="780"/>
      <c r="N1895" s="780"/>
      <c r="O1895" s="780"/>
      <c r="P1895" s="780"/>
      <c r="Q1895" s="781"/>
      <c r="R1895" s="778"/>
      <c r="S1895" s="778"/>
      <c r="T1895" s="778"/>
      <c r="U1895" s="778"/>
      <c r="V1895" s="778"/>
      <c r="W1895" s="778"/>
      <c r="X1895" s="778"/>
      <c r="Y1895" s="778"/>
      <c r="Z1895" s="778"/>
      <c r="AA1895" s="778"/>
      <c r="AB1895" s="778"/>
      <c r="AC1895" s="778"/>
      <c r="AD1895" s="778"/>
      <c r="AE1895" s="778"/>
      <c r="AF1895" s="778"/>
      <c r="AG1895" s="778"/>
      <c r="AH1895" s="778"/>
      <c r="AI1895" s="778"/>
      <c r="AJ1895" s="778"/>
      <c r="AK1895" s="778"/>
      <c r="AL1895" s="778"/>
      <c r="AM1895" s="778"/>
      <c r="AN1895" s="778"/>
      <c r="AO1895" s="778"/>
      <c r="AP1895" s="778"/>
      <c r="AQ1895" s="778"/>
      <c r="AR1895" s="778"/>
      <c r="AS1895" s="778"/>
      <c r="AT1895" s="778"/>
      <c r="AU1895" s="778"/>
      <c r="AV1895" s="778"/>
      <c r="AW1895" s="778"/>
      <c r="AX1895" s="778"/>
      <c r="AY1895" s="778"/>
      <c r="AZ1895" s="778"/>
      <c r="BA1895" s="778"/>
      <c r="BB1895" s="778"/>
      <c r="BC1895" s="778"/>
      <c r="BD1895" s="778"/>
      <c r="BE1895" s="778"/>
      <c r="BF1895" s="778"/>
      <c r="BG1895" s="778"/>
      <c r="BH1895" s="778"/>
      <c r="BI1895" s="778"/>
      <c r="BJ1895" s="778"/>
      <c r="BK1895" s="778"/>
      <c r="BL1895" s="778"/>
      <c r="BM1895" s="778"/>
      <c r="BN1895" s="778"/>
      <c r="BO1895" s="778"/>
      <c r="BP1895" s="778"/>
      <c r="BQ1895" s="778"/>
      <c r="BR1895" s="778"/>
      <c r="BS1895" s="778"/>
      <c r="BT1895" s="778"/>
      <c r="BU1895" s="778"/>
      <c r="BV1895" s="778"/>
      <c r="BW1895" s="778"/>
      <c r="BX1895" s="778"/>
      <c r="BY1895" s="778"/>
      <c r="BZ1895" s="778"/>
      <c r="CA1895" s="778"/>
      <c r="CB1895" s="778"/>
      <c r="CC1895" s="778"/>
      <c r="CD1895" s="778"/>
      <c r="CE1895" s="778"/>
      <c r="CF1895" s="778"/>
      <c r="CG1895" s="778"/>
      <c r="CH1895" s="778"/>
      <c r="CI1895" s="778"/>
      <c r="CJ1895" s="778"/>
      <c r="CK1895" s="778"/>
      <c r="CL1895" s="778"/>
      <c r="CM1895" s="778"/>
      <c r="CN1895" s="778"/>
      <c r="CO1895" s="778"/>
      <c r="CP1895" s="778"/>
      <c r="CQ1895" s="778"/>
      <c r="CR1895" s="778"/>
      <c r="CS1895" s="778"/>
      <c r="CT1895" s="778"/>
      <c r="CU1895" s="778"/>
      <c r="CV1895" s="778"/>
      <c r="CW1895" s="778"/>
      <c r="CX1895" s="778"/>
      <c r="CY1895" s="778"/>
      <c r="CZ1895" s="778"/>
      <c r="DA1895" s="778"/>
      <c r="DB1895" s="778"/>
      <c r="DC1895" s="778"/>
      <c r="DD1895" s="778"/>
      <c r="DE1895" s="778"/>
      <c r="DF1895" s="778"/>
      <c r="DG1895" s="778"/>
      <c r="DH1895" s="778"/>
      <c r="DI1895" s="778"/>
      <c r="DJ1895" s="778"/>
      <c r="DK1895" s="778"/>
      <c r="DL1895" s="778"/>
      <c r="DM1895" s="778"/>
      <c r="DN1895" s="778"/>
      <c r="DO1895" s="778"/>
      <c r="DP1895" s="778"/>
      <c r="DQ1895" s="778"/>
      <c r="DR1895" s="778"/>
      <c r="DS1895" s="778"/>
      <c r="DT1895" s="778"/>
      <c r="DU1895" s="778"/>
      <c r="DV1895" s="778"/>
      <c r="DW1895" s="778"/>
      <c r="DX1895" s="778"/>
      <c r="DY1895" s="778"/>
      <c r="DZ1895" s="778"/>
      <c r="EA1895" s="778"/>
      <c r="EB1895" s="778"/>
      <c r="EC1895" s="778"/>
      <c r="ED1895" s="778"/>
      <c r="EE1895" s="778"/>
      <c r="EF1895" s="778"/>
      <c r="EG1895" s="778"/>
      <c r="EH1895" s="778"/>
      <c r="EI1895" s="778"/>
      <c r="EJ1895" s="778"/>
      <c r="EK1895" s="778"/>
      <c r="EL1895" s="778"/>
      <c r="EM1895" s="778"/>
      <c r="EN1895" s="778"/>
      <c r="EO1895" s="778"/>
      <c r="EP1895" s="778"/>
      <c r="EQ1895" s="778"/>
      <c r="ER1895" s="778"/>
      <c r="ES1895" s="778"/>
      <c r="ET1895" s="778"/>
      <c r="EU1895" s="778"/>
      <c r="EV1895" s="778"/>
      <c r="EW1895" s="778"/>
      <c r="EX1895" s="778"/>
      <c r="EY1895" s="778"/>
      <c r="EZ1895" s="778"/>
      <c r="FA1895" s="778"/>
      <c r="FB1895" s="778"/>
      <c r="FC1895" s="778"/>
      <c r="FD1895" s="778"/>
      <c r="FE1895" s="778"/>
      <c r="FF1895" s="778"/>
      <c r="FG1895" s="778"/>
      <c r="FH1895" s="778"/>
      <c r="FI1895" s="778"/>
      <c r="FJ1895" s="778"/>
      <c r="FK1895" s="778"/>
      <c r="FL1895" s="778"/>
      <c r="FM1895" s="778"/>
      <c r="FN1895" s="778"/>
      <c r="FO1895" s="778"/>
      <c r="FP1895" s="778"/>
      <c r="FQ1895" s="778"/>
      <c r="FR1895" s="778"/>
      <c r="FS1895" s="778"/>
      <c r="FT1895" s="778"/>
      <c r="FU1895" s="778"/>
      <c r="FV1895" s="778"/>
      <c r="FW1895" s="778"/>
      <c r="FX1895" s="778"/>
      <c r="FY1895" s="778"/>
      <c r="FZ1895" s="778"/>
      <c r="GA1895" s="778"/>
      <c r="GB1895" s="778"/>
      <c r="GC1895" s="778"/>
      <c r="GD1895" s="778"/>
      <c r="GE1895" s="778"/>
      <c r="GF1895" s="778"/>
      <c r="GG1895" s="778"/>
      <c r="GH1895" s="778"/>
      <c r="GI1895" s="778"/>
      <c r="GJ1895" s="778"/>
      <c r="GK1895" s="778"/>
      <c r="GL1895" s="778"/>
      <c r="GM1895" s="778"/>
      <c r="GN1895" s="778"/>
      <c r="GO1895" s="778"/>
      <c r="GP1895" s="778"/>
      <c r="GQ1895" s="778"/>
      <c r="GR1895" s="778"/>
      <c r="GS1895" s="778"/>
      <c r="GT1895" s="778"/>
      <c r="GU1895" s="778"/>
      <c r="GV1895" s="778"/>
      <c r="GW1895" s="778"/>
      <c r="GX1895" s="778"/>
      <c r="GY1895" s="778"/>
      <c r="GZ1895" s="778"/>
      <c r="HA1895" s="778"/>
      <c r="HB1895" s="778"/>
      <c r="HC1895" s="778"/>
      <c r="HD1895" s="778"/>
      <c r="HE1895" s="778"/>
      <c r="HF1895" s="778"/>
      <c r="HG1895" s="778"/>
      <c r="HH1895" s="778"/>
    </row>
    <row r="1896" spans="1:216" s="782" customFormat="1">
      <c r="A1896" s="779"/>
      <c r="B1896" s="780"/>
      <c r="C1896" s="780"/>
      <c r="D1896" s="780"/>
      <c r="E1896" s="780"/>
      <c r="F1896" s="780"/>
      <c r="G1896" s="780"/>
      <c r="H1896" s="780"/>
      <c r="I1896" s="780"/>
      <c r="J1896" s="780"/>
      <c r="K1896" s="780"/>
      <c r="L1896" s="780"/>
      <c r="M1896" s="780"/>
      <c r="N1896" s="780"/>
      <c r="O1896" s="780"/>
      <c r="P1896" s="780"/>
      <c r="Q1896" s="781"/>
      <c r="R1896" s="778"/>
      <c r="S1896" s="778"/>
      <c r="T1896" s="778"/>
      <c r="U1896" s="778"/>
      <c r="V1896" s="778"/>
      <c r="W1896" s="778"/>
      <c r="X1896" s="778"/>
      <c r="Y1896" s="778"/>
      <c r="Z1896" s="778"/>
      <c r="AA1896" s="778"/>
      <c r="AB1896" s="778"/>
      <c r="AC1896" s="778"/>
      <c r="AD1896" s="778"/>
      <c r="AE1896" s="778"/>
      <c r="AF1896" s="778"/>
      <c r="AG1896" s="778"/>
      <c r="AH1896" s="778"/>
      <c r="AI1896" s="778"/>
      <c r="AJ1896" s="778"/>
      <c r="AK1896" s="778"/>
      <c r="AL1896" s="778"/>
      <c r="AM1896" s="778"/>
      <c r="AN1896" s="778"/>
      <c r="AO1896" s="778"/>
      <c r="AP1896" s="778"/>
      <c r="AQ1896" s="778"/>
      <c r="AR1896" s="778"/>
      <c r="AS1896" s="778"/>
      <c r="AT1896" s="778"/>
      <c r="AU1896" s="778"/>
      <c r="AV1896" s="778"/>
      <c r="AW1896" s="778"/>
      <c r="AX1896" s="778"/>
      <c r="AY1896" s="778"/>
      <c r="AZ1896" s="778"/>
      <c r="BA1896" s="778"/>
      <c r="BB1896" s="778"/>
      <c r="BC1896" s="778"/>
      <c r="BD1896" s="778"/>
      <c r="BE1896" s="778"/>
      <c r="BF1896" s="778"/>
      <c r="BG1896" s="778"/>
      <c r="BH1896" s="778"/>
      <c r="BI1896" s="778"/>
      <c r="BJ1896" s="778"/>
      <c r="BK1896" s="778"/>
      <c r="BL1896" s="778"/>
      <c r="BM1896" s="778"/>
      <c r="BN1896" s="778"/>
      <c r="BO1896" s="778"/>
      <c r="BP1896" s="778"/>
      <c r="BQ1896" s="778"/>
      <c r="BR1896" s="778"/>
      <c r="BS1896" s="778"/>
      <c r="BT1896" s="778"/>
      <c r="BU1896" s="778"/>
      <c r="BV1896" s="778"/>
      <c r="BW1896" s="778"/>
      <c r="BX1896" s="778"/>
      <c r="BY1896" s="778"/>
      <c r="BZ1896" s="778"/>
      <c r="CA1896" s="778"/>
      <c r="CB1896" s="778"/>
      <c r="CC1896" s="778"/>
      <c r="CD1896" s="778"/>
      <c r="CE1896" s="778"/>
      <c r="CF1896" s="778"/>
      <c r="CG1896" s="778"/>
      <c r="CH1896" s="778"/>
      <c r="CI1896" s="778"/>
      <c r="CJ1896" s="778"/>
      <c r="CK1896" s="778"/>
      <c r="CL1896" s="778"/>
      <c r="CM1896" s="778"/>
      <c r="CN1896" s="778"/>
      <c r="CO1896" s="778"/>
      <c r="CP1896" s="778"/>
      <c r="CQ1896" s="778"/>
      <c r="CR1896" s="778"/>
      <c r="CS1896" s="778"/>
      <c r="CT1896" s="778"/>
      <c r="CU1896" s="778"/>
      <c r="CV1896" s="778"/>
      <c r="CW1896" s="778"/>
      <c r="CX1896" s="778"/>
      <c r="CY1896" s="778"/>
      <c r="CZ1896" s="778"/>
      <c r="DA1896" s="778"/>
      <c r="DB1896" s="778"/>
      <c r="DC1896" s="778"/>
      <c r="DD1896" s="778"/>
      <c r="DE1896" s="778"/>
      <c r="DF1896" s="778"/>
      <c r="DG1896" s="778"/>
      <c r="DH1896" s="778"/>
      <c r="DI1896" s="778"/>
      <c r="DJ1896" s="778"/>
      <c r="DK1896" s="778"/>
      <c r="DL1896" s="778"/>
      <c r="DM1896" s="778"/>
      <c r="DN1896" s="778"/>
      <c r="DO1896" s="778"/>
      <c r="DP1896" s="778"/>
      <c r="DQ1896" s="778"/>
      <c r="DR1896" s="778"/>
      <c r="DS1896" s="778"/>
      <c r="DT1896" s="778"/>
      <c r="DU1896" s="778"/>
      <c r="DV1896" s="778"/>
      <c r="DW1896" s="778"/>
      <c r="DX1896" s="778"/>
      <c r="DY1896" s="778"/>
      <c r="DZ1896" s="778"/>
      <c r="EA1896" s="778"/>
      <c r="EB1896" s="778"/>
      <c r="EC1896" s="778"/>
      <c r="ED1896" s="778"/>
      <c r="EE1896" s="778"/>
      <c r="EF1896" s="778"/>
      <c r="EG1896" s="778"/>
      <c r="EH1896" s="778"/>
      <c r="EI1896" s="778"/>
      <c r="EJ1896" s="778"/>
      <c r="EK1896" s="778"/>
      <c r="EL1896" s="778"/>
      <c r="EM1896" s="778"/>
      <c r="EN1896" s="778"/>
      <c r="EO1896" s="778"/>
      <c r="EP1896" s="778"/>
      <c r="EQ1896" s="778"/>
      <c r="ER1896" s="778"/>
      <c r="ES1896" s="778"/>
      <c r="ET1896" s="778"/>
      <c r="EU1896" s="778"/>
      <c r="EV1896" s="778"/>
      <c r="EW1896" s="778"/>
      <c r="EX1896" s="778"/>
      <c r="EY1896" s="778"/>
      <c r="EZ1896" s="778"/>
      <c r="FA1896" s="778"/>
      <c r="FB1896" s="778"/>
      <c r="FC1896" s="778"/>
      <c r="FD1896" s="778"/>
      <c r="FE1896" s="778"/>
      <c r="FF1896" s="778"/>
      <c r="FG1896" s="778"/>
      <c r="FH1896" s="778"/>
      <c r="FI1896" s="778"/>
      <c r="FJ1896" s="778"/>
      <c r="FK1896" s="778"/>
      <c r="FL1896" s="778"/>
      <c r="FM1896" s="778"/>
      <c r="FN1896" s="778"/>
      <c r="FO1896" s="778"/>
      <c r="FP1896" s="778"/>
      <c r="FQ1896" s="778"/>
      <c r="FR1896" s="778"/>
      <c r="FS1896" s="778"/>
      <c r="FT1896" s="778"/>
      <c r="FU1896" s="778"/>
      <c r="FV1896" s="778"/>
      <c r="FW1896" s="778"/>
      <c r="FX1896" s="778"/>
      <c r="FY1896" s="778"/>
      <c r="FZ1896" s="778"/>
      <c r="GA1896" s="778"/>
      <c r="GB1896" s="778"/>
      <c r="GC1896" s="778"/>
      <c r="GD1896" s="778"/>
      <c r="GE1896" s="778"/>
      <c r="GF1896" s="778"/>
      <c r="GG1896" s="778"/>
      <c r="GH1896" s="778"/>
      <c r="GI1896" s="778"/>
      <c r="GJ1896" s="778"/>
      <c r="GK1896" s="778"/>
      <c r="GL1896" s="778"/>
      <c r="GM1896" s="778"/>
      <c r="GN1896" s="778"/>
      <c r="GO1896" s="778"/>
      <c r="GP1896" s="778"/>
      <c r="GQ1896" s="778"/>
      <c r="GR1896" s="778"/>
      <c r="GS1896" s="778"/>
      <c r="GT1896" s="778"/>
      <c r="GU1896" s="778"/>
      <c r="GV1896" s="778"/>
      <c r="GW1896" s="778"/>
      <c r="GX1896" s="778"/>
      <c r="GY1896" s="778"/>
      <c r="GZ1896" s="778"/>
      <c r="HA1896" s="778"/>
      <c r="HB1896" s="778"/>
      <c r="HC1896" s="778"/>
      <c r="HD1896" s="778"/>
      <c r="HE1896" s="778"/>
      <c r="HF1896" s="778"/>
      <c r="HG1896" s="778"/>
      <c r="HH1896" s="778"/>
    </row>
    <row r="1897" spans="1:216" s="782" customFormat="1">
      <c r="A1897" s="779"/>
      <c r="B1897" s="780"/>
      <c r="C1897" s="780"/>
      <c r="D1897" s="780"/>
      <c r="E1897" s="780"/>
      <c r="F1897" s="780"/>
      <c r="G1897" s="780"/>
      <c r="H1897" s="780"/>
      <c r="I1897" s="780"/>
      <c r="J1897" s="780"/>
      <c r="K1897" s="780"/>
      <c r="L1897" s="780"/>
      <c r="M1897" s="780"/>
      <c r="N1897" s="780"/>
      <c r="O1897" s="780"/>
      <c r="P1897" s="780"/>
      <c r="Q1897" s="781"/>
      <c r="R1897" s="778"/>
      <c r="S1897" s="778"/>
      <c r="T1897" s="778"/>
      <c r="U1897" s="778"/>
      <c r="V1897" s="778"/>
      <c r="W1897" s="778"/>
      <c r="X1897" s="778"/>
      <c r="Y1897" s="778"/>
      <c r="Z1897" s="778"/>
      <c r="AA1897" s="778"/>
      <c r="AB1897" s="778"/>
      <c r="AC1897" s="778"/>
      <c r="AD1897" s="778"/>
      <c r="AE1897" s="778"/>
      <c r="AF1897" s="778"/>
      <c r="AG1897" s="778"/>
      <c r="AH1897" s="778"/>
      <c r="AI1897" s="778"/>
      <c r="AJ1897" s="778"/>
      <c r="AK1897" s="778"/>
      <c r="AL1897" s="778"/>
      <c r="AM1897" s="778"/>
      <c r="AN1897" s="778"/>
      <c r="AO1897" s="778"/>
      <c r="AP1897" s="778"/>
      <c r="AQ1897" s="778"/>
      <c r="AR1897" s="778"/>
      <c r="AS1897" s="778"/>
      <c r="AT1897" s="778"/>
      <c r="AU1897" s="778"/>
      <c r="AV1897" s="778"/>
      <c r="AW1897" s="778"/>
      <c r="AX1897" s="778"/>
      <c r="AY1897" s="778"/>
      <c r="AZ1897" s="778"/>
      <c r="BA1897" s="778"/>
      <c r="BB1897" s="778"/>
      <c r="BC1897" s="778"/>
      <c r="BD1897" s="778"/>
      <c r="BE1897" s="778"/>
      <c r="BF1897" s="778"/>
      <c r="BG1897" s="778"/>
      <c r="BH1897" s="778"/>
      <c r="BI1897" s="778"/>
      <c r="BJ1897" s="778"/>
      <c r="BK1897" s="778"/>
      <c r="BL1897" s="778"/>
      <c r="BM1897" s="778"/>
      <c r="BN1897" s="778"/>
      <c r="BO1897" s="778"/>
      <c r="BP1897" s="778"/>
      <c r="BQ1897" s="778"/>
      <c r="BR1897" s="778"/>
      <c r="BS1897" s="778"/>
      <c r="BT1897" s="778"/>
      <c r="BU1897" s="778"/>
      <c r="BV1897" s="778"/>
      <c r="BW1897" s="778"/>
      <c r="BX1897" s="778"/>
      <c r="BY1897" s="778"/>
      <c r="BZ1897" s="778"/>
      <c r="CA1897" s="778"/>
      <c r="CB1897" s="778"/>
      <c r="CC1897" s="778"/>
      <c r="CD1897" s="778"/>
      <c r="CE1897" s="778"/>
      <c r="CF1897" s="778"/>
      <c r="CG1897" s="778"/>
      <c r="CH1897" s="778"/>
      <c r="CI1897" s="778"/>
      <c r="CJ1897" s="778"/>
      <c r="CK1897" s="778"/>
      <c r="CL1897" s="778"/>
      <c r="CM1897" s="778"/>
      <c r="CN1897" s="778"/>
      <c r="CO1897" s="778"/>
      <c r="CP1897" s="778"/>
      <c r="CQ1897" s="778"/>
      <c r="CR1897" s="778"/>
      <c r="CS1897" s="778"/>
      <c r="CT1897" s="778"/>
      <c r="CU1897" s="778"/>
      <c r="CV1897" s="778"/>
      <c r="CW1897" s="778"/>
      <c r="CX1897" s="778"/>
      <c r="CY1897" s="778"/>
      <c r="CZ1897" s="778"/>
      <c r="DA1897" s="778"/>
      <c r="DB1897" s="778"/>
      <c r="DC1897" s="778"/>
      <c r="DD1897" s="778"/>
      <c r="DE1897" s="778"/>
      <c r="DF1897" s="778"/>
      <c r="DG1897" s="778"/>
      <c r="DH1897" s="778"/>
      <c r="DI1897" s="778"/>
      <c r="DJ1897" s="778"/>
      <c r="DK1897" s="778"/>
      <c r="DL1897" s="778"/>
      <c r="DM1897" s="778"/>
      <c r="DN1897" s="778"/>
      <c r="DO1897" s="778"/>
      <c r="DP1897" s="778"/>
      <c r="DQ1897" s="778"/>
      <c r="DR1897" s="778"/>
      <c r="DS1897" s="778"/>
      <c r="DT1897" s="778"/>
      <c r="DU1897" s="778"/>
      <c r="DV1897" s="778"/>
      <c r="DW1897" s="778"/>
      <c r="DX1897" s="778"/>
      <c r="DY1897" s="778"/>
      <c r="DZ1897" s="778"/>
      <c r="EA1897" s="778"/>
      <c r="EB1897" s="778"/>
      <c r="EC1897" s="778"/>
      <c r="ED1897" s="778"/>
      <c r="EE1897" s="778"/>
      <c r="EF1897" s="778"/>
      <c r="EG1897" s="778"/>
      <c r="EH1897" s="778"/>
      <c r="EI1897" s="778"/>
      <c r="EJ1897" s="778"/>
      <c r="EK1897" s="778"/>
      <c r="EL1897" s="778"/>
      <c r="EM1897" s="778"/>
      <c r="EN1897" s="778"/>
      <c r="EO1897" s="778"/>
      <c r="EP1897" s="778"/>
      <c r="EQ1897" s="778"/>
      <c r="ER1897" s="778"/>
      <c r="ES1897" s="778"/>
      <c r="ET1897" s="778"/>
      <c r="EU1897" s="778"/>
      <c r="EV1897" s="778"/>
      <c r="EW1897" s="778"/>
      <c r="EX1897" s="778"/>
      <c r="EY1897" s="778"/>
      <c r="EZ1897" s="778"/>
      <c r="FA1897" s="778"/>
      <c r="FB1897" s="778"/>
      <c r="FC1897" s="778"/>
      <c r="FD1897" s="778"/>
      <c r="FE1897" s="778"/>
      <c r="FF1897" s="778"/>
      <c r="FG1897" s="778"/>
      <c r="FH1897" s="778"/>
      <c r="FI1897" s="778"/>
      <c r="FJ1897" s="778"/>
      <c r="FK1897" s="778"/>
      <c r="FL1897" s="778"/>
      <c r="FM1897" s="778"/>
      <c r="FN1897" s="778"/>
      <c r="FO1897" s="778"/>
      <c r="FP1897" s="778"/>
      <c r="FQ1897" s="778"/>
      <c r="FR1897" s="778"/>
      <c r="FS1897" s="778"/>
      <c r="FT1897" s="778"/>
      <c r="FU1897" s="778"/>
      <c r="FV1897" s="778"/>
      <c r="FW1897" s="778"/>
      <c r="FX1897" s="778"/>
      <c r="FY1897" s="778"/>
      <c r="FZ1897" s="778"/>
      <c r="GA1897" s="778"/>
      <c r="GB1897" s="778"/>
      <c r="GC1897" s="778"/>
      <c r="GD1897" s="778"/>
      <c r="GE1897" s="778"/>
      <c r="GF1897" s="778"/>
      <c r="GG1897" s="778"/>
      <c r="GH1897" s="778"/>
      <c r="GI1897" s="778"/>
      <c r="GJ1897" s="778"/>
      <c r="GK1897" s="778"/>
      <c r="GL1897" s="778"/>
      <c r="GM1897" s="778"/>
      <c r="GN1897" s="778"/>
      <c r="GO1897" s="778"/>
      <c r="GP1897" s="778"/>
      <c r="GQ1897" s="778"/>
      <c r="GR1897" s="778"/>
      <c r="GS1897" s="778"/>
      <c r="GT1897" s="778"/>
      <c r="GU1897" s="778"/>
      <c r="GV1897" s="778"/>
      <c r="GW1897" s="778"/>
      <c r="GX1897" s="778"/>
      <c r="GY1897" s="778"/>
      <c r="GZ1897" s="778"/>
      <c r="HA1897" s="778"/>
      <c r="HB1897" s="778"/>
      <c r="HC1897" s="778"/>
      <c r="HD1897" s="778"/>
      <c r="HE1897" s="778"/>
      <c r="HF1897" s="778"/>
      <c r="HG1897" s="778"/>
      <c r="HH1897" s="778"/>
    </row>
    <row r="1898" spans="1:216" s="782" customFormat="1">
      <c r="A1898" s="779"/>
      <c r="B1898" s="780"/>
      <c r="C1898" s="780"/>
      <c r="D1898" s="780"/>
      <c r="E1898" s="780"/>
      <c r="F1898" s="780"/>
      <c r="G1898" s="780"/>
      <c r="H1898" s="780"/>
      <c r="I1898" s="780"/>
      <c r="J1898" s="780"/>
      <c r="K1898" s="780"/>
      <c r="L1898" s="780"/>
      <c r="M1898" s="780"/>
      <c r="N1898" s="780"/>
      <c r="O1898" s="780"/>
      <c r="P1898" s="780"/>
      <c r="Q1898" s="781"/>
      <c r="R1898" s="778"/>
      <c r="S1898" s="778"/>
      <c r="T1898" s="778"/>
      <c r="U1898" s="778"/>
      <c r="V1898" s="778"/>
      <c r="W1898" s="778"/>
      <c r="X1898" s="778"/>
      <c r="Y1898" s="778"/>
      <c r="Z1898" s="778"/>
      <c r="AA1898" s="778"/>
      <c r="AB1898" s="778"/>
      <c r="AC1898" s="778"/>
      <c r="AD1898" s="778"/>
      <c r="AE1898" s="778"/>
      <c r="AF1898" s="778"/>
      <c r="AG1898" s="778"/>
      <c r="AH1898" s="778"/>
      <c r="AI1898" s="778"/>
      <c r="AJ1898" s="778"/>
      <c r="AK1898" s="778"/>
      <c r="AL1898" s="778"/>
      <c r="AM1898" s="778"/>
      <c r="AN1898" s="778"/>
      <c r="AO1898" s="778"/>
      <c r="AP1898" s="778"/>
      <c r="AQ1898" s="778"/>
      <c r="AR1898" s="778"/>
      <c r="AS1898" s="778"/>
      <c r="AT1898" s="778"/>
      <c r="AU1898" s="778"/>
      <c r="AV1898" s="778"/>
      <c r="AW1898" s="778"/>
      <c r="AX1898" s="778"/>
      <c r="AY1898" s="778"/>
      <c r="AZ1898" s="778"/>
      <c r="BA1898" s="778"/>
      <c r="BB1898" s="778"/>
      <c r="BC1898" s="778"/>
      <c r="BD1898" s="778"/>
      <c r="BE1898" s="778"/>
      <c r="BF1898" s="778"/>
      <c r="BG1898" s="778"/>
      <c r="BH1898" s="778"/>
      <c r="BI1898" s="778"/>
      <c r="BJ1898" s="778"/>
      <c r="BK1898" s="778"/>
      <c r="BL1898" s="778"/>
      <c r="BM1898" s="778"/>
      <c r="BN1898" s="778"/>
      <c r="BO1898" s="778"/>
      <c r="BP1898" s="778"/>
      <c r="BQ1898" s="778"/>
      <c r="BR1898" s="778"/>
      <c r="BS1898" s="778"/>
      <c r="BT1898" s="778"/>
      <c r="BU1898" s="778"/>
      <c r="BV1898" s="778"/>
      <c r="BW1898" s="778"/>
      <c r="BX1898" s="778"/>
      <c r="BY1898" s="778"/>
      <c r="BZ1898" s="778"/>
      <c r="CA1898" s="778"/>
      <c r="CB1898" s="778"/>
      <c r="CC1898" s="778"/>
      <c r="CD1898" s="778"/>
      <c r="CE1898" s="778"/>
      <c r="CF1898" s="778"/>
      <c r="CG1898" s="778"/>
      <c r="CH1898" s="778"/>
      <c r="CI1898" s="778"/>
      <c r="CJ1898" s="778"/>
      <c r="CK1898" s="778"/>
      <c r="CL1898" s="778"/>
      <c r="CM1898" s="778"/>
      <c r="CN1898" s="778"/>
      <c r="CO1898" s="778"/>
      <c r="CP1898" s="778"/>
      <c r="CQ1898" s="778"/>
      <c r="CR1898" s="778"/>
      <c r="CS1898" s="778"/>
      <c r="CT1898" s="778"/>
      <c r="CU1898" s="778"/>
      <c r="CV1898" s="778"/>
      <c r="CW1898" s="778"/>
      <c r="CX1898" s="778"/>
      <c r="CY1898" s="778"/>
      <c r="CZ1898" s="778"/>
      <c r="DA1898" s="778"/>
      <c r="DB1898" s="778"/>
      <c r="DC1898" s="778"/>
      <c r="DD1898" s="778"/>
      <c r="DE1898" s="778"/>
      <c r="DF1898" s="778"/>
      <c r="DG1898" s="778"/>
      <c r="DH1898" s="778"/>
      <c r="DI1898" s="778"/>
      <c r="DJ1898" s="778"/>
      <c r="DK1898" s="778"/>
      <c r="DL1898" s="778"/>
      <c r="DM1898" s="778"/>
      <c r="DN1898" s="778"/>
      <c r="DO1898" s="778"/>
      <c r="DP1898" s="778"/>
      <c r="DQ1898" s="778"/>
      <c r="DR1898" s="778"/>
      <c r="DS1898" s="778"/>
      <c r="DT1898" s="778"/>
      <c r="DU1898" s="778"/>
      <c r="DV1898" s="778"/>
      <c r="DW1898" s="778"/>
      <c r="DX1898" s="778"/>
      <c r="DY1898" s="778"/>
      <c r="DZ1898" s="778"/>
      <c r="EA1898" s="778"/>
      <c r="EB1898" s="778"/>
      <c r="EC1898" s="778"/>
      <c r="ED1898" s="778"/>
      <c r="EE1898" s="778"/>
      <c r="EF1898" s="778"/>
      <c r="EG1898" s="778"/>
      <c r="EH1898" s="778"/>
      <c r="EI1898" s="778"/>
      <c r="EJ1898" s="778"/>
      <c r="EK1898" s="778"/>
      <c r="EL1898" s="778"/>
      <c r="EM1898" s="778"/>
      <c r="EN1898" s="778"/>
      <c r="EO1898" s="778"/>
      <c r="EP1898" s="778"/>
      <c r="EQ1898" s="778"/>
      <c r="ER1898" s="778"/>
      <c r="ES1898" s="778"/>
      <c r="ET1898" s="778"/>
      <c r="EU1898" s="778"/>
      <c r="EV1898" s="778"/>
      <c r="EW1898" s="778"/>
      <c r="EX1898" s="778"/>
      <c r="EY1898" s="778"/>
      <c r="EZ1898" s="778"/>
      <c r="FA1898" s="778"/>
      <c r="FB1898" s="778"/>
      <c r="FC1898" s="778"/>
      <c r="FD1898" s="778"/>
      <c r="FE1898" s="778"/>
      <c r="FF1898" s="778"/>
      <c r="FG1898" s="778"/>
      <c r="FH1898" s="778"/>
      <c r="FI1898" s="778"/>
      <c r="FJ1898" s="778"/>
      <c r="FK1898" s="778"/>
      <c r="FL1898" s="778"/>
      <c r="FM1898" s="778"/>
      <c r="FN1898" s="778"/>
      <c r="FO1898" s="778"/>
      <c r="FP1898" s="778"/>
      <c r="FQ1898" s="778"/>
      <c r="FR1898" s="778"/>
      <c r="FS1898" s="778"/>
      <c r="FT1898" s="778"/>
      <c r="FU1898" s="778"/>
      <c r="FV1898" s="778"/>
      <c r="FW1898" s="778"/>
      <c r="FX1898" s="778"/>
      <c r="FY1898" s="778"/>
      <c r="FZ1898" s="778"/>
      <c r="GA1898" s="778"/>
      <c r="GB1898" s="778"/>
      <c r="GC1898" s="778"/>
      <c r="GD1898" s="778"/>
      <c r="GE1898" s="778"/>
      <c r="GF1898" s="778"/>
      <c r="GG1898" s="778"/>
      <c r="GH1898" s="778"/>
      <c r="GI1898" s="778"/>
      <c r="GJ1898" s="778"/>
      <c r="GK1898" s="778"/>
      <c r="GL1898" s="778"/>
      <c r="GM1898" s="778"/>
      <c r="GN1898" s="778"/>
      <c r="GO1898" s="778"/>
      <c r="GP1898" s="778"/>
      <c r="GQ1898" s="778"/>
      <c r="GR1898" s="778"/>
      <c r="GS1898" s="778"/>
      <c r="GT1898" s="778"/>
      <c r="GU1898" s="778"/>
      <c r="GV1898" s="778"/>
      <c r="GW1898" s="778"/>
      <c r="GX1898" s="778"/>
      <c r="GY1898" s="778"/>
      <c r="GZ1898" s="778"/>
      <c r="HA1898" s="778"/>
      <c r="HB1898" s="778"/>
      <c r="HC1898" s="778"/>
      <c r="HD1898" s="778"/>
      <c r="HE1898" s="778"/>
      <c r="HF1898" s="778"/>
      <c r="HG1898" s="778"/>
      <c r="HH1898" s="778"/>
    </row>
    <row r="1899" spans="1:216" s="782" customFormat="1">
      <c r="A1899" s="779"/>
      <c r="B1899" s="780"/>
      <c r="C1899" s="780"/>
      <c r="D1899" s="780"/>
      <c r="E1899" s="780"/>
      <c r="F1899" s="780"/>
      <c r="G1899" s="780"/>
      <c r="H1899" s="780"/>
      <c r="I1899" s="780"/>
      <c r="J1899" s="780"/>
      <c r="K1899" s="780"/>
      <c r="L1899" s="780"/>
      <c r="M1899" s="780"/>
      <c r="N1899" s="780"/>
      <c r="O1899" s="780"/>
      <c r="P1899" s="780"/>
      <c r="Q1899" s="781"/>
      <c r="R1899" s="778"/>
      <c r="S1899" s="778"/>
      <c r="T1899" s="778"/>
      <c r="U1899" s="778"/>
      <c r="V1899" s="778"/>
      <c r="W1899" s="778"/>
      <c r="X1899" s="778"/>
      <c r="Y1899" s="778"/>
      <c r="Z1899" s="778"/>
      <c r="AA1899" s="778"/>
      <c r="AB1899" s="778"/>
      <c r="AC1899" s="778"/>
      <c r="AD1899" s="778"/>
      <c r="AE1899" s="778"/>
      <c r="AF1899" s="778"/>
      <c r="AG1899" s="778"/>
      <c r="AH1899" s="778"/>
      <c r="AI1899" s="778"/>
      <c r="AJ1899" s="778"/>
      <c r="AK1899" s="778"/>
      <c r="AL1899" s="778"/>
      <c r="AM1899" s="778"/>
      <c r="AN1899" s="778"/>
      <c r="AO1899" s="778"/>
      <c r="AP1899" s="778"/>
      <c r="AQ1899" s="778"/>
      <c r="AR1899" s="778"/>
      <c r="AS1899" s="778"/>
      <c r="AT1899" s="778"/>
      <c r="AU1899" s="778"/>
      <c r="AV1899" s="778"/>
      <c r="AW1899" s="778"/>
      <c r="AX1899" s="778"/>
      <c r="AY1899" s="778"/>
      <c r="AZ1899" s="778"/>
      <c r="BA1899" s="778"/>
      <c r="BB1899" s="778"/>
      <c r="BC1899" s="778"/>
      <c r="BD1899" s="778"/>
      <c r="BE1899" s="778"/>
      <c r="BF1899" s="778"/>
      <c r="BG1899" s="778"/>
      <c r="BH1899" s="778"/>
      <c r="BI1899" s="778"/>
      <c r="BJ1899" s="778"/>
      <c r="BK1899" s="778"/>
      <c r="BL1899" s="778"/>
      <c r="BM1899" s="778"/>
      <c r="BN1899" s="778"/>
      <c r="BO1899" s="778"/>
      <c r="BP1899" s="778"/>
      <c r="BQ1899" s="778"/>
      <c r="BR1899" s="778"/>
      <c r="BS1899" s="778"/>
      <c r="BT1899" s="778"/>
      <c r="BU1899" s="778"/>
      <c r="BV1899" s="778"/>
      <c r="BW1899" s="778"/>
      <c r="BX1899" s="778"/>
      <c r="BY1899" s="778"/>
      <c r="BZ1899" s="778"/>
      <c r="CA1899" s="778"/>
      <c r="CB1899" s="778"/>
      <c r="CC1899" s="778"/>
      <c r="CD1899" s="778"/>
      <c r="CE1899" s="778"/>
      <c r="CF1899" s="778"/>
      <c r="CG1899" s="778"/>
      <c r="CH1899" s="778"/>
      <c r="CI1899" s="778"/>
      <c r="CJ1899" s="778"/>
      <c r="CK1899" s="778"/>
      <c r="CL1899" s="778"/>
      <c r="CM1899" s="778"/>
      <c r="CN1899" s="778"/>
      <c r="CO1899" s="778"/>
      <c r="CP1899" s="778"/>
      <c r="CQ1899" s="778"/>
      <c r="CR1899" s="778"/>
      <c r="CS1899" s="778"/>
      <c r="CT1899" s="778"/>
      <c r="CU1899" s="778"/>
      <c r="CV1899" s="778"/>
      <c r="CW1899" s="778"/>
      <c r="CX1899" s="778"/>
      <c r="CY1899" s="778"/>
      <c r="CZ1899" s="778"/>
      <c r="DA1899" s="778"/>
      <c r="DB1899" s="778"/>
      <c r="DC1899" s="778"/>
      <c r="DD1899" s="778"/>
      <c r="DE1899" s="778"/>
      <c r="DF1899" s="778"/>
      <c r="DG1899" s="778"/>
      <c r="DH1899" s="778"/>
      <c r="DI1899" s="778"/>
      <c r="DJ1899" s="778"/>
      <c r="DK1899" s="778"/>
      <c r="DL1899" s="778"/>
      <c r="DM1899" s="778"/>
      <c r="DN1899" s="778"/>
      <c r="DO1899" s="778"/>
      <c r="DP1899" s="778"/>
      <c r="DQ1899" s="778"/>
      <c r="DR1899" s="778"/>
      <c r="DS1899" s="778"/>
      <c r="DT1899" s="778"/>
      <c r="DU1899" s="778"/>
      <c r="DV1899" s="778"/>
      <c r="DW1899" s="778"/>
      <c r="DX1899" s="778"/>
      <c r="DY1899" s="778"/>
      <c r="DZ1899" s="778"/>
      <c r="EA1899" s="778"/>
      <c r="EB1899" s="778"/>
      <c r="EC1899" s="778"/>
      <c r="ED1899" s="778"/>
      <c r="EE1899" s="778"/>
      <c r="EF1899" s="778"/>
      <c r="EG1899" s="778"/>
      <c r="EH1899" s="778"/>
      <c r="EI1899" s="778"/>
      <c r="EJ1899" s="778"/>
      <c r="EK1899" s="778"/>
      <c r="EL1899" s="778"/>
      <c r="EM1899" s="778"/>
      <c r="EN1899" s="778"/>
      <c r="EO1899" s="778"/>
      <c r="EP1899" s="778"/>
      <c r="EQ1899" s="778"/>
      <c r="ER1899" s="778"/>
      <c r="ES1899" s="778"/>
      <c r="ET1899" s="778"/>
      <c r="EU1899" s="778"/>
      <c r="EV1899" s="778"/>
      <c r="EW1899" s="778"/>
      <c r="EX1899" s="778"/>
      <c r="EY1899" s="778"/>
      <c r="EZ1899" s="778"/>
      <c r="FA1899" s="778"/>
      <c r="FB1899" s="778"/>
      <c r="FC1899" s="778"/>
      <c r="FD1899" s="778"/>
      <c r="FE1899" s="778"/>
      <c r="FF1899" s="778"/>
      <c r="FG1899" s="778"/>
      <c r="FH1899" s="778"/>
      <c r="FI1899" s="778"/>
      <c r="FJ1899" s="778"/>
      <c r="FK1899" s="778"/>
      <c r="FL1899" s="778"/>
      <c r="FM1899" s="778"/>
      <c r="FN1899" s="778"/>
      <c r="FO1899" s="778"/>
      <c r="FP1899" s="778"/>
      <c r="FQ1899" s="778"/>
      <c r="FR1899" s="778"/>
      <c r="FS1899" s="778"/>
      <c r="FT1899" s="778"/>
      <c r="FU1899" s="778"/>
      <c r="FV1899" s="778"/>
      <c r="FW1899" s="778"/>
      <c r="FX1899" s="778"/>
      <c r="FY1899" s="778"/>
      <c r="FZ1899" s="778"/>
      <c r="GA1899" s="778"/>
      <c r="GB1899" s="778"/>
      <c r="GC1899" s="778"/>
      <c r="GD1899" s="778"/>
      <c r="GE1899" s="778"/>
      <c r="GF1899" s="778"/>
      <c r="GG1899" s="778"/>
      <c r="GH1899" s="778"/>
      <c r="GI1899" s="778"/>
      <c r="GJ1899" s="778"/>
      <c r="GK1899" s="778"/>
      <c r="GL1899" s="778"/>
      <c r="GM1899" s="778"/>
      <c r="GN1899" s="778"/>
      <c r="GO1899" s="778"/>
      <c r="GP1899" s="778"/>
      <c r="GQ1899" s="778"/>
      <c r="GR1899" s="778"/>
      <c r="GS1899" s="778"/>
      <c r="GT1899" s="778"/>
      <c r="GU1899" s="778"/>
      <c r="GV1899" s="778"/>
      <c r="GW1899" s="778"/>
      <c r="GX1899" s="778"/>
      <c r="GY1899" s="778"/>
      <c r="GZ1899" s="778"/>
      <c r="HA1899" s="778"/>
      <c r="HB1899" s="778"/>
      <c r="HC1899" s="778"/>
      <c r="HD1899" s="778"/>
      <c r="HE1899" s="778"/>
      <c r="HF1899" s="778"/>
      <c r="HG1899" s="778"/>
      <c r="HH1899" s="778"/>
    </row>
    <row r="1900" spans="1:216" s="782" customFormat="1">
      <c r="A1900" s="779"/>
      <c r="B1900" s="780"/>
      <c r="C1900" s="780"/>
      <c r="D1900" s="780"/>
      <c r="E1900" s="780"/>
      <c r="F1900" s="780"/>
      <c r="G1900" s="780"/>
      <c r="H1900" s="780"/>
      <c r="I1900" s="780"/>
      <c r="J1900" s="780"/>
      <c r="K1900" s="780"/>
      <c r="L1900" s="780"/>
      <c r="M1900" s="780"/>
      <c r="N1900" s="780"/>
      <c r="O1900" s="780"/>
      <c r="P1900" s="780"/>
      <c r="Q1900" s="781"/>
      <c r="R1900" s="778"/>
      <c r="S1900" s="778"/>
      <c r="T1900" s="778"/>
      <c r="U1900" s="778"/>
      <c r="V1900" s="778"/>
      <c r="W1900" s="778"/>
      <c r="X1900" s="778"/>
      <c r="Y1900" s="778"/>
      <c r="Z1900" s="778"/>
      <c r="AA1900" s="778"/>
      <c r="AB1900" s="778"/>
      <c r="AC1900" s="778"/>
      <c r="AD1900" s="778"/>
      <c r="AE1900" s="778"/>
      <c r="AF1900" s="778"/>
      <c r="AG1900" s="778"/>
      <c r="AH1900" s="778"/>
      <c r="AI1900" s="778"/>
      <c r="AJ1900" s="778"/>
      <c r="AK1900" s="778"/>
      <c r="AL1900" s="778"/>
      <c r="AM1900" s="778"/>
      <c r="AN1900" s="778"/>
      <c r="AO1900" s="778"/>
      <c r="AP1900" s="778"/>
      <c r="AQ1900" s="778"/>
      <c r="AR1900" s="778"/>
      <c r="AS1900" s="778"/>
      <c r="AT1900" s="778"/>
      <c r="AU1900" s="778"/>
      <c r="AV1900" s="778"/>
      <c r="AW1900" s="778"/>
      <c r="AX1900" s="778"/>
      <c r="AY1900" s="778"/>
      <c r="AZ1900" s="778"/>
      <c r="BA1900" s="778"/>
      <c r="BB1900" s="778"/>
      <c r="BC1900" s="778"/>
      <c r="BD1900" s="778"/>
      <c r="BE1900" s="778"/>
      <c r="BF1900" s="778"/>
      <c r="BG1900" s="778"/>
      <c r="BH1900" s="778"/>
      <c r="BI1900" s="778"/>
      <c r="BJ1900" s="778"/>
      <c r="BK1900" s="778"/>
      <c r="BL1900" s="778"/>
      <c r="BM1900" s="778"/>
      <c r="BN1900" s="778"/>
      <c r="BO1900" s="778"/>
      <c r="BP1900" s="778"/>
      <c r="BQ1900" s="778"/>
      <c r="BR1900" s="778"/>
      <c r="BS1900" s="778"/>
      <c r="BT1900" s="778"/>
      <c r="BU1900" s="778"/>
      <c r="BV1900" s="778"/>
      <c r="BW1900" s="778"/>
      <c r="BX1900" s="778"/>
      <c r="BY1900" s="778"/>
      <c r="BZ1900" s="778"/>
      <c r="CA1900" s="778"/>
      <c r="CB1900" s="778"/>
      <c r="CC1900" s="778"/>
      <c r="CD1900" s="778"/>
      <c r="CE1900" s="778"/>
      <c r="CF1900" s="778"/>
      <c r="CG1900" s="778"/>
      <c r="CH1900" s="778"/>
      <c r="CI1900" s="778"/>
      <c r="CJ1900" s="778"/>
      <c r="CK1900" s="778"/>
      <c r="CL1900" s="778"/>
      <c r="CM1900" s="778"/>
      <c r="CN1900" s="778"/>
      <c r="CO1900" s="778"/>
      <c r="CP1900" s="778"/>
      <c r="CQ1900" s="778"/>
      <c r="CR1900" s="778"/>
      <c r="CS1900" s="778"/>
      <c r="CT1900" s="778"/>
      <c r="CU1900" s="778"/>
      <c r="CV1900" s="778"/>
      <c r="CW1900" s="778"/>
      <c r="CX1900" s="778"/>
      <c r="CY1900" s="778"/>
      <c r="CZ1900" s="778"/>
      <c r="DA1900" s="778"/>
      <c r="DB1900" s="778"/>
      <c r="DC1900" s="778"/>
      <c r="DD1900" s="778"/>
      <c r="DE1900" s="778"/>
      <c r="DF1900" s="778"/>
      <c r="DG1900" s="778"/>
      <c r="DH1900" s="778"/>
      <c r="DI1900" s="778"/>
      <c r="DJ1900" s="778"/>
      <c r="DK1900" s="778"/>
      <c r="DL1900" s="778"/>
      <c r="DM1900" s="778"/>
      <c r="DN1900" s="778"/>
      <c r="DO1900" s="778"/>
      <c r="DP1900" s="778"/>
      <c r="DQ1900" s="778"/>
      <c r="DR1900" s="778"/>
      <c r="DS1900" s="778"/>
      <c r="DT1900" s="778"/>
      <c r="DU1900" s="778"/>
      <c r="DV1900" s="778"/>
      <c r="DW1900" s="778"/>
      <c r="DX1900" s="778"/>
      <c r="DY1900" s="778"/>
      <c r="DZ1900" s="778"/>
      <c r="EA1900" s="778"/>
      <c r="EB1900" s="778"/>
      <c r="EC1900" s="778"/>
      <c r="ED1900" s="778"/>
      <c r="EE1900" s="778"/>
      <c r="EF1900" s="778"/>
      <c r="EG1900" s="778"/>
      <c r="EH1900" s="778"/>
      <c r="EI1900" s="778"/>
      <c r="EJ1900" s="778"/>
      <c r="EK1900" s="778"/>
      <c r="EL1900" s="778"/>
      <c r="EM1900" s="778"/>
      <c r="EN1900" s="778"/>
      <c r="EO1900" s="778"/>
      <c r="EP1900" s="778"/>
      <c r="EQ1900" s="778"/>
      <c r="ER1900" s="778"/>
      <c r="ES1900" s="778"/>
      <c r="ET1900" s="778"/>
      <c r="EU1900" s="778"/>
      <c r="EV1900" s="778"/>
      <c r="EW1900" s="778"/>
      <c r="EX1900" s="778"/>
      <c r="EY1900" s="778"/>
      <c r="EZ1900" s="778"/>
      <c r="FA1900" s="778"/>
      <c r="FB1900" s="778"/>
      <c r="FC1900" s="778"/>
      <c r="FD1900" s="778"/>
      <c r="FE1900" s="778"/>
      <c r="FF1900" s="778"/>
      <c r="FG1900" s="778"/>
      <c r="FH1900" s="778"/>
      <c r="FI1900" s="778"/>
      <c r="FJ1900" s="778"/>
      <c r="FK1900" s="778"/>
      <c r="FL1900" s="778"/>
      <c r="FM1900" s="778"/>
      <c r="FN1900" s="778"/>
      <c r="FO1900" s="778"/>
      <c r="FP1900" s="778"/>
      <c r="FQ1900" s="778"/>
      <c r="FR1900" s="778"/>
      <c r="FS1900" s="778"/>
      <c r="FT1900" s="778"/>
      <c r="FU1900" s="778"/>
      <c r="FV1900" s="778"/>
      <c r="FW1900" s="778"/>
      <c r="FX1900" s="778"/>
      <c r="FY1900" s="778"/>
      <c r="FZ1900" s="778"/>
      <c r="GA1900" s="778"/>
      <c r="GB1900" s="778"/>
      <c r="GC1900" s="778"/>
      <c r="GD1900" s="778"/>
      <c r="GE1900" s="778"/>
      <c r="GF1900" s="778"/>
      <c r="GG1900" s="778"/>
      <c r="GH1900" s="778"/>
      <c r="GI1900" s="778"/>
      <c r="GJ1900" s="778"/>
      <c r="GK1900" s="778"/>
      <c r="GL1900" s="778"/>
      <c r="GM1900" s="778"/>
      <c r="GN1900" s="778"/>
      <c r="GO1900" s="778"/>
      <c r="GP1900" s="778"/>
      <c r="GQ1900" s="778"/>
      <c r="GR1900" s="778"/>
      <c r="GS1900" s="778"/>
      <c r="GT1900" s="778"/>
      <c r="GU1900" s="778"/>
      <c r="GV1900" s="778"/>
      <c r="GW1900" s="778"/>
      <c r="GX1900" s="778"/>
      <c r="GY1900" s="778"/>
      <c r="GZ1900" s="778"/>
      <c r="HA1900" s="778"/>
      <c r="HB1900" s="778"/>
      <c r="HC1900" s="778"/>
      <c r="HD1900" s="778"/>
      <c r="HE1900" s="778"/>
      <c r="HF1900" s="778"/>
      <c r="HG1900" s="778"/>
      <c r="HH1900" s="778"/>
    </row>
    <row r="1901" spans="1:216" s="782" customFormat="1">
      <c r="A1901" s="779"/>
      <c r="B1901" s="780"/>
      <c r="C1901" s="780"/>
      <c r="D1901" s="780"/>
      <c r="E1901" s="780"/>
      <c r="F1901" s="780"/>
      <c r="G1901" s="780"/>
      <c r="H1901" s="780"/>
      <c r="I1901" s="780"/>
      <c r="J1901" s="780"/>
      <c r="K1901" s="780"/>
      <c r="L1901" s="780"/>
      <c r="M1901" s="780"/>
      <c r="N1901" s="780"/>
      <c r="O1901" s="780"/>
      <c r="P1901" s="780"/>
      <c r="Q1901" s="781"/>
      <c r="R1901" s="778"/>
      <c r="S1901" s="778"/>
      <c r="T1901" s="778"/>
      <c r="U1901" s="778"/>
      <c r="V1901" s="778"/>
      <c r="W1901" s="778"/>
      <c r="X1901" s="778"/>
      <c r="Y1901" s="778"/>
      <c r="Z1901" s="778"/>
      <c r="AA1901" s="778"/>
      <c r="AB1901" s="778"/>
      <c r="AC1901" s="778"/>
      <c r="AD1901" s="778"/>
      <c r="AE1901" s="778"/>
      <c r="AF1901" s="778"/>
      <c r="AG1901" s="778"/>
      <c r="AH1901" s="778"/>
      <c r="AI1901" s="778"/>
      <c r="AJ1901" s="778"/>
      <c r="AK1901" s="778"/>
      <c r="AL1901" s="778"/>
      <c r="AM1901" s="778"/>
      <c r="AN1901" s="778"/>
      <c r="AO1901" s="778"/>
      <c r="AP1901" s="778"/>
      <c r="AQ1901" s="778"/>
      <c r="AR1901" s="778"/>
      <c r="AS1901" s="778"/>
      <c r="AT1901" s="778"/>
      <c r="AU1901" s="778"/>
      <c r="AV1901" s="778"/>
      <c r="AW1901" s="778"/>
      <c r="AX1901" s="778"/>
      <c r="AY1901" s="778"/>
      <c r="AZ1901" s="778"/>
      <c r="BA1901" s="778"/>
      <c r="BB1901" s="778"/>
      <c r="BC1901" s="778"/>
      <c r="BD1901" s="778"/>
      <c r="BE1901" s="778"/>
      <c r="BF1901" s="778"/>
      <c r="BG1901" s="778"/>
      <c r="BH1901" s="778"/>
      <c r="BI1901" s="778"/>
      <c r="BJ1901" s="778"/>
      <c r="BK1901" s="778"/>
      <c r="BL1901" s="778"/>
      <c r="BM1901" s="778"/>
      <c r="BN1901" s="778"/>
      <c r="BO1901" s="778"/>
      <c r="BP1901" s="778"/>
      <c r="BQ1901" s="778"/>
      <c r="BR1901" s="778"/>
      <c r="BS1901" s="778"/>
      <c r="BT1901" s="778"/>
      <c r="BU1901" s="778"/>
      <c r="BV1901" s="778"/>
      <c r="BW1901" s="778"/>
      <c r="BX1901" s="778"/>
      <c r="BY1901" s="778"/>
      <c r="BZ1901" s="778"/>
      <c r="CA1901" s="778"/>
      <c r="CB1901" s="778"/>
      <c r="CC1901" s="778"/>
      <c r="CD1901" s="778"/>
      <c r="CE1901" s="778"/>
      <c r="CF1901" s="778"/>
      <c r="CG1901" s="778"/>
      <c r="CH1901" s="778"/>
      <c r="CI1901" s="778"/>
      <c r="CJ1901" s="778"/>
      <c r="CK1901" s="778"/>
      <c r="CL1901" s="778"/>
      <c r="CM1901" s="778"/>
      <c r="CN1901" s="778"/>
      <c r="CO1901" s="778"/>
      <c r="CP1901" s="778"/>
      <c r="CQ1901" s="778"/>
      <c r="CR1901" s="778"/>
      <c r="CS1901" s="778"/>
      <c r="CT1901" s="778"/>
      <c r="CU1901" s="778"/>
      <c r="CV1901" s="778"/>
      <c r="CW1901" s="778"/>
      <c r="CX1901" s="778"/>
      <c r="CY1901" s="778"/>
      <c r="CZ1901" s="778"/>
      <c r="DA1901" s="778"/>
      <c r="DB1901" s="778"/>
      <c r="DC1901" s="778"/>
      <c r="DD1901" s="778"/>
      <c r="DE1901" s="778"/>
      <c r="DF1901" s="778"/>
      <c r="DG1901" s="778"/>
      <c r="DH1901" s="778"/>
      <c r="DI1901" s="778"/>
      <c r="DJ1901" s="778"/>
      <c r="DK1901" s="778"/>
      <c r="DL1901" s="778"/>
      <c r="DM1901" s="778"/>
      <c r="DN1901" s="778"/>
      <c r="DO1901" s="778"/>
      <c r="DP1901" s="778"/>
      <c r="DQ1901" s="778"/>
      <c r="DR1901" s="778"/>
      <c r="DS1901" s="778"/>
      <c r="DT1901" s="778"/>
      <c r="DU1901" s="778"/>
      <c r="DV1901" s="778"/>
      <c r="DW1901" s="778"/>
      <c r="DX1901" s="778"/>
      <c r="DY1901" s="778"/>
      <c r="DZ1901" s="778"/>
      <c r="EA1901" s="778"/>
      <c r="EB1901" s="778"/>
      <c r="EC1901" s="778"/>
      <c r="ED1901" s="778"/>
      <c r="EE1901" s="778"/>
      <c r="EF1901" s="778"/>
      <c r="EG1901" s="778"/>
      <c r="EH1901" s="778"/>
      <c r="EI1901" s="778"/>
      <c r="EJ1901" s="778"/>
      <c r="EK1901" s="778"/>
      <c r="EL1901" s="778"/>
      <c r="EM1901" s="778"/>
      <c r="EN1901" s="778"/>
      <c r="EO1901" s="778"/>
      <c r="EP1901" s="778"/>
      <c r="EQ1901" s="778"/>
      <c r="ER1901" s="778"/>
      <c r="ES1901" s="778"/>
      <c r="ET1901" s="778"/>
      <c r="EU1901" s="778"/>
      <c r="EV1901" s="778"/>
      <c r="EW1901" s="778"/>
      <c r="EX1901" s="778"/>
      <c r="EY1901" s="778"/>
      <c r="EZ1901" s="778"/>
      <c r="FA1901" s="778"/>
      <c r="FB1901" s="778"/>
      <c r="FC1901" s="778"/>
      <c r="FD1901" s="778"/>
      <c r="FE1901" s="778"/>
      <c r="FF1901" s="778"/>
      <c r="FG1901" s="778"/>
      <c r="FH1901" s="778"/>
      <c r="FI1901" s="778"/>
      <c r="FJ1901" s="778"/>
      <c r="FK1901" s="778"/>
      <c r="FL1901" s="778"/>
      <c r="FM1901" s="778"/>
      <c r="FN1901" s="778"/>
      <c r="FO1901" s="778"/>
      <c r="FP1901" s="778"/>
      <c r="FQ1901" s="778"/>
      <c r="FR1901" s="778"/>
      <c r="FS1901" s="778"/>
      <c r="FT1901" s="778"/>
      <c r="FU1901" s="778"/>
      <c r="FV1901" s="778"/>
      <c r="FW1901" s="778"/>
      <c r="FX1901" s="778"/>
      <c r="FY1901" s="778"/>
      <c r="FZ1901" s="778"/>
      <c r="GA1901" s="778"/>
      <c r="GB1901" s="778"/>
      <c r="GC1901" s="778"/>
      <c r="GD1901" s="778"/>
      <c r="GE1901" s="778"/>
      <c r="GF1901" s="778"/>
      <c r="GG1901" s="778"/>
      <c r="GH1901" s="778"/>
      <c r="GI1901" s="778"/>
      <c r="GJ1901" s="778"/>
      <c r="GK1901" s="778"/>
      <c r="GL1901" s="778"/>
      <c r="GM1901" s="778"/>
      <c r="GN1901" s="778"/>
      <c r="GO1901" s="778"/>
      <c r="GP1901" s="778"/>
      <c r="GQ1901" s="778"/>
      <c r="GR1901" s="778"/>
      <c r="GS1901" s="778"/>
      <c r="GT1901" s="778"/>
      <c r="GU1901" s="778"/>
      <c r="GV1901" s="778"/>
      <c r="GW1901" s="778"/>
      <c r="GX1901" s="778"/>
      <c r="GY1901" s="778"/>
      <c r="GZ1901" s="778"/>
      <c r="HA1901" s="778"/>
      <c r="HB1901" s="778"/>
      <c r="HC1901" s="778"/>
      <c r="HD1901" s="778"/>
      <c r="HE1901" s="778"/>
      <c r="HF1901" s="778"/>
      <c r="HG1901" s="778"/>
      <c r="HH1901" s="778"/>
    </row>
    <row r="1902" spans="1:216" s="782" customFormat="1">
      <c r="A1902" s="779"/>
      <c r="B1902" s="780"/>
      <c r="C1902" s="780"/>
      <c r="D1902" s="780"/>
      <c r="E1902" s="780"/>
      <c r="F1902" s="780"/>
      <c r="G1902" s="780"/>
      <c r="H1902" s="780"/>
      <c r="I1902" s="780"/>
      <c r="J1902" s="780"/>
      <c r="K1902" s="780"/>
      <c r="L1902" s="780"/>
      <c r="M1902" s="780"/>
      <c r="N1902" s="780"/>
      <c r="O1902" s="780"/>
      <c r="P1902" s="780"/>
      <c r="Q1902" s="781"/>
      <c r="R1902" s="778"/>
      <c r="S1902" s="778"/>
      <c r="T1902" s="778"/>
      <c r="U1902" s="778"/>
      <c r="V1902" s="778"/>
      <c r="W1902" s="778"/>
      <c r="X1902" s="778"/>
      <c r="Y1902" s="778"/>
      <c r="Z1902" s="778"/>
      <c r="AA1902" s="778"/>
      <c r="AB1902" s="778"/>
      <c r="AC1902" s="778"/>
      <c r="AD1902" s="778"/>
      <c r="AE1902" s="778"/>
      <c r="AF1902" s="778"/>
      <c r="AG1902" s="778"/>
      <c r="AH1902" s="778"/>
      <c r="AI1902" s="778"/>
      <c r="AJ1902" s="778"/>
      <c r="AK1902" s="778"/>
      <c r="AL1902" s="778"/>
      <c r="AM1902" s="778"/>
      <c r="AN1902" s="778"/>
      <c r="AO1902" s="778"/>
      <c r="AP1902" s="778"/>
      <c r="AQ1902" s="778"/>
      <c r="AR1902" s="778"/>
      <c r="AS1902" s="778"/>
      <c r="AT1902" s="778"/>
      <c r="AU1902" s="778"/>
      <c r="AV1902" s="778"/>
      <c r="AW1902" s="778"/>
      <c r="AX1902" s="778"/>
      <c r="AY1902" s="778"/>
      <c r="AZ1902" s="778"/>
      <c r="BA1902" s="778"/>
      <c r="BB1902" s="778"/>
      <c r="BC1902" s="778"/>
      <c r="BD1902" s="778"/>
      <c r="BE1902" s="778"/>
      <c r="BF1902" s="778"/>
      <c r="BG1902" s="778"/>
      <c r="BH1902" s="778"/>
      <c r="BI1902" s="778"/>
      <c r="BJ1902" s="778"/>
      <c r="BK1902" s="778"/>
      <c r="BL1902" s="778"/>
      <c r="BM1902" s="778"/>
      <c r="BN1902" s="778"/>
      <c r="BO1902" s="778"/>
      <c r="BP1902" s="778"/>
      <c r="BQ1902" s="778"/>
      <c r="BR1902" s="778"/>
      <c r="BS1902" s="778"/>
      <c r="BT1902" s="778"/>
      <c r="BU1902" s="778"/>
      <c r="BV1902" s="778"/>
      <c r="BW1902" s="778"/>
      <c r="BX1902" s="778"/>
      <c r="BY1902" s="778"/>
      <c r="BZ1902" s="778"/>
      <c r="CA1902" s="778"/>
      <c r="CB1902" s="778"/>
      <c r="CC1902" s="778"/>
      <c r="CD1902" s="778"/>
      <c r="CE1902" s="778"/>
      <c r="CF1902" s="778"/>
      <c r="CG1902" s="778"/>
      <c r="CH1902" s="778"/>
      <c r="CI1902" s="778"/>
      <c r="CJ1902" s="778"/>
      <c r="CK1902" s="778"/>
      <c r="CL1902" s="778"/>
      <c r="CM1902" s="778"/>
      <c r="CN1902" s="778"/>
      <c r="CO1902" s="778"/>
      <c r="CP1902" s="778"/>
      <c r="CQ1902" s="778"/>
      <c r="CR1902" s="778"/>
      <c r="CS1902" s="778"/>
      <c r="CT1902" s="778"/>
      <c r="CU1902" s="778"/>
      <c r="CV1902" s="778"/>
      <c r="CW1902" s="778"/>
      <c r="CX1902" s="778"/>
      <c r="CY1902" s="778"/>
      <c r="CZ1902" s="778"/>
      <c r="DA1902" s="778"/>
      <c r="DB1902" s="778"/>
      <c r="DC1902" s="778"/>
      <c r="DD1902" s="778"/>
      <c r="DE1902" s="778"/>
      <c r="DF1902" s="778"/>
      <c r="DG1902" s="778"/>
      <c r="DH1902" s="778"/>
      <c r="DI1902" s="778"/>
      <c r="DJ1902" s="778"/>
      <c r="DK1902" s="778"/>
      <c r="DL1902" s="778"/>
      <c r="DM1902" s="778"/>
      <c r="DN1902" s="778"/>
      <c r="DO1902" s="778"/>
      <c r="DP1902" s="778"/>
      <c r="DQ1902" s="778"/>
      <c r="DR1902" s="778"/>
      <c r="DS1902" s="778"/>
      <c r="DT1902" s="778"/>
      <c r="DU1902" s="778"/>
      <c r="DV1902" s="778"/>
      <c r="DW1902" s="778"/>
      <c r="DX1902" s="778"/>
      <c r="DY1902" s="778"/>
      <c r="DZ1902" s="778"/>
      <c r="EA1902" s="778"/>
      <c r="EB1902" s="778"/>
      <c r="EC1902" s="778"/>
      <c r="ED1902" s="778"/>
      <c r="EE1902" s="778"/>
      <c r="EF1902" s="778"/>
      <c r="EG1902" s="778"/>
      <c r="EH1902" s="778"/>
      <c r="EI1902" s="778"/>
      <c r="EJ1902" s="778"/>
      <c r="EK1902" s="778"/>
      <c r="EL1902" s="778"/>
      <c r="EM1902" s="778"/>
      <c r="EN1902" s="778"/>
      <c r="EO1902" s="778"/>
      <c r="EP1902" s="778"/>
      <c r="EQ1902" s="778"/>
      <c r="ER1902" s="778"/>
      <c r="ES1902" s="778"/>
      <c r="ET1902" s="778"/>
      <c r="EU1902" s="778"/>
      <c r="EV1902" s="778"/>
      <c r="EW1902" s="778"/>
      <c r="EX1902" s="778"/>
      <c r="EY1902" s="778"/>
      <c r="EZ1902" s="778"/>
      <c r="FA1902" s="778"/>
      <c r="FB1902" s="778"/>
      <c r="FC1902" s="778"/>
      <c r="FD1902" s="778"/>
      <c r="FE1902" s="778"/>
      <c r="FF1902" s="778"/>
      <c r="FG1902" s="778"/>
      <c r="FH1902" s="778"/>
      <c r="FI1902" s="778"/>
      <c r="FJ1902" s="778"/>
      <c r="FK1902" s="778"/>
      <c r="FL1902" s="778"/>
      <c r="FM1902" s="778"/>
      <c r="FN1902" s="778"/>
      <c r="FO1902" s="778"/>
      <c r="FP1902" s="778"/>
      <c r="FQ1902" s="778"/>
      <c r="FR1902" s="778"/>
      <c r="FS1902" s="778"/>
      <c r="FT1902" s="778"/>
      <c r="FU1902" s="778"/>
      <c r="FV1902" s="778"/>
      <c r="FW1902" s="778"/>
      <c r="FX1902" s="778"/>
      <c r="FY1902" s="778"/>
      <c r="FZ1902" s="778"/>
      <c r="GA1902" s="778"/>
      <c r="GB1902" s="778"/>
      <c r="GC1902" s="778"/>
      <c r="GD1902" s="778"/>
      <c r="GE1902" s="778"/>
      <c r="GF1902" s="778"/>
      <c r="GG1902" s="778"/>
      <c r="GH1902" s="778"/>
      <c r="GI1902" s="778"/>
      <c r="GJ1902" s="778"/>
      <c r="GK1902" s="778"/>
      <c r="GL1902" s="778"/>
      <c r="GM1902" s="778"/>
      <c r="GN1902" s="778"/>
      <c r="GO1902" s="778"/>
      <c r="GP1902" s="778"/>
      <c r="GQ1902" s="778"/>
      <c r="GR1902" s="778"/>
      <c r="GS1902" s="778"/>
      <c r="GT1902" s="778"/>
      <c r="GU1902" s="778"/>
      <c r="GV1902" s="778"/>
      <c r="GW1902" s="778"/>
      <c r="GX1902" s="778"/>
      <c r="GY1902" s="778"/>
      <c r="GZ1902" s="778"/>
      <c r="HA1902" s="778"/>
      <c r="HB1902" s="778"/>
      <c r="HC1902" s="778"/>
      <c r="HD1902" s="778"/>
      <c r="HE1902" s="778"/>
      <c r="HF1902" s="778"/>
      <c r="HG1902" s="778"/>
      <c r="HH1902" s="778"/>
    </row>
    <row r="1903" spans="1:216" s="782" customFormat="1">
      <c r="A1903" s="779"/>
      <c r="B1903" s="780"/>
      <c r="C1903" s="780"/>
      <c r="D1903" s="780"/>
      <c r="E1903" s="780"/>
      <c r="F1903" s="780"/>
      <c r="G1903" s="780"/>
      <c r="H1903" s="780"/>
      <c r="I1903" s="780"/>
      <c r="J1903" s="780"/>
      <c r="K1903" s="780"/>
      <c r="L1903" s="780"/>
      <c r="M1903" s="780"/>
      <c r="N1903" s="780"/>
      <c r="O1903" s="780"/>
      <c r="P1903" s="780"/>
      <c r="Q1903" s="781"/>
      <c r="R1903" s="778"/>
      <c r="S1903" s="778"/>
      <c r="T1903" s="778"/>
      <c r="U1903" s="778"/>
      <c r="V1903" s="778"/>
      <c r="W1903" s="778"/>
      <c r="X1903" s="778"/>
      <c r="Y1903" s="778"/>
      <c r="Z1903" s="778"/>
      <c r="AA1903" s="778"/>
      <c r="AB1903" s="778"/>
      <c r="AC1903" s="778"/>
      <c r="AD1903" s="778"/>
      <c r="AE1903" s="778"/>
      <c r="AF1903" s="778"/>
      <c r="AG1903" s="778"/>
      <c r="AH1903" s="778"/>
      <c r="AI1903" s="778"/>
      <c r="AJ1903" s="778"/>
      <c r="AK1903" s="778"/>
      <c r="AL1903" s="778"/>
      <c r="AM1903" s="778"/>
      <c r="AN1903" s="778"/>
      <c r="AO1903" s="778"/>
      <c r="AP1903" s="778"/>
      <c r="AQ1903" s="778"/>
      <c r="AR1903" s="778"/>
      <c r="AS1903" s="778"/>
      <c r="AT1903" s="778"/>
      <c r="AU1903" s="778"/>
      <c r="AV1903" s="778"/>
      <c r="AW1903" s="778"/>
      <c r="AX1903" s="778"/>
      <c r="AY1903" s="778"/>
      <c r="AZ1903" s="778"/>
      <c r="BA1903" s="778"/>
      <c r="BB1903" s="778"/>
      <c r="BC1903" s="778"/>
      <c r="BD1903" s="778"/>
      <c r="BE1903" s="778"/>
      <c r="BF1903" s="778"/>
      <c r="BG1903" s="778"/>
      <c r="BH1903" s="778"/>
      <c r="BI1903" s="778"/>
      <c r="BJ1903" s="778"/>
      <c r="BK1903" s="778"/>
      <c r="BL1903" s="778"/>
      <c r="BM1903" s="778"/>
      <c r="BN1903" s="778"/>
      <c r="BO1903" s="778"/>
      <c r="BP1903" s="778"/>
      <c r="BQ1903" s="778"/>
      <c r="BR1903" s="778"/>
      <c r="BS1903" s="778"/>
      <c r="BT1903" s="778"/>
      <c r="BU1903" s="778"/>
      <c r="BV1903" s="778"/>
      <c r="BW1903" s="778"/>
      <c r="BX1903" s="778"/>
      <c r="BY1903" s="778"/>
      <c r="BZ1903" s="778"/>
      <c r="CA1903" s="778"/>
      <c r="CB1903" s="778"/>
      <c r="CC1903" s="778"/>
      <c r="CD1903" s="778"/>
      <c r="CE1903" s="778"/>
      <c r="CF1903" s="778"/>
      <c r="CG1903" s="778"/>
      <c r="CH1903" s="778"/>
      <c r="CI1903" s="778"/>
      <c r="CJ1903" s="778"/>
      <c r="CK1903" s="778"/>
      <c r="CL1903" s="778"/>
      <c r="CM1903" s="778"/>
      <c r="CN1903" s="778"/>
      <c r="CO1903" s="778"/>
      <c r="CP1903" s="778"/>
      <c r="CQ1903" s="778"/>
      <c r="CR1903" s="778"/>
      <c r="CS1903" s="778"/>
      <c r="CT1903" s="778"/>
      <c r="CU1903" s="778"/>
      <c r="CV1903" s="778"/>
      <c r="CW1903" s="778"/>
      <c r="CX1903" s="778"/>
      <c r="CY1903" s="778"/>
      <c r="CZ1903" s="778"/>
      <c r="DA1903" s="778"/>
      <c r="DB1903" s="778"/>
      <c r="DC1903" s="778"/>
      <c r="DD1903" s="778"/>
      <c r="DE1903" s="778"/>
      <c r="DF1903" s="778"/>
      <c r="DG1903" s="778"/>
      <c r="DH1903" s="778"/>
      <c r="DI1903" s="778"/>
      <c r="DJ1903" s="778"/>
      <c r="DK1903" s="778"/>
      <c r="DL1903" s="778"/>
      <c r="DM1903" s="778"/>
      <c r="DN1903" s="778"/>
      <c r="DO1903" s="778"/>
      <c r="DP1903" s="778"/>
      <c r="DQ1903" s="778"/>
      <c r="DR1903" s="778"/>
      <c r="DS1903" s="778"/>
      <c r="DT1903" s="778"/>
      <c r="DU1903" s="778"/>
      <c r="DV1903" s="778"/>
      <c r="DW1903" s="778"/>
      <c r="DX1903" s="778"/>
      <c r="DY1903" s="778"/>
      <c r="DZ1903" s="778"/>
      <c r="EA1903" s="778"/>
      <c r="EB1903" s="778"/>
      <c r="EC1903" s="778"/>
      <c r="ED1903" s="778"/>
      <c r="EE1903" s="778"/>
      <c r="EF1903" s="778"/>
      <c r="EG1903" s="778"/>
      <c r="EH1903" s="778"/>
      <c r="EI1903" s="778"/>
      <c r="EJ1903" s="778"/>
      <c r="EK1903" s="778"/>
      <c r="EL1903" s="778"/>
      <c r="EM1903" s="778"/>
      <c r="EN1903" s="778"/>
      <c r="EO1903" s="778"/>
      <c r="EP1903" s="778"/>
      <c r="EQ1903" s="778"/>
      <c r="ER1903" s="778"/>
      <c r="ES1903" s="778"/>
      <c r="ET1903" s="778"/>
      <c r="EU1903" s="778"/>
      <c r="EV1903" s="778"/>
      <c r="EW1903" s="778"/>
      <c r="EX1903" s="778"/>
      <c r="EY1903" s="778"/>
      <c r="EZ1903" s="778"/>
      <c r="FA1903" s="778"/>
      <c r="FB1903" s="778"/>
      <c r="FC1903" s="778"/>
      <c r="FD1903" s="778"/>
      <c r="FE1903" s="778"/>
      <c r="FF1903" s="778"/>
      <c r="FG1903" s="778"/>
      <c r="FH1903" s="778"/>
      <c r="FI1903" s="778"/>
      <c r="FJ1903" s="778"/>
      <c r="FK1903" s="778"/>
      <c r="FL1903" s="778"/>
      <c r="FM1903" s="778"/>
      <c r="FN1903" s="778"/>
      <c r="FO1903" s="778"/>
      <c r="FP1903" s="778"/>
      <c r="FQ1903" s="778"/>
      <c r="FR1903" s="778"/>
      <c r="FS1903" s="778"/>
      <c r="FT1903" s="778"/>
      <c r="FU1903" s="778"/>
      <c r="FV1903" s="778"/>
      <c r="FW1903" s="778"/>
      <c r="FX1903" s="778"/>
      <c r="FY1903" s="778"/>
      <c r="FZ1903" s="778"/>
      <c r="GA1903" s="778"/>
      <c r="GB1903" s="778"/>
      <c r="GC1903" s="778"/>
      <c r="GD1903" s="778"/>
      <c r="GE1903" s="778"/>
      <c r="GF1903" s="778"/>
      <c r="GG1903" s="778"/>
      <c r="GH1903" s="778"/>
      <c r="GI1903" s="778"/>
      <c r="GJ1903" s="778"/>
      <c r="GK1903" s="778"/>
      <c r="GL1903" s="778"/>
      <c r="GM1903" s="778"/>
      <c r="GN1903" s="778"/>
      <c r="GO1903" s="778"/>
      <c r="GP1903" s="778"/>
      <c r="GQ1903" s="778"/>
      <c r="GR1903" s="778"/>
      <c r="GS1903" s="778"/>
      <c r="GT1903" s="778"/>
      <c r="GU1903" s="778"/>
      <c r="GV1903" s="778"/>
      <c r="GW1903" s="778"/>
      <c r="GX1903" s="778"/>
      <c r="GY1903" s="778"/>
      <c r="GZ1903" s="778"/>
      <c r="HA1903" s="778"/>
      <c r="HB1903" s="778"/>
      <c r="HC1903" s="778"/>
      <c r="HD1903" s="778"/>
      <c r="HE1903" s="778"/>
      <c r="HF1903" s="778"/>
      <c r="HG1903" s="778"/>
      <c r="HH1903" s="778"/>
    </row>
    <row r="1904" spans="1:216" s="782" customFormat="1">
      <c r="A1904" s="779"/>
      <c r="B1904" s="780"/>
      <c r="C1904" s="780"/>
      <c r="D1904" s="780"/>
      <c r="E1904" s="780"/>
      <c r="F1904" s="780"/>
      <c r="G1904" s="780"/>
      <c r="H1904" s="780"/>
      <c r="I1904" s="780"/>
      <c r="J1904" s="780"/>
      <c r="K1904" s="780"/>
      <c r="L1904" s="780"/>
      <c r="M1904" s="780"/>
      <c r="N1904" s="780"/>
      <c r="O1904" s="780"/>
      <c r="P1904" s="780"/>
      <c r="Q1904" s="781"/>
      <c r="R1904" s="778"/>
      <c r="S1904" s="778"/>
      <c r="T1904" s="778"/>
      <c r="U1904" s="778"/>
      <c r="V1904" s="778"/>
      <c r="W1904" s="778"/>
      <c r="X1904" s="778"/>
      <c r="Y1904" s="778"/>
      <c r="Z1904" s="778"/>
      <c r="AA1904" s="778"/>
      <c r="AB1904" s="778"/>
      <c r="AC1904" s="778"/>
      <c r="AD1904" s="778"/>
      <c r="AE1904" s="778"/>
      <c r="AF1904" s="778"/>
      <c r="AG1904" s="778"/>
      <c r="AH1904" s="778"/>
      <c r="AI1904" s="778"/>
      <c r="AJ1904" s="778"/>
      <c r="AK1904" s="778"/>
      <c r="AL1904" s="778"/>
      <c r="AM1904" s="778"/>
      <c r="AN1904" s="778"/>
      <c r="AO1904" s="778"/>
      <c r="AP1904" s="778"/>
      <c r="AQ1904" s="778"/>
      <c r="AR1904" s="778"/>
      <c r="AS1904" s="778"/>
      <c r="AT1904" s="778"/>
      <c r="AU1904" s="778"/>
      <c r="AV1904" s="778"/>
      <c r="AW1904" s="778"/>
      <c r="AX1904" s="778"/>
      <c r="AY1904" s="778"/>
      <c r="AZ1904" s="778"/>
      <c r="BA1904" s="778"/>
      <c r="BB1904" s="778"/>
      <c r="BC1904" s="778"/>
      <c r="BD1904" s="778"/>
      <c r="BE1904" s="778"/>
      <c r="BF1904" s="778"/>
      <c r="BG1904" s="778"/>
      <c r="BH1904" s="778"/>
      <c r="BI1904" s="778"/>
      <c r="BJ1904" s="778"/>
      <c r="BK1904" s="778"/>
      <c r="BL1904" s="778"/>
      <c r="BM1904" s="778"/>
      <c r="BN1904" s="778"/>
      <c r="BO1904" s="778"/>
      <c r="BP1904" s="778"/>
      <c r="BQ1904" s="778"/>
      <c r="BR1904" s="778"/>
      <c r="BS1904" s="778"/>
      <c r="BT1904" s="778"/>
      <c r="BU1904" s="778"/>
      <c r="BV1904" s="778"/>
      <c r="BW1904" s="778"/>
      <c r="BX1904" s="778"/>
      <c r="BY1904" s="778"/>
      <c r="BZ1904" s="778"/>
      <c r="CA1904" s="778"/>
      <c r="CB1904" s="778"/>
      <c r="CC1904" s="778"/>
      <c r="CD1904" s="778"/>
      <c r="CE1904" s="778"/>
      <c r="CF1904" s="778"/>
      <c r="CG1904" s="778"/>
      <c r="CH1904" s="778"/>
      <c r="CI1904" s="778"/>
      <c r="CJ1904" s="778"/>
      <c r="CK1904" s="778"/>
      <c r="CL1904" s="778"/>
      <c r="CM1904" s="778"/>
      <c r="CN1904" s="778"/>
      <c r="CO1904" s="778"/>
      <c r="CP1904" s="778"/>
      <c r="CQ1904" s="778"/>
      <c r="CR1904" s="778"/>
      <c r="CS1904" s="778"/>
      <c r="CT1904" s="778"/>
      <c r="CU1904" s="778"/>
      <c r="CV1904" s="778"/>
      <c r="CW1904" s="778"/>
      <c r="CX1904" s="778"/>
      <c r="CY1904" s="778"/>
      <c r="CZ1904" s="778"/>
      <c r="DA1904" s="778"/>
      <c r="DB1904" s="778"/>
      <c r="DC1904" s="778"/>
      <c r="DD1904" s="778"/>
      <c r="DE1904" s="778"/>
      <c r="DF1904" s="778"/>
      <c r="DG1904" s="778"/>
      <c r="DH1904" s="778"/>
      <c r="DI1904" s="778"/>
      <c r="DJ1904" s="778"/>
      <c r="DK1904" s="778"/>
      <c r="DL1904" s="778"/>
      <c r="DM1904" s="778"/>
      <c r="DN1904" s="778"/>
      <c r="DO1904" s="778"/>
      <c r="DP1904" s="778"/>
      <c r="DQ1904" s="778"/>
      <c r="DR1904" s="778"/>
      <c r="DS1904" s="778"/>
      <c r="DT1904" s="778"/>
      <c r="DU1904" s="778"/>
      <c r="DV1904" s="778"/>
      <c r="DW1904" s="778"/>
      <c r="DX1904" s="778"/>
      <c r="DY1904" s="778"/>
      <c r="DZ1904" s="778"/>
      <c r="EA1904" s="778"/>
      <c r="EB1904" s="778"/>
      <c r="EC1904" s="778"/>
      <c r="ED1904" s="778"/>
      <c r="EE1904" s="778"/>
      <c r="EF1904" s="778"/>
      <c r="EG1904" s="778"/>
      <c r="EH1904" s="778"/>
      <c r="EI1904" s="778"/>
      <c r="EJ1904" s="778"/>
      <c r="EK1904" s="778"/>
      <c r="EL1904" s="778"/>
      <c r="EM1904" s="778"/>
      <c r="EN1904" s="778"/>
      <c r="EO1904" s="778"/>
      <c r="EP1904" s="778"/>
      <c r="EQ1904" s="778"/>
      <c r="ER1904" s="778"/>
      <c r="ES1904" s="778"/>
      <c r="ET1904" s="778"/>
      <c r="EU1904" s="778"/>
      <c r="EV1904" s="778"/>
      <c r="EW1904" s="778"/>
      <c r="EX1904" s="778"/>
      <c r="EY1904" s="778"/>
      <c r="EZ1904" s="778"/>
      <c r="FA1904" s="778"/>
      <c r="FB1904" s="778"/>
      <c r="FC1904" s="778"/>
      <c r="FD1904" s="778"/>
      <c r="FE1904" s="778"/>
      <c r="FF1904" s="778"/>
      <c r="FG1904" s="778"/>
      <c r="FH1904" s="778"/>
      <c r="FI1904" s="778"/>
      <c r="FJ1904" s="778"/>
      <c r="FK1904" s="778"/>
      <c r="FL1904" s="778"/>
      <c r="FM1904" s="778"/>
      <c r="FN1904" s="778"/>
      <c r="FO1904" s="778"/>
      <c r="FP1904" s="778"/>
      <c r="FQ1904" s="778"/>
      <c r="FR1904" s="778"/>
      <c r="FS1904" s="778"/>
      <c r="FT1904" s="778"/>
      <c r="FU1904" s="778"/>
      <c r="FV1904" s="778"/>
      <c r="FW1904" s="778"/>
      <c r="FX1904" s="778"/>
      <c r="FY1904" s="778"/>
      <c r="FZ1904" s="778"/>
      <c r="GA1904" s="778"/>
      <c r="GB1904" s="778"/>
      <c r="GC1904" s="778"/>
      <c r="GD1904" s="778"/>
      <c r="GE1904" s="778"/>
      <c r="GF1904" s="778"/>
      <c r="GG1904" s="778"/>
      <c r="GH1904" s="778"/>
      <c r="GI1904" s="778"/>
      <c r="GJ1904" s="778"/>
      <c r="GK1904" s="778"/>
      <c r="GL1904" s="778"/>
      <c r="GM1904" s="778"/>
      <c r="GN1904" s="778"/>
      <c r="GO1904" s="778"/>
      <c r="GP1904" s="778"/>
      <c r="GQ1904" s="778"/>
      <c r="GR1904" s="778"/>
      <c r="GS1904" s="778"/>
      <c r="GT1904" s="778"/>
      <c r="GU1904" s="778"/>
      <c r="GV1904" s="778"/>
      <c r="GW1904" s="778"/>
      <c r="GX1904" s="778"/>
      <c r="GY1904" s="778"/>
      <c r="GZ1904" s="778"/>
      <c r="HA1904" s="778"/>
      <c r="HB1904" s="778"/>
      <c r="HC1904" s="778"/>
      <c r="HD1904" s="778"/>
      <c r="HE1904" s="778"/>
      <c r="HF1904" s="778"/>
      <c r="HG1904" s="778"/>
      <c r="HH1904" s="778"/>
    </row>
    <row r="1905" spans="1:216" s="782" customFormat="1">
      <c r="A1905" s="779"/>
      <c r="B1905" s="780"/>
      <c r="C1905" s="780"/>
      <c r="D1905" s="780"/>
      <c r="E1905" s="780"/>
      <c r="F1905" s="780"/>
      <c r="G1905" s="780"/>
      <c r="H1905" s="780"/>
      <c r="I1905" s="780"/>
      <c r="J1905" s="780"/>
      <c r="K1905" s="780"/>
      <c r="L1905" s="780"/>
      <c r="M1905" s="780"/>
      <c r="N1905" s="780"/>
      <c r="O1905" s="780"/>
      <c r="P1905" s="780"/>
      <c r="Q1905" s="781"/>
      <c r="R1905" s="778"/>
      <c r="S1905" s="778"/>
      <c r="T1905" s="778"/>
      <c r="U1905" s="778"/>
      <c r="V1905" s="778"/>
      <c r="W1905" s="778"/>
      <c r="X1905" s="778"/>
      <c r="Y1905" s="778"/>
      <c r="Z1905" s="778"/>
      <c r="AA1905" s="778"/>
      <c r="AB1905" s="778"/>
      <c r="AC1905" s="778"/>
      <c r="AD1905" s="778"/>
      <c r="AE1905" s="778"/>
      <c r="AF1905" s="778"/>
      <c r="AG1905" s="778"/>
      <c r="AH1905" s="778"/>
      <c r="AI1905" s="778"/>
      <c r="AJ1905" s="778"/>
      <c r="AK1905" s="778"/>
      <c r="AL1905" s="778"/>
      <c r="AM1905" s="778"/>
      <c r="AN1905" s="778"/>
      <c r="AO1905" s="778"/>
      <c r="AP1905" s="778"/>
      <c r="AQ1905" s="778"/>
      <c r="AR1905" s="778"/>
      <c r="AS1905" s="778"/>
      <c r="AT1905" s="778"/>
      <c r="AU1905" s="778"/>
      <c r="AV1905" s="778"/>
      <c r="AW1905" s="778"/>
      <c r="AX1905" s="778"/>
      <c r="AY1905" s="778"/>
      <c r="AZ1905" s="778"/>
      <c r="BA1905" s="778"/>
      <c r="BB1905" s="778"/>
      <c r="BC1905" s="778"/>
      <c r="BD1905" s="778"/>
      <c r="BE1905" s="778"/>
      <c r="BF1905" s="778"/>
      <c r="BG1905" s="778"/>
      <c r="BH1905" s="778"/>
      <c r="BI1905" s="778"/>
      <c r="BJ1905" s="778"/>
      <c r="BK1905" s="778"/>
      <c r="BL1905" s="778"/>
      <c r="BM1905" s="778"/>
      <c r="BN1905" s="778"/>
      <c r="BO1905" s="778"/>
      <c r="BP1905" s="778"/>
      <c r="BQ1905" s="778"/>
      <c r="BR1905" s="778"/>
      <c r="BS1905" s="778"/>
      <c r="BT1905" s="778"/>
      <c r="BU1905" s="778"/>
      <c r="BV1905" s="778"/>
      <c r="BW1905" s="778"/>
      <c r="BX1905" s="778"/>
      <c r="BY1905" s="778"/>
      <c r="BZ1905" s="778"/>
      <c r="CA1905" s="778"/>
      <c r="CB1905" s="778"/>
      <c r="CC1905" s="778"/>
      <c r="CD1905" s="778"/>
      <c r="CE1905" s="778"/>
      <c r="CF1905" s="778"/>
      <c r="CG1905" s="778"/>
      <c r="CH1905" s="778"/>
      <c r="CI1905" s="778"/>
      <c r="CJ1905" s="778"/>
      <c r="CK1905" s="778"/>
      <c r="CL1905" s="778"/>
      <c r="CM1905" s="778"/>
      <c r="CN1905" s="778"/>
      <c r="CO1905" s="778"/>
      <c r="CP1905" s="778"/>
      <c r="CQ1905" s="778"/>
      <c r="CR1905" s="778"/>
      <c r="CS1905" s="778"/>
      <c r="CT1905" s="778"/>
      <c r="CU1905" s="778"/>
      <c r="CV1905" s="778"/>
      <c r="CW1905" s="778"/>
      <c r="CX1905" s="778"/>
      <c r="CY1905" s="778"/>
      <c r="CZ1905" s="778"/>
      <c r="DA1905" s="778"/>
      <c r="DB1905" s="778"/>
      <c r="DC1905" s="778"/>
      <c r="DD1905" s="778"/>
      <c r="DE1905" s="778"/>
      <c r="DF1905" s="778"/>
      <c r="DG1905" s="778"/>
      <c r="DH1905" s="778"/>
      <c r="DI1905" s="778"/>
      <c r="DJ1905" s="778"/>
      <c r="DK1905" s="778"/>
      <c r="DL1905" s="778"/>
      <c r="DM1905" s="778"/>
      <c r="DN1905" s="778"/>
      <c r="DO1905" s="778"/>
      <c r="DP1905" s="778"/>
      <c r="DQ1905" s="778"/>
      <c r="DR1905" s="778"/>
      <c r="DS1905" s="778"/>
      <c r="DT1905" s="778"/>
      <c r="DU1905" s="778"/>
      <c r="DV1905" s="778"/>
      <c r="DW1905" s="778"/>
      <c r="DX1905" s="778"/>
      <c r="DY1905" s="778"/>
      <c r="DZ1905" s="778"/>
      <c r="EA1905" s="778"/>
      <c r="EB1905" s="778"/>
      <c r="EC1905" s="778"/>
      <c r="ED1905" s="778"/>
      <c r="EE1905" s="778"/>
      <c r="EF1905" s="778"/>
      <c r="EG1905" s="778"/>
      <c r="EH1905" s="778"/>
      <c r="EI1905" s="778"/>
      <c r="EJ1905" s="778"/>
      <c r="EK1905" s="778"/>
      <c r="EL1905" s="778"/>
      <c r="EM1905" s="778"/>
      <c r="EN1905" s="778"/>
      <c r="EO1905" s="778"/>
      <c r="EP1905" s="778"/>
      <c r="EQ1905" s="778"/>
      <c r="ER1905" s="778"/>
      <c r="ES1905" s="778"/>
      <c r="ET1905" s="778"/>
      <c r="EU1905" s="778"/>
      <c r="EV1905" s="778"/>
      <c r="EW1905" s="778"/>
      <c r="EX1905" s="778"/>
      <c r="EY1905" s="778"/>
      <c r="EZ1905" s="778"/>
      <c r="FA1905" s="778"/>
      <c r="FB1905" s="778"/>
      <c r="FC1905" s="778"/>
      <c r="FD1905" s="778"/>
      <c r="FE1905" s="778"/>
      <c r="FF1905" s="778"/>
      <c r="FG1905" s="778"/>
      <c r="FH1905" s="778"/>
      <c r="FI1905" s="778"/>
      <c r="FJ1905" s="778"/>
      <c r="FK1905" s="778"/>
      <c r="FL1905" s="778"/>
      <c r="FM1905" s="778"/>
      <c r="FN1905" s="778"/>
      <c r="FO1905" s="778"/>
      <c r="FP1905" s="778"/>
      <c r="FQ1905" s="778"/>
      <c r="FR1905" s="778"/>
      <c r="FS1905" s="778"/>
      <c r="FT1905" s="778"/>
      <c r="FU1905" s="778"/>
      <c r="FV1905" s="778"/>
      <c r="FW1905" s="778"/>
      <c r="FX1905" s="778"/>
      <c r="FY1905" s="778"/>
      <c r="FZ1905" s="778"/>
      <c r="GA1905" s="778"/>
      <c r="GB1905" s="778"/>
      <c r="GC1905" s="778"/>
      <c r="GD1905" s="778"/>
      <c r="GE1905" s="778"/>
      <c r="GF1905" s="778"/>
      <c r="GG1905" s="778"/>
      <c r="GH1905" s="778"/>
      <c r="GI1905" s="778"/>
      <c r="GJ1905" s="778"/>
      <c r="GK1905" s="778"/>
      <c r="GL1905" s="778"/>
      <c r="GM1905" s="778"/>
      <c r="GN1905" s="778"/>
      <c r="GO1905" s="778"/>
      <c r="GP1905" s="778"/>
      <c r="GQ1905" s="778"/>
      <c r="GR1905" s="778"/>
      <c r="GS1905" s="778"/>
      <c r="GT1905" s="778"/>
      <c r="GU1905" s="778"/>
      <c r="GV1905" s="778"/>
      <c r="GW1905" s="778"/>
      <c r="GX1905" s="778"/>
      <c r="GY1905" s="778"/>
      <c r="GZ1905" s="778"/>
      <c r="HA1905" s="778"/>
      <c r="HB1905" s="778"/>
      <c r="HC1905" s="778"/>
      <c r="HD1905" s="778"/>
      <c r="HE1905" s="778"/>
      <c r="HF1905" s="778"/>
      <c r="HG1905" s="778"/>
      <c r="HH1905" s="778"/>
    </row>
    <row r="1906" spans="1:216" s="782" customFormat="1">
      <c r="A1906" s="779"/>
      <c r="B1906" s="780"/>
      <c r="C1906" s="780"/>
      <c r="D1906" s="780"/>
      <c r="E1906" s="780"/>
      <c r="F1906" s="780"/>
      <c r="G1906" s="780"/>
      <c r="H1906" s="780"/>
      <c r="I1906" s="780"/>
      <c r="J1906" s="780"/>
      <c r="K1906" s="780"/>
      <c r="L1906" s="780"/>
      <c r="M1906" s="780"/>
      <c r="N1906" s="780"/>
      <c r="O1906" s="780"/>
      <c r="P1906" s="780"/>
      <c r="Q1906" s="781"/>
      <c r="R1906" s="778"/>
      <c r="S1906" s="778"/>
      <c r="T1906" s="778"/>
      <c r="U1906" s="778"/>
      <c r="V1906" s="778"/>
      <c r="W1906" s="778"/>
      <c r="X1906" s="778"/>
      <c r="Y1906" s="778"/>
      <c r="Z1906" s="778"/>
      <c r="AA1906" s="778"/>
      <c r="AB1906" s="778"/>
      <c r="AC1906" s="778"/>
      <c r="AD1906" s="778"/>
      <c r="AE1906" s="778"/>
      <c r="AF1906" s="778"/>
      <c r="AG1906" s="778"/>
      <c r="AH1906" s="778"/>
      <c r="AI1906" s="778"/>
      <c r="AJ1906" s="778"/>
      <c r="AK1906" s="778"/>
      <c r="AL1906" s="778"/>
      <c r="AM1906" s="778"/>
      <c r="AN1906" s="778"/>
      <c r="AO1906" s="778"/>
      <c r="AP1906" s="778"/>
      <c r="AQ1906" s="778"/>
      <c r="AR1906" s="778"/>
      <c r="AS1906" s="778"/>
      <c r="AT1906" s="778"/>
      <c r="AU1906" s="778"/>
      <c r="AV1906" s="778"/>
      <c r="AW1906" s="778"/>
      <c r="AX1906" s="778"/>
      <c r="AY1906" s="778"/>
      <c r="AZ1906" s="778"/>
      <c r="BA1906" s="778"/>
      <c r="BB1906" s="778"/>
      <c r="BC1906" s="778"/>
      <c r="BD1906" s="778"/>
      <c r="BE1906" s="778"/>
      <c r="BF1906" s="778"/>
      <c r="BG1906" s="778"/>
      <c r="BH1906" s="778"/>
      <c r="BI1906" s="778"/>
      <c r="BJ1906" s="778"/>
      <c r="BK1906" s="778"/>
      <c r="BL1906" s="778"/>
      <c r="BM1906" s="778"/>
      <c r="BN1906" s="778"/>
      <c r="BO1906" s="778"/>
      <c r="BP1906" s="778"/>
      <c r="BQ1906" s="778"/>
      <c r="BR1906" s="778"/>
      <c r="BS1906" s="778"/>
      <c r="BT1906" s="778"/>
      <c r="BU1906" s="778"/>
      <c r="BV1906" s="778"/>
      <c r="BW1906" s="778"/>
      <c r="BX1906" s="778"/>
      <c r="BY1906" s="778"/>
      <c r="BZ1906" s="778"/>
      <c r="CA1906" s="778"/>
      <c r="CB1906" s="778"/>
      <c r="CC1906" s="778"/>
      <c r="CD1906" s="778"/>
      <c r="CE1906" s="778"/>
      <c r="CF1906" s="778"/>
      <c r="CG1906" s="778"/>
      <c r="CH1906" s="778"/>
      <c r="CI1906" s="778"/>
      <c r="CJ1906" s="778"/>
      <c r="CK1906" s="778"/>
      <c r="CL1906" s="778"/>
      <c r="CM1906" s="778"/>
      <c r="CN1906" s="778"/>
      <c r="CO1906" s="778"/>
      <c r="CP1906" s="778"/>
      <c r="CQ1906" s="778"/>
      <c r="CR1906" s="778"/>
      <c r="CS1906" s="778"/>
      <c r="CT1906" s="778"/>
      <c r="CU1906" s="778"/>
      <c r="CV1906" s="778"/>
      <c r="CW1906" s="778"/>
      <c r="CX1906" s="778"/>
      <c r="CY1906" s="778"/>
      <c r="CZ1906" s="778"/>
      <c r="DA1906" s="778"/>
      <c r="DB1906" s="778"/>
      <c r="DC1906" s="778"/>
      <c r="DD1906" s="778"/>
      <c r="DE1906" s="778"/>
      <c r="DF1906" s="778"/>
      <c r="DG1906" s="778"/>
      <c r="DH1906" s="778"/>
      <c r="DI1906" s="778"/>
      <c r="DJ1906" s="778"/>
      <c r="DK1906" s="778"/>
      <c r="DL1906" s="778"/>
      <c r="DM1906" s="778"/>
      <c r="DN1906" s="778"/>
      <c r="DO1906" s="778"/>
      <c r="DP1906" s="778"/>
      <c r="DQ1906" s="778"/>
      <c r="DR1906" s="778"/>
      <c r="DS1906" s="778"/>
      <c r="DT1906" s="778"/>
      <c r="DU1906" s="778"/>
      <c r="DV1906" s="778"/>
      <c r="DW1906" s="778"/>
      <c r="DX1906" s="778"/>
      <c r="DY1906" s="778"/>
      <c r="DZ1906" s="778"/>
      <c r="EA1906" s="778"/>
      <c r="EB1906" s="778"/>
      <c r="EC1906" s="778"/>
      <c r="ED1906" s="778"/>
      <c r="EE1906" s="778"/>
      <c r="EF1906" s="778"/>
      <c r="EG1906" s="778"/>
      <c r="EH1906" s="778"/>
      <c r="EI1906" s="778"/>
      <c r="EJ1906" s="778"/>
      <c r="EK1906" s="778"/>
      <c r="EL1906" s="778"/>
      <c r="EM1906" s="778"/>
      <c r="EN1906" s="778"/>
      <c r="EO1906" s="778"/>
      <c r="EP1906" s="778"/>
      <c r="EQ1906" s="778"/>
      <c r="ER1906" s="778"/>
      <c r="ES1906" s="778"/>
      <c r="ET1906" s="778"/>
      <c r="EU1906" s="778"/>
      <c r="EV1906" s="778"/>
      <c r="EW1906" s="778"/>
      <c r="EX1906" s="778"/>
      <c r="EY1906" s="778"/>
      <c r="EZ1906" s="778"/>
      <c r="FA1906" s="778"/>
      <c r="FB1906" s="778"/>
      <c r="FC1906" s="778"/>
      <c r="FD1906" s="778"/>
      <c r="FE1906" s="778"/>
      <c r="FF1906" s="778"/>
      <c r="FG1906" s="778"/>
      <c r="FH1906" s="778"/>
      <c r="FI1906" s="778"/>
      <c r="FJ1906" s="778"/>
      <c r="FK1906" s="778"/>
      <c r="FL1906" s="778"/>
      <c r="FM1906" s="778"/>
      <c r="FN1906" s="778"/>
      <c r="FO1906" s="778"/>
      <c r="FP1906" s="778"/>
      <c r="FQ1906" s="778"/>
      <c r="FR1906" s="778"/>
      <c r="FS1906" s="778"/>
      <c r="FT1906" s="778"/>
      <c r="FU1906" s="778"/>
      <c r="FV1906" s="778"/>
      <c r="FW1906" s="778"/>
      <c r="FX1906" s="778"/>
      <c r="FY1906" s="778"/>
      <c r="FZ1906" s="778"/>
      <c r="GA1906" s="778"/>
      <c r="GB1906" s="778"/>
      <c r="GC1906" s="778"/>
      <c r="GD1906" s="778"/>
      <c r="GE1906" s="778"/>
      <c r="GF1906" s="778"/>
      <c r="GG1906" s="778"/>
      <c r="GH1906" s="778"/>
      <c r="GI1906" s="778"/>
      <c r="GJ1906" s="778"/>
      <c r="GK1906" s="778"/>
      <c r="GL1906" s="778"/>
      <c r="GM1906" s="778"/>
      <c r="GN1906" s="778"/>
      <c r="GO1906" s="778"/>
      <c r="GP1906" s="778"/>
      <c r="GQ1906" s="778"/>
      <c r="GR1906" s="778"/>
      <c r="GS1906" s="778"/>
      <c r="GT1906" s="778"/>
      <c r="GU1906" s="778"/>
      <c r="GV1906" s="778"/>
      <c r="GW1906" s="778"/>
      <c r="GX1906" s="778"/>
      <c r="GY1906" s="778"/>
      <c r="GZ1906" s="778"/>
      <c r="HA1906" s="778"/>
      <c r="HB1906" s="778"/>
      <c r="HC1906" s="778"/>
      <c r="HD1906" s="778"/>
      <c r="HE1906" s="778"/>
      <c r="HF1906" s="778"/>
      <c r="HG1906" s="778"/>
      <c r="HH1906" s="778"/>
    </row>
    <row r="1907" spans="1:216" s="782" customFormat="1">
      <c r="A1907" s="779"/>
      <c r="B1907" s="780"/>
      <c r="C1907" s="780"/>
      <c r="D1907" s="780"/>
      <c r="E1907" s="780"/>
      <c r="F1907" s="780"/>
      <c r="G1907" s="780"/>
      <c r="H1907" s="780"/>
      <c r="I1907" s="780"/>
      <c r="J1907" s="780"/>
      <c r="K1907" s="780"/>
      <c r="L1907" s="780"/>
      <c r="M1907" s="780"/>
      <c r="N1907" s="780"/>
      <c r="O1907" s="780"/>
      <c r="P1907" s="780"/>
      <c r="Q1907" s="781"/>
      <c r="R1907" s="778"/>
      <c r="S1907" s="778"/>
      <c r="T1907" s="778"/>
      <c r="U1907" s="778"/>
      <c r="V1907" s="778"/>
      <c r="W1907" s="778"/>
      <c r="X1907" s="778"/>
      <c r="Y1907" s="778"/>
      <c r="Z1907" s="778"/>
      <c r="AA1907" s="778"/>
      <c r="AB1907" s="778"/>
      <c r="AC1907" s="778"/>
      <c r="AD1907" s="778"/>
      <c r="AE1907" s="778"/>
      <c r="AF1907" s="778"/>
      <c r="AG1907" s="778"/>
      <c r="AH1907" s="778"/>
      <c r="AI1907" s="778"/>
      <c r="AJ1907" s="778"/>
      <c r="AK1907" s="778"/>
      <c r="AL1907" s="778"/>
      <c r="AM1907" s="778"/>
      <c r="AN1907" s="778"/>
      <c r="AO1907" s="778"/>
      <c r="AP1907" s="778"/>
      <c r="AQ1907" s="778"/>
      <c r="AR1907" s="778"/>
      <c r="AS1907" s="778"/>
      <c r="AT1907" s="778"/>
      <c r="AU1907" s="778"/>
      <c r="AV1907" s="778"/>
      <c r="AW1907" s="778"/>
      <c r="AX1907" s="778"/>
      <c r="AY1907" s="778"/>
      <c r="AZ1907" s="778"/>
      <c r="BA1907" s="778"/>
      <c r="BB1907" s="778"/>
      <c r="BC1907" s="778"/>
      <c r="BD1907" s="778"/>
      <c r="BE1907" s="778"/>
      <c r="BF1907" s="778"/>
      <c r="BG1907" s="778"/>
      <c r="BH1907" s="778"/>
      <c r="BI1907" s="778"/>
      <c r="BJ1907" s="778"/>
      <c r="BK1907" s="778"/>
      <c r="BL1907" s="778"/>
      <c r="BM1907" s="778"/>
      <c r="BN1907" s="778"/>
      <c r="BO1907" s="778"/>
      <c r="BP1907" s="778"/>
      <c r="BQ1907" s="778"/>
      <c r="BR1907" s="778"/>
      <c r="BS1907" s="778"/>
      <c r="BT1907" s="778"/>
      <c r="BU1907" s="778"/>
      <c r="BV1907" s="778"/>
      <c r="BW1907" s="778"/>
      <c r="BX1907" s="778"/>
      <c r="BY1907" s="778"/>
      <c r="BZ1907" s="778"/>
      <c r="CA1907" s="778"/>
      <c r="CB1907" s="778"/>
      <c r="CC1907" s="778"/>
      <c r="CD1907" s="778"/>
      <c r="CE1907" s="778"/>
      <c r="CF1907" s="778"/>
      <c r="CG1907" s="778"/>
      <c r="CH1907" s="778"/>
      <c r="CI1907" s="778"/>
      <c r="CJ1907" s="778"/>
      <c r="CK1907" s="778"/>
      <c r="CL1907" s="778"/>
      <c r="CM1907" s="778"/>
      <c r="CN1907" s="778"/>
      <c r="CO1907" s="778"/>
      <c r="CP1907" s="778"/>
      <c r="CQ1907" s="778"/>
      <c r="CR1907" s="778"/>
      <c r="CS1907" s="778"/>
      <c r="CT1907" s="778"/>
      <c r="CU1907" s="778"/>
      <c r="CV1907" s="778"/>
      <c r="CW1907" s="778"/>
      <c r="CX1907" s="778"/>
      <c r="CY1907" s="778"/>
      <c r="CZ1907" s="778"/>
      <c r="DA1907" s="778"/>
      <c r="DB1907" s="778"/>
      <c r="DC1907" s="778"/>
      <c r="DD1907" s="778"/>
      <c r="DE1907" s="778"/>
      <c r="DF1907" s="778"/>
      <c r="DG1907" s="778"/>
      <c r="DH1907" s="778"/>
      <c r="DI1907" s="778"/>
      <c r="DJ1907" s="778"/>
      <c r="DK1907" s="778"/>
      <c r="DL1907" s="778"/>
      <c r="DM1907" s="778"/>
      <c r="DN1907" s="778"/>
      <c r="DO1907" s="778"/>
      <c r="DP1907" s="778"/>
      <c r="DQ1907" s="778"/>
      <c r="DR1907" s="778"/>
      <c r="DS1907" s="778"/>
      <c r="DT1907" s="778"/>
      <c r="DU1907" s="778"/>
      <c r="DV1907" s="778"/>
      <c r="DW1907" s="778"/>
      <c r="DX1907" s="778"/>
      <c r="DY1907" s="778"/>
      <c r="DZ1907" s="778"/>
      <c r="EA1907" s="778"/>
      <c r="EB1907" s="778"/>
      <c r="EC1907" s="778"/>
      <c r="ED1907" s="778"/>
      <c r="EE1907" s="778"/>
      <c r="EF1907" s="778"/>
      <c r="EG1907" s="778"/>
      <c r="EH1907" s="778"/>
      <c r="EI1907" s="778"/>
      <c r="EJ1907" s="778"/>
      <c r="EK1907" s="778"/>
      <c r="EL1907" s="778"/>
      <c r="EM1907" s="778"/>
      <c r="EN1907" s="778"/>
      <c r="EO1907" s="778"/>
      <c r="EP1907" s="778"/>
      <c r="EQ1907" s="778"/>
      <c r="ER1907" s="778"/>
      <c r="ES1907" s="778"/>
      <c r="ET1907" s="778"/>
      <c r="EU1907" s="778"/>
      <c r="EV1907" s="778"/>
      <c r="EW1907" s="778"/>
      <c r="EX1907" s="778"/>
      <c r="EY1907" s="778"/>
      <c r="EZ1907" s="778"/>
      <c r="FA1907" s="778"/>
      <c r="FB1907" s="778"/>
      <c r="FC1907" s="778"/>
      <c r="FD1907" s="778"/>
      <c r="FE1907" s="778"/>
      <c r="FF1907" s="778"/>
      <c r="FG1907" s="778"/>
      <c r="FH1907" s="778"/>
      <c r="FI1907" s="778"/>
      <c r="FJ1907" s="778"/>
      <c r="FK1907" s="778"/>
      <c r="FL1907" s="778"/>
      <c r="FM1907" s="778"/>
      <c r="FN1907" s="778"/>
      <c r="FO1907" s="778"/>
      <c r="FP1907" s="778"/>
      <c r="FQ1907" s="778"/>
      <c r="FR1907" s="778"/>
      <c r="FS1907" s="778"/>
      <c r="FT1907" s="778"/>
      <c r="FU1907" s="778"/>
      <c r="FV1907" s="778"/>
      <c r="FW1907" s="778"/>
      <c r="FX1907" s="778"/>
      <c r="FY1907" s="778"/>
      <c r="FZ1907" s="778"/>
      <c r="GA1907" s="778"/>
      <c r="GB1907" s="778"/>
      <c r="GC1907" s="778"/>
      <c r="GD1907" s="778"/>
      <c r="GE1907" s="778"/>
      <c r="GF1907" s="778"/>
      <c r="GG1907" s="778"/>
      <c r="GH1907" s="778"/>
      <c r="GI1907" s="778"/>
      <c r="GJ1907" s="778"/>
      <c r="GK1907" s="778"/>
      <c r="GL1907" s="778"/>
      <c r="GM1907" s="778"/>
      <c r="GN1907" s="778"/>
      <c r="GO1907" s="778"/>
      <c r="GP1907" s="778"/>
      <c r="GQ1907" s="778"/>
      <c r="GR1907" s="778"/>
      <c r="GS1907" s="778"/>
      <c r="GT1907" s="778"/>
      <c r="GU1907" s="778"/>
      <c r="GV1907" s="778"/>
      <c r="GW1907" s="778"/>
      <c r="GX1907" s="778"/>
      <c r="GY1907" s="778"/>
      <c r="GZ1907" s="778"/>
      <c r="HA1907" s="778"/>
      <c r="HB1907" s="778"/>
      <c r="HC1907" s="778"/>
      <c r="HD1907" s="778"/>
      <c r="HE1907" s="778"/>
      <c r="HF1907" s="778"/>
      <c r="HG1907" s="778"/>
      <c r="HH1907" s="778"/>
    </row>
    <row r="1908" spans="1:216" s="782" customFormat="1">
      <c r="A1908" s="779"/>
      <c r="B1908" s="780"/>
      <c r="C1908" s="780"/>
      <c r="D1908" s="780"/>
      <c r="E1908" s="780"/>
      <c r="F1908" s="780"/>
      <c r="G1908" s="780"/>
      <c r="H1908" s="780"/>
      <c r="I1908" s="780"/>
      <c r="J1908" s="780"/>
      <c r="K1908" s="780"/>
      <c r="L1908" s="780"/>
      <c r="M1908" s="780"/>
      <c r="N1908" s="780"/>
      <c r="O1908" s="780"/>
      <c r="P1908" s="780"/>
      <c r="Q1908" s="781"/>
      <c r="R1908" s="778"/>
      <c r="S1908" s="778"/>
      <c r="T1908" s="778"/>
      <c r="U1908" s="778"/>
      <c r="V1908" s="778"/>
      <c r="W1908" s="778"/>
      <c r="X1908" s="778"/>
      <c r="Y1908" s="778"/>
      <c r="Z1908" s="778"/>
      <c r="AA1908" s="778"/>
      <c r="AB1908" s="778"/>
      <c r="AC1908" s="778"/>
      <c r="AD1908" s="778"/>
      <c r="AE1908" s="778"/>
      <c r="AF1908" s="778"/>
      <c r="AG1908" s="778"/>
      <c r="AH1908" s="778"/>
      <c r="AI1908" s="778"/>
      <c r="AJ1908" s="778"/>
      <c r="AK1908" s="778"/>
      <c r="AL1908" s="778"/>
      <c r="AM1908" s="778"/>
      <c r="AN1908" s="778"/>
      <c r="AO1908" s="778"/>
      <c r="AP1908" s="778"/>
      <c r="AQ1908" s="778"/>
      <c r="AR1908" s="778"/>
      <c r="AS1908" s="778"/>
      <c r="AT1908" s="778"/>
      <c r="AU1908" s="778"/>
      <c r="AV1908" s="778"/>
      <c r="AW1908" s="778"/>
      <c r="AX1908" s="778"/>
      <c r="AY1908" s="778"/>
      <c r="AZ1908" s="778"/>
      <c r="BA1908" s="778"/>
      <c r="BB1908" s="778"/>
      <c r="BC1908" s="778"/>
      <c r="BD1908" s="778"/>
      <c r="BE1908" s="778"/>
      <c r="BF1908" s="778"/>
      <c r="BG1908" s="778"/>
      <c r="BH1908" s="778"/>
      <c r="BI1908" s="778"/>
      <c r="BJ1908" s="778"/>
      <c r="BK1908" s="778"/>
      <c r="BL1908" s="778"/>
      <c r="BM1908" s="778"/>
      <c r="BN1908" s="778"/>
      <c r="BO1908" s="778"/>
      <c r="BP1908" s="778"/>
      <c r="BQ1908" s="778"/>
      <c r="BR1908" s="778"/>
      <c r="BS1908" s="778"/>
      <c r="BT1908" s="778"/>
      <c r="BU1908" s="778"/>
      <c r="BV1908" s="778"/>
      <c r="BW1908" s="778"/>
      <c r="BX1908" s="778"/>
      <c r="BY1908" s="778"/>
      <c r="BZ1908" s="778"/>
      <c r="CA1908" s="778"/>
      <c r="CB1908" s="778"/>
      <c r="CC1908" s="778"/>
      <c r="CD1908" s="778"/>
      <c r="CE1908" s="778"/>
      <c r="CF1908" s="778"/>
      <c r="CG1908" s="778"/>
      <c r="CH1908" s="778"/>
      <c r="CI1908" s="778"/>
      <c r="CJ1908" s="778"/>
      <c r="CK1908" s="778"/>
      <c r="CL1908" s="778"/>
      <c r="CM1908" s="778"/>
      <c r="CN1908" s="778"/>
      <c r="CO1908" s="778"/>
      <c r="CP1908" s="778"/>
      <c r="CQ1908" s="778"/>
      <c r="CR1908" s="778"/>
      <c r="CS1908" s="778"/>
      <c r="CT1908" s="778"/>
      <c r="CU1908" s="778"/>
      <c r="CV1908" s="778"/>
      <c r="CW1908" s="778"/>
      <c r="CX1908" s="778"/>
      <c r="CY1908" s="778"/>
      <c r="CZ1908" s="778"/>
      <c r="DA1908" s="778"/>
      <c r="DB1908" s="778"/>
      <c r="DC1908" s="778"/>
      <c r="DD1908" s="778"/>
      <c r="DE1908" s="778"/>
      <c r="DF1908" s="778"/>
      <c r="DG1908" s="778"/>
      <c r="DH1908" s="778"/>
      <c r="DI1908" s="778"/>
      <c r="DJ1908" s="778"/>
      <c r="DK1908" s="778"/>
      <c r="DL1908" s="778"/>
      <c r="DM1908" s="778"/>
      <c r="DN1908" s="778"/>
      <c r="DO1908" s="778"/>
      <c r="DP1908" s="778"/>
      <c r="DQ1908" s="778"/>
      <c r="DR1908" s="778"/>
      <c r="DS1908" s="778"/>
      <c r="DT1908" s="778"/>
      <c r="DU1908" s="778"/>
      <c r="DV1908" s="778"/>
      <c r="DW1908" s="778"/>
      <c r="DX1908" s="778"/>
      <c r="DY1908" s="778"/>
      <c r="DZ1908" s="778"/>
      <c r="EA1908" s="778"/>
      <c r="EB1908" s="778"/>
      <c r="EC1908" s="778"/>
      <c r="ED1908" s="778"/>
      <c r="EE1908" s="778"/>
      <c r="EF1908" s="778"/>
      <c r="EG1908" s="778"/>
      <c r="EH1908" s="778"/>
      <c r="EI1908" s="778"/>
      <c r="EJ1908" s="778"/>
      <c r="EK1908" s="778"/>
      <c r="EL1908" s="778"/>
      <c r="EM1908" s="778"/>
      <c r="EN1908" s="778"/>
      <c r="EO1908" s="778"/>
      <c r="EP1908" s="778"/>
      <c r="EQ1908" s="778"/>
      <c r="ER1908" s="778"/>
      <c r="ES1908" s="778"/>
      <c r="ET1908" s="778"/>
      <c r="EU1908" s="778"/>
      <c r="EV1908" s="778"/>
      <c r="EW1908" s="778"/>
      <c r="EX1908" s="778"/>
      <c r="EY1908" s="778"/>
      <c r="EZ1908" s="778"/>
      <c r="FA1908" s="778"/>
      <c r="FB1908" s="778"/>
      <c r="FC1908" s="778"/>
      <c r="FD1908" s="778"/>
      <c r="FE1908" s="778"/>
      <c r="FF1908" s="778"/>
      <c r="FG1908" s="778"/>
      <c r="FH1908" s="778"/>
      <c r="FI1908" s="778"/>
      <c r="FJ1908" s="778"/>
      <c r="FK1908" s="778"/>
      <c r="FL1908" s="778"/>
      <c r="FM1908" s="778"/>
      <c r="FN1908" s="778"/>
      <c r="FO1908" s="778"/>
      <c r="FP1908" s="778"/>
      <c r="FQ1908" s="778"/>
      <c r="FR1908" s="778"/>
      <c r="FS1908" s="778"/>
      <c r="FT1908" s="778"/>
      <c r="FU1908" s="778"/>
      <c r="FV1908" s="778"/>
      <c r="FW1908" s="778"/>
      <c r="FX1908" s="778"/>
      <c r="FY1908" s="778"/>
      <c r="FZ1908" s="778"/>
      <c r="GA1908" s="778"/>
      <c r="GB1908" s="778"/>
      <c r="GC1908" s="778"/>
      <c r="GD1908" s="778"/>
      <c r="GE1908" s="778"/>
      <c r="GF1908" s="778"/>
      <c r="GG1908" s="778"/>
      <c r="GH1908" s="778"/>
      <c r="GI1908" s="778"/>
      <c r="GJ1908" s="778"/>
      <c r="GK1908" s="778"/>
      <c r="GL1908" s="778"/>
      <c r="GM1908" s="778"/>
      <c r="GN1908" s="778"/>
      <c r="GO1908" s="778"/>
      <c r="GP1908" s="778"/>
      <c r="GQ1908" s="778"/>
      <c r="GR1908" s="778"/>
      <c r="GS1908" s="778"/>
      <c r="GT1908" s="778"/>
      <c r="GU1908" s="778"/>
      <c r="GV1908" s="778"/>
      <c r="GW1908" s="778"/>
      <c r="GX1908" s="778"/>
      <c r="GY1908" s="778"/>
      <c r="GZ1908" s="778"/>
      <c r="HA1908" s="778"/>
      <c r="HB1908" s="778"/>
      <c r="HC1908" s="778"/>
      <c r="HD1908" s="778"/>
      <c r="HE1908" s="778"/>
      <c r="HF1908" s="778"/>
      <c r="HG1908" s="778"/>
      <c r="HH1908" s="778"/>
    </row>
    <row r="1909" spans="1:216" s="782" customFormat="1">
      <c r="A1909" s="779"/>
      <c r="B1909" s="780"/>
      <c r="C1909" s="780"/>
      <c r="D1909" s="780"/>
      <c r="E1909" s="780"/>
      <c r="F1909" s="780"/>
      <c r="G1909" s="780"/>
      <c r="H1909" s="780"/>
      <c r="I1909" s="780"/>
      <c r="J1909" s="780"/>
      <c r="K1909" s="780"/>
      <c r="L1909" s="780"/>
      <c r="M1909" s="780"/>
      <c r="N1909" s="780"/>
      <c r="O1909" s="780"/>
      <c r="P1909" s="780"/>
      <c r="Q1909" s="781"/>
      <c r="R1909" s="778"/>
      <c r="S1909" s="778"/>
      <c r="T1909" s="778"/>
      <c r="U1909" s="778"/>
      <c r="V1909" s="778"/>
      <c r="W1909" s="778"/>
      <c r="X1909" s="778"/>
      <c r="Y1909" s="778"/>
      <c r="Z1909" s="778"/>
      <c r="AA1909" s="778"/>
      <c r="AB1909" s="778"/>
      <c r="AC1909" s="778"/>
      <c r="AD1909" s="778"/>
      <c r="AE1909" s="778"/>
      <c r="AF1909" s="778"/>
      <c r="AG1909" s="778"/>
      <c r="AH1909" s="778"/>
      <c r="AI1909" s="778"/>
      <c r="AJ1909" s="778"/>
      <c r="AK1909" s="778"/>
      <c r="AL1909" s="778"/>
      <c r="AM1909" s="778"/>
      <c r="AN1909" s="778"/>
      <c r="AO1909" s="778"/>
      <c r="AP1909" s="778"/>
      <c r="AQ1909" s="778"/>
      <c r="AR1909" s="778"/>
      <c r="AS1909" s="778"/>
      <c r="AT1909" s="778"/>
      <c r="AU1909" s="778"/>
      <c r="AV1909" s="778"/>
      <c r="AW1909" s="778"/>
      <c r="AX1909" s="778"/>
      <c r="AY1909" s="778"/>
      <c r="AZ1909" s="778"/>
      <c r="BA1909" s="778"/>
      <c r="BB1909" s="778"/>
      <c r="BC1909" s="778"/>
      <c r="BD1909" s="778"/>
      <c r="BE1909" s="778"/>
      <c r="BF1909" s="778"/>
      <c r="BG1909" s="778"/>
      <c r="BH1909" s="778"/>
      <c r="BI1909" s="778"/>
      <c r="BJ1909" s="778"/>
      <c r="BK1909" s="778"/>
      <c r="BL1909" s="778"/>
      <c r="BM1909" s="778"/>
      <c r="BN1909" s="778"/>
      <c r="BO1909" s="778"/>
      <c r="BP1909" s="778"/>
      <c r="BQ1909" s="778"/>
      <c r="BR1909" s="778"/>
      <c r="BS1909" s="778"/>
      <c r="BT1909" s="778"/>
      <c r="BU1909" s="778"/>
      <c r="BV1909" s="778"/>
      <c r="BW1909" s="778"/>
      <c r="BX1909" s="778"/>
      <c r="BY1909" s="778"/>
      <c r="BZ1909" s="778"/>
      <c r="CA1909" s="778"/>
      <c r="CB1909" s="778"/>
      <c r="CC1909" s="778"/>
      <c r="CD1909" s="778"/>
      <c r="CE1909" s="778"/>
      <c r="CF1909" s="778"/>
      <c r="CG1909" s="778"/>
      <c r="CH1909" s="778"/>
      <c r="CI1909" s="778"/>
      <c r="CJ1909" s="778"/>
      <c r="CK1909" s="778"/>
      <c r="CL1909" s="778"/>
      <c r="CM1909" s="778"/>
      <c r="CN1909" s="778"/>
      <c r="CO1909" s="778"/>
      <c r="CP1909" s="778"/>
      <c r="CQ1909" s="778"/>
      <c r="CR1909" s="778"/>
      <c r="CS1909" s="778"/>
      <c r="CT1909" s="778"/>
      <c r="CU1909" s="778"/>
      <c r="CV1909" s="778"/>
      <c r="CW1909" s="778"/>
      <c r="CX1909" s="778"/>
      <c r="CY1909" s="778"/>
      <c r="CZ1909" s="778"/>
      <c r="DA1909" s="778"/>
      <c r="DB1909" s="778"/>
      <c r="DC1909" s="778"/>
      <c r="DD1909" s="778"/>
      <c r="DE1909" s="778"/>
      <c r="DF1909" s="778"/>
      <c r="DG1909" s="778"/>
      <c r="DH1909" s="778"/>
      <c r="DI1909" s="778"/>
      <c r="DJ1909" s="778"/>
      <c r="DK1909" s="778"/>
      <c r="DL1909" s="778"/>
      <c r="DM1909" s="778"/>
      <c r="DN1909" s="778"/>
      <c r="DO1909" s="778"/>
      <c r="DP1909" s="778"/>
      <c r="DQ1909" s="778"/>
      <c r="DR1909" s="778"/>
      <c r="DS1909" s="778"/>
      <c r="DT1909" s="778"/>
      <c r="DU1909" s="778"/>
      <c r="DV1909" s="778"/>
      <c r="DW1909" s="778"/>
      <c r="DX1909" s="778"/>
      <c r="DY1909" s="778"/>
      <c r="DZ1909" s="778"/>
      <c r="EA1909" s="778"/>
      <c r="EB1909" s="778"/>
      <c r="EC1909" s="778"/>
      <c r="ED1909" s="778"/>
      <c r="EE1909" s="778"/>
      <c r="EF1909" s="778"/>
      <c r="EG1909" s="778"/>
      <c r="EH1909" s="778"/>
      <c r="EI1909" s="778"/>
      <c r="EJ1909" s="778"/>
      <c r="EK1909" s="778"/>
      <c r="EL1909" s="778"/>
      <c r="EM1909" s="778"/>
      <c r="EN1909" s="778"/>
      <c r="EO1909" s="778"/>
      <c r="EP1909" s="778"/>
      <c r="EQ1909" s="778"/>
      <c r="ER1909" s="778"/>
      <c r="ES1909" s="778"/>
      <c r="ET1909" s="778"/>
      <c r="EU1909" s="778"/>
      <c r="EV1909" s="778"/>
      <c r="EW1909" s="778"/>
      <c r="EX1909" s="778"/>
      <c r="EY1909" s="778"/>
      <c r="EZ1909" s="778"/>
      <c r="FA1909" s="778"/>
      <c r="FB1909" s="778"/>
      <c r="FC1909" s="778"/>
      <c r="FD1909" s="778"/>
      <c r="FE1909" s="778"/>
      <c r="FF1909" s="778"/>
      <c r="FG1909" s="778"/>
      <c r="FH1909" s="778"/>
      <c r="FI1909" s="778"/>
      <c r="FJ1909" s="778"/>
      <c r="FK1909" s="778"/>
      <c r="FL1909" s="778"/>
      <c r="FM1909" s="778"/>
      <c r="FN1909" s="778"/>
      <c r="FO1909" s="778"/>
      <c r="FP1909" s="778"/>
      <c r="FQ1909" s="778"/>
      <c r="FR1909" s="778"/>
      <c r="FS1909" s="778"/>
      <c r="FT1909" s="778"/>
      <c r="FU1909" s="778"/>
      <c r="FV1909" s="778"/>
      <c r="FW1909" s="778"/>
      <c r="FX1909" s="778"/>
      <c r="FY1909" s="778"/>
      <c r="FZ1909" s="778"/>
      <c r="GA1909" s="778"/>
      <c r="GB1909" s="778"/>
      <c r="GC1909" s="778"/>
      <c r="GD1909" s="778"/>
      <c r="GE1909" s="778"/>
      <c r="GF1909" s="778"/>
      <c r="GG1909" s="778"/>
      <c r="GH1909" s="778"/>
      <c r="GI1909" s="778"/>
      <c r="GJ1909" s="778"/>
      <c r="GK1909" s="778"/>
      <c r="GL1909" s="778"/>
      <c r="GM1909" s="778"/>
      <c r="GN1909" s="778"/>
      <c r="GO1909" s="778"/>
      <c r="GP1909" s="778"/>
      <c r="GQ1909" s="778"/>
      <c r="GR1909" s="778"/>
      <c r="GS1909" s="778"/>
      <c r="GT1909" s="778"/>
      <c r="GU1909" s="778"/>
      <c r="GV1909" s="778"/>
      <c r="GW1909" s="778"/>
      <c r="GX1909" s="778"/>
      <c r="GY1909" s="778"/>
      <c r="GZ1909" s="778"/>
      <c r="HA1909" s="778"/>
      <c r="HB1909" s="778"/>
      <c r="HC1909" s="778"/>
      <c r="HD1909" s="778"/>
      <c r="HE1909" s="778"/>
      <c r="HF1909" s="778"/>
      <c r="HG1909" s="778"/>
      <c r="HH1909" s="778"/>
    </row>
    <row r="1910" spans="1:216" s="782" customFormat="1">
      <c r="A1910" s="779"/>
      <c r="B1910" s="780"/>
      <c r="C1910" s="780"/>
      <c r="D1910" s="780"/>
      <c r="E1910" s="780"/>
      <c r="F1910" s="780"/>
      <c r="G1910" s="780"/>
      <c r="H1910" s="780"/>
      <c r="I1910" s="780"/>
      <c r="J1910" s="780"/>
      <c r="K1910" s="780"/>
      <c r="L1910" s="780"/>
      <c r="M1910" s="780"/>
      <c r="N1910" s="780"/>
      <c r="O1910" s="780"/>
      <c r="P1910" s="780"/>
      <c r="Q1910" s="781"/>
      <c r="R1910" s="778"/>
      <c r="S1910" s="778"/>
      <c r="T1910" s="778"/>
      <c r="U1910" s="778"/>
      <c r="V1910" s="778"/>
      <c r="W1910" s="778"/>
      <c r="X1910" s="778"/>
      <c r="Y1910" s="778"/>
      <c r="Z1910" s="778"/>
      <c r="AA1910" s="778"/>
      <c r="AB1910" s="778"/>
      <c r="AC1910" s="778"/>
      <c r="AD1910" s="778"/>
      <c r="AE1910" s="778"/>
      <c r="AF1910" s="778"/>
      <c r="AG1910" s="778"/>
      <c r="AH1910" s="778"/>
      <c r="AI1910" s="778"/>
      <c r="AJ1910" s="778"/>
      <c r="AK1910" s="778"/>
      <c r="AL1910" s="778"/>
      <c r="AM1910" s="778"/>
      <c r="AN1910" s="778"/>
      <c r="AO1910" s="778"/>
      <c r="AP1910" s="778"/>
      <c r="AQ1910" s="778"/>
      <c r="AR1910" s="778"/>
      <c r="AS1910" s="778"/>
      <c r="AT1910" s="778"/>
      <c r="AU1910" s="778"/>
      <c r="AV1910" s="778"/>
      <c r="AW1910" s="778"/>
      <c r="AX1910" s="778"/>
      <c r="AY1910" s="778"/>
      <c r="AZ1910" s="778"/>
      <c r="BA1910" s="778"/>
      <c r="BB1910" s="778"/>
      <c r="BC1910" s="778"/>
      <c r="BD1910" s="778"/>
      <c r="BE1910" s="778"/>
      <c r="BF1910" s="778"/>
      <c r="BG1910" s="778"/>
      <c r="BH1910" s="778"/>
      <c r="BI1910" s="778"/>
      <c r="BJ1910" s="778"/>
      <c r="BK1910" s="778"/>
      <c r="BL1910" s="778"/>
      <c r="BM1910" s="778"/>
      <c r="BN1910" s="778"/>
      <c r="BO1910" s="778"/>
      <c r="BP1910" s="778"/>
      <c r="BQ1910" s="778"/>
      <c r="BR1910" s="778"/>
      <c r="BS1910" s="778"/>
      <c r="BT1910" s="778"/>
      <c r="BU1910" s="778"/>
      <c r="BV1910" s="778"/>
      <c r="BW1910" s="778"/>
      <c r="BX1910" s="778"/>
      <c r="BY1910" s="778"/>
      <c r="BZ1910" s="778"/>
      <c r="CA1910" s="778"/>
      <c r="CB1910" s="778"/>
      <c r="CC1910" s="778"/>
      <c r="CD1910" s="778"/>
      <c r="CE1910" s="778"/>
      <c r="CF1910" s="778"/>
      <c r="CG1910" s="778"/>
      <c r="CH1910" s="778"/>
      <c r="CI1910" s="778"/>
      <c r="CJ1910" s="778"/>
      <c r="CK1910" s="778"/>
      <c r="CL1910" s="778"/>
      <c r="CM1910" s="778"/>
      <c r="CN1910" s="778"/>
      <c r="CO1910" s="778"/>
      <c r="CP1910" s="778"/>
      <c r="CQ1910" s="778"/>
      <c r="CR1910" s="778"/>
      <c r="CS1910" s="778"/>
      <c r="CT1910" s="778"/>
      <c r="CU1910" s="778"/>
      <c r="CV1910" s="778"/>
      <c r="CW1910" s="778"/>
      <c r="CX1910" s="778"/>
      <c r="CY1910" s="778"/>
      <c r="CZ1910" s="778"/>
      <c r="DA1910" s="778"/>
      <c r="DB1910" s="778"/>
      <c r="DC1910" s="778"/>
      <c r="DD1910" s="778"/>
      <c r="DE1910" s="778"/>
      <c r="DF1910" s="778"/>
      <c r="DG1910" s="778"/>
      <c r="DH1910" s="778"/>
      <c r="DI1910" s="778"/>
      <c r="DJ1910" s="778"/>
      <c r="DK1910" s="778"/>
      <c r="DL1910" s="778"/>
      <c r="DM1910" s="778"/>
      <c r="DN1910" s="778"/>
      <c r="DO1910" s="778"/>
      <c r="DP1910" s="778"/>
      <c r="DQ1910" s="778"/>
      <c r="DR1910" s="778"/>
      <c r="DS1910" s="778"/>
      <c r="DT1910" s="778"/>
      <c r="DU1910" s="778"/>
      <c r="DV1910" s="778"/>
      <c r="DW1910" s="778"/>
      <c r="DX1910" s="778"/>
      <c r="DY1910" s="778"/>
      <c r="DZ1910" s="778"/>
      <c r="EA1910" s="778"/>
      <c r="EB1910" s="778"/>
      <c r="EC1910" s="778"/>
      <c r="ED1910" s="778"/>
      <c r="EE1910" s="778"/>
      <c r="EF1910" s="778"/>
      <c r="EG1910" s="778"/>
      <c r="EH1910" s="778"/>
      <c r="EI1910" s="778"/>
      <c r="EJ1910" s="778"/>
      <c r="EK1910" s="778"/>
      <c r="EL1910" s="778"/>
      <c r="EM1910" s="778"/>
      <c r="EN1910" s="778"/>
      <c r="EO1910" s="778"/>
      <c r="EP1910" s="778"/>
      <c r="EQ1910" s="778"/>
      <c r="ER1910" s="778"/>
      <c r="ES1910" s="778"/>
      <c r="ET1910" s="778"/>
      <c r="EU1910" s="778"/>
      <c r="EV1910" s="778"/>
      <c r="EW1910" s="778"/>
      <c r="EX1910" s="778"/>
      <c r="EY1910" s="778"/>
      <c r="EZ1910" s="778"/>
      <c r="FA1910" s="778"/>
      <c r="FB1910" s="778"/>
      <c r="FC1910" s="778"/>
      <c r="FD1910" s="778"/>
      <c r="FE1910" s="778"/>
      <c r="FF1910" s="778"/>
      <c r="FG1910" s="778"/>
      <c r="FH1910" s="778"/>
      <c r="FI1910" s="778"/>
      <c r="FJ1910" s="778"/>
      <c r="FK1910" s="778"/>
      <c r="FL1910" s="778"/>
      <c r="FM1910" s="778"/>
      <c r="FN1910" s="778"/>
      <c r="FO1910" s="778"/>
      <c r="FP1910" s="778"/>
      <c r="FQ1910" s="778"/>
      <c r="FR1910" s="778"/>
      <c r="FS1910" s="778"/>
      <c r="FT1910" s="778"/>
      <c r="FU1910" s="778"/>
      <c r="FV1910" s="778"/>
      <c r="FW1910" s="778"/>
      <c r="FX1910" s="778"/>
      <c r="FY1910" s="778"/>
      <c r="FZ1910" s="778"/>
      <c r="GA1910" s="778"/>
      <c r="GB1910" s="778"/>
      <c r="GC1910" s="778"/>
      <c r="GD1910" s="778"/>
      <c r="GE1910" s="778"/>
      <c r="GF1910" s="778"/>
      <c r="GG1910" s="778"/>
      <c r="GH1910" s="778"/>
      <c r="GI1910" s="778"/>
      <c r="GJ1910" s="778"/>
      <c r="GK1910" s="778"/>
      <c r="GL1910" s="778"/>
      <c r="GM1910" s="778"/>
      <c r="GN1910" s="778"/>
      <c r="GO1910" s="778"/>
      <c r="GP1910" s="778"/>
      <c r="GQ1910" s="778"/>
      <c r="GR1910" s="778"/>
      <c r="GS1910" s="778"/>
      <c r="GT1910" s="778"/>
      <c r="GU1910" s="778"/>
      <c r="GV1910" s="778"/>
      <c r="GW1910" s="778"/>
      <c r="GX1910" s="778"/>
      <c r="GY1910" s="778"/>
      <c r="GZ1910" s="778"/>
      <c r="HA1910" s="778"/>
      <c r="HB1910" s="778"/>
      <c r="HC1910" s="778"/>
      <c r="HD1910" s="778"/>
      <c r="HE1910" s="778"/>
      <c r="HF1910" s="778"/>
      <c r="HG1910" s="778"/>
      <c r="HH1910" s="778"/>
    </row>
    <row r="1911" spans="1:216" s="782" customFormat="1">
      <c r="A1911" s="779"/>
      <c r="B1911" s="780"/>
      <c r="C1911" s="780"/>
      <c r="D1911" s="780"/>
      <c r="E1911" s="780"/>
      <c r="F1911" s="780"/>
      <c r="G1911" s="780"/>
      <c r="H1911" s="780"/>
      <c r="I1911" s="780"/>
      <c r="J1911" s="780"/>
      <c r="K1911" s="780"/>
      <c r="L1911" s="780"/>
      <c r="M1911" s="780"/>
      <c r="N1911" s="780"/>
      <c r="O1911" s="780"/>
      <c r="P1911" s="780"/>
      <c r="Q1911" s="781"/>
      <c r="R1911" s="778"/>
      <c r="S1911" s="778"/>
      <c r="T1911" s="778"/>
      <c r="U1911" s="778"/>
      <c r="V1911" s="778"/>
      <c r="W1911" s="778"/>
      <c r="X1911" s="778"/>
      <c r="Y1911" s="778"/>
      <c r="Z1911" s="778"/>
      <c r="AA1911" s="778"/>
      <c r="AB1911" s="778"/>
      <c r="AC1911" s="778"/>
      <c r="AD1911" s="778"/>
      <c r="AE1911" s="778"/>
      <c r="AF1911" s="778"/>
      <c r="AG1911" s="778"/>
      <c r="AH1911" s="778"/>
      <c r="AI1911" s="778"/>
      <c r="AJ1911" s="778"/>
      <c r="AK1911" s="778"/>
      <c r="AL1911" s="778"/>
      <c r="AM1911" s="778"/>
      <c r="AN1911" s="778"/>
      <c r="AO1911" s="778"/>
      <c r="AP1911" s="778"/>
      <c r="AQ1911" s="778"/>
      <c r="AR1911" s="778"/>
      <c r="AS1911" s="778"/>
      <c r="AT1911" s="778"/>
      <c r="AU1911" s="778"/>
      <c r="AV1911" s="778"/>
      <c r="AW1911" s="778"/>
      <c r="AX1911" s="778"/>
      <c r="AY1911" s="778"/>
      <c r="AZ1911" s="778"/>
      <c r="BA1911" s="778"/>
      <c r="BB1911" s="778"/>
      <c r="BC1911" s="778"/>
      <c r="BD1911" s="778"/>
      <c r="BE1911" s="778"/>
      <c r="BF1911" s="778"/>
      <c r="BG1911" s="778"/>
      <c r="BH1911" s="778"/>
      <c r="BI1911" s="778"/>
      <c r="BJ1911" s="778"/>
      <c r="BK1911" s="778"/>
      <c r="BL1911" s="778"/>
      <c r="BM1911" s="778"/>
      <c r="BN1911" s="778"/>
      <c r="BO1911" s="778"/>
      <c r="BP1911" s="778"/>
      <c r="BQ1911" s="778"/>
      <c r="BR1911" s="778"/>
      <c r="BS1911" s="778"/>
      <c r="BT1911" s="778"/>
      <c r="BU1911" s="778"/>
      <c r="BV1911" s="778"/>
      <c r="BW1911" s="778"/>
      <c r="BX1911" s="778"/>
      <c r="BY1911" s="778"/>
      <c r="BZ1911" s="778"/>
      <c r="CA1911" s="778"/>
      <c r="CB1911" s="778"/>
      <c r="CC1911" s="778"/>
      <c r="CD1911" s="778"/>
      <c r="CE1911" s="778"/>
      <c r="CF1911" s="778"/>
      <c r="CG1911" s="778"/>
      <c r="CH1911" s="778"/>
      <c r="CI1911" s="778"/>
      <c r="CJ1911" s="778"/>
      <c r="CK1911" s="778"/>
      <c r="CL1911" s="778"/>
      <c r="CM1911" s="778"/>
      <c r="CN1911" s="778"/>
      <c r="CO1911" s="778"/>
      <c r="CP1911" s="778"/>
      <c r="CQ1911" s="778"/>
      <c r="CR1911" s="778"/>
      <c r="CS1911" s="778"/>
      <c r="CT1911" s="778"/>
      <c r="CU1911" s="778"/>
      <c r="CV1911" s="778"/>
      <c r="CW1911" s="778"/>
      <c r="CX1911" s="778"/>
      <c r="CY1911" s="778"/>
      <c r="CZ1911" s="778"/>
      <c r="DA1911" s="778"/>
      <c r="DB1911" s="778"/>
      <c r="DC1911" s="778"/>
      <c r="DD1911" s="778"/>
      <c r="DE1911" s="778"/>
      <c r="DF1911" s="778"/>
      <c r="DG1911" s="778"/>
      <c r="DH1911" s="778"/>
      <c r="DI1911" s="778"/>
      <c r="DJ1911" s="778"/>
      <c r="DK1911" s="778"/>
      <c r="DL1911" s="778"/>
      <c r="DM1911" s="778"/>
      <c r="DN1911" s="778"/>
      <c r="DO1911" s="778"/>
      <c r="DP1911" s="778"/>
      <c r="DQ1911" s="778"/>
      <c r="DR1911" s="778"/>
      <c r="DS1911" s="778"/>
      <c r="DT1911" s="778"/>
      <c r="DU1911" s="778"/>
      <c r="DV1911" s="778"/>
      <c r="DW1911" s="778"/>
      <c r="DX1911" s="778"/>
      <c r="DY1911" s="778"/>
      <c r="DZ1911" s="778"/>
      <c r="EA1911" s="778"/>
      <c r="EB1911" s="778"/>
      <c r="EC1911" s="778"/>
      <c r="ED1911" s="778"/>
      <c r="EE1911" s="778"/>
      <c r="EF1911" s="778"/>
      <c r="EG1911" s="778"/>
      <c r="EH1911" s="778"/>
      <c r="EI1911" s="778"/>
      <c r="EJ1911" s="778"/>
      <c r="EK1911" s="778"/>
      <c r="EL1911" s="778"/>
      <c r="EM1911" s="778"/>
      <c r="EN1911" s="778"/>
      <c r="EO1911" s="778"/>
      <c r="EP1911" s="778"/>
      <c r="EQ1911" s="778"/>
      <c r="ER1911" s="778"/>
      <c r="ES1911" s="778"/>
      <c r="ET1911" s="778"/>
      <c r="EU1911" s="778"/>
      <c r="EV1911" s="778"/>
      <c r="EW1911" s="778"/>
      <c r="EX1911" s="778"/>
      <c r="EY1911" s="778"/>
      <c r="EZ1911" s="778"/>
      <c r="FA1911" s="778"/>
      <c r="FB1911" s="778"/>
      <c r="FC1911" s="778"/>
      <c r="FD1911" s="778"/>
      <c r="FE1911" s="778"/>
      <c r="FF1911" s="778"/>
      <c r="FG1911" s="778"/>
      <c r="FH1911" s="778"/>
      <c r="FI1911" s="778"/>
      <c r="FJ1911" s="778"/>
      <c r="FK1911" s="778"/>
      <c r="FL1911" s="778"/>
      <c r="FM1911" s="778"/>
      <c r="FN1911" s="778"/>
      <c r="FO1911" s="778"/>
      <c r="FP1911" s="778"/>
      <c r="FQ1911" s="778"/>
      <c r="FR1911" s="778"/>
      <c r="FS1911" s="778"/>
      <c r="FT1911" s="778"/>
      <c r="FU1911" s="778"/>
      <c r="FV1911" s="778"/>
      <c r="FW1911" s="778"/>
      <c r="FX1911" s="778"/>
      <c r="FY1911" s="778"/>
      <c r="FZ1911" s="778"/>
      <c r="GA1911" s="778"/>
      <c r="GB1911" s="778"/>
      <c r="GC1911" s="778"/>
      <c r="GD1911" s="778"/>
      <c r="GE1911" s="778"/>
      <c r="GF1911" s="778"/>
      <c r="GG1911" s="778"/>
      <c r="GH1911" s="778"/>
      <c r="GI1911" s="778"/>
      <c r="GJ1911" s="778"/>
      <c r="GK1911" s="778"/>
      <c r="GL1911" s="778"/>
      <c r="GM1911" s="778"/>
      <c r="GN1911" s="778"/>
      <c r="GO1911" s="778"/>
      <c r="GP1911" s="778"/>
      <c r="GQ1911" s="778"/>
      <c r="GR1911" s="778"/>
      <c r="GS1911" s="778"/>
      <c r="GT1911" s="778"/>
      <c r="GU1911" s="778"/>
      <c r="GV1911" s="778"/>
      <c r="GW1911" s="778"/>
      <c r="GX1911" s="778"/>
      <c r="GY1911" s="778"/>
      <c r="GZ1911" s="778"/>
      <c r="HA1911" s="778"/>
      <c r="HB1911" s="778"/>
      <c r="HC1911" s="778"/>
      <c r="HD1911" s="778"/>
      <c r="HE1911" s="778"/>
      <c r="HF1911" s="778"/>
      <c r="HG1911" s="778"/>
      <c r="HH1911" s="778"/>
    </row>
    <row r="1912" spans="1:216" s="782" customFormat="1">
      <c r="A1912" s="779"/>
      <c r="B1912" s="780"/>
      <c r="C1912" s="780"/>
      <c r="D1912" s="780"/>
      <c r="E1912" s="780"/>
      <c r="F1912" s="780"/>
      <c r="G1912" s="780"/>
      <c r="H1912" s="780"/>
      <c r="I1912" s="780"/>
      <c r="J1912" s="780"/>
      <c r="K1912" s="780"/>
      <c r="L1912" s="780"/>
      <c r="M1912" s="780"/>
      <c r="N1912" s="780"/>
      <c r="O1912" s="780"/>
      <c r="P1912" s="780"/>
      <c r="Q1912" s="781"/>
      <c r="R1912" s="778"/>
      <c r="S1912" s="778"/>
      <c r="T1912" s="778"/>
      <c r="U1912" s="778"/>
      <c r="V1912" s="778"/>
      <c r="W1912" s="778"/>
      <c r="X1912" s="778"/>
      <c r="Y1912" s="778"/>
      <c r="Z1912" s="778"/>
      <c r="AA1912" s="778"/>
      <c r="AB1912" s="778"/>
      <c r="AC1912" s="778"/>
      <c r="AD1912" s="778"/>
      <c r="AE1912" s="778"/>
      <c r="AF1912" s="778"/>
      <c r="AG1912" s="778"/>
      <c r="AH1912" s="778"/>
      <c r="AI1912" s="778"/>
      <c r="AJ1912" s="778"/>
      <c r="AK1912" s="778"/>
      <c r="AL1912" s="778"/>
      <c r="AM1912" s="778"/>
      <c r="AN1912" s="778"/>
      <c r="AO1912" s="778"/>
      <c r="AP1912" s="778"/>
      <c r="AQ1912" s="778"/>
      <c r="AR1912" s="778"/>
      <c r="AS1912" s="778"/>
      <c r="AT1912" s="778"/>
      <c r="AU1912" s="778"/>
      <c r="AV1912" s="778"/>
      <c r="AW1912" s="778"/>
      <c r="AX1912" s="778"/>
      <c r="AY1912" s="778"/>
      <c r="AZ1912" s="778"/>
      <c r="BA1912" s="778"/>
      <c r="BB1912" s="778"/>
      <c r="BC1912" s="778"/>
      <c r="BD1912" s="778"/>
      <c r="BE1912" s="778"/>
      <c r="BF1912" s="778"/>
      <c r="BG1912" s="778"/>
      <c r="BH1912" s="778"/>
      <c r="BI1912" s="778"/>
      <c r="BJ1912" s="778"/>
      <c r="BK1912" s="778"/>
      <c r="BL1912" s="778"/>
      <c r="BM1912" s="778"/>
      <c r="BN1912" s="778"/>
      <c r="BO1912" s="778"/>
      <c r="BP1912" s="778"/>
      <c r="BQ1912" s="778"/>
      <c r="BR1912" s="778"/>
      <c r="BS1912" s="778"/>
      <c r="BT1912" s="778"/>
      <c r="BU1912" s="778"/>
      <c r="BV1912" s="778"/>
      <c r="BW1912" s="778"/>
      <c r="BX1912" s="778"/>
      <c r="BY1912" s="778"/>
      <c r="BZ1912" s="778"/>
      <c r="CA1912" s="778"/>
      <c r="CB1912" s="778"/>
      <c r="CC1912" s="778"/>
      <c r="CD1912" s="778"/>
      <c r="CE1912" s="778"/>
      <c r="CF1912" s="778"/>
      <c r="CG1912" s="778"/>
      <c r="CH1912" s="778"/>
      <c r="CI1912" s="778"/>
      <c r="CJ1912" s="778"/>
      <c r="CK1912" s="778"/>
      <c r="CL1912" s="778"/>
      <c r="CM1912" s="778"/>
      <c r="CN1912" s="778"/>
      <c r="CO1912" s="778"/>
      <c r="CP1912" s="778"/>
      <c r="CQ1912" s="778"/>
      <c r="CR1912" s="778"/>
      <c r="CS1912" s="778"/>
      <c r="CT1912" s="778"/>
      <c r="CU1912" s="778"/>
      <c r="CV1912" s="778"/>
      <c r="CW1912" s="778"/>
      <c r="CX1912" s="778"/>
      <c r="CY1912" s="778"/>
      <c r="CZ1912" s="778"/>
      <c r="DA1912" s="778"/>
      <c r="DB1912" s="778"/>
      <c r="DC1912" s="778"/>
      <c r="DD1912" s="778"/>
      <c r="DE1912" s="778"/>
      <c r="DF1912" s="778"/>
      <c r="DG1912" s="778"/>
      <c r="DH1912" s="778"/>
      <c r="DI1912" s="778"/>
      <c r="DJ1912" s="778"/>
      <c r="DK1912" s="778"/>
      <c r="DL1912" s="778"/>
      <c r="DM1912" s="778"/>
      <c r="DN1912" s="778"/>
      <c r="DO1912" s="778"/>
      <c r="DP1912" s="778"/>
      <c r="DQ1912" s="778"/>
      <c r="DR1912" s="778"/>
      <c r="DS1912" s="778"/>
      <c r="DT1912" s="778"/>
      <c r="DU1912" s="778"/>
      <c r="DV1912" s="778"/>
      <c r="DW1912" s="778"/>
      <c r="DX1912" s="778"/>
      <c r="DY1912" s="778"/>
      <c r="DZ1912" s="778"/>
      <c r="EA1912" s="778"/>
      <c r="EB1912" s="778"/>
      <c r="EC1912" s="778"/>
      <c r="ED1912" s="778"/>
      <c r="EE1912" s="778"/>
      <c r="EF1912" s="778"/>
      <c r="EG1912" s="778"/>
      <c r="EH1912" s="778"/>
      <c r="EI1912" s="778"/>
      <c r="EJ1912" s="778"/>
      <c r="EK1912" s="778"/>
      <c r="EL1912" s="778"/>
      <c r="EM1912" s="778"/>
      <c r="EN1912" s="778"/>
      <c r="EO1912" s="778"/>
      <c r="EP1912" s="778"/>
      <c r="EQ1912" s="778"/>
      <c r="ER1912" s="778"/>
      <c r="ES1912" s="778"/>
      <c r="ET1912" s="778"/>
      <c r="EU1912" s="778"/>
      <c r="EV1912" s="778"/>
      <c r="EW1912" s="778"/>
      <c r="EX1912" s="778"/>
      <c r="EY1912" s="778"/>
      <c r="EZ1912" s="778"/>
      <c r="FA1912" s="778"/>
      <c r="FB1912" s="778"/>
      <c r="FC1912" s="778"/>
      <c r="FD1912" s="778"/>
      <c r="FE1912" s="778"/>
      <c r="FF1912" s="778"/>
      <c r="FG1912" s="778"/>
      <c r="FH1912" s="778"/>
      <c r="FI1912" s="778"/>
      <c r="FJ1912" s="778"/>
      <c r="FK1912" s="778"/>
      <c r="FL1912" s="778"/>
      <c r="FM1912" s="778"/>
      <c r="FN1912" s="778"/>
      <c r="FO1912" s="778"/>
      <c r="FP1912" s="778"/>
      <c r="FQ1912" s="778"/>
      <c r="FR1912" s="778"/>
      <c r="FS1912" s="778"/>
      <c r="FT1912" s="778"/>
      <c r="FU1912" s="778"/>
      <c r="FV1912" s="778"/>
      <c r="FW1912" s="778"/>
      <c r="FX1912" s="778"/>
      <c r="FY1912" s="778"/>
      <c r="FZ1912" s="778"/>
      <c r="GA1912" s="778"/>
      <c r="GB1912" s="778"/>
      <c r="GC1912" s="778"/>
      <c r="GD1912" s="778"/>
      <c r="GE1912" s="778"/>
      <c r="GF1912" s="778"/>
      <c r="GG1912" s="778"/>
      <c r="GH1912" s="778"/>
      <c r="GI1912" s="778"/>
      <c r="GJ1912" s="778"/>
      <c r="GK1912" s="778"/>
      <c r="GL1912" s="778"/>
      <c r="GM1912" s="778"/>
      <c r="GN1912" s="778"/>
      <c r="GO1912" s="778"/>
      <c r="GP1912" s="778"/>
      <c r="GQ1912" s="778"/>
      <c r="GR1912" s="778"/>
      <c r="GS1912" s="778"/>
      <c r="GT1912" s="778"/>
      <c r="GU1912" s="778"/>
      <c r="GV1912" s="778"/>
      <c r="GW1912" s="778"/>
      <c r="GX1912" s="778"/>
      <c r="GY1912" s="778"/>
      <c r="GZ1912" s="778"/>
      <c r="HA1912" s="778"/>
      <c r="HB1912" s="778"/>
      <c r="HC1912" s="778"/>
      <c r="HD1912" s="778"/>
      <c r="HE1912" s="778"/>
      <c r="HF1912" s="778"/>
      <c r="HG1912" s="778"/>
      <c r="HH1912" s="778"/>
    </row>
    <row r="1913" spans="1:216" s="782" customFormat="1">
      <c r="A1913" s="779"/>
      <c r="B1913" s="780"/>
      <c r="C1913" s="780"/>
      <c r="D1913" s="780"/>
      <c r="E1913" s="780"/>
      <c r="F1913" s="780"/>
      <c r="G1913" s="780"/>
      <c r="H1913" s="780"/>
      <c r="I1913" s="780"/>
      <c r="J1913" s="780"/>
      <c r="K1913" s="780"/>
      <c r="L1913" s="780"/>
      <c r="M1913" s="780"/>
      <c r="N1913" s="780"/>
      <c r="O1913" s="780"/>
      <c r="P1913" s="780"/>
      <c r="Q1913" s="781"/>
      <c r="R1913" s="778"/>
      <c r="S1913" s="778"/>
      <c r="T1913" s="778"/>
      <c r="U1913" s="778"/>
      <c r="V1913" s="778"/>
      <c r="W1913" s="778"/>
      <c r="X1913" s="778"/>
      <c r="Y1913" s="778"/>
      <c r="Z1913" s="778"/>
      <c r="AA1913" s="778"/>
      <c r="AB1913" s="778"/>
      <c r="AC1913" s="778"/>
      <c r="AD1913" s="778"/>
      <c r="AE1913" s="778"/>
      <c r="AF1913" s="778"/>
      <c r="AG1913" s="778"/>
      <c r="AH1913" s="778"/>
      <c r="AI1913" s="778"/>
      <c r="AJ1913" s="778"/>
      <c r="AK1913" s="778"/>
      <c r="AL1913" s="778"/>
      <c r="AM1913" s="778"/>
      <c r="AN1913" s="778"/>
      <c r="AO1913" s="778"/>
      <c r="AP1913" s="778"/>
      <c r="AQ1913" s="778"/>
      <c r="AR1913" s="778"/>
      <c r="AS1913" s="778"/>
      <c r="AT1913" s="778"/>
      <c r="AU1913" s="778"/>
      <c r="AV1913" s="778"/>
      <c r="AW1913" s="778"/>
      <c r="AX1913" s="778"/>
      <c r="AY1913" s="778"/>
      <c r="AZ1913" s="778"/>
      <c r="BA1913" s="778"/>
      <c r="BB1913" s="778"/>
      <c r="BC1913" s="778"/>
      <c r="BD1913" s="778"/>
      <c r="BE1913" s="778"/>
      <c r="BF1913" s="778"/>
      <c r="BG1913" s="778"/>
      <c r="BH1913" s="778"/>
      <c r="BI1913" s="778"/>
      <c r="BJ1913" s="778"/>
      <c r="BK1913" s="778"/>
      <c r="BL1913" s="778"/>
      <c r="BM1913" s="778"/>
      <c r="BN1913" s="778"/>
      <c r="BO1913" s="778"/>
      <c r="BP1913" s="778"/>
      <c r="BQ1913" s="778"/>
      <c r="BR1913" s="778"/>
      <c r="BS1913" s="778"/>
      <c r="BT1913" s="778"/>
      <c r="BU1913" s="778"/>
      <c r="BV1913" s="778"/>
      <c r="BW1913" s="778"/>
      <c r="BX1913" s="778"/>
      <c r="BY1913" s="778"/>
      <c r="BZ1913" s="778"/>
      <c r="CA1913" s="778"/>
      <c r="CB1913" s="778"/>
      <c r="CC1913" s="778"/>
      <c r="CD1913" s="778"/>
      <c r="CE1913" s="778"/>
      <c r="CF1913" s="778"/>
      <c r="CG1913" s="778"/>
      <c r="CH1913" s="778"/>
      <c r="CI1913" s="778"/>
      <c r="CJ1913" s="778"/>
      <c r="CK1913" s="778"/>
      <c r="CL1913" s="778"/>
      <c r="CM1913" s="778"/>
      <c r="CN1913" s="778"/>
      <c r="CO1913" s="778"/>
      <c r="CP1913" s="778"/>
      <c r="CQ1913" s="778"/>
      <c r="CR1913" s="778"/>
      <c r="CS1913" s="778"/>
      <c r="CT1913" s="778"/>
      <c r="CU1913" s="778"/>
      <c r="CV1913" s="778"/>
      <c r="CW1913" s="778"/>
      <c r="CX1913" s="778"/>
      <c r="CY1913" s="778"/>
      <c r="CZ1913" s="778"/>
      <c r="DA1913" s="778"/>
      <c r="DB1913" s="778"/>
      <c r="DC1913" s="778"/>
      <c r="DD1913" s="778"/>
      <c r="DE1913" s="778"/>
      <c r="DF1913" s="778"/>
      <c r="DG1913" s="778"/>
      <c r="DH1913" s="778"/>
      <c r="DI1913" s="778"/>
      <c r="DJ1913" s="778"/>
      <c r="DK1913" s="778"/>
      <c r="DL1913" s="778"/>
      <c r="DM1913" s="778"/>
      <c r="DN1913" s="778"/>
      <c r="DO1913" s="778"/>
      <c r="DP1913" s="778"/>
      <c r="DQ1913" s="778"/>
      <c r="DR1913" s="778"/>
      <c r="DS1913" s="778"/>
      <c r="DT1913" s="778"/>
      <c r="DU1913" s="778"/>
      <c r="DV1913" s="778"/>
      <c r="DW1913" s="778"/>
      <c r="DX1913" s="778"/>
      <c r="DY1913" s="778"/>
      <c r="DZ1913" s="778"/>
      <c r="EA1913" s="778"/>
      <c r="EB1913" s="778"/>
      <c r="EC1913" s="778"/>
      <c r="ED1913" s="778"/>
      <c r="EE1913" s="778"/>
      <c r="EF1913" s="778"/>
      <c r="EG1913" s="778"/>
      <c r="EH1913" s="778"/>
      <c r="EI1913" s="778"/>
      <c r="EJ1913" s="778"/>
      <c r="EK1913" s="778"/>
      <c r="EL1913" s="778"/>
      <c r="EM1913" s="778"/>
      <c r="EN1913" s="778"/>
      <c r="EO1913" s="778"/>
      <c r="EP1913" s="778"/>
      <c r="EQ1913" s="778"/>
      <c r="ER1913" s="778"/>
      <c r="ES1913" s="778"/>
      <c r="ET1913" s="778"/>
      <c r="EU1913" s="778"/>
      <c r="EV1913" s="778"/>
      <c r="EW1913" s="778"/>
      <c r="EX1913" s="778"/>
      <c r="EY1913" s="778"/>
      <c r="EZ1913" s="778"/>
      <c r="FA1913" s="778"/>
      <c r="FB1913" s="778"/>
      <c r="FC1913" s="778"/>
      <c r="FD1913" s="778"/>
      <c r="FE1913" s="778"/>
      <c r="FF1913" s="778"/>
      <c r="FG1913" s="778"/>
      <c r="FH1913" s="778"/>
      <c r="FI1913" s="778"/>
      <c r="FJ1913" s="778"/>
      <c r="FK1913" s="778"/>
      <c r="FL1913" s="778"/>
      <c r="FM1913" s="778"/>
      <c r="FN1913" s="778"/>
      <c r="FO1913" s="778"/>
      <c r="FP1913" s="778"/>
      <c r="FQ1913" s="778"/>
      <c r="FR1913" s="778"/>
      <c r="FS1913" s="778"/>
      <c r="FT1913" s="778"/>
      <c r="FU1913" s="778"/>
      <c r="FV1913" s="778"/>
      <c r="FW1913" s="778"/>
      <c r="FX1913" s="778"/>
      <c r="FY1913" s="778"/>
      <c r="FZ1913" s="778"/>
      <c r="GA1913" s="778"/>
      <c r="GB1913" s="778"/>
      <c r="GC1913" s="778"/>
      <c r="GD1913" s="778"/>
      <c r="GE1913" s="778"/>
      <c r="GF1913" s="778"/>
      <c r="GG1913" s="778"/>
      <c r="GH1913" s="778"/>
      <c r="GI1913" s="778"/>
      <c r="GJ1913" s="778"/>
      <c r="GK1913" s="778"/>
      <c r="GL1913" s="778"/>
      <c r="GM1913" s="778"/>
      <c r="GN1913" s="778"/>
      <c r="GO1913" s="778"/>
      <c r="GP1913" s="778"/>
      <c r="GQ1913" s="778"/>
      <c r="GR1913" s="778"/>
      <c r="GS1913" s="778"/>
      <c r="GT1913" s="778"/>
      <c r="GU1913" s="778"/>
      <c r="GV1913" s="778"/>
      <c r="GW1913" s="778"/>
      <c r="GX1913" s="778"/>
      <c r="GY1913" s="778"/>
      <c r="GZ1913" s="778"/>
      <c r="HA1913" s="778"/>
      <c r="HB1913" s="778"/>
      <c r="HC1913" s="778"/>
      <c r="HD1913" s="778"/>
      <c r="HE1913" s="778"/>
      <c r="HF1913" s="778"/>
      <c r="HG1913" s="778"/>
      <c r="HH1913" s="778"/>
    </row>
    <row r="1914" spans="1:216" s="782" customFormat="1">
      <c r="A1914" s="779"/>
      <c r="B1914" s="780"/>
      <c r="C1914" s="780"/>
      <c r="D1914" s="780"/>
      <c r="E1914" s="780"/>
      <c r="F1914" s="780"/>
      <c r="G1914" s="780"/>
      <c r="H1914" s="780"/>
      <c r="I1914" s="780"/>
      <c r="J1914" s="780"/>
      <c r="K1914" s="780"/>
      <c r="L1914" s="780"/>
      <c r="M1914" s="780"/>
      <c r="N1914" s="780"/>
      <c r="O1914" s="780"/>
      <c r="P1914" s="780"/>
      <c r="Q1914" s="781"/>
      <c r="R1914" s="778"/>
      <c r="S1914" s="778"/>
      <c r="T1914" s="778"/>
      <c r="U1914" s="778"/>
      <c r="V1914" s="778"/>
      <c r="W1914" s="778"/>
      <c r="X1914" s="778"/>
      <c r="Y1914" s="778"/>
      <c r="Z1914" s="778"/>
      <c r="AA1914" s="778"/>
      <c r="AB1914" s="778"/>
      <c r="AC1914" s="778"/>
      <c r="AD1914" s="778"/>
      <c r="AE1914" s="778"/>
      <c r="AF1914" s="778"/>
      <c r="AG1914" s="778"/>
      <c r="AH1914" s="778"/>
      <c r="AI1914" s="778"/>
      <c r="AJ1914" s="778"/>
      <c r="AK1914" s="778"/>
      <c r="AL1914" s="778"/>
      <c r="AM1914" s="778"/>
      <c r="AN1914" s="778"/>
      <c r="AO1914" s="778"/>
      <c r="AP1914" s="778"/>
      <c r="AQ1914" s="778"/>
      <c r="AR1914" s="778"/>
      <c r="AS1914" s="778"/>
      <c r="AT1914" s="778"/>
      <c r="AU1914" s="778"/>
      <c r="AV1914" s="778"/>
      <c r="AW1914" s="778"/>
      <c r="AX1914" s="778"/>
      <c r="AY1914" s="778"/>
      <c r="AZ1914" s="778"/>
      <c r="BA1914" s="778"/>
      <c r="BB1914" s="778"/>
      <c r="BC1914" s="778"/>
      <c r="BD1914" s="778"/>
      <c r="BE1914" s="778"/>
      <c r="BF1914" s="778"/>
      <c r="BG1914" s="778"/>
      <c r="BH1914" s="778"/>
      <c r="BI1914" s="778"/>
      <c r="BJ1914" s="778"/>
      <c r="BK1914" s="778"/>
      <c r="BL1914" s="778"/>
      <c r="BM1914" s="778"/>
      <c r="BN1914" s="778"/>
      <c r="BO1914" s="778"/>
      <c r="BP1914" s="778"/>
      <c r="BQ1914" s="778"/>
      <c r="BR1914" s="778"/>
      <c r="BS1914" s="778"/>
      <c r="BT1914" s="778"/>
      <c r="BU1914" s="778"/>
      <c r="BV1914" s="778"/>
      <c r="BW1914" s="778"/>
      <c r="BX1914" s="778"/>
      <c r="BY1914" s="778"/>
      <c r="BZ1914" s="778"/>
      <c r="CA1914" s="778"/>
      <c r="CB1914" s="778"/>
      <c r="CC1914" s="778"/>
      <c r="CD1914" s="778"/>
      <c r="CE1914" s="778"/>
      <c r="CF1914" s="778"/>
      <c r="CG1914" s="778"/>
      <c r="CH1914" s="778"/>
      <c r="CI1914" s="778"/>
      <c r="CJ1914" s="778"/>
      <c r="CK1914" s="778"/>
      <c r="CL1914" s="778"/>
      <c r="CM1914" s="778"/>
      <c r="CN1914" s="778"/>
      <c r="CO1914" s="778"/>
      <c r="CP1914" s="778"/>
      <c r="CQ1914" s="778"/>
      <c r="CR1914" s="778"/>
      <c r="CS1914" s="778"/>
      <c r="CT1914" s="778"/>
      <c r="CU1914" s="778"/>
      <c r="CV1914" s="778"/>
      <c r="CW1914" s="778"/>
      <c r="CX1914" s="778"/>
      <c r="CY1914" s="778"/>
      <c r="CZ1914" s="778"/>
      <c r="DA1914" s="778"/>
      <c r="DB1914" s="778"/>
      <c r="DC1914" s="778"/>
      <c r="DD1914" s="778"/>
      <c r="DE1914" s="778"/>
      <c r="DF1914" s="778"/>
      <c r="DG1914" s="778"/>
      <c r="DH1914" s="778"/>
      <c r="DI1914" s="778"/>
      <c r="DJ1914" s="778"/>
      <c r="DK1914" s="778"/>
      <c r="DL1914" s="778"/>
      <c r="DM1914" s="778"/>
      <c r="DN1914" s="778"/>
      <c r="DO1914" s="778"/>
      <c r="DP1914" s="778"/>
      <c r="DQ1914" s="778"/>
      <c r="DR1914" s="778"/>
      <c r="DS1914" s="778"/>
      <c r="DT1914" s="778"/>
      <c r="DU1914" s="778"/>
      <c r="DV1914" s="778"/>
      <c r="DW1914" s="778"/>
      <c r="DX1914" s="778"/>
      <c r="DY1914" s="778"/>
      <c r="DZ1914" s="778"/>
      <c r="EA1914" s="778"/>
      <c r="EB1914" s="778"/>
      <c r="EC1914" s="778"/>
      <c r="ED1914" s="778"/>
      <c r="EE1914" s="778"/>
      <c r="EF1914" s="778"/>
      <c r="EG1914" s="778"/>
      <c r="EH1914" s="778"/>
      <c r="EI1914" s="778"/>
      <c r="EJ1914" s="778"/>
      <c r="EK1914" s="778"/>
      <c r="EL1914" s="778"/>
      <c r="EM1914" s="778"/>
      <c r="EN1914" s="778"/>
      <c r="EO1914" s="778"/>
      <c r="EP1914" s="778"/>
      <c r="EQ1914" s="778"/>
      <c r="ER1914" s="778"/>
      <c r="ES1914" s="778"/>
      <c r="ET1914" s="778"/>
      <c r="EU1914" s="778"/>
      <c r="EV1914" s="778"/>
      <c r="EW1914" s="778"/>
      <c r="EX1914" s="778"/>
      <c r="EY1914" s="778"/>
      <c r="EZ1914" s="778"/>
      <c r="FA1914" s="778"/>
      <c r="FB1914" s="778"/>
      <c r="FC1914" s="778"/>
      <c r="FD1914" s="778"/>
      <c r="FE1914" s="778"/>
      <c r="FF1914" s="778"/>
      <c r="FG1914" s="778"/>
      <c r="FH1914" s="778"/>
      <c r="FI1914" s="778"/>
      <c r="FJ1914" s="778"/>
      <c r="FK1914" s="778"/>
      <c r="FL1914" s="778"/>
      <c r="FM1914" s="778"/>
      <c r="FN1914" s="778"/>
      <c r="FO1914" s="778"/>
      <c r="FP1914" s="778"/>
      <c r="FQ1914" s="778"/>
      <c r="FR1914" s="778"/>
      <c r="FS1914" s="778"/>
      <c r="FT1914" s="778"/>
      <c r="FU1914" s="778"/>
      <c r="FV1914" s="778"/>
      <c r="FW1914" s="778"/>
      <c r="FX1914" s="778"/>
      <c r="FY1914" s="778"/>
      <c r="FZ1914" s="778"/>
      <c r="GA1914" s="778"/>
      <c r="GB1914" s="778"/>
      <c r="GC1914" s="778"/>
      <c r="GD1914" s="778"/>
      <c r="GE1914" s="778"/>
      <c r="GF1914" s="778"/>
      <c r="GG1914" s="778"/>
      <c r="GH1914" s="778"/>
      <c r="GI1914" s="778"/>
      <c r="GJ1914" s="778"/>
      <c r="GK1914" s="778"/>
      <c r="GL1914" s="778"/>
      <c r="GM1914" s="778"/>
      <c r="GN1914" s="778"/>
      <c r="GO1914" s="778"/>
      <c r="GP1914" s="778"/>
      <c r="GQ1914" s="778"/>
      <c r="GR1914" s="778"/>
      <c r="GS1914" s="778"/>
      <c r="GT1914" s="778"/>
      <c r="GU1914" s="778"/>
      <c r="GV1914" s="778"/>
      <c r="GW1914" s="778"/>
      <c r="GX1914" s="778"/>
      <c r="GY1914" s="778"/>
      <c r="GZ1914" s="778"/>
      <c r="HA1914" s="778"/>
      <c r="HB1914" s="778"/>
      <c r="HC1914" s="778"/>
      <c r="HD1914" s="778"/>
      <c r="HE1914" s="778"/>
      <c r="HF1914" s="778"/>
      <c r="HG1914" s="778"/>
      <c r="HH1914" s="778"/>
    </row>
    <row r="1915" spans="1:216" s="782" customFormat="1">
      <c r="A1915" s="779"/>
      <c r="B1915" s="780"/>
      <c r="C1915" s="780"/>
      <c r="D1915" s="780"/>
      <c r="E1915" s="780"/>
      <c r="F1915" s="780"/>
      <c r="G1915" s="780"/>
      <c r="H1915" s="780"/>
      <c r="I1915" s="780"/>
      <c r="J1915" s="780"/>
      <c r="K1915" s="780"/>
      <c r="L1915" s="780"/>
      <c r="M1915" s="780"/>
      <c r="N1915" s="780"/>
      <c r="O1915" s="780"/>
      <c r="P1915" s="780"/>
      <c r="Q1915" s="781"/>
      <c r="R1915" s="778"/>
      <c r="S1915" s="778"/>
      <c r="T1915" s="778"/>
      <c r="U1915" s="778"/>
      <c r="V1915" s="778"/>
      <c r="W1915" s="778"/>
      <c r="X1915" s="778"/>
      <c r="Y1915" s="778"/>
      <c r="Z1915" s="778"/>
      <c r="AA1915" s="778"/>
      <c r="AB1915" s="778"/>
      <c r="AC1915" s="778"/>
      <c r="AD1915" s="778"/>
      <c r="AE1915" s="778"/>
      <c r="AF1915" s="778"/>
      <c r="AG1915" s="778"/>
      <c r="AH1915" s="778"/>
      <c r="AI1915" s="778"/>
      <c r="AJ1915" s="778"/>
      <c r="AK1915" s="778"/>
      <c r="AL1915" s="778"/>
      <c r="AM1915" s="778"/>
      <c r="AN1915" s="778"/>
      <c r="AO1915" s="778"/>
      <c r="AP1915" s="778"/>
      <c r="AQ1915" s="778"/>
      <c r="AR1915" s="778"/>
      <c r="AS1915" s="778"/>
      <c r="AT1915" s="778"/>
      <c r="AU1915" s="778"/>
      <c r="AV1915" s="778"/>
      <c r="AW1915" s="778"/>
      <c r="AX1915" s="778"/>
      <c r="AY1915" s="778"/>
      <c r="AZ1915" s="778"/>
      <c r="BA1915" s="778"/>
      <c r="BB1915" s="778"/>
      <c r="BC1915" s="778"/>
      <c r="BD1915" s="778"/>
      <c r="BE1915" s="778"/>
      <c r="BF1915" s="778"/>
      <c r="BG1915" s="778"/>
      <c r="BH1915" s="778"/>
      <c r="BI1915" s="778"/>
      <c r="BJ1915" s="778"/>
      <c r="BK1915" s="778"/>
      <c r="BL1915" s="778"/>
      <c r="BM1915" s="778"/>
      <c r="BN1915" s="778"/>
      <c r="BO1915" s="778"/>
      <c r="BP1915" s="778"/>
      <c r="BQ1915" s="778"/>
      <c r="BR1915" s="778"/>
      <c r="BS1915" s="778"/>
      <c r="BT1915" s="778"/>
      <c r="BU1915" s="778"/>
      <c r="BV1915" s="778"/>
      <c r="BW1915" s="778"/>
      <c r="BX1915" s="778"/>
      <c r="BY1915" s="778"/>
      <c r="BZ1915" s="778"/>
      <c r="CA1915" s="778"/>
      <c r="CB1915" s="778"/>
      <c r="CC1915" s="778"/>
      <c r="CD1915" s="778"/>
      <c r="CE1915" s="778"/>
      <c r="CF1915" s="778"/>
      <c r="CG1915" s="778"/>
      <c r="CH1915" s="778"/>
      <c r="CI1915" s="778"/>
      <c r="CJ1915" s="778"/>
      <c r="CK1915" s="778"/>
      <c r="CL1915" s="778"/>
      <c r="CM1915" s="778"/>
      <c r="CN1915" s="778"/>
      <c r="CO1915" s="778"/>
      <c r="CP1915" s="778"/>
      <c r="CQ1915" s="778"/>
      <c r="CR1915" s="778"/>
      <c r="CS1915" s="778"/>
      <c r="CT1915" s="778"/>
      <c r="CU1915" s="778"/>
      <c r="CV1915" s="778"/>
      <c r="CW1915" s="778"/>
      <c r="CX1915" s="778"/>
      <c r="CY1915" s="778"/>
      <c r="CZ1915" s="778"/>
      <c r="DA1915" s="778"/>
      <c r="DB1915" s="778"/>
      <c r="DC1915" s="778"/>
      <c r="DD1915" s="778"/>
      <c r="DE1915" s="778"/>
      <c r="DF1915" s="778"/>
      <c r="DG1915" s="778"/>
      <c r="DH1915" s="778"/>
      <c r="DI1915" s="778"/>
      <c r="DJ1915" s="778"/>
      <c r="DK1915" s="778"/>
      <c r="DL1915" s="778"/>
      <c r="DM1915" s="778"/>
      <c r="DN1915" s="778"/>
      <c r="DO1915" s="778"/>
      <c r="DP1915" s="778"/>
      <c r="DQ1915" s="778"/>
      <c r="DR1915" s="778"/>
      <c r="DS1915" s="778"/>
      <c r="DT1915" s="778"/>
      <c r="DU1915" s="778"/>
      <c r="DV1915" s="778"/>
      <c r="DW1915" s="778"/>
      <c r="DX1915" s="778"/>
      <c r="DY1915" s="778"/>
      <c r="DZ1915" s="778"/>
      <c r="EA1915" s="778"/>
      <c r="EB1915" s="778"/>
      <c r="EC1915" s="778"/>
      <c r="ED1915" s="778"/>
      <c r="EE1915" s="778"/>
      <c r="EF1915" s="778"/>
      <c r="EG1915" s="778"/>
      <c r="EH1915" s="778"/>
      <c r="EI1915" s="778"/>
      <c r="EJ1915" s="778"/>
      <c r="EK1915" s="778"/>
      <c r="EL1915" s="778"/>
      <c r="EM1915" s="778"/>
      <c r="EN1915" s="778"/>
      <c r="EO1915" s="778"/>
      <c r="EP1915" s="778"/>
      <c r="EQ1915" s="778"/>
      <c r="ER1915" s="778"/>
      <c r="ES1915" s="778"/>
      <c r="ET1915" s="778"/>
      <c r="EU1915" s="778"/>
      <c r="EV1915" s="778"/>
      <c r="EW1915" s="778"/>
      <c r="EX1915" s="778"/>
      <c r="EY1915" s="778"/>
      <c r="EZ1915" s="778"/>
      <c r="FA1915" s="778"/>
      <c r="FB1915" s="778"/>
      <c r="FC1915" s="778"/>
      <c r="FD1915" s="778"/>
      <c r="FE1915" s="778"/>
      <c r="FF1915" s="778"/>
      <c r="FG1915" s="778"/>
      <c r="FH1915" s="778"/>
      <c r="FI1915" s="778"/>
      <c r="FJ1915" s="778"/>
      <c r="FK1915" s="778"/>
      <c r="FL1915" s="778"/>
      <c r="FM1915" s="778"/>
      <c r="FN1915" s="778"/>
      <c r="FO1915" s="778"/>
      <c r="FP1915" s="778"/>
      <c r="FQ1915" s="778"/>
      <c r="FR1915" s="778"/>
      <c r="FS1915" s="778"/>
      <c r="FT1915" s="778"/>
      <c r="FU1915" s="778"/>
      <c r="FV1915" s="778"/>
      <c r="FW1915" s="778"/>
      <c r="FX1915" s="778"/>
      <c r="FY1915" s="778"/>
      <c r="FZ1915" s="778"/>
      <c r="GA1915" s="778"/>
      <c r="GB1915" s="778"/>
      <c r="GC1915" s="778"/>
      <c r="GD1915" s="778"/>
      <c r="GE1915" s="778"/>
      <c r="GF1915" s="778"/>
      <c r="GG1915" s="778"/>
      <c r="GH1915" s="778"/>
      <c r="GI1915" s="778"/>
      <c r="GJ1915" s="778"/>
      <c r="GK1915" s="778"/>
      <c r="GL1915" s="778"/>
      <c r="GM1915" s="778"/>
      <c r="GN1915" s="778"/>
      <c r="GO1915" s="778"/>
      <c r="GP1915" s="778"/>
      <c r="GQ1915" s="778"/>
      <c r="GR1915" s="778"/>
      <c r="GS1915" s="778"/>
      <c r="GT1915" s="778"/>
      <c r="GU1915" s="778"/>
      <c r="GV1915" s="778"/>
      <c r="GW1915" s="778"/>
      <c r="GX1915" s="778"/>
      <c r="GY1915" s="778"/>
      <c r="GZ1915" s="778"/>
      <c r="HA1915" s="778"/>
      <c r="HB1915" s="778"/>
      <c r="HC1915" s="778"/>
      <c r="HD1915" s="778"/>
      <c r="HE1915" s="778"/>
      <c r="HF1915" s="778"/>
      <c r="HG1915" s="778"/>
      <c r="HH1915" s="778"/>
    </row>
    <row r="1916" spans="1:216" s="782" customFormat="1">
      <c r="A1916" s="779"/>
      <c r="B1916" s="780"/>
      <c r="C1916" s="780"/>
      <c r="D1916" s="780"/>
      <c r="E1916" s="780"/>
      <c r="F1916" s="780"/>
      <c r="G1916" s="780"/>
      <c r="H1916" s="780"/>
      <c r="I1916" s="780"/>
      <c r="J1916" s="780"/>
      <c r="K1916" s="780"/>
      <c r="L1916" s="780"/>
      <c r="M1916" s="780"/>
      <c r="N1916" s="780"/>
      <c r="O1916" s="780"/>
      <c r="P1916" s="780"/>
      <c r="Q1916" s="781"/>
      <c r="R1916" s="778"/>
      <c r="S1916" s="778"/>
      <c r="T1916" s="778"/>
      <c r="U1916" s="778"/>
      <c r="V1916" s="778"/>
      <c r="W1916" s="778"/>
      <c r="X1916" s="778"/>
      <c r="Y1916" s="778"/>
      <c r="Z1916" s="778"/>
      <c r="AA1916" s="778"/>
      <c r="AB1916" s="778"/>
      <c r="AC1916" s="778"/>
      <c r="AD1916" s="778"/>
      <c r="AE1916" s="778"/>
      <c r="AF1916" s="778"/>
      <c r="AG1916" s="778"/>
      <c r="AH1916" s="778"/>
      <c r="AI1916" s="778"/>
      <c r="AJ1916" s="778"/>
      <c r="AK1916" s="778"/>
      <c r="AL1916" s="778"/>
      <c r="AM1916" s="778"/>
      <c r="AN1916" s="778"/>
      <c r="AO1916" s="778"/>
      <c r="AP1916" s="778"/>
      <c r="AQ1916" s="778"/>
      <c r="AR1916" s="778"/>
      <c r="AS1916" s="778"/>
      <c r="AT1916" s="778"/>
      <c r="AU1916" s="778"/>
      <c r="AV1916" s="778"/>
      <c r="AW1916" s="778"/>
      <c r="AX1916" s="778"/>
      <c r="AY1916" s="778"/>
      <c r="AZ1916" s="778"/>
      <c r="BA1916" s="778"/>
      <c r="BB1916" s="778"/>
      <c r="BC1916" s="778"/>
      <c r="BD1916" s="778"/>
      <c r="BE1916" s="778"/>
      <c r="BF1916" s="778"/>
      <c r="BG1916" s="778"/>
      <c r="BH1916" s="778"/>
      <c r="BI1916" s="778"/>
      <c r="BJ1916" s="778"/>
      <c r="BK1916" s="778"/>
      <c r="BL1916" s="778"/>
      <c r="BM1916" s="778"/>
      <c r="BN1916" s="778"/>
      <c r="BO1916" s="778"/>
      <c r="BP1916" s="778"/>
      <c r="BQ1916" s="778"/>
      <c r="BR1916" s="778"/>
      <c r="BS1916" s="778"/>
      <c r="BT1916" s="778"/>
      <c r="BU1916" s="778"/>
      <c r="BV1916" s="778"/>
      <c r="BW1916" s="778"/>
      <c r="BX1916" s="778"/>
      <c r="BY1916" s="778"/>
      <c r="BZ1916" s="778"/>
      <c r="CA1916" s="778"/>
      <c r="CB1916" s="778"/>
      <c r="CC1916" s="778"/>
      <c r="CD1916" s="778"/>
      <c r="CE1916" s="778"/>
      <c r="CF1916" s="778"/>
      <c r="CG1916" s="778"/>
      <c r="CH1916" s="778"/>
      <c r="CI1916" s="778"/>
      <c r="CJ1916" s="778"/>
      <c r="CK1916" s="778"/>
      <c r="CL1916" s="778"/>
      <c r="CM1916" s="778"/>
      <c r="CN1916" s="778"/>
      <c r="CO1916" s="778"/>
      <c r="CP1916" s="778"/>
      <c r="CQ1916" s="778"/>
      <c r="CR1916" s="778"/>
      <c r="CS1916" s="778"/>
      <c r="CT1916" s="778"/>
      <c r="CU1916" s="778"/>
      <c r="CV1916" s="778"/>
      <c r="CW1916" s="778"/>
      <c r="CX1916" s="778"/>
      <c r="CY1916" s="778"/>
      <c r="CZ1916" s="778"/>
      <c r="DA1916" s="778"/>
      <c r="DB1916" s="778"/>
      <c r="DC1916" s="778"/>
      <c r="DD1916" s="778"/>
      <c r="DE1916" s="778"/>
      <c r="DF1916" s="778"/>
      <c r="DG1916" s="778"/>
      <c r="DH1916" s="778"/>
      <c r="DI1916" s="778"/>
      <c r="DJ1916" s="778"/>
      <c r="DK1916" s="778"/>
      <c r="DL1916" s="778"/>
      <c r="DM1916" s="778"/>
      <c r="DN1916" s="778"/>
      <c r="DO1916" s="778"/>
      <c r="DP1916" s="778"/>
      <c r="DQ1916" s="778"/>
      <c r="DR1916" s="778"/>
      <c r="DS1916" s="778"/>
      <c r="DT1916" s="778"/>
      <c r="DU1916" s="778"/>
      <c r="DV1916" s="778"/>
      <c r="DW1916" s="778"/>
      <c r="DX1916" s="778"/>
      <c r="DY1916" s="778"/>
      <c r="DZ1916" s="778"/>
      <c r="EA1916" s="778"/>
      <c r="EB1916" s="778"/>
      <c r="EC1916" s="778"/>
      <c r="ED1916" s="778"/>
      <c r="EE1916" s="778"/>
      <c r="EF1916" s="778"/>
      <c r="EG1916" s="778"/>
      <c r="EH1916" s="778"/>
      <c r="EI1916" s="778"/>
      <c r="EJ1916" s="778"/>
      <c r="EK1916" s="778"/>
      <c r="EL1916" s="778"/>
      <c r="EM1916" s="778"/>
      <c r="EN1916" s="778"/>
      <c r="EO1916" s="778"/>
      <c r="EP1916" s="778"/>
      <c r="EQ1916" s="778"/>
      <c r="ER1916" s="778"/>
      <c r="ES1916" s="778"/>
      <c r="ET1916" s="778"/>
      <c r="EU1916" s="778"/>
      <c r="EV1916" s="778"/>
      <c r="EW1916" s="778"/>
      <c r="EX1916" s="778"/>
      <c r="EY1916" s="778"/>
      <c r="EZ1916" s="778"/>
      <c r="FA1916" s="778"/>
      <c r="FB1916" s="778"/>
      <c r="FC1916" s="778"/>
      <c r="FD1916" s="778"/>
      <c r="FE1916" s="778"/>
      <c r="FF1916" s="778"/>
      <c r="FG1916" s="778"/>
      <c r="FH1916" s="778"/>
      <c r="FI1916" s="778"/>
      <c r="FJ1916" s="778"/>
      <c r="FK1916" s="778"/>
      <c r="FL1916" s="778"/>
      <c r="FM1916" s="778"/>
      <c r="FN1916" s="778"/>
      <c r="FO1916" s="778"/>
      <c r="FP1916" s="778"/>
      <c r="FQ1916" s="778"/>
      <c r="FR1916" s="778"/>
      <c r="FS1916" s="778"/>
      <c r="FT1916" s="778"/>
      <c r="FU1916" s="778"/>
      <c r="FV1916" s="778"/>
      <c r="FW1916" s="778"/>
      <c r="FX1916" s="778"/>
      <c r="FY1916" s="778"/>
      <c r="FZ1916" s="778"/>
      <c r="GA1916" s="778"/>
      <c r="GB1916" s="778"/>
      <c r="GC1916" s="778"/>
      <c r="GD1916" s="778"/>
      <c r="GE1916" s="778"/>
      <c r="GF1916" s="778"/>
      <c r="GG1916" s="778"/>
      <c r="GH1916" s="778"/>
      <c r="GI1916" s="778"/>
      <c r="GJ1916" s="778"/>
      <c r="GK1916" s="778"/>
      <c r="GL1916" s="778"/>
      <c r="GM1916" s="778"/>
      <c r="GN1916" s="778"/>
      <c r="GO1916" s="778"/>
      <c r="GP1916" s="778"/>
      <c r="GQ1916" s="778"/>
      <c r="GR1916" s="778"/>
      <c r="GS1916" s="778"/>
      <c r="GT1916" s="778"/>
      <c r="GU1916" s="778"/>
      <c r="GV1916" s="778"/>
      <c r="GW1916" s="778"/>
      <c r="GX1916" s="778"/>
      <c r="GY1916" s="778"/>
      <c r="GZ1916" s="778"/>
      <c r="HA1916" s="778"/>
      <c r="HB1916" s="778"/>
      <c r="HC1916" s="778"/>
      <c r="HD1916" s="778"/>
      <c r="HE1916" s="778"/>
      <c r="HF1916" s="778"/>
      <c r="HG1916" s="778"/>
      <c r="HH1916" s="778"/>
    </row>
    <row r="1917" spans="1:216" s="782" customFormat="1">
      <c r="A1917" s="779"/>
      <c r="B1917" s="780"/>
      <c r="C1917" s="780"/>
      <c r="D1917" s="780"/>
      <c r="E1917" s="780"/>
      <c r="F1917" s="780"/>
      <c r="G1917" s="780"/>
      <c r="H1917" s="780"/>
      <c r="I1917" s="780"/>
      <c r="J1917" s="780"/>
      <c r="K1917" s="780"/>
      <c r="L1917" s="780"/>
      <c r="M1917" s="780"/>
      <c r="N1917" s="780"/>
      <c r="O1917" s="780"/>
      <c r="P1917" s="780"/>
      <c r="Q1917" s="781"/>
      <c r="R1917" s="778"/>
      <c r="S1917" s="778"/>
      <c r="T1917" s="778"/>
      <c r="U1917" s="778"/>
      <c r="V1917" s="778"/>
      <c r="W1917" s="778"/>
      <c r="X1917" s="778"/>
      <c r="Y1917" s="778"/>
      <c r="Z1917" s="778"/>
      <c r="AA1917" s="778"/>
      <c r="AB1917" s="778"/>
      <c r="AC1917" s="778"/>
      <c r="AD1917" s="778"/>
      <c r="AE1917" s="778"/>
      <c r="AF1917" s="778"/>
      <c r="AG1917" s="778"/>
      <c r="AH1917" s="778"/>
      <c r="AI1917" s="778"/>
      <c r="AJ1917" s="778"/>
      <c r="AK1917" s="778"/>
      <c r="AL1917" s="778"/>
      <c r="AM1917" s="778"/>
      <c r="AN1917" s="778"/>
      <c r="AO1917" s="778"/>
      <c r="AP1917" s="778"/>
      <c r="AQ1917" s="778"/>
      <c r="AR1917" s="778"/>
      <c r="AS1917" s="778"/>
      <c r="AT1917" s="778"/>
      <c r="AU1917" s="778"/>
      <c r="AV1917" s="778"/>
      <c r="AW1917" s="778"/>
      <c r="AX1917" s="778"/>
      <c r="AY1917" s="778"/>
      <c r="AZ1917" s="778"/>
      <c r="BA1917" s="778"/>
      <c r="BB1917" s="778"/>
      <c r="BC1917" s="778"/>
      <c r="BD1917" s="778"/>
      <c r="BE1917" s="778"/>
      <c r="BF1917" s="778"/>
      <c r="BG1917" s="778"/>
      <c r="BH1917" s="778"/>
      <c r="BI1917" s="778"/>
      <c r="BJ1917" s="778"/>
      <c r="BK1917" s="778"/>
      <c r="BL1917" s="778"/>
      <c r="BM1917" s="778"/>
      <c r="BN1917" s="778"/>
      <c r="BO1917" s="778"/>
      <c r="BP1917" s="778"/>
      <c r="BQ1917" s="778"/>
      <c r="BR1917" s="778"/>
      <c r="BS1917" s="778"/>
      <c r="BT1917" s="778"/>
      <c r="BU1917" s="778"/>
      <c r="BV1917" s="778"/>
      <c r="BW1917" s="778"/>
      <c r="BX1917" s="778"/>
      <c r="BY1917" s="778"/>
      <c r="BZ1917" s="778"/>
      <c r="CA1917" s="778"/>
      <c r="CB1917" s="778"/>
      <c r="CC1917" s="778"/>
      <c r="CD1917" s="778"/>
      <c r="CE1917" s="778"/>
      <c r="CF1917" s="778"/>
      <c r="CG1917" s="778"/>
      <c r="CH1917" s="778"/>
      <c r="CI1917" s="778"/>
      <c r="CJ1917" s="778"/>
      <c r="CK1917" s="778"/>
      <c r="CL1917" s="778"/>
      <c r="CM1917" s="778"/>
      <c r="CN1917" s="778"/>
      <c r="CO1917" s="778"/>
      <c r="CP1917" s="778"/>
      <c r="CQ1917" s="778"/>
      <c r="CR1917" s="778"/>
      <c r="CS1917" s="778"/>
      <c r="CT1917" s="778"/>
      <c r="CU1917" s="778"/>
      <c r="CV1917" s="778"/>
      <c r="CW1917" s="778"/>
      <c r="CX1917" s="778"/>
      <c r="CY1917" s="778"/>
      <c r="CZ1917" s="778"/>
      <c r="DA1917" s="778"/>
      <c r="DB1917" s="778"/>
      <c r="DC1917" s="778"/>
      <c r="DD1917" s="778"/>
      <c r="DE1917" s="778"/>
      <c r="DF1917" s="778"/>
      <c r="DG1917" s="778"/>
      <c r="DH1917" s="778"/>
      <c r="DI1917" s="778"/>
      <c r="DJ1917" s="778"/>
      <c r="DK1917" s="778"/>
      <c r="DL1917" s="778"/>
      <c r="DM1917" s="778"/>
      <c r="DN1917" s="778"/>
      <c r="DO1917" s="778"/>
      <c r="DP1917" s="778"/>
      <c r="DQ1917" s="778"/>
      <c r="DR1917" s="778"/>
      <c r="DS1917" s="778"/>
      <c r="DT1917" s="778"/>
      <c r="DU1917" s="778"/>
      <c r="DV1917" s="778"/>
      <c r="DW1917" s="778"/>
      <c r="DX1917" s="778"/>
      <c r="DY1917" s="778"/>
      <c r="DZ1917" s="778"/>
      <c r="EA1917" s="778"/>
      <c r="EB1917" s="778"/>
      <c r="EC1917" s="778"/>
      <c r="ED1917" s="778"/>
      <c r="EE1917" s="778"/>
      <c r="EF1917" s="778"/>
      <c r="EG1917" s="778"/>
      <c r="EH1917" s="778"/>
      <c r="EI1917" s="778"/>
      <c r="EJ1917" s="778"/>
      <c r="EK1917" s="778"/>
      <c r="EL1917" s="778"/>
      <c r="EM1917" s="778"/>
      <c r="EN1917" s="778"/>
      <c r="EO1917" s="778"/>
      <c r="EP1917" s="778"/>
      <c r="EQ1917" s="778"/>
      <c r="ER1917" s="778"/>
      <c r="ES1917" s="778"/>
      <c r="ET1917" s="778"/>
      <c r="EU1917" s="778"/>
      <c r="EV1917" s="778"/>
      <c r="EW1917" s="778"/>
      <c r="EX1917" s="778"/>
      <c r="EY1917" s="778"/>
      <c r="EZ1917" s="778"/>
      <c r="FA1917" s="778"/>
      <c r="FB1917" s="778"/>
      <c r="FC1917" s="778"/>
      <c r="FD1917" s="778"/>
      <c r="FE1917" s="778"/>
      <c r="FF1917" s="778"/>
      <c r="FG1917" s="778"/>
      <c r="FH1917" s="778"/>
      <c r="FI1917" s="778"/>
      <c r="FJ1917" s="778"/>
      <c r="FK1917" s="778"/>
      <c r="FL1917" s="778"/>
      <c r="FM1917" s="778"/>
      <c r="FN1917" s="778"/>
      <c r="FO1917" s="778"/>
      <c r="FP1917" s="778"/>
      <c r="FQ1917" s="778"/>
      <c r="FR1917" s="778"/>
      <c r="FS1917" s="778"/>
      <c r="FT1917" s="778"/>
      <c r="FU1917" s="778"/>
      <c r="FV1917" s="778"/>
      <c r="FW1917" s="778"/>
      <c r="FX1917" s="778"/>
      <c r="FY1917" s="778"/>
      <c r="FZ1917" s="778"/>
      <c r="GA1917" s="778"/>
      <c r="GB1917" s="778"/>
      <c r="GC1917" s="778"/>
      <c r="GD1917" s="778"/>
      <c r="GE1917" s="778"/>
      <c r="GF1917" s="778"/>
      <c r="GG1917" s="778"/>
      <c r="GH1917" s="778"/>
      <c r="GI1917" s="778"/>
      <c r="GJ1917" s="778"/>
      <c r="GK1917" s="778"/>
      <c r="GL1917" s="778"/>
      <c r="GM1917" s="778"/>
      <c r="GN1917" s="778"/>
      <c r="GO1917" s="778"/>
      <c r="GP1917" s="778"/>
      <c r="GQ1917" s="778"/>
      <c r="GR1917" s="778"/>
      <c r="GS1917" s="778"/>
      <c r="GT1917" s="778"/>
      <c r="GU1917" s="778"/>
      <c r="GV1917" s="778"/>
      <c r="GW1917" s="778"/>
      <c r="GX1917" s="778"/>
      <c r="GY1917" s="778"/>
      <c r="GZ1917" s="778"/>
      <c r="HA1917" s="778"/>
      <c r="HB1917" s="778"/>
      <c r="HC1917" s="778"/>
      <c r="HD1917" s="778"/>
      <c r="HE1917" s="778"/>
      <c r="HF1917" s="778"/>
      <c r="HG1917" s="778"/>
      <c r="HH1917" s="778"/>
    </row>
    <row r="1918" spans="1:216" s="782" customFormat="1">
      <c r="A1918" s="779"/>
      <c r="B1918" s="780"/>
      <c r="C1918" s="780"/>
      <c r="D1918" s="780"/>
      <c r="E1918" s="780"/>
      <c r="F1918" s="780"/>
      <c r="G1918" s="780"/>
      <c r="H1918" s="780"/>
      <c r="I1918" s="780"/>
      <c r="J1918" s="780"/>
      <c r="K1918" s="780"/>
      <c r="L1918" s="780"/>
      <c r="M1918" s="780"/>
      <c r="N1918" s="780"/>
      <c r="O1918" s="780"/>
      <c r="P1918" s="780"/>
      <c r="Q1918" s="781"/>
      <c r="R1918" s="778"/>
      <c r="S1918" s="778"/>
      <c r="T1918" s="778"/>
      <c r="U1918" s="778"/>
      <c r="V1918" s="778"/>
      <c r="W1918" s="778"/>
      <c r="X1918" s="778"/>
      <c r="Y1918" s="778"/>
      <c r="Z1918" s="778"/>
      <c r="AA1918" s="778"/>
      <c r="AB1918" s="778"/>
      <c r="AC1918" s="778"/>
      <c r="AD1918" s="778"/>
      <c r="AE1918" s="778"/>
      <c r="AF1918" s="778"/>
      <c r="AG1918" s="778"/>
      <c r="AH1918" s="778"/>
      <c r="AI1918" s="778"/>
      <c r="AJ1918" s="778"/>
      <c r="AK1918" s="778"/>
      <c r="AL1918" s="778"/>
      <c r="AM1918" s="778"/>
      <c r="AN1918" s="778"/>
      <c r="AO1918" s="778"/>
      <c r="AP1918" s="778"/>
      <c r="AQ1918" s="778"/>
      <c r="AR1918" s="778"/>
      <c r="AS1918" s="778"/>
      <c r="AT1918" s="778"/>
      <c r="AU1918" s="778"/>
      <c r="AV1918" s="778"/>
      <c r="AW1918" s="778"/>
      <c r="AX1918" s="778"/>
      <c r="AY1918" s="778"/>
      <c r="AZ1918" s="778"/>
      <c r="BA1918" s="778"/>
      <c r="BB1918" s="778"/>
      <c r="BC1918" s="778"/>
      <c r="BD1918" s="778"/>
      <c r="BE1918" s="778"/>
      <c r="BF1918" s="778"/>
      <c r="BG1918" s="778"/>
      <c r="BH1918" s="778"/>
      <c r="BI1918" s="778"/>
      <c r="BJ1918" s="778"/>
      <c r="BK1918" s="778"/>
      <c r="BL1918" s="778"/>
      <c r="BM1918" s="778"/>
      <c r="BN1918" s="778"/>
      <c r="BO1918" s="778"/>
      <c r="BP1918" s="778"/>
      <c r="BQ1918" s="778"/>
      <c r="BR1918" s="778"/>
      <c r="BS1918" s="778"/>
      <c r="BT1918" s="778"/>
      <c r="BU1918" s="778"/>
      <c r="BV1918" s="778"/>
      <c r="BW1918" s="778"/>
      <c r="BX1918" s="778"/>
      <c r="BY1918" s="778"/>
      <c r="BZ1918" s="778"/>
      <c r="CA1918" s="778"/>
      <c r="CB1918" s="778"/>
      <c r="CC1918" s="778"/>
      <c r="CD1918" s="778"/>
      <c r="CE1918" s="778"/>
      <c r="CF1918" s="778"/>
      <c r="CG1918" s="778"/>
      <c r="CH1918" s="778"/>
      <c r="CI1918" s="778"/>
      <c r="CJ1918" s="778"/>
      <c r="CK1918" s="778"/>
      <c r="CL1918" s="778"/>
      <c r="CM1918" s="778"/>
      <c r="CN1918" s="778"/>
      <c r="CO1918" s="778"/>
      <c r="CP1918" s="778"/>
      <c r="CQ1918" s="778"/>
      <c r="CR1918" s="778"/>
      <c r="CS1918" s="778"/>
      <c r="CT1918" s="778"/>
      <c r="CU1918" s="778"/>
      <c r="CV1918" s="778"/>
      <c r="CW1918" s="778"/>
      <c r="CX1918" s="778"/>
      <c r="CY1918" s="778"/>
      <c r="CZ1918" s="778"/>
      <c r="DA1918" s="778"/>
      <c r="DB1918" s="778"/>
      <c r="DC1918" s="778"/>
      <c r="DD1918" s="778"/>
      <c r="DE1918" s="778"/>
      <c r="DF1918" s="778"/>
      <c r="DG1918" s="778"/>
      <c r="DH1918" s="778"/>
      <c r="DI1918" s="778"/>
      <c r="DJ1918" s="778"/>
      <c r="DK1918" s="778"/>
      <c r="DL1918" s="778"/>
      <c r="DM1918" s="778"/>
      <c r="DN1918" s="778"/>
      <c r="DO1918" s="778"/>
      <c r="DP1918" s="778"/>
      <c r="DQ1918" s="778"/>
      <c r="DR1918" s="778"/>
      <c r="DS1918" s="778"/>
      <c r="DT1918" s="778"/>
      <c r="DU1918" s="778"/>
      <c r="DV1918" s="778"/>
      <c r="DW1918" s="778"/>
      <c r="DX1918" s="778"/>
      <c r="DY1918" s="778"/>
      <c r="DZ1918" s="778"/>
      <c r="EA1918" s="778"/>
      <c r="EB1918" s="778"/>
      <c r="EC1918" s="778"/>
      <c r="ED1918" s="778"/>
      <c r="EE1918" s="778"/>
      <c r="EF1918" s="778"/>
      <c r="EG1918" s="778"/>
      <c r="EH1918" s="778"/>
      <c r="EI1918" s="778"/>
      <c r="EJ1918" s="778"/>
      <c r="EK1918" s="778"/>
      <c r="EL1918" s="778"/>
      <c r="EM1918" s="778"/>
      <c r="EN1918" s="778"/>
      <c r="EO1918" s="778"/>
      <c r="EP1918" s="778"/>
      <c r="EQ1918" s="778"/>
      <c r="ER1918" s="778"/>
      <c r="ES1918" s="778"/>
      <c r="ET1918" s="778"/>
      <c r="EU1918" s="778"/>
      <c r="EV1918" s="778"/>
      <c r="EW1918" s="778"/>
      <c r="EX1918" s="778"/>
      <c r="EY1918" s="778"/>
      <c r="EZ1918" s="778"/>
      <c r="FA1918" s="778"/>
      <c r="FB1918" s="778"/>
      <c r="FC1918" s="778"/>
      <c r="FD1918" s="778"/>
      <c r="FE1918" s="778"/>
      <c r="FF1918" s="778"/>
      <c r="FG1918" s="778"/>
      <c r="FH1918" s="778"/>
      <c r="FI1918" s="778"/>
      <c r="FJ1918" s="778"/>
      <c r="FK1918" s="778"/>
      <c r="FL1918" s="778"/>
      <c r="FM1918" s="778"/>
      <c r="FN1918" s="778"/>
      <c r="FO1918" s="778"/>
      <c r="FP1918" s="778"/>
      <c r="FQ1918" s="778"/>
      <c r="FR1918" s="778"/>
      <c r="FS1918" s="778"/>
      <c r="FT1918" s="778"/>
      <c r="FU1918" s="778"/>
      <c r="FV1918" s="778"/>
      <c r="FW1918" s="778"/>
      <c r="FX1918" s="778"/>
      <c r="FY1918" s="778"/>
      <c r="FZ1918" s="778"/>
      <c r="GA1918" s="778"/>
      <c r="GB1918" s="778"/>
      <c r="GC1918" s="778"/>
      <c r="GD1918" s="778"/>
      <c r="GE1918" s="778"/>
      <c r="GF1918" s="778"/>
      <c r="GG1918" s="778"/>
      <c r="GH1918" s="778"/>
      <c r="GI1918" s="778"/>
      <c r="GJ1918" s="778"/>
      <c r="GK1918" s="778"/>
      <c r="GL1918" s="778"/>
      <c r="GM1918" s="778"/>
      <c r="GN1918" s="778"/>
      <c r="GO1918" s="778"/>
      <c r="GP1918" s="778"/>
      <c r="GQ1918" s="778"/>
      <c r="GR1918" s="778"/>
      <c r="GS1918" s="778"/>
      <c r="GT1918" s="778"/>
      <c r="GU1918" s="778"/>
      <c r="GV1918" s="778"/>
      <c r="GW1918" s="778"/>
      <c r="GX1918" s="778"/>
      <c r="GY1918" s="778"/>
      <c r="GZ1918" s="778"/>
      <c r="HA1918" s="778"/>
      <c r="HB1918" s="778"/>
      <c r="HC1918" s="778"/>
      <c r="HD1918" s="778"/>
      <c r="HE1918" s="778"/>
      <c r="HF1918" s="778"/>
      <c r="HG1918" s="778"/>
      <c r="HH1918" s="778"/>
    </row>
    <row r="1919" spans="1:216" s="782" customFormat="1">
      <c r="A1919" s="779"/>
      <c r="B1919" s="780"/>
      <c r="C1919" s="780"/>
      <c r="D1919" s="780"/>
      <c r="E1919" s="780"/>
      <c r="F1919" s="780"/>
      <c r="G1919" s="780"/>
      <c r="H1919" s="780"/>
      <c r="I1919" s="780"/>
      <c r="J1919" s="780"/>
      <c r="K1919" s="780"/>
      <c r="L1919" s="780"/>
      <c r="M1919" s="780"/>
      <c r="N1919" s="780"/>
      <c r="O1919" s="780"/>
      <c r="P1919" s="780"/>
      <c r="Q1919" s="781"/>
      <c r="R1919" s="778"/>
      <c r="S1919" s="778"/>
      <c r="T1919" s="778"/>
      <c r="U1919" s="778"/>
      <c r="V1919" s="778"/>
      <c r="W1919" s="778"/>
      <c r="X1919" s="778"/>
      <c r="Y1919" s="778"/>
      <c r="Z1919" s="778"/>
      <c r="AA1919" s="778"/>
      <c r="AB1919" s="778"/>
      <c r="AC1919" s="778"/>
      <c r="AD1919" s="778"/>
      <c r="AE1919" s="778"/>
      <c r="AF1919" s="778"/>
      <c r="AG1919" s="778"/>
      <c r="AH1919" s="778"/>
      <c r="AI1919" s="778"/>
      <c r="AJ1919" s="778"/>
      <c r="AK1919" s="778"/>
      <c r="AL1919" s="778"/>
      <c r="AM1919" s="778"/>
      <c r="AN1919" s="778"/>
      <c r="AO1919" s="778"/>
      <c r="AP1919" s="778"/>
      <c r="AQ1919" s="778"/>
      <c r="AR1919" s="778"/>
      <c r="AS1919" s="778"/>
      <c r="AT1919" s="778"/>
      <c r="AU1919" s="778"/>
      <c r="AV1919" s="778"/>
      <c r="AW1919" s="778"/>
      <c r="AX1919" s="778"/>
      <c r="AY1919" s="778"/>
      <c r="AZ1919" s="778"/>
      <c r="BA1919" s="778"/>
      <c r="BB1919" s="778"/>
      <c r="BC1919" s="778"/>
      <c r="BD1919" s="778"/>
      <c r="BE1919" s="778"/>
      <c r="BF1919" s="778"/>
      <c r="BG1919" s="778"/>
      <c r="BH1919" s="778"/>
      <c r="BI1919" s="778"/>
      <c r="BJ1919" s="778"/>
      <c r="BK1919" s="778"/>
      <c r="BL1919" s="778"/>
      <c r="BM1919" s="778"/>
      <c r="BN1919" s="778"/>
      <c r="BO1919" s="778"/>
      <c r="BP1919" s="778"/>
      <c r="BQ1919" s="778"/>
      <c r="BR1919" s="778"/>
      <c r="BS1919" s="778"/>
      <c r="BT1919" s="778"/>
      <c r="BU1919" s="778"/>
      <c r="BV1919" s="778"/>
      <c r="BW1919" s="778"/>
      <c r="BX1919" s="778"/>
      <c r="BY1919" s="778"/>
      <c r="BZ1919" s="778"/>
      <c r="CA1919" s="778"/>
      <c r="CB1919" s="778"/>
      <c r="CC1919" s="778"/>
      <c r="CD1919" s="778"/>
      <c r="CE1919" s="778"/>
      <c r="CF1919" s="778"/>
      <c r="CG1919" s="778"/>
      <c r="CH1919" s="778"/>
      <c r="CI1919" s="778"/>
      <c r="CJ1919" s="778"/>
      <c r="CK1919" s="778"/>
      <c r="CL1919" s="778"/>
      <c r="CM1919" s="778"/>
      <c r="CN1919" s="778"/>
      <c r="CO1919" s="778"/>
      <c r="CP1919" s="778"/>
      <c r="CQ1919" s="778"/>
      <c r="CR1919" s="778"/>
      <c r="CS1919" s="778"/>
      <c r="CT1919" s="778"/>
      <c r="CU1919" s="778"/>
      <c r="CV1919" s="778"/>
      <c r="CW1919" s="778"/>
      <c r="CX1919" s="778"/>
      <c r="CY1919" s="778"/>
      <c r="CZ1919" s="778"/>
      <c r="DA1919" s="778"/>
      <c r="DB1919" s="778"/>
      <c r="DC1919" s="778"/>
      <c r="DD1919" s="778"/>
      <c r="DE1919" s="778"/>
      <c r="DF1919" s="778"/>
      <c r="DG1919" s="778"/>
      <c r="DH1919" s="778"/>
      <c r="DI1919" s="778"/>
      <c r="DJ1919" s="778"/>
      <c r="DK1919" s="778"/>
      <c r="DL1919" s="778"/>
      <c r="DM1919" s="778"/>
      <c r="DN1919" s="778"/>
      <c r="DO1919" s="778"/>
      <c r="DP1919" s="778"/>
      <c r="DQ1919" s="778"/>
      <c r="DR1919" s="778"/>
      <c r="DS1919" s="778"/>
      <c r="DT1919" s="778"/>
      <c r="DU1919" s="778"/>
      <c r="DV1919" s="778"/>
      <c r="DW1919" s="778"/>
      <c r="DX1919" s="778"/>
      <c r="DY1919" s="778"/>
      <c r="DZ1919" s="778"/>
      <c r="EA1919" s="778"/>
      <c r="EB1919" s="778"/>
      <c r="EC1919" s="778"/>
      <c r="ED1919" s="778"/>
      <c r="EE1919" s="778"/>
      <c r="EF1919" s="778"/>
      <c r="EG1919" s="778"/>
      <c r="EH1919" s="778"/>
      <c r="EI1919" s="778"/>
      <c r="EJ1919" s="778"/>
      <c r="EK1919" s="778"/>
      <c r="EL1919" s="778"/>
      <c r="EM1919" s="778"/>
      <c r="EN1919" s="778"/>
      <c r="EO1919" s="778"/>
      <c r="EP1919" s="778"/>
      <c r="EQ1919" s="778"/>
      <c r="ER1919" s="778"/>
      <c r="ES1919" s="778"/>
      <c r="ET1919" s="778"/>
      <c r="EU1919" s="778"/>
      <c r="EV1919" s="778"/>
      <c r="EW1919" s="778"/>
      <c r="EX1919" s="778"/>
      <c r="EY1919" s="778"/>
      <c r="EZ1919" s="778"/>
      <c r="FA1919" s="778"/>
      <c r="FB1919" s="778"/>
      <c r="FC1919" s="778"/>
      <c r="FD1919" s="778"/>
      <c r="FE1919" s="778"/>
      <c r="FF1919" s="778"/>
      <c r="FG1919" s="778"/>
      <c r="FH1919" s="778"/>
      <c r="FI1919" s="778"/>
      <c r="FJ1919" s="778"/>
      <c r="FK1919" s="778"/>
      <c r="FL1919" s="778"/>
      <c r="FM1919" s="778"/>
      <c r="FN1919" s="778"/>
      <c r="FO1919" s="778"/>
      <c r="FP1919" s="778"/>
      <c r="FQ1919" s="778"/>
      <c r="FR1919" s="778"/>
      <c r="FS1919" s="778"/>
      <c r="FT1919" s="778"/>
      <c r="FU1919" s="778"/>
      <c r="FV1919" s="778"/>
      <c r="FW1919" s="778"/>
      <c r="FX1919" s="778"/>
      <c r="FY1919" s="778"/>
      <c r="FZ1919" s="778"/>
      <c r="GA1919" s="778"/>
      <c r="GB1919" s="778"/>
      <c r="GC1919" s="778"/>
      <c r="GD1919" s="778"/>
      <c r="GE1919" s="778"/>
      <c r="GF1919" s="778"/>
      <c r="GG1919" s="778"/>
      <c r="GH1919" s="778"/>
      <c r="GI1919" s="778"/>
      <c r="GJ1919" s="778"/>
      <c r="GK1919" s="778"/>
      <c r="GL1919" s="778"/>
      <c r="GM1919" s="778"/>
      <c r="GN1919" s="778"/>
      <c r="GO1919" s="778"/>
      <c r="GP1919" s="778"/>
      <c r="GQ1919" s="778"/>
      <c r="GR1919" s="778"/>
      <c r="GS1919" s="778"/>
      <c r="GT1919" s="778"/>
      <c r="GU1919" s="778"/>
      <c r="GV1919" s="778"/>
      <c r="GW1919" s="778"/>
      <c r="GX1919" s="778"/>
      <c r="GY1919" s="778"/>
      <c r="GZ1919" s="778"/>
      <c r="HA1919" s="778"/>
      <c r="HB1919" s="778"/>
      <c r="HC1919" s="778"/>
      <c r="HD1919" s="778"/>
      <c r="HE1919" s="778"/>
      <c r="HF1919" s="778"/>
      <c r="HG1919" s="778"/>
      <c r="HH1919" s="778"/>
    </row>
    <row r="1920" spans="1:216" s="782" customFormat="1">
      <c r="A1920" s="779"/>
      <c r="B1920" s="780"/>
      <c r="C1920" s="780"/>
      <c r="D1920" s="780"/>
      <c r="E1920" s="780"/>
      <c r="F1920" s="780"/>
      <c r="G1920" s="780"/>
      <c r="H1920" s="780"/>
      <c r="I1920" s="780"/>
      <c r="J1920" s="780"/>
      <c r="K1920" s="780"/>
      <c r="L1920" s="780"/>
      <c r="M1920" s="780"/>
      <c r="N1920" s="780"/>
      <c r="O1920" s="780"/>
      <c r="P1920" s="780"/>
      <c r="Q1920" s="781"/>
      <c r="R1920" s="778"/>
      <c r="S1920" s="778"/>
      <c r="T1920" s="778"/>
      <c r="U1920" s="778"/>
      <c r="V1920" s="778"/>
      <c r="W1920" s="778"/>
      <c r="X1920" s="778"/>
      <c r="Y1920" s="778"/>
      <c r="Z1920" s="778"/>
      <c r="AA1920" s="778"/>
      <c r="AB1920" s="778"/>
      <c r="AC1920" s="778"/>
      <c r="AD1920" s="778"/>
      <c r="AE1920" s="778"/>
      <c r="AF1920" s="778"/>
      <c r="AG1920" s="778"/>
      <c r="AH1920" s="778"/>
      <c r="AI1920" s="778"/>
      <c r="AJ1920" s="778"/>
      <c r="AK1920" s="778"/>
      <c r="AL1920" s="778"/>
      <c r="AM1920" s="778"/>
      <c r="AN1920" s="778"/>
      <c r="AO1920" s="778"/>
      <c r="AP1920" s="778"/>
      <c r="AQ1920" s="778"/>
      <c r="AR1920" s="778"/>
      <c r="AS1920" s="778"/>
      <c r="AT1920" s="778"/>
      <c r="AU1920" s="778"/>
      <c r="AV1920" s="778"/>
      <c r="AW1920" s="778"/>
      <c r="AX1920" s="778"/>
      <c r="AY1920" s="778"/>
      <c r="AZ1920" s="778"/>
      <c r="BA1920" s="778"/>
      <c r="BB1920" s="778"/>
      <c r="BC1920" s="778"/>
      <c r="BD1920" s="778"/>
      <c r="BE1920" s="778"/>
      <c r="BF1920" s="778"/>
      <c r="BG1920" s="778"/>
      <c r="BH1920" s="778"/>
      <c r="BI1920" s="778"/>
      <c r="BJ1920" s="778"/>
      <c r="BK1920" s="778"/>
      <c r="BL1920" s="778"/>
      <c r="BM1920" s="778"/>
      <c r="BN1920" s="778"/>
      <c r="BO1920" s="778"/>
      <c r="BP1920" s="778"/>
      <c r="BQ1920" s="778"/>
      <c r="BR1920" s="778"/>
      <c r="BS1920" s="778"/>
      <c r="BT1920" s="778"/>
      <c r="BU1920" s="778"/>
      <c r="BV1920" s="778"/>
      <c r="BW1920" s="778"/>
      <c r="BX1920" s="778"/>
      <c r="BY1920" s="778"/>
      <c r="BZ1920" s="778"/>
      <c r="CA1920" s="778"/>
      <c r="CB1920" s="778"/>
      <c r="CC1920" s="778"/>
      <c r="CD1920" s="778"/>
      <c r="CE1920" s="778"/>
      <c r="CF1920" s="778"/>
      <c r="CG1920" s="778"/>
      <c r="CH1920" s="778"/>
      <c r="CI1920" s="778"/>
      <c r="CJ1920" s="778"/>
      <c r="CK1920" s="778"/>
      <c r="CL1920" s="778"/>
      <c r="CM1920" s="778"/>
      <c r="CN1920" s="778"/>
      <c r="CO1920" s="778"/>
      <c r="CP1920" s="778"/>
      <c r="CQ1920" s="778"/>
      <c r="CR1920" s="778"/>
      <c r="CS1920" s="778"/>
      <c r="CT1920" s="778"/>
      <c r="CU1920" s="778"/>
      <c r="CV1920" s="778"/>
      <c r="CW1920" s="778"/>
      <c r="CX1920" s="778"/>
      <c r="CY1920" s="778"/>
      <c r="CZ1920" s="778"/>
      <c r="DA1920" s="778"/>
      <c r="DB1920" s="778"/>
      <c r="DC1920" s="778"/>
      <c r="DD1920" s="778"/>
      <c r="DE1920" s="778"/>
      <c r="DF1920" s="778"/>
      <c r="DG1920" s="778"/>
      <c r="DH1920" s="778"/>
      <c r="DI1920" s="778"/>
      <c r="DJ1920" s="778"/>
      <c r="DK1920" s="778"/>
      <c r="DL1920" s="778"/>
      <c r="DM1920" s="778"/>
      <c r="DN1920" s="778"/>
      <c r="DO1920" s="778"/>
      <c r="DP1920" s="778"/>
      <c r="DQ1920" s="778"/>
      <c r="DR1920" s="778"/>
      <c r="DS1920" s="778"/>
      <c r="DT1920" s="778"/>
      <c r="DU1920" s="778"/>
      <c r="DV1920" s="778"/>
      <c r="DW1920" s="778"/>
      <c r="DX1920" s="778"/>
      <c r="DY1920" s="778"/>
      <c r="DZ1920" s="778"/>
      <c r="EA1920" s="778"/>
      <c r="EB1920" s="778"/>
      <c r="EC1920" s="778"/>
      <c r="ED1920" s="778"/>
      <c r="EE1920" s="778"/>
      <c r="EF1920" s="778"/>
      <c r="EG1920" s="778"/>
      <c r="EH1920" s="778"/>
      <c r="EI1920" s="778"/>
      <c r="EJ1920" s="778"/>
      <c r="EK1920" s="778"/>
      <c r="EL1920" s="778"/>
      <c r="EM1920" s="778"/>
      <c r="EN1920" s="778"/>
      <c r="EO1920" s="778"/>
      <c r="EP1920" s="778"/>
      <c r="EQ1920" s="778"/>
      <c r="ER1920" s="778"/>
      <c r="ES1920" s="778"/>
      <c r="ET1920" s="778"/>
      <c r="EU1920" s="778"/>
      <c r="EV1920" s="778"/>
      <c r="EW1920" s="778"/>
      <c r="EX1920" s="778"/>
      <c r="EY1920" s="778"/>
      <c r="EZ1920" s="778"/>
      <c r="FA1920" s="778"/>
      <c r="FB1920" s="778"/>
      <c r="FC1920" s="778"/>
      <c r="FD1920" s="778"/>
      <c r="FE1920" s="778"/>
      <c r="FF1920" s="778"/>
      <c r="FG1920" s="778"/>
      <c r="FH1920" s="778"/>
      <c r="FI1920" s="778"/>
      <c r="FJ1920" s="778"/>
      <c r="FK1920" s="778"/>
      <c r="FL1920" s="778"/>
      <c r="FM1920" s="778"/>
      <c r="FN1920" s="778"/>
      <c r="FO1920" s="778"/>
      <c r="FP1920" s="778"/>
      <c r="FQ1920" s="778"/>
      <c r="FR1920" s="778"/>
      <c r="FS1920" s="778"/>
      <c r="FT1920" s="778"/>
      <c r="FU1920" s="778"/>
      <c r="FV1920" s="778"/>
      <c r="FW1920" s="778"/>
      <c r="FX1920" s="778"/>
      <c r="FY1920" s="778"/>
      <c r="FZ1920" s="778"/>
      <c r="GA1920" s="778"/>
      <c r="GB1920" s="778"/>
      <c r="GC1920" s="778"/>
      <c r="GD1920" s="778"/>
      <c r="GE1920" s="778"/>
      <c r="GF1920" s="778"/>
      <c r="GG1920" s="778"/>
      <c r="GH1920" s="778"/>
      <c r="GI1920" s="778"/>
      <c r="GJ1920" s="778"/>
      <c r="GK1920" s="778"/>
      <c r="GL1920" s="778"/>
      <c r="GM1920" s="778"/>
      <c r="GN1920" s="778"/>
      <c r="GO1920" s="778"/>
      <c r="GP1920" s="778"/>
      <c r="GQ1920" s="778"/>
      <c r="GR1920" s="778"/>
      <c r="GS1920" s="778"/>
      <c r="GT1920" s="778"/>
      <c r="GU1920" s="778"/>
      <c r="GV1920" s="778"/>
      <c r="GW1920" s="778"/>
      <c r="GX1920" s="778"/>
      <c r="GY1920" s="778"/>
      <c r="GZ1920" s="778"/>
      <c r="HA1920" s="778"/>
      <c r="HB1920" s="778"/>
      <c r="HC1920" s="778"/>
      <c r="HD1920" s="778"/>
      <c r="HE1920" s="778"/>
      <c r="HF1920" s="778"/>
      <c r="HG1920" s="778"/>
      <c r="HH1920" s="778"/>
    </row>
    <row r="1921" spans="1:216" s="782" customFormat="1">
      <c r="A1921" s="779"/>
      <c r="B1921" s="780"/>
      <c r="C1921" s="780"/>
      <c r="D1921" s="780"/>
      <c r="E1921" s="780"/>
      <c r="F1921" s="780"/>
      <c r="G1921" s="780"/>
      <c r="H1921" s="780"/>
      <c r="I1921" s="780"/>
      <c r="J1921" s="780"/>
      <c r="K1921" s="780"/>
      <c r="L1921" s="780"/>
      <c r="M1921" s="780"/>
      <c r="N1921" s="780"/>
      <c r="O1921" s="780"/>
      <c r="P1921" s="780"/>
      <c r="Q1921" s="781"/>
      <c r="R1921" s="778"/>
      <c r="S1921" s="778"/>
      <c r="T1921" s="778"/>
      <c r="U1921" s="778"/>
      <c r="V1921" s="778"/>
      <c r="W1921" s="778"/>
      <c r="X1921" s="778"/>
      <c r="Y1921" s="778"/>
      <c r="Z1921" s="778"/>
      <c r="AA1921" s="778"/>
      <c r="AB1921" s="778"/>
      <c r="AC1921" s="778"/>
      <c r="AD1921" s="778"/>
      <c r="AE1921" s="778"/>
      <c r="AF1921" s="778"/>
      <c r="AG1921" s="778"/>
      <c r="AH1921" s="778"/>
      <c r="AI1921" s="778"/>
      <c r="AJ1921" s="778"/>
      <c r="AK1921" s="778"/>
      <c r="AL1921" s="778"/>
      <c r="AM1921" s="778"/>
      <c r="AN1921" s="778"/>
      <c r="AO1921" s="778"/>
      <c r="AP1921" s="778"/>
      <c r="AQ1921" s="778"/>
      <c r="AR1921" s="778"/>
      <c r="AS1921" s="778"/>
      <c r="AT1921" s="778"/>
      <c r="AU1921" s="778"/>
      <c r="AV1921" s="778"/>
      <c r="AW1921" s="778"/>
      <c r="AX1921" s="778"/>
      <c r="AY1921" s="778"/>
      <c r="AZ1921" s="778"/>
      <c r="BA1921" s="778"/>
      <c r="BB1921" s="778"/>
      <c r="BC1921" s="778"/>
      <c r="BD1921" s="778"/>
      <c r="BE1921" s="778"/>
      <c r="BF1921" s="778"/>
      <c r="BG1921" s="778"/>
      <c r="BH1921" s="778"/>
      <c r="BI1921" s="778"/>
      <c r="BJ1921" s="778"/>
      <c r="BK1921" s="778"/>
      <c r="BL1921" s="778"/>
      <c r="BM1921" s="778"/>
      <c r="BN1921" s="778"/>
      <c r="BO1921" s="778"/>
      <c r="BP1921" s="778"/>
      <c r="BQ1921" s="778"/>
      <c r="BR1921" s="778"/>
      <c r="BS1921" s="778"/>
      <c r="BT1921" s="778"/>
      <c r="BU1921" s="778"/>
      <c r="BV1921" s="778"/>
      <c r="BW1921" s="778"/>
      <c r="BX1921" s="778"/>
      <c r="BY1921" s="778"/>
      <c r="BZ1921" s="778"/>
      <c r="CA1921" s="778"/>
      <c r="CB1921" s="778"/>
      <c r="CC1921" s="778"/>
      <c r="CD1921" s="778"/>
      <c r="CE1921" s="778"/>
      <c r="CF1921" s="778"/>
      <c r="CG1921" s="778"/>
      <c r="CH1921" s="778"/>
      <c r="CI1921" s="778"/>
      <c r="CJ1921" s="778"/>
      <c r="CK1921" s="778"/>
      <c r="CL1921" s="778"/>
      <c r="CM1921" s="778"/>
      <c r="CN1921" s="778"/>
      <c r="CO1921" s="778"/>
      <c r="CP1921" s="778"/>
      <c r="CQ1921" s="778"/>
      <c r="CR1921" s="778"/>
      <c r="CS1921" s="778"/>
      <c r="CT1921" s="778"/>
      <c r="CU1921" s="778"/>
      <c r="CV1921" s="778"/>
      <c r="CW1921" s="778"/>
      <c r="CX1921" s="778"/>
      <c r="CY1921" s="778"/>
      <c r="CZ1921" s="778"/>
      <c r="DA1921" s="778"/>
      <c r="DB1921" s="778"/>
      <c r="DC1921" s="778"/>
      <c r="DD1921" s="778"/>
      <c r="DE1921" s="778"/>
      <c r="DF1921" s="778"/>
      <c r="DG1921" s="778"/>
      <c r="DH1921" s="778"/>
      <c r="DI1921" s="778"/>
      <c r="DJ1921" s="778"/>
      <c r="DK1921" s="778"/>
      <c r="DL1921" s="778"/>
      <c r="DM1921" s="778"/>
      <c r="DN1921" s="778"/>
      <c r="DO1921" s="778"/>
      <c r="DP1921" s="778"/>
      <c r="DQ1921" s="778"/>
      <c r="DR1921" s="778"/>
      <c r="DS1921" s="778"/>
      <c r="DT1921" s="778"/>
      <c r="DU1921" s="778"/>
      <c r="DV1921" s="778"/>
      <c r="DW1921" s="778"/>
      <c r="DX1921" s="778"/>
      <c r="DY1921" s="778"/>
      <c r="DZ1921" s="778"/>
      <c r="EA1921" s="778"/>
      <c r="EB1921" s="778"/>
      <c r="EC1921" s="778"/>
      <c r="ED1921" s="778"/>
      <c r="EE1921" s="778"/>
      <c r="EF1921" s="778"/>
      <c r="EG1921" s="778"/>
      <c r="EH1921" s="778"/>
      <c r="EI1921" s="778"/>
      <c r="EJ1921" s="778"/>
      <c r="EK1921" s="778"/>
      <c r="EL1921" s="778"/>
      <c r="EM1921" s="778"/>
      <c r="EN1921" s="778"/>
      <c r="EO1921" s="778"/>
      <c r="EP1921" s="778"/>
      <c r="EQ1921" s="778"/>
      <c r="ER1921" s="778"/>
      <c r="ES1921" s="778"/>
      <c r="ET1921" s="778"/>
      <c r="EU1921" s="778"/>
      <c r="EV1921" s="778"/>
      <c r="EW1921" s="778"/>
      <c r="EX1921" s="778"/>
      <c r="EY1921" s="778"/>
      <c r="EZ1921" s="778"/>
      <c r="FA1921" s="778"/>
      <c r="FB1921" s="778"/>
      <c r="FC1921" s="778"/>
      <c r="FD1921" s="778"/>
      <c r="FE1921" s="778"/>
      <c r="FF1921" s="778"/>
      <c r="FG1921" s="778"/>
      <c r="FH1921" s="778"/>
      <c r="FI1921" s="778"/>
      <c r="FJ1921" s="778"/>
      <c r="FK1921" s="778"/>
      <c r="FL1921" s="778"/>
      <c r="FM1921" s="778"/>
      <c r="FN1921" s="778"/>
      <c r="FO1921" s="778"/>
      <c r="FP1921" s="778"/>
      <c r="FQ1921" s="778"/>
      <c r="FR1921" s="778"/>
      <c r="FS1921" s="778"/>
      <c r="FT1921" s="778"/>
      <c r="FU1921" s="778"/>
      <c r="FV1921" s="778"/>
      <c r="FW1921" s="778"/>
      <c r="FX1921" s="778"/>
      <c r="FY1921" s="778"/>
      <c r="FZ1921" s="778"/>
      <c r="GA1921" s="778"/>
      <c r="GB1921" s="778"/>
      <c r="GC1921" s="778"/>
      <c r="GD1921" s="778"/>
      <c r="GE1921" s="778"/>
      <c r="GF1921" s="778"/>
      <c r="GG1921" s="778"/>
      <c r="GH1921" s="778"/>
      <c r="GI1921" s="778"/>
      <c r="GJ1921" s="778"/>
      <c r="GK1921" s="778"/>
      <c r="GL1921" s="778"/>
      <c r="GM1921" s="778"/>
      <c r="GN1921" s="778"/>
      <c r="GO1921" s="778"/>
      <c r="GP1921" s="778"/>
      <c r="GQ1921" s="778"/>
      <c r="GR1921" s="778"/>
      <c r="GS1921" s="778"/>
      <c r="GT1921" s="778"/>
      <c r="GU1921" s="778"/>
      <c r="GV1921" s="778"/>
      <c r="GW1921" s="778"/>
      <c r="GX1921" s="778"/>
      <c r="GY1921" s="778"/>
      <c r="GZ1921" s="778"/>
      <c r="HA1921" s="778"/>
      <c r="HB1921" s="778"/>
      <c r="HC1921" s="778"/>
      <c r="HD1921" s="778"/>
      <c r="HE1921" s="778"/>
      <c r="HF1921" s="778"/>
      <c r="HG1921" s="778"/>
      <c r="HH1921" s="778"/>
    </row>
    <row r="1922" spans="1:216" s="782" customFormat="1">
      <c r="A1922" s="779"/>
      <c r="B1922" s="780"/>
      <c r="C1922" s="780"/>
      <c r="D1922" s="780"/>
      <c r="E1922" s="780"/>
      <c r="F1922" s="780"/>
      <c r="G1922" s="780"/>
      <c r="H1922" s="780"/>
      <c r="I1922" s="780"/>
      <c r="J1922" s="780"/>
      <c r="K1922" s="780"/>
      <c r="L1922" s="780"/>
      <c r="M1922" s="780"/>
      <c r="N1922" s="780"/>
      <c r="O1922" s="780"/>
      <c r="P1922" s="780"/>
      <c r="Q1922" s="781"/>
      <c r="R1922" s="778"/>
      <c r="S1922" s="778"/>
      <c r="T1922" s="778"/>
      <c r="U1922" s="778"/>
      <c r="V1922" s="778"/>
      <c r="W1922" s="778"/>
      <c r="X1922" s="778"/>
      <c r="Y1922" s="778"/>
      <c r="Z1922" s="778"/>
      <c r="AA1922" s="778"/>
      <c r="AB1922" s="778"/>
      <c r="AC1922" s="778"/>
      <c r="AD1922" s="778"/>
      <c r="AE1922" s="778"/>
      <c r="AF1922" s="778"/>
      <c r="AG1922" s="778"/>
      <c r="AH1922" s="778"/>
      <c r="AI1922" s="778"/>
      <c r="AJ1922" s="778"/>
      <c r="AK1922" s="778"/>
      <c r="AL1922" s="778"/>
      <c r="AM1922" s="778"/>
      <c r="AN1922" s="778"/>
      <c r="AO1922" s="778"/>
      <c r="AP1922" s="778"/>
      <c r="AQ1922" s="778"/>
      <c r="AR1922" s="778"/>
      <c r="AS1922" s="778"/>
      <c r="AT1922" s="778"/>
      <c r="AU1922" s="778"/>
      <c r="AV1922" s="778"/>
      <c r="AW1922" s="778"/>
      <c r="AX1922" s="778"/>
      <c r="AY1922" s="778"/>
      <c r="AZ1922" s="778"/>
      <c r="BA1922" s="778"/>
      <c r="BB1922" s="778"/>
      <c r="BC1922" s="778"/>
      <c r="BD1922" s="778"/>
      <c r="BE1922" s="778"/>
      <c r="BF1922" s="778"/>
      <c r="BG1922" s="778"/>
      <c r="BH1922" s="778"/>
      <c r="BI1922" s="778"/>
      <c r="BJ1922" s="778"/>
      <c r="BK1922" s="778"/>
      <c r="BL1922" s="778"/>
      <c r="BM1922" s="778"/>
      <c r="BN1922" s="778"/>
      <c r="BO1922" s="778"/>
      <c r="BP1922" s="778"/>
      <c r="BQ1922" s="778"/>
      <c r="BR1922" s="778"/>
      <c r="BS1922" s="778"/>
      <c r="BT1922" s="778"/>
      <c r="BU1922" s="778"/>
      <c r="BV1922" s="778"/>
      <c r="BW1922" s="778"/>
      <c r="BX1922" s="778"/>
      <c r="BY1922" s="778"/>
      <c r="BZ1922" s="778"/>
      <c r="CA1922" s="778"/>
      <c r="CB1922" s="778"/>
      <c r="CC1922" s="778"/>
      <c r="CD1922" s="778"/>
      <c r="CE1922" s="778"/>
      <c r="CF1922" s="778"/>
      <c r="CG1922" s="778"/>
      <c r="CH1922" s="778"/>
      <c r="CI1922" s="778"/>
      <c r="CJ1922" s="778"/>
      <c r="CK1922" s="778"/>
      <c r="CL1922" s="778"/>
      <c r="CM1922" s="778"/>
      <c r="CN1922" s="778"/>
      <c r="CO1922" s="778"/>
      <c r="CP1922" s="778"/>
      <c r="CQ1922" s="778"/>
      <c r="CR1922" s="778"/>
      <c r="CS1922" s="778"/>
      <c r="CT1922" s="778"/>
      <c r="CU1922" s="778"/>
      <c r="CV1922" s="778"/>
      <c r="CW1922" s="778"/>
      <c r="CX1922" s="778"/>
      <c r="CY1922" s="778"/>
      <c r="CZ1922" s="778"/>
      <c r="DA1922" s="778"/>
      <c r="DB1922" s="778"/>
      <c r="DC1922" s="778"/>
      <c r="DD1922" s="778"/>
      <c r="DE1922" s="778"/>
      <c r="DF1922" s="778"/>
      <c r="DG1922" s="778"/>
      <c r="DH1922" s="778"/>
      <c r="DI1922" s="778"/>
      <c r="DJ1922" s="778"/>
      <c r="DK1922" s="778"/>
      <c r="DL1922" s="778"/>
      <c r="DM1922" s="778"/>
      <c r="DN1922" s="778"/>
      <c r="DO1922" s="778"/>
      <c r="DP1922" s="778"/>
      <c r="DQ1922" s="778"/>
      <c r="DR1922" s="778"/>
      <c r="DS1922" s="778"/>
      <c r="DT1922" s="778"/>
      <c r="DU1922" s="778"/>
      <c r="DV1922" s="778"/>
      <c r="DW1922" s="778"/>
      <c r="DX1922" s="778"/>
      <c r="DY1922" s="778"/>
      <c r="DZ1922" s="778"/>
      <c r="EA1922" s="778"/>
      <c r="EB1922" s="778"/>
      <c r="EC1922" s="778"/>
      <c r="ED1922" s="778"/>
      <c r="EE1922" s="778"/>
      <c r="EF1922" s="778"/>
      <c r="EG1922" s="778"/>
      <c r="EH1922" s="778"/>
      <c r="EI1922" s="778"/>
      <c r="EJ1922" s="778"/>
      <c r="EK1922" s="778"/>
      <c r="EL1922" s="778"/>
      <c r="EM1922" s="778"/>
      <c r="EN1922" s="778"/>
      <c r="EO1922" s="778"/>
      <c r="EP1922" s="778"/>
      <c r="EQ1922" s="778"/>
      <c r="ER1922" s="778"/>
      <c r="ES1922" s="778"/>
      <c r="ET1922" s="778"/>
      <c r="EU1922" s="778"/>
      <c r="EV1922" s="778"/>
      <c r="EW1922" s="778"/>
      <c r="EX1922" s="778"/>
      <c r="EY1922" s="778"/>
      <c r="EZ1922" s="778"/>
      <c r="FA1922" s="778"/>
      <c r="FB1922" s="778"/>
      <c r="FC1922" s="778"/>
      <c r="FD1922" s="778"/>
      <c r="FE1922" s="778"/>
      <c r="FF1922" s="778"/>
      <c r="FG1922" s="778"/>
      <c r="FH1922" s="778"/>
      <c r="FI1922" s="778"/>
      <c r="FJ1922" s="778"/>
      <c r="FK1922" s="778"/>
      <c r="FL1922" s="778"/>
      <c r="FM1922" s="778"/>
      <c r="FN1922" s="778"/>
      <c r="FO1922" s="778"/>
      <c r="FP1922" s="778"/>
      <c r="FQ1922" s="778"/>
      <c r="FR1922" s="778"/>
      <c r="FS1922" s="778"/>
      <c r="FT1922" s="778"/>
      <c r="FU1922" s="778"/>
      <c r="FV1922" s="778"/>
      <c r="FW1922" s="778"/>
      <c r="FX1922" s="778"/>
      <c r="FY1922" s="778"/>
      <c r="FZ1922" s="778"/>
      <c r="GA1922" s="778"/>
      <c r="GB1922" s="778"/>
      <c r="GC1922" s="778"/>
      <c r="GD1922" s="778"/>
      <c r="GE1922" s="778"/>
      <c r="GF1922" s="778"/>
      <c r="GG1922" s="778"/>
      <c r="GH1922" s="778"/>
      <c r="GI1922" s="778"/>
      <c r="GJ1922" s="778"/>
      <c r="GK1922" s="778"/>
      <c r="GL1922" s="778"/>
      <c r="GM1922" s="778"/>
      <c r="GN1922" s="778"/>
      <c r="GO1922" s="778"/>
      <c r="GP1922" s="778"/>
      <c r="GQ1922" s="778"/>
      <c r="GR1922" s="778"/>
      <c r="GS1922" s="778"/>
      <c r="GT1922" s="778"/>
      <c r="GU1922" s="778"/>
      <c r="GV1922" s="778"/>
      <c r="GW1922" s="778"/>
      <c r="GX1922" s="778"/>
      <c r="GY1922" s="778"/>
      <c r="GZ1922" s="778"/>
      <c r="HA1922" s="778"/>
      <c r="HB1922" s="778"/>
      <c r="HC1922" s="778"/>
      <c r="HD1922" s="778"/>
      <c r="HE1922" s="778"/>
      <c r="HF1922" s="778"/>
      <c r="HG1922" s="778"/>
      <c r="HH1922" s="778"/>
    </row>
    <row r="1923" spans="1:216" s="782" customFormat="1">
      <c r="A1923" s="779"/>
      <c r="B1923" s="780"/>
      <c r="C1923" s="780"/>
      <c r="D1923" s="780"/>
      <c r="E1923" s="780"/>
      <c r="F1923" s="780"/>
      <c r="G1923" s="780"/>
      <c r="H1923" s="780"/>
      <c r="I1923" s="780"/>
      <c r="J1923" s="780"/>
      <c r="K1923" s="780"/>
      <c r="L1923" s="780"/>
      <c r="M1923" s="780"/>
      <c r="N1923" s="780"/>
      <c r="O1923" s="780"/>
      <c r="P1923" s="780"/>
      <c r="Q1923" s="781"/>
      <c r="R1923" s="778"/>
      <c r="S1923" s="778"/>
      <c r="T1923" s="778"/>
      <c r="U1923" s="778"/>
      <c r="V1923" s="778"/>
      <c r="W1923" s="778"/>
      <c r="X1923" s="778"/>
      <c r="Y1923" s="778"/>
      <c r="Z1923" s="778"/>
      <c r="AA1923" s="778"/>
      <c r="AB1923" s="778"/>
      <c r="AC1923" s="778"/>
      <c r="AD1923" s="778"/>
      <c r="AE1923" s="778"/>
      <c r="AF1923" s="778"/>
      <c r="AG1923" s="778"/>
      <c r="AH1923" s="778"/>
      <c r="AI1923" s="778"/>
      <c r="AJ1923" s="778"/>
      <c r="AK1923" s="778"/>
      <c r="AL1923" s="778"/>
      <c r="AM1923" s="778"/>
      <c r="AN1923" s="778"/>
      <c r="AO1923" s="778"/>
      <c r="AP1923" s="778"/>
      <c r="AQ1923" s="778"/>
      <c r="AR1923" s="778"/>
      <c r="AS1923" s="778"/>
      <c r="AT1923" s="778"/>
      <c r="AU1923" s="778"/>
      <c r="AV1923" s="778"/>
      <c r="AW1923" s="778"/>
      <c r="AX1923" s="778"/>
      <c r="AY1923" s="778"/>
      <c r="AZ1923" s="778"/>
      <c r="BA1923" s="778"/>
      <c r="BB1923" s="778"/>
      <c r="BC1923" s="778"/>
      <c r="BD1923" s="778"/>
      <c r="BE1923" s="778"/>
      <c r="BF1923" s="778"/>
      <c r="BG1923" s="778"/>
      <c r="BH1923" s="778"/>
      <c r="BI1923" s="778"/>
      <c r="BJ1923" s="778"/>
      <c r="BK1923" s="778"/>
      <c r="BL1923" s="778"/>
      <c r="BM1923" s="778"/>
      <c r="BN1923" s="778"/>
      <c r="BO1923" s="778"/>
      <c r="BP1923" s="778"/>
      <c r="BQ1923" s="778"/>
      <c r="BR1923" s="778"/>
      <c r="BS1923" s="778"/>
      <c r="BT1923" s="778"/>
      <c r="BU1923" s="778"/>
      <c r="BV1923" s="778"/>
      <c r="BW1923" s="778"/>
      <c r="BX1923" s="778"/>
      <c r="BY1923" s="778"/>
      <c r="BZ1923" s="778"/>
      <c r="CA1923" s="778"/>
      <c r="CB1923" s="778"/>
      <c r="CC1923" s="778"/>
      <c r="CD1923" s="778"/>
      <c r="CE1923" s="778"/>
      <c r="CF1923" s="778"/>
      <c r="CG1923" s="778"/>
      <c r="CH1923" s="778"/>
      <c r="CI1923" s="778"/>
      <c r="CJ1923" s="778"/>
      <c r="CK1923" s="778"/>
      <c r="CL1923" s="778"/>
      <c r="CM1923" s="778"/>
      <c r="CN1923" s="778"/>
      <c r="CO1923" s="778"/>
      <c r="CP1923" s="778"/>
      <c r="CQ1923" s="778"/>
      <c r="CR1923" s="778"/>
      <c r="CS1923" s="778"/>
      <c r="CT1923" s="778"/>
      <c r="CU1923" s="778"/>
      <c r="CV1923" s="778"/>
      <c r="CW1923" s="778"/>
      <c r="CX1923" s="778"/>
      <c r="CY1923" s="778"/>
      <c r="CZ1923" s="778"/>
      <c r="DA1923" s="778"/>
      <c r="DB1923" s="778"/>
      <c r="DC1923" s="778"/>
      <c r="DD1923" s="778"/>
      <c r="DE1923" s="778"/>
      <c r="DF1923" s="778"/>
      <c r="DG1923" s="778"/>
      <c r="DH1923" s="778"/>
      <c r="DI1923" s="778"/>
      <c r="DJ1923" s="778"/>
      <c r="DK1923" s="778"/>
      <c r="DL1923" s="778"/>
      <c r="DM1923" s="778"/>
      <c r="DN1923" s="778"/>
      <c r="DO1923" s="778"/>
      <c r="DP1923" s="778"/>
      <c r="DQ1923" s="778"/>
      <c r="DR1923" s="778"/>
      <c r="DS1923" s="778"/>
      <c r="DT1923" s="778"/>
      <c r="DU1923" s="778"/>
      <c r="DV1923" s="778"/>
      <c r="DW1923" s="778"/>
      <c r="DX1923" s="778"/>
      <c r="DY1923" s="778"/>
      <c r="DZ1923" s="778"/>
      <c r="EA1923" s="778"/>
      <c r="EB1923" s="778"/>
      <c r="EC1923" s="778"/>
      <c r="ED1923" s="778"/>
      <c r="EE1923" s="778"/>
      <c r="EF1923" s="778"/>
      <c r="EG1923" s="778"/>
      <c r="EH1923" s="778"/>
      <c r="EI1923" s="778"/>
      <c r="EJ1923" s="778"/>
      <c r="EK1923" s="778"/>
      <c r="EL1923" s="778"/>
      <c r="EM1923" s="778"/>
      <c r="EN1923" s="778"/>
      <c r="EO1923" s="778"/>
      <c r="EP1923" s="778"/>
      <c r="EQ1923" s="778"/>
      <c r="ER1923" s="778"/>
      <c r="ES1923" s="778"/>
      <c r="ET1923" s="778"/>
      <c r="EU1923" s="778"/>
      <c r="EV1923" s="778"/>
      <c r="EW1923" s="778"/>
      <c r="EX1923" s="778"/>
      <c r="EY1923" s="778"/>
      <c r="EZ1923" s="778"/>
      <c r="FA1923" s="778"/>
      <c r="FB1923" s="778"/>
      <c r="FC1923" s="778"/>
      <c r="FD1923" s="778"/>
      <c r="FE1923" s="778"/>
      <c r="FF1923" s="778"/>
      <c r="FG1923" s="778"/>
      <c r="FH1923" s="778"/>
      <c r="FI1923" s="778"/>
      <c r="FJ1923" s="778"/>
      <c r="FK1923" s="778"/>
      <c r="FL1923" s="778"/>
      <c r="FM1923" s="778"/>
      <c r="FN1923" s="778"/>
      <c r="FO1923" s="778"/>
      <c r="FP1923" s="778"/>
      <c r="FQ1923" s="778"/>
      <c r="FR1923" s="778"/>
      <c r="FS1923" s="778"/>
      <c r="FT1923" s="778"/>
      <c r="FU1923" s="778"/>
      <c r="FV1923" s="778"/>
      <c r="FW1923" s="778"/>
      <c r="FX1923" s="778"/>
      <c r="FY1923" s="778"/>
      <c r="FZ1923" s="778"/>
      <c r="GA1923" s="778"/>
      <c r="GB1923" s="778"/>
      <c r="GC1923" s="778"/>
      <c r="GD1923" s="778"/>
      <c r="GE1923" s="778"/>
      <c r="GF1923" s="778"/>
      <c r="GG1923" s="778"/>
      <c r="GH1923" s="778"/>
      <c r="GI1923" s="778"/>
      <c r="GJ1923" s="778"/>
      <c r="GK1923" s="778"/>
      <c r="GL1923" s="778"/>
      <c r="GM1923" s="778"/>
      <c r="GN1923" s="778"/>
      <c r="GO1923" s="778"/>
      <c r="GP1923" s="778"/>
      <c r="GQ1923" s="778"/>
      <c r="GR1923" s="778"/>
      <c r="GS1923" s="778"/>
      <c r="GT1923" s="778"/>
      <c r="GU1923" s="778"/>
      <c r="GV1923" s="778"/>
      <c r="GW1923" s="778"/>
      <c r="GX1923" s="778"/>
      <c r="GY1923" s="778"/>
      <c r="GZ1923" s="778"/>
      <c r="HA1923" s="778"/>
      <c r="HB1923" s="778"/>
      <c r="HC1923" s="778"/>
      <c r="HD1923" s="778"/>
      <c r="HE1923" s="778"/>
      <c r="HF1923" s="778"/>
      <c r="HG1923" s="778"/>
      <c r="HH1923" s="778"/>
    </row>
    <row r="1924" spans="1:216" s="782" customFormat="1">
      <c r="A1924" s="779"/>
      <c r="B1924" s="780"/>
      <c r="C1924" s="780"/>
      <c r="D1924" s="780"/>
      <c r="E1924" s="780"/>
      <c r="F1924" s="780"/>
      <c r="G1924" s="780"/>
      <c r="H1924" s="780"/>
      <c r="I1924" s="780"/>
      <c r="J1924" s="780"/>
      <c r="K1924" s="780"/>
      <c r="L1924" s="780"/>
      <c r="M1924" s="780"/>
      <c r="N1924" s="780"/>
      <c r="O1924" s="780"/>
      <c r="P1924" s="780"/>
      <c r="Q1924" s="781"/>
      <c r="R1924" s="778"/>
      <c r="S1924" s="778"/>
      <c r="T1924" s="778"/>
      <c r="U1924" s="778"/>
      <c r="V1924" s="778"/>
      <c r="W1924" s="778"/>
      <c r="X1924" s="778"/>
      <c r="Y1924" s="778"/>
      <c r="Z1924" s="778"/>
      <c r="AA1924" s="778"/>
      <c r="AB1924" s="778"/>
      <c r="AC1924" s="778"/>
      <c r="AD1924" s="778"/>
      <c r="AE1924" s="778"/>
      <c r="AF1924" s="778"/>
      <c r="AG1924" s="778"/>
      <c r="AH1924" s="778"/>
      <c r="AI1924" s="778"/>
      <c r="AJ1924" s="778"/>
      <c r="AK1924" s="778"/>
      <c r="AL1924" s="778"/>
      <c r="AM1924" s="778"/>
      <c r="AN1924" s="778"/>
      <c r="AO1924" s="778"/>
      <c r="AP1924" s="778"/>
      <c r="AQ1924" s="778"/>
      <c r="AR1924" s="778"/>
      <c r="AS1924" s="778"/>
      <c r="AT1924" s="778"/>
      <c r="AU1924" s="778"/>
      <c r="AV1924" s="778"/>
      <c r="AW1924" s="778"/>
      <c r="AX1924" s="778"/>
      <c r="AY1924" s="778"/>
      <c r="AZ1924" s="778"/>
      <c r="BA1924" s="778"/>
      <c r="BB1924" s="778"/>
      <c r="BC1924" s="778"/>
      <c r="BD1924" s="778"/>
      <c r="BE1924" s="778"/>
      <c r="BF1924" s="778"/>
      <c r="BG1924" s="778"/>
      <c r="BH1924" s="778"/>
      <c r="BI1924" s="778"/>
      <c r="BJ1924" s="778"/>
      <c r="BK1924" s="778"/>
      <c r="BL1924" s="778"/>
      <c r="BM1924" s="778"/>
      <c r="BN1924" s="778"/>
      <c r="BO1924" s="778"/>
      <c r="BP1924" s="778"/>
      <c r="BQ1924" s="778"/>
      <c r="BR1924" s="778"/>
      <c r="BS1924" s="778"/>
      <c r="BT1924" s="778"/>
      <c r="BU1924" s="778"/>
      <c r="BV1924" s="778"/>
      <c r="BW1924" s="778"/>
      <c r="BX1924" s="778"/>
      <c r="BY1924" s="778"/>
      <c r="BZ1924" s="778"/>
      <c r="CA1924" s="778"/>
      <c r="CB1924" s="778"/>
      <c r="CC1924" s="778"/>
      <c r="CD1924" s="778"/>
      <c r="CE1924" s="778"/>
      <c r="CF1924" s="778"/>
      <c r="CG1924" s="778"/>
      <c r="CH1924" s="778"/>
      <c r="CI1924" s="778"/>
      <c r="CJ1924" s="778"/>
      <c r="CK1924" s="778"/>
      <c r="CL1924" s="778"/>
      <c r="CM1924" s="778"/>
      <c r="CN1924" s="778"/>
      <c r="CO1924" s="778"/>
      <c r="CP1924" s="778"/>
      <c r="CQ1924" s="778"/>
      <c r="CR1924" s="778"/>
      <c r="CS1924" s="778"/>
      <c r="CT1924" s="778"/>
      <c r="CU1924" s="778"/>
      <c r="CV1924" s="778"/>
      <c r="CW1924" s="778"/>
      <c r="CX1924" s="778"/>
      <c r="CY1924" s="778"/>
      <c r="CZ1924" s="778"/>
      <c r="DA1924" s="778"/>
      <c r="DB1924" s="778"/>
      <c r="DC1924" s="778"/>
      <c r="DD1924" s="778"/>
      <c r="DE1924" s="778"/>
      <c r="DF1924" s="778"/>
      <c r="DG1924" s="778"/>
      <c r="DH1924" s="778"/>
      <c r="DI1924" s="778"/>
      <c r="DJ1924" s="778"/>
      <c r="DK1924" s="778"/>
      <c r="DL1924" s="778"/>
      <c r="DM1924" s="778"/>
      <c r="DN1924" s="778"/>
      <c r="DO1924" s="778"/>
      <c r="DP1924" s="778"/>
      <c r="DQ1924" s="778"/>
      <c r="DR1924" s="778"/>
      <c r="DS1924" s="778"/>
      <c r="DT1924" s="778"/>
      <c r="DU1924" s="778"/>
      <c r="DV1924" s="778"/>
      <c r="DW1924" s="778"/>
      <c r="DX1924" s="778"/>
      <c r="DY1924" s="778"/>
      <c r="DZ1924" s="778"/>
      <c r="EA1924" s="778"/>
      <c r="EB1924" s="778"/>
      <c r="EC1924" s="778"/>
      <c r="ED1924" s="778"/>
      <c r="EE1924" s="778"/>
      <c r="EF1924" s="778"/>
      <c r="EG1924" s="778"/>
      <c r="EH1924" s="778"/>
      <c r="EI1924" s="778"/>
      <c r="EJ1924" s="778"/>
      <c r="EK1924" s="778"/>
      <c r="EL1924" s="778"/>
      <c r="EM1924" s="778"/>
      <c r="EN1924" s="778"/>
      <c r="EO1924" s="778"/>
      <c r="EP1924" s="778"/>
      <c r="EQ1924" s="778"/>
      <c r="ER1924" s="778"/>
      <c r="ES1924" s="778"/>
      <c r="ET1924" s="778"/>
      <c r="EU1924" s="778"/>
      <c r="EV1924" s="778"/>
      <c r="EW1924" s="778"/>
      <c r="EX1924" s="778"/>
      <c r="EY1924" s="778"/>
      <c r="EZ1924" s="778"/>
      <c r="FA1924" s="778"/>
      <c r="FB1924" s="778"/>
      <c r="FC1924" s="778"/>
      <c r="FD1924" s="778"/>
      <c r="FE1924" s="778"/>
      <c r="FF1924" s="778"/>
      <c r="FG1924" s="778"/>
      <c r="FH1924" s="778"/>
      <c r="FI1924" s="778"/>
      <c r="FJ1924" s="778"/>
      <c r="FK1924" s="778"/>
      <c r="FL1924" s="778"/>
      <c r="FM1924" s="778"/>
      <c r="FN1924" s="778"/>
      <c r="FO1924" s="778"/>
      <c r="FP1924" s="778"/>
      <c r="FQ1924" s="778"/>
      <c r="FR1924" s="778"/>
      <c r="FS1924" s="778"/>
      <c r="FT1924" s="778"/>
      <c r="FU1924" s="778"/>
      <c r="FV1924" s="778"/>
      <c r="FW1924" s="778"/>
      <c r="FX1924" s="778"/>
      <c r="FY1924" s="778"/>
      <c r="FZ1924" s="778"/>
      <c r="GA1924" s="778"/>
      <c r="GB1924" s="778"/>
      <c r="GC1924" s="778"/>
      <c r="GD1924" s="778"/>
      <c r="GE1924" s="778"/>
      <c r="GF1924" s="778"/>
      <c r="GG1924" s="778"/>
      <c r="GH1924" s="778"/>
      <c r="GI1924" s="778"/>
      <c r="GJ1924" s="778"/>
      <c r="GK1924" s="778"/>
      <c r="GL1924" s="778"/>
      <c r="GM1924" s="778"/>
      <c r="GN1924" s="778"/>
      <c r="GO1924" s="778"/>
      <c r="GP1924" s="778"/>
      <c r="GQ1924" s="778"/>
      <c r="GR1924" s="778"/>
      <c r="GS1924" s="778"/>
      <c r="GT1924" s="778"/>
      <c r="GU1924" s="778"/>
      <c r="GV1924" s="778"/>
      <c r="GW1924" s="778"/>
      <c r="GX1924" s="778"/>
      <c r="GY1924" s="778"/>
      <c r="GZ1924" s="778"/>
      <c r="HA1924" s="778"/>
      <c r="HB1924" s="778"/>
      <c r="HC1924" s="778"/>
      <c r="HD1924" s="778"/>
      <c r="HE1924" s="778"/>
      <c r="HF1924" s="778"/>
      <c r="HG1924" s="778"/>
      <c r="HH1924" s="778"/>
    </row>
    <row r="1925" spans="1:216" s="782" customFormat="1">
      <c r="A1925" s="779"/>
      <c r="B1925" s="780"/>
      <c r="C1925" s="780"/>
      <c r="D1925" s="780"/>
      <c r="E1925" s="780"/>
      <c r="F1925" s="780"/>
      <c r="G1925" s="780"/>
      <c r="H1925" s="780"/>
      <c r="I1925" s="780"/>
      <c r="J1925" s="780"/>
      <c r="K1925" s="780"/>
      <c r="L1925" s="780"/>
      <c r="M1925" s="780"/>
      <c r="N1925" s="780"/>
      <c r="O1925" s="780"/>
      <c r="P1925" s="780"/>
      <c r="Q1925" s="781"/>
      <c r="R1925" s="778"/>
      <c r="S1925" s="778"/>
      <c r="T1925" s="778"/>
      <c r="U1925" s="778"/>
      <c r="V1925" s="778"/>
      <c r="W1925" s="778"/>
      <c r="X1925" s="778"/>
      <c r="Y1925" s="778"/>
      <c r="Z1925" s="778"/>
      <c r="AA1925" s="778"/>
      <c r="AB1925" s="778"/>
      <c r="AC1925" s="778"/>
      <c r="AD1925" s="778"/>
      <c r="AE1925" s="778"/>
      <c r="AF1925" s="778"/>
      <c r="AG1925" s="778"/>
      <c r="AH1925" s="778"/>
      <c r="AI1925" s="778"/>
      <c r="AJ1925" s="778"/>
      <c r="AK1925" s="778"/>
      <c r="AL1925" s="778"/>
      <c r="AM1925" s="778"/>
      <c r="AN1925" s="778"/>
      <c r="AO1925" s="778"/>
      <c r="AP1925" s="778"/>
      <c r="AQ1925" s="778"/>
      <c r="AR1925" s="778"/>
      <c r="AS1925" s="778"/>
      <c r="AT1925" s="778"/>
      <c r="AU1925" s="778"/>
      <c r="AV1925" s="778"/>
      <c r="AW1925" s="778"/>
      <c r="AX1925" s="778"/>
      <c r="AY1925" s="778"/>
      <c r="AZ1925" s="778"/>
      <c r="BA1925" s="778"/>
      <c r="BB1925" s="778"/>
      <c r="BC1925" s="778"/>
      <c r="BD1925" s="778"/>
      <c r="BE1925" s="778"/>
      <c r="BF1925" s="778"/>
      <c r="BG1925" s="778"/>
      <c r="BH1925" s="778"/>
      <c r="BI1925" s="778"/>
      <c r="BJ1925" s="778"/>
      <c r="BK1925" s="778"/>
      <c r="BL1925" s="778"/>
      <c r="BM1925" s="778"/>
      <c r="BN1925" s="778"/>
      <c r="BO1925" s="778"/>
      <c r="BP1925" s="778"/>
      <c r="BQ1925" s="778"/>
      <c r="BR1925" s="778"/>
      <c r="BS1925" s="778"/>
      <c r="BT1925" s="778"/>
      <c r="BU1925" s="778"/>
      <c r="BV1925" s="778"/>
      <c r="BW1925" s="778"/>
      <c r="BX1925" s="778"/>
      <c r="BY1925" s="778"/>
      <c r="BZ1925" s="778"/>
      <c r="CA1925" s="778"/>
      <c r="CB1925" s="778"/>
      <c r="CC1925" s="778"/>
      <c r="CD1925" s="778"/>
      <c r="CE1925" s="778"/>
      <c r="CF1925" s="778"/>
      <c r="CG1925" s="778"/>
      <c r="CH1925" s="778"/>
      <c r="CI1925" s="778"/>
      <c r="CJ1925" s="778"/>
      <c r="CK1925" s="778"/>
      <c r="CL1925" s="778"/>
      <c r="CM1925" s="778"/>
      <c r="CN1925" s="778"/>
      <c r="CO1925" s="778"/>
      <c r="CP1925" s="778"/>
      <c r="CQ1925" s="778"/>
      <c r="CR1925" s="778"/>
      <c r="CS1925" s="778"/>
      <c r="CT1925" s="778"/>
      <c r="CU1925" s="778"/>
      <c r="CV1925" s="778"/>
      <c r="CW1925" s="778"/>
      <c r="CX1925" s="778"/>
      <c r="CY1925" s="778"/>
      <c r="CZ1925" s="778"/>
      <c r="DA1925" s="778"/>
      <c r="DB1925" s="778"/>
      <c r="DC1925" s="778"/>
      <c r="DD1925" s="778"/>
      <c r="DE1925" s="778"/>
      <c r="DF1925" s="778"/>
      <c r="DG1925" s="778"/>
      <c r="DH1925" s="778"/>
      <c r="DI1925" s="778"/>
      <c r="DJ1925" s="778"/>
      <c r="DK1925" s="778"/>
      <c r="DL1925" s="778"/>
      <c r="DM1925" s="778"/>
      <c r="DN1925" s="778"/>
      <c r="DO1925" s="778"/>
      <c r="DP1925" s="778"/>
      <c r="DQ1925" s="778"/>
      <c r="DR1925" s="778"/>
      <c r="DS1925" s="778"/>
      <c r="DT1925" s="778"/>
      <c r="DU1925" s="778"/>
      <c r="DV1925" s="778"/>
      <c r="DW1925" s="778"/>
      <c r="DX1925" s="778"/>
      <c r="DY1925" s="778"/>
      <c r="DZ1925" s="778"/>
      <c r="EA1925" s="778"/>
      <c r="EB1925" s="778"/>
      <c r="EC1925" s="778"/>
      <c r="ED1925" s="778"/>
      <c r="EE1925" s="778"/>
      <c r="EF1925" s="778"/>
      <c r="EG1925" s="778"/>
      <c r="EH1925" s="778"/>
      <c r="EI1925" s="778"/>
      <c r="EJ1925" s="778"/>
      <c r="EK1925" s="778"/>
      <c r="EL1925" s="778"/>
      <c r="EM1925" s="778"/>
      <c r="EN1925" s="778"/>
      <c r="EO1925" s="778"/>
      <c r="EP1925" s="778"/>
      <c r="EQ1925" s="778"/>
      <c r="ER1925" s="778"/>
      <c r="ES1925" s="778"/>
      <c r="ET1925" s="778"/>
      <c r="EU1925" s="778"/>
      <c r="EV1925" s="778"/>
      <c r="EW1925" s="778"/>
      <c r="EX1925" s="778"/>
      <c r="EY1925" s="778"/>
      <c r="EZ1925" s="778"/>
      <c r="FA1925" s="778"/>
      <c r="FB1925" s="778"/>
      <c r="FC1925" s="778"/>
      <c r="FD1925" s="778"/>
      <c r="FE1925" s="778"/>
      <c r="FF1925" s="778"/>
      <c r="FG1925" s="778"/>
      <c r="FH1925" s="778"/>
      <c r="FI1925" s="778"/>
      <c r="FJ1925" s="778"/>
      <c r="FK1925" s="778"/>
      <c r="FL1925" s="778"/>
      <c r="FM1925" s="778"/>
      <c r="FN1925" s="778"/>
      <c r="FO1925" s="778"/>
      <c r="FP1925" s="778"/>
      <c r="FQ1925" s="778"/>
      <c r="FR1925" s="778"/>
      <c r="FS1925" s="778"/>
      <c r="FT1925" s="778"/>
      <c r="FU1925" s="778"/>
      <c r="FV1925" s="778"/>
      <c r="FW1925" s="778"/>
      <c r="FX1925" s="778"/>
      <c r="FY1925" s="778"/>
      <c r="FZ1925" s="778"/>
      <c r="GA1925" s="778"/>
      <c r="GB1925" s="778"/>
      <c r="GC1925" s="778"/>
      <c r="GD1925" s="778"/>
      <c r="GE1925" s="778"/>
      <c r="GF1925" s="778"/>
      <c r="GG1925" s="778"/>
      <c r="GH1925" s="778"/>
      <c r="GI1925" s="778"/>
      <c r="GJ1925" s="778"/>
      <c r="GK1925" s="778"/>
      <c r="GL1925" s="778"/>
      <c r="GM1925" s="778"/>
      <c r="GN1925" s="778"/>
      <c r="GO1925" s="778"/>
      <c r="GP1925" s="778"/>
      <c r="GQ1925" s="778"/>
      <c r="GR1925" s="778"/>
      <c r="GS1925" s="778"/>
      <c r="GT1925" s="778"/>
      <c r="GU1925" s="778"/>
      <c r="GV1925" s="778"/>
      <c r="GW1925" s="778"/>
      <c r="GX1925" s="778"/>
      <c r="GY1925" s="778"/>
      <c r="GZ1925" s="778"/>
      <c r="HA1925" s="778"/>
      <c r="HB1925" s="778"/>
      <c r="HC1925" s="778"/>
      <c r="HD1925" s="778"/>
      <c r="HE1925" s="778"/>
      <c r="HF1925" s="778"/>
      <c r="HG1925" s="778"/>
      <c r="HH1925" s="778"/>
    </row>
    <row r="1926" spans="1:216" s="782" customFormat="1">
      <c r="A1926" s="779"/>
      <c r="B1926" s="780"/>
      <c r="C1926" s="780"/>
      <c r="D1926" s="780"/>
      <c r="E1926" s="780"/>
      <c r="F1926" s="780"/>
      <c r="G1926" s="780"/>
      <c r="H1926" s="780"/>
      <c r="I1926" s="780"/>
      <c r="J1926" s="780"/>
      <c r="K1926" s="780"/>
      <c r="L1926" s="780"/>
      <c r="M1926" s="780"/>
      <c r="N1926" s="780"/>
      <c r="O1926" s="780"/>
      <c r="P1926" s="780"/>
      <c r="Q1926" s="781"/>
      <c r="R1926" s="778"/>
      <c r="S1926" s="778"/>
      <c r="T1926" s="778"/>
      <c r="U1926" s="778"/>
      <c r="V1926" s="778"/>
      <c r="W1926" s="778"/>
      <c r="X1926" s="778"/>
      <c r="Y1926" s="778"/>
      <c r="Z1926" s="778"/>
      <c r="AA1926" s="778"/>
      <c r="AB1926" s="778"/>
      <c r="AC1926" s="778"/>
      <c r="AD1926" s="778"/>
      <c r="AE1926" s="778"/>
      <c r="AF1926" s="778"/>
      <c r="AG1926" s="778"/>
      <c r="AH1926" s="778"/>
      <c r="AI1926" s="778"/>
      <c r="AJ1926" s="778"/>
      <c r="AK1926" s="778"/>
      <c r="AL1926" s="778"/>
      <c r="AM1926" s="778"/>
      <c r="AN1926" s="778"/>
      <c r="AO1926" s="778"/>
      <c r="AP1926" s="778"/>
      <c r="AQ1926" s="778"/>
      <c r="AR1926" s="778"/>
      <c r="AS1926" s="778"/>
      <c r="AT1926" s="778"/>
      <c r="AU1926" s="778"/>
      <c r="AV1926" s="778"/>
      <c r="AW1926" s="778"/>
      <c r="AX1926" s="778"/>
      <c r="AY1926" s="778"/>
      <c r="AZ1926" s="778"/>
      <c r="BA1926" s="778"/>
      <c r="BB1926" s="778"/>
      <c r="BC1926" s="778"/>
      <c r="BD1926" s="778"/>
      <c r="BE1926" s="778"/>
      <c r="BF1926" s="778"/>
      <c r="BG1926" s="778"/>
      <c r="BH1926" s="778"/>
      <c r="BI1926" s="778"/>
      <c r="BJ1926" s="778"/>
      <c r="BK1926" s="778"/>
      <c r="BL1926" s="778"/>
      <c r="BM1926" s="778"/>
      <c r="BN1926" s="778"/>
      <c r="BO1926" s="778"/>
      <c r="BP1926" s="778"/>
      <c r="BQ1926" s="778"/>
      <c r="BR1926" s="778"/>
      <c r="BS1926" s="778"/>
      <c r="BT1926" s="778"/>
      <c r="BU1926" s="778"/>
      <c r="BV1926" s="778"/>
      <c r="BW1926" s="778"/>
      <c r="BX1926" s="778"/>
      <c r="BY1926" s="778"/>
      <c r="BZ1926" s="778"/>
      <c r="CA1926" s="778"/>
      <c r="CB1926" s="778"/>
      <c r="CC1926" s="778"/>
      <c r="CD1926" s="778"/>
      <c r="CE1926" s="778"/>
      <c r="CF1926" s="778"/>
      <c r="CG1926" s="778"/>
      <c r="CH1926" s="778"/>
      <c r="CI1926" s="778"/>
      <c r="CJ1926" s="778"/>
      <c r="CK1926" s="778"/>
      <c r="CL1926" s="778"/>
      <c r="CM1926" s="778"/>
      <c r="CN1926" s="778"/>
      <c r="CO1926" s="778"/>
      <c r="CP1926" s="778"/>
      <c r="CQ1926" s="778"/>
      <c r="CR1926" s="778"/>
      <c r="CS1926" s="778"/>
      <c r="CT1926" s="778"/>
      <c r="CU1926" s="778"/>
      <c r="CV1926" s="778"/>
      <c r="CW1926" s="778"/>
      <c r="CX1926" s="778"/>
      <c r="CY1926" s="778"/>
      <c r="CZ1926" s="778"/>
      <c r="DA1926" s="778"/>
      <c r="DB1926" s="778"/>
      <c r="DC1926" s="778"/>
      <c r="DD1926" s="778"/>
      <c r="DE1926" s="778"/>
      <c r="DF1926" s="778"/>
      <c r="DG1926" s="778"/>
      <c r="DH1926" s="778"/>
      <c r="DI1926" s="778"/>
      <c r="DJ1926" s="778"/>
      <c r="DK1926" s="778"/>
      <c r="DL1926" s="778"/>
      <c r="DM1926" s="778"/>
      <c r="DN1926" s="778"/>
      <c r="DO1926" s="778"/>
      <c r="DP1926" s="778"/>
      <c r="DQ1926" s="778"/>
      <c r="DR1926" s="778"/>
      <c r="DS1926" s="778"/>
      <c r="DT1926" s="778"/>
      <c r="DU1926" s="778"/>
      <c r="DV1926" s="778"/>
      <c r="DW1926" s="778"/>
      <c r="DX1926" s="778"/>
      <c r="DY1926" s="778"/>
      <c r="DZ1926" s="778"/>
      <c r="EA1926" s="778"/>
      <c r="EB1926" s="778"/>
      <c r="EC1926" s="778"/>
      <c r="ED1926" s="778"/>
      <c r="EE1926" s="778"/>
      <c r="EF1926" s="778"/>
      <c r="EG1926" s="778"/>
      <c r="EH1926" s="778"/>
      <c r="EI1926" s="778"/>
      <c r="EJ1926" s="778"/>
      <c r="EK1926" s="778"/>
      <c r="EL1926" s="778"/>
      <c r="EM1926" s="778"/>
      <c r="EN1926" s="778"/>
      <c r="EO1926" s="778"/>
      <c r="EP1926" s="778"/>
      <c r="EQ1926" s="778"/>
      <c r="ER1926" s="778"/>
      <c r="ES1926" s="778"/>
      <c r="ET1926" s="778"/>
      <c r="EU1926" s="778"/>
      <c r="EV1926" s="778"/>
      <c r="EW1926" s="778"/>
      <c r="EX1926" s="778"/>
      <c r="EY1926" s="778"/>
      <c r="EZ1926" s="778"/>
      <c r="FA1926" s="778"/>
      <c r="FB1926" s="778"/>
      <c r="FC1926" s="778"/>
      <c r="FD1926" s="778"/>
      <c r="FE1926" s="778"/>
      <c r="FF1926" s="778"/>
      <c r="FG1926" s="778"/>
      <c r="FH1926" s="778"/>
      <c r="FI1926" s="778"/>
      <c r="FJ1926" s="778"/>
      <c r="FK1926" s="778"/>
      <c r="FL1926" s="778"/>
      <c r="FM1926" s="778"/>
      <c r="FN1926" s="778"/>
      <c r="FO1926" s="778"/>
      <c r="FP1926" s="778"/>
      <c r="FQ1926" s="778"/>
      <c r="FR1926" s="778"/>
      <c r="FS1926" s="778"/>
      <c r="FT1926" s="778"/>
      <c r="FU1926" s="778"/>
      <c r="FV1926" s="778"/>
      <c r="FW1926" s="778"/>
      <c r="FX1926" s="778"/>
      <c r="FY1926" s="778"/>
      <c r="FZ1926" s="778"/>
      <c r="GA1926" s="778"/>
      <c r="GB1926" s="778"/>
      <c r="GC1926" s="778"/>
      <c r="GD1926" s="778"/>
      <c r="GE1926" s="778"/>
      <c r="GF1926" s="778"/>
      <c r="GG1926" s="778"/>
      <c r="GH1926" s="778"/>
      <c r="GI1926" s="778"/>
      <c r="GJ1926" s="778"/>
      <c r="GK1926" s="778"/>
      <c r="GL1926" s="778"/>
      <c r="GM1926" s="778"/>
      <c r="GN1926" s="778"/>
      <c r="GO1926" s="778"/>
      <c r="GP1926" s="778"/>
      <c r="GQ1926" s="778"/>
      <c r="GR1926" s="778"/>
      <c r="GS1926" s="778"/>
      <c r="GT1926" s="778"/>
      <c r="GU1926" s="778"/>
      <c r="GV1926" s="778"/>
      <c r="GW1926" s="778"/>
      <c r="GX1926" s="778"/>
      <c r="GY1926" s="778"/>
      <c r="GZ1926" s="778"/>
      <c r="HA1926" s="778"/>
      <c r="HB1926" s="778"/>
      <c r="HC1926" s="778"/>
      <c r="HD1926" s="778"/>
      <c r="HE1926" s="778"/>
      <c r="HF1926" s="778"/>
      <c r="HG1926" s="778"/>
      <c r="HH1926" s="778"/>
    </row>
    <row r="1927" spans="1:216" s="782" customFormat="1">
      <c r="A1927" s="779"/>
      <c r="B1927" s="780"/>
      <c r="C1927" s="780"/>
      <c r="D1927" s="780"/>
      <c r="E1927" s="780"/>
      <c r="F1927" s="780"/>
      <c r="G1927" s="780"/>
      <c r="H1927" s="780"/>
      <c r="I1927" s="780"/>
      <c r="J1927" s="780"/>
      <c r="K1927" s="780"/>
      <c r="L1927" s="780"/>
      <c r="M1927" s="780"/>
      <c r="N1927" s="780"/>
      <c r="O1927" s="780"/>
      <c r="P1927" s="780"/>
      <c r="Q1927" s="781"/>
      <c r="R1927" s="778"/>
      <c r="S1927" s="778"/>
      <c r="T1927" s="778"/>
      <c r="U1927" s="778"/>
      <c r="V1927" s="778"/>
      <c r="W1927" s="778"/>
      <c r="X1927" s="778"/>
      <c r="Y1927" s="778"/>
      <c r="Z1927" s="778"/>
      <c r="AA1927" s="778"/>
      <c r="AB1927" s="778"/>
      <c r="AC1927" s="778"/>
      <c r="AD1927" s="778"/>
      <c r="AE1927" s="778"/>
      <c r="AF1927" s="778"/>
      <c r="AG1927" s="778"/>
      <c r="AH1927" s="778"/>
      <c r="AI1927" s="778"/>
      <c r="AJ1927" s="778"/>
      <c r="AK1927" s="778"/>
      <c r="AL1927" s="778"/>
      <c r="AM1927" s="778"/>
      <c r="AN1927" s="778"/>
      <c r="AO1927" s="778"/>
      <c r="AP1927" s="778"/>
      <c r="AQ1927" s="778"/>
      <c r="AR1927" s="778"/>
      <c r="AS1927" s="778"/>
      <c r="AT1927" s="778"/>
      <c r="AU1927" s="778"/>
      <c r="AV1927" s="778"/>
      <c r="AW1927" s="778"/>
      <c r="AX1927" s="778"/>
      <c r="AY1927" s="778"/>
      <c r="AZ1927" s="778"/>
      <c r="BA1927" s="778"/>
      <c r="BB1927" s="778"/>
      <c r="BC1927" s="778"/>
      <c r="BD1927" s="778"/>
      <c r="BE1927" s="778"/>
      <c r="BF1927" s="778"/>
      <c r="BG1927" s="778"/>
      <c r="BH1927" s="778"/>
      <c r="BI1927" s="778"/>
      <c r="BJ1927" s="778"/>
      <c r="BK1927" s="778"/>
      <c r="BL1927" s="778"/>
      <c r="BM1927" s="778"/>
      <c r="BN1927" s="778"/>
      <c r="BO1927" s="778"/>
      <c r="BP1927" s="778"/>
      <c r="BQ1927" s="778"/>
      <c r="BR1927" s="778"/>
      <c r="BS1927" s="778"/>
      <c r="BT1927" s="778"/>
      <c r="BU1927" s="778"/>
      <c r="BV1927" s="778"/>
      <c r="BW1927" s="778"/>
      <c r="BX1927" s="778"/>
      <c r="BY1927" s="778"/>
      <c r="BZ1927" s="778"/>
      <c r="CA1927" s="778"/>
      <c r="CB1927" s="778"/>
      <c r="CC1927" s="778"/>
      <c r="CD1927" s="778"/>
      <c r="CE1927" s="778"/>
      <c r="CF1927" s="778"/>
      <c r="CG1927" s="778"/>
      <c r="CH1927" s="778"/>
      <c r="CI1927" s="778"/>
      <c r="CJ1927" s="778"/>
      <c r="CK1927" s="778"/>
      <c r="CL1927" s="778"/>
      <c r="CM1927" s="778"/>
      <c r="CN1927" s="778"/>
      <c r="CO1927" s="778"/>
      <c r="CP1927" s="778"/>
      <c r="CQ1927" s="778"/>
      <c r="CR1927" s="778"/>
      <c r="CS1927" s="778"/>
      <c r="CT1927" s="778"/>
      <c r="CU1927" s="778"/>
      <c r="CV1927" s="778"/>
      <c r="CW1927" s="778"/>
      <c r="CX1927" s="778"/>
      <c r="CY1927" s="778"/>
      <c r="CZ1927" s="778"/>
      <c r="DA1927" s="778"/>
      <c r="DB1927" s="778"/>
      <c r="DC1927" s="778"/>
      <c r="DD1927" s="778"/>
      <c r="DE1927" s="778"/>
      <c r="DF1927" s="778"/>
      <c r="DG1927" s="778"/>
      <c r="DH1927" s="778"/>
      <c r="DI1927" s="778"/>
      <c r="DJ1927" s="778"/>
      <c r="DK1927" s="778"/>
      <c r="DL1927" s="778"/>
      <c r="DM1927" s="778"/>
      <c r="DN1927" s="778"/>
      <c r="DO1927" s="778"/>
      <c r="DP1927" s="778"/>
      <c r="DQ1927" s="778"/>
      <c r="DR1927" s="778"/>
      <c r="DS1927" s="778"/>
      <c r="DT1927" s="778"/>
      <c r="DU1927" s="778"/>
      <c r="DV1927" s="778"/>
      <c r="DW1927" s="778"/>
      <c r="DX1927" s="778"/>
      <c r="DY1927" s="778"/>
      <c r="DZ1927" s="778"/>
      <c r="EA1927" s="778"/>
      <c r="EB1927" s="778"/>
      <c r="EC1927" s="778"/>
      <c r="ED1927" s="778"/>
      <c r="EE1927" s="778"/>
      <c r="EF1927" s="778"/>
      <c r="EG1927" s="778"/>
      <c r="EH1927" s="778"/>
      <c r="EI1927" s="778"/>
      <c r="EJ1927" s="778"/>
      <c r="EK1927" s="778"/>
      <c r="EL1927" s="778"/>
      <c r="EM1927" s="778"/>
      <c r="EN1927" s="778"/>
      <c r="EO1927" s="778"/>
      <c r="EP1927" s="778"/>
      <c r="EQ1927" s="778"/>
      <c r="ER1927" s="778"/>
      <c r="ES1927" s="778"/>
      <c r="ET1927" s="778"/>
      <c r="EU1927" s="778"/>
      <c r="EV1927" s="778"/>
      <c r="EW1927" s="778"/>
      <c r="EX1927" s="778"/>
      <c r="EY1927" s="778"/>
      <c r="EZ1927" s="778"/>
      <c r="FA1927" s="778"/>
      <c r="FB1927" s="778"/>
      <c r="FC1927" s="778"/>
      <c r="FD1927" s="778"/>
      <c r="FE1927" s="778"/>
      <c r="FF1927" s="778"/>
      <c r="FG1927" s="778"/>
      <c r="FH1927" s="778"/>
      <c r="FI1927" s="778"/>
      <c r="FJ1927" s="778"/>
      <c r="FK1927" s="778"/>
      <c r="FL1927" s="778"/>
      <c r="FM1927" s="778"/>
      <c r="FN1927" s="778"/>
      <c r="FO1927" s="778"/>
      <c r="FP1927" s="778"/>
      <c r="FQ1927" s="778"/>
      <c r="FR1927" s="778"/>
      <c r="FS1927" s="778"/>
      <c r="FT1927" s="778"/>
      <c r="FU1927" s="778"/>
      <c r="FV1927" s="778"/>
      <c r="FW1927" s="778"/>
      <c r="FX1927" s="778"/>
      <c r="FY1927" s="778"/>
      <c r="FZ1927" s="778"/>
      <c r="GA1927" s="778"/>
      <c r="GB1927" s="778"/>
      <c r="GC1927" s="778"/>
      <c r="GD1927" s="778"/>
      <c r="GE1927" s="778"/>
      <c r="GF1927" s="778"/>
      <c r="GG1927" s="778"/>
      <c r="GH1927" s="778"/>
      <c r="GI1927" s="778"/>
      <c r="GJ1927" s="778"/>
      <c r="GK1927" s="778"/>
      <c r="GL1927" s="778"/>
      <c r="GM1927" s="778"/>
      <c r="GN1927" s="778"/>
      <c r="GO1927" s="778"/>
      <c r="GP1927" s="778"/>
      <c r="GQ1927" s="778"/>
      <c r="GR1927" s="778"/>
      <c r="GS1927" s="778"/>
      <c r="GT1927" s="778"/>
      <c r="GU1927" s="778"/>
      <c r="GV1927" s="778"/>
      <c r="GW1927" s="778"/>
      <c r="GX1927" s="778"/>
      <c r="GY1927" s="778"/>
      <c r="GZ1927" s="778"/>
      <c r="HA1927" s="778"/>
      <c r="HB1927" s="778"/>
      <c r="HC1927" s="778"/>
      <c r="HD1927" s="778"/>
      <c r="HE1927" s="778"/>
      <c r="HF1927" s="778"/>
      <c r="HG1927" s="778"/>
      <c r="HH1927" s="778"/>
    </row>
    <row r="1928" spans="1:216" s="782" customFormat="1">
      <c r="A1928" s="779"/>
      <c r="B1928" s="780"/>
      <c r="C1928" s="780"/>
      <c r="D1928" s="780"/>
      <c r="E1928" s="780"/>
      <c r="F1928" s="780"/>
      <c r="G1928" s="780"/>
      <c r="H1928" s="780"/>
      <c r="I1928" s="780"/>
      <c r="J1928" s="780"/>
      <c r="K1928" s="780"/>
      <c r="L1928" s="780"/>
      <c r="M1928" s="780"/>
      <c r="N1928" s="780"/>
      <c r="O1928" s="780"/>
      <c r="P1928" s="780"/>
      <c r="Q1928" s="781"/>
      <c r="R1928" s="778"/>
      <c r="S1928" s="778"/>
      <c r="T1928" s="778"/>
      <c r="U1928" s="778"/>
      <c r="V1928" s="778"/>
      <c r="W1928" s="778"/>
      <c r="X1928" s="778"/>
      <c r="Y1928" s="778"/>
      <c r="Z1928" s="778"/>
      <c r="AA1928" s="778"/>
      <c r="AB1928" s="778"/>
      <c r="AC1928" s="778"/>
      <c r="AD1928" s="778"/>
      <c r="AE1928" s="778"/>
      <c r="AF1928" s="778"/>
      <c r="AG1928" s="778"/>
      <c r="AH1928" s="778"/>
      <c r="AI1928" s="778"/>
      <c r="AJ1928" s="778"/>
      <c r="AK1928" s="778"/>
      <c r="AL1928" s="778"/>
      <c r="AM1928" s="778"/>
      <c r="AN1928" s="778"/>
      <c r="AO1928" s="778"/>
      <c r="AP1928" s="778"/>
      <c r="AQ1928" s="778"/>
      <c r="AR1928" s="778"/>
      <c r="AS1928" s="778"/>
      <c r="AT1928" s="778"/>
      <c r="AU1928" s="778"/>
      <c r="AV1928" s="778"/>
      <c r="AW1928" s="778"/>
      <c r="AX1928" s="778"/>
      <c r="AY1928" s="778"/>
      <c r="AZ1928" s="778"/>
      <c r="BA1928" s="778"/>
      <c r="BB1928" s="778"/>
      <c r="BC1928" s="778"/>
      <c r="BD1928" s="778"/>
      <c r="BE1928" s="778"/>
      <c r="BF1928" s="778"/>
      <c r="BG1928" s="778"/>
      <c r="BH1928" s="778"/>
      <c r="BI1928" s="778"/>
      <c r="BJ1928" s="778"/>
      <c r="BK1928" s="778"/>
      <c r="BL1928" s="778"/>
      <c r="BM1928" s="778"/>
      <c r="BN1928" s="778"/>
      <c r="BO1928" s="778"/>
      <c r="BP1928" s="778"/>
      <c r="BQ1928" s="778"/>
      <c r="BR1928" s="778"/>
      <c r="BS1928" s="778"/>
      <c r="BT1928" s="778"/>
      <c r="BU1928" s="778"/>
      <c r="BV1928" s="778"/>
      <c r="BW1928" s="778"/>
      <c r="BX1928" s="778"/>
      <c r="BY1928" s="778"/>
      <c r="BZ1928" s="778"/>
      <c r="CA1928" s="778"/>
      <c r="CB1928" s="778"/>
      <c r="CC1928" s="778"/>
      <c r="CD1928" s="778"/>
      <c r="CE1928" s="778"/>
      <c r="CF1928" s="778"/>
      <c r="CG1928" s="778"/>
      <c r="CH1928" s="778"/>
      <c r="CI1928" s="778"/>
      <c r="CJ1928" s="778"/>
      <c r="CK1928" s="778"/>
      <c r="CL1928" s="778"/>
      <c r="CM1928" s="778"/>
      <c r="CN1928" s="778"/>
      <c r="CO1928" s="778"/>
      <c r="CP1928" s="778"/>
      <c r="CQ1928" s="778"/>
      <c r="CR1928" s="778"/>
      <c r="CS1928" s="778"/>
      <c r="CT1928" s="778"/>
      <c r="CU1928" s="778"/>
      <c r="CV1928" s="778"/>
      <c r="CW1928" s="778"/>
      <c r="CX1928" s="778"/>
      <c r="CY1928" s="778"/>
      <c r="CZ1928" s="778"/>
      <c r="DA1928" s="778"/>
      <c r="DB1928" s="778"/>
      <c r="DC1928" s="778"/>
      <c r="DD1928" s="778"/>
      <c r="DE1928" s="778"/>
      <c r="DF1928" s="778"/>
      <c r="DG1928" s="778"/>
      <c r="DH1928" s="778"/>
      <c r="DI1928" s="778"/>
      <c r="DJ1928" s="778"/>
      <c r="DK1928" s="778"/>
      <c r="DL1928" s="778"/>
      <c r="DM1928" s="778"/>
      <c r="DN1928" s="778"/>
      <c r="DO1928" s="778"/>
      <c r="DP1928" s="778"/>
      <c r="DQ1928" s="778"/>
      <c r="DR1928" s="778"/>
      <c r="DS1928" s="778"/>
      <c r="DT1928" s="778"/>
      <c r="DU1928" s="778"/>
      <c r="DV1928" s="778"/>
      <c r="DW1928" s="778"/>
      <c r="DX1928" s="778"/>
      <c r="DY1928" s="778"/>
      <c r="DZ1928" s="778"/>
      <c r="EA1928" s="778"/>
      <c r="EB1928" s="778"/>
      <c r="EC1928" s="778"/>
      <c r="ED1928" s="778"/>
      <c r="EE1928" s="778"/>
      <c r="EF1928" s="778"/>
      <c r="EG1928" s="778"/>
      <c r="EH1928" s="778"/>
      <c r="EI1928" s="778"/>
      <c r="EJ1928" s="778"/>
      <c r="EK1928" s="778"/>
      <c r="EL1928" s="778"/>
      <c r="EM1928" s="778"/>
      <c r="EN1928" s="778"/>
      <c r="EO1928" s="778"/>
      <c r="EP1928" s="778"/>
      <c r="EQ1928" s="778"/>
      <c r="ER1928" s="778"/>
      <c r="ES1928" s="778"/>
      <c r="ET1928" s="778"/>
      <c r="EU1928" s="778"/>
      <c r="EV1928" s="778"/>
      <c r="EW1928" s="778"/>
      <c r="EX1928" s="778"/>
      <c r="EY1928" s="778"/>
      <c r="EZ1928" s="778"/>
      <c r="FA1928" s="778"/>
      <c r="FB1928" s="778"/>
      <c r="FC1928" s="778"/>
      <c r="FD1928" s="778"/>
      <c r="FE1928" s="778"/>
      <c r="FF1928" s="778"/>
      <c r="FG1928" s="778"/>
      <c r="FH1928" s="778"/>
      <c r="FI1928" s="778"/>
      <c r="FJ1928" s="778"/>
      <c r="FK1928" s="778"/>
      <c r="FL1928" s="778"/>
      <c r="FM1928" s="778"/>
      <c r="FN1928" s="778"/>
      <c r="FO1928" s="778"/>
      <c r="FP1928" s="778"/>
      <c r="FQ1928" s="778"/>
      <c r="FR1928" s="778"/>
      <c r="FS1928" s="778"/>
      <c r="FT1928" s="778"/>
      <c r="FU1928" s="778"/>
      <c r="FV1928" s="778"/>
      <c r="FW1928" s="778"/>
      <c r="FX1928" s="778"/>
      <c r="FY1928" s="778"/>
      <c r="FZ1928" s="778"/>
      <c r="GA1928" s="778"/>
      <c r="GB1928" s="778"/>
      <c r="GC1928" s="778"/>
      <c r="GD1928" s="778"/>
      <c r="GE1928" s="778"/>
      <c r="GF1928" s="778"/>
      <c r="GG1928" s="778"/>
      <c r="GH1928" s="778"/>
      <c r="GI1928" s="778"/>
      <c r="GJ1928" s="778"/>
      <c r="GK1928" s="778"/>
      <c r="GL1928" s="778"/>
      <c r="GM1928" s="778"/>
      <c r="GN1928" s="778"/>
      <c r="GO1928" s="778"/>
      <c r="GP1928" s="778"/>
      <c r="GQ1928" s="778"/>
      <c r="GR1928" s="778"/>
      <c r="GS1928" s="778"/>
      <c r="GT1928" s="778"/>
      <c r="GU1928" s="778"/>
      <c r="GV1928" s="778"/>
      <c r="GW1928" s="778"/>
      <c r="GX1928" s="778"/>
      <c r="GY1928" s="778"/>
      <c r="GZ1928" s="778"/>
      <c r="HA1928" s="778"/>
      <c r="HB1928" s="778"/>
      <c r="HC1928" s="778"/>
      <c r="HD1928" s="778"/>
      <c r="HE1928" s="778"/>
      <c r="HF1928" s="778"/>
      <c r="HG1928" s="778"/>
      <c r="HH1928" s="778"/>
    </row>
    <row r="1929" spans="1:216" s="782" customFormat="1">
      <c r="A1929" s="779"/>
      <c r="B1929" s="780"/>
      <c r="C1929" s="780"/>
      <c r="D1929" s="780"/>
      <c r="E1929" s="780"/>
      <c r="F1929" s="780"/>
      <c r="G1929" s="780"/>
      <c r="H1929" s="780"/>
      <c r="I1929" s="780"/>
      <c r="J1929" s="780"/>
      <c r="K1929" s="780"/>
      <c r="L1929" s="780"/>
      <c r="M1929" s="780"/>
      <c r="N1929" s="780"/>
      <c r="O1929" s="780"/>
      <c r="P1929" s="780"/>
      <c r="Q1929" s="781"/>
      <c r="R1929" s="778"/>
      <c r="S1929" s="778"/>
      <c r="T1929" s="778"/>
      <c r="U1929" s="778"/>
      <c r="V1929" s="778"/>
      <c r="W1929" s="778"/>
      <c r="X1929" s="778"/>
      <c r="Y1929" s="778"/>
      <c r="Z1929" s="778"/>
      <c r="AA1929" s="778"/>
      <c r="AB1929" s="778"/>
      <c r="AC1929" s="778"/>
      <c r="AD1929" s="778"/>
      <c r="AE1929" s="778"/>
      <c r="AF1929" s="778"/>
      <c r="AG1929" s="778"/>
      <c r="AH1929" s="778"/>
      <c r="AI1929" s="778"/>
      <c r="AJ1929" s="778"/>
      <c r="AK1929" s="778"/>
      <c r="AL1929" s="778"/>
      <c r="AM1929" s="778"/>
      <c r="AN1929" s="778"/>
      <c r="AO1929" s="778"/>
      <c r="AP1929" s="778"/>
      <c r="AQ1929" s="778"/>
      <c r="AR1929" s="778"/>
      <c r="AS1929" s="778"/>
      <c r="AT1929" s="778"/>
      <c r="AU1929" s="778"/>
      <c r="AV1929" s="778"/>
      <c r="AW1929" s="778"/>
      <c r="AX1929" s="778"/>
      <c r="AY1929" s="778"/>
      <c r="AZ1929" s="778"/>
      <c r="BA1929" s="778"/>
      <c r="BB1929" s="778"/>
      <c r="BC1929" s="778"/>
      <c r="BD1929" s="778"/>
      <c r="BE1929" s="778"/>
      <c r="BF1929" s="778"/>
      <c r="BG1929" s="778"/>
      <c r="BH1929" s="778"/>
      <c r="BI1929" s="778"/>
      <c r="BJ1929" s="778"/>
      <c r="BK1929" s="778"/>
      <c r="BL1929" s="778"/>
      <c r="BM1929" s="778"/>
      <c r="BN1929" s="778"/>
      <c r="BO1929" s="778"/>
      <c r="BP1929" s="778"/>
      <c r="BQ1929" s="778"/>
      <c r="BR1929" s="778"/>
      <c r="BS1929" s="778"/>
      <c r="BT1929" s="778"/>
      <c r="BU1929" s="778"/>
      <c r="BV1929" s="778"/>
      <c r="BW1929" s="778"/>
      <c r="BX1929" s="778"/>
      <c r="BY1929" s="778"/>
      <c r="BZ1929" s="778"/>
      <c r="CA1929" s="778"/>
      <c r="CB1929" s="778"/>
      <c r="CC1929" s="778"/>
      <c r="CD1929" s="778"/>
      <c r="CE1929" s="778"/>
      <c r="CF1929" s="778"/>
      <c r="CG1929" s="778"/>
      <c r="CH1929" s="778"/>
      <c r="CI1929" s="778"/>
      <c r="CJ1929" s="778"/>
      <c r="CK1929" s="778"/>
      <c r="CL1929" s="778"/>
      <c r="CM1929" s="778"/>
      <c r="CN1929" s="778"/>
      <c r="CO1929" s="778"/>
      <c r="CP1929" s="778"/>
      <c r="CQ1929" s="778"/>
      <c r="CR1929" s="778"/>
      <c r="CS1929" s="778"/>
      <c r="CT1929" s="778"/>
      <c r="CU1929" s="778"/>
      <c r="CV1929" s="778"/>
      <c r="CW1929" s="778"/>
      <c r="CX1929" s="778"/>
      <c r="CY1929" s="778"/>
      <c r="CZ1929" s="778"/>
      <c r="DA1929" s="778"/>
      <c r="DB1929" s="778"/>
      <c r="DC1929" s="778"/>
      <c r="DD1929" s="778"/>
      <c r="DE1929" s="778"/>
      <c r="DF1929" s="778"/>
      <c r="DG1929" s="778"/>
      <c r="DH1929" s="778"/>
      <c r="DI1929" s="778"/>
      <c r="DJ1929" s="778"/>
      <c r="DK1929" s="778"/>
      <c r="DL1929" s="778"/>
      <c r="DM1929" s="778"/>
      <c r="DN1929" s="778"/>
      <c r="DO1929" s="778"/>
      <c r="DP1929" s="778"/>
      <c r="DQ1929" s="778"/>
      <c r="DR1929" s="778"/>
      <c r="DS1929" s="778"/>
      <c r="DT1929" s="778"/>
      <c r="DU1929" s="778"/>
      <c r="DV1929" s="778"/>
      <c r="DW1929" s="778"/>
      <c r="DX1929" s="778"/>
      <c r="DY1929" s="778"/>
      <c r="DZ1929" s="778"/>
      <c r="EA1929" s="778"/>
      <c r="EB1929" s="778"/>
      <c r="EC1929" s="778"/>
      <c r="ED1929" s="778"/>
      <c r="EE1929" s="778"/>
      <c r="EF1929" s="778"/>
      <c r="EG1929" s="778"/>
      <c r="EH1929" s="778"/>
      <c r="EI1929" s="778"/>
      <c r="EJ1929" s="778"/>
      <c r="EK1929" s="778"/>
      <c r="EL1929" s="778"/>
      <c r="EM1929" s="778"/>
      <c r="EN1929" s="778"/>
      <c r="EO1929" s="778"/>
      <c r="EP1929" s="778"/>
      <c r="EQ1929" s="778"/>
      <c r="ER1929" s="778"/>
      <c r="ES1929" s="778"/>
      <c r="ET1929" s="778"/>
      <c r="EU1929" s="778"/>
      <c r="EV1929" s="778"/>
      <c r="EW1929" s="778"/>
      <c r="EX1929" s="778"/>
      <c r="EY1929" s="778"/>
      <c r="EZ1929" s="778"/>
      <c r="FA1929" s="778"/>
      <c r="FB1929" s="778"/>
      <c r="FC1929" s="778"/>
      <c r="FD1929" s="778"/>
      <c r="FE1929" s="778"/>
      <c r="FF1929" s="778"/>
      <c r="FG1929" s="778"/>
      <c r="FH1929" s="778"/>
      <c r="FI1929" s="778"/>
      <c r="FJ1929" s="778"/>
      <c r="FK1929" s="778"/>
      <c r="FL1929" s="778"/>
      <c r="FM1929" s="778"/>
      <c r="FN1929" s="778"/>
      <c r="FO1929" s="778"/>
      <c r="FP1929" s="778"/>
      <c r="FQ1929" s="778"/>
      <c r="FR1929" s="778"/>
      <c r="FS1929" s="778"/>
      <c r="FT1929" s="778"/>
      <c r="FU1929" s="778"/>
      <c r="FV1929" s="778"/>
      <c r="FW1929" s="778"/>
      <c r="FX1929" s="778"/>
      <c r="FY1929" s="778"/>
      <c r="FZ1929" s="778"/>
      <c r="GA1929" s="778"/>
      <c r="GB1929" s="778"/>
      <c r="GC1929" s="778"/>
      <c r="GD1929" s="778"/>
      <c r="GE1929" s="778"/>
      <c r="GF1929" s="778"/>
      <c r="GG1929" s="778"/>
      <c r="GH1929" s="778"/>
      <c r="GI1929" s="778"/>
      <c r="GJ1929" s="778"/>
      <c r="GK1929" s="778"/>
      <c r="GL1929" s="778"/>
      <c r="GM1929" s="778"/>
      <c r="GN1929" s="778"/>
      <c r="GO1929" s="778"/>
      <c r="GP1929" s="778"/>
      <c r="GQ1929" s="778"/>
      <c r="GR1929" s="778"/>
      <c r="GS1929" s="778"/>
      <c r="GT1929" s="778"/>
      <c r="GU1929" s="778"/>
      <c r="GV1929" s="778"/>
      <c r="GW1929" s="778"/>
      <c r="GX1929" s="778"/>
      <c r="GY1929" s="778"/>
      <c r="GZ1929" s="778"/>
      <c r="HA1929" s="778"/>
      <c r="HB1929" s="778"/>
      <c r="HC1929" s="778"/>
      <c r="HD1929" s="778"/>
      <c r="HE1929" s="778"/>
      <c r="HF1929" s="778"/>
      <c r="HG1929" s="778"/>
      <c r="HH1929" s="778"/>
    </row>
    <row r="1930" spans="1:216" s="782" customFormat="1">
      <c r="A1930" s="779"/>
      <c r="B1930" s="780"/>
      <c r="C1930" s="780"/>
      <c r="D1930" s="780"/>
      <c r="E1930" s="780"/>
      <c r="F1930" s="780"/>
      <c r="G1930" s="780"/>
      <c r="H1930" s="780"/>
      <c r="I1930" s="780"/>
      <c r="J1930" s="780"/>
      <c r="K1930" s="780"/>
      <c r="L1930" s="780"/>
      <c r="M1930" s="780"/>
      <c r="N1930" s="780"/>
      <c r="O1930" s="780"/>
      <c r="P1930" s="780"/>
      <c r="Q1930" s="781"/>
      <c r="R1930" s="778"/>
      <c r="S1930" s="778"/>
      <c r="T1930" s="778"/>
      <c r="U1930" s="778"/>
      <c r="V1930" s="778"/>
      <c r="W1930" s="778"/>
      <c r="X1930" s="778"/>
      <c r="Y1930" s="778"/>
      <c r="Z1930" s="778"/>
      <c r="AA1930" s="778"/>
      <c r="AB1930" s="778"/>
      <c r="AC1930" s="778"/>
      <c r="AD1930" s="778"/>
      <c r="AE1930" s="778"/>
      <c r="AF1930" s="778"/>
      <c r="AG1930" s="778"/>
      <c r="AH1930" s="778"/>
      <c r="AI1930" s="778"/>
      <c r="AJ1930" s="778"/>
      <c r="AK1930" s="778"/>
      <c r="AL1930" s="778"/>
      <c r="AM1930" s="778"/>
      <c r="AN1930" s="778"/>
      <c r="AO1930" s="778"/>
      <c r="AP1930" s="778"/>
      <c r="AQ1930" s="778"/>
      <c r="AR1930" s="778"/>
      <c r="AS1930" s="778"/>
      <c r="AT1930" s="778"/>
      <c r="AU1930" s="778"/>
      <c r="AV1930" s="778"/>
      <c r="AW1930" s="778"/>
      <c r="AX1930" s="778"/>
      <c r="AY1930" s="778"/>
      <c r="AZ1930" s="778"/>
      <c r="BA1930" s="778"/>
      <c r="BB1930" s="778"/>
      <c r="BC1930" s="778"/>
      <c r="BD1930" s="778"/>
      <c r="BE1930" s="778"/>
      <c r="BF1930" s="778"/>
      <c r="BG1930" s="778"/>
      <c r="BH1930" s="778"/>
      <c r="BI1930" s="778"/>
      <c r="BJ1930" s="778"/>
      <c r="BK1930" s="778"/>
      <c r="BL1930" s="778"/>
      <c r="BM1930" s="778"/>
      <c r="BN1930" s="778"/>
      <c r="BO1930" s="778"/>
      <c r="BP1930" s="778"/>
      <c r="BQ1930" s="778"/>
      <c r="BR1930" s="778"/>
      <c r="BS1930" s="778"/>
      <c r="BT1930" s="778"/>
      <c r="BU1930" s="778"/>
      <c r="BV1930" s="778"/>
      <c r="BW1930" s="778"/>
      <c r="BX1930" s="778"/>
      <c r="BY1930" s="778"/>
      <c r="BZ1930" s="778"/>
      <c r="CA1930" s="778"/>
      <c r="CB1930" s="778"/>
      <c r="CC1930" s="778"/>
      <c r="CD1930" s="778"/>
      <c r="CE1930" s="778"/>
      <c r="CF1930" s="778"/>
      <c r="CG1930" s="778"/>
      <c r="CH1930" s="778"/>
      <c r="CI1930" s="778"/>
      <c r="CJ1930" s="778"/>
      <c r="CK1930" s="778"/>
      <c r="CL1930" s="778"/>
      <c r="CM1930" s="778"/>
      <c r="CN1930" s="778"/>
      <c r="CO1930" s="778"/>
      <c r="CP1930" s="778"/>
      <c r="CQ1930" s="778"/>
      <c r="CR1930" s="778"/>
      <c r="CS1930" s="778"/>
      <c r="CT1930" s="778"/>
      <c r="CU1930" s="778"/>
      <c r="CV1930" s="778"/>
      <c r="CW1930" s="778"/>
      <c r="CX1930" s="778"/>
      <c r="CY1930" s="778"/>
      <c r="CZ1930" s="778"/>
      <c r="DA1930" s="778"/>
      <c r="DB1930" s="778"/>
      <c r="DC1930" s="778"/>
      <c r="DD1930" s="778"/>
      <c r="DE1930" s="778"/>
      <c r="DF1930" s="778"/>
      <c r="DG1930" s="778"/>
      <c r="DH1930" s="778"/>
      <c r="DI1930" s="778"/>
      <c r="DJ1930" s="778"/>
      <c r="DK1930" s="778"/>
      <c r="DL1930" s="778"/>
      <c r="DM1930" s="778"/>
      <c r="DN1930" s="778"/>
      <c r="DO1930" s="778"/>
      <c r="DP1930" s="778"/>
      <c r="DQ1930" s="778"/>
      <c r="DR1930" s="778"/>
      <c r="DS1930" s="778"/>
      <c r="DT1930" s="778"/>
      <c r="DU1930" s="778"/>
      <c r="DV1930" s="778"/>
      <c r="DW1930" s="778"/>
      <c r="DX1930" s="778"/>
      <c r="DY1930" s="778"/>
      <c r="DZ1930" s="778"/>
      <c r="EA1930" s="778"/>
      <c r="EB1930" s="778"/>
      <c r="EC1930" s="778"/>
      <c r="ED1930" s="778"/>
      <c r="EE1930" s="778"/>
      <c r="EF1930" s="778"/>
      <c r="EG1930" s="778"/>
      <c r="EH1930" s="778"/>
      <c r="EI1930" s="778"/>
      <c r="EJ1930" s="778"/>
      <c r="EK1930" s="778"/>
      <c r="EL1930" s="778"/>
      <c r="EM1930" s="778"/>
      <c r="EN1930" s="778"/>
      <c r="EO1930" s="778"/>
      <c r="EP1930" s="778"/>
      <c r="EQ1930" s="778"/>
      <c r="ER1930" s="778"/>
      <c r="ES1930" s="778"/>
      <c r="ET1930" s="778"/>
      <c r="EU1930" s="778"/>
      <c r="EV1930" s="778"/>
      <c r="EW1930" s="778"/>
      <c r="EX1930" s="778"/>
      <c r="EY1930" s="778"/>
      <c r="EZ1930" s="778"/>
      <c r="FA1930" s="778"/>
      <c r="FB1930" s="778"/>
      <c r="FC1930" s="778"/>
      <c r="FD1930" s="778"/>
      <c r="FE1930" s="778"/>
      <c r="FF1930" s="778"/>
      <c r="FG1930" s="778"/>
      <c r="FH1930" s="778"/>
      <c r="FI1930" s="778"/>
      <c r="FJ1930" s="778"/>
      <c r="FK1930" s="778"/>
      <c r="FL1930" s="778"/>
      <c r="FM1930" s="778"/>
      <c r="FN1930" s="778"/>
      <c r="FO1930" s="778"/>
      <c r="FP1930" s="778"/>
      <c r="FQ1930" s="778"/>
      <c r="FR1930" s="778"/>
      <c r="FS1930" s="778"/>
      <c r="FT1930" s="778"/>
      <c r="FU1930" s="778"/>
      <c r="FV1930" s="778"/>
      <c r="FW1930" s="778"/>
      <c r="FX1930" s="778"/>
      <c r="FY1930" s="778"/>
      <c r="FZ1930" s="778"/>
      <c r="GA1930" s="778"/>
      <c r="GB1930" s="778"/>
      <c r="GC1930" s="778"/>
      <c r="GD1930" s="778"/>
      <c r="GE1930" s="778"/>
      <c r="GF1930" s="778"/>
      <c r="GG1930" s="778"/>
      <c r="GH1930" s="778"/>
      <c r="GI1930" s="778"/>
      <c r="GJ1930" s="778"/>
      <c r="GK1930" s="778"/>
      <c r="GL1930" s="778"/>
      <c r="GM1930" s="778"/>
      <c r="GN1930" s="778"/>
      <c r="GO1930" s="778"/>
      <c r="GP1930" s="778"/>
      <c r="GQ1930" s="778"/>
      <c r="GR1930" s="778"/>
      <c r="GS1930" s="778"/>
      <c r="GT1930" s="778"/>
      <c r="GU1930" s="778"/>
      <c r="GV1930" s="778"/>
      <c r="GW1930" s="778"/>
      <c r="GX1930" s="778"/>
      <c r="GY1930" s="778"/>
      <c r="GZ1930" s="778"/>
      <c r="HA1930" s="778"/>
      <c r="HB1930" s="778"/>
      <c r="HC1930" s="778"/>
      <c r="HD1930" s="778"/>
      <c r="HE1930" s="778"/>
      <c r="HF1930" s="778"/>
      <c r="HG1930" s="778"/>
      <c r="HH1930" s="778"/>
    </row>
    <row r="1931" spans="1:216" s="782" customFormat="1">
      <c r="A1931" s="779"/>
      <c r="B1931" s="780"/>
      <c r="C1931" s="780"/>
      <c r="D1931" s="780"/>
      <c r="E1931" s="780"/>
      <c r="F1931" s="780"/>
      <c r="G1931" s="780"/>
      <c r="H1931" s="780"/>
      <c r="I1931" s="780"/>
      <c r="J1931" s="780"/>
      <c r="K1931" s="780"/>
      <c r="L1931" s="780"/>
      <c r="M1931" s="780"/>
      <c r="N1931" s="780"/>
      <c r="O1931" s="780"/>
      <c r="P1931" s="780"/>
      <c r="Q1931" s="781"/>
      <c r="R1931" s="778"/>
      <c r="S1931" s="778"/>
      <c r="T1931" s="778"/>
      <c r="U1931" s="778"/>
      <c r="V1931" s="778"/>
      <c r="W1931" s="778"/>
      <c r="X1931" s="778"/>
      <c r="Y1931" s="778"/>
      <c r="Z1931" s="778"/>
      <c r="AA1931" s="778"/>
      <c r="AB1931" s="778"/>
      <c r="AC1931" s="778"/>
      <c r="AD1931" s="778"/>
      <c r="AE1931" s="778"/>
      <c r="AF1931" s="778"/>
      <c r="AG1931" s="778"/>
      <c r="AH1931" s="778"/>
      <c r="AI1931" s="778"/>
      <c r="AJ1931" s="778"/>
      <c r="AK1931" s="778"/>
      <c r="AL1931" s="778"/>
      <c r="AM1931" s="778"/>
      <c r="AN1931" s="778"/>
      <c r="AO1931" s="778"/>
      <c r="AP1931" s="778"/>
      <c r="AQ1931" s="778"/>
      <c r="AR1931" s="778"/>
      <c r="AS1931" s="778"/>
      <c r="AT1931" s="778"/>
      <c r="AU1931" s="778"/>
      <c r="AV1931" s="778"/>
      <c r="AW1931" s="778"/>
      <c r="AX1931" s="778"/>
      <c r="AY1931" s="778"/>
      <c r="AZ1931" s="778"/>
      <c r="BA1931" s="778"/>
      <c r="BB1931" s="778"/>
      <c r="BC1931" s="778"/>
      <c r="BD1931" s="778"/>
      <c r="BE1931" s="778"/>
      <c r="BF1931" s="778"/>
      <c r="BG1931" s="778"/>
      <c r="BH1931" s="778"/>
      <c r="BI1931" s="778"/>
      <c r="BJ1931" s="778"/>
      <c r="BK1931" s="778"/>
      <c r="BL1931" s="778"/>
      <c r="BM1931" s="778"/>
      <c r="BN1931" s="778"/>
      <c r="BO1931" s="778"/>
      <c r="BP1931" s="778"/>
      <c r="BQ1931" s="778"/>
      <c r="BR1931" s="778"/>
      <c r="BS1931" s="778"/>
      <c r="BT1931" s="778"/>
      <c r="BU1931" s="778"/>
      <c r="BV1931" s="778"/>
      <c r="BW1931" s="778"/>
      <c r="BX1931" s="778"/>
      <c r="BY1931" s="778"/>
      <c r="BZ1931" s="778"/>
      <c r="CA1931" s="778"/>
      <c r="CB1931" s="778"/>
      <c r="CC1931" s="778"/>
      <c r="CD1931" s="778"/>
      <c r="CE1931" s="778"/>
      <c r="CF1931" s="778"/>
      <c r="CG1931" s="778"/>
      <c r="CH1931" s="778"/>
      <c r="CI1931" s="778"/>
      <c r="CJ1931" s="778"/>
      <c r="CK1931" s="778"/>
      <c r="CL1931" s="778"/>
      <c r="CM1931" s="778"/>
      <c r="CN1931" s="778"/>
      <c r="CO1931" s="778"/>
      <c r="CP1931" s="778"/>
      <c r="CQ1931" s="778"/>
      <c r="CR1931" s="778"/>
      <c r="CS1931" s="778"/>
      <c r="CT1931" s="778"/>
      <c r="CU1931" s="778"/>
      <c r="CV1931" s="778"/>
      <c r="CW1931" s="778"/>
      <c r="CX1931" s="778"/>
      <c r="CY1931" s="778"/>
      <c r="CZ1931" s="778"/>
      <c r="DA1931" s="778"/>
      <c r="DB1931" s="778"/>
      <c r="DC1931" s="778"/>
      <c r="DD1931" s="778"/>
      <c r="DE1931" s="778"/>
      <c r="DF1931" s="778"/>
      <c r="DG1931" s="778"/>
      <c r="DH1931" s="778"/>
      <c r="DI1931" s="778"/>
      <c r="DJ1931" s="778"/>
      <c r="DK1931" s="778"/>
      <c r="DL1931" s="778"/>
      <c r="DM1931" s="778"/>
      <c r="DN1931" s="778"/>
      <c r="DO1931" s="778"/>
      <c r="DP1931" s="778"/>
      <c r="DQ1931" s="778"/>
      <c r="DR1931" s="778"/>
      <c r="DS1931" s="778"/>
      <c r="DT1931" s="778"/>
      <c r="DU1931" s="778"/>
      <c r="DV1931" s="778"/>
      <c r="DW1931" s="778"/>
      <c r="DX1931" s="778"/>
      <c r="DY1931" s="778"/>
      <c r="DZ1931" s="778"/>
      <c r="EA1931" s="778"/>
      <c r="EB1931" s="778"/>
      <c r="EC1931" s="778"/>
      <c r="ED1931" s="778"/>
      <c r="EE1931" s="778"/>
      <c r="EF1931" s="778"/>
      <c r="EG1931" s="778"/>
      <c r="EH1931" s="778"/>
      <c r="EI1931" s="778"/>
      <c r="EJ1931" s="778"/>
      <c r="EK1931" s="778"/>
      <c r="EL1931" s="778"/>
      <c r="EM1931" s="778"/>
      <c r="EN1931" s="778"/>
      <c r="EO1931" s="778"/>
      <c r="EP1931" s="778"/>
      <c r="EQ1931" s="778"/>
      <c r="ER1931" s="778"/>
      <c r="ES1931" s="778"/>
      <c r="ET1931" s="778"/>
      <c r="EU1931" s="778"/>
      <c r="EV1931" s="778"/>
      <c r="EW1931" s="778"/>
      <c r="EX1931" s="778"/>
      <c r="EY1931" s="778"/>
      <c r="EZ1931" s="778"/>
      <c r="FA1931" s="778"/>
      <c r="FB1931" s="778"/>
      <c r="FC1931" s="778"/>
      <c r="FD1931" s="778"/>
      <c r="FE1931" s="778"/>
      <c r="FF1931" s="778"/>
      <c r="FG1931" s="778"/>
      <c r="FH1931" s="778"/>
      <c r="FI1931" s="778"/>
      <c r="FJ1931" s="778"/>
      <c r="FK1931" s="778"/>
      <c r="FL1931" s="778"/>
      <c r="FM1931" s="778"/>
      <c r="FN1931" s="778"/>
      <c r="FO1931" s="778"/>
      <c r="FP1931" s="778"/>
      <c r="FQ1931" s="778"/>
      <c r="FR1931" s="778"/>
      <c r="FS1931" s="778"/>
      <c r="FT1931" s="778"/>
      <c r="FU1931" s="778"/>
      <c r="FV1931" s="778"/>
      <c r="FW1931" s="778"/>
      <c r="FX1931" s="778"/>
      <c r="FY1931" s="778"/>
      <c r="FZ1931" s="778"/>
      <c r="GA1931" s="778"/>
      <c r="GB1931" s="778"/>
      <c r="GC1931" s="778"/>
      <c r="GD1931" s="778"/>
      <c r="GE1931" s="778"/>
      <c r="GF1931" s="778"/>
      <c r="GG1931" s="778"/>
      <c r="GH1931" s="778"/>
      <c r="GI1931" s="778"/>
      <c r="GJ1931" s="778"/>
      <c r="GK1931" s="778"/>
      <c r="GL1931" s="778"/>
      <c r="GM1931" s="778"/>
      <c r="GN1931" s="778"/>
      <c r="GO1931" s="778"/>
      <c r="GP1931" s="778"/>
      <c r="GQ1931" s="778"/>
      <c r="GR1931" s="778"/>
      <c r="GS1931" s="778"/>
      <c r="GT1931" s="778"/>
      <c r="GU1931" s="778"/>
      <c r="GV1931" s="778"/>
      <c r="GW1931" s="778"/>
      <c r="GX1931" s="778"/>
      <c r="GY1931" s="778"/>
      <c r="GZ1931" s="778"/>
      <c r="HA1931" s="778"/>
      <c r="HB1931" s="778"/>
      <c r="HC1931" s="778"/>
      <c r="HD1931" s="778"/>
      <c r="HE1931" s="778"/>
      <c r="HF1931" s="778"/>
      <c r="HG1931" s="778"/>
      <c r="HH1931" s="778"/>
    </row>
    <row r="1932" spans="1:216" s="782" customFormat="1">
      <c r="A1932" s="779"/>
      <c r="B1932" s="780"/>
      <c r="C1932" s="780"/>
      <c r="D1932" s="780"/>
      <c r="E1932" s="780"/>
      <c r="F1932" s="780"/>
      <c r="G1932" s="780"/>
      <c r="H1932" s="780"/>
      <c r="I1932" s="780"/>
      <c r="J1932" s="780"/>
      <c r="K1932" s="780"/>
      <c r="L1932" s="780"/>
      <c r="M1932" s="780"/>
      <c r="N1932" s="780"/>
      <c r="O1932" s="780"/>
      <c r="P1932" s="780"/>
      <c r="Q1932" s="781"/>
      <c r="R1932" s="778"/>
      <c r="S1932" s="778"/>
      <c r="T1932" s="778"/>
      <c r="U1932" s="778"/>
      <c r="V1932" s="778"/>
      <c r="W1932" s="778"/>
      <c r="X1932" s="778"/>
      <c r="Y1932" s="778"/>
      <c r="Z1932" s="778"/>
      <c r="AA1932" s="778"/>
      <c r="AB1932" s="778"/>
      <c r="AC1932" s="778"/>
      <c r="AD1932" s="778"/>
      <c r="AE1932" s="778"/>
      <c r="AF1932" s="778"/>
      <c r="AG1932" s="778"/>
      <c r="AH1932" s="778"/>
      <c r="AI1932" s="778"/>
      <c r="AJ1932" s="778"/>
      <c r="AK1932" s="778"/>
      <c r="AL1932" s="778"/>
      <c r="AM1932" s="778"/>
      <c r="AN1932" s="778"/>
      <c r="AO1932" s="778"/>
      <c r="AP1932" s="778"/>
      <c r="AQ1932" s="778"/>
      <c r="AR1932" s="778"/>
      <c r="AS1932" s="778"/>
      <c r="AT1932" s="778"/>
      <c r="AU1932" s="778"/>
      <c r="AV1932" s="778"/>
      <c r="AW1932" s="778"/>
      <c r="AX1932" s="778"/>
      <c r="AY1932" s="778"/>
      <c r="AZ1932" s="778"/>
      <c r="BA1932" s="778"/>
      <c r="BB1932" s="778"/>
      <c r="BC1932" s="778"/>
      <c r="BD1932" s="778"/>
      <c r="BE1932" s="778"/>
      <c r="BF1932" s="778"/>
      <c r="BG1932" s="778"/>
      <c r="BH1932" s="778"/>
      <c r="BI1932" s="778"/>
      <c r="BJ1932" s="778"/>
      <c r="BK1932" s="778"/>
      <c r="BL1932" s="778"/>
      <c r="BM1932" s="778"/>
      <c r="BN1932" s="778"/>
      <c r="BO1932" s="778"/>
      <c r="BP1932" s="778"/>
      <c r="BQ1932" s="778"/>
      <c r="BR1932" s="778"/>
      <c r="BS1932" s="778"/>
      <c r="BT1932" s="778"/>
      <c r="BU1932" s="778"/>
      <c r="BV1932" s="778"/>
      <c r="BW1932" s="778"/>
      <c r="BX1932" s="778"/>
      <c r="BY1932" s="778"/>
      <c r="BZ1932" s="778"/>
      <c r="CA1932" s="778"/>
      <c r="CB1932" s="778"/>
      <c r="CC1932" s="778"/>
      <c r="CD1932" s="778"/>
      <c r="CE1932" s="778"/>
      <c r="CF1932" s="778"/>
      <c r="CG1932" s="778"/>
      <c r="CH1932" s="778"/>
      <c r="CI1932" s="778"/>
      <c r="CJ1932" s="778"/>
      <c r="CK1932" s="778"/>
      <c r="CL1932" s="778"/>
      <c r="CM1932" s="778"/>
      <c r="CN1932" s="778"/>
      <c r="CO1932" s="778"/>
      <c r="CP1932" s="778"/>
      <c r="CQ1932" s="778"/>
      <c r="CR1932" s="778"/>
      <c r="CS1932" s="778"/>
      <c r="CT1932" s="778"/>
      <c r="CU1932" s="778"/>
      <c r="CV1932" s="778"/>
      <c r="CW1932" s="778"/>
      <c r="CX1932" s="778"/>
      <c r="CY1932" s="778"/>
      <c r="CZ1932" s="778"/>
      <c r="DA1932" s="778"/>
      <c r="DB1932" s="778"/>
      <c r="DC1932" s="778"/>
      <c r="DD1932" s="778"/>
      <c r="DE1932" s="778"/>
      <c r="DF1932" s="778"/>
      <c r="DG1932" s="778"/>
      <c r="DH1932" s="778"/>
      <c r="DI1932" s="778"/>
      <c r="DJ1932" s="778"/>
      <c r="DK1932" s="778"/>
      <c r="DL1932" s="778"/>
      <c r="DM1932" s="778"/>
      <c r="DN1932" s="778"/>
      <c r="DO1932" s="778"/>
      <c r="DP1932" s="778"/>
      <c r="DQ1932" s="778"/>
      <c r="DR1932" s="778"/>
      <c r="DS1932" s="778"/>
      <c r="DT1932" s="778"/>
      <c r="DU1932" s="778"/>
      <c r="DV1932" s="778"/>
      <c r="DW1932" s="778"/>
      <c r="DX1932" s="778"/>
      <c r="DY1932" s="778"/>
      <c r="DZ1932" s="778"/>
      <c r="EA1932" s="778"/>
      <c r="EB1932" s="778"/>
      <c r="EC1932" s="778"/>
      <c r="ED1932" s="778"/>
      <c r="EE1932" s="778"/>
      <c r="EF1932" s="778"/>
      <c r="EG1932" s="778"/>
      <c r="EH1932" s="778"/>
      <c r="EI1932" s="778"/>
      <c r="EJ1932" s="778"/>
      <c r="EK1932" s="778"/>
      <c r="EL1932" s="778"/>
      <c r="EM1932" s="778"/>
      <c r="EN1932" s="778"/>
      <c r="EO1932" s="778"/>
      <c r="EP1932" s="778"/>
      <c r="EQ1932" s="778"/>
      <c r="ER1932" s="778"/>
      <c r="ES1932" s="778"/>
      <c r="ET1932" s="778"/>
      <c r="EU1932" s="778"/>
      <c r="EV1932" s="778"/>
      <c r="EW1932" s="778"/>
      <c r="EX1932" s="778"/>
      <c r="EY1932" s="778"/>
      <c r="EZ1932" s="778"/>
      <c r="FA1932" s="778"/>
      <c r="FB1932" s="778"/>
      <c r="FC1932" s="778"/>
      <c r="FD1932" s="778"/>
      <c r="FE1932" s="778"/>
      <c r="FF1932" s="778"/>
      <c r="FG1932" s="778"/>
      <c r="FH1932" s="778"/>
      <c r="FI1932" s="778"/>
      <c r="FJ1932" s="778"/>
      <c r="FK1932" s="778"/>
      <c r="FL1932" s="778"/>
      <c r="FM1932" s="778"/>
      <c r="FN1932" s="778"/>
      <c r="FO1932" s="778"/>
      <c r="FP1932" s="778"/>
      <c r="FQ1932" s="778"/>
      <c r="FR1932" s="778"/>
      <c r="FS1932" s="778"/>
      <c r="FT1932" s="778"/>
      <c r="FU1932" s="778"/>
      <c r="FV1932" s="778"/>
      <c r="FW1932" s="778"/>
      <c r="FX1932" s="778"/>
      <c r="FY1932" s="778"/>
      <c r="FZ1932" s="778"/>
      <c r="GA1932" s="778"/>
      <c r="GB1932" s="778"/>
      <c r="GC1932" s="778"/>
      <c r="GD1932" s="778"/>
      <c r="GE1932" s="778"/>
      <c r="GF1932" s="778"/>
      <c r="GG1932" s="778"/>
      <c r="GH1932" s="778"/>
      <c r="GI1932" s="778"/>
      <c r="GJ1932" s="778"/>
      <c r="GK1932" s="778"/>
      <c r="GL1932" s="778"/>
      <c r="GM1932" s="778"/>
      <c r="GN1932" s="778"/>
      <c r="GO1932" s="778"/>
      <c r="GP1932" s="778"/>
      <c r="GQ1932" s="778"/>
      <c r="GR1932" s="778"/>
      <c r="GS1932" s="778"/>
      <c r="GT1932" s="778"/>
      <c r="GU1932" s="778"/>
      <c r="GV1932" s="778"/>
      <c r="GW1932" s="778"/>
      <c r="GX1932" s="778"/>
      <c r="GY1932" s="778"/>
      <c r="GZ1932" s="778"/>
      <c r="HA1932" s="778"/>
      <c r="HB1932" s="778"/>
      <c r="HC1932" s="778"/>
      <c r="HD1932" s="778"/>
      <c r="HE1932" s="778"/>
      <c r="HF1932" s="778"/>
      <c r="HG1932" s="778"/>
      <c r="HH1932" s="778"/>
    </row>
    <row r="1933" spans="1:216" s="782" customFormat="1">
      <c r="A1933" s="779"/>
      <c r="B1933" s="780"/>
      <c r="C1933" s="780"/>
      <c r="D1933" s="780"/>
      <c r="E1933" s="780"/>
      <c r="F1933" s="780"/>
      <c r="G1933" s="780"/>
      <c r="H1933" s="780"/>
      <c r="I1933" s="780"/>
      <c r="J1933" s="780"/>
      <c r="K1933" s="780"/>
      <c r="L1933" s="780"/>
      <c r="M1933" s="780"/>
      <c r="N1933" s="780"/>
      <c r="O1933" s="780"/>
      <c r="P1933" s="780"/>
      <c r="Q1933" s="781"/>
      <c r="R1933" s="778"/>
      <c r="S1933" s="778"/>
      <c r="T1933" s="778"/>
      <c r="U1933" s="778"/>
      <c r="V1933" s="778"/>
      <c r="W1933" s="778"/>
      <c r="X1933" s="778"/>
      <c r="Y1933" s="778"/>
      <c r="Z1933" s="778"/>
      <c r="AA1933" s="778"/>
      <c r="AB1933" s="778"/>
      <c r="AC1933" s="778"/>
      <c r="AD1933" s="778"/>
      <c r="AE1933" s="778"/>
      <c r="AF1933" s="778"/>
      <c r="AG1933" s="778"/>
      <c r="AH1933" s="778"/>
      <c r="AI1933" s="778"/>
      <c r="AJ1933" s="778"/>
      <c r="AK1933" s="778"/>
      <c r="AL1933" s="778"/>
      <c r="AM1933" s="778"/>
      <c r="AN1933" s="778"/>
      <c r="AO1933" s="778"/>
      <c r="AP1933" s="778"/>
      <c r="AQ1933" s="778"/>
      <c r="AR1933" s="778"/>
      <c r="AS1933" s="778"/>
      <c r="AT1933" s="778"/>
      <c r="AU1933" s="778"/>
      <c r="AV1933" s="778"/>
      <c r="AW1933" s="778"/>
      <c r="AX1933" s="778"/>
      <c r="AY1933" s="778"/>
      <c r="AZ1933" s="778"/>
      <c r="BA1933" s="778"/>
      <c r="BB1933" s="778"/>
      <c r="BC1933" s="778"/>
      <c r="BD1933" s="778"/>
      <c r="BE1933" s="778"/>
      <c r="BF1933" s="778"/>
      <c r="BG1933" s="778"/>
      <c r="BH1933" s="778"/>
      <c r="BI1933" s="778"/>
      <c r="BJ1933" s="778"/>
      <c r="BK1933" s="778"/>
      <c r="BL1933" s="778"/>
      <c r="BM1933" s="778"/>
      <c r="BN1933" s="778"/>
      <c r="BO1933" s="778"/>
      <c r="BP1933" s="778"/>
      <c r="BQ1933" s="778"/>
      <c r="BR1933" s="778"/>
      <c r="BS1933" s="778"/>
      <c r="BT1933" s="778"/>
      <c r="BU1933" s="778"/>
      <c r="BV1933" s="778"/>
      <c r="BW1933" s="778"/>
      <c r="BX1933" s="778"/>
      <c r="BY1933" s="778"/>
      <c r="BZ1933" s="778"/>
      <c r="CA1933" s="778"/>
      <c r="CB1933" s="778"/>
      <c r="CC1933" s="778"/>
      <c r="CD1933" s="778"/>
      <c r="CE1933" s="778"/>
      <c r="CF1933" s="778"/>
      <c r="CG1933" s="778"/>
      <c r="CH1933" s="778"/>
      <c r="CI1933" s="778"/>
      <c r="CJ1933" s="778"/>
      <c r="CK1933" s="778"/>
      <c r="CL1933" s="778"/>
      <c r="CM1933" s="778"/>
      <c r="CN1933" s="778"/>
      <c r="CO1933" s="778"/>
      <c r="CP1933" s="778"/>
      <c r="CQ1933" s="778"/>
      <c r="CR1933" s="778"/>
      <c r="CS1933" s="778"/>
      <c r="CT1933" s="778"/>
      <c r="CU1933" s="778"/>
      <c r="CV1933" s="778"/>
      <c r="CW1933" s="778"/>
      <c r="CX1933" s="778"/>
      <c r="CY1933" s="778"/>
      <c r="CZ1933" s="778"/>
      <c r="DA1933" s="778"/>
      <c r="DB1933" s="778"/>
      <c r="DC1933" s="778"/>
      <c r="DD1933" s="778"/>
      <c r="DE1933" s="778"/>
      <c r="DF1933" s="778"/>
      <c r="DG1933" s="778"/>
      <c r="DH1933" s="778"/>
      <c r="DI1933" s="778"/>
      <c r="DJ1933" s="778"/>
      <c r="DK1933" s="778"/>
      <c r="DL1933" s="778"/>
      <c r="DM1933" s="778"/>
      <c r="DN1933" s="778"/>
      <c r="DO1933" s="778"/>
      <c r="DP1933" s="778"/>
      <c r="DQ1933" s="778"/>
      <c r="DR1933" s="778"/>
      <c r="DS1933" s="778"/>
      <c r="DT1933" s="778"/>
      <c r="DU1933" s="778"/>
      <c r="DV1933" s="778"/>
      <c r="DW1933" s="778"/>
      <c r="DX1933" s="778"/>
      <c r="DY1933" s="778"/>
      <c r="DZ1933" s="778"/>
      <c r="EA1933" s="778"/>
      <c r="EB1933" s="778"/>
      <c r="EC1933" s="778"/>
      <c r="ED1933" s="778"/>
      <c r="EE1933" s="778"/>
      <c r="EF1933" s="778"/>
      <c r="EG1933" s="778"/>
      <c r="EH1933" s="778"/>
      <c r="EI1933" s="778"/>
      <c r="EJ1933" s="778"/>
      <c r="EK1933" s="778"/>
      <c r="EL1933" s="778"/>
      <c r="EM1933" s="778"/>
      <c r="EN1933" s="778"/>
      <c r="EO1933" s="778"/>
      <c r="EP1933" s="778"/>
      <c r="EQ1933" s="778"/>
      <c r="ER1933" s="778"/>
      <c r="ES1933" s="778"/>
      <c r="ET1933" s="778"/>
      <c r="EU1933" s="778"/>
      <c r="EV1933" s="778"/>
      <c r="EW1933" s="778"/>
      <c r="EX1933" s="778"/>
      <c r="EY1933" s="778"/>
      <c r="EZ1933" s="778"/>
      <c r="FA1933" s="778"/>
      <c r="FB1933" s="778"/>
      <c r="FC1933" s="778"/>
      <c r="FD1933" s="778"/>
      <c r="FE1933" s="778"/>
      <c r="FF1933" s="778"/>
      <c r="FG1933" s="778"/>
      <c r="FH1933" s="778"/>
      <c r="FI1933" s="778"/>
      <c r="FJ1933" s="778"/>
      <c r="FK1933" s="778"/>
      <c r="FL1933" s="778"/>
      <c r="FM1933" s="778"/>
      <c r="FN1933" s="778"/>
      <c r="FO1933" s="778"/>
      <c r="FP1933" s="778"/>
      <c r="FQ1933" s="778"/>
      <c r="FR1933" s="778"/>
      <c r="FS1933" s="778"/>
      <c r="FT1933" s="778"/>
      <c r="FU1933" s="778"/>
      <c r="FV1933" s="778"/>
      <c r="FW1933" s="778"/>
      <c r="FX1933" s="778"/>
      <c r="FY1933" s="778"/>
      <c r="FZ1933" s="778"/>
      <c r="GA1933" s="778"/>
      <c r="GB1933" s="778"/>
      <c r="GC1933" s="778"/>
      <c r="GD1933" s="778"/>
      <c r="GE1933" s="778"/>
      <c r="GF1933" s="778"/>
      <c r="GG1933" s="778"/>
      <c r="GH1933" s="778"/>
      <c r="GI1933" s="778"/>
      <c r="GJ1933" s="778"/>
      <c r="GK1933" s="778"/>
      <c r="GL1933" s="778"/>
      <c r="GM1933" s="778"/>
      <c r="GN1933" s="778"/>
      <c r="GO1933" s="778"/>
      <c r="GP1933" s="778"/>
      <c r="GQ1933" s="778"/>
      <c r="GR1933" s="778"/>
      <c r="GS1933" s="778"/>
      <c r="GT1933" s="778"/>
      <c r="GU1933" s="778"/>
      <c r="GV1933" s="778"/>
      <c r="GW1933" s="778"/>
      <c r="GX1933" s="778"/>
      <c r="GY1933" s="778"/>
      <c r="GZ1933" s="778"/>
      <c r="HA1933" s="778"/>
      <c r="HB1933" s="778"/>
      <c r="HC1933" s="778"/>
      <c r="HD1933" s="778"/>
      <c r="HE1933" s="778"/>
      <c r="HF1933" s="778"/>
      <c r="HG1933" s="778"/>
      <c r="HH1933" s="778"/>
    </row>
    <row r="1934" spans="1:216" s="782" customFormat="1">
      <c r="A1934" s="779"/>
      <c r="B1934" s="780"/>
      <c r="C1934" s="780"/>
      <c r="D1934" s="780"/>
      <c r="E1934" s="780"/>
      <c r="F1934" s="780"/>
      <c r="G1934" s="780"/>
      <c r="H1934" s="780"/>
      <c r="I1934" s="780"/>
      <c r="J1934" s="780"/>
      <c r="K1934" s="780"/>
      <c r="L1934" s="780"/>
      <c r="M1934" s="780"/>
      <c r="N1934" s="780"/>
      <c r="O1934" s="780"/>
      <c r="P1934" s="780"/>
      <c r="Q1934" s="781"/>
      <c r="R1934" s="778"/>
      <c r="S1934" s="778"/>
      <c r="T1934" s="778"/>
      <c r="U1934" s="778"/>
      <c r="V1934" s="778"/>
      <c r="W1934" s="778"/>
      <c r="X1934" s="778"/>
      <c r="Y1934" s="778"/>
      <c r="Z1934" s="778"/>
      <c r="AA1934" s="778"/>
      <c r="AB1934" s="778"/>
      <c r="AC1934" s="778"/>
      <c r="AD1934" s="778"/>
      <c r="AE1934" s="778"/>
      <c r="AF1934" s="778"/>
      <c r="AG1934" s="778"/>
      <c r="AH1934" s="778"/>
      <c r="AI1934" s="778"/>
      <c r="AJ1934" s="778"/>
      <c r="AK1934" s="778"/>
      <c r="AL1934" s="778"/>
      <c r="AM1934" s="778"/>
      <c r="AN1934" s="778"/>
      <c r="AO1934" s="778"/>
      <c r="AP1934" s="778"/>
      <c r="AQ1934" s="778"/>
      <c r="AR1934" s="778"/>
      <c r="AS1934" s="778"/>
      <c r="AT1934" s="778"/>
      <c r="AU1934" s="778"/>
      <c r="AV1934" s="778"/>
      <c r="AW1934" s="778"/>
      <c r="AX1934" s="778"/>
      <c r="AY1934" s="778"/>
      <c r="AZ1934" s="778"/>
      <c r="BA1934" s="778"/>
      <c r="BB1934" s="778"/>
      <c r="BC1934" s="778"/>
      <c r="BD1934" s="778"/>
      <c r="BE1934" s="778"/>
      <c r="BF1934" s="778"/>
      <c r="BG1934" s="778"/>
      <c r="BH1934" s="778"/>
      <c r="BI1934" s="778"/>
      <c r="BJ1934" s="778"/>
      <c r="BK1934" s="778"/>
      <c r="BL1934" s="778"/>
      <c r="BM1934" s="778"/>
      <c r="BN1934" s="778"/>
      <c r="BO1934" s="778"/>
      <c r="BP1934" s="778"/>
      <c r="BQ1934" s="778"/>
      <c r="BR1934" s="778"/>
      <c r="BS1934" s="778"/>
      <c r="BT1934" s="778"/>
      <c r="BU1934" s="778"/>
      <c r="BV1934" s="778"/>
      <c r="BW1934" s="778"/>
      <c r="BX1934" s="778"/>
      <c r="BY1934" s="778"/>
      <c r="BZ1934" s="778"/>
      <c r="CA1934" s="778"/>
      <c r="CB1934" s="778"/>
      <c r="CC1934" s="778"/>
      <c r="CD1934" s="778"/>
      <c r="CE1934" s="778"/>
      <c r="CF1934" s="778"/>
      <c r="CG1934" s="778"/>
      <c r="CH1934" s="778"/>
      <c r="CI1934" s="778"/>
      <c r="CJ1934" s="778"/>
      <c r="CK1934" s="778"/>
      <c r="CL1934" s="778"/>
      <c r="CM1934" s="778"/>
      <c r="CN1934" s="778"/>
      <c r="CO1934" s="778"/>
      <c r="CP1934" s="778"/>
      <c r="CQ1934" s="778"/>
      <c r="CR1934" s="778"/>
      <c r="CS1934" s="778"/>
      <c r="CT1934" s="778"/>
      <c r="CU1934" s="778"/>
      <c r="CV1934" s="778"/>
      <c r="CW1934" s="778"/>
      <c r="CX1934" s="778"/>
      <c r="CY1934" s="778"/>
      <c r="CZ1934" s="778"/>
      <c r="DA1934" s="778"/>
      <c r="DB1934" s="778"/>
      <c r="DC1934" s="778"/>
      <c r="DD1934" s="778"/>
      <c r="DE1934" s="778"/>
      <c r="DF1934" s="778"/>
      <c r="DG1934" s="778"/>
      <c r="DH1934" s="778"/>
      <c r="DI1934" s="778"/>
      <c r="DJ1934" s="778"/>
      <c r="DK1934" s="778"/>
      <c r="DL1934" s="778"/>
      <c r="DM1934" s="778"/>
      <c r="DN1934" s="778"/>
      <c r="DO1934" s="778"/>
      <c r="DP1934" s="778"/>
      <c r="DQ1934" s="778"/>
      <c r="DR1934" s="778"/>
      <c r="DS1934" s="778"/>
      <c r="DT1934" s="778"/>
      <c r="DU1934" s="778"/>
      <c r="DV1934" s="778"/>
      <c r="DW1934" s="778"/>
      <c r="DX1934" s="778"/>
      <c r="DY1934" s="778"/>
      <c r="DZ1934" s="778"/>
      <c r="EA1934" s="778"/>
      <c r="EB1934" s="778"/>
      <c r="EC1934" s="778"/>
      <c r="ED1934" s="778"/>
      <c r="EE1934" s="778"/>
      <c r="EF1934" s="778"/>
      <c r="EG1934" s="778"/>
      <c r="EH1934" s="778"/>
      <c r="EI1934" s="778"/>
      <c r="EJ1934" s="778"/>
      <c r="EK1934" s="778"/>
      <c r="EL1934" s="778"/>
      <c r="EM1934" s="778"/>
      <c r="EN1934" s="778"/>
      <c r="EO1934" s="778"/>
      <c r="EP1934" s="778"/>
      <c r="EQ1934" s="778"/>
      <c r="ER1934" s="778"/>
      <c r="ES1934" s="778"/>
      <c r="ET1934" s="778"/>
      <c r="EU1934" s="778"/>
      <c r="EV1934" s="778"/>
      <c r="EW1934" s="778"/>
      <c r="EX1934" s="778"/>
      <c r="EY1934" s="778"/>
      <c r="EZ1934" s="778"/>
      <c r="FA1934" s="778"/>
      <c r="FB1934" s="778"/>
      <c r="FC1934" s="778"/>
      <c r="FD1934" s="778"/>
      <c r="FE1934" s="778"/>
      <c r="FF1934" s="778"/>
      <c r="FG1934" s="778"/>
      <c r="FH1934" s="778"/>
      <c r="FI1934" s="778"/>
      <c r="FJ1934" s="778"/>
      <c r="FK1934" s="778"/>
      <c r="FL1934" s="778"/>
      <c r="FM1934" s="778"/>
      <c r="FN1934" s="778"/>
      <c r="FO1934" s="778"/>
      <c r="FP1934" s="778"/>
      <c r="FQ1934" s="778"/>
      <c r="FR1934" s="778"/>
      <c r="FS1934" s="778"/>
      <c r="FT1934" s="778"/>
      <c r="FU1934" s="778"/>
      <c r="FV1934" s="778"/>
      <c r="FW1934" s="778"/>
      <c r="FX1934" s="778"/>
      <c r="FY1934" s="778"/>
      <c r="FZ1934" s="778"/>
      <c r="GA1934" s="778"/>
      <c r="GB1934" s="778"/>
      <c r="GC1934" s="778"/>
      <c r="GD1934" s="778"/>
      <c r="GE1934" s="778"/>
      <c r="GF1934" s="778"/>
      <c r="GG1934" s="778"/>
      <c r="GH1934" s="778"/>
      <c r="GI1934" s="778"/>
      <c r="GJ1934" s="778"/>
      <c r="GK1934" s="778"/>
      <c r="GL1934" s="778"/>
      <c r="GM1934" s="778"/>
      <c r="GN1934" s="778"/>
      <c r="GO1934" s="778"/>
      <c r="GP1934" s="778"/>
      <c r="GQ1934" s="778"/>
      <c r="GR1934" s="778"/>
      <c r="GS1934" s="778"/>
      <c r="GT1934" s="778"/>
      <c r="GU1934" s="778"/>
      <c r="GV1934" s="778"/>
      <c r="GW1934" s="778"/>
      <c r="GX1934" s="778"/>
      <c r="GY1934" s="778"/>
      <c r="GZ1934" s="778"/>
      <c r="HA1934" s="778"/>
      <c r="HB1934" s="778"/>
      <c r="HC1934" s="778"/>
      <c r="HD1934" s="778"/>
      <c r="HE1934" s="778"/>
      <c r="HF1934" s="778"/>
      <c r="HG1934" s="778"/>
      <c r="HH1934" s="778"/>
    </row>
    <row r="1935" spans="1:216" s="782" customFormat="1">
      <c r="A1935" s="779"/>
      <c r="B1935" s="780"/>
      <c r="C1935" s="780"/>
      <c r="D1935" s="780"/>
      <c r="E1935" s="780"/>
      <c r="F1935" s="780"/>
      <c r="G1935" s="780"/>
      <c r="H1935" s="780"/>
      <c r="I1935" s="780"/>
      <c r="J1935" s="780"/>
      <c r="K1935" s="780"/>
      <c r="L1935" s="780"/>
      <c r="M1935" s="780"/>
      <c r="N1935" s="780"/>
      <c r="O1935" s="780"/>
      <c r="P1935" s="780"/>
      <c r="Q1935" s="781"/>
      <c r="R1935" s="778"/>
      <c r="S1935" s="778"/>
      <c r="T1935" s="778"/>
      <c r="U1935" s="778"/>
      <c r="V1935" s="778"/>
      <c r="W1935" s="778"/>
      <c r="X1935" s="778"/>
      <c r="Y1935" s="778"/>
      <c r="Z1935" s="778"/>
      <c r="AA1935" s="778"/>
      <c r="AB1935" s="778"/>
      <c r="AC1935" s="778"/>
      <c r="AD1935" s="778"/>
      <c r="AE1935" s="778"/>
      <c r="AF1935" s="778"/>
      <c r="AG1935" s="778"/>
      <c r="AH1935" s="778"/>
      <c r="AI1935" s="778"/>
      <c r="AJ1935" s="778"/>
      <c r="AK1935" s="778"/>
      <c r="AL1935" s="778"/>
      <c r="AM1935" s="778"/>
      <c r="AN1935" s="778"/>
      <c r="AO1935" s="778"/>
      <c r="AP1935" s="778"/>
      <c r="AQ1935" s="778"/>
      <c r="AR1935" s="778"/>
      <c r="AS1935" s="778"/>
      <c r="AT1935" s="778"/>
      <c r="AU1935" s="778"/>
      <c r="AV1935" s="778"/>
      <c r="AW1935" s="778"/>
      <c r="AX1935" s="778"/>
      <c r="AY1935" s="778"/>
      <c r="AZ1935" s="778"/>
      <c r="BA1935" s="778"/>
      <c r="BB1935" s="778"/>
      <c r="BC1935" s="778"/>
      <c r="BD1935" s="778"/>
      <c r="BE1935" s="778"/>
      <c r="BF1935" s="778"/>
      <c r="BG1935" s="778"/>
      <c r="BH1935" s="778"/>
      <c r="BI1935" s="778"/>
      <c r="BJ1935" s="778"/>
      <c r="BK1935" s="778"/>
      <c r="BL1935" s="778"/>
      <c r="BM1935" s="778"/>
      <c r="BN1935" s="778"/>
      <c r="BO1935" s="778"/>
      <c r="BP1935" s="778"/>
      <c r="BQ1935" s="778"/>
      <c r="BR1935" s="778"/>
      <c r="BS1935" s="778"/>
      <c r="BT1935" s="778"/>
      <c r="BU1935" s="778"/>
      <c r="BV1935" s="778"/>
      <c r="BW1935" s="778"/>
      <c r="BX1935" s="778"/>
      <c r="BY1935" s="778"/>
      <c r="BZ1935" s="778"/>
      <c r="CA1935" s="778"/>
      <c r="CB1935" s="778"/>
      <c r="CC1935" s="778"/>
      <c r="CD1935" s="778"/>
      <c r="CE1935" s="778"/>
      <c r="CF1935" s="778"/>
      <c r="CG1935" s="778"/>
      <c r="CH1935" s="778"/>
      <c r="CI1935" s="778"/>
      <c r="CJ1935" s="778"/>
      <c r="CK1935" s="778"/>
      <c r="CL1935" s="778"/>
      <c r="CM1935" s="778"/>
      <c r="CN1935" s="778"/>
      <c r="CO1935" s="778"/>
      <c r="CP1935" s="778"/>
      <c r="CQ1935" s="778"/>
      <c r="CR1935" s="778"/>
      <c r="CS1935" s="778"/>
      <c r="CT1935" s="778"/>
      <c r="CU1935" s="778"/>
      <c r="CV1935" s="778"/>
      <c r="CW1935" s="778"/>
      <c r="CX1935" s="778"/>
      <c r="CY1935" s="778"/>
      <c r="CZ1935" s="778"/>
      <c r="DA1935" s="778"/>
      <c r="DB1935" s="778"/>
      <c r="DC1935" s="778"/>
      <c r="DD1935" s="778"/>
      <c r="DE1935" s="778"/>
      <c r="DF1935" s="778"/>
      <c r="DG1935" s="778"/>
      <c r="DH1935" s="778"/>
      <c r="DI1935" s="778"/>
      <c r="DJ1935" s="778"/>
      <c r="DK1935" s="778"/>
      <c r="DL1935" s="778"/>
      <c r="DM1935" s="778"/>
      <c r="DN1935" s="778"/>
      <c r="DO1935" s="778"/>
      <c r="DP1935" s="778"/>
      <c r="DQ1935" s="778"/>
      <c r="DR1935" s="778"/>
      <c r="DS1935" s="778"/>
      <c r="DT1935" s="778"/>
      <c r="DU1935" s="778"/>
      <c r="DV1935" s="778"/>
      <c r="DW1935" s="778"/>
      <c r="DX1935" s="778"/>
      <c r="DY1935" s="778"/>
      <c r="DZ1935" s="778"/>
      <c r="EA1935" s="778"/>
      <c r="EB1935" s="778"/>
      <c r="EC1935" s="778"/>
      <c r="ED1935" s="778"/>
      <c r="EE1935" s="778"/>
      <c r="EF1935" s="778"/>
      <c r="EG1935" s="778"/>
      <c r="EH1935" s="778"/>
      <c r="EI1935" s="778"/>
      <c r="EJ1935" s="778"/>
      <c r="EK1935" s="778"/>
      <c r="EL1935" s="778"/>
      <c r="EM1935" s="778"/>
      <c r="EN1935" s="778"/>
      <c r="EO1935" s="778"/>
      <c r="EP1935" s="778"/>
      <c r="EQ1935" s="778"/>
      <c r="ER1935" s="778"/>
      <c r="ES1935" s="778"/>
      <c r="ET1935" s="778"/>
      <c r="EU1935" s="778"/>
      <c r="EV1935" s="778"/>
      <c r="EW1935" s="778"/>
      <c r="EX1935" s="778"/>
      <c r="EY1935" s="778"/>
      <c r="EZ1935" s="778"/>
      <c r="FA1935" s="778"/>
      <c r="FB1935" s="778"/>
      <c r="FC1935" s="778"/>
      <c r="FD1935" s="778"/>
      <c r="FE1935" s="778"/>
      <c r="FF1935" s="778"/>
      <c r="FG1935" s="778"/>
      <c r="FH1935" s="778"/>
      <c r="FI1935" s="778"/>
      <c r="FJ1935" s="778"/>
      <c r="FK1935" s="778"/>
      <c r="FL1935" s="778"/>
      <c r="FM1935" s="778"/>
      <c r="FN1935" s="778"/>
      <c r="FO1935" s="778"/>
      <c r="FP1935" s="778"/>
      <c r="FQ1935" s="778"/>
      <c r="FR1935" s="778"/>
      <c r="FS1935" s="778"/>
      <c r="FT1935" s="778"/>
      <c r="FU1935" s="778"/>
      <c r="FV1935" s="778"/>
      <c r="FW1935" s="778"/>
      <c r="FX1935" s="778"/>
      <c r="FY1935" s="778"/>
      <c r="FZ1935" s="778"/>
      <c r="GA1935" s="778"/>
      <c r="GB1935" s="778"/>
      <c r="GC1935" s="778"/>
      <c r="GD1935" s="778"/>
      <c r="GE1935" s="778"/>
      <c r="GF1935" s="778"/>
      <c r="GG1935" s="778"/>
      <c r="GH1935" s="778"/>
      <c r="GI1935" s="778"/>
      <c r="GJ1935" s="778"/>
      <c r="GK1935" s="778"/>
      <c r="GL1935" s="778"/>
      <c r="GM1935" s="778"/>
      <c r="GN1935" s="778"/>
      <c r="GO1935" s="778"/>
      <c r="GP1935" s="778"/>
      <c r="GQ1935" s="778"/>
      <c r="GR1935" s="778"/>
      <c r="GS1935" s="778"/>
      <c r="GT1935" s="778"/>
      <c r="GU1935" s="778"/>
      <c r="GV1935" s="778"/>
      <c r="GW1935" s="778"/>
      <c r="GX1935" s="778"/>
      <c r="GY1935" s="778"/>
      <c r="GZ1935" s="778"/>
      <c r="HA1935" s="778"/>
      <c r="HB1935" s="778"/>
      <c r="HC1935" s="778"/>
      <c r="HD1935" s="778"/>
      <c r="HE1935" s="778"/>
      <c r="HF1935" s="778"/>
      <c r="HG1935" s="778"/>
      <c r="HH1935" s="778"/>
    </row>
    <row r="1936" spans="1:216" s="782" customFormat="1">
      <c r="A1936" s="779"/>
      <c r="B1936" s="780"/>
      <c r="C1936" s="780"/>
      <c r="D1936" s="780"/>
      <c r="E1936" s="780"/>
      <c r="F1936" s="780"/>
      <c r="G1936" s="780"/>
      <c r="H1936" s="780"/>
      <c r="I1936" s="780"/>
      <c r="J1936" s="780"/>
      <c r="K1936" s="780"/>
      <c r="L1936" s="780"/>
      <c r="M1936" s="780"/>
      <c r="N1936" s="780"/>
      <c r="O1936" s="780"/>
      <c r="P1936" s="780"/>
      <c r="Q1936" s="781"/>
      <c r="R1936" s="778"/>
      <c r="S1936" s="778"/>
      <c r="T1936" s="778"/>
      <c r="U1936" s="778"/>
      <c r="V1936" s="778"/>
      <c r="W1936" s="778"/>
      <c r="X1936" s="778"/>
      <c r="Y1936" s="778"/>
      <c r="Z1936" s="778"/>
      <c r="AA1936" s="778"/>
      <c r="AB1936" s="778"/>
      <c r="AC1936" s="778"/>
      <c r="AD1936" s="778"/>
      <c r="AE1936" s="778"/>
      <c r="AF1936" s="778"/>
      <c r="AG1936" s="778"/>
      <c r="AH1936" s="778"/>
      <c r="AI1936" s="778"/>
      <c r="AJ1936" s="778"/>
      <c r="AK1936" s="778"/>
      <c r="AL1936" s="778"/>
      <c r="AM1936" s="778"/>
      <c r="AN1936" s="778"/>
      <c r="AO1936" s="778"/>
      <c r="AP1936" s="778"/>
      <c r="AQ1936" s="778"/>
      <c r="AR1936" s="778"/>
      <c r="AS1936" s="778"/>
      <c r="AT1936" s="778"/>
      <c r="AU1936" s="778"/>
      <c r="AV1936" s="778"/>
      <c r="AW1936" s="778"/>
      <c r="AX1936" s="778"/>
      <c r="AY1936" s="778"/>
      <c r="AZ1936" s="778"/>
      <c r="BA1936" s="778"/>
      <c r="BB1936" s="778"/>
      <c r="BC1936" s="778"/>
      <c r="BD1936" s="778"/>
      <c r="BE1936" s="778"/>
      <c r="BF1936" s="778"/>
      <c r="BG1936" s="778"/>
      <c r="BH1936" s="778"/>
      <c r="BI1936" s="778"/>
      <c r="BJ1936" s="778"/>
      <c r="BK1936" s="778"/>
      <c r="BL1936" s="778"/>
      <c r="BM1936" s="778"/>
      <c r="BN1936" s="778"/>
      <c r="BO1936" s="778"/>
      <c r="BP1936" s="778"/>
      <c r="BQ1936" s="778"/>
      <c r="BR1936" s="778"/>
      <c r="BS1936" s="778"/>
      <c r="BT1936" s="778"/>
      <c r="BU1936" s="778"/>
      <c r="BV1936" s="778"/>
      <c r="BW1936" s="778"/>
      <c r="BX1936" s="778"/>
      <c r="BY1936" s="778"/>
      <c r="BZ1936" s="778"/>
      <c r="CA1936" s="778"/>
      <c r="CB1936" s="778"/>
      <c r="CC1936" s="778"/>
      <c r="CD1936" s="778"/>
      <c r="CE1936" s="778"/>
      <c r="CF1936" s="778"/>
      <c r="CG1936" s="778"/>
      <c r="CH1936" s="778"/>
      <c r="CI1936" s="778"/>
      <c r="CJ1936" s="778"/>
      <c r="CK1936" s="778"/>
      <c r="CL1936" s="778"/>
      <c r="CM1936" s="778"/>
      <c r="CN1936" s="778"/>
      <c r="CO1936" s="778"/>
      <c r="CP1936" s="778"/>
      <c r="CQ1936" s="778"/>
      <c r="CR1936" s="778"/>
      <c r="CS1936" s="778"/>
      <c r="CT1936" s="778"/>
      <c r="CU1936" s="778"/>
      <c r="CV1936" s="778"/>
      <c r="CW1936" s="778"/>
      <c r="CX1936" s="778"/>
      <c r="CY1936" s="778"/>
      <c r="CZ1936" s="778"/>
      <c r="DA1936" s="778"/>
      <c r="DB1936" s="778"/>
      <c r="DC1936" s="778"/>
      <c r="DD1936" s="778"/>
      <c r="DE1936" s="778"/>
      <c r="DF1936" s="778"/>
      <c r="DG1936" s="778"/>
      <c r="DH1936" s="778"/>
      <c r="DI1936" s="778"/>
      <c r="DJ1936" s="778"/>
      <c r="DK1936" s="778"/>
      <c r="DL1936" s="778"/>
      <c r="DM1936" s="778"/>
      <c r="DN1936" s="778"/>
      <c r="DO1936" s="778"/>
      <c r="DP1936" s="778"/>
      <c r="DQ1936" s="778"/>
      <c r="DR1936" s="778"/>
      <c r="DS1936" s="778"/>
      <c r="DT1936" s="778"/>
      <c r="DU1936" s="778"/>
      <c r="DV1936" s="778"/>
      <c r="DW1936" s="778"/>
      <c r="DX1936" s="778"/>
      <c r="DY1936" s="778"/>
      <c r="DZ1936" s="778"/>
      <c r="EA1936" s="778"/>
      <c r="EB1936" s="778"/>
      <c r="EC1936" s="778"/>
      <c r="ED1936" s="778"/>
      <c r="EE1936" s="778"/>
      <c r="EF1936" s="778"/>
      <c r="EG1936" s="778"/>
      <c r="EH1936" s="778"/>
      <c r="EI1936" s="778"/>
      <c r="EJ1936" s="778"/>
      <c r="EK1936" s="778"/>
      <c r="EL1936" s="778"/>
      <c r="EM1936" s="778"/>
      <c r="EN1936" s="778"/>
      <c r="EO1936" s="778"/>
      <c r="EP1936" s="778"/>
      <c r="EQ1936" s="778"/>
      <c r="ER1936" s="778"/>
      <c r="ES1936" s="778"/>
      <c r="ET1936" s="778"/>
      <c r="EU1936" s="778"/>
      <c r="EV1936" s="778"/>
      <c r="EW1936" s="778"/>
      <c r="EX1936" s="778"/>
      <c r="EY1936" s="778"/>
      <c r="EZ1936" s="778"/>
      <c r="FA1936" s="778"/>
      <c r="FB1936" s="778"/>
      <c r="FC1936" s="778"/>
      <c r="FD1936" s="778"/>
      <c r="FE1936" s="778"/>
      <c r="FF1936" s="778"/>
      <c r="FG1936" s="778"/>
      <c r="FH1936" s="778"/>
      <c r="FI1936" s="778"/>
      <c r="FJ1936" s="778"/>
      <c r="FK1936" s="778"/>
      <c r="FL1936" s="778"/>
      <c r="FM1936" s="778"/>
      <c r="FN1936" s="778"/>
      <c r="FO1936" s="778"/>
      <c r="FP1936" s="778"/>
      <c r="FQ1936" s="778"/>
      <c r="FR1936" s="778"/>
      <c r="FS1936" s="778"/>
      <c r="FT1936" s="778"/>
      <c r="FU1936" s="778"/>
      <c r="FV1936" s="778"/>
      <c r="FW1936" s="778"/>
      <c r="FX1936" s="778"/>
      <c r="FY1936" s="778"/>
      <c r="FZ1936" s="778"/>
      <c r="GA1936" s="778"/>
      <c r="GB1936" s="778"/>
      <c r="GC1936" s="778"/>
      <c r="GD1936" s="778"/>
      <c r="GE1936" s="778"/>
      <c r="GF1936" s="778"/>
      <c r="GG1936" s="778"/>
      <c r="GH1936" s="778"/>
      <c r="GI1936" s="778"/>
      <c r="GJ1936" s="778"/>
      <c r="GK1936" s="778"/>
      <c r="GL1936" s="778"/>
      <c r="GM1936" s="778"/>
      <c r="GN1936" s="778"/>
      <c r="GO1936" s="778"/>
      <c r="GP1936" s="778"/>
      <c r="GQ1936" s="778"/>
      <c r="GR1936" s="778"/>
      <c r="GS1936" s="778"/>
      <c r="GT1936" s="778"/>
      <c r="GU1936" s="778"/>
      <c r="GV1936" s="778"/>
      <c r="GW1936" s="778"/>
      <c r="GX1936" s="778"/>
      <c r="GY1936" s="778"/>
      <c r="GZ1936" s="778"/>
      <c r="HA1936" s="778"/>
      <c r="HB1936" s="778"/>
      <c r="HC1936" s="778"/>
      <c r="HD1936" s="778"/>
      <c r="HE1936" s="778"/>
      <c r="HF1936" s="778"/>
      <c r="HG1936" s="778"/>
      <c r="HH1936" s="778"/>
    </row>
    <row r="1937" spans="1:216" s="782" customFormat="1">
      <c r="A1937" s="779"/>
      <c r="B1937" s="780"/>
      <c r="C1937" s="780"/>
      <c r="D1937" s="780"/>
      <c r="E1937" s="780"/>
      <c r="F1937" s="780"/>
      <c r="G1937" s="780"/>
      <c r="H1937" s="780"/>
      <c r="I1937" s="780"/>
      <c r="J1937" s="780"/>
      <c r="K1937" s="780"/>
      <c r="L1937" s="780"/>
      <c r="M1937" s="780"/>
      <c r="N1937" s="780"/>
      <c r="O1937" s="780"/>
      <c r="P1937" s="780"/>
      <c r="Q1937" s="781"/>
      <c r="R1937" s="778"/>
      <c r="S1937" s="778"/>
      <c r="T1937" s="778"/>
      <c r="U1937" s="778"/>
      <c r="V1937" s="778"/>
      <c r="W1937" s="778"/>
      <c r="X1937" s="778"/>
      <c r="Y1937" s="778"/>
      <c r="Z1937" s="778"/>
      <c r="AA1937" s="778"/>
      <c r="AB1937" s="778"/>
      <c r="AC1937" s="778"/>
      <c r="AD1937" s="778"/>
      <c r="AE1937" s="778"/>
      <c r="AF1937" s="778"/>
      <c r="AG1937" s="778"/>
      <c r="AH1937" s="778"/>
      <c r="AI1937" s="778"/>
      <c r="AJ1937" s="778"/>
      <c r="AK1937" s="778"/>
      <c r="AL1937" s="778"/>
      <c r="AM1937" s="778"/>
      <c r="AN1937" s="778"/>
      <c r="AO1937" s="778"/>
      <c r="AP1937" s="778"/>
      <c r="AQ1937" s="778"/>
      <c r="AR1937" s="778"/>
      <c r="AS1937" s="778"/>
      <c r="AT1937" s="778"/>
      <c r="AU1937" s="778"/>
      <c r="AV1937" s="778"/>
      <c r="AW1937" s="778"/>
      <c r="AX1937" s="778"/>
      <c r="AY1937" s="778"/>
      <c r="AZ1937" s="778"/>
      <c r="BA1937" s="778"/>
      <c r="BB1937" s="778"/>
      <c r="BC1937" s="778"/>
      <c r="BD1937" s="778"/>
      <c r="BE1937" s="778"/>
      <c r="BF1937" s="778"/>
      <c r="BG1937" s="778"/>
      <c r="BH1937" s="778"/>
      <c r="BI1937" s="778"/>
      <c r="BJ1937" s="778"/>
      <c r="BK1937" s="778"/>
      <c r="BL1937" s="778"/>
      <c r="BM1937" s="778"/>
      <c r="BN1937" s="778"/>
      <c r="BO1937" s="778"/>
      <c r="BP1937" s="778"/>
      <c r="BQ1937" s="778"/>
      <c r="BR1937" s="778"/>
      <c r="BS1937" s="778"/>
      <c r="BT1937" s="778"/>
      <c r="BU1937" s="778"/>
      <c r="BV1937" s="778"/>
      <c r="BW1937" s="778"/>
      <c r="BX1937" s="778"/>
      <c r="BY1937" s="778"/>
      <c r="BZ1937" s="778"/>
      <c r="CA1937" s="778"/>
      <c r="CB1937" s="778"/>
      <c r="CC1937" s="778"/>
      <c r="CD1937" s="778"/>
      <c r="CE1937" s="778"/>
      <c r="CF1937" s="778"/>
      <c r="CG1937" s="778"/>
      <c r="CH1937" s="778"/>
      <c r="CI1937" s="778"/>
      <c r="CJ1937" s="778"/>
      <c r="CK1937" s="778"/>
      <c r="CL1937" s="778"/>
      <c r="CM1937" s="778"/>
      <c r="CN1937" s="778"/>
      <c r="CO1937" s="778"/>
      <c r="CP1937" s="778"/>
      <c r="CQ1937" s="778"/>
      <c r="CR1937" s="778"/>
      <c r="CS1937" s="778"/>
      <c r="CT1937" s="778"/>
      <c r="CU1937" s="778"/>
      <c r="CV1937" s="778"/>
      <c r="CW1937" s="778"/>
      <c r="CX1937" s="778"/>
      <c r="CY1937" s="778"/>
      <c r="CZ1937" s="778"/>
      <c r="DA1937" s="778"/>
      <c r="DB1937" s="778"/>
      <c r="DC1937" s="778"/>
      <c r="DD1937" s="778"/>
      <c r="DE1937" s="778"/>
      <c r="DF1937" s="778"/>
      <c r="DG1937" s="778"/>
      <c r="DH1937" s="778"/>
      <c r="DI1937" s="778"/>
      <c r="DJ1937" s="778"/>
      <c r="DK1937" s="778"/>
      <c r="DL1937" s="778"/>
      <c r="DM1937" s="778"/>
      <c r="DN1937" s="778"/>
      <c r="DO1937" s="778"/>
      <c r="DP1937" s="778"/>
      <c r="DQ1937" s="778"/>
      <c r="DR1937" s="778"/>
      <c r="DS1937" s="778"/>
      <c r="DT1937" s="778"/>
      <c r="DU1937" s="778"/>
      <c r="DV1937" s="778"/>
      <c r="DW1937" s="778"/>
      <c r="DX1937" s="778"/>
      <c r="DY1937" s="778"/>
      <c r="DZ1937" s="778"/>
      <c r="EA1937" s="778"/>
      <c r="EB1937" s="778"/>
      <c r="EC1937" s="778"/>
      <c r="ED1937" s="778"/>
      <c r="EE1937" s="778"/>
      <c r="EF1937" s="778"/>
      <c r="EG1937" s="778"/>
      <c r="EH1937" s="778"/>
      <c r="EI1937" s="778"/>
      <c r="EJ1937" s="778"/>
      <c r="EK1937" s="778"/>
      <c r="EL1937" s="778"/>
      <c r="EM1937" s="778"/>
      <c r="EN1937" s="778"/>
      <c r="EO1937" s="778"/>
      <c r="EP1937" s="778"/>
      <c r="EQ1937" s="778"/>
      <c r="ER1937" s="778"/>
      <c r="ES1937" s="778"/>
      <c r="ET1937" s="778"/>
      <c r="EU1937" s="778"/>
      <c r="EV1937" s="778"/>
      <c r="EW1937" s="778"/>
      <c r="EX1937" s="778"/>
      <c r="EY1937" s="778"/>
      <c r="EZ1937" s="778"/>
      <c r="FA1937" s="778"/>
      <c r="FB1937" s="778"/>
      <c r="FC1937" s="778"/>
      <c r="FD1937" s="778"/>
      <c r="FE1937" s="778"/>
      <c r="FF1937" s="778"/>
      <c r="FG1937" s="778"/>
      <c r="FH1937" s="778"/>
      <c r="FI1937" s="778"/>
      <c r="FJ1937" s="778"/>
      <c r="FK1937" s="778"/>
      <c r="FL1937" s="778"/>
      <c r="FM1937" s="778"/>
      <c r="FN1937" s="778"/>
      <c r="FO1937" s="778"/>
      <c r="FP1937" s="778"/>
      <c r="FQ1937" s="778"/>
      <c r="FR1937" s="778"/>
      <c r="FS1937" s="778"/>
      <c r="FT1937" s="778"/>
      <c r="FU1937" s="778"/>
      <c r="FV1937" s="778"/>
      <c r="FW1937" s="778"/>
      <c r="FX1937" s="778"/>
      <c r="FY1937" s="778"/>
      <c r="FZ1937" s="778"/>
      <c r="GA1937" s="778"/>
      <c r="GB1937" s="778"/>
      <c r="GC1937" s="778"/>
      <c r="GD1937" s="778"/>
      <c r="GE1937" s="778"/>
      <c r="GF1937" s="778"/>
      <c r="GG1937" s="778"/>
      <c r="GH1937" s="778"/>
      <c r="GI1937" s="778"/>
      <c r="GJ1937" s="778"/>
      <c r="GK1937" s="778"/>
      <c r="GL1937" s="778"/>
      <c r="GM1937" s="778"/>
      <c r="GN1937" s="778"/>
      <c r="GO1937" s="778"/>
      <c r="GP1937" s="778"/>
      <c r="GQ1937" s="778"/>
      <c r="GR1937" s="778"/>
      <c r="GS1937" s="778"/>
      <c r="GT1937" s="778"/>
      <c r="GU1937" s="778"/>
      <c r="GV1937" s="778"/>
      <c r="GW1937" s="778"/>
      <c r="GX1937" s="778"/>
      <c r="GY1937" s="778"/>
      <c r="GZ1937" s="778"/>
      <c r="HA1937" s="778"/>
      <c r="HB1937" s="778"/>
      <c r="HC1937" s="778"/>
      <c r="HD1937" s="778"/>
      <c r="HE1937" s="778"/>
      <c r="HF1937" s="778"/>
      <c r="HG1937" s="778"/>
      <c r="HH1937" s="778"/>
    </row>
    <row r="1938" spans="1:216" s="782" customFormat="1">
      <c r="A1938" s="779"/>
      <c r="B1938" s="780"/>
      <c r="C1938" s="780"/>
      <c r="D1938" s="780"/>
      <c r="E1938" s="780"/>
      <c r="F1938" s="780"/>
      <c r="G1938" s="780"/>
      <c r="H1938" s="780"/>
      <c r="I1938" s="780"/>
      <c r="J1938" s="780"/>
      <c r="K1938" s="780"/>
      <c r="L1938" s="780"/>
      <c r="M1938" s="780"/>
      <c r="N1938" s="780"/>
      <c r="O1938" s="780"/>
      <c r="P1938" s="780"/>
      <c r="Q1938" s="781"/>
      <c r="R1938" s="778"/>
      <c r="S1938" s="778"/>
      <c r="T1938" s="778"/>
      <c r="U1938" s="778"/>
      <c r="V1938" s="778"/>
      <c r="W1938" s="778"/>
      <c r="X1938" s="778"/>
      <c r="Y1938" s="778"/>
      <c r="Z1938" s="778"/>
      <c r="AA1938" s="778"/>
      <c r="AB1938" s="778"/>
      <c r="AC1938" s="778"/>
      <c r="AD1938" s="778"/>
      <c r="AE1938" s="778"/>
      <c r="AF1938" s="778"/>
      <c r="AG1938" s="778"/>
      <c r="AH1938" s="778"/>
      <c r="AI1938" s="778"/>
      <c r="AJ1938" s="778"/>
      <c r="AK1938" s="778"/>
      <c r="AL1938" s="778"/>
      <c r="AM1938" s="778"/>
      <c r="AN1938" s="778"/>
      <c r="AO1938" s="778"/>
      <c r="AP1938" s="778"/>
      <c r="AQ1938" s="778"/>
      <c r="AR1938" s="778"/>
      <c r="AS1938" s="778"/>
      <c r="AT1938" s="778"/>
      <c r="AU1938" s="778"/>
      <c r="AV1938" s="778"/>
      <c r="AW1938" s="778"/>
      <c r="AX1938" s="778"/>
      <c r="AY1938" s="778"/>
      <c r="AZ1938" s="778"/>
      <c r="BA1938" s="778"/>
      <c r="BB1938" s="778"/>
      <c r="BC1938" s="778"/>
      <c r="BD1938" s="778"/>
      <c r="BE1938" s="778"/>
      <c r="BF1938" s="778"/>
      <c r="BG1938" s="778"/>
      <c r="BH1938" s="778"/>
      <c r="BI1938" s="778"/>
      <c r="BJ1938" s="778"/>
      <c r="BK1938" s="778"/>
      <c r="BL1938" s="778"/>
      <c r="BM1938" s="778"/>
      <c r="BN1938" s="778"/>
      <c r="BO1938" s="778"/>
      <c r="BP1938" s="778"/>
      <c r="BQ1938" s="778"/>
      <c r="BR1938" s="778"/>
      <c r="BS1938" s="778"/>
      <c r="BT1938" s="778"/>
      <c r="BU1938" s="778"/>
      <c r="BV1938" s="778"/>
      <c r="BW1938" s="778"/>
      <c r="BX1938" s="778"/>
      <c r="BY1938" s="778"/>
      <c r="BZ1938" s="778"/>
      <c r="CA1938" s="778"/>
      <c r="CB1938" s="778"/>
      <c r="CC1938" s="778"/>
      <c r="CD1938" s="778"/>
      <c r="CE1938" s="778"/>
      <c r="CF1938" s="778"/>
      <c r="CG1938" s="778"/>
      <c r="CH1938" s="778"/>
      <c r="CI1938" s="778"/>
      <c r="CJ1938" s="778"/>
      <c r="CK1938" s="778"/>
      <c r="CL1938" s="778"/>
      <c r="CM1938" s="778"/>
      <c r="CN1938" s="778"/>
      <c r="CO1938" s="778"/>
      <c r="CP1938" s="778"/>
      <c r="CQ1938" s="778"/>
      <c r="CR1938" s="778"/>
      <c r="CS1938" s="778"/>
      <c r="CT1938" s="778"/>
      <c r="CU1938" s="778"/>
      <c r="CV1938" s="778"/>
      <c r="CW1938" s="778"/>
      <c r="CX1938" s="778"/>
      <c r="CY1938" s="778"/>
      <c r="CZ1938" s="778"/>
      <c r="DA1938" s="778"/>
      <c r="DB1938" s="778"/>
      <c r="DC1938" s="778"/>
      <c r="DD1938" s="778"/>
      <c r="DE1938" s="778"/>
      <c r="DF1938" s="778"/>
      <c r="DG1938" s="778"/>
      <c r="DH1938" s="778"/>
      <c r="DI1938" s="778"/>
      <c r="DJ1938" s="778"/>
      <c r="DK1938" s="778"/>
      <c r="DL1938" s="778"/>
      <c r="DM1938" s="778"/>
      <c r="DN1938" s="778"/>
      <c r="DO1938" s="778"/>
      <c r="DP1938" s="778"/>
      <c r="DQ1938" s="778"/>
      <c r="DR1938" s="778"/>
      <c r="DS1938" s="778"/>
      <c r="DT1938" s="778"/>
      <c r="DU1938" s="778"/>
      <c r="DV1938" s="778"/>
      <c r="DW1938" s="778"/>
      <c r="DX1938" s="778"/>
      <c r="DY1938" s="778"/>
      <c r="DZ1938" s="778"/>
      <c r="EA1938" s="778"/>
      <c r="EB1938" s="778"/>
      <c r="EC1938" s="778"/>
      <c r="ED1938" s="778"/>
      <c r="EE1938" s="778"/>
      <c r="EF1938" s="778"/>
      <c r="EG1938" s="778"/>
      <c r="EH1938" s="778"/>
      <c r="EI1938" s="778"/>
      <c r="EJ1938" s="778"/>
      <c r="EK1938" s="778"/>
      <c r="EL1938" s="778"/>
      <c r="EM1938" s="778"/>
      <c r="EN1938" s="778"/>
      <c r="EO1938" s="778"/>
      <c r="EP1938" s="778"/>
      <c r="EQ1938" s="778"/>
      <c r="ER1938" s="778"/>
      <c r="ES1938" s="778"/>
      <c r="ET1938" s="778"/>
      <c r="EU1938" s="778"/>
      <c r="EV1938" s="778"/>
      <c r="EW1938" s="778"/>
      <c r="EX1938" s="778"/>
      <c r="EY1938" s="778"/>
      <c r="EZ1938" s="778"/>
      <c r="FA1938" s="778"/>
      <c r="FB1938" s="778"/>
      <c r="FC1938" s="778"/>
      <c r="FD1938" s="778"/>
      <c r="FE1938" s="778"/>
      <c r="FF1938" s="778"/>
      <c r="FG1938" s="778"/>
      <c r="FH1938" s="778"/>
      <c r="FI1938" s="778"/>
      <c r="FJ1938" s="778"/>
      <c r="FK1938" s="778"/>
      <c r="FL1938" s="778"/>
      <c r="FM1938" s="778"/>
      <c r="FN1938" s="778"/>
      <c r="FO1938" s="778"/>
      <c r="FP1938" s="778"/>
      <c r="FQ1938" s="778"/>
      <c r="FR1938" s="778"/>
      <c r="FS1938" s="778"/>
      <c r="FT1938" s="778"/>
      <c r="FU1938" s="778"/>
      <c r="FV1938" s="778"/>
      <c r="FW1938" s="778"/>
      <c r="FX1938" s="778"/>
      <c r="FY1938" s="778"/>
      <c r="FZ1938" s="778"/>
      <c r="GA1938" s="778"/>
      <c r="GB1938" s="778"/>
      <c r="GC1938" s="778"/>
      <c r="GD1938" s="778"/>
      <c r="GE1938" s="778"/>
      <c r="GF1938" s="778"/>
      <c r="GG1938" s="778"/>
      <c r="GH1938" s="778"/>
      <c r="GI1938" s="778"/>
      <c r="GJ1938" s="778"/>
      <c r="GK1938" s="778"/>
      <c r="GL1938" s="778"/>
      <c r="GM1938" s="778"/>
      <c r="GN1938" s="778"/>
      <c r="GO1938" s="778"/>
      <c r="GP1938" s="778"/>
      <c r="GQ1938" s="778"/>
      <c r="GR1938" s="778"/>
      <c r="GS1938" s="778"/>
      <c r="GT1938" s="778"/>
      <c r="GU1938" s="778"/>
      <c r="GV1938" s="778"/>
      <c r="GW1938" s="778"/>
      <c r="GX1938" s="778"/>
      <c r="GY1938" s="778"/>
      <c r="GZ1938" s="778"/>
      <c r="HA1938" s="778"/>
      <c r="HB1938" s="778"/>
      <c r="HC1938" s="778"/>
      <c r="HD1938" s="778"/>
      <c r="HE1938" s="778"/>
      <c r="HF1938" s="778"/>
      <c r="HG1938" s="778"/>
      <c r="HH1938" s="778"/>
    </row>
    <row r="1939" spans="1:216" s="782" customFormat="1">
      <c r="A1939" s="779"/>
      <c r="B1939" s="780"/>
      <c r="C1939" s="780"/>
      <c r="D1939" s="780"/>
      <c r="E1939" s="780"/>
      <c r="F1939" s="780"/>
      <c r="G1939" s="780"/>
      <c r="H1939" s="780"/>
      <c r="I1939" s="780"/>
      <c r="J1939" s="780"/>
      <c r="K1939" s="780"/>
      <c r="L1939" s="780"/>
      <c r="M1939" s="780"/>
      <c r="N1939" s="780"/>
      <c r="O1939" s="780"/>
      <c r="P1939" s="780"/>
      <c r="Q1939" s="781"/>
      <c r="R1939" s="778"/>
      <c r="S1939" s="778"/>
      <c r="T1939" s="778"/>
      <c r="U1939" s="778"/>
      <c r="V1939" s="778"/>
      <c r="W1939" s="778"/>
      <c r="X1939" s="778"/>
      <c r="Y1939" s="778"/>
      <c r="Z1939" s="778"/>
      <c r="AA1939" s="778"/>
      <c r="AB1939" s="778"/>
      <c r="AC1939" s="778"/>
      <c r="AD1939" s="778"/>
      <c r="AE1939" s="778"/>
      <c r="AF1939" s="778"/>
      <c r="AG1939" s="778"/>
      <c r="AH1939" s="778"/>
      <c r="AI1939" s="778"/>
      <c r="AJ1939" s="778"/>
      <c r="AK1939" s="778"/>
      <c r="AL1939" s="778"/>
      <c r="AM1939" s="778"/>
      <c r="AN1939" s="778"/>
      <c r="AO1939" s="778"/>
      <c r="AP1939" s="778"/>
      <c r="AQ1939" s="778"/>
      <c r="AR1939" s="778"/>
      <c r="AS1939" s="778"/>
      <c r="AT1939" s="778"/>
      <c r="AU1939" s="778"/>
      <c r="AV1939" s="778"/>
      <c r="AW1939" s="778"/>
      <c r="AX1939" s="778"/>
      <c r="AY1939" s="778"/>
      <c r="AZ1939" s="778"/>
      <c r="BA1939" s="778"/>
      <c r="BB1939" s="778"/>
      <c r="BC1939" s="778"/>
      <c r="BD1939" s="778"/>
      <c r="BE1939" s="778"/>
      <c r="BF1939" s="778"/>
      <c r="BG1939" s="778"/>
      <c r="BH1939" s="778"/>
      <c r="BI1939" s="778"/>
      <c r="BJ1939" s="778"/>
      <c r="BK1939" s="778"/>
      <c r="BL1939" s="778"/>
      <c r="BM1939" s="778"/>
      <c r="BN1939" s="778"/>
      <c r="BO1939" s="778"/>
      <c r="BP1939" s="778"/>
      <c r="BQ1939" s="778"/>
      <c r="BR1939" s="778"/>
      <c r="BS1939" s="778"/>
      <c r="BT1939" s="778"/>
      <c r="BU1939" s="778"/>
      <c r="BV1939" s="778"/>
      <c r="BW1939" s="778"/>
      <c r="BX1939" s="778"/>
      <c r="BY1939" s="778"/>
      <c r="BZ1939" s="778"/>
      <c r="CA1939" s="778"/>
      <c r="CB1939" s="778"/>
      <c r="CC1939" s="778"/>
      <c r="CD1939" s="778"/>
      <c r="CE1939" s="778"/>
      <c r="CF1939" s="778"/>
      <c r="CG1939" s="778"/>
      <c r="CH1939" s="778"/>
      <c r="CI1939" s="778"/>
      <c r="CJ1939" s="778"/>
      <c r="CK1939" s="778"/>
      <c r="CL1939" s="778"/>
      <c r="CM1939" s="778"/>
      <c r="CN1939" s="778"/>
      <c r="CO1939" s="778"/>
      <c r="CP1939" s="778"/>
      <c r="CQ1939" s="778"/>
      <c r="CR1939" s="778"/>
      <c r="CS1939" s="778"/>
      <c r="CT1939" s="778"/>
      <c r="CU1939" s="778"/>
      <c r="CV1939" s="778"/>
      <c r="CW1939" s="778"/>
      <c r="CX1939" s="778"/>
      <c r="CY1939" s="778"/>
      <c r="CZ1939" s="778"/>
      <c r="DA1939" s="778"/>
      <c r="DB1939" s="778"/>
      <c r="DC1939" s="778"/>
      <c r="DD1939" s="778"/>
      <c r="DE1939" s="778"/>
      <c r="DF1939" s="778"/>
      <c r="DG1939" s="778"/>
      <c r="DH1939" s="778"/>
      <c r="DI1939" s="778"/>
      <c r="DJ1939" s="778"/>
      <c r="DK1939" s="778"/>
      <c r="DL1939" s="778"/>
      <c r="DM1939" s="778"/>
      <c r="DN1939" s="778"/>
      <c r="DO1939" s="778"/>
      <c r="DP1939" s="778"/>
      <c r="DQ1939" s="778"/>
      <c r="DR1939" s="778"/>
      <c r="DS1939" s="778"/>
      <c r="DT1939" s="778"/>
      <c r="DU1939" s="778"/>
      <c r="DV1939" s="778"/>
      <c r="DW1939" s="778"/>
      <c r="DX1939" s="778"/>
      <c r="DY1939" s="778"/>
      <c r="DZ1939" s="778"/>
      <c r="EA1939" s="778"/>
      <c r="EB1939" s="778"/>
      <c r="EC1939" s="778"/>
      <c r="ED1939" s="778"/>
      <c r="EE1939" s="778"/>
      <c r="EF1939" s="778"/>
      <c r="EG1939" s="778"/>
      <c r="EH1939" s="778"/>
      <c r="EI1939" s="778"/>
      <c r="EJ1939" s="778"/>
      <c r="EK1939" s="778"/>
      <c r="EL1939" s="778"/>
      <c r="EM1939" s="778"/>
      <c r="EN1939" s="778"/>
      <c r="EO1939" s="778"/>
      <c r="EP1939" s="778"/>
      <c r="EQ1939" s="778"/>
      <c r="ER1939" s="778"/>
      <c r="ES1939" s="778"/>
      <c r="ET1939" s="778"/>
      <c r="EU1939" s="778"/>
      <c r="EV1939" s="778"/>
      <c r="EW1939" s="778"/>
      <c r="EX1939" s="778"/>
      <c r="EY1939" s="778"/>
      <c r="EZ1939" s="778"/>
      <c r="FA1939" s="778"/>
      <c r="FB1939" s="778"/>
      <c r="FC1939" s="778"/>
      <c r="FD1939" s="778"/>
      <c r="FE1939" s="778"/>
      <c r="FF1939" s="778"/>
      <c r="FG1939" s="778"/>
      <c r="FH1939" s="778"/>
      <c r="FI1939" s="778"/>
      <c r="FJ1939" s="778"/>
      <c r="FK1939" s="778"/>
      <c r="FL1939" s="778"/>
      <c r="FM1939" s="778"/>
      <c r="FN1939" s="778"/>
      <c r="FO1939" s="778"/>
      <c r="FP1939" s="778"/>
      <c r="FQ1939" s="778"/>
      <c r="FR1939" s="778"/>
      <c r="FS1939" s="778"/>
      <c r="FT1939" s="778"/>
      <c r="FU1939" s="778"/>
      <c r="FV1939" s="778"/>
      <c r="FW1939" s="778"/>
      <c r="FX1939" s="778"/>
      <c r="FY1939" s="778"/>
      <c r="FZ1939" s="778"/>
      <c r="GA1939" s="778"/>
      <c r="GB1939" s="778"/>
      <c r="GC1939" s="778"/>
      <c r="GD1939" s="778"/>
      <c r="GE1939" s="778"/>
      <c r="GF1939" s="778"/>
      <c r="GG1939" s="778"/>
      <c r="GH1939" s="778"/>
      <c r="GI1939" s="778"/>
      <c r="GJ1939" s="778"/>
      <c r="GK1939" s="778"/>
      <c r="GL1939" s="778"/>
      <c r="GM1939" s="778"/>
      <c r="GN1939" s="778"/>
      <c r="GO1939" s="778"/>
      <c r="GP1939" s="778"/>
      <c r="GQ1939" s="778"/>
      <c r="GR1939" s="778"/>
      <c r="GS1939" s="778"/>
      <c r="GT1939" s="778"/>
      <c r="GU1939" s="778"/>
      <c r="GV1939" s="778"/>
      <c r="GW1939" s="778"/>
      <c r="GX1939" s="778"/>
      <c r="GY1939" s="778"/>
      <c r="GZ1939" s="778"/>
      <c r="HA1939" s="778"/>
      <c r="HB1939" s="778"/>
      <c r="HC1939" s="778"/>
      <c r="HD1939" s="778"/>
      <c r="HE1939" s="778"/>
      <c r="HF1939" s="778"/>
      <c r="HG1939" s="778"/>
      <c r="HH1939" s="778"/>
    </row>
    <row r="1940" spans="1:216" s="782" customFormat="1">
      <c r="A1940" s="779"/>
      <c r="B1940" s="780"/>
      <c r="C1940" s="780"/>
      <c r="D1940" s="780"/>
      <c r="E1940" s="780"/>
      <c r="F1940" s="780"/>
      <c r="G1940" s="780"/>
      <c r="H1940" s="780"/>
      <c r="I1940" s="780"/>
      <c r="J1940" s="780"/>
      <c r="K1940" s="780"/>
      <c r="L1940" s="780"/>
      <c r="M1940" s="780"/>
      <c r="N1940" s="780"/>
      <c r="O1940" s="780"/>
      <c r="P1940" s="780"/>
      <c r="Q1940" s="781"/>
      <c r="R1940" s="778"/>
      <c r="S1940" s="778"/>
      <c r="T1940" s="778"/>
      <c r="U1940" s="778"/>
      <c r="V1940" s="778"/>
      <c r="W1940" s="778"/>
      <c r="X1940" s="778"/>
      <c r="Y1940" s="778"/>
      <c r="Z1940" s="778"/>
      <c r="AA1940" s="778"/>
      <c r="AB1940" s="778"/>
      <c r="AC1940" s="778"/>
      <c r="AD1940" s="778"/>
      <c r="AE1940" s="778"/>
      <c r="AF1940" s="778"/>
      <c r="AG1940" s="778"/>
      <c r="AH1940" s="778"/>
      <c r="AI1940" s="778"/>
      <c r="AJ1940" s="778"/>
      <c r="AK1940" s="778"/>
      <c r="AL1940" s="778"/>
      <c r="AM1940" s="778"/>
      <c r="AN1940" s="778"/>
      <c r="AO1940" s="778"/>
      <c r="AP1940" s="778"/>
      <c r="AQ1940" s="778"/>
      <c r="AR1940" s="778"/>
      <c r="AS1940" s="778"/>
      <c r="AT1940" s="778"/>
      <c r="AU1940" s="778"/>
      <c r="AV1940" s="778"/>
      <c r="AW1940" s="778"/>
      <c r="AX1940" s="778"/>
      <c r="AY1940" s="778"/>
      <c r="AZ1940" s="778"/>
      <c r="BA1940" s="778"/>
      <c r="BB1940" s="778"/>
      <c r="BC1940" s="778"/>
      <c r="BD1940" s="778"/>
      <c r="BE1940" s="778"/>
      <c r="BF1940" s="778"/>
      <c r="BG1940" s="778"/>
      <c r="BH1940" s="778"/>
      <c r="BI1940" s="778"/>
      <c r="BJ1940" s="778"/>
      <c r="BK1940" s="778"/>
      <c r="BL1940" s="778"/>
      <c r="BM1940" s="778"/>
      <c r="BN1940" s="778"/>
      <c r="BO1940" s="778"/>
      <c r="BP1940" s="778"/>
      <c r="BQ1940" s="778"/>
      <c r="BR1940" s="778"/>
      <c r="BS1940" s="778"/>
      <c r="BT1940" s="778"/>
      <c r="BU1940" s="778"/>
      <c r="BV1940" s="778"/>
      <c r="BW1940" s="778"/>
      <c r="BX1940" s="778"/>
      <c r="BY1940" s="778"/>
      <c r="BZ1940" s="778"/>
      <c r="CA1940" s="778"/>
      <c r="CB1940" s="778"/>
      <c r="CC1940" s="778"/>
      <c r="CD1940" s="778"/>
      <c r="CE1940" s="778"/>
      <c r="CF1940" s="778"/>
      <c r="CG1940" s="778"/>
      <c r="CH1940" s="778"/>
      <c r="CI1940" s="778"/>
      <c r="CJ1940" s="778"/>
      <c r="CK1940" s="778"/>
      <c r="CL1940" s="778"/>
      <c r="CM1940" s="778"/>
      <c r="CN1940" s="778"/>
      <c r="CO1940" s="778"/>
      <c r="CP1940" s="778"/>
      <c r="CQ1940" s="778"/>
      <c r="CR1940" s="778"/>
      <c r="CS1940" s="778"/>
      <c r="CT1940" s="778"/>
      <c r="CU1940" s="778"/>
      <c r="CV1940" s="778"/>
      <c r="CW1940" s="778"/>
      <c r="CX1940" s="778"/>
      <c r="CY1940" s="778"/>
      <c r="CZ1940" s="778"/>
      <c r="DA1940" s="778"/>
      <c r="DB1940" s="778"/>
      <c r="DC1940" s="778"/>
      <c r="DD1940" s="778"/>
      <c r="DE1940" s="778"/>
      <c r="DF1940" s="778"/>
      <c r="DG1940" s="778"/>
      <c r="DH1940" s="778"/>
      <c r="DI1940" s="778"/>
      <c r="DJ1940" s="778"/>
      <c r="DK1940" s="778"/>
      <c r="DL1940" s="778"/>
      <c r="DM1940" s="778"/>
      <c r="DN1940" s="778"/>
      <c r="DO1940" s="778"/>
      <c r="DP1940" s="778"/>
      <c r="DQ1940" s="778"/>
      <c r="DR1940" s="778"/>
      <c r="DS1940" s="778"/>
      <c r="DT1940" s="778"/>
      <c r="DU1940" s="778"/>
      <c r="DV1940" s="778"/>
      <c r="DW1940" s="778"/>
      <c r="DX1940" s="778"/>
      <c r="DY1940" s="778"/>
      <c r="DZ1940" s="778"/>
      <c r="EA1940" s="778"/>
      <c r="EB1940" s="778"/>
      <c r="EC1940" s="778"/>
      <c r="ED1940" s="778"/>
      <c r="EE1940" s="778"/>
      <c r="EF1940" s="778"/>
      <c r="EG1940" s="778"/>
      <c r="EH1940" s="778"/>
      <c r="EI1940" s="778"/>
      <c r="EJ1940" s="778"/>
      <c r="EK1940" s="778"/>
      <c r="EL1940" s="778"/>
      <c r="EM1940" s="778"/>
      <c r="EN1940" s="778"/>
      <c r="EO1940" s="778"/>
      <c r="EP1940" s="778"/>
      <c r="EQ1940" s="778"/>
      <c r="ER1940" s="778"/>
      <c r="ES1940" s="778"/>
      <c r="ET1940" s="778"/>
      <c r="EU1940" s="778"/>
      <c r="EV1940" s="778"/>
      <c r="EW1940" s="778"/>
      <c r="EX1940" s="778"/>
      <c r="EY1940" s="778"/>
      <c r="EZ1940" s="778"/>
      <c r="FA1940" s="778"/>
      <c r="FB1940" s="778"/>
      <c r="FC1940" s="778"/>
      <c r="FD1940" s="778"/>
      <c r="FE1940" s="778"/>
      <c r="FF1940" s="778"/>
      <c r="FG1940" s="778"/>
      <c r="FH1940" s="778"/>
      <c r="FI1940" s="778"/>
      <c r="FJ1940" s="778"/>
      <c r="FK1940" s="778"/>
      <c r="FL1940" s="778"/>
      <c r="FM1940" s="778"/>
      <c r="FN1940" s="778"/>
      <c r="FO1940" s="778"/>
      <c r="FP1940" s="778"/>
      <c r="FQ1940" s="778"/>
      <c r="FR1940" s="778"/>
      <c r="FS1940" s="778"/>
      <c r="FT1940" s="778"/>
      <c r="FU1940" s="778"/>
      <c r="FV1940" s="778"/>
      <c r="FW1940" s="778"/>
      <c r="FX1940" s="778"/>
      <c r="FY1940" s="778"/>
      <c r="FZ1940" s="778"/>
      <c r="GA1940" s="778"/>
      <c r="GB1940" s="778"/>
      <c r="GC1940" s="778"/>
      <c r="GD1940" s="778"/>
      <c r="GE1940" s="778"/>
      <c r="GF1940" s="778"/>
      <c r="GG1940" s="778"/>
      <c r="GH1940" s="778"/>
      <c r="GI1940" s="778"/>
      <c r="GJ1940" s="778"/>
      <c r="GK1940" s="778"/>
      <c r="GL1940" s="778"/>
      <c r="GM1940" s="778"/>
      <c r="GN1940" s="778"/>
      <c r="GO1940" s="778"/>
      <c r="GP1940" s="778"/>
      <c r="GQ1940" s="778"/>
      <c r="GR1940" s="778"/>
      <c r="GS1940" s="778"/>
      <c r="GT1940" s="778"/>
      <c r="GU1940" s="778"/>
      <c r="GV1940" s="778"/>
      <c r="GW1940" s="778"/>
      <c r="GX1940" s="778"/>
      <c r="GY1940" s="778"/>
      <c r="GZ1940" s="778"/>
      <c r="HA1940" s="778"/>
      <c r="HB1940" s="778"/>
      <c r="HC1940" s="778"/>
      <c r="HD1940" s="778"/>
      <c r="HE1940" s="778"/>
      <c r="HF1940" s="778"/>
      <c r="HG1940" s="778"/>
      <c r="HH1940" s="778"/>
    </row>
    <row r="1941" spans="1:216" s="782" customFormat="1">
      <c r="A1941" s="779"/>
      <c r="B1941" s="780"/>
      <c r="C1941" s="780"/>
      <c r="D1941" s="780"/>
      <c r="E1941" s="780"/>
      <c r="F1941" s="780"/>
      <c r="G1941" s="780"/>
      <c r="H1941" s="780"/>
      <c r="I1941" s="780"/>
      <c r="J1941" s="780"/>
      <c r="K1941" s="780"/>
      <c r="L1941" s="780"/>
      <c r="M1941" s="780"/>
      <c r="N1941" s="780"/>
      <c r="O1941" s="780"/>
      <c r="P1941" s="780"/>
      <c r="Q1941" s="781"/>
      <c r="R1941" s="778"/>
      <c r="S1941" s="778"/>
      <c r="T1941" s="778"/>
      <c r="U1941" s="778"/>
      <c r="V1941" s="778"/>
      <c r="W1941" s="778"/>
      <c r="X1941" s="778"/>
      <c r="Y1941" s="778"/>
      <c r="Z1941" s="778"/>
      <c r="AA1941" s="778"/>
      <c r="AB1941" s="778"/>
      <c r="AC1941" s="778"/>
      <c r="AD1941" s="778"/>
      <c r="AE1941" s="778"/>
      <c r="AF1941" s="778"/>
      <c r="AG1941" s="778"/>
      <c r="AH1941" s="778"/>
      <c r="AI1941" s="778"/>
      <c r="AJ1941" s="778"/>
      <c r="AK1941" s="778"/>
      <c r="AL1941" s="778"/>
      <c r="AM1941" s="778"/>
      <c r="AN1941" s="778"/>
      <c r="AO1941" s="778"/>
      <c r="AP1941" s="778"/>
      <c r="AQ1941" s="778"/>
      <c r="AR1941" s="778"/>
      <c r="AS1941" s="778"/>
      <c r="AT1941" s="778"/>
      <c r="AU1941" s="778"/>
      <c r="AV1941" s="778"/>
      <c r="AW1941" s="778"/>
      <c r="AX1941" s="778"/>
      <c r="AY1941" s="778"/>
      <c r="AZ1941" s="778"/>
      <c r="BA1941" s="778"/>
      <c r="BB1941" s="778"/>
      <c r="BC1941" s="778"/>
      <c r="BD1941" s="778"/>
      <c r="BE1941" s="778"/>
      <c r="BF1941" s="778"/>
      <c r="BG1941" s="778"/>
      <c r="BH1941" s="778"/>
      <c r="BI1941" s="778"/>
      <c r="BJ1941" s="778"/>
      <c r="BK1941" s="778"/>
      <c r="BL1941" s="778"/>
      <c r="BM1941" s="778"/>
      <c r="BN1941" s="778"/>
      <c r="BO1941" s="778"/>
      <c r="BP1941" s="778"/>
      <c r="BQ1941" s="778"/>
      <c r="BR1941" s="778"/>
      <c r="BS1941" s="778"/>
      <c r="BT1941" s="778"/>
      <c r="BU1941" s="778"/>
      <c r="BV1941" s="778"/>
      <c r="BW1941" s="778"/>
      <c r="BX1941" s="778"/>
      <c r="BY1941" s="778"/>
      <c r="BZ1941" s="778"/>
      <c r="CA1941" s="778"/>
      <c r="CB1941" s="778"/>
      <c r="CC1941" s="778"/>
      <c r="CD1941" s="778"/>
      <c r="CE1941" s="778"/>
      <c r="CF1941" s="778"/>
      <c r="CG1941" s="778"/>
      <c r="CH1941" s="778"/>
      <c r="CI1941" s="778"/>
      <c r="CJ1941" s="778"/>
      <c r="CK1941" s="778"/>
      <c r="CL1941" s="778"/>
      <c r="CM1941" s="778"/>
      <c r="CN1941" s="778"/>
      <c r="CO1941" s="778"/>
      <c r="CP1941" s="778"/>
      <c r="CQ1941" s="778"/>
      <c r="CR1941" s="778"/>
      <c r="CS1941" s="778"/>
      <c r="CT1941" s="778"/>
      <c r="CU1941" s="778"/>
      <c r="CV1941" s="778"/>
      <c r="CW1941" s="778"/>
      <c r="CX1941" s="778"/>
      <c r="CY1941" s="778"/>
      <c r="CZ1941" s="778"/>
      <c r="DA1941" s="778"/>
      <c r="DB1941" s="778"/>
      <c r="DC1941" s="778"/>
      <c r="DD1941" s="778"/>
      <c r="DE1941" s="778"/>
      <c r="DF1941" s="778"/>
      <c r="DG1941" s="778"/>
      <c r="DH1941" s="778"/>
      <c r="DI1941" s="778"/>
      <c r="DJ1941" s="778"/>
      <c r="DK1941" s="778"/>
      <c r="DL1941" s="778"/>
      <c r="DM1941" s="778"/>
      <c r="DN1941" s="778"/>
      <c r="DO1941" s="778"/>
      <c r="DP1941" s="778"/>
      <c r="DQ1941" s="778"/>
      <c r="DR1941" s="778"/>
      <c r="DS1941" s="778"/>
      <c r="DT1941" s="778"/>
      <c r="DU1941" s="778"/>
      <c r="DV1941" s="778"/>
      <c r="DW1941" s="778"/>
      <c r="DX1941" s="778"/>
      <c r="DY1941" s="778"/>
      <c r="DZ1941" s="778"/>
      <c r="EA1941" s="778"/>
      <c r="EB1941" s="778"/>
      <c r="EC1941" s="778"/>
      <c r="ED1941" s="778"/>
      <c r="EE1941" s="778"/>
      <c r="EF1941" s="778"/>
      <c r="EG1941" s="778"/>
      <c r="EH1941" s="778"/>
      <c r="EI1941" s="778"/>
      <c r="EJ1941" s="778"/>
      <c r="EK1941" s="778"/>
      <c r="EL1941" s="778"/>
      <c r="EM1941" s="778"/>
      <c r="EN1941" s="778"/>
      <c r="EO1941" s="778"/>
      <c r="EP1941" s="778"/>
      <c r="EQ1941" s="778"/>
      <c r="ER1941" s="778"/>
      <c r="ES1941" s="778"/>
      <c r="ET1941" s="778"/>
      <c r="EU1941" s="778"/>
      <c r="EV1941" s="778"/>
      <c r="EW1941" s="778"/>
      <c r="EX1941" s="778"/>
      <c r="EY1941" s="778"/>
      <c r="EZ1941" s="778"/>
      <c r="FA1941" s="778"/>
      <c r="FB1941" s="778"/>
      <c r="FC1941" s="778"/>
      <c r="FD1941" s="778"/>
      <c r="FE1941" s="778"/>
      <c r="FF1941" s="778"/>
      <c r="FG1941" s="778"/>
      <c r="FH1941" s="778"/>
      <c r="FI1941" s="778"/>
      <c r="FJ1941" s="778"/>
      <c r="FK1941" s="778"/>
      <c r="FL1941" s="778"/>
      <c r="FM1941" s="778"/>
      <c r="FN1941" s="778"/>
      <c r="FO1941" s="778"/>
      <c r="FP1941" s="778"/>
      <c r="FQ1941" s="778"/>
      <c r="FR1941" s="778"/>
      <c r="FS1941" s="778"/>
      <c r="FT1941" s="778"/>
      <c r="FU1941" s="778"/>
      <c r="FV1941" s="778"/>
      <c r="FW1941" s="778"/>
      <c r="FX1941" s="778"/>
      <c r="FY1941" s="778"/>
      <c r="FZ1941" s="778"/>
      <c r="GA1941" s="778"/>
      <c r="GB1941" s="778"/>
      <c r="GC1941" s="778"/>
      <c r="GD1941" s="778"/>
      <c r="GE1941" s="778"/>
      <c r="GF1941" s="778"/>
      <c r="GG1941" s="778"/>
      <c r="GH1941" s="778"/>
      <c r="GI1941" s="778"/>
      <c r="GJ1941" s="778"/>
      <c r="GK1941" s="778"/>
      <c r="GL1941" s="778"/>
      <c r="GM1941" s="778"/>
      <c r="GN1941" s="778"/>
      <c r="GO1941" s="778"/>
      <c r="GP1941" s="778"/>
      <c r="GQ1941" s="778"/>
      <c r="GR1941" s="778"/>
      <c r="GS1941" s="778"/>
      <c r="GT1941" s="778"/>
      <c r="GU1941" s="778"/>
      <c r="GV1941" s="778"/>
      <c r="GW1941" s="778"/>
      <c r="GX1941" s="778"/>
      <c r="GY1941" s="778"/>
      <c r="GZ1941" s="778"/>
      <c r="HA1941" s="778"/>
      <c r="HB1941" s="778"/>
      <c r="HC1941" s="778"/>
      <c r="HD1941" s="778"/>
      <c r="HE1941" s="778"/>
      <c r="HF1941" s="778"/>
      <c r="HG1941" s="778"/>
      <c r="HH1941" s="778"/>
    </row>
    <row r="1942" spans="1:216" s="782" customFormat="1">
      <c r="A1942" s="779"/>
      <c r="B1942" s="780"/>
      <c r="C1942" s="780"/>
      <c r="D1942" s="780"/>
      <c r="E1942" s="780"/>
      <c r="F1942" s="780"/>
      <c r="G1942" s="780"/>
      <c r="H1942" s="780"/>
      <c r="I1942" s="780"/>
      <c r="J1942" s="780"/>
      <c r="K1942" s="780"/>
      <c r="L1942" s="780"/>
      <c r="M1942" s="780"/>
      <c r="N1942" s="780"/>
      <c r="O1942" s="780"/>
      <c r="P1942" s="780"/>
      <c r="Q1942" s="781"/>
      <c r="R1942" s="778"/>
      <c r="S1942" s="778"/>
      <c r="T1942" s="778"/>
      <c r="U1942" s="778"/>
      <c r="V1942" s="778"/>
      <c r="W1942" s="778"/>
      <c r="X1942" s="778"/>
      <c r="Y1942" s="778"/>
      <c r="Z1942" s="778"/>
      <c r="AA1942" s="778"/>
      <c r="AB1942" s="778"/>
      <c r="AC1942" s="778"/>
      <c r="AD1942" s="778"/>
      <c r="AE1942" s="778"/>
      <c r="AF1942" s="778"/>
      <c r="AG1942" s="778"/>
      <c r="AH1942" s="778"/>
      <c r="AI1942" s="778"/>
      <c r="AJ1942" s="778"/>
      <c r="AK1942" s="778"/>
      <c r="AL1942" s="778"/>
      <c r="AM1942" s="778"/>
      <c r="AN1942" s="778"/>
      <c r="AO1942" s="778"/>
      <c r="AP1942" s="778"/>
      <c r="AQ1942" s="778"/>
      <c r="AR1942" s="778"/>
      <c r="AS1942" s="778"/>
      <c r="AT1942" s="778"/>
      <c r="AU1942" s="778"/>
      <c r="AV1942" s="778"/>
      <c r="AW1942" s="778"/>
      <c r="AX1942" s="778"/>
      <c r="AY1942" s="778"/>
      <c r="AZ1942" s="778"/>
      <c r="BA1942" s="778"/>
      <c r="BB1942" s="778"/>
      <c r="BC1942" s="778"/>
      <c r="BD1942" s="778"/>
      <c r="BE1942" s="778"/>
      <c r="BF1942" s="778"/>
      <c r="BG1942" s="778"/>
      <c r="BH1942" s="778"/>
      <c r="BI1942" s="778"/>
      <c r="BJ1942" s="778"/>
      <c r="BK1942" s="778"/>
      <c r="BL1942" s="778"/>
      <c r="BM1942" s="778"/>
      <c r="BN1942" s="778"/>
      <c r="BO1942" s="778"/>
      <c r="BP1942" s="778"/>
      <c r="BQ1942" s="778"/>
      <c r="BR1942" s="778"/>
      <c r="BS1942" s="778"/>
      <c r="BT1942" s="778"/>
      <c r="BU1942" s="778"/>
      <c r="BV1942" s="778"/>
      <c r="BW1942" s="778"/>
      <c r="BX1942" s="778"/>
      <c r="BY1942" s="778"/>
      <c r="BZ1942" s="778"/>
      <c r="CA1942" s="778"/>
      <c r="CB1942" s="778"/>
      <c r="CC1942" s="778"/>
      <c r="CD1942" s="778"/>
      <c r="CE1942" s="778"/>
      <c r="CF1942" s="778"/>
      <c r="CG1942" s="778"/>
      <c r="CH1942" s="778"/>
      <c r="CI1942" s="778"/>
      <c r="CJ1942" s="778"/>
      <c r="CK1942" s="778"/>
      <c r="CL1942" s="778"/>
      <c r="CM1942" s="778"/>
      <c r="CN1942" s="778"/>
      <c r="CO1942" s="778"/>
      <c r="CP1942" s="778"/>
      <c r="CQ1942" s="778"/>
      <c r="CR1942" s="778"/>
      <c r="CS1942" s="778"/>
      <c r="CT1942" s="778"/>
      <c r="CU1942" s="778"/>
      <c r="CV1942" s="778"/>
      <c r="CW1942" s="778"/>
      <c r="CX1942" s="778"/>
      <c r="CY1942" s="778"/>
      <c r="CZ1942" s="778"/>
      <c r="DA1942" s="778"/>
      <c r="DB1942" s="778"/>
      <c r="DC1942" s="778"/>
      <c r="DD1942" s="778"/>
      <c r="DE1942" s="778"/>
      <c r="DF1942" s="778"/>
      <c r="DG1942" s="778"/>
      <c r="DH1942" s="778"/>
      <c r="DI1942" s="778"/>
      <c r="DJ1942" s="778"/>
      <c r="DK1942" s="778"/>
      <c r="DL1942" s="778"/>
      <c r="DM1942" s="778"/>
      <c r="DN1942" s="778"/>
      <c r="DO1942" s="778"/>
      <c r="DP1942" s="778"/>
      <c r="DQ1942" s="778"/>
      <c r="DR1942" s="778"/>
      <c r="DS1942" s="778"/>
      <c r="DT1942" s="778"/>
      <c r="DU1942" s="778"/>
      <c r="DV1942" s="778"/>
      <c r="DW1942" s="778"/>
      <c r="DX1942" s="778"/>
      <c r="DY1942" s="778"/>
      <c r="DZ1942" s="778"/>
      <c r="EA1942" s="778"/>
      <c r="EB1942" s="778"/>
      <c r="EC1942" s="778"/>
      <c r="ED1942" s="778"/>
      <c r="EE1942" s="778"/>
      <c r="EF1942" s="778"/>
      <c r="EG1942" s="778"/>
      <c r="EH1942" s="778"/>
      <c r="EI1942" s="778"/>
      <c r="EJ1942" s="778"/>
      <c r="EK1942" s="778"/>
      <c r="EL1942" s="778"/>
      <c r="EM1942" s="778"/>
      <c r="EN1942" s="778"/>
      <c r="EO1942" s="778"/>
      <c r="EP1942" s="778"/>
      <c r="EQ1942" s="778"/>
      <c r="ER1942" s="778"/>
      <c r="ES1942" s="778"/>
      <c r="ET1942" s="778"/>
      <c r="EU1942" s="778"/>
      <c r="EV1942" s="778"/>
      <c r="EW1942" s="778"/>
      <c r="EX1942" s="778"/>
      <c r="EY1942" s="778"/>
      <c r="EZ1942" s="778"/>
      <c r="FA1942" s="778"/>
      <c r="FB1942" s="778"/>
      <c r="FC1942" s="778"/>
      <c r="FD1942" s="778"/>
      <c r="FE1942" s="778"/>
      <c r="FF1942" s="778"/>
      <c r="FG1942" s="778"/>
      <c r="FH1942" s="778"/>
      <c r="FI1942" s="778"/>
      <c r="FJ1942" s="778"/>
      <c r="FK1942" s="778"/>
      <c r="FL1942" s="778"/>
      <c r="FM1942" s="778"/>
      <c r="FN1942" s="778"/>
      <c r="FO1942" s="778"/>
      <c r="FP1942" s="778"/>
      <c r="FQ1942" s="778"/>
      <c r="FR1942" s="778"/>
      <c r="FS1942" s="778"/>
      <c r="FT1942" s="778"/>
      <c r="FU1942" s="778"/>
      <c r="FV1942" s="778"/>
      <c r="FW1942" s="778"/>
      <c r="FX1942" s="778"/>
      <c r="FY1942" s="778"/>
      <c r="FZ1942" s="778"/>
      <c r="GA1942" s="778"/>
      <c r="GB1942" s="778"/>
      <c r="GC1942" s="778"/>
      <c r="GD1942" s="778"/>
      <c r="GE1942" s="778"/>
      <c r="GF1942" s="778"/>
      <c r="GG1942" s="778"/>
      <c r="GH1942" s="778"/>
      <c r="GI1942" s="778"/>
      <c r="GJ1942" s="778"/>
      <c r="GK1942" s="778"/>
      <c r="GL1942" s="778"/>
      <c r="GM1942" s="778"/>
      <c r="GN1942" s="778"/>
      <c r="GO1942" s="778"/>
      <c r="GP1942" s="778"/>
      <c r="GQ1942" s="778"/>
      <c r="GR1942" s="778"/>
      <c r="GS1942" s="778"/>
      <c r="GT1942" s="778"/>
      <c r="GU1942" s="778"/>
      <c r="GV1942" s="778"/>
      <c r="GW1942" s="778"/>
      <c r="GX1942" s="778"/>
      <c r="GY1942" s="778"/>
      <c r="GZ1942" s="778"/>
      <c r="HA1942" s="778"/>
      <c r="HB1942" s="778"/>
      <c r="HC1942" s="778"/>
      <c r="HD1942" s="778"/>
      <c r="HE1942" s="778"/>
      <c r="HF1942" s="778"/>
      <c r="HG1942" s="778"/>
      <c r="HH1942" s="778"/>
    </row>
    <row r="1943" spans="1:216" s="782" customFormat="1">
      <c r="A1943" s="779"/>
      <c r="B1943" s="780"/>
      <c r="C1943" s="780"/>
      <c r="D1943" s="780"/>
      <c r="E1943" s="780"/>
      <c r="F1943" s="780"/>
      <c r="G1943" s="780"/>
      <c r="H1943" s="780"/>
      <c r="I1943" s="780"/>
      <c r="J1943" s="780"/>
      <c r="K1943" s="780"/>
      <c r="L1943" s="780"/>
      <c r="M1943" s="780"/>
      <c r="N1943" s="780"/>
      <c r="O1943" s="780"/>
      <c r="P1943" s="780"/>
      <c r="Q1943" s="781"/>
      <c r="R1943" s="778"/>
      <c r="S1943" s="778"/>
      <c r="T1943" s="778"/>
      <c r="U1943" s="778"/>
      <c r="V1943" s="778"/>
      <c r="W1943" s="778"/>
      <c r="X1943" s="778"/>
      <c r="Y1943" s="778"/>
      <c r="Z1943" s="778"/>
      <c r="AA1943" s="778"/>
      <c r="AB1943" s="778"/>
      <c r="AC1943" s="778"/>
      <c r="AD1943" s="778"/>
      <c r="AE1943" s="778"/>
      <c r="AF1943" s="778"/>
      <c r="AG1943" s="778"/>
      <c r="AH1943" s="778"/>
      <c r="AI1943" s="778"/>
      <c r="AJ1943" s="778"/>
      <c r="AK1943" s="778"/>
      <c r="AL1943" s="778"/>
      <c r="AM1943" s="778"/>
      <c r="AN1943" s="778"/>
      <c r="AO1943" s="778"/>
      <c r="AP1943" s="778"/>
      <c r="AQ1943" s="778"/>
      <c r="AR1943" s="778"/>
      <c r="AS1943" s="778"/>
      <c r="AT1943" s="778"/>
      <c r="AU1943" s="778"/>
      <c r="AV1943" s="778"/>
      <c r="AW1943" s="778"/>
      <c r="AX1943" s="778"/>
      <c r="AY1943" s="778"/>
      <c r="AZ1943" s="778"/>
      <c r="BA1943" s="778"/>
      <c r="BB1943" s="778"/>
      <c r="BC1943" s="778"/>
      <c r="BD1943" s="778"/>
      <c r="BE1943" s="778"/>
      <c r="BF1943" s="778"/>
      <c r="BG1943" s="778"/>
      <c r="BH1943" s="778"/>
      <c r="BI1943" s="778"/>
      <c r="BJ1943" s="778"/>
      <c r="BK1943" s="778"/>
      <c r="BL1943" s="778"/>
      <c r="BM1943" s="778"/>
      <c r="BN1943" s="778"/>
      <c r="BO1943" s="778"/>
      <c r="BP1943" s="778"/>
      <c r="BQ1943" s="778"/>
      <c r="BR1943" s="778"/>
      <c r="BS1943" s="778"/>
      <c r="BT1943" s="778"/>
      <c r="BU1943" s="778"/>
      <c r="BV1943" s="778"/>
      <c r="BW1943" s="778"/>
      <c r="BX1943" s="778"/>
      <c r="BY1943" s="778"/>
      <c r="BZ1943" s="778"/>
      <c r="CA1943" s="778"/>
      <c r="CB1943" s="778"/>
      <c r="CC1943" s="778"/>
      <c r="CD1943" s="778"/>
      <c r="CE1943" s="778"/>
      <c r="CF1943" s="778"/>
      <c r="CG1943" s="778"/>
      <c r="CH1943" s="778"/>
      <c r="CI1943" s="778"/>
      <c r="CJ1943" s="778"/>
      <c r="CK1943" s="778"/>
      <c r="CL1943" s="778"/>
      <c r="CM1943" s="778"/>
      <c r="CN1943" s="778"/>
      <c r="CO1943" s="778"/>
      <c r="CP1943" s="778"/>
      <c r="CQ1943" s="778"/>
      <c r="CR1943" s="778"/>
      <c r="CS1943" s="778"/>
      <c r="CT1943" s="778"/>
      <c r="CU1943" s="778"/>
      <c r="CV1943" s="778"/>
      <c r="CW1943" s="778"/>
      <c r="CX1943" s="778"/>
      <c r="CY1943" s="778"/>
      <c r="CZ1943" s="778"/>
      <c r="DA1943" s="778"/>
      <c r="DB1943" s="778"/>
      <c r="DC1943" s="778"/>
      <c r="DD1943" s="778"/>
      <c r="DE1943" s="778"/>
      <c r="DF1943" s="778"/>
      <c r="DG1943" s="778"/>
      <c r="DH1943" s="778"/>
      <c r="DI1943" s="778"/>
      <c r="DJ1943" s="778"/>
      <c r="DK1943" s="778"/>
      <c r="DL1943" s="778"/>
      <c r="DM1943" s="778"/>
      <c r="DN1943" s="778"/>
      <c r="DO1943" s="778"/>
      <c r="DP1943" s="778"/>
      <c r="DQ1943" s="778"/>
      <c r="DR1943" s="778"/>
      <c r="DS1943" s="778"/>
      <c r="DT1943" s="778"/>
      <c r="DU1943" s="778"/>
      <c r="DV1943" s="778"/>
      <c r="DW1943" s="778"/>
      <c r="DX1943" s="778"/>
      <c r="DY1943" s="778"/>
      <c r="DZ1943" s="778"/>
      <c r="EA1943" s="778"/>
      <c r="EB1943" s="778"/>
      <c r="EC1943" s="778"/>
      <c r="ED1943" s="778"/>
      <c r="EE1943" s="778"/>
      <c r="EF1943" s="778"/>
      <c r="EG1943" s="778"/>
      <c r="EH1943" s="778"/>
      <c r="EI1943" s="778"/>
      <c r="EJ1943" s="778"/>
      <c r="EK1943" s="778"/>
      <c r="EL1943" s="778"/>
      <c r="EM1943" s="778"/>
      <c r="EN1943" s="778"/>
      <c r="EO1943" s="778"/>
      <c r="EP1943" s="778"/>
      <c r="EQ1943" s="778"/>
      <c r="ER1943" s="778"/>
      <c r="ES1943" s="778"/>
      <c r="ET1943" s="778"/>
      <c r="EU1943" s="778"/>
      <c r="EV1943" s="778"/>
      <c r="EW1943" s="778"/>
      <c r="EX1943" s="778"/>
      <c r="EY1943" s="778"/>
      <c r="EZ1943" s="778"/>
      <c r="FA1943" s="778"/>
      <c r="FB1943" s="778"/>
      <c r="FC1943" s="778"/>
      <c r="FD1943" s="778"/>
      <c r="FE1943" s="778"/>
      <c r="FF1943" s="778"/>
      <c r="FG1943" s="778"/>
      <c r="FH1943" s="778"/>
      <c r="FI1943" s="778"/>
      <c r="FJ1943" s="778"/>
      <c r="FK1943" s="778"/>
      <c r="FL1943" s="778"/>
      <c r="FM1943" s="778"/>
      <c r="FN1943" s="778"/>
      <c r="FO1943" s="778"/>
      <c r="FP1943" s="778"/>
      <c r="FQ1943" s="778"/>
      <c r="FR1943" s="778"/>
      <c r="FS1943" s="778"/>
      <c r="FT1943" s="778"/>
      <c r="FU1943" s="778"/>
      <c r="FV1943" s="778"/>
      <c r="FW1943" s="778"/>
      <c r="FX1943" s="778"/>
      <c r="FY1943" s="778"/>
      <c r="FZ1943" s="778"/>
      <c r="GA1943" s="778"/>
      <c r="GB1943" s="778"/>
      <c r="GC1943" s="778"/>
      <c r="GD1943" s="778"/>
      <c r="GE1943" s="778"/>
      <c r="GF1943" s="778"/>
      <c r="GG1943" s="778"/>
      <c r="GH1943" s="778"/>
      <c r="GI1943" s="778"/>
      <c r="GJ1943" s="778"/>
      <c r="GK1943" s="778"/>
      <c r="GL1943" s="778"/>
      <c r="GM1943" s="778"/>
      <c r="GN1943" s="778"/>
      <c r="GO1943" s="778"/>
      <c r="GP1943" s="778"/>
      <c r="GQ1943" s="778"/>
      <c r="GR1943" s="778"/>
      <c r="GS1943" s="778"/>
      <c r="GT1943" s="778"/>
      <c r="GU1943" s="778"/>
      <c r="GV1943" s="778"/>
      <c r="GW1943" s="778"/>
      <c r="GX1943" s="778"/>
      <c r="GY1943" s="778"/>
      <c r="GZ1943" s="778"/>
      <c r="HA1943" s="778"/>
      <c r="HB1943" s="778"/>
      <c r="HC1943" s="778"/>
      <c r="HD1943" s="778"/>
      <c r="HE1943" s="778"/>
      <c r="HF1943" s="778"/>
      <c r="HG1943" s="778"/>
      <c r="HH1943" s="778"/>
    </row>
    <row r="1944" spans="1:216" s="782" customFormat="1">
      <c r="A1944" s="779"/>
      <c r="B1944" s="780"/>
      <c r="C1944" s="780"/>
      <c r="D1944" s="780"/>
      <c r="E1944" s="780"/>
      <c r="F1944" s="780"/>
      <c r="G1944" s="780"/>
      <c r="H1944" s="780"/>
      <c r="I1944" s="780"/>
      <c r="J1944" s="780"/>
      <c r="K1944" s="780"/>
      <c r="L1944" s="780"/>
      <c r="M1944" s="780"/>
      <c r="N1944" s="780"/>
      <c r="O1944" s="780"/>
      <c r="P1944" s="780"/>
      <c r="Q1944" s="781"/>
      <c r="R1944" s="778"/>
      <c r="S1944" s="778"/>
      <c r="T1944" s="778"/>
      <c r="U1944" s="778"/>
      <c r="V1944" s="778"/>
      <c r="W1944" s="778"/>
      <c r="X1944" s="778"/>
      <c r="Y1944" s="778"/>
      <c r="Z1944" s="778"/>
      <c r="AA1944" s="778"/>
      <c r="AB1944" s="778"/>
      <c r="AC1944" s="778"/>
      <c r="AD1944" s="778"/>
      <c r="AE1944" s="778"/>
      <c r="AF1944" s="778"/>
      <c r="AG1944" s="778"/>
      <c r="AH1944" s="778"/>
      <c r="AI1944" s="778"/>
      <c r="AJ1944" s="778"/>
      <c r="AK1944" s="778"/>
      <c r="AL1944" s="778"/>
      <c r="AM1944" s="778"/>
      <c r="AN1944" s="778"/>
      <c r="AO1944" s="778"/>
      <c r="AP1944" s="778"/>
      <c r="AQ1944" s="778"/>
      <c r="AR1944" s="778"/>
      <c r="AS1944" s="778"/>
      <c r="AT1944" s="778"/>
      <c r="AU1944" s="778"/>
      <c r="AV1944" s="778"/>
      <c r="AW1944" s="778"/>
      <c r="AX1944" s="778"/>
      <c r="AY1944" s="778"/>
      <c r="AZ1944" s="778"/>
      <c r="BA1944" s="778"/>
      <c r="BB1944" s="778"/>
      <c r="BC1944" s="778"/>
      <c r="BD1944" s="778"/>
      <c r="BE1944" s="778"/>
      <c r="BF1944" s="778"/>
      <c r="BG1944" s="778"/>
      <c r="BH1944" s="778"/>
      <c r="BI1944" s="778"/>
      <c r="BJ1944" s="778"/>
      <c r="BK1944" s="778"/>
      <c r="BL1944" s="778"/>
      <c r="BM1944" s="778"/>
      <c r="BN1944" s="778"/>
      <c r="BO1944" s="778"/>
      <c r="BP1944" s="778"/>
      <c r="BQ1944" s="778"/>
      <c r="BR1944" s="778"/>
      <c r="BS1944" s="778"/>
      <c r="BT1944" s="778"/>
      <c r="BU1944" s="778"/>
      <c r="BV1944" s="778"/>
      <c r="BW1944" s="778"/>
      <c r="BX1944" s="778"/>
      <c r="BY1944" s="778"/>
      <c r="BZ1944" s="778"/>
      <c r="CA1944" s="778"/>
      <c r="CB1944" s="778"/>
      <c r="CC1944" s="778"/>
      <c r="CD1944" s="778"/>
      <c r="CE1944" s="778"/>
      <c r="CF1944" s="778"/>
      <c r="CG1944" s="778"/>
      <c r="CH1944" s="778"/>
      <c r="CI1944" s="778"/>
      <c r="CJ1944" s="778"/>
      <c r="CK1944" s="778"/>
      <c r="CL1944" s="778"/>
      <c r="CM1944" s="778"/>
      <c r="CN1944" s="778"/>
      <c r="CO1944" s="778"/>
      <c r="CP1944" s="778"/>
      <c r="CQ1944" s="778"/>
      <c r="CR1944" s="778"/>
      <c r="CS1944" s="778"/>
      <c r="CT1944" s="778"/>
      <c r="CU1944" s="778"/>
      <c r="CV1944" s="778"/>
      <c r="CW1944" s="778"/>
      <c r="CX1944" s="778"/>
      <c r="CY1944" s="778"/>
      <c r="CZ1944" s="778"/>
      <c r="DA1944" s="778"/>
      <c r="DB1944" s="778"/>
      <c r="DC1944" s="778"/>
      <c r="DD1944" s="778"/>
      <c r="DE1944" s="778"/>
      <c r="DF1944" s="778"/>
      <c r="DG1944" s="778"/>
      <c r="DH1944" s="778"/>
      <c r="DI1944" s="778"/>
      <c r="DJ1944" s="778"/>
      <c r="DK1944" s="778"/>
      <c r="DL1944" s="778"/>
      <c r="DM1944" s="778"/>
      <c r="DN1944" s="778"/>
      <c r="DO1944" s="778"/>
      <c r="DP1944" s="778"/>
      <c r="DQ1944" s="778"/>
      <c r="DR1944" s="778"/>
      <c r="DS1944" s="778"/>
      <c r="DT1944" s="778"/>
      <c r="DU1944" s="778"/>
      <c r="DV1944" s="778"/>
      <c r="DW1944" s="778"/>
      <c r="DX1944" s="778"/>
      <c r="DY1944" s="778"/>
      <c r="DZ1944" s="778"/>
      <c r="EA1944" s="778"/>
      <c r="EB1944" s="778"/>
      <c r="EC1944" s="778"/>
      <c r="ED1944" s="778"/>
      <c r="EE1944" s="778"/>
      <c r="EF1944" s="778"/>
      <c r="EG1944" s="778"/>
      <c r="EH1944" s="778"/>
      <c r="EI1944" s="778"/>
      <c r="EJ1944" s="778"/>
      <c r="EK1944" s="778"/>
      <c r="EL1944" s="778"/>
      <c r="EM1944" s="778"/>
      <c r="EN1944" s="778"/>
      <c r="EO1944" s="778"/>
      <c r="EP1944" s="778"/>
      <c r="EQ1944" s="778"/>
      <c r="ER1944" s="778"/>
      <c r="ES1944" s="778"/>
      <c r="ET1944" s="778"/>
      <c r="EU1944" s="778"/>
      <c r="EV1944" s="778"/>
      <c r="EW1944" s="778"/>
      <c r="EX1944" s="778"/>
      <c r="EY1944" s="778"/>
      <c r="EZ1944" s="778"/>
      <c r="FA1944" s="778"/>
      <c r="FB1944" s="778"/>
      <c r="FC1944" s="778"/>
      <c r="FD1944" s="778"/>
      <c r="FE1944" s="778"/>
      <c r="FF1944" s="778"/>
      <c r="FG1944" s="778"/>
      <c r="FH1944" s="778"/>
      <c r="FI1944" s="778"/>
      <c r="FJ1944" s="778"/>
      <c r="FK1944" s="778"/>
      <c r="FL1944" s="778"/>
      <c r="FM1944" s="778"/>
      <c r="FN1944" s="778"/>
      <c r="FO1944" s="778"/>
      <c r="FP1944" s="778"/>
      <c r="FQ1944" s="778"/>
      <c r="FR1944" s="778"/>
      <c r="FS1944" s="778"/>
      <c r="FT1944" s="778"/>
      <c r="FU1944" s="778"/>
      <c r="FV1944" s="778"/>
      <c r="FW1944" s="778"/>
      <c r="FX1944" s="778"/>
      <c r="FY1944" s="778"/>
      <c r="FZ1944" s="778"/>
      <c r="GA1944" s="778"/>
      <c r="GB1944" s="778"/>
      <c r="GC1944" s="778"/>
      <c r="GD1944" s="778"/>
      <c r="GE1944" s="778"/>
      <c r="GF1944" s="778"/>
      <c r="GG1944" s="778"/>
      <c r="GH1944" s="778"/>
      <c r="GI1944" s="778"/>
      <c r="GJ1944" s="778"/>
      <c r="GK1944" s="778"/>
      <c r="GL1944" s="778"/>
      <c r="GM1944" s="778"/>
      <c r="GN1944" s="778"/>
      <c r="GO1944" s="778"/>
      <c r="GP1944" s="778"/>
      <c r="GQ1944" s="778"/>
      <c r="GR1944" s="778"/>
      <c r="GS1944" s="778"/>
      <c r="GT1944" s="778"/>
      <c r="GU1944" s="778"/>
      <c r="GV1944" s="778"/>
      <c r="GW1944" s="778"/>
      <c r="GX1944" s="778"/>
      <c r="GY1944" s="778"/>
      <c r="GZ1944" s="778"/>
      <c r="HA1944" s="778"/>
      <c r="HB1944" s="778"/>
      <c r="HC1944" s="778"/>
      <c r="HD1944" s="778"/>
      <c r="HE1944" s="778"/>
      <c r="HF1944" s="778"/>
      <c r="HG1944" s="778"/>
      <c r="HH1944" s="778"/>
    </row>
    <row r="1945" spans="1:216" s="782" customFormat="1">
      <c r="A1945" s="779"/>
      <c r="B1945" s="780"/>
      <c r="C1945" s="780"/>
      <c r="D1945" s="780"/>
      <c r="E1945" s="780"/>
      <c r="F1945" s="780"/>
      <c r="G1945" s="780"/>
      <c r="H1945" s="780"/>
      <c r="I1945" s="780"/>
      <c r="J1945" s="780"/>
      <c r="K1945" s="780"/>
      <c r="L1945" s="780"/>
      <c r="M1945" s="780"/>
      <c r="N1945" s="780"/>
      <c r="O1945" s="780"/>
      <c r="P1945" s="780"/>
      <c r="Q1945" s="781"/>
      <c r="R1945" s="778"/>
      <c r="S1945" s="778"/>
      <c r="T1945" s="778"/>
      <c r="U1945" s="778"/>
      <c r="V1945" s="778"/>
      <c r="W1945" s="778"/>
      <c r="X1945" s="778"/>
      <c r="Y1945" s="778"/>
      <c r="Z1945" s="778"/>
      <c r="AA1945" s="778"/>
      <c r="AB1945" s="778"/>
      <c r="AC1945" s="778"/>
      <c r="AD1945" s="778"/>
      <c r="AE1945" s="778"/>
      <c r="AF1945" s="778"/>
      <c r="AG1945" s="778"/>
      <c r="AH1945" s="778"/>
      <c r="AI1945" s="778"/>
      <c r="AJ1945" s="778"/>
      <c r="AK1945" s="778"/>
      <c r="AL1945" s="778"/>
      <c r="AM1945" s="778"/>
      <c r="AN1945" s="778"/>
      <c r="AO1945" s="778"/>
      <c r="AP1945" s="778"/>
      <c r="AQ1945" s="778"/>
      <c r="AR1945" s="778"/>
      <c r="AS1945" s="778"/>
      <c r="AT1945" s="778"/>
      <c r="AU1945" s="778"/>
      <c r="AV1945" s="778"/>
      <c r="AW1945" s="778"/>
      <c r="AX1945" s="778"/>
      <c r="AY1945" s="778"/>
      <c r="AZ1945" s="778"/>
      <c r="BA1945" s="778"/>
      <c r="BB1945" s="778"/>
      <c r="BC1945" s="778"/>
      <c r="BD1945" s="778"/>
      <c r="BE1945" s="778"/>
      <c r="BF1945" s="778"/>
      <c r="BG1945" s="778"/>
      <c r="BH1945" s="778"/>
      <c r="BI1945" s="778"/>
      <c r="BJ1945" s="778"/>
      <c r="BK1945" s="778"/>
      <c r="BL1945" s="778"/>
      <c r="BM1945" s="778"/>
      <c r="BN1945" s="778"/>
      <c r="BO1945" s="778"/>
      <c r="BP1945" s="778"/>
      <c r="BQ1945" s="778"/>
      <c r="BR1945" s="778"/>
      <c r="BS1945" s="778"/>
      <c r="BT1945" s="778"/>
      <c r="BU1945" s="778"/>
      <c r="BV1945" s="778"/>
      <c r="BW1945" s="778"/>
      <c r="BX1945" s="778"/>
      <c r="BY1945" s="778"/>
      <c r="BZ1945" s="778"/>
      <c r="CA1945" s="778"/>
      <c r="CB1945" s="778"/>
      <c r="CC1945" s="778"/>
      <c r="CD1945" s="778"/>
      <c r="CE1945" s="778"/>
      <c r="CF1945" s="778"/>
      <c r="CG1945" s="778"/>
      <c r="CH1945" s="778"/>
      <c r="CI1945" s="778"/>
      <c r="CJ1945" s="778"/>
      <c r="CK1945" s="778"/>
      <c r="CL1945" s="778"/>
      <c r="CM1945" s="778"/>
      <c r="CN1945" s="778"/>
      <c r="CO1945" s="778"/>
      <c r="CP1945" s="778"/>
      <c r="CQ1945" s="778"/>
      <c r="CR1945" s="778"/>
      <c r="CS1945" s="778"/>
      <c r="CT1945" s="778"/>
      <c r="CU1945" s="778"/>
      <c r="CV1945" s="778"/>
      <c r="CW1945" s="778"/>
      <c r="CX1945" s="778"/>
      <c r="CY1945" s="778"/>
      <c r="CZ1945" s="778"/>
      <c r="DA1945" s="778"/>
      <c r="DB1945" s="778"/>
      <c r="DC1945" s="778"/>
      <c r="DD1945" s="778"/>
      <c r="DE1945" s="778"/>
      <c r="DF1945" s="778"/>
      <c r="DG1945" s="778"/>
      <c r="DH1945" s="778"/>
      <c r="DI1945" s="778"/>
      <c r="DJ1945" s="778"/>
      <c r="DK1945" s="778"/>
      <c r="DL1945" s="778"/>
      <c r="DM1945" s="778"/>
      <c r="DN1945" s="778"/>
      <c r="DO1945" s="778"/>
      <c r="DP1945" s="778"/>
      <c r="DQ1945" s="778"/>
      <c r="DR1945" s="778"/>
      <c r="DS1945" s="778"/>
      <c r="DT1945" s="778"/>
      <c r="DU1945" s="778"/>
      <c r="DV1945" s="778"/>
      <c r="DW1945" s="778"/>
      <c r="DX1945" s="778"/>
      <c r="DY1945" s="778"/>
      <c r="DZ1945" s="778"/>
      <c r="EA1945" s="778"/>
      <c r="EB1945" s="778"/>
      <c r="EC1945" s="778"/>
      <c r="ED1945" s="778"/>
      <c r="EE1945" s="778"/>
      <c r="EF1945" s="778"/>
      <c r="EG1945" s="778"/>
      <c r="EH1945" s="778"/>
      <c r="EI1945" s="778"/>
      <c r="EJ1945" s="778"/>
      <c r="EK1945" s="778"/>
      <c r="EL1945" s="778"/>
      <c r="EM1945" s="778"/>
      <c r="EN1945" s="778"/>
      <c r="EO1945" s="778"/>
      <c r="EP1945" s="778"/>
      <c r="EQ1945" s="778"/>
      <c r="ER1945" s="778"/>
      <c r="ES1945" s="778"/>
      <c r="ET1945" s="778"/>
      <c r="EU1945" s="778"/>
      <c r="EV1945" s="778"/>
      <c r="EW1945" s="778"/>
      <c r="EX1945" s="778"/>
      <c r="EY1945" s="778"/>
      <c r="EZ1945" s="778"/>
      <c r="FA1945" s="778"/>
      <c r="FB1945" s="778"/>
      <c r="FC1945" s="778"/>
      <c r="FD1945" s="778"/>
      <c r="FE1945" s="778"/>
      <c r="FF1945" s="778"/>
      <c r="FG1945" s="778"/>
      <c r="FH1945" s="778"/>
      <c r="FI1945" s="778"/>
      <c r="FJ1945" s="778"/>
      <c r="FK1945" s="778"/>
      <c r="FL1945" s="778"/>
      <c r="FM1945" s="778"/>
      <c r="FN1945" s="778"/>
      <c r="FO1945" s="778"/>
      <c r="FP1945" s="778"/>
      <c r="FQ1945" s="778"/>
      <c r="FR1945" s="778"/>
      <c r="FS1945" s="778"/>
      <c r="FT1945" s="778"/>
      <c r="FU1945" s="778"/>
      <c r="FV1945" s="778"/>
      <c r="FW1945" s="778"/>
      <c r="FX1945" s="778"/>
      <c r="FY1945" s="778"/>
      <c r="FZ1945" s="778"/>
      <c r="GA1945" s="778"/>
      <c r="GB1945" s="778"/>
      <c r="GC1945" s="778"/>
      <c r="GD1945" s="778"/>
      <c r="GE1945" s="778"/>
      <c r="GF1945" s="778"/>
      <c r="GG1945" s="778"/>
      <c r="GH1945" s="778"/>
      <c r="GI1945" s="778"/>
      <c r="GJ1945" s="778"/>
      <c r="GK1945" s="778"/>
      <c r="GL1945" s="778"/>
      <c r="GM1945" s="778"/>
      <c r="GN1945" s="778"/>
      <c r="GO1945" s="778"/>
      <c r="GP1945" s="778"/>
      <c r="GQ1945" s="778"/>
      <c r="GR1945" s="778"/>
      <c r="GS1945" s="778"/>
      <c r="GT1945" s="778"/>
      <c r="GU1945" s="778"/>
      <c r="GV1945" s="778"/>
      <c r="GW1945" s="778"/>
      <c r="GX1945" s="778"/>
      <c r="GY1945" s="778"/>
      <c r="GZ1945" s="778"/>
      <c r="HA1945" s="778"/>
      <c r="HB1945" s="778"/>
      <c r="HC1945" s="778"/>
      <c r="HD1945" s="778"/>
      <c r="HE1945" s="778"/>
      <c r="HF1945" s="778"/>
      <c r="HG1945" s="778"/>
      <c r="HH1945" s="778"/>
    </row>
    <row r="1946" spans="1:216" s="782" customFormat="1">
      <c r="A1946" s="779"/>
      <c r="B1946" s="780"/>
      <c r="C1946" s="780"/>
      <c r="D1946" s="780"/>
      <c r="E1946" s="780"/>
      <c r="F1946" s="780"/>
      <c r="G1946" s="780"/>
      <c r="H1946" s="780"/>
      <c r="I1946" s="780"/>
      <c r="J1946" s="780"/>
      <c r="K1946" s="780"/>
      <c r="L1946" s="780"/>
      <c r="M1946" s="780"/>
      <c r="N1946" s="780"/>
      <c r="O1946" s="780"/>
      <c r="P1946" s="780"/>
      <c r="Q1946" s="781"/>
      <c r="R1946" s="778"/>
      <c r="S1946" s="778"/>
      <c r="T1946" s="778"/>
      <c r="U1946" s="778"/>
      <c r="V1946" s="778"/>
      <c r="W1946" s="778"/>
      <c r="X1946" s="778"/>
      <c r="Y1946" s="778"/>
      <c r="Z1946" s="778"/>
      <c r="AA1946" s="778"/>
      <c r="AB1946" s="778"/>
      <c r="AC1946" s="778"/>
      <c r="AD1946" s="778"/>
      <c r="AE1946" s="778"/>
      <c r="AF1946" s="778"/>
      <c r="AG1946" s="778"/>
      <c r="AH1946" s="778"/>
      <c r="AI1946" s="778"/>
      <c r="AJ1946" s="778"/>
      <c r="AK1946" s="778"/>
      <c r="AL1946" s="778"/>
      <c r="AM1946" s="778"/>
      <c r="AN1946" s="778"/>
      <c r="AO1946" s="778"/>
      <c r="AP1946" s="778"/>
      <c r="AQ1946" s="778"/>
      <c r="AR1946" s="778"/>
      <c r="AS1946" s="778"/>
      <c r="AT1946" s="778"/>
      <c r="AU1946" s="778"/>
      <c r="AV1946" s="778"/>
      <c r="AW1946" s="778"/>
      <c r="AX1946" s="778"/>
      <c r="AY1946" s="778"/>
      <c r="AZ1946" s="778"/>
      <c r="BA1946" s="778"/>
      <c r="BB1946" s="778"/>
      <c r="BC1946" s="778"/>
      <c r="BD1946" s="778"/>
      <c r="BE1946" s="778"/>
      <c r="BF1946" s="778"/>
      <c r="BG1946" s="778"/>
      <c r="BH1946" s="778"/>
      <c r="BI1946" s="778"/>
      <c r="BJ1946" s="778"/>
      <c r="BK1946" s="778"/>
      <c r="BL1946" s="778"/>
      <c r="BM1946" s="778"/>
      <c r="BN1946" s="778"/>
      <c r="BO1946" s="778"/>
      <c r="BP1946" s="778"/>
      <c r="BQ1946" s="778"/>
      <c r="BR1946" s="778"/>
      <c r="BS1946" s="778"/>
      <c r="BT1946" s="778"/>
      <c r="BU1946" s="778"/>
      <c r="BV1946" s="778"/>
      <c r="BW1946" s="778"/>
      <c r="BX1946" s="778"/>
      <c r="BY1946" s="778"/>
      <c r="BZ1946" s="778"/>
      <c r="CA1946" s="778"/>
      <c r="CB1946" s="778"/>
      <c r="CC1946" s="778"/>
      <c r="CD1946" s="778"/>
      <c r="CE1946" s="778"/>
      <c r="CF1946" s="778"/>
      <c r="CG1946" s="778"/>
      <c r="CH1946" s="778"/>
      <c r="CI1946" s="778"/>
      <c r="CJ1946" s="778"/>
      <c r="CK1946" s="778"/>
      <c r="CL1946" s="778"/>
      <c r="CM1946" s="778"/>
      <c r="CN1946" s="778"/>
      <c r="CO1946" s="778"/>
      <c r="CP1946" s="778"/>
      <c r="CQ1946" s="778"/>
      <c r="CR1946" s="778"/>
      <c r="CS1946" s="778"/>
      <c r="CT1946" s="778"/>
      <c r="CU1946" s="778"/>
      <c r="CV1946" s="778"/>
      <c r="CW1946" s="778"/>
      <c r="CX1946" s="778"/>
      <c r="CY1946" s="778"/>
      <c r="CZ1946" s="778"/>
      <c r="DA1946" s="778"/>
      <c r="DB1946" s="778"/>
      <c r="DC1946" s="778"/>
      <c r="DD1946" s="778"/>
      <c r="DE1946" s="778"/>
      <c r="DF1946" s="778"/>
      <c r="DG1946" s="778"/>
      <c r="DH1946" s="778"/>
      <c r="DI1946" s="778"/>
      <c r="DJ1946" s="778"/>
      <c r="DK1946" s="778"/>
      <c r="DL1946" s="778"/>
      <c r="DM1946" s="778"/>
      <c r="DN1946" s="778"/>
      <c r="DO1946" s="778"/>
      <c r="DP1946" s="778"/>
      <c r="DQ1946" s="778"/>
      <c r="DR1946" s="778"/>
      <c r="DS1946" s="778"/>
      <c r="DT1946" s="778"/>
      <c r="DU1946" s="778"/>
      <c r="DV1946" s="778"/>
      <c r="DW1946" s="778"/>
      <c r="DX1946" s="778"/>
      <c r="DY1946" s="778"/>
      <c r="DZ1946" s="778"/>
      <c r="EA1946" s="778"/>
      <c r="EB1946" s="778"/>
      <c r="EC1946" s="778"/>
      <c r="ED1946" s="778"/>
      <c r="EE1946" s="778"/>
      <c r="EF1946" s="778"/>
      <c r="EG1946" s="778"/>
      <c r="EH1946" s="778"/>
      <c r="EI1946" s="778"/>
      <c r="EJ1946" s="778"/>
      <c r="EK1946" s="778"/>
      <c r="EL1946" s="778"/>
      <c r="EM1946" s="778"/>
      <c r="EN1946" s="778"/>
      <c r="EO1946" s="778"/>
      <c r="EP1946" s="778"/>
      <c r="EQ1946" s="778"/>
      <c r="ER1946" s="778"/>
      <c r="ES1946" s="778"/>
      <c r="ET1946" s="778"/>
      <c r="EU1946" s="778"/>
      <c r="EV1946" s="778"/>
      <c r="EW1946" s="778"/>
      <c r="EX1946" s="778"/>
      <c r="EY1946" s="778"/>
      <c r="EZ1946" s="778"/>
      <c r="FA1946" s="778"/>
      <c r="FB1946" s="778"/>
      <c r="FC1946" s="778"/>
      <c r="FD1946" s="778"/>
      <c r="FE1946" s="778"/>
      <c r="FF1946" s="778"/>
      <c r="FG1946" s="778"/>
      <c r="FH1946" s="778"/>
      <c r="FI1946" s="778"/>
      <c r="FJ1946" s="778"/>
      <c r="FK1946" s="778"/>
      <c r="FL1946" s="778"/>
      <c r="FM1946" s="778"/>
      <c r="FN1946" s="778"/>
      <c r="FO1946" s="778"/>
      <c r="FP1946" s="778"/>
      <c r="FQ1946" s="778"/>
      <c r="FR1946" s="778"/>
      <c r="FS1946" s="778"/>
      <c r="FT1946" s="778"/>
      <c r="FU1946" s="778"/>
      <c r="FV1946" s="778"/>
      <c r="FW1946" s="778"/>
      <c r="FX1946" s="778"/>
      <c r="FY1946" s="778"/>
      <c r="FZ1946" s="778"/>
      <c r="GA1946" s="778"/>
      <c r="GB1946" s="778"/>
      <c r="GC1946" s="778"/>
      <c r="GD1946" s="778"/>
      <c r="GE1946" s="778"/>
      <c r="GF1946" s="778"/>
      <c r="GG1946" s="778"/>
      <c r="GH1946" s="778"/>
      <c r="GI1946" s="778"/>
      <c r="GJ1946" s="778"/>
      <c r="GK1946" s="778"/>
      <c r="GL1946" s="778"/>
      <c r="GM1946" s="778"/>
      <c r="GN1946" s="778"/>
      <c r="GO1946" s="778"/>
      <c r="GP1946" s="778"/>
      <c r="GQ1946" s="778"/>
      <c r="GR1946" s="778"/>
      <c r="GS1946" s="778"/>
      <c r="GT1946" s="778"/>
      <c r="GU1946" s="778"/>
      <c r="GV1946" s="778"/>
      <c r="GW1946" s="778"/>
      <c r="GX1946" s="778"/>
      <c r="GY1946" s="778"/>
      <c r="GZ1946" s="778"/>
      <c r="HA1946" s="778"/>
      <c r="HB1946" s="778"/>
      <c r="HC1946" s="778"/>
      <c r="HD1946" s="778"/>
      <c r="HE1946" s="778"/>
      <c r="HF1946" s="778"/>
      <c r="HG1946" s="778"/>
      <c r="HH1946" s="778"/>
    </row>
    <row r="1947" spans="1:216" s="782" customFormat="1">
      <c r="A1947" s="779"/>
      <c r="B1947" s="780"/>
      <c r="C1947" s="780"/>
      <c r="D1947" s="780"/>
      <c r="E1947" s="780"/>
      <c r="F1947" s="780"/>
      <c r="G1947" s="780"/>
      <c r="H1947" s="780"/>
      <c r="I1947" s="780"/>
      <c r="J1947" s="780"/>
      <c r="K1947" s="780"/>
      <c r="L1947" s="780"/>
      <c r="M1947" s="780"/>
      <c r="N1947" s="780"/>
      <c r="O1947" s="780"/>
      <c r="P1947" s="780"/>
      <c r="Q1947" s="781"/>
      <c r="R1947" s="778"/>
      <c r="S1947" s="778"/>
      <c r="T1947" s="778"/>
      <c r="U1947" s="778"/>
      <c r="V1947" s="778"/>
      <c r="W1947" s="778"/>
      <c r="X1947" s="778"/>
      <c r="Y1947" s="778"/>
      <c r="Z1947" s="778"/>
      <c r="AA1947" s="778"/>
      <c r="AB1947" s="778"/>
      <c r="AC1947" s="778"/>
      <c r="AD1947" s="778"/>
      <c r="AE1947" s="778"/>
      <c r="AF1947" s="778"/>
      <c r="AG1947" s="778"/>
      <c r="AH1947" s="778"/>
      <c r="AI1947" s="778"/>
      <c r="AJ1947" s="778"/>
      <c r="AK1947" s="778"/>
      <c r="AL1947" s="778"/>
      <c r="AM1947" s="778"/>
      <c r="AN1947" s="778"/>
      <c r="AO1947" s="778"/>
      <c r="AP1947" s="778"/>
      <c r="AQ1947" s="778"/>
      <c r="AR1947" s="778"/>
      <c r="AS1947" s="778"/>
      <c r="AT1947" s="778"/>
      <c r="AU1947" s="778"/>
      <c r="AV1947" s="778"/>
      <c r="AW1947" s="778"/>
      <c r="AX1947" s="778"/>
      <c r="AY1947" s="778"/>
      <c r="AZ1947" s="778"/>
      <c r="BA1947" s="778"/>
      <c r="BB1947" s="778"/>
      <c r="BC1947" s="778"/>
      <c r="BD1947" s="778"/>
      <c r="BE1947" s="778"/>
      <c r="BF1947" s="778"/>
      <c r="BG1947" s="778"/>
      <c r="BH1947" s="778"/>
      <c r="BI1947" s="778"/>
      <c r="BJ1947" s="778"/>
      <c r="BK1947" s="778"/>
      <c r="BL1947" s="778"/>
      <c r="BM1947" s="778"/>
      <c r="BN1947" s="778"/>
      <c r="BO1947" s="778"/>
      <c r="BP1947" s="778"/>
      <c r="BQ1947" s="778"/>
      <c r="BR1947" s="778"/>
      <c r="BS1947" s="778"/>
      <c r="BT1947" s="778"/>
      <c r="BU1947" s="778"/>
      <c r="BV1947" s="778"/>
      <c r="BW1947" s="778"/>
      <c r="BX1947" s="778"/>
      <c r="BY1947" s="778"/>
      <c r="BZ1947" s="778"/>
      <c r="CA1947" s="778"/>
      <c r="CB1947" s="778"/>
      <c r="CC1947" s="778"/>
      <c r="CD1947" s="778"/>
      <c r="CE1947" s="778"/>
      <c r="CF1947" s="778"/>
      <c r="CG1947" s="778"/>
      <c r="CH1947" s="778"/>
      <c r="CI1947" s="778"/>
      <c r="CJ1947" s="778"/>
      <c r="CK1947" s="778"/>
      <c r="CL1947" s="778"/>
      <c r="CM1947" s="778"/>
      <c r="CN1947" s="778"/>
      <c r="CO1947" s="778"/>
      <c r="CP1947" s="778"/>
      <c r="CQ1947" s="778"/>
      <c r="CR1947" s="778"/>
      <c r="CS1947" s="778"/>
      <c r="CT1947" s="778"/>
      <c r="CU1947" s="778"/>
      <c r="CV1947" s="778"/>
      <c r="CW1947" s="778"/>
      <c r="CX1947" s="778"/>
      <c r="CY1947" s="778"/>
      <c r="CZ1947" s="778"/>
      <c r="DA1947" s="778"/>
      <c r="DB1947" s="778"/>
      <c r="DC1947" s="778"/>
      <c r="DD1947" s="778"/>
      <c r="DE1947" s="778"/>
      <c r="DF1947" s="778"/>
      <c r="DG1947" s="778"/>
      <c r="DH1947" s="778"/>
      <c r="DI1947" s="778"/>
      <c r="DJ1947" s="778"/>
      <c r="DK1947" s="778"/>
      <c r="DL1947" s="778"/>
      <c r="DM1947" s="778"/>
      <c r="DN1947" s="778"/>
      <c r="DO1947" s="778"/>
      <c r="DP1947" s="778"/>
      <c r="DQ1947" s="778"/>
      <c r="DR1947" s="778"/>
      <c r="DS1947" s="778"/>
      <c r="DT1947" s="778"/>
      <c r="DU1947" s="778"/>
      <c r="DV1947" s="778"/>
      <c r="DW1947" s="778"/>
      <c r="DX1947" s="778"/>
      <c r="DY1947" s="778"/>
      <c r="DZ1947" s="778"/>
      <c r="EA1947" s="778"/>
      <c r="EB1947" s="778"/>
      <c r="EC1947" s="778"/>
      <c r="ED1947" s="778"/>
      <c r="EE1947" s="778"/>
      <c r="EF1947" s="778"/>
      <c r="EG1947" s="778"/>
      <c r="EH1947" s="778"/>
      <c r="EI1947" s="778"/>
      <c r="EJ1947" s="778"/>
      <c r="EK1947" s="778"/>
      <c r="EL1947" s="778"/>
      <c r="EM1947" s="778"/>
      <c r="EN1947" s="778"/>
      <c r="EO1947" s="778"/>
      <c r="EP1947" s="778"/>
      <c r="EQ1947" s="778"/>
      <c r="ER1947" s="778"/>
      <c r="ES1947" s="778"/>
      <c r="ET1947" s="778"/>
      <c r="EU1947" s="778"/>
      <c r="EV1947" s="778"/>
      <c r="EW1947" s="778"/>
      <c r="EX1947" s="778"/>
      <c r="EY1947" s="778"/>
      <c r="EZ1947" s="778"/>
      <c r="FA1947" s="778"/>
      <c r="FB1947" s="778"/>
      <c r="FC1947" s="778"/>
      <c r="FD1947" s="778"/>
      <c r="FE1947" s="778"/>
      <c r="FF1947" s="778"/>
      <c r="FG1947" s="778"/>
      <c r="FH1947" s="778"/>
      <c r="FI1947" s="778"/>
      <c r="FJ1947" s="778"/>
      <c r="FK1947" s="778"/>
      <c r="FL1947" s="778"/>
      <c r="FM1947" s="778"/>
      <c r="FN1947" s="778"/>
      <c r="FO1947" s="778"/>
      <c r="FP1947" s="778"/>
      <c r="FQ1947" s="778"/>
      <c r="FR1947" s="778"/>
      <c r="FS1947" s="778"/>
      <c r="FT1947" s="778"/>
      <c r="FU1947" s="778"/>
      <c r="FV1947" s="778"/>
      <c r="FW1947" s="778"/>
      <c r="FX1947" s="778"/>
      <c r="FY1947" s="778"/>
      <c r="FZ1947" s="778"/>
      <c r="GA1947" s="778"/>
      <c r="GB1947" s="778"/>
      <c r="GC1947" s="778"/>
      <c r="GD1947" s="778"/>
      <c r="GE1947" s="778"/>
      <c r="GF1947" s="778"/>
      <c r="GG1947" s="778"/>
      <c r="GH1947" s="778"/>
      <c r="GI1947" s="778"/>
      <c r="GJ1947" s="778"/>
      <c r="GK1947" s="778"/>
      <c r="GL1947" s="778"/>
      <c r="GM1947" s="778"/>
      <c r="GN1947" s="778"/>
      <c r="GO1947" s="778"/>
      <c r="GP1947" s="778"/>
      <c r="GQ1947" s="778"/>
      <c r="GR1947" s="778"/>
      <c r="GS1947" s="778"/>
      <c r="GT1947" s="778"/>
      <c r="GU1947" s="778"/>
      <c r="GV1947" s="778"/>
      <c r="GW1947" s="778"/>
      <c r="GX1947" s="778"/>
      <c r="GY1947" s="778"/>
      <c r="GZ1947" s="778"/>
      <c r="HA1947" s="778"/>
      <c r="HB1947" s="778"/>
      <c r="HC1947" s="778"/>
      <c r="HD1947" s="778"/>
      <c r="HE1947" s="778"/>
      <c r="HF1947" s="778"/>
      <c r="HG1947" s="778"/>
      <c r="HH1947" s="778"/>
    </row>
    <row r="1948" spans="1:216" s="782" customFormat="1">
      <c r="A1948" s="779"/>
      <c r="B1948" s="780"/>
      <c r="C1948" s="780"/>
      <c r="D1948" s="780"/>
      <c r="E1948" s="780"/>
      <c r="F1948" s="780"/>
      <c r="G1948" s="780"/>
      <c r="H1948" s="780"/>
      <c r="I1948" s="780"/>
      <c r="J1948" s="780"/>
      <c r="K1948" s="780"/>
      <c r="L1948" s="780"/>
      <c r="M1948" s="780"/>
      <c r="N1948" s="780"/>
      <c r="O1948" s="780"/>
      <c r="P1948" s="780"/>
      <c r="Q1948" s="781"/>
      <c r="R1948" s="778"/>
      <c r="S1948" s="778"/>
      <c r="T1948" s="778"/>
      <c r="U1948" s="778"/>
      <c r="V1948" s="778"/>
      <c r="W1948" s="778"/>
      <c r="X1948" s="778"/>
      <c r="Y1948" s="778"/>
      <c r="Z1948" s="778"/>
      <c r="AA1948" s="778"/>
      <c r="AB1948" s="778"/>
      <c r="AC1948" s="778"/>
      <c r="AD1948" s="778"/>
      <c r="AE1948" s="778"/>
      <c r="AF1948" s="778"/>
      <c r="AG1948" s="778"/>
      <c r="AH1948" s="778"/>
      <c r="AI1948" s="778"/>
      <c r="AJ1948" s="778"/>
      <c r="AK1948" s="778"/>
      <c r="AL1948" s="778"/>
      <c r="AM1948" s="778"/>
      <c r="AN1948" s="778"/>
      <c r="AO1948" s="778"/>
      <c r="AP1948" s="778"/>
      <c r="AQ1948" s="778"/>
      <c r="AR1948" s="778"/>
      <c r="AS1948" s="778"/>
      <c r="AT1948" s="778"/>
      <c r="AU1948" s="778"/>
      <c r="AV1948" s="778"/>
      <c r="AW1948" s="778"/>
      <c r="AX1948" s="778"/>
      <c r="AY1948" s="778"/>
      <c r="AZ1948" s="778"/>
      <c r="BA1948" s="778"/>
      <c r="BB1948" s="778"/>
      <c r="BC1948" s="778"/>
      <c r="BD1948" s="778"/>
      <c r="BE1948" s="778"/>
      <c r="BF1948" s="778"/>
      <c r="BG1948" s="778"/>
      <c r="BH1948" s="778"/>
      <c r="BI1948" s="778"/>
      <c r="BJ1948" s="778"/>
      <c r="BK1948" s="778"/>
      <c r="BL1948" s="778"/>
      <c r="BM1948" s="778"/>
      <c r="BN1948" s="778"/>
      <c r="BO1948" s="778"/>
      <c r="BP1948" s="778"/>
      <c r="BQ1948" s="778"/>
      <c r="BR1948" s="778"/>
      <c r="BS1948" s="778"/>
      <c r="BT1948" s="778"/>
      <c r="BU1948" s="778"/>
      <c r="BV1948" s="778"/>
      <c r="BW1948" s="778"/>
      <c r="BX1948" s="778"/>
      <c r="BY1948" s="778"/>
      <c r="BZ1948" s="778"/>
      <c r="CA1948" s="778"/>
      <c r="CB1948" s="778"/>
      <c r="CC1948" s="778"/>
      <c r="CD1948" s="778"/>
      <c r="CE1948" s="778"/>
      <c r="CF1948" s="778"/>
      <c r="CG1948" s="778"/>
      <c r="CH1948" s="778"/>
      <c r="CI1948" s="778"/>
      <c r="CJ1948" s="778"/>
      <c r="CK1948" s="778"/>
      <c r="CL1948" s="778"/>
      <c r="CM1948" s="778"/>
      <c r="CN1948" s="778"/>
      <c r="CO1948" s="778"/>
      <c r="CP1948" s="778"/>
      <c r="CQ1948" s="778"/>
      <c r="CR1948" s="778"/>
      <c r="CS1948" s="778"/>
      <c r="CT1948" s="778"/>
      <c r="CU1948" s="778"/>
      <c r="CV1948" s="778"/>
      <c r="CW1948" s="778"/>
      <c r="CX1948" s="778"/>
      <c r="CY1948" s="778"/>
      <c r="CZ1948" s="778"/>
      <c r="DA1948" s="778"/>
      <c r="DB1948" s="778"/>
      <c r="DC1948" s="778"/>
      <c r="DD1948" s="778"/>
      <c r="DE1948" s="778"/>
      <c r="DF1948" s="778"/>
      <c r="DG1948" s="778"/>
      <c r="DH1948" s="778"/>
      <c r="DI1948" s="778"/>
      <c r="DJ1948" s="778"/>
      <c r="DK1948" s="778"/>
      <c r="DL1948" s="778"/>
      <c r="DM1948" s="778"/>
      <c r="DN1948" s="778"/>
      <c r="DO1948" s="778"/>
      <c r="DP1948" s="778"/>
      <c r="DQ1948" s="778"/>
      <c r="DR1948" s="778"/>
      <c r="DS1948" s="778"/>
      <c r="DT1948" s="778"/>
      <c r="DU1948" s="778"/>
      <c r="DV1948" s="778"/>
      <c r="DW1948" s="778"/>
      <c r="DX1948" s="778"/>
      <c r="DY1948" s="778"/>
      <c r="DZ1948" s="778"/>
      <c r="EA1948" s="778"/>
      <c r="EB1948" s="778"/>
      <c r="EC1948" s="778"/>
      <c r="ED1948" s="778"/>
      <c r="EE1948" s="778"/>
      <c r="EF1948" s="778"/>
      <c r="EG1948" s="778"/>
      <c r="EH1948" s="778"/>
      <c r="EI1948" s="778"/>
      <c r="EJ1948" s="778"/>
      <c r="EK1948" s="778"/>
      <c r="EL1948" s="778"/>
      <c r="EM1948" s="778"/>
      <c r="EN1948" s="778"/>
      <c r="EO1948" s="778"/>
      <c r="EP1948" s="778"/>
      <c r="EQ1948" s="778"/>
      <c r="ER1948" s="778"/>
      <c r="ES1948" s="778"/>
      <c r="ET1948" s="778"/>
      <c r="EU1948" s="778"/>
      <c r="EV1948" s="778"/>
      <c r="EW1948" s="778"/>
      <c r="EX1948" s="778"/>
      <c r="EY1948" s="778"/>
      <c r="EZ1948" s="778"/>
      <c r="FA1948" s="778"/>
      <c r="FB1948" s="778"/>
      <c r="FC1948" s="778"/>
      <c r="FD1948" s="778"/>
      <c r="FE1948" s="778"/>
      <c r="FF1948" s="778"/>
      <c r="FG1948" s="778"/>
      <c r="FH1948" s="778"/>
      <c r="FI1948" s="778"/>
      <c r="FJ1948" s="778"/>
      <c r="FK1948" s="778"/>
      <c r="FL1948" s="778"/>
      <c r="FM1948" s="778"/>
      <c r="FN1948" s="778"/>
      <c r="FO1948" s="778"/>
      <c r="FP1948" s="778"/>
      <c r="FQ1948" s="778"/>
      <c r="FR1948" s="778"/>
      <c r="FS1948" s="778"/>
      <c r="FT1948" s="778"/>
      <c r="FU1948" s="778"/>
      <c r="FV1948" s="778"/>
      <c r="FW1948" s="778"/>
      <c r="FX1948" s="778"/>
      <c r="FY1948" s="778"/>
      <c r="FZ1948" s="778"/>
      <c r="GA1948" s="778"/>
      <c r="GB1948" s="778"/>
      <c r="GC1948" s="778"/>
      <c r="GD1948" s="778"/>
      <c r="GE1948" s="778"/>
      <c r="GF1948" s="778"/>
      <c r="GG1948" s="778"/>
      <c r="GH1948" s="778"/>
      <c r="GI1948" s="778"/>
      <c r="GJ1948" s="778"/>
      <c r="GK1948" s="778"/>
      <c r="GL1948" s="778"/>
      <c r="GM1948" s="778"/>
      <c r="GN1948" s="778"/>
      <c r="GO1948" s="778"/>
      <c r="GP1948" s="778"/>
      <c r="GQ1948" s="778"/>
      <c r="GR1948" s="778"/>
      <c r="GS1948" s="778"/>
      <c r="GT1948" s="778"/>
      <c r="GU1948" s="778"/>
      <c r="GV1948" s="778"/>
      <c r="GW1948" s="778"/>
      <c r="GX1948" s="778"/>
      <c r="GY1948" s="778"/>
      <c r="GZ1948" s="778"/>
      <c r="HA1948" s="778"/>
      <c r="HB1948" s="778"/>
      <c r="HC1948" s="778"/>
      <c r="HD1948" s="778"/>
      <c r="HE1948" s="778"/>
      <c r="HF1948" s="778"/>
      <c r="HG1948" s="778"/>
      <c r="HH1948" s="778"/>
    </row>
    <row r="1949" spans="1:216" s="782" customFormat="1">
      <c r="A1949" s="779"/>
      <c r="B1949" s="780"/>
      <c r="C1949" s="780"/>
      <c r="D1949" s="780"/>
      <c r="E1949" s="780"/>
      <c r="F1949" s="780"/>
      <c r="G1949" s="780"/>
      <c r="H1949" s="780"/>
      <c r="I1949" s="780"/>
      <c r="J1949" s="780"/>
      <c r="K1949" s="780"/>
      <c r="L1949" s="780"/>
      <c r="M1949" s="780"/>
      <c r="N1949" s="780"/>
      <c r="O1949" s="780"/>
      <c r="P1949" s="780"/>
      <c r="Q1949" s="781"/>
      <c r="R1949" s="778"/>
      <c r="S1949" s="778"/>
      <c r="T1949" s="778"/>
      <c r="U1949" s="778"/>
      <c r="V1949" s="778"/>
      <c r="W1949" s="778"/>
      <c r="X1949" s="778"/>
      <c r="Y1949" s="778"/>
      <c r="Z1949" s="778"/>
      <c r="AA1949" s="778"/>
      <c r="AB1949" s="778"/>
      <c r="AC1949" s="778"/>
      <c r="AD1949" s="778"/>
      <c r="AE1949" s="778"/>
      <c r="AF1949" s="778"/>
      <c r="AG1949" s="778"/>
      <c r="AH1949" s="778"/>
      <c r="AI1949" s="778"/>
      <c r="AJ1949" s="778"/>
      <c r="AK1949" s="778"/>
      <c r="AL1949" s="778"/>
      <c r="AM1949" s="778"/>
      <c r="AN1949" s="778"/>
      <c r="AO1949" s="778"/>
      <c r="AP1949" s="778"/>
      <c r="AQ1949" s="778"/>
      <c r="AR1949" s="778"/>
      <c r="AS1949" s="778"/>
      <c r="AT1949" s="778"/>
      <c r="AU1949" s="778"/>
      <c r="AV1949" s="778"/>
      <c r="AW1949" s="778"/>
      <c r="AX1949" s="778"/>
      <c r="AY1949" s="778"/>
      <c r="AZ1949" s="778"/>
      <c r="BA1949" s="778"/>
      <c r="BB1949" s="778"/>
      <c r="BC1949" s="778"/>
      <c r="BD1949" s="778"/>
      <c r="BE1949" s="778"/>
      <c r="BF1949" s="778"/>
      <c r="BG1949" s="778"/>
      <c r="BH1949" s="778"/>
      <c r="BI1949" s="778"/>
      <c r="BJ1949" s="778"/>
      <c r="BK1949" s="778"/>
      <c r="BL1949" s="778"/>
      <c r="BM1949" s="778"/>
      <c r="BN1949" s="778"/>
      <c r="BO1949" s="778"/>
      <c r="BP1949" s="778"/>
      <c r="BQ1949" s="778"/>
      <c r="BR1949" s="778"/>
      <c r="BS1949" s="778"/>
      <c r="BT1949" s="778"/>
      <c r="BU1949" s="778"/>
      <c r="BV1949" s="778"/>
      <c r="BW1949" s="778"/>
      <c r="BX1949" s="778"/>
      <c r="BY1949" s="778"/>
      <c r="BZ1949" s="778"/>
      <c r="CA1949" s="778"/>
      <c r="CB1949" s="778"/>
      <c r="CC1949" s="778"/>
      <c r="CD1949" s="778"/>
      <c r="CE1949" s="778"/>
      <c r="CF1949" s="778"/>
      <c r="CG1949" s="778"/>
      <c r="CH1949" s="778"/>
      <c r="CI1949" s="778"/>
      <c r="CJ1949" s="778"/>
      <c r="CK1949" s="778"/>
      <c r="CL1949" s="778"/>
      <c r="CM1949" s="778"/>
      <c r="CN1949" s="778"/>
      <c r="CO1949" s="778"/>
      <c r="CP1949" s="778"/>
      <c r="CQ1949" s="778"/>
      <c r="CR1949" s="778"/>
      <c r="CS1949" s="778"/>
      <c r="CT1949" s="778"/>
      <c r="CU1949" s="778"/>
      <c r="CV1949" s="778"/>
      <c r="CW1949" s="778"/>
      <c r="CX1949" s="778"/>
      <c r="CY1949" s="778"/>
      <c r="CZ1949" s="778"/>
      <c r="DA1949" s="778"/>
      <c r="DB1949" s="778"/>
      <c r="DC1949" s="778"/>
      <c r="DD1949" s="778"/>
      <c r="DE1949" s="778"/>
      <c r="DF1949" s="778"/>
      <c r="DG1949" s="778"/>
      <c r="DH1949" s="778"/>
      <c r="DI1949" s="778"/>
      <c r="DJ1949" s="778"/>
      <c r="DK1949" s="778"/>
      <c r="DL1949" s="778"/>
      <c r="DM1949" s="778"/>
      <c r="DN1949" s="778"/>
      <c r="DO1949" s="778"/>
      <c r="DP1949" s="778"/>
      <c r="DQ1949" s="778"/>
      <c r="DR1949" s="778"/>
      <c r="DS1949" s="778"/>
      <c r="DT1949" s="778"/>
      <c r="DU1949" s="778"/>
      <c r="DV1949" s="778"/>
      <c r="DW1949" s="778"/>
      <c r="DX1949" s="778"/>
      <c r="DY1949" s="778"/>
      <c r="DZ1949" s="778"/>
      <c r="EA1949" s="778"/>
      <c r="EB1949" s="778"/>
      <c r="EC1949" s="778"/>
      <c r="ED1949" s="778"/>
      <c r="EE1949" s="778"/>
      <c r="EF1949" s="778"/>
      <c r="EG1949" s="778"/>
      <c r="EH1949" s="778"/>
      <c r="EI1949" s="778"/>
      <c r="EJ1949" s="778"/>
      <c r="EK1949" s="778"/>
      <c r="EL1949" s="778"/>
      <c r="EM1949" s="778"/>
      <c r="EN1949" s="778"/>
      <c r="EO1949" s="778"/>
      <c r="EP1949" s="778"/>
      <c r="EQ1949" s="778"/>
      <c r="ER1949" s="778"/>
      <c r="ES1949" s="778"/>
      <c r="ET1949" s="778"/>
      <c r="EU1949" s="778"/>
      <c r="EV1949" s="778"/>
      <c r="EW1949" s="778"/>
      <c r="EX1949" s="778"/>
      <c r="EY1949" s="778"/>
      <c r="EZ1949" s="778"/>
      <c r="FA1949" s="778"/>
      <c r="FB1949" s="778"/>
      <c r="FC1949" s="778"/>
      <c r="FD1949" s="778"/>
      <c r="FE1949" s="778"/>
      <c r="FF1949" s="778"/>
      <c r="FG1949" s="778"/>
      <c r="FH1949" s="778"/>
      <c r="FI1949" s="778"/>
      <c r="FJ1949" s="778"/>
      <c r="FK1949" s="778"/>
      <c r="FL1949" s="778"/>
      <c r="FM1949" s="778"/>
      <c r="FN1949" s="778"/>
      <c r="FO1949" s="778"/>
      <c r="FP1949" s="778"/>
      <c r="FQ1949" s="778"/>
      <c r="FR1949" s="778"/>
      <c r="FS1949" s="778"/>
      <c r="FT1949" s="778"/>
      <c r="FU1949" s="778"/>
      <c r="FV1949" s="778"/>
      <c r="FW1949" s="778"/>
      <c r="FX1949" s="778"/>
      <c r="FY1949" s="778"/>
      <c r="FZ1949" s="778"/>
      <c r="GA1949" s="778"/>
      <c r="GB1949" s="778"/>
      <c r="GC1949" s="778"/>
      <c r="GD1949" s="778"/>
      <c r="GE1949" s="778"/>
      <c r="GF1949" s="778"/>
      <c r="GG1949" s="778"/>
      <c r="GH1949" s="778"/>
      <c r="GI1949" s="778"/>
      <c r="GJ1949" s="778"/>
      <c r="GK1949" s="778"/>
      <c r="GL1949" s="778"/>
      <c r="GM1949" s="778"/>
      <c r="GN1949" s="778"/>
      <c r="GO1949" s="778"/>
      <c r="GP1949" s="778"/>
      <c r="GQ1949" s="778"/>
      <c r="GR1949" s="778"/>
      <c r="GS1949" s="778"/>
      <c r="GT1949" s="778"/>
      <c r="GU1949" s="778"/>
      <c r="GV1949" s="778"/>
      <c r="GW1949" s="778"/>
      <c r="GX1949" s="778"/>
      <c r="GY1949" s="778"/>
      <c r="GZ1949" s="778"/>
      <c r="HA1949" s="778"/>
      <c r="HB1949" s="778"/>
      <c r="HC1949" s="778"/>
      <c r="HD1949" s="778"/>
      <c r="HE1949" s="778"/>
      <c r="HF1949" s="778"/>
      <c r="HG1949" s="778"/>
      <c r="HH1949" s="778"/>
    </row>
    <row r="1950" spans="1:216" s="782" customFormat="1">
      <c r="A1950" s="779"/>
      <c r="B1950" s="780"/>
      <c r="C1950" s="780"/>
      <c r="D1950" s="780"/>
      <c r="E1950" s="780"/>
      <c r="F1950" s="780"/>
      <c r="G1950" s="780"/>
      <c r="H1950" s="780"/>
      <c r="I1950" s="780"/>
      <c r="J1950" s="780"/>
      <c r="K1950" s="780"/>
      <c r="L1950" s="780"/>
      <c r="M1950" s="780"/>
      <c r="N1950" s="780"/>
      <c r="O1950" s="780"/>
      <c r="P1950" s="780"/>
      <c r="Q1950" s="781"/>
      <c r="R1950" s="778"/>
      <c r="S1950" s="778"/>
      <c r="T1950" s="778"/>
      <c r="U1950" s="778"/>
      <c r="V1950" s="778"/>
      <c r="W1950" s="778"/>
      <c r="X1950" s="778"/>
      <c r="Y1950" s="778"/>
      <c r="Z1950" s="778"/>
      <c r="AA1950" s="778"/>
      <c r="AB1950" s="778"/>
      <c r="AC1950" s="778"/>
      <c r="AD1950" s="778"/>
      <c r="AE1950" s="778"/>
      <c r="AF1950" s="778"/>
      <c r="AG1950" s="778"/>
      <c r="AH1950" s="778"/>
      <c r="AI1950" s="778"/>
      <c r="AJ1950" s="778"/>
      <c r="AK1950" s="778"/>
      <c r="AL1950" s="778"/>
      <c r="AM1950" s="778"/>
      <c r="AN1950" s="778"/>
      <c r="AO1950" s="778"/>
      <c r="AP1950" s="778"/>
      <c r="AQ1950" s="778"/>
      <c r="AR1950" s="778"/>
      <c r="AS1950" s="778"/>
      <c r="AT1950" s="778"/>
      <c r="AU1950" s="778"/>
      <c r="AV1950" s="778"/>
      <c r="AW1950" s="778"/>
      <c r="AX1950" s="778"/>
      <c r="AY1950" s="778"/>
      <c r="AZ1950" s="778"/>
      <c r="BA1950" s="778"/>
      <c r="BB1950" s="778"/>
      <c r="BC1950" s="778"/>
      <c r="BD1950" s="778"/>
      <c r="BE1950" s="778"/>
      <c r="BF1950" s="778"/>
      <c r="BG1950" s="778"/>
      <c r="BH1950" s="778"/>
      <c r="BI1950" s="778"/>
      <c r="BJ1950" s="778"/>
      <c r="BK1950" s="778"/>
      <c r="BL1950" s="778"/>
      <c r="BM1950" s="778"/>
      <c r="BN1950" s="778"/>
      <c r="BO1950" s="778"/>
      <c r="BP1950" s="778"/>
      <c r="BQ1950" s="778"/>
      <c r="BR1950" s="778"/>
      <c r="BS1950" s="778"/>
      <c r="BT1950" s="778"/>
      <c r="BU1950" s="778"/>
      <c r="BV1950" s="778"/>
      <c r="BW1950" s="778"/>
      <c r="BX1950" s="778"/>
      <c r="BY1950" s="778"/>
      <c r="BZ1950" s="778"/>
      <c r="CA1950" s="778"/>
      <c r="CB1950" s="778"/>
      <c r="CC1950" s="778"/>
      <c r="CD1950" s="778"/>
      <c r="CE1950" s="778"/>
      <c r="CF1950" s="778"/>
      <c r="CG1950" s="778"/>
      <c r="CH1950" s="778"/>
      <c r="CI1950" s="778"/>
      <c r="CJ1950" s="778"/>
      <c r="CK1950" s="778"/>
      <c r="CL1950" s="778"/>
      <c r="CM1950" s="778"/>
      <c r="CN1950" s="778"/>
      <c r="CO1950" s="778"/>
      <c r="CP1950" s="778"/>
      <c r="CQ1950" s="778"/>
      <c r="CR1950" s="778"/>
      <c r="CS1950" s="778"/>
      <c r="CT1950" s="778"/>
      <c r="CU1950" s="778"/>
      <c r="CV1950" s="778"/>
      <c r="CW1950" s="778"/>
      <c r="CX1950" s="778"/>
      <c r="CY1950" s="778"/>
      <c r="CZ1950" s="778"/>
      <c r="DA1950" s="778"/>
      <c r="DB1950" s="778"/>
      <c r="DC1950" s="778"/>
      <c r="DD1950" s="778"/>
      <c r="DE1950" s="778"/>
      <c r="DF1950" s="778"/>
      <c r="DG1950" s="778"/>
      <c r="DH1950" s="778"/>
      <c r="DI1950" s="778"/>
      <c r="DJ1950" s="778"/>
      <c r="DK1950" s="778"/>
      <c r="DL1950" s="778"/>
      <c r="DM1950" s="778"/>
      <c r="DN1950" s="778"/>
      <c r="DO1950" s="778"/>
      <c r="DP1950" s="778"/>
      <c r="DQ1950" s="778"/>
      <c r="DR1950" s="778"/>
      <c r="DS1950" s="778"/>
      <c r="DT1950" s="778"/>
      <c r="DU1950" s="778"/>
      <c r="DV1950" s="778"/>
      <c r="DW1950" s="778"/>
      <c r="DX1950" s="778"/>
      <c r="DY1950" s="778"/>
      <c r="DZ1950" s="778"/>
      <c r="EA1950" s="778"/>
      <c r="EB1950" s="778"/>
      <c r="EC1950" s="778"/>
      <c r="ED1950" s="778"/>
      <c r="EE1950" s="778"/>
      <c r="EF1950" s="778"/>
      <c r="EG1950" s="778"/>
      <c r="EH1950" s="778"/>
      <c r="EI1950" s="778"/>
      <c r="EJ1950" s="778"/>
      <c r="EK1950" s="778"/>
      <c r="EL1950" s="778"/>
      <c r="EM1950" s="778"/>
      <c r="EN1950" s="778"/>
      <c r="EO1950" s="778"/>
      <c r="EP1950" s="778"/>
      <c r="EQ1950" s="778"/>
      <c r="ER1950" s="778"/>
      <c r="ES1950" s="778"/>
      <c r="ET1950" s="778"/>
      <c r="EU1950" s="778"/>
      <c r="EV1950" s="778"/>
      <c r="EW1950" s="778"/>
      <c r="EX1950" s="778"/>
      <c r="EY1950" s="778"/>
      <c r="EZ1950" s="778"/>
      <c r="FA1950" s="778"/>
      <c r="FB1950" s="778"/>
      <c r="FC1950" s="778"/>
      <c r="FD1950" s="778"/>
      <c r="FE1950" s="778"/>
      <c r="FF1950" s="778"/>
      <c r="FG1950" s="778"/>
      <c r="FH1950" s="778"/>
      <c r="FI1950" s="778"/>
      <c r="FJ1950" s="778"/>
      <c r="FK1950" s="778"/>
      <c r="FL1950" s="778"/>
      <c r="FM1950" s="778"/>
      <c r="FN1950" s="778"/>
      <c r="FO1950" s="778"/>
      <c r="FP1950" s="778"/>
      <c r="FQ1950" s="778"/>
      <c r="FR1950" s="778"/>
      <c r="FS1950" s="778"/>
      <c r="FT1950" s="778"/>
      <c r="FU1950" s="778"/>
      <c r="FV1950" s="778"/>
      <c r="FW1950" s="778"/>
      <c r="FX1950" s="778"/>
      <c r="FY1950" s="778"/>
      <c r="FZ1950" s="778"/>
      <c r="GA1950" s="778"/>
      <c r="GB1950" s="778"/>
      <c r="GC1950" s="778"/>
      <c r="GD1950" s="778"/>
      <c r="GE1950" s="778"/>
      <c r="GF1950" s="778"/>
      <c r="GG1950" s="778"/>
      <c r="GH1950" s="778"/>
      <c r="GI1950" s="778"/>
      <c r="GJ1950" s="778"/>
      <c r="GK1950" s="778"/>
      <c r="GL1950" s="778"/>
      <c r="GM1950" s="778"/>
      <c r="GN1950" s="778"/>
      <c r="GO1950" s="778"/>
      <c r="GP1950" s="778"/>
      <c r="GQ1950" s="778"/>
      <c r="GR1950" s="778"/>
      <c r="GS1950" s="778"/>
      <c r="GT1950" s="778"/>
      <c r="GU1950" s="778"/>
      <c r="GV1950" s="778"/>
      <c r="GW1950" s="778"/>
      <c r="GX1950" s="778"/>
      <c r="GY1950" s="778"/>
      <c r="GZ1950" s="778"/>
      <c r="HA1950" s="778"/>
      <c r="HB1950" s="778"/>
      <c r="HC1950" s="778"/>
      <c r="HD1950" s="778"/>
      <c r="HE1950" s="778"/>
      <c r="HF1950" s="778"/>
      <c r="HG1950" s="778"/>
      <c r="HH1950" s="778"/>
    </row>
    <row r="1951" spans="1:216" s="782" customFormat="1">
      <c r="A1951" s="779"/>
      <c r="B1951" s="780"/>
      <c r="C1951" s="780"/>
      <c r="D1951" s="780"/>
      <c r="E1951" s="780"/>
      <c r="F1951" s="780"/>
      <c r="G1951" s="780"/>
      <c r="H1951" s="780"/>
      <c r="I1951" s="780"/>
      <c r="J1951" s="780"/>
      <c r="K1951" s="780"/>
      <c r="L1951" s="780"/>
      <c r="M1951" s="780"/>
      <c r="N1951" s="780"/>
      <c r="O1951" s="780"/>
      <c r="P1951" s="780"/>
      <c r="Q1951" s="781"/>
      <c r="R1951" s="778"/>
      <c r="S1951" s="778"/>
      <c r="T1951" s="778"/>
      <c r="U1951" s="778"/>
      <c r="V1951" s="778"/>
      <c r="W1951" s="778"/>
      <c r="X1951" s="778"/>
      <c r="Y1951" s="778"/>
      <c r="Z1951" s="778"/>
      <c r="AA1951" s="778"/>
      <c r="AB1951" s="778"/>
      <c r="AC1951" s="778"/>
      <c r="AD1951" s="778"/>
      <c r="AE1951" s="778"/>
      <c r="AF1951" s="778"/>
      <c r="AG1951" s="778"/>
      <c r="AH1951" s="778"/>
      <c r="AI1951" s="778"/>
      <c r="AJ1951" s="778"/>
      <c r="AK1951" s="778"/>
      <c r="AL1951" s="778"/>
      <c r="AM1951" s="778"/>
      <c r="AN1951" s="778"/>
      <c r="AO1951" s="778"/>
      <c r="AP1951" s="778"/>
      <c r="AQ1951" s="778"/>
      <c r="AR1951" s="778"/>
      <c r="AS1951" s="778"/>
      <c r="AT1951" s="778"/>
      <c r="AU1951" s="778"/>
      <c r="AV1951" s="778"/>
      <c r="AW1951" s="778"/>
      <c r="AX1951" s="778"/>
      <c r="AY1951" s="778"/>
      <c r="AZ1951" s="778"/>
      <c r="BA1951" s="778"/>
      <c r="BB1951" s="778"/>
      <c r="BC1951" s="778"/>
      <c r="BD1951" s="778"/>
      <c r="BE1951" s="778"/>
      <c r="BF1951" s="778"/>
      <c r="BG1951" s="778"/>
      <c r="BH1951" s="778"/>
      <c r="BI1951" s="778"/>
      <c r="BJ1951" s="778"/>
      <c r="BK1951" s="778"/>
      <c r="BL1951" s="778"/>
      <c r="BM1951" s="778"/>
      <c r="BN1951" s="778"/>
      <c r="BO1951" s="778"/>
      <c r="BP1951" s="778"/>
      <c r="BQ1951" s="778"/>
      <c r="BR1951" s="778"/>
      <c r="BS1951" s="778"/>
      <c r="BT1951" s="778"/>
      <c r="BU1951" s="778"/>
      <c r="BV1951" s="778"/>
      <c r="BW1951" s="778"/>
      <c r="BX1951" s="778"/>
      <c r="BY1951" s="778"/>
      <c r="BZ1951" s="778"/>
      <c r="CA1951" s="778"/>
      <c r="CB1951" s="778"/>
      <c r="CC1951" s="778"/>
      <c r="CD1951" s="778"/>
      <c r="CE1951" s="778"/>
      <c r="CF1951" s="778"/>
      <c r="CG1951" s="778"/>
      <c r="CH1951" s="778"/>
      <c r="CI1951" s="778"/>
      <c r="CJ1951" s="778"/>
      <c r="CK1951" s="778"/>
      <c r="CL1951" s="778"/>
      <c r="CM1951" s="778"/>
      <c r="CN1951" s="778"/>
      <c r="CO1951" s="778"/>
      <c r="CP1951" s="778"/>
      <c r="CQ1951" s="778"/>
      <c r="CR1951" s="778"/>
      <c r="CS1951" s="778"/>
      <c r="CT1951" s="778"/>
      <c r="CU1951" s="778"/>
      <c r="CV1951" s="778"/>
      <c r="CW1951" s="778"/>
      <c r="CX1951" s="778"/>
      <c r="CY1951" s="778"/>
      <c r="CZ1951" s="778"/>
      <c r="DA1951" s="778"/>
      <c r="DB1951" s="778"/>
      <c r="DC1951" s="778"/>
      <c r="DD1951" s="778"/>
      <c r="DE1951" s="778"/>
      <c r="DF1951" s="778"/>
      <c r="DG1951" s="778"/>
      <c r="DH1951" s="778"/>
      <c r="DI1951" s="778"/>
      <c r="DJ1951" s="778"/>
      <c r="DK1951" s="778"/>
      <c r="DL1951" s="778"/>
      <c r="DM1951" s="778"/>
      <c r="DN1951" s="778"/>
      <c r="DO1951" s="778"/>
      <c r="DP1951" s="778"/>
      <c r="DQ1951" s="778"/>
      <c r="DR1951" s="778"/>
      <c r="DS1951" s="778"/>
      <c r="DT1951" s="778"/>
      <c r="DU1951" s="778"/>
      <c r="DV1951" s="778"/>
      <c r="DW1951" s="778"/>
      <c r="DX1951" s="778"/>
      <c r="DY1951" s="778"/>
      <c r="DZ1951" s="778"/>
      <c r="EA1951" s="778"/>
      <c r="EB1951" s="778"/>
      <c r="EC1951" s="778"/>
      <c r="ED1951" s="778"/>
      <c r="EE1951" s="778"/>
      <c r="EF1951" s="778"/>
      <c r="EG1951" s="778"/>
      <c r="EH1951" s="778"/>
      <c r="EI1951" s="778"/>
      <c r="EJ1951" s="778"/>
      <c r="EK1951" s="778"/>
      <c r="EL1951" s="778"/>
      <c r="EM1951" s="778"/>
      <c r="EN1951" s="778"/>
      <c r="EO1951" s="778"/>
      <c r="EP1951" s="778"/>
      <c r="EQ1951" s="778"/>
      <c r="ER1951" s="778"/>
      <c r="ES1951" s="778"/>
      <c r="ET1951" s="778"/>
      <c r="EU1951" s="778"/>
      <c r="EV1951" s="778"/>
      <c r="EW1951" s="778"/>
      <c r="EX1951" s="778"/>
      <c r="EY1951" s="778"/>
      <c r="EZ1951" s="778"/>
      <c r="FA1951" s="778"/>
      <c r="FB1951" s="778"/>
      <c r="FC1951" s="778"/>
      <c r="FD1951" s="778"/>
      <c r="FE1951" s="778"/>
      <c r="FF1951" s="778"/>
      <c r="FG1951" s="778"/>
      <c r="FH1951" s="778"/>
      <c r="FI1951" s="778"/>
      <c r="FJ1951" s="778"/>
      <c r="FK1951" s="778"/>
      <c r="FL1951" s="778"/>
      <c r="FM1951" s="778"/>
      <c r="FN1951" s="778"/>
      <c r="FO1951" s="778"/>
      <c r="FP1951" s="778"/>
      <c r="FQ1951" s="778"/>
      <c r="FR1951" s="778"/>
      <c r="FS1951" s="778"/>
      <c r="FT1951" s="778"/>
      <c r="FU1951" s="778"/>
      <c r="FV1951" s="778"/>
      <c r="FW1951" s="778"/>
      <c r="FX1951" s="778"/>
      <c r="FY1951" s="778"/>
      <c r="FZ1951" s="778"/>
      <c r="GA1951" s="778"/>
      <c r="GB1951" s="778"/>
      <c r="GC1951" s="778"/>
      <c r="GD1951" s="778"/>
      <c r="GE1951" s="778"/>
      <c r="GF1951" s="778"/>
      <c r="GG1951" s="778"/>
      <c r="GH1951" s="778"/>
      <c r="GI1951" s="778"/>
      <c r="GJ1951" s="778"/>
      <c r="GK1951" s="778"/>
      <c r="GL1951" s="778"/>
      <c r="GM1951" s="778"/>
      <c r="GN1951" s="778"/>
      <c r="GO1951" s="778"/>
      <c r="GP1951" s="778"/>
      <c r="GQ1951" s="778"/>
      <c r="GR1951" s="778"/>
      <c r="GS1951" s="778"/>
      <c r="GT1951" s="778"/>
      <c r="GU1951" s="778"/>
      <c r="GV1951" s="778"/>
      <c r="GW1951" s="778"/>
      <c r="GX1951" s="778"/>
      <c r="GY1951" s="778"/>
      <c r="GZ1951" s="778"/>
      <c r="HA1951" s="778"/>
      <c r="HB1951" s="778"/>
      <c r="HC1951" s="778"/>
      <c r="HD1951" s="778"/>
      <c r="HE1951" s="778"/>
      <c r="HF1951" s="778"/>
      <c r="HG1951" s="778"/>
      <c r="HH1951" s="778"/>
    </row>
    <row r="1952" spans="1:216" s="782" customFormat="1">
      <c r="A1952" s="779"/>
      <c r="B1952" s="780"/>
      <c r="C1952" s="780"/>
      <c r="D1952" s="780"/>
      <c r="E1952" s="780"/>
      <c r="F1952" s="780"/>
      <c r="G1952" s="780"/>
      <c r="H1952" s="780"/>
      <c r="I1952" s="780"/>
      <c r="J1952" s="780"/>
      <c r="K1952" s="780"/>
      <c r="L1952" s="780"/>
      <c r="M1952" s="780"/>
      <c r="N1952" s="780"/>
      <c r="O1952" s="780"/>
      <c r="P1952" s="780"/>
      <c r="Q1952" s="781"/>
      <c r="R1952" s="778"/>
      <c r="S1952" s="778"/>
      <c r="T1952" s="778"/>
      <c r="U1952" s="778"/>
      <c r="V1952" s="778"/>
      <c r="W1952" s="778"/>
      <c r="X1952" s="778"/>
      <c r="Y1952" s="778"/>
      <c r="Z1952" s="778"/>
      <c r="AA1952" s="778"/>
      <c r="AB1952" s="778"/>
      <c r="AC1952" s="778"/>
      <c r="AD1952" s="778"/>
      <c r="AE1952" s="778"/>
      <c r="AF1952" s="778"/>
      <c r="AG1952" s="778"/>
      <c r="AH1952" s="778"/>
      <c r="AI1952" s="778"/>
      <c r="AJ1952" s="778"/>
      <c r="AK1952" s="778"/>
      <c r="AL1952" s="778"/>
      <c r="AM1952" s="778"/>
      <c r="AN1952" s="778"/>
      <c r="AO1952" s="778"/>
      <c r="AP1952" s="778"/>
      <c r="AQ1952" s="778"/>
      <c r="AR1952" s="778"/>
      <c r="AS1952" s="778"/>
      <c r="AT1952" s="778"/>
      <c r="AU1952" s="778"/>
      <c r="AV1952" s="778"/>
      <c r="AW1952" s="778"/>
      <c r="AX1952" s="778"/>
      <c r="AY1952" s="778"/>
      <c r="AZ1952" s="778"/>
      <c r="BA1952" s="778"/>
      <c r="BB1952" s="778"/>
      <c r="BC1952" s="778"/>
      <c r="BD1952" s="778"/>
      <c r="BE1952" s="778"/>
      <c r="BF1952" s="778"/>
      <c r="BG1952" s="778"/>
      <c r="BH1952" s="778"/>
      <c r="BI1952" s="778"/>
      <c r="BJ1952" s="778"/>
      <c r="BK1952" s="778"/>
      <c r="BL1952" s="778"/>
      <c r="BM1952" s="778"/>
      <c r="BN1952" s="778"/>
      <c r="BO1952" s="778"/>
      <c r="BP1952" s="778"/>
      <c r="BQ1952" s="778"/>
      <c r="BR1952" s="778"/>
      <c r="BS1952" s="778"/>
      <c r="BT1952" s="778"/>
      <c r="BU1952" s="778"/>
      <c r="BV1952" s="778"/>
      <c r="BW1952" s="778"/>
      <c r="BX1952" s="778"/>
      <c r="BY1952" s="778"/>
      <c r="BZ1952" s="778"/>
      <c r="CA1952" s="778"/>
      <c r="CB1952" s="778"/>
      <c r="CC1952" s="778"/>
      <c r="CD1952" s="778"/>
      <c r="CE1952" s="778"/>
      <c r="CF1952" s="778"/>
      <c r="CG1952" s="778"/>
      <c r="CH1952" s="778"/>
      <c r="CI1952" s="778"/>
      <c r="CJ1952" s="778"/>
      <c r="CK1952" s="778"/>
      <c r="CL1952" s="778"/>
      <c r="CM1952" s="778"/>
      <c r="CN1952" s="778"/>
      <c r="CO1952" s="778"/>
      <c r="CP1952" s="778"/>
      <c r="CQ1952" s="778"/>
      <c r="CR1952" s="778"/>
      <c r="CS1952" s="778"/>
      <c r="CT1952" s="778"/>
      <c r="CU1952" s="778"/>
      <c r="CV1952" s="778"/>
      <c r="CW1952" s="778"/>
      <c r="CX1952" s="778"/>
      <c r="CY1952" s="778"/>
      <c r="CZ1952" s="778"/>
      <c r="DA1952" s="778"/>
      <c r="DB1952" s="778"/>
      <c r="DC1952" s="778"/>
      <c r="DD1952" s="778"/>
      <c r="DE1952" s="778"/>
      <c r="DF1952" s="778"/>
      <c r="DG1952" s="778"/>
      <c r="DH1952" s="778"/>
      <c r="DI1952" s="778"/>
      <c r="DJ1952" s="778"/>
      <c r="DK1952" s="778"/>
      <c r="DL1952" s="778"/>
      <c r="DM1952" s="778"/>
      <c r="DN1952" s="778"/>
      <c r="DO1952" s="778"/>
      <c r="DP1952" s="778"/>
      <c r="DQ1952" s="778"/>
      <c r="DR1952" s="778"/>
      <c r="DS1952" s="778"/>
      <c r="DT1952" s="778"/>
      <c r="DU1952" s="778"/>
      <c r="DV1952" s="778"/>
      <c r="DW1952" s="778"/>
      <c r="DX1952" s="778"/>
      <c r="DY1952" s="778"/>
      <c r="DZ1952" s="778"/>
      <c r="EA1952" s="778"/>
      <c r="EB1952" s="778"/>
      <c r="EC1952" s="778"/>
      <c r="ED1952" s="778"/>
      <c r="EE1952" s="778"/>
      <c r="EF1952" s="778"/>
      <c r="EG1952" s="778"/>
      <c r="EH1952" s="778"/>
      <c r="EI1952" s="778"/>
      <c r="EJ1952" s="778"/>
      <c r="EK1952" s="778"/>
      <c r="EL1952" s="778"/>
      <c r="EM1952" s="778"/>
      <c r="EN1952" s="778"/>
      <c r="EO1952" s="778"/>
      <c r="EP1952" s="778"/>
      <c r="EQ1952" s="778"/>
      <c r="ER1952" s="778"/>
      <c r="ES1952" s="778"/>
      <c r="ET1952" s="778"/>
      <c r="EU1952" s="778"/>
      <c r="EV1952" s="778"/>
      <c r="EW1952" s="778"/>
      <c r="EX1952" s="778"/>
      <c r="EY1952" s="778"/>
      <c r="EZ1952" s="778"/>
      <c r="FA1952" s="778"/>
      <c r="FB1952" s="778"/>
      <c r="FC1952" s="778"/>
      <c r="FD1952" s="778"/>
      <c r="FE1952" s="778"/>
      <c r="FF1952" s="778"/>
      <c r="FG1952" s="778"/>
      <c r="FH1952" s="778"/>
      <c r="FI1952" s="778"/>
      <c r="FJ1952" s="778"/>
      <c r="FK1952" s="778"/>
      <c r="FL1952" s="778"/>
      <c r="FM1952" s="778"/>
      <c r="FN1952" s="778"/>
      <c r="FO1952" s="778"/>
      <c r="FP1952" s="778"/>
      <c r="FQ1952" s="778"/>
      <c r="FR1952" s="778"/>
      <c r="FS1952" s="778"/>
      <c r="FT1952" s="778"/>
      <c r="FU1952" s="778"/>
      <c r="FV1952" s="778"/>
      <c r="FW1952" s="778"/>
      <c r="FX1952" s="778"/>
      <c r="FY1952" s="778"/>
      <c r="FZ1952" s="778"/>
      <c r="GA1952" s="778"/>
      <c r="GB1952" s="778"/>
      <c r="GC1952" s="778"/>
      <c r="GD1952" s="778"/>
      <c r="GE1952" s="778"/>
      <c r="GF1952" s="778"/>
      <c r="GG1952" s="778"/>
      <c r="GH1952" s="778"/>
      <c r="GI1952" s="778"/>
      <c r="GJ1952" s="778"/>
      <c r="GK1952" s="778"/>
      <c r="GL1952" s="778"/>
      <c r="GM1952" s="778"/>
      <c r="GN1952" s="778"/>
      <c r="GO1952" s="778"/>
      <c r="GP1952" s="778"/>
      <c r="GQ1952" s="778"/>
      <c r="GR1952" s="778"/>
      <c r="GS1952" s="778"/>
      <c r="GT1952" s="778"/>
      <c r="GU1952" s="778"/>
      <c r="GV1952" s="778"/>
      <c r="GW1952" s="778"/>
      <c r="GX1952" s="778"/>
      <c r="GY1952" s="778"/>
      <c r="GZ1952" s="778"/>
      <c r="HA1952" s="778"/>
      <c r="HB1952" s="778"/>
      <c r="HC1952" s="778"/>
      <c r="HD1952" s="778"/>
      <c r="HE1952" s="778"/>
      <c r="HF1952" s="778"/>
      <c r="HG1952" s="778"/>
      <c r="HH1952" s="778"/>
    </row>
    <row r="1953" spans="1:216" s="782" customFormat="1">
      <c r="A1953" s="779"/>
      <c r="B1953" s="780"/>
      <c r="C1953" s="780"/>
      <c r="D1953" s="780"/>
      <c r="E1953" s="780"/>
      <c r="F1953" s="780"/>
      <c r="G1953" s="780"/>
      <c r="H1953" s="780"/>
      <c r="I1953" s="780"/>
      <c r="J1953" s="780"/>
      <c r="K1953" s="780"/>
      <c r="L1953" s="780"/>
      <c r="M1953" s="780"/>
      <c r="N1953" s="780"/>
      <c r="O1953" s="780"/>
      <c r="P1953" s="780"/>
      <c r="Q1953" s="781"/>
      <c r="R1953" s="778"/>
      <c r="S1953" s="778"/>
      <c r="T1953" s="778"/>
      <c r="U1953" s="778"/>
      <c r="V1953" s="778"/>
      <c r="W1953" s="778"/>
      <c r="X1953" s="778"/>
      <c r="Y1953" s="778"/>
      <c r="Z1953" s="778"/>
      <c r="AA1953" s="778"/>
      <c r="AB1953" s="778"/>
      <c r="AC1953" s="778"/>
      <c r="AD1953" s="778"/>
      <c r="AE1953" s="778"/>
      <c r="AF1953" s="778"/>
      <c r="AG1953" s="778"/>
      <c r="AH1953" s="778"/>
      <c r="AI1953" s="778"/>
      <c r="AJ1953" s="778"/>
      <c r="AK1953" s="778"/>
      <c r="AL1953" s="778"/>
      <c r="AM1953" s="778"/>
      <c r="AN1953" s="778"/>
      <c r="AO1953" s="778"/>
      <c r="AP1953" s="778"/>
      <c r="AQ1953" s="778"/>
      <c r="AR1953" s="778"/>
      <c r="AS1953" s="778"/>
      <c r="AT1953" s="778"/>
      <c r="AU1953" s="778"/>
      <c r="AV1953" s="778"/>
      <c r="AW1953" s="778"/>
      <c r="AX1953" s="778"/>
      <c r="AY1953" s="778"/>
      <c r="AZ1953" s="778"/>
      <c r="BA1953" s="778"/>
      <c r="BB1953" s="778"/>
      <c r="BC1953" s="778"/>
      <c r="BD1953" s="778"/>
      <c r="BE1953" s="778"/>
      <c r="BF1953" s="778"/>
      <c r="BG1953" s="778"/>
      <c r="BH1953" s="778"/>
      <c r="BI1953" s="778"/>
      <c r="BJ1953" s="778"/>
      <c r="BK1953" s="778"/>
      <c r="BL1953" s="778"/>
      <c r="BM1953" s="778"/>
      <c r="BN1953" s="778"/>
      <c r="BO1953" s="778"/>
      <c r="BP1953" s="778"/>
      <c r="BQ1953" s="778"/>
      <c r="BR1953" s="778"/>
      <c r="BS1953" s="778"/>
      <c r="BT1953" s="778"/>
      <c r="BU1953" s="778"/>
      <c r="BV1953" s="778"/>
      <c r="BW1953" s="778"/>
      <c r="BX1953" s="778"/>
      <c r="BY1953" s="778"/>
      <c r="BZ1953" s="778"/>
      <c r="CA1953" s="778"/>
      <c r="CB1953" s="778"/>
      <c r="CC1953" s="778"/>
      <c r="CD1953" s="778"/>
      <c r="CE1953" s="778"/>
      <c r="CF1953" s="778"/>
      <c r="CG1953" s="778"/>
      <c r="CH1953" s="778"/>
      <c r="CI1953" s="778"/>
      <c r="CJ1953" s="778"/>
      <c r="CK1953" s="778"/>
      <c r="CL1953" s="778"/>
      <c r="CM1953" s="778"/>
      <c r="CN1953" s="778"/>
      <c r="CO1953" s="778"/>
      <c r="CP1953" s="778"/>
      <c r="CQ1953" s="778"/>
      <c r="CR1953" s="778"/>
      <c r="CS1953" s="778"/>
      <c r="CT1953" s="778"/>
      <c r="CU1953" s="778"/>
      <c r="CV1953" s="778"/>
      <c r="CW1953" s="778"/>
      <c r="CX1953" s="778"/>
      <c r="CY1953" s="778"/>
      <c r="CZ1953" s="778"/>
      <c r="DA1953" s="778"/>
      <c r="DB1953" s="778"/>
      <c r="DC1953" s="778"/>
      <c r="DD1953" s="778"/>
      <c r="DE1953" s="778"/>
      <c r="DF1953" s="778"/>
      <c r="DG1953" s="778"/>
      <c r="DH1953" s="778"/>
      <c r="DI1953" s="778"/>
      <c r="DJ1953" s="778"/>
      <c r="DK1953" s="778"/>
      <c r="DL1953" s="778"/>
      <c r="DM1953" s="778"/>
      <c r="DN1953" s="778"/>
      <c r="DO1953" s="778"/>
      <c r="DP1953" s="778"/>
      <c r="DQ1953" s="778"/>
      <c r="DR1953" s="778"/>
      <c r="DS1953" s="778"/>
      <c r="DT1953" s="778"/>
      <c r="DU1953" s="778"/>
      <c r="DV1953" s="778"/>
      <c r="DW1953" s="778"/>
      <c r="DX1953" s="778"/>
      <c r="DY1953" s="778"/>
      <c r="DZ1953" s="778"/>
      <c r="EA1953" s="778"/>
      <c r="EB1953" s="778"/>
      <c r="EC1953" s="778"/>
      <c r="ED1953" s="778"/>
      <c r="EE1953" s="778"/>
      <c r="EF1953" s="778"/>
      <c r="EG1953" s="778"/>
      <c r="EH1953" s="778"/>
      <c r="EI1953" s="778"/>
      <c r="EJ1953" s="778"/>
      <c r="EK1953" s="778"/>
      <c r="EL1953" s="778"/>
      <c r="EM1953" s="778"/>
      <c r="EN1953" s="778"/>
      <c r="EO1953" s="778"/>
      <c r="EP1953" s="778"/>
      <c r="EQ1953" s="778"/>
      <c r="ER1953" s="778"/>
      <c r="ES1953" s="778"/>
      <c r="ET1953" s="778"/>
      <c r="EU1953" s="778"/>
      <c r="EV1953" s="778"/>
      <c r="EW1953" s="778"/>
      <c r="EX1953" s="778"/>
      <c r="EY1953" s="778"/>
      <c r="EZ1953" s="778"/>
      <c r="FA1953" s="778"/>
      <c r="FB1953" s="778"/>
      <c r="FC1953" s="778"/>
      <c r="FD1953" s="778"/>
      <c r="FE1953" s="778"/>
      <c r="FF1953" s="778"/>
      <c r="FG1953" s="778"/>
      <c r="FH1953" s="778"/>
      <c r="FI1953" s="778"/>
      <c r="FJ1953" s="778"/>
      <c r="FK1953" s="778"/>
      <c r="FL1953" s="778"/>
      <c r="FM1953" s="778"/>
      <c r="FN1953" s="778"/>
      <c r="FO1953" s="778"/>
      <c r="FP1953" s="778"/>
      <c r="FQ1953" s="778"/>
      <c r="FR1953" s="778"/>
      <c r="FS1953" s="778"/>
      <c r="FT1953" s="778"/>
      <c r="FU1953" s="778"/>
      <c r="FV1953" s="778"/>
      <c r="FW1953" s="778"/>
      <c r="FX1953" s="778"/>
      <c r="FY1953" s="778"/>
      <c r="FZ1953" s="778"/>
      <c r="GA1953" s="778"/>
      <c r="GB1953" s="778"/>
      <c r="GC1953" s="778"/>
      <c r="GD1953" s="778"/>
      <c r="GE1953" s="778"/>
      <c r="GF1953" s="778"/>
      <c r="GG1953" s="778"/>
      <c r="GH1953" s="778"/>
      <c r="GI1953" s="778"/>
      <c r="GJ1953" s="778"/>
      <c r="GK1953" s="778"/>
      <c r="GL1953" s="778"/>
      <c r="GM1953" s="778"/>
      <c r="GN1953" s="778"/>
      <c r="GO1953" s="778"/>
      <c r="GP1953" s="778"/>
      <c r="GQ1953" s="778"/>
      <c r="GR1953" s="778"/>
      <c r="GS1953" s="778"/>
      <c r="GT1953" s="778"/>
      <c r="GU1953" s="778"/>
      <c r="GV1953" s="778"/>
      <c r="GW1953" s="778"/>
      <c r="GX1953" s="778"/>
      <c r="GY1953" s="778"/>
      <c r="GZ1953" s="778"/>
      <c r="HA1953" s="778"/>
      <c r="HB1953" s="778"/>
      <c r="HC1953" s="778"/>
      <c r="HD1953" s="778"/>
      <c r="HE1953" s="778"/>
      <c r="HF1953" s="778"/>
      <c r="HG1953" s="778"/>
      <c r="HH1953" s="778"/>
    </row>
    <row r="1954" spans="1:216" s="782" customFormat="1">
      <c r="A1954" s="779"/>
      <c r="B1954" s="780"/>
      <c r="C1954" s="780"/>
      <c r="D1954" s="780"/>
      <c r="E1954" s="780"/>
      <c r="F1954" s="780"/>
      <c r="G1954" s="780"/>
      <c r="H1954" s="780"/>
      <c r="I1954" s="780"/>
      <c r="J1954" s="780"/>
      <c r="K1954" s="780"/>
      <c r="L1954" s="780"/>
      <c r="M1954" s="780"/>
      <c r="N1954" s="780"/>
      <c r="O1954" s="780"/>
      <c r="P1954" s="780"/>
      <c r="Q1954" s="781"/>
      <c r="R1954" s="778"/>
      <c r="S1954" s="778"/>
      <c r="T1954" s="778"/>
      <c r="U1954" s="778"/>
      <c r="V1954" s="778"/>
      <c r="W1954" s="778"/>
      <c r="X1954" s="778"/>
      <c r="Y1954" s="778"/>
      <c r="Z1954" s="778"/>
      <c r="AA1954" s="778"/>
      <c r="AB1954" s="778"/>
      <c r="AC1954" s="778"/>
      <c r="AD1954" s="778"/>
      <c r="AE1954" s="778"/>
      <c r="AF1954" s="778"/>
      <c r="AG1954" s="778"/>
      <c r="AH1954" s="778"/>
      <c r="AI1954" s="778"/>
      <c r="AJ1954" s="778"/>
      <c r="AK1954" s="778"/>
      <c r="AL1954" s="778"/>
      <c r="AM1954" s="778"/>
      <c r="AN1954" s="778"/>
      <c r="AO1954" s="778"/>
      <c r="AP1954" s="778"/>
      <c r="AQ1954" s="778"/>
      <c r="AR1954" s="778"/>
      <c r="AS1954" s="778"/>
      <c r="AT1954" s="778"/>
      <c r="AU1954" s="778"/>
      <c r="AV1954" s="778"/>
      <c r="AW1954" s="778"/>
      <c r="AX1954" s="778"/>
      <c r="AY1954" s="778"/>
      <c r="AZ1954" s="778"/>
      <c r="BA1954" s="778"/>
      <c r="BB1954" s="778"/>
      <c r="BC1954" s="778"/>
      <c r="BD1954" s="778"/>
      <c r="BE1954" s="778"/>
      <c r="BF1954" s="778"/>
      <c r="BG1954" s="778"/>
      <c r="BH1954" s="778"/>
      <c r="BI1954" s="778"/>
      <c r="BJ1954" s="778"/>
      <c r="BK1954" s="778"/>
      <c r="BL1954" s="778"/>
      <c r="BM1954" s="778"/>
      <c r="BN1954" s="778"/>
      <c r="BO1954" s="778"/>
      <c r="BP1954" s="778"/>
      <c r="BQ1954" s="778"/>
      <c r="BR1954" s="778"/>
      <c r="BS1954" s="778"/>
      <c r="BT1954" s="778"/>
      <c r="BU1954" s="778"/>
      <c r="BV1954" s="778"/>
      <c r="BW1954" s="778"/>
      <c r="BX1954" s="778"/>
      <c r="BY1954" s="778"/>
      <c r="BZ1954" s="778"/>
      <c r="CA1954" s="778"/>
      <c r="CB1954" s="778"/>
      <c r="CC1954" s="778"/>
      <c r="CD1954" s="778"/>
      <c r="CE1954" s="778"/>
      <c r="CF1954" s="778"/>
      <c r="CG1954" s="778"/>
      <c r="CH1954" s="778"/>
      <c r="CI1954" s="778"/>
      <c r="CJ1954" s="778"/>
      <c r="CK1954" s="778"/>
      <c r="CL1954" s="778"/>
      <c r="CM1954" s="778"/>
      <c r="CN1954" s="778"/>
      <c r="CO1954" s="778"/>
      <c r="CP1954" s="778"/>
      <c r="CQ1954" s="778"/>
      <c r="CR1954" s="778"/>
      <c r="CS1954" s="778"/>
      <c r="CT1954" s="778"/>
      <c r="CU1954" s="778"/>
      <c r="CV1954" s="778"/>
      <c r="CW1954" s="778"/>
      <c r="CX1954" s="778"/>
      <c r="CY1954" s="778"/>
      <c r="CZ1954" s="778"/>
      <c r="DA1954" s="778"/>
      <c r="DB1954" s="778"/>
      <c r="DC1954" s="778"/>
      <c r="DD1954" s="778"/>
      <c r="DE1954" s="778"/>
      <c r="DF1954" s="778"/>
      <c r="DG1954" s="778"/>
      <c r="DH1954" s="778"/>
      <c r="DI1954" s="778"/>
      <c r="DJ1954" s="778"/>
      <c r="DK1954" s="778"/>
      <c r="DL1954" s="778"/>
      <c r="DM1954" s="778"/>
      <c r="DN1954" s="778"/>
      <c r="DO1954" s="778"/>
      <c r="DP1954" s="778"/>
      <c r="DQ1954" s="778"/>
      <c r="DR1954" s="778"/>
      <c r="DS1954" s="778"/>
      <c r="DT1954" s="778"/>
      <c r="DU1954" s="778"/>
      <c r="DV1954" s="778"/>
      <c r="DW1954" s="778"/>
      <c r="DX1954" s="778"/>
      <c r="DY1954" s="778"/>
      <c r="DZ1954" s="778"/>
      <c r="EA1954" s="778"/>
      <c r="EB1954" s="778"/>
      <c r="EC1954" s="778"/>
      <c r="ED1954" s="778"/>
      <c r="EE1954" s="778"/>
      <c r="EF1954" s="778"/>
      <c r="EG1954" s="778"/>
      <c r="EH1954" s="778"/>
      <c r="EI1954" s="778"/>
      <c r="EJ1954" s="778"/>
      <c r="EK1954" s="778"/>
      <c r="EL1954" s="778"/>
      <c r="EM1954" s="778"/>
      <c r="EN1954" s="778"/>
      <c r="EO1954" s="778"/>
      <c r="EP1954" s="778"/>
      <c r="EQ1954" s="778"/>
      <c r="ER1954" s="778"/>
      <c r="ES1954" s="778"/>
      <c r="ET1954" s="778"/>
      <c r="EU1954" s="778"/>
      <c r="EV1954" s="778"/>
      <c r="EW1954" s="778"/>
      <c r="EX1954" s="778"/>
      <c r="EY1954" s="778"/>
      <c r="EZ1954" s="778"/>
      <c r="FA1954" s="778"/>
      <c r="FB1954" s="778"/>
      <c r="FC1954" s="778"/>
      <c r="FD1954" s="778"/>
      <c r="FE1954" s="778"/>
      <c r="FF1954" s="778"/>
      <c r="FG1954" s="778"/>
      <c r="FH1954" s="778"/>
      <c r="FI1954" s="778"/>
      <c r="FJ1954" s="778"/>
      <c r="FK1954" s="778"/>
      <c r="FL1954" s="778"/>
      <c r="FM1954" s="778"/>
      <c r="FN1954" s="778"/>
      <c r="FO1954" s="778"/>
      <c r="FP1954" s="778"/>
      <c r="FQ1954" s="778"/>
      <c r="FR1954" s="778"/>
      <c r="FS1954" s="778"/>
      <c r="FT1954" s="778"/>
      <c r="FU1954" s="778"/>
      <c r="FV1954" s="778"/>
      <c r="FW1954" s="778"/>
      <c r="FX1954" s="778"/>
      <c r="FY1954" s="778"/>
      <c r="FZ1954" s="778"/>
      <c r="GA1954" s="778"/>
      <c r="GB1954" s="778"/>
      <c r="GC1954" s="778"/>
      <c r="GD1954" s="778"/>
      <c r="GE1954" s="778"/>
      <c r="GF1954" s="778"/>
      <c r="GG1954" s="778"/>
      <c r="GH1954" s="778"/>
      <c r="GI1954" s="778"/>
      <c r="GJ1954" s="778"/>
      <c r="GK1954" s="778"/>
      <c r="GL1954" s="778"/>
      <c r="GM1954" s="778"/>
      <c r="GN1954" s="778"/>
      <c r="GO1954" s="778"/>
      <c r="GP1954" s="778"/>
      <c r="GQ1954" s="778"/>
      <c r="GR1954" s="778"/>
      <c r="GS1954" s="778"/>
      <c r="GT1954" s="778"/>
      <c r="GU1954" s="778"/>
      <c r="GV1954" s="778"/>
      <c r="GW1954" s="778"/>
      <c r="GX1954" s="778"/>
      <c r="GY1954" s="778"/>
      <c r="GZ1954" s="778"/>
      <c r="HA1954" s="778"/>
      <c r="HB1954" s="778"/>
      <c r="HC1954" s="778"/>
      <c r="HD1954" s="778"/>
      <c r="HE1954" s="778"/>
      <c r="HF1954" s="778"/>
      <c r="HG1954" s="778"/>
      <c r="HH1954" s="778"/>
    </row>
    <row r="1955" spans="1:216" s="782" customFormat="1">
      <c r="A1955" s="779"/>
      <c r="B1955" s="780"/>
      <c r="C1955" s="780"/>
      <c r="D1955" s="780"/>
      <c r="E1955" s="780"/>
      <c r="F1955" s="780"/>
      <c r="G1955" s="780"/>
      <c r="H1955" s="780"/>
      <c r="I1955" s="780"/>
      <c r="J1955" s="780"/>
      <c r="K1955" s="780"/>
      <c r="L1955" s="780"/>
      <c r="M1955" s="780"/>
      <c r="N1955" s="780"/>
      <c r="O1955" s="780"/>
      <c r="P1955" s="780"/>
      <c r="Q1955" s="781"/>
      <c r="R1955" s="778"/>
      <c r="S1955" s="778"/>
      <c r="T1955" s="778"/>
      <c r="U1955" s="778"/>
      <c r="V1955" s="778"/>
      <c r="W1955" s="778"/>
      <c r="X1955" s="778"/>
      <c r="Y1955" s="778"/>
      <c r="Z1955" s="778"/>
      <c r="AA1955" s="778"/>
      <c r="AB1955" s="778"/>
      <c r="AC1955" s="778"/>
      <c r="AD1955" s="778"/>
      <c r="AE1955" s="778"/>
      <c r="AF1955" s="778"/>
      <c r="AG1955" s="778"/>
      <c r="AH1955" s="778"/>
      <c r="AI1955" s="778"/>
      <c r="AJ1955" s="778"/>
      <c r="AK1955" s="778"/>
      <c r="AL1955" s="778"/>
      <c r="AM1955" s="778"/>
      <c r="AN1955" s="778"/>
      <c r="AO1955" s="778"/>
      <c r="AP1955" s="778"/>
      <c r="AQ1955" s="778"/>
      <c r="AR1955" s="778"/>
      <c r="AS1955" s="778"/>
      <c r="AT1955" s="778"/>
      <c r="AU1955" s="778"/>
      <c r="AV1955" s="778"/>
      <c r="AW1955" s="778"/>
      <c r="AX1955" s="778"/>
      <c r="AY1955" s="778"/>
      <c r="AZ1955" s="778"/>
      <c r="BA1955" s="778"/>
      <c r="BB1955" s="778"/>
      <c r="BC1955" s="778"/>
      <c r="BD1955" s="778"/>
      <c r="BE1955" s="778"/>
      <c r="BF1955" s="778"/>
      <c r="BG1955" s="778"/>
      <c r="BH1955" s="778"/>
      <c r="BI1955" s="778"/>
      <c r="BJ1955" s="778"/>
      <c r="BK1955" s="778"/>
      <c r="BL1955" s="778"/>
      <c r="BM1955" s="778"/>
      <c r="BN1955" s="778"/>
      <c r="BO1955" s="778"/>
      <c r="BP1955" s="778"/>
      <c r="BQ1955" s="778"/>
      <c r="BR1955" s="778"/>
      <c r="BS1955" s="778"/>
      <c r="BT1955" s="778"/>
      <c r="BU1955" s="778"/>
      <c r="BV1955" s="778"/>
      <c r="BW1955" s="778"/>
      <c r="BX1955" s="778"/>
      <c r="BY1955" s="778"/>
      <c r="BZ1955" s="778"/>
      <c r="CA1955" s="778"/>
      <c r="CB1955" s="778"/>
      <c r="CC1955" s="778"/>
      <c r="CD1955" s="778"/>
      <c r="CE1955" s="778"/>
      <c r="CF1955" s="778"/>
      <c r="CG1955" s="778"/>
      <c r="CH1955" s="778"/>
      <c r="CI1955" s="778"/>
      <c r="CJ1955" s="778"/>
      <c r="CK1955" s="778"/>
      <c r="CL1955" s="778"/>
      <c r="CM1955" s="778"/>
      <c r="CN1955" s="778"/>
      <c r="CO1955" s="778"/>
      <c r="CP1955" s="778"/>
      <c r="CQ1955" s="778"/>
      <c r="CR1955" s="778"/>
      <c r="CS1955" s="778"/>
      <c r="CT1955" s="778"/>
      <c r="CU1955" s="778"/>
      <c r="CV1955" s="778"/>
      <c r="CW1955" s="778"/>
      <c r="CX1955" s="778"/>
      <c r="CY1955" s="778"/>
      <c r="CZ1955" s="778"/>
      <c r="DA1955" s="778"/>
      <c r="DB1955" s="778"/>
      <c r="DC1955" s="778"/>
      <c r="DD1955" s="778"/>
      <c r="DE1955" s="778"/>
      <c r="DF1955" s="778"/>
      <c r="DG1955" s="778"/>
      <c r="DH1955" s="778"/>
      <c r="DI1955" s="778"/>
      <c r="DJ1955" s="778"/>
      <c r="DK1955" s="778"/>
      <c r="DL1955" s="778"/>
      <c r="DM1955" s="778"/>
      <c r="DN1955" s="778"/>
      <c r="DO1955" s="778"/>
      <c r="DP1955" s="778"/>
      <c r="DQ1955" s="778"/>
      <c r="DR1955" s="778"/>
      <c r="DS1955" s="778"/>
      <c r="DT1955" s="778"/>
      <c r="DU1955" s="778"/>
      <c r="DV1955" s="778"/>
      <c r="DW1955" s="778"/>
      <c r="DX1955" s="778"/>
      <c r="DY1955" s="778"/>
      <c r="DZ1955" s="778"/>
      <c r="EA1955" s="778"/>
      <c r="EB1955" s="778"/>
      <c r="EC1955" s="778"/>
      <c r="ED1955" s="778"/>
      <c r="EE1955" s="778"/>
      <c r="EF1955" s="778"/>
      <c r="EG1955" s="778"/>
      <c r="EH1955" s="778"/>
      <c r="EI1955" s="778"/>
      <c r="EJ1955" s="778"/>
      <c r="EK1955" s="778"/>
      <c r="EL1955" s="778"/>
      <c r="EM1955" s="778"/>
      <c r="EN1955" s="778"/>
      <c r="EO1955" s="778"/>
      <c r="EP1955" s="778"/>
      <c r="EQ1955" s="778"/>
      <c r="ER1955" s="778"/>
      <c r="ES1955" s="778"/>
      <c r="ET1955" s="778"/>
      <c r="EU1955" s="778"/>
      <c r="EV1955" s="778"/>
      <c r="EW1955" s="778"/>
      <c r="EX1955" s="778"/>
      <c r="EY1955" s="778"/>
      <c r="EZ1955" s="778"/>
      <c r="FA1955" s="778"/>
      <c r="FB1955" s="778"/>
      <c r="FC1955" s="778"/>
      <c r="FD1955" s="778"/>
      <c r="FE1955" s="778"/>
      <c r="FF1955" s="778"/>
      <c r="FG1955" s="778"/>
      <c r="FH1955" s="778"/>
      <c r="FI1955" s="778"/>
      <c r="FJ1955" s="778"/>
      <c r="FK1955" s="778"/>
      <c r="FL1955" s="778"/>
      <c r="FM1955" s="778"/>
      <c r="FN1955" s="778"/>
      <c r="FO1955" s="778"/>
      <c r="FP1955" s="778"/>
      <c r="FQ1955" s="778"/>
      <c r="FR1955" s="778"/>
      <c r="FS1955" s="778"/>
      <c r="FT1955" s="778"/>
      <c r="FU1955" s="778"/>
      <c r="FV1955" s="778"/>
      <c r="FW1955" s="778"/>
      <c r="FX1955" s="778"/>
      <c r="FY1955" s="778"/>
      <c r="FZ1955" s="778"/>
      <c r="GA1955" s="778"/>
      <c r="GB1955" s="778"/>
      <c r="GC1955" s="778"/>
      <c r="GD1955" s="778"/>
      <c r="GE1955" s="778"/>
      <c r="GF1955" s="778"/>
      <c r="GG1955" s="778"/>
      <c r="GH1955" s="778"/>
      <c r="GI1955" s="778"/>
      <c r="GJ1955" s="778"/>
      <c r="GK1955" s="778"/>
      <c r="GL1955" s="778"/>
      <c r="GM1955" s="778"/>
      <c r="GN1955" s="778"/>
      <c r="GO1955" s="778"/>
      <c r="GP1955" s="778"/>
      <c r="GQ1955" s="778"/>
      <c r="GR1955" s="778"/>
      <c r="GS1955" s="778"/>
      <c r="GT1955" s="778"/>
      <c r="GU1955" s="778"/>
      <c r="GV1955" s="778"/>
      <c r="GW1955" s="778"/>
      <c r="GX1955" s="778"/>
      <c r="GY1955" s="778"/>
      <c r="GZ1955" s="778"/>
      <c r="HA1955" s="778"/>
      <c r="HB1955" s="778"/>
      <c r="HC1955" s="778"/>
      <c r="HD1955" s="778"/>
      <c r="HE1955" s="778"/>
      <c r="HF1955" s="778"/>
      <c r="HG1955" s="778"/>
      <c r="HH1955" s="778"/>
    </row>
    <row r="1956" spans="1:216" s="782" customFormat="1">
      <c r="A1956" s="779"/>
      <c r="B1956" s="780"/>
      <c r="C1956" s="780"/>
      <c r="D1956" s="780"/>
      <c r="E1956" s="780"/>
      <c r="F1956" s="780"/>
      <c r="G1956" s="780"/>
      <c r="H1956" s="780"/>
      <c r="I1956" s="780"/>
      <c r="J1956" s="780"/>
      <c r="K1956" s="780"/>
      <c r="L1956" s="780"/>
      <c r="M1956" s="780"/>
      <c r="N1956" s="780"/>
      <c r="O1956" s="780"/>
      <c r="P1956" s="780"/>
      <c r="Q1956" s="781"/>
      <c r="R1956" s="778"/>
      <c r="S1956" s="778"/>
      <c r="T1956" s="778"/>
      <c r="U1956" s="778"/>
      <c r="V1956" s="778"/>
      <c r="W1956" s="778"/>
      <c r="X1956" s="778"/>
      <c r="Y1956" s="778"/>
      <c r="Z1956" s="778"/>
      <c r="AA1956" s="778"/>
      <c r="AB1956" s="778"/>
      <c r="AC1956" s="778"/>
      <c r="AD1956" s="778"/>
      <c r="AE1956" s="778"/>
      <c r="AF1956" s="778"/>
      <c r="AG1956" s="778"/>
      <c r="AH1956" s="778"/>
      <c r="AI1956" s="778"/>
      <c r="AJ1956" s="778"/>
      <c r="AK1956" s="778"/>
      <c r="AL1956" s="778"/>
      <c r="AM1956" s="778"/>
      <c r="AN1956" s="778"/>
      <c r="AO1956" s="778"/>
      <c r="AP1956" s="778"/>
      <c r="AQ1956" s="778"/>
      <c r="AR1956" s="778"/>
      <c r="AS1956" s="778"/>
      <c r="AT1956" s="778"/>
      <c r="AU1956" s="778"/>
      <c r="AV1956" s="778"/>
      <c r="AW1956" s="778"/>
      <c r="AX1956" s="778"/>
      <c r="AY1956" s="778"/>
      <c r="AZ1956" s="778"/>
      <c r="BA1956" s="778"/>
      <c r="BB1956" s="778"/>
      <c r="BC1956" s="778"/>
      <c r="BD1956" s="778"/>
      <c r="BE1956" s="778"/>
      <c r="BF1956" s="778"/>
      <c r="BG1956" s="778"/>
      <c r="BH1956" s="778"/>
      <c r="BI1956" s="778"/>
      <c r="BJ1956" s="778"/>
      <c r="BK1956" s="778"/>
      <c r="BL1956" s="778"/>
      <c r="BM1956" s="778"/>
      <c r="BN1956" s="778"/>
      <c r="BO1956" s="778"/>
      <c r="BP1956" s="778"/>
      <c r="BQ1956" s="778"/>
      <c r="BR1956" s="778"/>
      <c r="BS1956" s="778"/>
      <c r="BT1956" s="778"/>
      <c r="BU1956" s="778"/>
      <c r="BV1956" s="778"/>
      <c r="BW1956" s="778"/>
      <c r="BX1956" s="778"/>
      <c r="BY1956" s="778"/>
      <c r="BZ1956" s="778"/>
      <c r="CA1956" s="778"/>
      <c r="CB1956" s="778"/>
      <c r="CC1956" s="778"/>
      <c r="CD1956" s="778"/>
      <c r="CE1956" s="778"/>
      <c r="CF1956" s="778"/>
      <c r="CG1956" s="778"/>
      <c r="CH1956" s="778"/>
      <c r="CI1956" s="778"/>
      <c r="CJ1956" s="778"/>
      <c r="CK1956" s="778"/>
      <c r="CL1956" s="778"/>
      <c r="CM1956" s="778"/>
      <c r="CN1956" s="778"/>
      <c r="CO1956" s="778"/>
      <c r="CP1956" s="778"/>
      <c r="CQ1956" s="778"/>
      <c r="CR1956" s="778"/>
      <c r="CS1956" s="778"/>
      <c r="CT1956" s="778"/>
      <c r="CU1956" s="778"/>
      <c r="CV1956" s="778"/>
      <c r="CW1956" s="778"/>
      <c r="CX1956" s="778"/>
      <c r="CY1956" s="778"/>
      <c r="CZ1956" s="778"/>
      <c r="DA1956" s="778"/>
      <c r="DB1956" s="778"/>
      <c r="DC1956" s="778"/>
      <c r="DD1956" s="778"/>
      <c r="DE1956" s="778"/>
      <c r="DF1956" s="778"/>
      <c r="DG1956" s="778"/>
      <c r="DH1956" s="778"/>
      <c r="DI1956" s="778"/>
      <c r="DJ1956" s="778"/>
      <c r="DK1956" s="778"/>
      <c r="DL1956" s="778"/>
      <c r="DM1956" s="778"/>
      <c r="DN1956" s="778"/>
      <c r="DO1956" s="778"/>
      <c r="DP1956" s="778"/>
      <c r="DQ1956" s="778"/>
      <c r="DR1956" s="778"/>
      <c r="DS1956" s="778"/>
      <c r="DT1956" s="778"/>
      <c r="DU1956" s="778"/>
      <c r="DV1956" s="778"/>
      <c r="DW1956" s="778"/>
      <c r="DX1956" s="778"/>
      <c r="DY1956" s="778"/>
      <c r="DZ1956" s="778"/>
      <c r="EA1956" s="778"/>
      <c r="EB1956" s="778"/>
      <c r="EC1956" s="778"/>
      <c r="ED1956" s="778"/>
      <c r="EE1956" s="778"/>
      <c r="EF1956" s="778"/>
      <c r="EG1956" s="778"/>
      <c r="EH1956" s="778"/>
      <c r="EI1956" s="778"/>
      <c r="EJ1956" s="778"/>
      <c r="EK1956" s="778"/>
      <c r="EL1956" s="778"/>
      <c r="EM1956" s="778"/>
      <c r="EN1956" s="778"/>
      <c r="EO1956" s="778"/>
      <c r="EP1956" s="778"/>
      <c r="EQ1956" s="778"/>
      <c r="ER1956" s="778"/>
      <c r="ES1956" s="778"/>
      <c r="ET1956" s="778"/>
      <c r="EU1956" s="778"/>
      <c r="EV1956" s="778"/>
      <c r="EW1956" s="778"/>
      <c r="EX1956" s="778"/>
      <c r="EY1956" s="778"/>
      <c r="EZ1956" s="778"/>
      <c r="FA1956" s="778"/>
      <c r="FB1956" s="778"/>
      <c r="FC1956" s="778"/>
      <c r="FD1956" s="778"/>
      <c r="FE1956" s="778"/>
      <c r="FF1956" s="778"/>
      <c r="FG1956" s="778"/>
      <c r="FH1956" s="778"/>
      <c r="FI1956" s="778"/>
      <c r="FJ1956" s="778"/>
      <c r="FK1956" s="778"/>
      <c r="FL1956" s="778"/>
      <c r="FM1956" s="778"/>
      <c r="FN1956" s="778"/>
      <c r="FO1956" s="778"/>
      <c r="FP1956" s="778"/>
      <c r="FQ1956" s="778"/>
      <c r="FR1956" s="778"/>
      <c r="FS1956" s="778"/>
      <c r="FT1956" s="778"/>
      <c r="FU1956" s="778"/>
      <c r="FV1956" s="778"/>
      <c r="FW1956" s="778"/>
      <c r="FX1956" s="778"/>
      <c r="FY1956" s="778"/>
      <c r="FZ1956" s="778"/>
      <c r="GA1956" s="778"/>
      <c r="GB1956" s="778"/>
      <c r="GC1956" s="778"/>
      <c r="GD1956" s="778"/>
      <c r="GE1956" s="778"/>
      <c r="GF1956" s="778"/>
      <c r="GG1956" s="778"/>
      <c r="GH1956" s="778"/>
      <c r="GI1956" s="778"/>
      <c r="GJ1956" s="778"/>
      <c r="GK1956" s="778"/>
      <c r="GL1956" s="778"/>
      <c r="GM1956" s="778"/>
      <c r="GN1956" s="778"/>
      <c r="GO1956" s="778"/>
      <c r="GP1956" s="778"/>
      <c r="GQ1956" s="778"/>
      <c r="GR1956" s="778"/>
      <c r="GS1956" s="778"/>
      <c r="GT1956" s="778"/>
      <c r="GU1956" s="778"/>
      <c r="GV1956" s="778"/>
      <c r="GW1956" s="778"/>
      <c r="GX1956" s="778"/>
      <c r="GY1956" s="778"/>
      <c r="GZ1956" s="778"/>
      <c r="HA1956" s="778"/>
      <c r="HB1956" s="778"/>
      <c r="HC1956" s="778"/>
      <c r="HD1956" s="778"/>
      <c r="HE1956" s="778"/>
      <c r="HF1956" s="778"/>
      <c r="HG1956" s="778"/>
      <c r="HH1956" s="778"/>
    </row>
    <row r="1957" spans="1:216" s="782" customFormat="1">
      <c r="A1957" s="779"/>
      <c r="B1957" s="780"/>
      <c r="C1957" s="780"/>
      <c r="D1957" s="780"/>
      <c r="E1957" s="780"/>
      <c r="F1957" s="780"/>
      <c r="G1957" s="780"/>
      <c r="H1957" s="780"/>
      <c r="I1957" s="780"/>
      <c r="J1957" s="780"/>
      <c r="K1957" s="780"/>
      <c r="L1957" s="780"/>
      <c r="M1957" s="780"/>
      <c r="N1957" s="780"/>
      <c r="O1957" s="780"/>
      <c r="P1957" s="780"/>
      <c r="Q1957" s="781"/>
      <c r="R1957" s="778"/>
      <c r="S1957" s="778"/>
      <c r="T1957" s="778"/>
      <c r="U1957" s="778"/>
      <c r="V1957" s="778"/>
      <c r="W1957" s="778"/>
      <c r="X1957" s="778"/>
      <c r="Y1957" s="778"/>
      <c r="Z1957" s="778"/>
      <c r="AA1957" s="778"/>
      <c r="AB1957" s="778"/>
      <c r="AC1957" s="778"/>
      <c r="AD1957" s="778"/>
      <c r="AE1957" s="778"/>
      <c r="AF1957" s="778"/>
      <c r="AG1957" s="778"/>
      <c r="AH1957" s="778"/>
      <c r="AI1957" s="778"/>
      <c r="AJ1957" s="778"/>
      <c r="AK1957" s="778"/>
      <c r="AL1957" s="778"/>
      <c r="AM1957" s="778"/>
      <c r="AN1957" s="778"/>
      <c r="AO1957" s="778"/>
      <c r="AP1957" s="778"/>
      <c r="AQ1957" s="778"/>
      <c r="AR1957" s="778"/>
      <c r="AS1957" s="778"/>
      <c r="AT1957" s="778"/>
      <c r="AU1957" s="778"/>
      <c r="AV1957" s="778"/>
      <c r="AW1957" s="778"/>
      <c r="AX1957" s="778"/>
      <c r="AY1957" s="778"/>
      <c r="AZ1957" s="778"/>
      <c r="BA1957" s="778"/>
      <c r="BB1957" s="778"/>
      <c r="BC1957" s="778"/>
      <c r="BD1957" s="778"/>
      <c r="BE1957" s="778"/>
      <c r="BF1957" s="778"/>
      <c r="BG1957" s="778"/>
      <c r="BH1957" s="778"/>
      <c r="BI1957" s="778"/>
      <c r="BJ1957" s="778"/>
      <c r="BK1957" s="778"/>
      <c r="BL1957" s="778"/>
      <c r="BM1957" s="778"/>
      <c r="BN1957" s="778"/>
      <c r="BO1957" s="778"/>
      <c r="BP1957" s="778"/>
      <c r="BQ1957" s="778"/>
      <c r="BR1957" s="778"/>
      <c r="BS1957" s="778"/>
      <c r="BT1957" s="778"/>
      <c r="BU1957" s="778"/>
      <c r="BV1957" s="778"/>
      <c r="BW1957" s="778"/>
      <c r="BX1957" s="778"/>
      <c r="BY1957" s="778"/>
      <c r="BZ1957" s="778"/>
      <c r="CA1957" s="778"/>
      <c r="CB1957" s="778"/>
      <c r="CC1957" s="778"/>
      <c r="CD1957" s="778"/>
      <c r="CE1957" s="778"/>
      <c r="CF1957" s="778"/>
      <c r="CG1957" s="778"/>
      <c r="CH1957" s="778"/>
      <c r="CI1957" s="778"/>
      <c r="CJ1957" s="778"/>
      <c r="CK1957" s="778"/>
      <c r="CL1957" s="778"/>
      <c r="CM1957" s="778"/>
      <c r="CN1957" s="778"/>
      <c r="CO1957" s="778"/>
      <c r="CP1957" s="778"/>
      <c r="CQ1957" s="778"/>
      <c r="CR1957" s="778"/>
      <c r="CS1957" s="778"/>
      <c r="CT1957" s="778"/>
      <c r="CU1957" s="778"/>
      <c r="CV1957" s="778"/>
      <c r="CW1957" s="778"/>
      <c r="CX1957" s="778"/>
      <c r="CY1957" s="778"/>
      <c r="CZ1957" s="778"/>
      <c r="DA1957" s="778"/>
      <c r="DB1957" s="778"/>
      <c r="DC1957" s="778"/>
      <c r="DD1957" s="778"/>
      <c r="DE1957" s="778"/>
      <c r="DF1957" s="778"/>
      <c r="DG1957" s="778"/>
      <c r="DH1957" s="778"/>
      <c r="DI1957" s="778"/>
      <c r="DJ1957" s="778"/>
      <c r="DK1957" s="778"/>
      <c r="DL1957" s="778"/>
      <c r="DM1957" s="778"/>
      <c r="DN1957" s="778"/>
      <c r="DO1957" s="778"/>
      <c r="DP1957" s="778"/>
      <c r="DQ1957" s="778"/>
      <c r="DR1957" s="778"/>
      <c r="DS1957" s="778"/>
      <c r="DT1957" s="778"/>
      <c r="DU1957" s="778"/>
      <c r="DV1957" s="778"/>
      <c r="DW1957" s="778"/>
      <c r="DX1957" s="778"/>
      <c r="DY1957" s="778"/>
      <c r="DZ1957" s="778"/>
      <c r="EA1957" s="778"/>
      <c r="EB1957" s="778"/>
      <c r="EC1957" s="778"/>
      <c r="ED1957" s="778"/>
      <c r="EE1957" s="778"/>
      <c r="EF1957" s="778"/>
      <c r="EG1957" s="778"/>
      <c r="EH1957" s="778"/>
      <c r="EI1957" s="778"/>
      <c r="EJ1957" s="778"/>
      <c r="EK1957" s="778"/>
      <c r="EL1957" s="778"/>
      <c r="EM1957" s="778"/>
      <c r="EN1957" s="778"/>
      <c r="EO1957" s="778"/>
      <c r="EP1957" s="778"/>
      <c r="EQ1957" s="778"/>
      <c r="ER1957" s="778"/>
      <c r="ES1957" s="778"/>
      <c r="ET1957" s="778"/>
      <c r="EU1957" s="778"/>
      <c r="EV1957" s="778"/>
      <c r="EW1957" s="778"/>
      <c r="EX1957" s="778"/>
      <c r="EY1957" s="778"/>
      <c r="EZ1957" s="778"/>
      <c r="FA1957" s="778"/>
      <c r="FB1957" s="778"/>
      <c r="FC1957" s="778"/>
      <c r="FD1957" s="778"/>
      <c r="FE1957" s="778"/>
      <c r="FF1957" s="778"/>
      <c r="FG1957" s="778"/>
      <c r="FH1957" s="778"/>
      <c r="FI1957" s="778"/>
      <c r="FJ1957" s="778"/>
      <c r="FK1957" s="778"/>
      <c r="FL1957" s="778"/>
      <c r="FM1957" s="778"/>
      <c r="FN1957" s="778"/>
      <c r="FO1957" s="778"/>
      <c r="FP1957" s="778"/>
      <c r="FQ1957" s="778"/>
      <c r="FR1957" s="778"/>
      <c r="FS1957" s="778"/>
      <c r="FT1957" s="778"/>
      <c r="FU1957" s="778"/>
      <c r="FV1957" s="778"/>
      <c r="FW1957" s="778"/>
      <c r="FX1957" s="778"/>
      <c r="FY1957" s="778"/>
      <c r="FZ1957" s="778"/>
      <c r="GA1957" s="778"/>
      <c r="GB1957" s="778"/>
      <c r="GC1957" s="778"/>
      <c r="GD1957" s="778"/>
      <c r="GE1957" s="778"/>
      <c r="GF1957" s="778"/>
      <c r="GG1957" s="778"/>
      <c r="GH1957" s="778"/>
      <c r="GI1957" s="778"/>
      <c r="GJ1957" s="778"/>
      <c r="GK1957" s="778"/>
      <c r="GL1957" s="778"/>
      <c r="GM1957" s="778"/>
      <c r="GN1957" s="778"/>
      <c r="GO1957" s="778"/>
      <c r="GP1957" s="778"/>
      <c r="GQ1957" s="778"/>
      <c r="GR1957" s="778"/>
      <c r="GS1957" s="778"/>
      <c r="GT1957" s="778"/>
      <c r="GU1957" s="778"/>
      <c r="GV1957" s="778"/>
      <c r="GW1957" s="778"/>
      <c r="GX1957" s="778"/>
      <c r="GY1957" s="778"/>
      <c r="GZ1957" s="778"/>
      <c r="HA1957" s="778"/>
      <c r="HB1957" s="778"/>
      <c r="HC1957" s="778"/>
      <c r="HD1957" s="778"/>
      <c r="HE1957" s="778"/>
      <c r="HF1957" s="778"/>
      <c r="HG1957" s="778"/>
      <c r="HH1957" s="778"/>
    </row>
    <row r="1958" spans="1:216" s="782" customFormat="1">
      <c r="A1958" s="779"/>
      <c r="B1958" s="780"/>
      <c r="C1958" s="780"/>
      <c r="D1958" s="780"/>
      <c r="E1958" s="780"/>
      <c r="F1958" s="780"/>
      <c r="G1958" s="780"/>
      <c r="H1958" s="780"/>
      <c r="I1958" s="780"/>
      <c r="J1958" s="780"/>
      <c r="K1958" s="780"/>
      <c r="L1958" s="780"/>
      <c r="M1958" s="780"/>
      <c r="N1958" s="780"/>
      <c r="O1958" s="780"/>
      <c r="P1958" s="780"/>
      <c r="Q1958" s="781"/>
      <c r="R1958" s="778"/>
      <c r="S1958" s="778"/>
      <c r="T1958" s="778"/>
      <c r="U1958" s="778"/>
      <c r="V1958" s="778"/>
      <c r="W1958" s="778"/>
      <c r="X1958" s="778"/>
      <c r="Y1958" s="778"/>
      <c r="Z1958" s="778"/>
      <c r="AA1958" s="778"/>
      <c r="AB1958" s="778"/>
      <c r="AC1958" s="778"/>
      <c r="AD1958" s="778"/>
      <c r="AE1958" s="778"/>
      <c r="AF1958" s="778"/>
      <c r="AG1958" s="778"/>
      <c r="AH1958" s="778"/>
      <c r="AI1958" s="778"/>
      <c r="AJ1958" s="778"/>
      <c r="AK1958" s="778"/>
      <c r="AL1958" s="778"/>
      <c r="AM1958" s="778"/>
      <c r="AN1958" s="778"/>
      <c r="AO1958" s="778"/>
      <c r="AP1958" s="778"/>
      <c r="AQ1958" s="778"/>
      <c r="AR1958" s="778"/>
      <c r="AS1958" s="778"/>
      <c r="AT1958" s="778"/>
      <c r="AU1958" s="778"/>
      <c r="AV1958" s="778"/>
      <c r="AW1958" s="778"/>
      <c r="AX1958" s="778"/>
      <c r="AY1958" s="778"/>
      <c r="AZ1958" s="778"/>
      <c r="BA1958" s="778"/>
      <c r="BB1958" s="778"/>
      <c r="BC1958" s="778"/>
      <c r="BD1958" s="778"/>
      <c r="BE1958" s="778"/>
      <c r="BF1958" s="778"/>
      <c r="BG1958" s="778"/>
      <c r="BH1958" s="778"/>
      <c r="BI1958" s="778"/>
      <c r="BJ1958" s="778"/>
      <c r="BK1958" s="778"/>
      <c r="BL1958" s="778"/>
      <c r="BM1958" s="778"/>
      <c r="BN1958" s="778"/>
      <c r="BO1958" s="778"/>
      <c r="BP1958" s="778"/>
      <c r="BQ1958" s="778"/>
      <c r="BR1958" s="778"/>
      <c r="BS1958" s="778"/>
      <c r="BT1958" s="778"/>
      <c r="BU1958" s="778"/>
      <c r="BV1958" s="778"/>
      <c r="BW1958" s="778"/>
      <c r="BX1958" s="778"/>
      <c r="BY1958" s="778"/>
      <c r="BZ1958" s="778"/>
      <c r="CA1958" s="778"/>
      <c r="CB1958" s="778"/>
      <c r="CC1958" s="778"/>
      <c r="CD1958" s="778"/>
      <c r="CE1958" s="778"/>
      <c r="CF1958" s="778"/>
      <c r="CG1958" s="778"/>
      <c r="CH1958" s="778"/>
      <c r="CI1958" s="778"/>
      <c r="CJ1958" s="778"/>
      <c r="CK1958" s="778"/>
      <c r="CL1958" s="778"/>
      <c r="CM1958" s="778"/>
      <c r="CN1958" s="778"/>
      <c r="CO1958" s="778"/>
      <c r="CP1958" s="778"/>
      <c r="CQ1958" s="778"/>
      <c r="CR1958" s="778"/>
      <c r="CS1958" s="778"/>
      <c r="CT1958" s="778"/>
      <c r="CU1958" s="778"/>
      <c r="CV1958" s="778"/>
      <c r="CW1958" s="778"/>
      <c r="CX1958" s="778"/>
      <c r="CY1958" s="778"/>
      <c r="CZ1958" s="778"/>
      <c r="DA1958" s="778"/>
      <c r="DB1958" s="778"/>
      <c r="DC1958" s="778"/>
      <c r="DD1958" s="778"/>
      <c r="DE1958" s="778"/>
      <c r="DF1958" s="778"/>
      <c r="DG1958" s="778"/>
      <c r="DH1958" s="778"/>
      <c r="DI1958" s="778"/>
      <c r="DJ1958" s="778"/>
      <c r="DK1958" s="778"/>
      <c r="DL1958" s="778"/>
      <c r="DM1958" s="778"/>
      <c r="DN1958" s="778"/>
      <c r="DO1958" s="778"/>
      <c r="DP1958" s="778"/>
      <c r="DQ1958" s="778"/>
      <c r="DR1958" s="778"/>
      <c r="DS1958" s="778"/>
      <c r="DT1958" s="778"/>
      <c r="DU1958" s="778"/>
      <c r="DV1958" s="778"/>
      <c r="DW1958" s="778"/>
      <c r="DX1958" s="778"/>
      <c r="DY1958" s="778"/>
      <c r="DZ1958" s="778"/>
      <c r="EA1958" s="778"/>
      <c r="EB1958" s="778"/>
      <c r="EC1958" s="778"/>
      <c r="ED1958" s="778"/>
      <c r="EE1958" s="778"/>
      <c r="EF1958" s="778"/>
      <c r="EG1958" s="778"/>
      <c r="EH1958" s="778"/>
      <c r="EI1958" s="778"/>
      <c r="EJ1958" s="778"/>
      <c r="EK1958" s="778"/>
      <c r="EL1958" s="778"/>
      <c r="EM1958" s="778"/>
      <c r="EN1958" s="778"/>
      <c r="EO1958" s="778"/>
      <c r="EP1958" s="778"/>
      <c r="EQ1958" s="778"/>
      <c r="ER1958" s="778"/>
      <c r="ES1958" s="778"/>
      <c r="ET1958" s="778"/>
      <c r="EU1958" s="778"/>
      <c r="EV1958" s="778"/>
      <c r="EW1958" s="778"/>
      <c r="EX1958" s="778"/>
      <c r="EY1958" s="778"/>
      <c r="EZ1958" s="778"/>
      <c r="FA1958" s="778"/>
      <c r="FB1958" s="778"/>
      <c r="FC1958" s="778"/>
      <c r="FD1958" s="778"/>
      <c r="FE1958" s="778"/>
      <c r="FF1958" s="778"/>
      <c r="FG1958" s="778"/>
      <c r="FH1958" s="778"/>
      <c r="FI1958" s="778"/>
      <c r="FJ1958" s="778"/>
      <c r="FK1958" s="778"/>
      <c r="FL1958" s="778"/>
      <c r="FM1958" s="778"/>
      <c r="FN1958" s="778"/>
      <c r="FO1958" s="778"/>
      <c r="FP1958" s="778"/>
      <c r="FQ1958" s="778"/>
      <c r="FR1958" s="778"/>
      <c r="FS1958" s="778"/>
      <c r="FT1958" s="778"/>
      <c r="FU1958" s="778"/>
      <c r="FV1958" s="778"/>
      <c r="FW1958" s="778"/>
      <c r="FX1958" s="778"/>
      <c r="FY1958" s="778"/>
      <c r="FZ1958" s="778"/>
      <c r="GA1958" s="778"/>
      <c r="GB1958" s="778"/>
      <c r="GC1958" s="778"/>
      <c r="GD1958" s="778"/>
      <c r="GE1958" s="778"/>
      <c r="GF1958" s="778"/>
      <c r="GG1958" s="778"/>
      <c r="GH1958" s="778"/>
      <c r="GI1958" s="778"/>
      <c r="GJ1958" s="778"/>
      <c r="GK1958" s="778"/>
      <c r="GL1958" s="778"/>
      <c r="GM1958" s="778"/>
      <c r="GN1958" s="778"/>
      <c r="GO1958" s="778"/>
      <c r="GP1958" s="778"/>
      <c r="GQ1958" s="778"/>
      <c r="GR1958" s="778"/>
      <c r="GS1958" s="778"/>
      <c r="GT1958" s="778"/>
      <c r="GU1958" s="778"/>
      <c r="GV1958" s="778"/>
      <c r="GW1958" s="778"/>
      <c r="GX1958" s="778"/>
      <c r="GY1958" s="778"/>
      <c r="GZ1958" s="778"/>
      <c r="HA1958" s="778"/>
      <c r="HB1958" s="778"/>
      <c r="HC1958" s="778"/>
      <c r="HD1958" s="778"/>
      <c r="HE1958" s="778"/>
      <c r="HF1958" s="778"/>
      <c r="HG1958" s="778"/>
      <c r="HH1958" s="778"/>
    </row>
    <row r="1959" spans="1:216" s="782" customFormat="1">
      <c r="A1959" s="779"/>
      <c r="B1959" s="780"/>
      <c r="C1959" s="780"/>
      <c r="D1959" s="780"/>
      <c r="E1959" s="780"/>
      <c r="F1959" s="780"/>
      <c r="G1959" s="780"/>
      <c r="H1959" s="780"/>
      <c r="I1959" s="780"/>
      <c r="J1959" s="780"/>
      <c r="K1959" s="780"/>
      <c r="L1959" s="780"/>
      <c r="M1959" s="780"/>
      <c r="N1959" s="780"/>
      <c r="O1959" s="780"/>
      <c r="P1959" s="780"/>
      <c r="Q1959" s="781"/>
      <c r="R1959" s="778"/>
      <c r="S1959" s="778"/>
      <c r="T1959" s="778"/>
      <c r="U1959" s="778"/>
      <c r="V1959" s="778"/>
      <c r="W1959" s="778"/>
      <c r="X1959" s="778"/>
      <c r="Y1959" s="778"/>
      <c r="Z1959" s="778"/>
      <c r="AA1959" s="778"/>
      <c r="AB1959" s="778"/>
      <c r="AC1959" s="778"/>
      <c r="AD1959" s="778"/>
      <c r="AE1959" s="778"/>
      <c r="AF1959" s="778"/>
      <c r="AG1959" s="778"/>
      <c r="AH1959" s="778"/>
      <c r="AI1959" s="778"/>
      <c r="AJ1959" s="778"/>
      <c r="AK1959" s="778"/>
      <c r="AL1959" s="778"/>
      <c r="AM1959" s="778"/>
      <c r="AN1959" s="778"/>
      <c r="AO1959" s="778"/>
      <c r="AP1959" s="778"/>
      <c r="AQ1959" s="778"/>
      <c r="AR1959" s="778"/>
      <c r="AS1959" s="778"/>
      <c r="AT1959" s="778"/>
      <c r="AU1959" s="778"/>
      <c r="AV1959" s="778"/>
      <c r="AW1959" s="778"/>
      <c r="AX1959" s="778"/>
      <c r="AY1959" s="778"/>
      <c r="AZ1959" s="778"/>
      <c r="BA1959" s="778"/>
      <c r="BB1959" s="778"/>
      <c r="BC1959" s="778"/>
      <c r="BD1959" s="778"/>
      <c r="BE1959" s="778"/>
      <c r="BF1959" s="778"/>
      <c r="BG1959" s="778"/>
      <c r="BH1959" s="778"/>
      <c r="BI1959" s="778"/>
      <c r="BJ1959" s="778"/>
      <c r="BK1959" s="778"/>
      <c r="BL1959" s="778"/>
      <c r="BM1959" s="778"/>
      <c r="BN1959" s="778"/>
      <c r="BO1959" s="778"/>
      <c r="BP1959" s="778"/>
      <c r="BQ1959" s="778"/>
      <c r="BR1959" s="778"/>
      <c r="BS1959" s="778"/>
      <c r="BT1959" s="778"/>
      <c r="BU1959" s="778"/>
      <c r="BV1959" s="778"/>
      <c r="BW1959" s="778"/>
      <c r="BX1959" s="778"/>
      <c r="BY1959" s="778"/>
      <c r="BZ1959" s="778"/>
      <c r="CA1959" s="778"/>
      <c r="CB1959" s="778"/>
      <c r="CC1959" s="778"/>
      <c r="CD1959" s="778"/>
      <c r="CE1959" s="778"/>
      <c r="CF1959" s="778"/>
      <c r="CG1959" s="778"/>
      <c r="CH1959" s="778"/>
      <c r="CI1959" s="778"/>
      <c r="CJ1959" s="778"/>
      <c r="CK1959" s="778"/>
      <c r="CL1959" s="778"/>
      <c r="CM1959" s="778"/>
      <c r="CN1959" s="778"/>
      <c r="CO1959" s="778"/>
      <c r="CP1959" s="778"/>
      <c r="CQ1959" s="778"/>
      <c r="CR1959" s="778"/>
      <c r="CS1959" s="778"/>
      <c r="CT1959" s="778"/>
      <c r="CU1959" s="778"/>
      <c r="CV1959" s="778"/>
      <c r="CW1959" s="778"/>
      <c r="CX1959" s="778"/>
      <c r="CY1959" s="778"/>
      <c r="CZ1959" s="778"/>
      <c r="DA1959" s="778"/>
      <c r="DB1959" s="778"/>
      <c r="DC1959" s="778"/>
      <c r="DD1959" s="778"/>
      <c r="DE1959" s="778"/>
      <c r="DF1959" s="778"/>
      <c r="DG1959" s="778"/>
      <c r="DH1959" s="778"/>
      <c r="DI1959" s="778"/>
      <c r="DJ1959" s="778"/>
      <c r="DK1959" s="778"/>
      <c r="DL1959" s="778"/>
      <c r="DM1959" s="778"/>
      <c r="DN1959" s="778"/>
      <c r="DO1959" s="778"/>
      <c r="DP1959" s="778"/>
      <c r="DQ1959" s="778"/>
      <c r="DR1959" s="778"/>
      <c r="DS1959" s="778"/>
      <c r="DT1959" s="778"/>
      <c r="DU1959" s="778"/>
      <c r="DV1959" s="778"/>
      <c r="DW1959" s="778"/>
      <c r="DX1959" s="778"/>
      <c r="DY1959" s="778"/>
      <c r="DZ1959" s="778"/>
      <c r="EA1959" s="778"/>
      <c r="EB1959" s="778"/>
      <c r="EC1959" s="778"/>
      <c r="ED1959" s="778"/>
      <c r="EE1959" s="778"/>
      <c r="EF1959" s="778"/>
      <c r="EG1959" s="778"/>
      <c r="EH1959" s="778"/>
      <c r="EI1959" s="778"/>
      <c r="EJ1959" s="778"/>
      <c r="EK1959" s="778"/>
      <c r="EL1959" s="778"/>
      <c r="EM1959" s="778"/>
      <c r="EN1959" s="778"/>
      <c r="EO1959" s="778"/>
      <c r="EP1959" s="778"/>
      <c r="EQ1959" s="778"/>
      <c r="ER1959" s="778"/>
      <c r="ES1959" s="778"/>
      <c r="ET1959" s="778"/>
      <c r="EU1959" s="778"/>
      <c r="EV1959" s="778"/>
      <c r="EW1959" s="778"/>
      <c r="EX1959" s="778"/>
      <c r="EY1959" s="778"/>
      <c r="EZ1959" s="778"/>
      <c r="FA1959" s="778"/>
      <c r="FB1959" s="778"/>
      <c r="FC1959" s="778"/>
      <c r="FD1959" s="778"/>
      <c r="FE1959" s="778"/>
      <c r="FF1959" s="778"/>
      <c r="FG1959" s="778"/>
      <c r="FH1959" s="778"/>
      <c r="FI1959" s="778"/>
      <c r="FJ1959" s="778"/>
      <c r="FK1959" s="778"/>
      <c r="FL1959" s="778"/>
      <c r="FM1959" s="778"/>
      <c r="FN1959" s="778"/>
      <c r="FO1959" s="778"/>
      <c r="FP1959" s="778"/>
      <c r="FQ1959" s="778"/>
      <c r="FR1959" s="778"/>
      <c r="FS1959" s="778"/>
      <c r="FT1959" s="778"/>
      <c r="FU1959" s="778"/>
      <c r="FV1959" s="778"/>
      <c r="FW1959" s="778"/>
      <c r="FX1959" s="778"/>
      <c r="FY1959" s="778"/>
      <c r="FZ1959" s="778"/>
      <c r="GA1959" s="778"/>
      <c r="GB1959" s="778"/>
      <c r="GC1959" s="778"/>
      <c r="GD1959" s="778"/>
      <c r="GE1959" s="778"/>
      <c r="GF1959" s="778"/>
      <c r="GG1959" s="778"/>
      <c r="GH1959" s="778"/>
      <c r="GI1959" s="778"/>
      <c r="GJ1959" s="778"/>
      <c r="GK1959" s="778"/>
      <c r="GL1959" s="778"/>
      <c r="GM1959" s="778"/>
      <c r="GN1959" s="778"/>
      <c r="GO1959" s="778"/>
      <c r="GP1959" s="778"/>
      <c r="GQ1959" s="778"/>
      <c r="GR1959" s="778"/>
      <c r="GS1959" s="778"/>
      <c r="GT1959" s="778"/>
      <c r="GU1959" s="778"/>
      <c r="GV1959" s="778"/>
      <c r="GW1959" s="778"/>
      <c r="GX1959" s="778"/>
      <c r="GY1959" s="778"/>
      <c r="GZ1959" s="778"/>
      <c r="HA1959" s="778"/>
      <c r="HB1959" s="778"/>
      <c r="HC1959" s="778"/>
      <c r="HD1959" s="778"/>
      <c r="HE1959" s="778"/>
      <c r="HF1959" s="778"/>
      <c r="HG1959" s="778"/>
      <c r="HH1959" s="778"/>
    </row>
    <row r="1960" spans="1:216" s="782" customFormat="1">
      <c r="A1960" s="779"/>
      <c r="B1960" s="780"/>
      <c r="C1960" s="780"/>
      <c r="D1960" s="780"/>
      <c r="E1960" s="780"/>
      <c r="F1960" s="780"/>
      <c r="G1960" s="780"/>
      <c r="H1960" s="780"/>
      <c r="I1960" s="780"/>
      <c r="J1960" s="780"/>
      <c r="K1960" s="780"/>
      <c r="L1960" s="780"/>
      <c r="M1960" s="780"/>
      <c r="N1960" s="780"/>
      <c r="O1960" s="780"/>
      <c r="P1960" s="780"/>
      <c r="Q1960" s="781"/>
      <c r="R1960" s="778"/>
      <c r="S1960" s="778"/>
      <c r="T1960" s="778"/>
      <c r="U1960" s="778"/>
      <c r="V1960" s="778"/>
      <c r="W1960" s="778"/>
      <c r="X1960" s="778"/>
      <c r="Y1960" s="778"/>
      <c r="Z1960" s="778"/>
      <c r="AA1960" s="778"/>
      <c r="AB1960" s="778"/>
      <c r="AC1960" s="778"/>
      <c r="AD1960" s="778"/>
      <c r="AE1960" s="778"/>
      <c r="AF1960" s="778"/>
      <c r="AG1960" s="778"/>
      <c r="AH1960" s="778"/>
      <c r="AI1960" s="778"/>
      <c r="AJ1960" s="778"/>
      <c r="AK1960" s="778"/>
      <c r="AL1960" s="778"/>
      <c r="AM1960" s="778"/>
      <c r="AN1960" s="778"/>
      <c r="AO1960" s="778"/>
      <c r="AP1960" s="778"/>
      <c r="AQ1960" s="778"/>
      <c r="AR1960" s="778"/>
      <c r="AS1960" s="778"/>
      <c r="AT1960" s="778"/>
      <c r="AU1960" s="778"/>
      <c r="AV1960" s="778"/>
      <c r="AW1960" s="778"/>
      <c r="AX1960" s="778"/>
      <c r="AY1960" s="778"/>
      <c r="AZ1960" s="778"/>
      <c r="BA1960" s="778"/>
      <c r="BB1960" s="778"/>
      <c r="BC1960" s="778"/>
      <c r="BD1960" s="778"/>
      <c r="BE1960" s="778"/>
      <c r="BF1960" s="778"/>
      <c r="BG1960" s="778"/>
      <c r="BH1960" s="778"/>
      <c r="BI1960" s="778"/>
      <c r="BJ1960" s="778"/>
      <c r="BK1960" s="778"/>
      <c r="BL1960" s="778"/>
      <c r="BM1960" s="778"/>
      <c r="BN1960" s="778"/>
      <c r="BO1960" s="778"/>
      <c r="BP1960" s="778"/>
      <c r="BQ1960" s="778"/>
      <c r="BR1960" s="778"/>
      <c r="BS1960" s="778"/>
      <c r="BT1960" s="778"/>
      <c r="BU1960" s="778"/>
      <c r="BV1960" s="778"/>
      <c r="BW1960" s="778"/>
      <c r="BX1960" s="778"/>
      <c r="BY1960" s="778"/>
      <c r="BZ1960" s="778"/>
      <c r="CA1960" s="778"/>
      <c r="CB1960" s="778"/>
      <c r="CC1960" s="778"/>
      <c r="CD1960" s="778"/>
      <c r="CE1960" s="778"/>
      <c r="CF1960" s="778"/>
      <c r="CG1960" s="778"/>
      <c r="CH1960" s="778"/>
      <c r="CI1960" s="778"/>
      <c r="CJ1960" s="778"/>
      <c r="CK1960" s="778"/>
      <c r="CL1960" s="778"/>
      <c r="CM1960" s="778"/>
      <c r="CN1960" s="778"/>
      <c r="CO1960" s="778"/>
      <c r="CP1960" s="778"/>
      <c r="CQ1960" s="778"/>
      <c r="CR1960" s="778"/>
      <c r="CS1960" s="778"/>
      <c r="CT1960" s="778"/>
      <c r="CU1960" s="778"/>
      <c r="CV1960" s="778"/>
      <c r="CW1960" s="778"/>
      <c r="CX1960" s="778"/>
      <c r="CY1960" s="778"/>
      <c r="CZ1960" s="778"/>
      <c r="DA1960" s="778"/>
      <c r="DB1960" s="778"/>
      <c r="DC1960" s="778"/>
      <c r="DD1960" s="778"/>
      <c r="DE1960" s="778"/>
      <c r="DF1960" s="778"/>
      <c r="DG1960" s="778"/>
      <c r="DH1960" s="778"/>
      <c r="DI1960" s="778"/>
      <c r="DJ1960" s="778"/>
      <c r="DK1960" s="778"/>
      <c r="DL1960" s="778"/>
      <c r="DM1960" s="778"/>
      <c r="DN1960" s="778"/>
      <c r="DO1960" s="778"/>
      <c r="DP1960" s="778"/>
      <c r="DQ1960" s="778"/>
      <c r="DR1960" s="778"/>
      <c r="DS1960" s="778"/>
      <c r="DT1960" s="778"/>
      <c r="DU1960" s="778"/>
      <c r="DV1960" s="778"/>
      <c r="DW1960" s="778"/>
      <c r="DX1960" s="778"/>
      <c r="DY1960" s="778"/>
      <c r="DZ1960" s="778"/>
      <c r="EA1960" s="778"/>
      <c r="EB1960" s="778"/>
      <c r="EC1960" s="778"/>
      <c r="ED1960" s="778"/>
      <c r="EE1960" s="778"/>
      <c r="EF1960" s="778"/>
      <c r="EG1960" s="778"/>
      <c r="EH1960" s="778"/>
      <c r="EI1960" s="778"/>
      <c r="EJ1960" s="778"/>
      <c r="EK1960" s="778"/>
      <c r="EL1960" s="778"/>
      <c r="EM1960" s="778"/>
      <c r="EN1960" s="778"/>
      <c r="EO1960" s="778"/>
      <c r="EP1960" s="778"/>
      <c r="EQ1960" s="778"/>
      <c r="ER1960" s="778"/>
      <c r="ES1960" s="778"/>
      <c r="ET1960" s="778"/>
      <c r="EU1960" s="778"/>
      <c r="EV1960" s="778"/>
      <c r="EW1960" s="778"/>
      <c r="EX1960" s="778"/>
      <c r="EY1960" s="778"/>
      <c r="EZ1960" s="778"/>
      <c r="FA1960" s="778"/>
      <c r="FB1960" s="778"/>
      <c r="FC1960" s="778"/>
      <c r="FD1960" s="778"/>
      <c r="FE1960" s="778"/>
      <c r="FF1960" s="778"/>
      <c r="FG1960" s="778"/>
      <c r="FH1960" s="778"/>
      <c r="FI1960" s="778"/>
      <c r="FJ1960" s="778"/>
      <c r="FK1960" s="778"/>
      <c r="FL1960" s="778"/>
      <c r="FM1960" s="778"/>
      <c r="FN1960" s="778"/>
      <c r="FO1960" s="778"/>
      <c r="FP1960" s="778"/>
      <c r="FQ1960" s="778"/>
      <c r="FR1960" s="778"/>
      <c r="FS1960" s="778"/>
      <c r="FT1960" s="778"/>
      <c r="FU1960" s="778"/>
      <c r="FV1960" s="778"/>
      <c r="FW1960" s="778"/>
      <c r="FX1960" s="778"/>
      <c r="FY1960" s="778"/>
      <c r="FZ1960" s="778"/>
      <c r="GA1960" s="778"/>
      <c r="GB1960" s="778"/>
      <c r="GC1960" s="778"/>
      <c r="GD1960" s="778"/>
      <c r="GE1960" s="778"/>
      <c r="GF1960" s="778"/>
      <c r="GG1960" s="778"/>
      <c r="GH1960" s="778"/>
      <c r="GI1960" s="778"/>
      <c r="GJ1960" s="778"/>
      <c r="GK1960" s="778"/>
      <c r="GL1960" s="778"/>
      <c r="GM1960" s="778"/>
      <c r="GN1960" s="778"/>
      <c r="GO1960" s="778"/>
      <c r="GP1960" s="778"/>
      <c r="GQ1960" s="778"/>
      <c r="GR1960" s="778"/>
      <c r="GS1960" s="778"/>
      <c r="GT1960" s="778"/>
      <c r="GU1960" s="778"/>
      <c r="GV1960" s="778"/>
      <c r="GW1960" s="778"/>
      <c r="GX1960" s="778"/>
      <c r="GY1960" s="778"/>
      <c r="GZ1960" s="778"/>
      <c r="HA1960" s="778"/>
      <c r="HB1960" s="778"/>
      <c r="HC1960" s="778"/>
      <c r="HD1960" s="778"/>
      <c r="HE1960" s="778"/>
      <c r="HF1960" s="778"/>
      <c r="HG1960" s="778"/>
      <c r="HH1960" s="778"/>
    </row>
    <row r="1961" spans="1:216" s="782" customFormat="1">
      <c r="A1961" s="779"/>
      <c r="B1961" s="780"/>
      <c r="C1961" s="780"/>
      <c r="D1961" s="780"/>
      <c r="E1961" s="780"/>
      <c r="F1961" s="780"/>
      <c r="G1961" s="780"/>
      <c r="H1961" s="780"/>
      <c r="I1961" s="780"/>
      <c r="J1961" s="780"/>
      <c r="K1961" s="780"/>
      <c r="L1961" s="780"/>
      <c r="M1961" s="780"/>
      <c r="N1961" s="780"/>
      <c r="O1961" s="780"/>
      <c r="P1961" s="780"/>
      <c r="Q1961" s="781"/>
      <c r="R1961" s="778"/>
      <c r="S1961" s="778"/>
      <c r="T1961" s="778"/>
      <c r="U1961" s="778"/>
      <c r="V1961" s="778"/>
      <c r="W1961" s="778"/>
      <c r="X1961" s="778"/>
      <c r="Y1961" s="778"/>
      <c r="Z1961" s="778"/>
      <c r="AA1961" s="778"/>
      <c r="AB1961" s="778"/>
      <c r="AC1961" s="778"/>
      <c r="AD1961" s="778"/>
      <c r="AE1961" s="778"/>
      <c r="AF1961" s="778"/>
      <c r="AG1961" s="778"/>
      <c r="AH1961" s="778"/>
      <c r="AI1961" s="778"/>
      <c r="AJ1961" s="778"/>
      <c r="AK1961" s="778"/>
      <c r="AL1961" s="778"/>
      <c r="AM1961" s="778"/>
      <c r="AN1961" s="778"/>
      <c r="AO1961" s="778"/>
      <c r="AP1961" s="778"/>
      <c r="AQ1961" s="778"/>
      <c r="AR1961" s="778"/>
      <c r="AS1961" s="778"/>
      <c r="AT1961" s="778"/>
      <c r="AU1961" s="778"/>
      <c r="AV1961" s="778"/>
      <c r="AW1961" s="778"/>
      <c r="AX1961" s="778"/>
      <c r="AY1961" s="778"/>
      <c r="AZ1961" s="778"/>
      <c r="BA1961" s="778"/>
      <c r="BB1961" s="778"/>
      <c r="BC1961" s="778"/>
      <c r="BD1961" s="778"/>
      <c r="BE1961" s="778"/>
      <c r="BF1961" s="778"/>
      <c r="BG1961" s="778"/>
      <c r="BH1961" s="778"/>
      <c r="BI1961" s="778"/>
      <c r="BJ1961" s="778"/>
      <c r="BK1961" s="778"/>
      <c r="BL1961" s="778"/>
      <c r="BM1961" s="778"/>
      <c r="BN1961" s="778"/>
      <c r="BO1961" s="778"/>
      <c r="BP1961" s="778"/>
      <c r="BQ1961" s="778"/>
      <c r="BR1961" s="778"/>
      <c r="BS1961" s="778"/>
      <c r="BT1961" s="778"/>
      <c r="BU1961" s="778"/>
      <c r="BV1961" s="778"/>
      <c r="BW1961" s="778"/>
      <c r="BX1961" s="778"/>
      <c r="BY1961" s="778"/>
      <c r="BZ1961" s="778"/>
      <c r="CA1961" s="778"/>
      <c r="CB1961" s="778"/>
      <c r="CC1961" s="778"/>
      <c r="CD1961" s="778"/>
      <c r="CE1961" s="778"/>
      <c r="CF1961" s="778"/>
      <c r="CG1961" s="778"/>
      <c r="CH1961" s="778"/>
      <c r="CI1961" s="778"/>
      <c r="CJ1961" s="778"/>
      <c r="CK1961" s="778"/>
      <c r="CL1961" s="778"/>
      <c r="CM1961" s="778"/>
      <c r="CN1961" s="778"/>
      <c r="CO1961" s="778"/>
      <c r="CP1961" s="778"/>
      <c r="CQ1961" s="778"/>
      <c r="CR1961" s="778"/>
      <c r="CS1961" s="778"/>
      <c r="CT1961" s="778"/>
      <c r="CU1961" s="778"/>
      <c r="CV1961" s="778"/>
      <c r="CW1961" s="778"/>
      <c r="CX1961" s="778"/>
      <c r="CY1961" s="778"/>
      <c r="CZ1961" s="778"/>
      <c r="DA1961" s="778"/>
      <c r="DB1961" s="778"/>
      <c r="DC1961" s="778"/>
      <c r="DD1961" s="778"/>
      <c r="DE1961" s="778"/>
      <c r="DF1961" s="778"/>
      <c r="DG1961" s="778"/>
      <c r="DH1961" s="778"/>
      <c r="DI1961" s="778"/>
      <c r="DJ1961" s="778"/>
      <c r="DK1961" s="778"/>
      <c r="DL1961" s="778"/>
      <c r="DM1961" s="778"/>
      <c r="DN1961" s="778"/>
      <c r="DO1961" s="778"/>
      <c r="DP1961" s="778"/>
      <c r="DQ1961" s="778"/>
      <c r="DR1961" s="778"/>
      <c r="DS1961" s="778"/>
      <c r="DT1961" s="778"/>
      <c r="DU1961" s="778"/>
      <c r="DV1961" s="778"/>
      <c r="DW1961" s="778"/>
      <c r="DX1961" s="778"/>
      <c r="DY1961" s="778"/>
      <c r="DZ1961" s="778"/>
      <c r="EA1961" s="778"/>
      <c r="EB1961" s="778"/>
      <c r="EC1961" s="778"/>
      <c r="ED1961" s="778"/>
      <c r="EE1961" s="778"/>
      <c r="EF1961" s="778"/>
      <c r="EG1961" s="778"/>
      <c r="EH1961" s="778"/>
      <c r="EI1961" s="778"/>
      <c r="EJ1961" s="778"/>
      <c r="EK1961" s="778"/>
      <c r="EL1961" s="778"/>
      <c r="EM1961" s="778"/>
      <c r="EN1961" s="778"/>
      <c r="EO1961" s="778"/>
      <c r="EP1961" s="778"/>
      <c r="EQ1961" s="778"/>
      <c r="ER1961" s="778"/>
      <c r="ES1961" s="778"/>
      <c r="ET1961" s="778"/>
      <c r="EU1961" s="778"/>
      <c r="EV1961" s="778"/>
      <c r="EW1961" s="778"/>
      <c r="EX1961" s="778"/>
      <c r="EY1961" s="778"/>
      <c r="EZ1961" s="778"/>
      <c r="FA1961" s="778"/>
      <c r="FB1961" s="778"/>
      <c r="FC1961" s="778"/>
      <c r="FD1961" s="778"/>
      <c r="FE1961" s="778"/>
      <c r="FF1961" s="778"/>
      <c r="FG1961" s="778"/>
      <c r="FH1961" s="778"/>
      <c r="FI1961" s="778"/>
      <c r="FJ1961" s="778"/>
      <c r="FK1961" s="778"/>
      <c r="FL1961" s="778"/>
      <c r="FM1961" s="778"/>
      <c r="FN1961" s="778"/>
      <c r="FO1961" s="778"/>
      <c r="FP1961" s="778"/>
      <c r="FQ1961" s="778"/>
      <c r="FR1961" s="778"/>
      <c r="FS1961" s="778"/>
      <c r="FT1961" s="778"/>
      <c r="FU1961" s="778"/>
      <c r="FV1961" s="778"/>
      <c r="FW1961" s="778"/>
      <c r="FX1961" s="778"/>
      <c r="FY1961" s="778"/>
      <c r="FZ1961" s="778"/>
      <c r="GA1961" s="778"/>
      <c r="GB1961" s="778"/>
      <c r="GC1961" s="778"/>
      <c r="GD1961" s="778"/>
      <c r="GE1961" s="778"/>
      <c r="GF1961" s="778"/>
      <c r="GG1961" s="778"/>
      <c r="GH1961" s="778"/>
      <c r="GI1961" s="778"/>
      <c r="GJ1961" s="778"/>
      <c r="GK1961" s="778"/>
      <c r="GL1961" s="778"/>
      <c r="GM1961" s="778"/>
      <c r="GN1961" s="778"/>
      <c r="GO1961" s="778"/>
      <c r="GP1961" s="778"/>
      <c r="GQ1961" s="778"/>
      <c r="GR1961" s="778"/>
      <c r="GS1961" s="778"/>
      <c r="GT1961" s="778"/>
      <c r="GU1961" s="778"/>
      <c r="GV1961" s="778"/>
      <c r="GW1961" s="778"/>
      <c r="GX1961" s="778"/>
      <c r="GY1961" s="778"/>
      <c r="GZ1961" s="778"/>
      <c r="HA1961" s="778"/>
      <c r="HB1961" s="778"/>
      <c r="HC1961" s="778"/>
      <c r="HD1961" s="778"/>
      <c r="HE1961" s="778"/>
      <c r="HF1961" s="778"/>
      <c r="HG1961" s="778"/>
      <c r="HH1961" s="778"/>
    </row>
    <row r="1962" spans="1:216" s="782" customFormat="1">
      <c r="A1962" s="779"/>
      <c r="B1962" s="780"/>
      <c r="C1962" s="780"/>
      <c r="D1962" s="780"/>
      <c r="E1962" s="780"/>
      <c r="F1962" s="780"/>
      <c r="G1962" s="780"/>
      <c r="H1962" s="780"/>
      <c r="I1962" s="780"/>
      <c r="J1962" s="780"/>
      <c r="K1962" s="780"/>
      <c r="L1962" s="780"/>
      <c r="M1962" s="780"/>
      <c r="N1962" s="780"/>
      <c r="O1962" s="780"/>
      <c r="P1962" s="780"/>
      <c r="Q1962" s="781"/>
      <c r="R1962" s="778"/>
      <c r="S1962" s="778"/>
      <c r="T1962" s="778"/>
      <c r="U1962" s="778"/>
      <c r="V1962" s="778"/>
      <c r="W1962" s="778"/>
      <c r="X1962" s="778"/>
      <c r="Y1962" s="778"/>
      <c r="Z1962" s="778"/>
      <c r="AA1962" s="778"/>
      <c r="AB1962" s="778"/>
      <c r="AC1962" s="778"/>
      <c r="AD1962" s="778"/>
      <c r="AE1962" s="778"/>
      <c r="AF1962" s="778"/>
      <c r="AG1962" s="778"/>
      <c r="AH1962" s="778"/>
      <c r="AI1962" s="778"/>
      <c r="AJ1962" s="778"/>
      <c r="AK1962" s="778"/>
      <c r="AL1962" s="778"/>
      <c r="AM1962" s="778"/>
      <c r="AN1962" s="778"/>
      <c r="AO1962" s="778"/>
      <c r="AP1962" s="778"/>
      <c r="AQ1962" s="778"/>
      <c r="AR1962" s="778"/>
      <c r="AS1962" s="778"/>
      <c r="AT1962" s="778"/>
      <c r="AU1962" s="778"/>
      <c r="AV1962" s="778"/>
      <c r="AW1962" s="778"/>
      <c r="AX1962" s="778"/>
      <c r="AY1962" s="778"/>
      <c r="AZ1962" s="778"/>
      <c r="BA1962" s="778"/>
      <c r="BB1962" s="778"/>
      <c r="BC1962" s="778"/>
      <c r="BD1962" s="778"/>
      <c r="BE1962" s="778"/>
      <c r="BF1962" s="778"/>
      <c r="BG1962" s="778"/>
      <c r="BH1962" s="778"/>
      <c r="BI1962" s="778"/>
      <c r="BJ1962" s="778"/>
      <c r="BK1962" s="778"/>
      <c r="BL1962" s="778"/>
      <c r="BM1962" s="778"/>
      <c r="BN1962" s="778"/>
      <c r="BO1962" s="778"/>
      <c r="BP1962" s="778"/>
      <c r="BQ1962" s="778"/>
      <c r="BR1962" s="778"/>
      <c r="BS1962" s="778"/>
      <c r="BT1962" s="778"/>
      <c r="BU1962" s="778"/>
      <c r="BV1962" s="778"/>
      <c r="BW1962" s="778"/>
      <c r="BX1962" s="778"/>
      <c r="BY1962" s="778"/>
      <c r="BZ1962" s="778"/>
      <c r="CA1962" s="778"/>
      <c r="CB1962" s="778"/>
      <c r="CC1962" s="778"/>
      <c r="CD1962" s="778"/>
      <c r="CE1962" s="778"/>
      <c r="CF1962" s="778"/>
      <c r="CG1962" s="778"/>
      <c r="CH1962" s="778"/>
      <c r="CI1962" s="778"/>
      <c r="CJ1962" s="778"/>
      <c r="CK1962" s="778"/>
      <c r="CL1962" s="778"/>
      <c r="CM1962" s="778"/>
      <c r="CN1962" s="778"/>
      <c r="CO1962" s="778"/>
      <c r="CP1962" s="778"/>
      <c r="CQ1962" s="778"/>
      <c r="CR1962" s="778"/>
      <c r="CS1962" s="778"/>
      <c r="CT1962" s="778"/>
      <c r="CU1962" s="778"/>
      <c r="CV1962" s="778"/>
      <c r="CW1962" s="778"/>
      <c r="CX1962" s="778"/>
      <c r="CY1962" s="778"/>
      <c r="CZ1962" s="778"/>
      <c r="DA1962" s="778"/>
      <c r="DB1962" s="778"/>
      <c r="DC1962" s="778"/>
      <c r="DD1962" s="778"/>
      <c r="DE1962" s="778"/>
      <c r="DF1962" s="778"/>
      <c r="DG1962" s="778"/>
      <c r="DH1962" s="778"/>
      <c r="DI1962" s="778"/>
      <c r="DJ1962" s="778"/>
      <c r="DK1962" s="778"/>
      <c r="DL1962" s="778"/>
      <c r="DM1962" s="778"/>
      <c r="DN1962" s="778"/>
      <c r="DO1962" s="778"/>
      <c r="DP1962" s="778"/>
      <c r="DQ1962" s="778"/>
      <c r="DR1962" s="778"/>
      <c r="DS1962" s="778"/>
      <c r="DT1962" s="778"/>
      <c r="DU1962" s="778"/>
      <c r="DV1962" s="778"/>
      <c r="DW1962" s="778"/>
      <c r="DX1962" s="778"/>
      <c r="DY1962" s="778"/>
      <c r="DZ1962" s="778"/>
      <c r="EA1962" s="778"/>
      <c r="EB1962" s="778"/>
      <c r="EC1962" s="778"/>
      <c r="ED1962" s="778"/>
      <c r="EE1962" s="778"/>
      <c r="EF1962" s="778"/>
      <c r="EG1962" s="778"/>
      <c r="EH1962" s="778"/>
      <c r="EI1962" s="778"/>
      <c r="EJ1962" s="778"/>
      <c r="EK1962" s="778"/>
      <c r="EL1962" s="778"/>
      <c r="EM1962" s="778"/>
      <c r="EN1962" s="778"/>
      <c r="EO1962" s="778"/>
      <c r="EP1962" s="778"/>
      <c r="EQ1962" s="778"/>
      <c r="ER1962" s="778"/>
      <c r="ES1962" s="778"/>
      <c r="ET1962" s="778"/>
      <c r="EU1962" s="778"/>
      <c r="EV1962" s="778"/>
      <c r="EW1962" s="778"/>
      <c r="EX1962" s="778"/>
      <c r="EY1962" s="778"/>
      <c r="EZ1962" s="778"/>
      <c r="FA1962" s="778"/>
      <c r="FB1962" s="778"/>
      <c r="FC1962" s="778"/>
      <c r="FD1962" s="778"/>
      <c r="FE1962" s="778"/>
      <c r="FF1962" s="778"/>
      <c r="FG1962" s="778"/>
      <c r="FH1962" s="778"/>
      <c r="FI1962" s="778"/>
      <c r="FJ1962" s="778"/>
      <c r="FK1962" s="778"/>
      <c r="FL1962" s="778"/>
      <c r="FM1962" s="778"/>
      <c r="FN1962" s="778"/>
      <c r="FO1962" s="778"/>
      <c r="FP1962" s="778"/>
      <c r="FQ1962" s="778"/>
      <c r="FR1962" s="778"/>
      <c r="FS1962" s="778"/>
      <c r="FT1962" s="778"/>
      <c r="FU1962" s="778"/>
      <c r="FV1962" s="778"/>
      <c r="FW1962" s="778"/>
      <c r="FX1962" s="778"/>
      <c r="FY1962" s="778"/>
      <c r="FZ1962" s="778"/>
      <c r="GA1962" s="778"/>
      <c r="GB1962" s="778"/>
      <c r="GC1962" s="778"/>
      <c r="GD1962" s="778"/>
      <c r="GE1962" s="778"/>
      <c r="GF1962" s="778"/>
      <c r="GG1962" s="778"/>
      <c r="GH1962" s="778"/>
      <c r="GI1962" s="778"/>
      <c r="GJ1962" s="778"/>
      <c r="GK1962" s="778"/>
      <c r="GL1962" s="778"/>
      <c r="GM1962" s="778"/>
      <c r="GN1962" s="778"/>
      <c r="GO1962" s="778"/>
      <c r="GP1962" s="778"/>
      <c r="GQ1962" s="778"/>
      <c r="GR1962" s="778"/>
      <c r="GS1962" s="778"/>
      <c r="GT1962" s="778"/>
      <c r="GU1962" s="778"/>
      <c r="GV1962" s="778"/>
      <c r="GW1962" s="778"/>
      <c r="GX1962" s="778"/>
      <c r="GY1962" s="778"/>
      <c r="GZ1962" s="778"/>
      <c r="HA1962" s="778"/>
      <c r="HB1962" s="778"/>
      <c r="HC1962" s="778"/>
      <c r="HD1962" s="778"/>
      <c r="HE1962" s="778"/>
      <c r="HF1962" s="778"/>
      <c r="HG1962" s="778"/>
      <c r="HH1962" s="778"/>
    </row>
    <row r="1963" spans="1:216" s="782" customFormat="1">
      <c r="A1963" s="779"/>
      <c r="B1963" s="780"/>
      <c r="C1963" s="780"/>
      <c r="D1963" s="780"/>
      <c r="E1963" s="780"/>
      <c r="F1963" s="780"/>
      <c r="G1963" s="780"/>
      <c r="H1963" s="780"/>
      <c r="I1963" s="780"/>
      <c r="J1963" s="780"/>
      <c r="K1963" s="780"/>
      <c r="L1963" s="780"/>
      <c r="M1963" s="780"/>
      <c r="N1963" s="780"/>
      <c r="O1963" s="780"/>
      <c r="P1963" s="780"/>
      <c r="Q1963" s="781"/>
      <c r="R1963" s="778"/>
      <c r="S1963" s="778"/>
      <c r="T1963" s="778"/>
      <c r="U1963" s="778"/>
      <c r="V1963" s="778"/>
      <c r="W1963" s="778"/>
      <c r="X1963" s="778"/>
      <c r="Y1963" s="778"/>
      <c r="Z1963" s="778"/>
      <c r="AA1963" s="778"/>
      <c r="AB1963" s="778"/>
      <c r="AC1963" s="778"/>
      <c r="AD1963" s="778"/>
      <c r="AE1963" s="778"/>
      <c r="AF1963" s="778"/>
      <c r="AG1963" s="778"/>
      <c r="AH1963" s="778"/>
      <c r="AI1963" s="778"/>
      <c r="AJ1963" s="778"/>
      <c r="AK1963" s="778"/>
      <c r="AL1963" s="778"/>
      <c r="AM1963" s="778"/>
      <c r="AN1963" s="778"/>
      <c r="AO1963" s="778"/>
      <c r="AP1963" s="778"/>
      <c r="AQ1963" s="778"/>
      <c r="AR1963" s="778"/>
      <c r="AS1963" s="778"/>
      <c r="AT1963" s="778"/>
      <c r="AU1963" s="778"/>
      <c r="AV1963" s="778"/>
      <c r="AW1963" s="778"/>
      <c r="AX1963" s="778"/>
      <c r="AY1963" s="778"/>
      <c r="AZ1963" s="778"/>
      <c r="BA1963" s="778"/>
      <c r="BB1963" s="778"/>
      <c r="BC1963" s="778"/>
      <c r="BD1963" s="778"/>
      <c r="BE1963" s="778"/>
      <c r="BF1963" s="778"/>
      <c r="BG1963" s="778"/>
      <c r="BH1963" s="778"/>
      <c r="BI1963" s="778"/>
      <c r="BJ1963" s="778"/>
      <c r="BK1963" s="778"/>
      <c r="BL1963" s="778"/>
      <c r="BM1963" s="778"/>
      <c r="BN1963" s="778"/>
      <c r="BO1963" s="778"/>
      <c r="BP1963" s="778"/>
      <c r="BQ1963" s="778"/>
      <c r="BR1963" s="778"/>
      <c r="BS1963" s="778"/>
      <c r="BT1963" s="778"/>
      <c r="BU1963" s="778"/>
      <c r="BV1963" s="778"/>
      <c r="BW1963" s="778"/>
      <c r="BX1963" s="778"/>
      <c r="BY1963" s="778"/>
      <c r="BZ1963" s="778"/>
      <c r="CA1963" s="778"/>
      <c r="CB1963" s="778"/>
      <c r="CC1963" s="778"/>
      <c r="CD1963" s="778"/>
      <c r="CE1963" s="778"/>
      <c r="CF1963" s="778"/>
      <c r="CG1963" s="778"/>
      <c r="CH1963" s="778"/>
      <c r="CI1963" s="778"/>
      <c r="CJ1963" s="778"/>
      <c r="CK1963" s="778"/>
      <c r="CL1963" s="778"/>
      <c r="CM1963" s="778"/>
      <c r="CN1963" s="778"/>
      <c r="CO1963" s="778"/>
      <c r="CP1963" s="778"/>
      <c r="CQ1963" s="778"/>
      <c r="CR1963" s="778"/>
      <c r="CS1963" s="778"/>
      <c r="CT1963" s="778"/>
      <c r="CU1963" s="778"/>
      <c r="CV1963" s="778"/>
      <c r="CW1963" s="778"/>
      <c r="CX1963" s="778"/>
      <c r="CY1963" s="778"/>
      <c r="CZ1963" s="778"/>
      <c r="DA1963" s="778"/>
      <c r="DB1963" s="778"/>
      <c r="DC1963" s="778"/>
      <c r="DD1963" s="778"/>
      <c r="DE1963" s="778"/>
      <c r="DF1963" s="778"/>
      <c r="DG1963" s="778"/>
      <c r="DH1963" s="778"/>
      <c r="DI1963" s="778"/>
      <c r="DJ1963" s="778"/>
      <c r="DK1963" s="778"/>
      <c r="DL1963" s="778"/>
      <c r="DM1963" s="778"/>
      <c r="DN1963" s="778"/>
      <c r="DO1963" s="778"/>
      <c r="DP1963" s="778"/>
      <c r="DQ1963" s="778"/>
      <c r="DR1963" s="778"/>
      <c r="DS1963" s="778"/>
      <c r="DT1963" s="778"/>
      <c r="DU1963" s="778"/>
      <c r="DV1963" s="778"/>
      <c r="DW1963" s="778"/>
      <c r="DX1963" s="778"/>
      <c r="DY1963" s="778"/>
      <c r="DZ1963" s="778"/>
      <c r="EA1963" s="778"/>
      <c r="EB1963" s="778"/>
      <c r="EC1963" s="778"/>
      <c r="ED1963" s="778"/>
      <c r="EE1963" s="778"/>
      <c r="EF1963" s="778"/>
      <c r="EG1963" s="778"/>
      <c r="EH1963" s="778"/>
      <c r="EI1963" s="778"/>
      <c r="EJ1963" s="778"/>
      <c r="EK1963" s="778"/>
      <c r="EL1963" s="778"/>
      <c r="EM1963" s="778"/>
      <c r="EN1963" s="778"/>
      <c r="EO1963" s="778"/>
      <c r="EP1963" s="778"/>
      <c r="EQ1963" s="778"/>
      <c r="ER1963" s="778"/>
      <c r="ES1963" s="778"/>
      <c r="ET1963" s="778"/>
      <c r="EU1963" s="778"/>
      <c r="EV1963" s="778"/>
      <c r="EW1963" s="778"/>
      <c r="EX1963" s="778"/>
      <c r="EY1963" s="778"/>
      <c r="EZ1963" s="778"/>
      <c r="FA1963" s="778"/>
      <c r="FB1963" s="778"/>
      <c r="FC1963" s="778"/>
      <c r="FD1963" s="778"/>
      <c r="FE1963" s="778"/>
      <c r="FF1963" s="778"/>
      <c r="FG1963" s="778"/>
      <c r="FH1963" s="778"/>
      <c r="FI1963" s="778"/>
      <c r="FJ1963" s="778"/>
      <c r="FK1963" s="778"/>
      <c r="FL1963" s="778"/>
      <c r="FM1963" s="778"/>
      <c r="FN1963" s="778"/>
      <c r="FO1963" s="778"/>
      <c r="FP1963" s="778"/>
      <c r="FQ1963" s="778"/>
      <c r="FR1963" s="778"/>
      <c r="FS1963" s="778"/>
      <c r="FT1963" s="778"/>
      <c r="FU1963" s="778"/>
      <c r="FV1963" s="778"/>
      <c r="FW1963" s="778"/>
      <c r="FX1963" s="778"/>
      <c r="FY1963" s="778"/>
      <c r="FZ1963" s="778"/>
      <c r="GA1963" s="778"/>
      <c r="GB1963" s="778"/>
      <c r="GC1963" s="778"/>
      <c r="GD1963" s="778"/>
      <c r="GE1963" s="778"/>
      <c r="GF1963" s="778"/>
      <c r="GG1963" s="778"/>
      <c r="GH1963" s="778"/>
      <c r="GI1963" s="778"/>
      <c r="GJ1963" s="778"/>
      <c r="GK1963" s="778"/>
      <c r="GL1963" s="778"/>
      <c r="GM1963" s="778"/>
      <c r="GN1963" s="778"/>
      <c r="GO1963" s="778"/>
      <c r="GP1963" s="778"/>
      <c r="GQ1963" s="778"/>
      <c r="GR1963" s="778"/>
      <c r="GS1963" s="778"/>
      <c r="GT1963" s="778"/>
      <c r="GU1963" s="778"/>
      <c r="GV1963" s="778"/>
      <c r="GW1963" s="778"/>
      <c r="GX1963" s="778"/>
      <c r="GY1963" s="778"/>
      <c r="GZ1963" s="778"/>
      <c r="HA1963" s="778"/>
      <c r="HB1963" s="778"/>
      <c r="HC1963" s="778"/>
      <c r="HD1963" s="778"/>
      <c r="HE1963" s="778"/>
      <c r="HF1963" s="778"/>
      <c r="HG1963" s="778"/>
      <c r="HH1963" s="778"/>
    </row>
    <row r="1964" spans="1:216" s="782" customFormat="1">
      <c r="A1964" s="779"/>
      <c r="B1964" s="780"/>
      <c r="C1964" s="780"/>
      <c r="D1964" s="780"/>
      <c r="E1964" s="780"/>
      <c r="F1964" s="780"/>
      <c r="G1964" s="780"/>
      <c r="H1964" s="780"/>
      <c r="I1964" s="780"/>
      <c r="J1964" s="780"/>
      <c r="K1964" s="780"/>
      <c r="L1964" s="780"/>
      <c r="M1964" s="780"/>
      <c r="N1964" s="780"/>
      <c r="O1964" s="780"/>
      <c r="P1964" s="780"/>
      <c r="Q1964" s="781"/>
      <c r="R1964" s="778"/>
      <c r="S1964" s="778"/>
      <c r="T1964" s="778"/>
      <c r="U1964" s="778"/>
      <c r="V1964" s="778"/>
      <c r="W1964" s="778"/>
      <c r="X1964" s="778"/>
      <c r="Y1964" s="778"/>
      <c r="Z1964" s="778"/>
      <c r="AA1964" s="778"/>
      <c r="AB1964" s="778"/>
      <c r="AC1964" s="778"/>
      <c r="AD1964" s="778"/>
      <c r="AE1964" s="778"/>
      <c r="AF1964" s="778"/>
      <c r="AG1964" s="778"/>
      <c r="AH1964" s="778"/>
      <c r="AI1964" s="778"/>
      <c r="AJ1964" s="778"/>
      <c r="AK1964" s="778"/>
      <c r="AL1964" s="778"/>
      <c r="AM1964" s="778"/>
      <c r="AN1964" s="778"/>
      <c r="AO1964" s="778"/>
      <c r="AP1964" s="778"/>
      <c r="AQ1964" s="778"/>
      <c r="AR1964" s="778"/>
      <c r="AS1964" s="778"/>
      <c r="AT1964" s="778"/>
      <c r="AU1964" s="778"/>
      <c r="AV1964" s="778"/>
      <c r="AW1964" s="778"/>
      <c r="AX1964" s="778"/>
      <c r="AY1964" s="778"/>
      <c r="AZ1964" s="778"/>
      <c r="BA1964" s="778"/>
      <c r="BB1964" s="778"/>
      <c r="BC1964" s="778"/>
      <c r="BD1964" s="778"/>
      <c r="BE1964" s="778"/>
      <c r="BF1964" s="778"/>
      <c r="BG1964" s="778"/>
      <c r="BH1964" s="778"/>
      <c r="BI1964" s="778"/>
      <c r="BJ1964" s="778"/>
      <c r="BK1964" s="778"/>
      <c r="BL1964" s="778"/>
      <c r="BM1964" s="778"/>
      <c r="BN1964" s="778"/>
      <c r="BO1964" s="778"/>
      <c r="BP1964" s="778"/>
      <c r="BQ1964" s="778"/>
      <c r="BR1964" s="778"/>
      <c r="BS1964" s="778"/>
      <c r="BT1964" s="778"/>
      <c r="BU1964" s="778"/>
      <c r="BV1964" s="778"/>
      <c r="BW1964" s="778"/>
      <c r="BX1964" s="778"/>
      <c r="BY1964" s="778"/>
      <c r="BZ1964" s="778"/>
      <c r="CA1964" s="778"/>
      <c r="CB1964" s="778"/>
      <c r="CC1964" s="778"/>
      <c r="CD1964" s="778"/>
      <c r="CE1964" s="778"/>
      <c r="CF1964" s="778"/>
      <c r="CG1964" s="778"/>
      <c r="CH1964" s="778"/>
      <c r="CI1964" s="778"/>
      <c r="CJ1964" s="778"/>
      <c r="CK1964" s="778"/>
      <c r="CL1964" s="778"/>
      <c r="CM1964" s="778"/>
      <c r="CN1964" s="778"/>
      <c r="CO1964" s="778"/>
      <c r="CP1964" s="778"/>
      <c r="CQ1964" s="778"/>
      <c r="CR1964" s="778"/>
      <c r="CS1964" s="778"/>
      <c r="CT1964" s="778"/>
      <c r="CU1964" s="778"/>
      <c r="CV1964" s="778"/>
      <c r="CW1964" s="778"/>
      <c r="CX1964" s="778"/>
      <c r="CY1964" s="778"/>
      <c r="CZ1964" s="778"/>
      <c r="DA1964" s="778"/>
      <c r="DB1964" s="778"/>
      <c r="DC1964" s="778"/>
      <c r="DD1964" s="778"/>
      <c r="DE1964" s="778"/>
      <c r="DF1964" s="778"/>
      <c r="DG1964" s="778"/>
      <c r="DH1964" s="778"/>
      <c r="DI1964" s="778"/>
      <c r="DJ1964" s="778"/>
      <c r="DK1964" s="778"/>
      <c r="DL1964" s="778"/>
      <c r="DM1964" s="778"/>
      <c r="DN1964" s="778"/>
      <c r="DO1964" s="778"/>
      <c r="DP1964" s="778"/>
      <c r="DQ1964" s="778"/>
      <c r="DR1964" s="778"/>
      <c r="DS1964" s="778"/>
      <c r="DT1964" s="778"/>
      <c r="DU1964" s="778"/>
      <c r="DV1964" s="778"/>
      <c r="DW1964" s="778"/>
      <c r="DX1964" s="778"/>
      <c r="DY1964" s="778"/>
      <c r="DZ1964" s="778"/>
      <c r="EA1964" s="778"/>
      <c r="EB1964" s="778"/>
      <c r="EC1964" s="778"/>
      <c r="ED1964" s="778"/>
      <c r="EE1964" s="778"/>
      <c r="EF1964" s="778"/>
      <c r="EG1964" s="778"/>
      <c r="EH1964" s="778"/>
      <c r="EI1964" s="778"/>
      <c r="EJ1964" s="778"/>
      <c r="EK1964" s="778"/>
      <c r="EL1964" s="778"/>
      <c r="EM1964" s="778"/>
      <c r="EN1964" s="778"/>
      <c r="EO1964" s="778"/>
      <c r="EP1964" s="778"/>
      <c r="EQ1964" s="778"/>
      <c r="ER1964" s="778"/>
      <c r="ES1964" s="778"/>
      <c r="ET1964" s="778"/>
      <c r="EU1964" s="778"/>
      <c r="EV1964" s="778"/>
      <c r="EW1964" s="778"/>
      <c r="EX1964" s="778"/>
      <c r="EY1964" s="778"/>
      <c r="EZ1964" s="778"/>
      <c r="FA1964" s="778"/>
      <c r="FB1964" s="778"/>
      <c r="FC1964" s="778"/>
      <c r="FD1964" s="778"/>
      <c r="FE1964" s="778"/>
      <c r="FF1964" s="778"/>
      <c r="FG1964" s="778"/>
      <c r="FH1964" s="778"/>
      <c r="FI1964" s="778"/>
      <c r="FJ1964" s="778"/>
      <c r="FK1964" s="778"/>
      <c r="FL1964" s="778"/>
      <c r="FM1964" s="778"/>
      <c r="FN1964" s="778"/>
      <c r="FO1964" s="778"/>
      <c r="FP1964" s="778"/>
      <c r="FQ1964" s="778"/>
      <c r="FR1964" s="778"/>
      <c r="FS1964" s="778"/>
      <c r="FT1964" s="778"/>
      <c r="FU1964" s="778"/>
      <c r="FV1964" s="778"/>
      <c r="FW1964" s="778"/>
      <c r="FX1964" s="778"/>
      <c r="FY1964" s="778"/>
      <c r="FZ1964" s="778"/>
      <c r="GA1964" s="778"/>
      <c r="GB1964" s="778"/>
      <c r="GC1964" s="778"/>
      <c r="GD1964" s="778"/>
      <c r="GE1964" s="778"/>
      <c r="GF1964" s="778"/>
      <c r="GG1964" s="778"/>
      <c r="GH1964" s="778"/>
      <c r="GI1964" s="778"/>
      <c r="GJ1964" s="778"/>
      <c r="GK1964" s="778"/>
      <c r="GL1964" s="778"/>
      <c r="GM1964" s="778"/>
      <c r="GN1964" s="778"/>
      <c r="GO1964" s="778"/>
      <c r="GP1964" s="778"/>
      <c r="GQ1964" s="778"/>
      <c r="GR1964" s="778"/>
      <c r="GS1964" s="778"/>
      <c r="GT1964" s="778"/>
      <c r="GU1964" s="778"/>
      <c r="GV1964" s="778"/>
      <c r="GW1964" s="778"/>
      <c r="GX1964" s="778"/>
      <c r="GY1964" s="778"/>
      <c r="GZ1964" s="778"/>
      <c r="HA1964" s="778"/>
      <c r="HB1964" s="778"/>
      <c r="HC1964" s="778"/>
      <c r="HD1964" s="778"/>
      <c r="HE1964" s="778"/>
      <c r="HF1964" s="778"/>
      <c r="HG1964" s="778"/>
      <c r="HH1964" s="778"/>
    </row>
    <row r="1965" spans="1:216" s="782" customFormat="1">
      <c r="A1965" s="779"/>
      <c r="B1965" s="780"/>
      <c r="C1965" s="780"/>
      <c r="D1965" s="780"/>
      <c r="E1965" s="780"/>
      <c r="F1965" s="780"/>
      <c r="G1965" s="780"/>
      <c r="H1965" s="780"/>
      <c r="I1965" s="780"/>
      <c r="J1965" s="780"/>
      <c r="K1965" s="780"/>
      <c r="L1965" s="780"/>
      <c r="M1965" s="780"/>
      <c r="N1965" s="780"/>
      <c r="O1965" s="780"/>
      <c r="P1965" s="780"/>
      <c r="Q1965" s="781"/>
      <c r="R1965" s="778"/>
      <c r="S1965" s="778"/>
      <c r="T1965" s="778"/>
      <c r="U1965" s="778"/>
      <c r="V1965" s="778"/>
      <c r="W1965" s="778"/>
      <c r="X1965" s="778"/>
      <c r="Y1965" s="778"/>
      <c r="Z1965" s="778"/>
      <c r="AA1965" s="778"/>
      <c r="AB1965" s="778"/>
      <c r="AC1965" s="778"/>
      <c r="AD1965" s="778"/>
      <c r="AE1965" s="778"/>
      <c r="AF1965" s="778"/>
      <c r="AG1965" s="778"/>
      <c r="AH1965" s="778"/>
      <c r="AI1965" s="778"/>
      <c r="AJ1965" s="778"/>
      <c r="AK1965" s="778"/>
      <c r="AL1965" s="778"/>
      <c r="AM1965" s="778"/>
      <c r="AN1965" s="778"/>
      <c r="AO1965" s="778"/>
      <c r="AP1965" s="778"/>
      <c r="AQ1965" s="778"/>
      <c r="AR1965" s="778"/>
      <c r="AS1965" s="778"/>
      <c r="AT1965" s="778"/>
      <c r="AU1965" s="778"/>
      <c r="AV1965" s="778"/>
      <c r="AW1965" s="778"/>
      <c r="AX1965" s="778"/>
      <c r="AY1965" s="778"/>
      <c r="AZ1965" s="778"/>
      <c r="BA1965" s="778"/>
      <c r="BB1965" s="778"/>
      <c r="BC1965" s="778"/>
      <c r="BD1965" s="778"/>
      <c r="BE1965" s="778"/>
      <c r="BF1965" s="778"/>
      <c r="BG1965" s="778"/>
      <c r="BH1965" s="778"/>
      <c r="BI1965" s="778"/>
      <c r="BJ1965" s="778"/>
      <c r="BK1965" s="778"/>
      <c r="BL1965" s="778"/>
      <c r="BM1965" s="778"/>
      <c r="BN1965" s="778"/>
      <c r="BO1965" s="778"/>
      <c r="BP1965" s="778"/>
      <c r="BQ1965" s="778"/>
      <c r="BR1965" s="778"/>
      <c r="BS1965" s="778"/>
      <c r="BT1965" s="778"/>
      <c r="BU1965" s="778"/>
      <c r="BV1965" s="778"/>
      <c r="BW1965" s="778"/>
      <c r="BX1965" s="778"/>
      <c r="BY1965" s="778"/>
      <c r="BZ1965" s="778"/>
      <c r="CA1965" s="778"/>
      <c r="CB1965" s="778"/>
      <c r="CC1965" s="778"/>
      <c r="CD1965" s="778"/>
      <c r="CE1965" s="778"/>
      <c r="CF1965" s="778"/>
      <c r="CG1965" s="778"/>
      <c r="CH1965" s="778"/>
      <c r="CI1965" s="778"/>
      <c r="CJ1965" s="778"/>
      <c r="CK1965" s="778"/>
      <c r="CL1965" s="778"/>
      <c r="CM1965" s="778"/>
      <c r="CN1965" s="778"/>
      <c r="CO1965" s="778"/>
      <c r="CP1965" s="778"/>
      <c r="CQ1965" s="778"/>
      <c r="CR1965" s="778"/>
      <c r="CS1965" s="778"/>
      <c r="CT1965" s="778"/>
      <c r="CU1965" s="778"/>
      <c r="CV1965" s="778"/>
      <c r="CW1965" s="778"/>
      <c r="CX1965" s="778"/>
      <c r="CY1965" s="778"/>
      <c r="CZ1965" s="778"/>
      <c r="DA1965" s="778"/>
      <c r="DB1965" s="778"/>
      <c r="DC1965" s="778"/>
      <c r="DD1965" s="778"/>
      <c r="DE1965" s="778"/>
      <c r="DF1965" s="778"/>
      <c r="DG1965" s="778"/>
      <c r="DH1965" s="778"/>
      <c r="DI1965" s="778"/>
      <c r="DJ1965" s="778"/>
      <c r="DK1965" s="778"/>
      <c r="DL1965" s="778"/>
      <c r="DM1965" s="778"/>
      <c r="DN1965" s="778"/>
      <c r="DO1965" s="778"/>
      <c r="DP1965" s="778"/>
      <c r="DQ1965" s="778"/>
      <c r="DR1965" s="778"/>
      <c r="DS1965" s="778"/>
      <c r="DT1965" s="778"/>
      <c r="DU1965" s="778"/>
      <c r="DV1965" s="778"/>
      <c r="DW1965" s="778"/>
      <c r="DX1965" s="778"/>
      <c r="DY1965" s="778"/>
      <c r="DZ1965" s="778"/>
      <c r="EA1965" s="778"/>
      <c r="EB1965" s="778"/>
      <c r="EC1965" s="778"/>
      <c r="ED1965" s="778"/>
      <c r="EE1965" s="778"/>
      <c r="EF1965" s="778"/>
      <c r="EG1965" s="778"/>
      <c r="EH1965" s="778"/>
      <c r="EI1965" s="778"/>
      <c r="EJ1965" s="778"/>
      <c r="EK1965" s="778"/>
      <c r="EL1965" s="778"/>
      <c r="EM1965" s="778"/>
      <c r="EN1965" s="778"/>
      <c r="EO1965" s="778"/>
      <c r="EP1965" s="778"/>
      <c r="EQ1965" s="778"/>
      <c r="ER1965" s="778"/>
      <c r="ES1965" s="778"/>
      <c r="ET1965" s="778"/>
      <c r="EU1965" s="778"/>
      <c r="EV1965" s="778"/>
      <c r="EW1965" s="778"/>
      <c r="EX1965" s="778"/>
      <c r="EY1965" s="778"/>
      <c r="EZ1965" s="778"/>
      <c r="FA1965" s="778"/>
      <c r="FB1965" s="778"/>
      <c r="FC1965" s="778"/>
      <c r="FD1965" s="778"/>
      <c r="FE1965" s="778"/>
      <c r="FF1965" s="778"/>
      <c r="FG1965" s="778"/>
      <c r="FH1965" s="778"/>
      <c r="FI1965" s="778"/>
      <c r="FJ1965" s="778"/>
      <c r="FK1965" s="778"/>
      <c r="FL1965" s="778"/>
      <c r="FM1965" s="778"/>
      <c r="FN1965" s="778"/>
      <c r="FO1965" s="778"/>
      <c r="FP1965" s="778"/>
      <c r="FQ1965" s="778"/>
      <c r="FR1965" s="778"/>
      <c r="FS1965" s="778"/>
      <c r="FT1965" s="778"/>
      <c r="FU1965" s="778"/>
      <c r="FV1965" s="778"/>
      <c r="FW1965" s="778"/>
      <c r="FX1965" s="778"/>
      <c r="FY1965" s="778"/>
      <c r="FZ1965" s="778"/>
      <c r="GA1965" s="778"/>
      <c r="GB1965" s="778"/>
      <c r="GC1965" s="778"/>
      <c r="GD1965" s="778"/>
      <c r="GE1965" s="778"/>
      <c r="GF1965" s="778"/>
      <c r="GG1965" s="778"/>
      <c r="GH1965" s="778"/>
      <c r="GI1965" s="778"/>
      <c r="GJ1965" s="778"/>
      <c r="GK1965" s="778"/>
      <c r="GL1965" s="778"/>
      <c r="GM1965" s="778"/>
      <c r="GN1965" s="778"/>
      <c r="GO1965" s="778"/>
      <c r="GP1965" s="778"/>
      <c r="GQ1965" s="778"/>
      <c r="GR1965" s="778"/>
      <c r="GS1965" s="778"/>
      <c r="GT1965" s="778"/>
      <c r="GU1965" s="778"/>
      <c r="GV1965" s="778"/>
      <c r="GW1965" s="778"/>
      <c r="GX1965" s="778"/>
      <c r="GY1965" s="778"/>
      <c r="GZ1965" s="778"/>
      <c r="HA1965" s="778"/>
      <c r="HB1965" s="778"/>
      <c r="HC1965" s="778"/>
      <c r="HD1965" s="778"/>
      <c r="HE1965" s="778"/>
      <c r="HF1965" s="778"/>
      <c r="HG1965" s="778"/>
      <c r="HH1965" s="778"/>
    </row>
    <row r="1966" spans="1:216" s="782" customFormat="1">
      <c r="A1966" s="779"/>
      <c r="B1966" s="780"/>
      <c r="C1966" s="780"/>
      <c r="D1966" s="780"/>
      <c r="E1966" s="780"/>
      <c r="F1966" s="780"/>
      <c r="G1966" s="780"/>
      <c r="H1966" s="780"/>
      <c r="I1966" s="780"/>
      <c r="J1966" s="780"/>
      <c r="K1966" s="780"/>
      <c r="L1966" s="780"/>
      <c r="M1966" s="780"/>
      <c r="N1966" s="780"/>
      <c r="O1966" s="780"/>
      <c r="P1966" s="780"/>
      <c r="Q1966" s="781"/>
      <c r="R1966" s="778"/>
      <c r="S1966" s="778"/>
      <c r="T1966" s="778"/>
      <c r="U1966" s="778"/>
      <c r="V1966" s="778"/>
      <c r="W1966" s="778"/>
      <c r="X1966" s="778"/>
      <c r="Y1966" s="778"/>
      <c r="Z1966" s="778"/>
      <c r="AA1966" s="778"/>
      <c r="AB1966" s="778"/>
      <c r="AC1966" s="778"/>
      <c r="AD1966" s="778"/>
      <c r="AE1966" s="778"/>
      <c r="AF1966" s="778"/>
      <c r="AG1966" s="778"/>
      <c r="AH1966" s="778"/>
      <c r="AI1966" s="778"/>
      <c r="AJ1966" s="778"/>
      <c r="AK1966" s="778"/>
      <c r="AL1966" s="778"/>
      <c r="AM1966" s="778"/>
      <c r="AN1966" s="778"/>
      <c r="AO1966" s="778"/>
      <c r="AP1966" s="778"/>
      <c r="AQ1966" s="778"/>
      <c r="AR1966" s="778"/>
      <c r="AS1966" s="778"/>
      <c r="AT1966" s="778"/>
      <c r="AU1966" s="778"/>
      <c r="AV1966" s="778"/>
      <c r="AW1966" s="778"/>
      <c r="AX1966" s="778"/>
      <c r="AY1966" s="778"/>
      <c r="AZ1966" s="778"/>
      <c r="BA1966" s="778"/>
      <c r="BB1966" s="778"/>
      <c r="BC1966" s="778"/>
      <c r="BD1966" s="778"/>
      <c r="BE1966" s="778"/>
      <c r="BF1966" s="778"/>
      <c r="BG1966" s="778"/>
      <c r="BH1966" s="778"/>
      <c r="BI1966" s="778"/>
      <c r="BJ1966" s="778"/>
      <c r="BK1966" s="778"/>
      <c r="BL1966" s="778"/>
      <c r="BM1966" s="778"/>
      <c r="BN1966" s="778"/>
      <c r="BO1966" s="778"/>
      <c r="BP1966" s="778"/>
      <c r="BQ1966" s="778"/>
      <c r="BR1966" s="778"/>
      <c r="BS1966" s="778"/>
      <c r="BT1966" s="778"/>
      <c r="BU1966" s="778"/>
      <c r="BV1966" s="778"/>
      <c r="BW1966" s="778"/>
      <c r="BX1966" s="778"/>
      <c r="BY1966" s="778"/>
      <c r="BZ1966" s="778"/>
      <c r="CA1966" s="778"/>
      <c r="CB1966" s="778"/>
      <c r="CC1966" s="778"/>
      <c r="CD1966" s="778"/>
      <c r="CE1966" s="778"/>
      <c r="CF1966" s="778"/>
      <c r="CG1966" s="778"/>
      <c r="CH1966" s="778"/>
      <c r="CI1966" s="778"/>
      <c r="CJ1966" s="778"/>
      <c r="CK1966" s="778"/>
      <c r="CL1966" s="778"/>
      <c r="CM1966" s="778"/>
      <c r="CN1966" s="778"/>
      <c r="CO1966" s="778"/>
      <c r="CP1966" s="778"/>
      <c r="CQ1966" s="778"/>
      <c r="CR1966" s="778"/>
      <c r="CS1966" s="778"/>
      <c r="CT1966" s="778"/>
      <c r="CU1966" s="778"/>
      <c r="CV1966" s="778"/>
      <c r="CW1966" s="778"/>
      <c r="CX1966" s="778"/>
      <c r="CY1966" s="778"/>
      <c r="CZ1966" s="778"/>
      <c r="DA1966" s="778"/>
      <c r="DB1966" s="778"/>
      <c r="DC1966" s="778"/>
      <c r="DD1966" s="778"/>
      <c r="DE1966" s="778"/>
      <c r="DF1966" s="778"/>
      <c r="DG1966" s="778"/>
      <c r="DH1966" s="778"/>
      <c r="DI1966" s="778"/>
      <c r="DJ1966" s="778"/>
      <c r="DK1966" s="778"/>
      <c r="DL1966" s="778"/>
      <c r="DM1966" s="778"/>
      <c r="DN1966" s="778"/>
      <c r="DO1966" s="778"/>
      <c r="DP1966" s="778"/>
      <c r="DQ1966" s="778"/>
      <c r="DR1966" s="778"/>
      <c r="DS1966" s="778"/>
      <c r="DT1966" s="778"/>
      <c r="DU1966" s="778"/>
      <c r="DV1966" s="778"/>
      <c r="DW1966" s="778"/>
      <c r="DX1966" s="778"/>
      <c r="DY1966" s="778"/>
      <c r="DZ1966" s="778"/>
      <c r="EA1966" s="778"/>
      <c r="EB1966" s="778"/>
      <c r="EC1966" s="778"/>
      <c r="ED1966" s="778"/>
      <c r="EE1966" s="778"/>
      <c r="EF1966" s="778"/>
      <c r="EG1966" s="778"/>
      <c r="EH1966" s="778"/>
      <c r="EI1966" s="778"/>
      <c r="EJ1966" s="778"/>
      <c r="EK1966" s="778"/>
      <c r="EL1966" s="778"/>
      <c r="EM1966" s="778"/>
      <c r="EN1966" s="778"/>
      <c r="EO1966" s="778"/>
      <c r="EP1966" s="778"/>
      <c r="EQ1966" s="778"/>
      <c r="ER1966" s="778"/>
      <c r="ES1966" s="778"/>
      <c r="ET1966" s="778"/>
      <c r="EU1966" s="778"/>
      <c r="EV1966" s="778"/>
      <c r="EW1966" s="778"/>
      <c r="EX1966" s="778"/>
      <c r="EY1966" s="778"/>
      <c r="EZ1966" s="778"/>
      <c r="FA1966" s="778"/>
      <c r="FB1966" s="778"/>
      <c r="FC1966" s="778"/>
      <c r="FD1966" s="778"/>
      <c r="FE1966" s="778"/>
      <c r="FF1966" s="778"/>
      <c r="FG1966" s="778"/>
      <c r="FH1966" s="778"/>
      <c r="FI1966" s="778"/>
      <c r="FJ1966" s="778"/>
      <c r="FK1966" s="778"/>
      <c r="FL1966" s="778"/>
      <c r="FM1966" s="778"/>
      <c r="FN1966" s="778"/>
      <c r="FO1966" s="778"/>
      <c r="FP1966" s="778"/>
      <c r="FQ1966" s="778"/>
      <c r="FR1966" s="778"/>
      <c r="FS1966" s="778"/>
      <c r="FT1966" s="778"/>
      <c r="FU1966" s="778"/>
      <c r="FV1966" s="778"/>
      <c r="FW1966" s="778"/>
      <c r="FX1966" s="778"/>
      <c r="FY1966" s="778"/>
      <c r="FZ1966" s="778"/>
      <c r="GA1966" s="778"/>
      <c r="GB1966" s="778"/>
      <c r="GC1966" s="778"/>
      <c r="GD1966" s="778"/>
      <c r="GE1966" s="778"/>
      <c r="GF1966" s="778"/>
      <c r="GG1966" s="778"/>
      <c r="GH1966" s="778"/>
      <c r="GI1966" s="778"/>
      <c r="GJ1966" s="778"/>
      <c r="GK1966" s="778"/>
      <c r="GL1966" s="778"/>
      <c r="GM1966" s="778"/>
      <c r="GN1966" s="778"/>
      <c r="GO1966" s="778"/>
      <c r="GP1966" s="778"/>
      <c r="GQ1966" s="778"/>
      <c r="GR1966" s="778"/>
      <c r="GS1966" s="778"/>
      <c r="GT1966" s="778"/>
      <c r="GU1966" s="778"/>
      <c r="GV1966" s="778"/>
      <c r="GW1966" s="778"/>
      <c r="GX1966" s="778"/>
      <c r="GY1966" s="778"/>
      <c r="GZ1966" s="778"/>
      <c r="HA1966" s="778"/>
      <c r="HB1966" s="778"/>
      <c r="HC1966" s="778"/>
      <c r="HD1966" s="778"/>
      <c r="HE1966" s="778"/>
      <c r="HF1966" s="778"/>
      <c r="HG1966" s="778"/>
      <c r="HH1966" s="778"/>
    </row>
    <row r="1967" spans="1:216" s="782" customFormat="1">
      <c r="A1967" s="779"/>
      <c r="B1967" s="780"/>
      <c r="C1967" s="780"/>
      <c r="D1967" s="780"/>
      <c r="E1967" s="780"/>
      <c r="F1967" s="780"/>
      <c r="G1967" s="780"/>
      <c r="H1967" s="780"/>
      <c r="I1967" s="780"/>
      <c r="J1967" s="780"/>
      <c r="K1967" s="780"/>
      <c r="L1967" s="780"/>
      <c r="M1967" s="780"/>
      <c r="N1967" s="780"/>
      <c r="O1967" s="780"/>
      <c r="P1967" s="780"/>
      <c r="Q1967" s="781"/>
      <c r="R1967" s="778"/>
      <c r="S1967" s="778"/>
      <c r="T1967" s="778"/>
      <c r="U1967" s="778"/>
      <c r="V1967" s="778"/>
      <c r="W1967" s="778"/>
      <c r="X1967" s="778"/>
      <c r="Y1967" s="778"/>
      <c r="Z1967" s="778"/>
      <c r="AA1967" s="778"/>
      <c r="AB1967" s="778"/>
      <c r="AC1967" s="778"/>
      <c r="AD1967" s="778"/>
      <c r="AE1967" s="778"/>
      <c r="AF1967" s="778"/>
      <c r="AG1967" s="778"/>
      <c r="AH1967" s="778"/>
      <c r="AI1967" s="778"/>
      <c r="AJ1967" s="778"/>
      <c r="AK1967" s="778"/>
      <c r="AL1967" s="778"/>
      <c r="AM1967" s="778"/>
      <c r="AN1967" s="778"/>
      <c r="AO1967" s="778"/>
      <c r="AP1967" s="778"/>
      <c r="AQ1967" s="778"/>
      <c r="AR1967" s="778"/>
      <c r="AS1967" s="778"/>
      <c r="AT1967" s="778"/>
      <c r="AU1967" s="778"/>
      <c r="AV1967" s="778"/>
      <c r="AW1967" s="778"/>
      <c r="AX1967" s="778"/>
      <c r="AY1967" s="778"/>
      <c r="AZ1967" s="778"/>
      <c r="BA1967" s="778"/>
      <c r="BB1967" s="778"/>
      <c r="BC1967" s="778"/>
      <c r="BD1967" s="778"/>
      <c r="BE1967" s="778"/>
      <c r="BF1967" s="778"/>
      <c r="BG1967" s="778"/>
      <c r="BH1967" s="778"/>
      <c r="BI1967" s="778"/>
      <c r="BJ1967" s="778"/>
      <c r="BK1967" s="778"/>
      <c r="BL1967" s="778"/>
      <c r="BM1967" s="778"/>
      <c r="BN1967" s="778"/>
      <c r="BO1967" s="778"/>
      <c r="BP1967" s="778"/>
      <c r="BQ1967" s="778"/>
      <c r="BR1967" s="778"/>
      <c r="BS1967" s="778"/>
      <c r="BT1967" s="778"/>
      <c r="BU1967" s="778"/>
      <c r="BV1967" s="778"/>
      <c r="BW1967" s="778"/>
      <c r="BX1967" s="778"/>
      <c r="BY1967" s="778"/>
      <c r="BZ1967" s="778"/>
      <c r="CA1967" s="778"/>
      <c r="CB1967" s="778"/>
      <c r="CC1967" s="778"/>
      <c r="CD1967" s="778"/>
      <c r="CE1967" s="778"/>
      <c r="CF1967" s="778"/>
      <c r="CG1967" s="778"/>
      <c r="CH1967" s="778"/>
      <c r="CI1967" s="778"/>
      <c r="CJ1967" s="778"/>
      <c r="CK1967" s="778"/>
      <c r="CL1967" s="778"/>
      <c r="CM1967" s="778"/>
      <c r="CN1967" s="778"/>
      <c r="CO1967" s="778"/>
      <c r="CP1967" s="778"/>
      <c r="CQ1967" s="778"/>
      <c r="CR1967" s="778"/>
      <c r="CS1967" s="778"/>
      <c r="CT1967" s="778"/>
      <c r="CU1967" s="778"/>
      <c r="CV1967" s="778"/>
      <c r="CW1967" s="778"/>
      <c r="CX1967" s="778"/>
      <c r="CY1967" s="778"/>
      <c r="CZ1967" s="778"/>
      <c r="DA1967" s="778"/>
      <c r="DB1967" s="778"/>
      <c r="DC1967" s="778"/>
      <c r="DD1967" s="778"/>
      <c r="DE1967" s="778"/>
      <c r="DF1967" s="778"/>
      <c r="DG1967" s="778"/>
      <c r="DH1967" s="778"/>
      <c r="DI1967" s="778"/>
      <c r="DJ1967" s="778"/>
      <c r="DK1967" s="778"/>
      <c r="DL1967" s="778"/>
      <c r="DM1967" s="778"/>
      <c r="DN1967" s="778"/>
      <c r="DO1967" s="778"/>
      <c r="DP1967" s="778"/>
      <c r="DQ1967" s="778"/>
      <c r="DR1967" s="778"/>
      <c r="DS1967" s="778"/>
      <c r="DT1967" s="778"/>
      <c r="DU1967" s="778"/>
      <c r="DV1967" s="778"/>
      <c r="DW1967" s="778"/>
      <c r="DX1967" s="778"/>
      <c r="DY1967" s="778"/>
      <c r="DZ1967" s="778"/>
      <c r="EA1967" s="778"/>
      <c r="EB1967" s="778"/>
      <c r="EC1967" s="778"/>
      <c r="ED1967" s="778"/>
      <c r="EE1967" s="778"/>
      <c r="EF1967" s="778"/>
      <c r="EG1967" s="778"/>
      <c r="EH1967" s="778"/>
      <c r="EI1967" s="778"/>
      <c r="EJ1967" s="778"/>
      <c r="EK1967" s="778"/>
      <c r="EL1967" s="778"/>
      <c r="EM1967" s="778"/>
      <c r="EN1967" s="778"/>
      <c r="EO1967" s="778"/>
      <c r="EP1967" s="778"/>
      <c r="EQ1967" s="778"/>
      <c r="ER1967" s="778"/>
      <c r="ES1967" s="778"/>
      <c r="ET1967" s="778"/>
      <c r="EU1967" s="778"/>
      <c r="EV1967" s="778"/>
      <c r="EW1967" s="778"/>
      <c r="EX1967" s="778"/>
      <c r="EY1967" s="778"/>
      <c r="EZ1967" s="778"/>
      <c r="FA1967" s="778"/>
      <c r="FB1967" s="778"/>
      <c r="FC1967" s="778"/>
      <c r="FD1967" s="778"/>
      <c r="FE1967" s="778"/>
      <c r="FF1967" s="778"/>
      <c r="FG1967" s="778"/>
      <c r="FH1967" s="778"/>
      <c r="FI1967" s="778"/>
      <c r="FJ1967" s="778"/>
      <c r="FK1967" s="778"/>
      <c r="FL1967" s="778"/>
      <c r="FM1967" s="778"/>
      <c r="FN1967" s="778"/>
      <c r="FO1967" s="778"/>
      <c r="FP1967" s="778"/>
      <c r="FQ1967" s="778"/>
      <c r="FR1967" s="778"/>
      <c r="FS1967" s="778"/>
      <c r="FT1967" s="778"/>
      <c r="FU1967" s="778"/>
      <c r="FV1967" s="778"/>
      <c r="FW1967" s="778"/>
      <c r="FX1967" s="778"/>
      <c r="FY1967" s="778"/>
      <c r="FZ1967" s="778"/>
      <c r="GA1967" s="778"/>
      <c r="GB1967" s="778"/>
      <c r="GC1967" s="778"/>
      <c r="GD1967" s="778"/>
      <c r="GE1967" s="778"/>
      <c r="GF1967" s="778"/>
      <c r="GG1967" s="778"/>
      <c r="GH1967" s="778"/>
      <c r="GI1967" s="778"/>
      <c r="GJ1967" s="778"/>
      <c r="GK1967" s="778"/>
      <c r="GL1967" s="778"/>
      <c r="GM1967" s="778"/>
      <c r="GN1967" s="778"/>
      <c r="GO1967" s="778"/>
      <c r="GP1967" s="778"/>
      <c r="GQ1967" s="778"/>
      <c r="GR1967" s="778"/>
      <c r="GS1967" s="778"/>
      <c r="GT1967" s="778"/>
      <c r="GU1967" s="778"/>
      <c r="GV1967" s="778"/>
      <c r="GW1967" s="778"/>
      <c r="GX1967" s="778"/>
      <c r="GY1967" s="778"/>
      <c r="GZ1967" s="778"/>
      <c r="HA1967" s="778"/>
      <c r="HB1967" s="778"/>
      <c r="HC1967" s="778"/>
      <c r="HD1967" s="778"/>
      <c r="HE1967" s="778"/>
      <c r="HF1967" s="778"/>
      <c r="HG1967" s="778"/>
      <c r="HH1967" s="778"/>
    </row>
    <row r="1968" spans="1:216" s="782" customFormat="1">
      <c r="A1968" s="779"/>
      <c r="B1968" s="780"/>
      <c r="C1968" s="780"/>
      <c r="D1968" s="780"/>
      <c r="E1968" s="780"/>
      <c r="F1968" s="780"/>
      <c r="G1968" s="780"/>
      <c r="H1968" s="780"/>
      <c r="I1968" s="780"/>
      <c r="J1968" s="780"/>
      <c r="K1968" s="780"/>
      <c r="L1968" s="780"/>
      <c r="M1968" s="780"/>
      <c r="N1968" s="780"/>
      <c r="O1968" s="780"/>
      <c r="P1968" s="780"/>
      <c r="Q1968" s="781"/>
      <c r="R1968" s="778"/>
      <c r="S1968" s="778"/>
      <c r="T1968" s="778"/>
      <c r="U1968" s="778"/>
      <c r="V1968" s="778"/>
      <c r="W1968" s="778"/>
      <c r="X1968" s="778"/>
      <c r="Y1968" s="778"/>
      <c r="Z1968" s="778"/>
      <c r="AA1968" s="778"/>
      <c r="AB1968" s="778"/>
      <c r="AC1968" s="778"/>
      <c r="AD1968" s="778"/>
      <c r="AE1968" s="778"/>
      <c r="AF1968" s="778"/>
      <c r="AG1968" s="778"/>
      <c r="AH1968" s="778"/>
      <c r="AI1968" s="778"/>
      <c r="AJ1968" s="778"/>
      <c r="AK1968" s="778"/>
      <c r="AL1968" s="778"/>
      <c r="AM1968" s="778"/>
      <c r="AN1968" s="778"/>
      <c r="AO1968" s="778"/>
      <c r="AP1968" s="778"/>
      <c r="AQ1968" s="778"/>
      <c r="AR1968" s="778"/>
      <c r="AS1968" s="778"/>
      <c r="AT1968" s="778"/>
      <c r="AU1968" s="778"/>
      <c r="AV1968" s="778"/>
      <c r="AW1968" s="778"/>
      <c r="AX1968" s="778"/>
      <c r="AY1968" s="778"/>
      <c r="AZ1968" s="778"/>
      <c r="BA1968" s="778"/>
      <c r="BB1968" s="778"/>
      <c r="BC1968" s="778"/>
      <c r="BD1968" s="778"/>
      <c r="BE1968" s="778"/>
      <c r="BF1968" s="778"/>
      <c r="BG1968" s="778"/>
      <c r="BH1968" s="778"/>
      <c r="BI1968" s="778"/>
      <c r="BJ1968" s="778"/>
      <c r="BK1968" s="778"/>
      <c r="BL1968" s="778"/>
      <c r="BM1968" s="778"/>
      <c r="BN1968" s="778"/>
      <c r="BO1968" s="778"/>
      <c r="BP1968" s="778"/>
      <c r="BQ1968" s="778"/>
      <c r="BR1968" s="778"/>
      <c r="BS1968" s="778"/>
      <c r="BT1968" s="778"/>
      <c r="BU1968" s="778"/>
      <c r="BV1968" s="778"/>
      <c r="BW1968" s="778"/>
      <c r="BX1968" s="778"/>
      <c r="BY1968" s="778"/>
      <c r="BZ1968" s="778"/>
      <c r="CA1968" s="778"/>
      <c r="CB1968" s="778"/>
      <c r="CC1968" s="778"/>
      <c r="CD1968" s="778"/>
      <c r="CE1968" s="778"/>
      <c r="CF1968" s="778"/>
      <c r="CG1968" s="778"/>
      <c r="CH1968" s="778"/>
      <c r="CI1968" s="778"/>
      <c r="CJ1968" s="778"/>
      <c r="CK1968" s="778"/>
      <c r="CL1968" s="778"/>
      <c r="CM1968" s="778"/>
      <c r="CN1968" s="778"/>
      <c r="CO1968" s="778"/>
      <c r="CP1968" s="778"/>
      <c r="CQ1968" s="778"/>
      <c r="CR1968" s="778"/>
      <c r="CS1968" s="778"/>
      <c r="CT1968" s="778"/>
      <c r="CU1968" s="778"/>
      <c r="CV1968" s="778"/>
      <c r="CW1968" s="778"/>
      <c r="CX1968" s="778"/>
      <c r="CY1968" s="778"/>
      <c r="CZ1968" s="778"/>
      <c r="DA1968" s="778"/>
      <c r="DB1968" s="778"/>
      <c r="DC1968" s="778"/>
      <c r="DD1968" s="778"/>
      <c r="DE1968" s="778"/>
      <c r="DF1968" s="778"/>
      <c r="DG1968" s="778"/>
      <c r="DH1968" s="778"/>
      <c r="DI1968" s="778"/>
      <c r="DJ1968" s="778"/>
      <c r="DK1968" s="778"/>
      <c r="DL1968" s="778"/>
      <c r="DM1968" s="778"/>
      <c r="DN1968" s="778"/>
      <c r="DO1968" s="778"/>
      <c r="DP1968" s="778"/>
      <c r="DQ1968" s="778"/>
      <c r="DR1968" s="778"/>
      <c r="DS1968" s="778"/>
      <c r="DT1968" s="778"/>
      <c r="DU1968" s="778"/>
      <c r="DV1968" s="778"/>
      <c r="DW1968" s="778"/>
      <c r="DX1968" s="778"/>
      <c r="DY1968" s="778"/>
      <c r="DZ1968" s="778"/>
      <c r="EA1968" s="778"/>
      <c r="EB1968" s="778"/>
      <c r="EC1968" s="778"/>
      <c r="ED1968" s="778"/>
      <c r="EE1968" s="778"/>
      <c r="EF1968" s="778"/>
      <c r="EG1968" s="778"/>
      <c r="EH1968" s="778"/>
      <c r="EI1968" s="778"/>
      <c r="EJ1968" s="778"/>
      <c r="EK1968" s="778"/>
      <c r="EL1968" s="778"/>
      <c r="EM1968" s="778"/>
      <c r="EN1968" s="778"/>
      <c r="EO1968" s="778"/>
      <c r="EP1968" s="778"/>
      <c r="EQ1968" s="778"/>
      <c r="ER1968" s="778"/>
      <c r="ES1968" s="778"/>
      <c r="ET1968" s="778"/>
      <c r="EU1968" s="778"/>
      <c r="EV1968" s="778"/>
      <c r="EW1968" s="778"/>
      <c r="EX1968" s="778"/>
      <c r="EY1968" s="778"/>
      <c r="EZ1968" s="778"/>
      <c r="FA1968" s="778"/>
      <c r="FB1968" s="778"/>
      <c r="FC1968" s="778"/>
      <c r="FD1968" s="778"/>
      <c r="FE1968" s="778"/>
      <c r="FF1968" s="778"/>
      <c r="FG1968" s="778"/>
      <c r="FH1968" s="778"/>
      <c r="FI1968" s="778"/>
      <c r="FJ1968" s="778"/>
      <c r="FK1968" s="778"/>
      <c r="FL1968" s="778"/>
      <c r="FM1968" s="778"/>
      <c r="FN1968" s="778"/>
      <c r="FO1968" s="778"/>
      <c r="FP1968" s="778"/>
      <c r="FQ1968" s="778"/>
      <c r="FR1968" s="778"/>
      <c r="FS1968" s="778"/>
      <c r="FT1968" s="778"/>
      <c r="FU1968" s="778"/>
      <c r="FV1968" s="778"/>
      <c r="FW1968" s="778"/>
      <c r="FX1968" s="778"/>
      <c r="FY1968" s="778"/>
      <c r="FZ1968" s="778"/>
      <c r="GA1968" s="778"/>
      <c r="GB1968" s="778"/>
      <c r="GC1968" s="778"/>
      <c r="GD1968" s="778"/>
      <c r="GE1968" s="778"/>
      <c r="GF1968" s="778"/>
      <c r="GG1968" s="778"/>
      <c r="GH1968" s="778"/>
      <c r="GI1968" s="778"/>
      <c r="GJ1968" s="778"/>
      <c r="GK1968" s="778"/>
      <c r="GL1968" s="778"/>
      <c r="GM1968" s="778"/>
      <c r="GN1968" s="778"/>
      <c r="GO1968" s="778"/>
      <c r="GP1968" s="778"/>
      <c r="GQ1968" s="778"/>
      <c r="GR1968" s="778"/>
      <c r="GS1968" s="778"/>
      <c r="GT1968" s="778"/>
      <c r="GU1968" s="778"/>
      <c r="GV1968" s="778"/>
      <c r="GW1968" s="778"/>
      <c r="GX1968" s="778"/>
      <c r="GY1968" s="778"/>
      <c r="GZ1968" s="778"/>
      <c r="HA1968" s="778"/>
      <c r="HB1968" s="778"/>
      <c r="HC1968" s="778"/>
      <c r="HD1968" s="778"/>
      <c r="HE1968" s="778"/>
      <c r="HF1968" s="778"/>
      <c r="HG1968" s="778"/>
      <c r="HH1968" s="778"/>
    </row>
    <row r="1969" spans="1:216" s="782" customFormat="1">
      <c r="A1969" s="779"/>
      <c r="B1969" s="780"/>
      <c r="C1969" s="780"/>
      <c r="D1969" s="780"/>
      <c r="E1969" s="780"/>
      <c r="F1969" s="780"/>
      <c r="G1969" s="780"/>
      <c r="H1969" s="780"/>
      <c r="I1969" s="780"/>
      <c r="J1969" s="780"/>
      <c r="K1969" s="780"/>
      <c r="L1969" s="780"/>
      <c r="M1969" s="780"/>
      <c r="N1969" s="780"/>
      <c r="O1969" s="780"/>
      <c r="P1969" s="780"/>
      <c r="Q1969" s="781"/>
      <c r="R1969" s="778"/>
      <c r="S1969" s="778"/>
      <c r="T1969" s="778"/>
      <c r="U1969" s="778"/>
      <c r="V1969" s="778"/>
      <c r="W1969" s="778"/>
      <c r="X1969" s="778"/>
      <c r="Y1969" s="778"/>
      <c r="Z1969" s="778"/>
      <c r="AA1969" s="778"/>
      <c r="AB1969" s="778"/>
      <c r="AC1969" s="778"/>
      <c r="AD1969" s="778"/>
      <c r="AE1969" s="778"/>
      <c r="AF1969" s="778"/>
      <c r="AG1969" s="778"/>
      <c r="AH1969" s="778"/>
      <c r="AI1969" s="778"/>
      <c r="AJ1969" s="778"/>
      <c r="AK1969" s="778"/>
      <c r="AL1969" s="778"/>
      <c r="AM1969" s="778"/>
      <c r="AN1969" s="778"/>
      <c r="AO1969" s="778"/>
      <c r="AP1969" s="778"/>
      <c r="AQ1969" s="778"/>
      <c r="AR1969" s="778"/>
      <c r="AS1969" s="778"/>
      <c r="AT1969" s="778"/>
      <c r="AU1969" s="778"/>
      <c r="AV1969" s="778"/>
      <c r="AW1969" s="778"/>
      <c r="AX1969" s="778"/>
      <c r="AY1969" s="778"/>
      <c r="AZ1969" s="778"/>
      <c r="BA1969" s="778"/>
      <c r="BB1969" s="778"/>
      <c r="BC1969" s="778"/>
      <c r="BD1969" s="778"/>
      <c r="BE1969" s="778"/>
      <c r="BF1969" s="778"/>
      <c r="BG1969" s="778"/>
      <c r="BH1969" s="778"/>
      <c r="BI1969" s="778"/>
      <c r="BJ1969" s="778"/>
      <c r="BK1969" s="778"/>
      <c r="BL1969" s="778"/>
      <c r="BM1969" s="778"/>
      <c r="BN1969" s="778"/>
      <c r="BO1969" s="778"/>
      <c r="BP1969" s="778"/>
      <c r="BQ1969" s="778"/>
      <c r="BR1969" s="778"/>
      <c r="BS1969" s="778"/>
      <c r="BT1969" s="778"/>
      <c r="BU1969" s="778"/>
      <c r="BV1969" s="778"/>
      <c r="BW1969" s="778"/>
      <c r="BX1969" s="778"/>
      <c r="BY1969" s="778"/>
      <c r="BZ1969" s="778"/>
      <c r="CA1969" s="778"/>
      <c r="CB1969" s="778"/>
      <c r="CC1969" s="778"/>
      <c r="CD1969" s="778"/>
      <c r="CE1969" s="778"/>
      <c r="CF1969" s="778"/>
      <c r="CG1969" s="778"/>
      <c r="CH1969" s="778"/>
      <c r="CI1969" s="778"/>
      <c r="CJ1969" s="778"/>
      <c r="CK1969" s="778"/>
      <c r="CL1969" s="778"/>
      <c r="CM1969" s="778"/>
      <c r="CN1969" s="778"/>
      <c r="CO1969" s="778"/>
      <c r="CP1969" s="778"/>
      <c r="CQ1969" s="778"/>
      <c r="CR1969" s="778"/>
      <c r="CS1969" s="778"/>
      <c r="CT1969" s="778"/>
      <c r="CU1969" s="778"/>
      <c r="CV1969" s="778"/>
      <c r="CW1969" s="778"/>
      <c r="CX1969" s="778"/>
      <c r="CY1969" s="778"/>
      <c r="CZ1969" s="778"/>
      <c r="DA1969" s="778"/>
      <c r="DB1969" s="778"/>
      <c r="DC1969" s="778"/>
      <c r="DD1969" s="778"/>
      <c r="DE1969" s="778"/>
      <c r="DF1969" s="778"/>
      <c r="DG1969" s="778"/>
      <c r="DH1969" s="778"/>
      <c r="DI1969" s="778"/>
      <c r="DJ1969" s="778"/>
      <c r="DK1969" s="778"/>
      <c r="DL1969" s="778"/>
      <c r="DM1969" s="778"/>
      <c r="DN1969" s="778"/>
      <c r="DO1969" s="778"/>
      <c r="DP1969" s="778"/>
      <c r="DQ1969" s="778"/>
      <c r="DR1969" s="778"/>
      <c r="DS1969" s="778"/>
      <c r="DT1969" s="778"/>
      <c r="DU1969" s="778"/>
      <c r="DV1969" s="778"/>
      <c r="DW1969" s="778"/>
      <c r="DX1969" s="778"/>
      <c r="DY1969" s="778"/>
      <c r="DZ1969" s="778"/>
      <c r="EA1969" s="778"/>
      <c r="EB1969" s="778"/>
      <c r="EC1969" s="778"/>
      <c r="ED1969" s="778"/>
      <c r="EE1969" s="778"/>
      <c r="EF1969" s="778"/>
      <c r="EG1969" s="778"/>
      <c r="EH1969" s="778"/>
      <c r="EI1969" s="778"/>
      <c r="EJ1969" s="778"/>
      <c r="EK1969" s="778"/>
      <c r="EL1969" s="778"/>
      <c r="EM1969" s="778"/>
      <c r="EN1969" s="778"/>
      <c r="EO1969" s="778"/>
      <c r="EP1969" s="778"/>
      <c r="EQ1969" s="778"/>
      <c r="ER1969" s="778"/>
      <c r="ES1969" s="778"/>
      <c r="ET1969" s="778"/>
      <c r="EU1969" s="778"/>
      <c r="EV1969" s="778"/>
      <c r="EW1969" s="778"/>
      <c r="EX1969" s="778"/>
      <c r="EY1969" s="778"/>
      <c r="EZ1969" s="778"/>
      <c r="FA1969" s="778"/>
      <c r="FB1969" s="778"/>
      <c r="FC1969" s="778"/>
      <c r="FD1969" s="778"/>
      <c r="FE1969" s="778"/>
      <c r="FF1969" s="778"/>
      <c r="FG1969" s="778"/>
      <c r="FH1969" s="778"/>
      <c r="FI1969" s="778"/>
      <c r="FJ1969" s="778"/>
      <c r="FK1969" s="778"/>
      <c r="FL1969" s="778"/>
      <c r="FM1969" s="778"/>
      <c r="FN1969" s="778"/>
      <c r="FO1969" s="778"/>
      <c r="FP1969" s="778"/>
      <c r="FQ1969" s="778"/>
      <c r="FR1969" s="778"/>
      <c r="FS1969" s="778"/>
      <c r="FT1969" s="778"/>
      <c r="FU1969" s="778"/>
      <c r="FV1969" s="778"/>
      <c r="FW1969" s="778"/>
      <c r="FX1969" s="778"/>
      <c r="FY1969" s="778"/>
      <c r="FZ1969" s="778"/>
      <c r="GA1969" s="778"/>
      <c r="GB1969" s="778"/>
      <c r="GC1969" s="778"/>
      <c r="GD1969" s="778"/>
      <c r="GE1969" s="778"/>
      <c r="GF1969" s="778"/>
      <c r="GG1969" s="778"/>
      <c r="GH1969" s="778"/>
      <c r="GI1969" s="778"/>
      <c r="GJ1969" s="778"/>
      <c r="GK1969" s="778"/>
      <c r="GL1969" s="778"/>
      <c r="GM1969" s="778"/>
      <c r="GN1969" s="778"/>
      <c r="GO1969" s="778"/>
      <c r="GP1969" s="778"/>
      <c r="GQ1969" s="778"/>
      <c r="GR1969" s="778"/>
      <c r="GS1969" s="778"/>
      <c r="GT1969" s="778"/>
      <c r="GU1969" s="778"/>
      <c r="GV1969" s="778"/>
      <c r="GW1969" s="778"/>
      <c r="GX1969" s="778"/>
      <c r="GY1969" s="778"/>
      <c r="GZ1969" s="778"/>
      <c r="HA1969" s="778"/>
      <c r="HB1969" s="778"/>
      <c r="HC1969" s="778"/>
      <c r="HD1969" s="778"/>
      <c r="HE1969" s="778"/>
      <c r="HF1969" s="778"/>
      <c r="HG1969" s="778"/>
      <c r="HH1969" s="778"/>
    </row>
    <row r="1970" spans="1:216" s="782" customFormat="1">
      <c r="A1970" s="779"/>
      <c r="B1970" s="780"/>
      <c r="C1970" s="780"/>
      <c r="D1970" s="780"/>
      <c r="E1970" s="780"/>
      <c r="F1970" s="780"/>
      <c r="G1970" s="780"/>
      <c r="H1970" s="780"/>
      <c r="I1970" s="780"/>
      <c r="J1970" s="780"/>
      <c r="K1970" s="780"/>
      <c r="L1970" s="780"/>
      <c r="M1970" s="780"/>
      <c r="N1970" s="780"/>
      <c r="O1970" s="780"/>
      <c r="P1970" s="780"/>
      <c r="Q1970" s="781"/>
      <c r="R1970" s="778"/>
      <c r="S1970" s="778"/>
      <c r="T1970" s="778"/>
      <c r="U1970" s="778"/>
      <c r="V1970" s="778"/>
      <c r="W1970" s="778"/>
      <c r="X1970" s="778"/>
      <c r="Y1970" s="778"/>
      <c r="Z1970" s="778"/>
      <c r="AA1970" s="778"/>
      <c r="AB1970" s="778"/>
      <c r="AC1970" s="778"/>
      <c r="AD1970" s="778"/>
      <c r="AE1970" s="778"/>
      <c r="AF1970" s="778"/>
      <c r="AG1970" s="778"/>
      <c r="AH1970" s="778"/>
      <c r="AI1970" s="778"/>
      <c r="AJ1970" s="778"/>
      <c r="AK1970" s="778"/>
      <c r="AL1970" s="778"/>
      <c r="AM1970" s="778"/>
      <c r="AN1970" s="778"/>
      <c r="AO1970" s="778"/>
      <c r="AP1970" s="778"/>
      <c r="AQ1970" s="778"/>
      <c r="AR1970" s="778"/>
      <c r="AS1970" s="778"/>
      <c r="AT1970" s="778"/>
      <c r="AU1970" s="778"/>
      <c r="AV1970" s="778"/>
      <c r="AW1970" s="778"/>
      <c r="AX1970" s="778"/>
      <c r="AY1970" s="778"/>
      <c r="AZ1970" s="778"/>
      <c r="BA1970" s="778"/>
      <c r="BB1970" s="778"/>
      <c r="BC1970" s="778"/>
      <c r="BD1970" s="778"/>
      <c r="BE1970" s="778"/>
      <c r="BF1970" s="778"/>
      <c r="BG1970" s="778"/>
      <c r="BH1970" s="778"/>
      <c r="BI1970" s="778"/>
      <c r="BJ1970" s="778"/>
      <c r="BK1970" s="778"/>
      <c r="BL1970" s="778"/>
      <c r="BM1970" s="778"/>
      <c r="BN1970" s="778"/>
      <c r="BO1970" s="778"/>
      <c r="BP1970" s="778"/>
      <c r="BQ1970" s="778"/>
      <c r="BR1970" s="778"/>
      <c r="BS1970" s="778"/>
      <c r="BT1970" s="778"/>
      <c r="BU1970" s="778"/>
      <c r="BV1970" s="778"/>
      <c r="BW1970" s="778"/>
      <c r="BX1970" s="778"/>
      <c r="BY1970" s="778"/>
      <c r="BZ1970" s="778"/>
      <c r="CA1970" s="778"/>
      <c r="CB1970" s="778"/>
      <c r="CC1970" s="778"/>
      <c r="CD1970" s="778"/>
      <c r="CE1970" s="778"/>
      <c r="CF1970" s="778"/>
      <c r="CG1970" s="778"/>
      <c r="CH1970" s="778"/>
      <c r="CI1970" s="778"/>
      <c r="CJ1970" s="778"/>
      <c r="CK1970" s="778"/>
      <c r="CL1970" s="778"/>
      <c r="CM1970" s="778"/>
      <c r="CN1970" s="778"/>
      <c r="CO1970" s="778"/>
      <c r="CP1970" s="778"/>
      <c r="CQ1970" s="778"/>
      <c r="CR1970" s="778"/>
      <c r="CS1970" s="778"/>
      <c r="CT1970" s="778"/>
      <c r="CU1970" s="778"/>
      <c r="CV1970" s="778"/>
      <c r="CW1970" s="778"/>
      <c r="CX1970" s="778"/>
      <c r="CY1970" s="778"/>
      <c r="CZ1970" s="778"/>
      <c r="DA1970" s="778"/>
      <c r="DB1970" s="778"/>
      <c r="DC1970" s="778"/>
      <c r="DD1970" s="778"/>
      <c r="DE1970" s="778"/>
      <c r="DF1970" s="778"/>
      <c r="DG1970" s="778"/>
      <c r="DH1970" s="778"/>
      <c r="DI1970" s="778"/>
      <c r="DJ1970" s="778"/>
      <c r="DK1970" s="778"/>
      <c r="DL1970" s="778"/>
      <c r="DM1970" s="778"/>
      <c r="DN1970" s="778"/>
      <c r="DO1970" s="778"/>
      <c r="DP1970" s="778"/>
      <c r="DQ1970" s="778"/>
      <c r="DR1970" s="778"/>
      <c r="DS1970" s="778"/>
      <c r="DT1970" s="778"/>
      <c r="DU1970" s="778"/>
      <c r="DV1970" s="778"/>
      <c r="DW1970" s="778"/>
      <c r="DX1970" s="778"/>
      <c r="DY1970" s="778"/>
      <c r="DZ1970" s="778"/>
      <c r="EA1970" s="778"/>
      <c r="EB1970" s="778"/>
      <c r="EC1970" s="778"/>
      <c r="ED1970" s="778"/>
      <c r="EE1970" s="778"/>
      <c r="EF1970" s="778"/>
      <c r="EG1970" s="778"/>
      <c r="EH1970" s="778"/>
      <c r="EI1970" s="778"/>
      <c r="EJ1970" s="778"/>
      <c r="EK1970" s="778"/>
      <c r="EL1970" s="778"/>
      <c r="EM1970" s="778"/>
      <c r="EN1970" s="778"/>
      <c r="EO1970" s="778"/>
      <c r="EP1970" s="778"/>
      <c r="EQ1970" s="778"/>
      <c r="ER1970" s="778"/>
      <c r="ES1970" s="778"/>
      <c r="ET1970" s="778"/>
      <c r="EU1970" s="778"/>
      <c r="EV1970" s="778"/>
      <c r="EW1970" s="778"/>
      <c r="EX1970" s="778"/>
      <c r="EY1970" s="778"/>
      <c r="EZ1970" s="778"/>
      <c r="FA1970" s="778"/>
      <c r="FB1970" s="778"/>
      <c r="FC1970" s="778"/>
      <c r="FD1970" s="778"/>
      <c r="FE1970" s="778"/>
      <c r="FF1970" s="778"/>
      <c r="FG1970" s="778"/>
      <c r="FH1970" s="778"/>
      <c r="FI1970" s="778"/>
      <c r="FJ1970" s="778"/>
      <c r="FK1970" s="778"/>
      <c r="FL1970" s="778"/>
      <c r="FM1970" s="778"/>
      <c r="FN1970" s="778"/>
      <c r="FO1970" s="778"/>
      <c r="FP1970" s="778"/>
      <c r="FQ1970" s="778"/>
      <c r="FR1970" s="778"/>
      <c r="FS1970" s="778"/>
      <c r="FT1970" s="778"/>
      <c r="FU1970" s="778"/>
      <c r="FV1970" s="778"/>
      <c r="FW1970" s="778"/>
      <c r="FX1970" s="778"/>
      <c r="FY1970" s="778"/>
      <c r="FZ1970" s="778"/>
      <c r="GA1970" s="778"/>
      <c r="GB1970" s="778"/>
      <c r="GC1970" s="778"/>
      <c r="GD1970" s="778"/>
      <c r="GE1970" s="778"/>
      <c r="GF1970" s="778"/>
      <c r="GG1970" s="778"/>
      <c r="GH1970" s="778"/>
      <c r="GI1970" s="778"/>
      <c r="GJ1970" s="778"/>
      <c r="GK1970" s="778"/>
      <c r="GL1970" s="778"/>
      <c r="GM1970" s="778"/>
      <c r="GN1970" s="778"/>
      <c r="GO1970" s="778"/>
      <c r="GP1970" s="778"/>
      <c r="GQ1970" s="778"/>
      <c r="GR1970" s="778"/>
      <c r="GS1970" s="778"/>
      <c r="GT1970" s="778"/>
      <c r="GU1970" s="778"/>
      <c r="GV1970" s="778"/>
      <c r="GW1970" s="778"/>
      <c r="GX1970" s="778"/>
      <c r="GY1970" s="778"/>
      <c r="GZ1970" s="778"/>
      <c r="HA1970" s="778"/>
      <c r="HB1970" s="778"/>
      <c r="HC1970" s="778"/>
      <c r="HD1970" s="778"/>
      <c r="HE1970" s="778"/>
      <c r="HF1970" s="778"/>
      <c r="HG1970" s="778"/>
      <c r="HH1970" s="778"/>
    </row>
    <row r="1971" spans="1:216" s="782" customFormat="1">
      <c r="A1971" s="779"/>
      <c r="B1971" s="780"/>
      <c r="C1971" s="780"/>
      <c r="D1971" s="780"/>
      <c r="E1971" s="780"/>
      <c r="F1971" s="780"/>
      <c r="G1971" s="780"/>
      <c r="H1971" s="780"/>
      <c r="I1971" s="780"/>
      <c r="J1971" s="780"/>
      <c r="K1971" s="780"/>
      <c r="L1971" s="780"/>
      <c r="M1971" s="780"/>
      <c r="N1971" s="780"/>
      <c r="O1971" s="780"/>
      <c r="P1971" s="780"/>
      <c r="Q1971" s="781"/>
      <c r="R1971" s="778"/>
      <c r="S1971" s="778"/>
      <c r="T1971" s="778"/>
      <c r="U1971" s="778"/>
      <c r="V1971" s="778"/>
      <c r="W1971" s="778"/>
      <c r="X1971" s="778"/>
      <c r="Y1971" s="778"/>
      <c r="Z1971" s="778"/>
      <c r="AA1971" s="778"/>
      <c r="AB1971" s="778"/>
      <c r="AC1971" s="778"/>
      <c r="AD1971" s="778"/>
      <c r="AE1971" s="778"/>
      <c r="AF1971" s="778"/>
      <c r="AG1971" s="778"/>
      <c r="AH1971" s="778"/>
      <c r="AI1971" s="778"/>
      <c r="AJ1971" s="778"/>
      <c r="AK1971" s="778"/>
      <c r="AL1971" s="778"/>
      <c r="AM1971" s="778"/>
      <c r="AN1971" s="778"/>
      <c r="AO1971" s="778"/>
      <c r="AP1971" s="778"/>
      <c r="AQ1971" s="778"/>
      <c r="AR1971" s="778"/>
      <c r="AS1971" s="778"/>
      <c r="AT1971" s="778"/>
      <c r="AU1971" s="778"/>
      <c r="AV1971" s="778"/>
      <c r="AW1971" s="778"/>
      <c r="AX1971" s="778"/>
      <c r="AY1971" s="778"/>
      <c r="AZ1971" s="778"/>
      <c r="BA1971" s="778"/>
      <c r="BB1971" s="778"/>
      <c r="BC1971" s="778"/>
      <c r="BD1971" s="778"/>
      <c r="BE1971" s="778"/>
      <c r="BF1971" s="778"/>
      <c r="BG1971" s="778"/>
      <c r="BH1971" s="778"/>
      <c r="BI1971" s="778"/>
      <c r="BJ1971" s="778"/>
      <c r="BK1971" s="778"/>
      <c r="BL1971" s="778"/>
      <c r="BM1971" s="778"/>
      <c r="BN1971" s="778"/>
      <c r="BO1971" s="778"/>
      <c r="BP1971" s="778"/>
      <c r="BQ1971" s="778"/>
      <c r="BR1971" s="778"/>
      <c r="BS1971" s="778"/>
      <c r="BT1971" s="778"/>
      <c r="BU1971" s="778"/>
      <c r="BV1971" s="778"/>
      <c r="BW1971" s="778"/>
      <c r="BX1971" s="778"/>
      <c r="BY1971" s="778"/>
      <c r="BZ1971" s="778"/>
      <c r="CA1971" s="778"/>
      <c r="CB1971" s="778"/>
      <c r="CC1971" s="778"/>
      <c r="CD1971" s="778"/>
      <c r="CE1971" s="778"/>
      <c r="CF1971" s="778"/>
      <c r="CG1971" s="778"/>
      <c r="CH1971" s="778"/>
      <c r="CI1971" s="778"/>
      <c r="CJ1971" s="778"/>
      <c r="CK1971" s="778"/>
      <c r="CL1971" s="778"/>
      <c r="CM1971" s="778"/>
      <c r="CN1971" s="778"/>
      <c r="CO1971" s="778"/>
      <c r="CP1971" s="778"/>
      <c r="CQ1971" s="778"/>
      <c r="CR1971" s="778"/>
      <c r="CS1971" s="778"/>
      <c r="CT1971" s="778"/>
      <c r="CU1971" s="778"/>
      <c r="CV1971" s="778"/>
      <c r="CW1971" s="778"/>
      <c r="CX1971" s="778"/>
      <c r="CY1971" s="778"/>
      <c r="CZ1971" s="778"/>
      <c r="DA1971" s="778"/>
      <c r="DB1971" s="778"/>
      <c r="DC1971" s="778"/>
      <c r="DD1971" s="778"/>
      <c r="DE1971" s="778"/>
      <c r="DF1971" s="778"/>
      <c r="DG1971" s="778"/>
      <c r="DH1971" s="778"/>
      <c r="DI1971" s="778"/>
      <c r="DJ1971" s="778"/>
      <c r="DK1971" s="778"/>
      <c r="DL1971" s="778"/>
      <c r="DM1971" s="778"/>
      <c r="DN1971" s="778"/>
      <c r="DO1971" s="778"/>
      <c r="DP1971" s="778"/>
      <c r="DQ1971" s="778"/>
      <c r="DR1971" s="778"/>
      <c r="DS1971" s="778"/>
      <c r="DT1971" s="778"/>
      <c r="DU1971" s="778"/>
      <c r="DV1971" s="778"/>
      <c r="DW1971" s="778"/>
      <c r="DX1971" s="778"/>
      <c r="DY1971" s="778"/>
      <c r="DZ1971" s="778"/>
      <c r="EA1971" s="778"/>
      <c r="EB1971" s="778"/>
      <c r="EC1971" s="778"/>
      <c r="ED1971" s="778"/>
      <c r="EE1971" s="778"/>
      <c r="EF1971" s="778"/>
      <c r="EG1971" s="778"/>
      <c r="EH1971" s="778"/>
      <c r="EI1971" s="778"/>
      <c r="EJ1971" s="778"/>
      <c r="EK1971" s="778"/>
      <c r="EL1971" s="778"/>
      <c r="EM1971" s="778"/>
      <c r="EN1971" s="778"/>
      <c r="EO1971" s="778"/>
      <c r="EP1971" s="778"/>
      <c r="EQ1971" s="778"/>
      <c r="ER1971" s="778"/>
      <c r="ES1971" s="778"/>
      <c r="ET1971" s="778"/>
      <c r="EU1971" s="778"/>
      <c r="EV1971" s="778"/>
      <c r="EW1971" s="778"/>
      <c r="EX1971" s="778"/>
      <c r="EY1971" s="778"/>
      <c r="EZ1971" s="778"/>
      <c r="FA1971" s="778"/>
      <c r="FB1971" s="778"/>
      <c r="FC1971" s="778"/>
      <c r="FD1971" s="778"/>
      <c r="FE1971" s="778"/>
      <c r="FF1971" s="778"/>
      <c r="FG1971" s="778"/>
      <c r="FH1971" s="778"/>
      <c r="FI1971" s="778"/>
      <c r="FJ1971" s="778"/>
      <c r="FK1971" s="778"/>
      <c r="FL1971" s="778"/>
      <c r="FM1971" s="778"/>
      <c r="FN1971" s="778"/>
      <c r="FO1971" s="778"/>
      <c r="FP1971" s="778"/>
      <c r="FQ1971" s="778"/>
      <c r="FR1971" s="778"/>
      <c r="FS1971" s="778"/>
      <c r="FT1971" s="778"/>
      <c r="FU1971" s="778"/>
      <c r="FV1971" s="778"/>
      <c r="FW1971" s="778"/>
      <c r="FX1971" s="778"/>
      <c r="FY1971" s="778"/>
      <c r="FZ1971" s="778"/>
      <c r="GA1971" s="778"/>
      <c r="GB1971" s="778"/>
      <c r="GC1971" s="778"/>
      <c r="GD1971" s="778"/>
      <c r="GE1971" s="778"/>
      <c r="GF1971" s="778"/>
      <c r="GG1971" s="778"/>
      <c r="GH1971" s="778"/>
      <c r="GI1971" s="778"/>
      <c r="GJ1971" s="778"/>
      <c r="GK1971" s="778"/>
      <c r="GL1971" s="778"/>
      <c r="GM1971" s="778"/>
      <c r="GN1971" s="778"/>
      <c r="GO1971" s="778"/>
      <c r="GP1971" s="778"/>
      <c r="GQ1971" s="778"/>
      <c r="GR1971" s="778"/>
      <c r="GS1971" s="778"/>
      <c r="GT1971" s="778"/>
      <c r="GU1971" s="778"/>
      <c r="GV1971" s="778"/>
      <c r="GW1971" s="778"/>
      <c r="GX1971" s="778"/>
      <c r="GY1971" s="778"/>
      <c r="GZ1971" s="778"/>
      <c r="HA1971" s="778"/>
      <c r="HB1971" s="778"/>
      <c r="HC1971" s="778"/>
      <c r="HD1971" s="778"/>
      <c r="HE1971" s="778"/>
      <c r="HF1971" s="778"/>
      <c r="HG1971" s="778"/>
      <c r="HH1971" s="778"/>
    </row>
    <row r="1972" spans="1:216" s="782" customFormat="1">
      <c r="A1972" s="779"/>
      <c r="B1972" s="780"/>
      <c r="C1972" s="780"/>
      <c r="D1972" s="780"/>
      <c r="E1972" s="780"/>
      <c r="F1972" s="780"/>
      <c r="G1972" s="780"/>
      <c r="H1972" s="780"/>
      <c r="I1972" s="780"/>
      <c r="J1972" s="780"/>
      <c r="K1972" s="780"/>
      <c r="L1972" s="780"/>
      <c r="M1972" s="780"/>
      <c r="N1972" s="780"/>
      <c r="O1972" s="780"/>
      <c r="P1972" s="780"/>
      <c r="Q1972" s="781"/>
      <c r="R1972" s="778"/>
      <c r="S1972" s="778"/>
      <c r="T1972" s="778"/>
      <c r="U1972" s="778"/>
      <c r="V1972" s="778"/>
      <c r="W1972" s="778"/>
      <c r="X1972" s="778"/>
      <c r="Y1972" s="778"/>
      <c r="Z1972" s="778"/>
      <c r="AA1972" s="778"/>
      <c r="AB1972" s="778"/>
      <c r="AC1972" s="778"/>
      <c r="AD1972" s="778"/>
      <c r="AE1972" s="778"/>
      <c r="AF1972" s="778"/>
      <c r="AG1972" s="778"/>
      <c r="AH1972" s="778"/>
      <c r="AI1972" s="778"/>
      <c r="AJ1972" s="778"/>
      <c r="AK1972" s="778"/>
      <c r="AL1972" s="778"/>
      <c r="AM1972" s="778"/>
      <c r="AN1972" s="778"/>
      <c r="AO1972" s="778"/>
      <c r="AP1972" s="778"/>
      <c r="AQ1972" s="778"/>
      <c r="AR1972" s="778"/>
      <c r="AS1972" s="778"/>
      <c r="AT1972" s="778"/>
      <c r="AU1972" s="778"/>
      <c r="AV1972" s="778"/>
      <c r="AW1972" s="778"/>
      <c r="AX1972" s="778"/>
      <c r="AY1972" s="778"/>
      <c r="AZ1972" s="778"/>
      <c r="BA1972" s="778"/>
      <c r="BB1972" s="778"/>
      <c r="BC1972" s="778"/>
      <c r="BD1972" s="778"/>
      <c r="BE1972" s="778"/>
      <c r="BF1972" s="778"/>
      <c r="BG1972" s="778"/>
      <c r="BH1972" s="778"/>
      <c r="BI1972" s="778"/>
      <c r="BJ1972" s="778"/>
      <c r="BK1972" s="778"/>
      <c r="BL1972" s="778"/>
      <c r="BM1972" s="778"/>
      <c r="BN1972" s="778"/>
      <c r="BO1972" s="778"/>
      <c r="BP1972" s="778"/>
      <c r="BQ1972" s="778"/>
      <c r="BR1972" s="778"/>
      <c r="BS1972" s="778"/>
      <c r="BT1972" s="778"/>
      <c r="BU1972" s="778"/>
      <c r="BV1972" s="778"/>
      <c r="BW1972" s="778"/>
      <c r="BX1972" s="778"/>
      <c r="BY1972" s="778"/>
      <c r="BZ1972" s="778"/>
      <c r="CA1972" s="778"/>
      <c r="CB1972" s="778"/>
      <c r="CC1972" s="778"/>
      <c r="CD1972" s="778"/>
      <c r="CE1972" s="778"/>
      <c r="CF1972" s="778"/>
      <c r="CG1972" s="778"/>
      <c r="CH1972" s="778"/>
      <c r="CI1972" s="778"/>
      <c r="CJ1972" s="778"/>
      <c r="CK1972" s="778"/>
      <c r="CL1972" s="778"/>
      <c r="CM1972" s="778"/>
      <c r="CN1972" s="778"/>
      <c r="CO1972" s="778"/>
      <c r="CP1972" s="778"/>
      <c r="CQ1972" s="778"/>
      <c r="CR1972" s="778"/>
      <c r="CS1972" s="778"/>
      <c r="CT1972" s="778"/>
      <c r="CU1972" s="778"/>
      <c r="CV1972" s="778"/>
      <c r="CW1972" s="778"/>
      <c r="CX1972" s="778"/>
      <c r="CY1972" s="778"/>
      <c r="CZ1972" s="778"/>
      <c r="DA1972" s="778"/>
      <c r="DB1972" s="778"/>
      <c r="DC1972" s="778"/>
      <c r="DD1972" s="778"/>
      <c r="DE1972" s="778"/>
      <c r="DF1972" s="778"/>
      <c r="DG1972" s="778"/>
      <c r="DH1972" s="778"/>
      <c r="DI1972" s="778"/>
      <c r="DJ1972" s="778"/>
      <c r="DK1972" s="778"/>
      <c r="DL1972" s="778"/>
      <c r="DM1972" s="778"/>
      <c r="DN1972" s="778"/>
      <c r="DO1972" s="778"/>
      <c r="DP1972" s="778"/>
      <c r="DQ1972" s="778"/>
      <c r="DR1972" s="778"/>
      <c r="DS1972" s="778"/>
      <c r="DT1972" s="778"/>
      <c r="DU1972" s="778"/>
      <c r="DV1972" s="778"/>
      <c r="DW1972" s="778"/>
      <c r="DX1972" s="778"/>
      <c r="DY1972" s="778"/>
      <c r="DZ1972" s="778"/>
      <c r="EA1972" s="778"/>
      <c r="EB1972" s="778"/>
      <c r="EC1972" s="778"/>
      <c r="ED1972" s="778"/>
      <c r="EE1972" s="778"/>
      <c r="EF1972" s="778"/>
      <c r="EG1972" s="778"/>
      <c r="EH1972" s="778"/>
      <c r="EI1972" s="778"/>
      <c r="EJ1972" s="778"/>
      <c r="EK1972" s="778"/>
      <c r="EL1972" s="778"/>
      <c r="EM1972" s="778"/>
      <c r="EN1972" s="778"/>
      <c r="EO1972" s="778"/>
      <c r="EP1972" s="778"/>
      <c r="EQ1972" s="778"/>
      <c r="ER1972" s="778"/>
      <c r="ES1972" s="778"/>
      <c r="ET1972" s="778"/>
      <c r="EU1972" s="778"/>
      <c r="EV1972" s="778"/>
      <c r="EW1972" s="778"/>
      <c r="EX1972" s="778"/>
      <c r="EY1972" s="778"/>
      <c r="EZ1972" s="778"/>
      <c r="FA1972" s="778"/>
      <c r="FB1972" s="778"/>
      <c r="FC1972" s="778"/>
      <c r="FD1972" s="778"/>
      <c r="FE1972" s="778"/>
      <c r="FF1972" s="778"/>
      <c r="FG1972" s="778"/>
      <c r="FH1972" s="778"/>
      <c r="FI1972" s="778"/>
      <c r="FJ1972" s="778"/>
      <c r="FK1972" s="778"/>
      <c r="FL1972" s="778"/>
      <c r="FM1972" s="778"/>
      <c r="FN1972" s="778"/>
      <c r="FO1972" s="778"/>
      <c r="FP1972" s="778"/>
      <c r="FQ1972" s="778"/>
      <c r="FR1972" s="778"/>
      <c r="FS1972" s="778"/>
      <c r="FT1972" s="778"/>
      <c r="FU1972" s="778"/>
      <c r="FV1972" s="778"/>
      <c r="FW1972" s="778"/>
      <c r="FX1972" s="778"/>
      <c r="FY1972" s="778"/>
      <c r="FZ1972" s="778"/>
      <c r="GA1972" s="778"/>
      <c r="GB1972" s="778"/>
      <c r="GC1972" s="778"/>
      <c r="GD1972" s="778"/>
      <c r="GE1972" s="778"/>
      <c r="GF1972" s="778"/>
      <c r="GG1972" s="778"/>
      <c r="GH1972" s="778"/>
      <c r="GI1972" s="778"/>
      <c r="GJ1972" s="778"/>
      <c r="GK1972" s="778"/>
      <c r="GL1972" s="778"/>
      <c r="GM1972" s="778"/>
      <c r="GN1972" s="778"/>
      <c r="GO1972" s="778"/>
      <c r="GP1972" s="778"/>
      <c r="GQ1972" s="778"/>
      <c r="GR1972" s="778"/>
      <c r="GS1972" s="778"/>
      <c r="GT1972" s="778"/>
      <c r="GU1972" s="778"/>
      <c r="GV1972" s="778"/>
      <c r="GW1972" s="778"/>
      <c r="GX1972" s="778"/>
      <c r="GY1972" s="778"/>
      <c r="GZ1972" s="778"/>
      <c r="HA1972" s="778"/>
      <c r="HB1972" s="778"/>
      <c r="HC1972" s="778"/>
      <c r="HD1972" s="778"/>
      <c r="HE1972" s="778"/>
      <c r="HF1972" s="778"/>
      <c r="HG1972" s="778"/>
      <c r="HH1972" s="778"/>
    </row>
    <row r="1973" spans="1:216" s="782" customFormat="1">
      <c r="A1973" s="779"/>
      <c r="B1973" s="780"/>
      <c r="C1973" s="780"/>
      <c r="D1973" s="780"/>
      <c r="E1973" s="780"/>
      <c r="F1973" s="780"/>
      <c r="G1973" s="780"/>
      <c r="H1973" s="780"/>
      <c r="I1973" s="780"/>
      <c r="J1973" s="780"/>
      <c r="K1973" s="780"/>
      <c r="L1973" s="780"/>
      <c r="M1973" s="780"/>
      <c r="N1973" s="780"/>
      <c r="O1973" s="780"/>
      <c r="P1973" s="780"/>
      <c r="Q1973" s="781"/>
      <c r="R1973" s="778"/>
      <c r="S1973" s="778"/>
      <c r="T1973" s="778"/>
      <c r="U1973" s="778"/>
      <c r="V1973" s="778"/>
      <c r="W1973" s="778"/>
      <c r="X1973" s="778"/>
      <c r="Y1973" s="778"/>
      <c r="Z1973" s="778"/>
      <c r="AA1973" s="778"/>
      <c r="AB1973" s="778"/>
      <c r="AC1973" s="778"/>
      <c r="AD1973" s="778"/>
      <c r="AE1973" s="778"/>
      <c r="AF1973" s="778"/>
      <c r="AG1973" s="778"/>
      <c r="AH1973" s="778"/>
      <c r="AI1973" s="778"/>
      <c r="AJ1973" s="778"/>
      <c r="AK1973" s="778"/>
      <c r="AL1973" s="778"/>
      <c r="AM1973" s="778"/>
      <c r="AN1973" s="778"/>
      <c r="AO1973" s="778"/>
      <c r="AP1973" s="778"/>
      <c r="AQ1973" s="778"/>
      <c r="AR1973" s="778"/>
      <c r="AS1973" s="778"/>
      <c r="AT1973" s="778"/>
      <c r="AU1973" s="778"/>
      <c r="AV1973" s="778"/>
      <c r="AW1973" s="778"/>
      <c r="AX1973" s="778"/>
      <c r="AY1973" s="778"/>
      <c r="AZ1973" s="778"/>
      <c r="BA1973" s="778"/>
      <c r="BB1973" s="778"/>
      <c r="BC1973" s="778"/>
      <c r="BD1973" s="778"/>
      <c r="BE1973" s="778"/>
      <c r="BF1973" s="778"/>
      <c r="BG1973" s="778"/>
      <c r="BH1973" s="778"/>
      <c r="BI1973" s="778"/>
      <c r="BJ1973" s="778"/>
      <c r="BK1973" s="778"/>
      <c r="BL1973" s="778"/>
      <c r="BM1973" s="778"/>
      <c r="BN1973" s="778"/>
      <c r="BO1973" s="778"/>
      <c r="BP1973" s="778"/>
      <c r="BQ1973" s="778"/>
      <c r="BR1973" s="778"/>
      <c r="BS1973" s="778"/>
      <c r="BT1973" s="778"/>
      <c r="BU1973" s="778"/>
      <c r="BV1973" s="778"/>
      <c r="BW1973" s="778"/>
      <c r="BX1973" s="778"/>
      <c r="BY1973" s="778"/>
      <c r="BZ1973" s="778"/>
      <c r="CA1973" s="778"/>
      <c r="CB1973" s="778"/>
      <c r="CC1973" s="778"/>
      <c r="CD1973" s="778"/>
      <c r="CE1973" s="778"/>
      <c r="CF1973" s="778"/>
      <c r="CG1973" s="778"/>
      <c r="CH1973" s="778"/>
      <c r="CI1973" s="778"/>
      <c r="CJ1973" s="778"/>
      <c r="CK1973" s="778"/>
      <c r="CL1973" s="778"/>
      <c r="CM1973" s="778"/>
      <c r="CN1973" s="778"/>
      <c r="CO1973" s="778"/>
      <c r="CP1973" s="778"/>
      <c r="CQ1973" s="778"/>
      <c r="CR1973" s="778"/>
      <c r="CS1973" s="778"/>
      <c r="CT1973" s="778"/>
      <c r="CU1973" s="778"/>
      <c r="CV1973" s="778"/>
      <c r="CW1973" s="778"/>
      <c r="CX1973" s="778"/>
      <c r="CY1973" s="778"/>
      <c r="CZ1973" s="778"/>
      <c r="DA1973" s="778"/>
      <c r="DB1973" s="778"/>
      <c r="DC1973" s="778"/>
      <c r="DD1973" s="778"/>
      <c r="DE1973" s="778"/>
      <c r="DF1973" s="778"/>
      <c r="DG1973" s="778"/>
      <c r="DH1973" s="778"/>
      <c r="DI1973" s="778"/>
      <c r="DJ1973" s="778"/>
      <c r="DK1973" s="778"/>
      <c r="DL1973" s="778"/>
      <c r="DM1973" s="778"/>
      <c r="DN1973" s="778"/>
      <c r="DO1973" s="778"/>
      <c r="DP1973" s="778"/>
      <c r="DQ1973" s="778"/>
      <c r="DR1973" s="778"/>
      <c r="DS1973" s="778"/>
      <c r="DT1973" s="778"/>
      <c r="DU1973" s="778"/>
      <c r="DV1973" s="778"/>
      <c r="DW1973" s="778"/>
      <c r="DX1973" s="778"/>
      <c r="DY1973" s="778"/>
      <c r="DZ1973" s="778"/>
      <c r="EA1973" s="778"/>
      <c r="EB1973" s="778"/>
      <c r="EC1973" s="778"/>
      <c r="ED1973" s="778"/>
      <c r="EE1973" s="778"/>
      <c r="EF1973" s="778"/>
      <c r="EG1973" s="778"/>
      <c r="EH1973" s="778"/>
      <c r="EI1973" s="778"/>
      <c r="EJ1973" s="778"/>
      <c r="EK1973" s="778"/>
      <c r="EL1973" s="778"/>
      <c r="EM1973" s="778"/>
      <c r="EN1973" s="778"/>
      <c r="EO1973" s="778"/>
      <c r="EP1973" s="778"/>
      <c r="EQ1973" s="778"/>
      <c r="ER1973" s="778"/>
      <c r="ES1973" s="778"/>
      <c r="ET1973" s="778"/>
      <c r="EU1973" s="778"/>
      <c r="EV1973" s="778"/>
      <c r="EW1973" s="778"/>
      <c r="EX1973" s="778"/>
      <c r="EY1973" s="778"/>
      <c r="EZ1973" s="778"/>
      <c r="FA1973" s="778"/>
      <c r="FB1973" s="778"/>
      <c r="FC1973" s="778"/>
      <c r="FD1973" s="778"/>
      <c r="FE1973" s="778"/>
      <c r="FF1973" s="778"/>
      <c r="FG1973" s="778"/>
      <c r="FH1973" s="778"/>
      <c r="FI1973" s="778"/>
      <c r="FJ1973" s="778"/>
      <c r="FK1973" s="778"/>
      <c r="FL1973" s="778"/>
      <c r="FM1973" s="778"/>
      <c r="FN1973" s="778"/>
      <c r="FO1973" s="778"/>
      <c r="FP1973" s="778"/>
      <c r="FQ1973" s="778"/>
      <c r="FR1973" s="778"/>
      <c r="FS1973" s="778"/>
      <c r="FT1973" s="778"/>
      <c r="FU1973" s="778"/>
      <c r="FV1973" s="778"/>
      <c r="FW1973" s="778"/>
      <c r="FX1973" s="778"/>
      <c r="FY1973" s="778"/>
      <c r="FZ1973" s="778"/>
      <c r="GA1973" s="778"/>
      <c r="GB1973" s="778"/>
      <c r="GC1973" s="778"/>
      <c r="GD1973" s="778"/>
      <c r="GE1973" s="778"/>
      <c r="GF1973" s="778"/>
      <c r="GG1973" s="778"/>
      <c r="GH1973" s="778"/>
      <c r="GI1973" s="778"/>
      <c r="GJ1973" s="778"/>
      <c r="GK1973" s="778"/>
      <c r="GL1973" s="778"/>
      <c r="GM1973" s="778"/>
      <c r="GN1973" s="778"/>
      <c r="GO1973" s="778"/>
      <c r="GP1973" s="778"/>
      <c r="GQ1973" s="778"/>
      <c r="GR1973" s="778"/>
      <c r="GS1973" s="778"/>
      <c r="GT1973" s="778"/>
      <c r="GU1973" s="778"/>
      <c r="GV1973" s="778"/>
      <c r="GW1973" s="778"/>
      <c r="GX1973" s="778"/>
      <c r="GY1973" s="778"/>
      <c r="GZ1973" s="778"/>
      <c r="HA1973" s="778"/>
      <c r="HB1973" s="778"/>
      <c r="HC1973" s="778"/>
      <c r="HD1973" s="778"/>
      <c r="HE1973" s="778"/>
      <c r="HF1973" s="778"/>
      <c r="HG1973" s="778"/>
      <c r="HH1973" s="778"/>
    </row>
    <row r="1974" spans="1:216" s="782" customFormat="1">
      <c r="A1974" s="779"/>
      <c r="B1974" s="780"/>
      <c r="C1974" s="780"/>
      <c r="D1974" s="780"/>
      <c r="E1974" s="780"/>
      <c r="F1974" s="780"/>
      <c r="G1974" s="780"/>
      <c r="H1974" s="780"/>
      <c r="I1974" s="780"/>
      <c r="J1974" s="780"/>
      <c r="K1974" s="780"/>
      <c r="L1974" s="780"/>
      <c r="M1974" s="780"/>
      <c r="N1974" s="780"/>
      <c r="O1974" s="780"/>
      <c r="P1974" s="780"/>
      <c r="Q1974" s="781"/>
      <c r="R1974" s="778"/>
      <c r="S1974" s="778"/>
      <c r="T1974" s="778"/>
      <c r="U1974" s="778"/>
      <c r="V1974" s="778"/>
      <c r="W1974" s="778"/>
      <c r="X1974" s="778"/>
      <c r="Y1974" s="778"/>
      <c r="Z1974" s="778"/>
      <c r="AA1974" s="778"/>
      <c r="AB1974" s="778"/>
      <c r="AC1974" s="778"/>
      <c r="AD1974" s="778"/>
      <c r="AE1974" s="778"/>
      <c r="AF1974" s="778"/>
      <c r="AG1974" s="778"/>
      <c r="AH1974" s="778"/>
      <c r="AI1974" s="778"/>
      <c r="AJ1974" s="778"/>
      <c r="AK1974" s="778"/>
      <c r="AL1974" s="778"/>
      <c r="AM1974" s="778"/>
      <c r="AN1974" s="778"/>
      <c r="AO1974" s="778"/>
      <c r="AP1974" s="778"/>
      <c r="AQ1974" s="778"/>
      <c r="AR1974" s="778"/>
      <c r="AS1974" s="778"/>
      <c r="AT1974" s="778"/>
      <c r="AU1974" s="778"/>
      <c r="AV1974" s="778"/>
      <c r="AW1974" s="778"/>
      <c r="AX1974" s="778"/>
      <c r="AY1974" s="778"/>
      <c r="AZ1974" s="778"/>
      <c r="BA1974" s="778"/>
      <c r="BB1974" s="778"/>
      <c r="BC1974" s="778"/>
      <c r="BD1974" s="778"/>
      <c r="BE1974" s="778"/>
      <c r="BF1974" s="778"/>
      <c r="BG1974" s="778"/>
      <c r="BH1974" s="778"/>
      <c r="BI1974" s="778"/>
      <c r="BJ1974" s="778"/>
      <c r="BK1974" s="778"/>
      <c r="BL1974" s="778"/>
      <c r="BM1974" s="778"/>
      <c r="BN1974" s="778"/>
      <c r="BO1974" s="778"/>
      <c r="BP1974" s="778"/>
      <c r="BQ1974" s="778"/>
      <c r="BR1974" s="778"/>
      <c r="BS1974" s="778"/>
      <c r="BT1974" s="778"/>
      <c r="BU1974" s="778"/>
      <c r="BV1974" s="778"/>
      <c r="BW1974" s="778"/>
      <c r="BX1974" s="778"/>
      <c r="BY1974" s="778"/>
      <c r="BZ1974" s="778"/>
      <c r="CA1974" s="778"/>
      <c r="CB1974" s="778"/>
      <c r="CC1974" s="778"/>
      <c r="CD1974" s="778"/>
      <c r="CE1974" s="778"/>
      <c r="CF1974" s="778"/>
      <c r="CG1974" s="778"/>
      <c r="CH1974" s="778"/>
      <c r="CI1974" s="778"/>
      <c r="CJ1974" s="778"/>
      <c r="CK1974" s="778"/>
      <c r="CL1974" s="778"/>
      <c r="CM1974" s="778"/>
      <c r="CN1974" s="778"/>
      <c r="CO1974" s="778"/>
      <c r="CP1974" s="778"/>
      <c r="CQ1974" s="778"/>
      <c r="CR1974" s="778"/>
      <c r="CS1974" s="778"/>
      <c r="CT1974" s="778"/>
      <c r="CU1974" s="778"/>
      <c r="CV1974" s="778"/>
      <c r="CW1974" s="778"/>
      <c r="CX1974" s="778"/>
      <c r="CY1974" s="778"/>
      <c r="CZ1974" s="778"/>
      <c r="DA1974" s="778"/>
      <c r="DB1974" s="778"/>
      <c r="DC1974" s="778"/>
      <c r="DD1974" s="778"/>
      <c r="DE1974" s="778"/>
      <c r="DF1974" s="778"/>
      <c r="DG1974" s="778"/>
      <c r="DH1974" s="778"/>
      <c r="DI1974" s="778"/>
      <c r="DJ1974" s="778"/>
      <c r="DK1974" s="778"/>
      <c r="DL1974" s="778"/>
      <c r="DM1974" s="778"/>
      <c r="DN1974" s="778"/>
      <c r="DO1974" s="778"/>
      <c r="DP1974" s="778"/>
      <c r="DQ1974" s="778"/>
      <c r="DR1974" s="778"/>
      <c r="DS1974" s="778"/>
      <c r="DT1974" s="778"/>
      <c r="DU1974" s="778"/>
      <c r="DV1974" s="778"/>
      <c r="DW1974" s="778"/>
      <c r="DX1974" s="778"/>
      <c r="DY1974" s="778"/>
      <c r="DZ1974" s="778"/>
      <c r="EA1974" s="778"/>
      <c r="EB1974" s="778"/>
      <c r="EC1974" s="778"/>
      <c r="ED1974" s="778"/>
      <c r="EE1974" s="778"/>
      <c r="EF1974" s="778"/>
      <c r="EG1974" s="778"/>
      <c r="EH1974" s="778"/>
      <c r="EI1974" s="778"/>
      <c r="EJ1974" s="778"/>
      <c r="EK1974" s="778"/>
      <c r="EL1974" s="778"/>
      <c r="EM1974" s="778"/>
      <c r="EN1974" s="778"/>
      <c r="EO1974" s="778"/>
      <c r="EP1974" s="778"/>
      <c r="EQ1974" s="778"/>
      <c r="ER1974" s="778"/>
      <c r="ES1974" s="778"/>
      <c r="ET1974" s="778"/>
      <c r="EU1974" s="778"/>
      <c r="EV1974" s="778"/>
      <c r="EW1974" s="778"/>
      <c r="EX1974" s="778"/>
      <c r="EY1974" s="778"/>
      <c r="EZ1974" s="778"/>
      <c r="FA1974" s="778"/>
      <c r="FB1974" s="778"/>
      <c r="FC1974" s="778"/>
      <c r="FD1974" s="778"/>
      <c r="FE1974" s="778"/>
      <c r="FF1974" s="778"/>
      <c r="FG1974" s="778"/>
      <c r="FH1974" s="778"/>
      <c r="FI1974" s="778"/>
      <c r="FJ1974" s="778"/>
      <c r="FK1974" s="778"/>
      <c r="FL1974" s="778"/>
      <c r="FM1974" s="778"/>
      <c r="FN1974" s="778"/>
      <c r="FO1974" s="778"/>
      <c r="FP1974" s="778"/>
      <c r="FQ1974" s="778"/>
      <c r="FR1974" s="778"/>
      <c r="FS1974" s="778"/>
      <c r="FT1974" s="778"/>
      <c r="FU1974" s="778"/>
      <c r="FV1974" s="778"/>
      <c r="FW1974" s="778"/>
      <c r="FX1974" s="778"/>
      <c r="FY1974" s="778"/>
      <c r="FZ1974" s="778"/>
      <c r="GA1974" s="778"/>
      <c r="GB1974" s="778"/>
      <c r="GC1974" s="778"/>
      <c r="GD1974" s="778"/>
      <c r="GE1974" s="778"/>
      <c r="GF1974" s="778"/>
      <c r="GG1974" s="778"/>
      <c r="GH1974" s="778"/>
      <c r="GI1974" s="778"/>
      <c r="GJ1974" s="778"/>
      <c r="GK1974" s="778"/>
      <c r="GL1974" s="778"/>
      <c r="GM1974" s="778"/>
      <c r="GN1974" s="778"/>
      <c r="GO1974" s="778"/>
      <c r="GP1974" s="778"/>
      <c r="GQ1974" s="778"/>
      <c r="GR1974" s="778"/>
      <c r="GS1974" s="778"/>
      <c r="GT1974" s="778"/>
      <c r="GU1974" s="778"/>
      <c r="GV1974" s="778"/>
      <c r="GW1974" s="778"/>
      <c r="GX1974" s="778"/>
      <c r="GY1974" s="778"/>
      <c r="GZ1974" s="778"/>
      <c r="HA1974" s="778"/>
      <c r="HB1974" s="778"/>
      <c r="HC1974" s="778"/>
      <c r="HD1974" s="778"/>
      <c r="HE1974" s="778"/>
      <c r="HF1974" s="778"/>
      <c r="HG1974" s="778"/>
      <c r="HH1974" s="778"/>
    </row>
    <row r="1975" spans="1:216" s="782" customFormat="1">
      <c r="A1975" s="779"/>
      <c r="B1975" s="780"/>
      <c r="C1975" s="780"/>
      <c r="D1975" s="780"/>
      <c r="E1975" s="780"/>
      <c r="F1975" s="780"/>
      <c r="G1975" s="780"/>
      <c r="H1975" s="780"/>
      <c r="I1975" s="780"/>
      <c r="J1975" s="780"/>
      <c r="K1975" s="780"/>
      <c r="L1975" s="780"/>
      <c r="M1975" s="780"/>
      <c r="N1975" s="780"/>
      <c r="O1975" s="780"/>
      <c r="P1975" s="780"/>
      <c r="Q1975" s="781"/>
      <c r="R1975" s="778"/>
      <c r="S1975" s="778"/>
      <c r="T1975" s="778"/>
      <c r="U1975" s="778"/>
      <c r="V1975" s="778"/>
      <c r="W1975" s="778"/>
      <c r="X1975" s="778"/>
      <c r="Y1975" s="778"/>
      <c r="Z1975" s="778"/>
      <c r="AA1975" s="778"/>
      <c r="AB1975" s="778"/>
      <c r="AC1975" s="778"/>
      <c r="AD1975" s="778"/>
      <c r="AE1975" s="778"/>
      <c r="AF1975" s="778"/>
      <c r="AG1975" s="778"/>
      <c r="AH1975" s="778"/>
      <c r="AI1975" s="778"/>
      <c r="AJ1975" s="778"/>
      <c r="AK1975" s="778"/>
      <c r="AL1975" s="778"/>
      <c r="AM1975" s="778"/>
      <c r="AN1975" s="778"/>
      <c r="AO1975" s="778"/>
      <c r="AP1975" s="778"/>
      <c r="AQ1975" s="778"/>
      <c r="AR1975" s="778"/>
      <c r="AS1975" s="778"/>
      <c r="AT1975" s="778"/>
      <c r="AU1975" s="778"/>
      <c r="AV1975" s="778"/>
      <c r="AW1975" s="778"/>
      <c r="AX1975" s="778"/>
      <c r="AY1975" s="778"/>
      <c r="AZ1975" s="778"/>
      <c r="BA1975" s="778"/>
      <c r="BB1975" s="778"/>
      <c r="BC1975" s="778"/>
      <c r="BD1975" s="778"/>
      <c r="BE1975" s="778"/>
      <c r="BF1975" s="778"/>
      <c r="BG1975" s="778"/>
      <c r="BH1975" s="778"/>
      <c r="BI1975" s="778"/>
      <c r="BJ1975" s="778"/>
      <c r="BK1975" s="778"/>
      <c r="BL1975" s="778"/>
      <c r="BM1975" s="778"/>
      <c r="BN1975" s="778"/>
      <c r="BO1975" s="778"/>
      <c r="BP1975" s="778"/>
      <c r="BQ1975" s="778"/>
      <c r="BR1975" s="778"/>
      <c r="BS1975" s="778"/>
      <c r="BT1975" s="778"/>
      <c r="BU1975" s="778"/>
      <c r="BV1975" s="778"/>
      <c r="BW1975" s="778"/>
      <c r="BX1975" s="778"/>
      <c r="BY1975" s="778"/>
      <c r="BZ1975" s="778"/>
      <c r="CA1975" s="778"/>
      <c r="CB1975" s="778"/>
      <c r="CC1975" s="778"/>
      <c r="CD1975" s="778"/>
      <c r="CE1975" s="778"/>
      <c r="CF1975" s="778"/>
      <c r="CG1975" s="778"/>
      <c r="CH1975" s="778"/>
      <c r="CI1975" s="778"/>
      <c r="CJ1975" s="778"/>
      <c r="CK1975" s="778"/>
      <c r="CL1975" s="778"/>
      <c r="CM1975" s="778"/>
      <c r="CN1975" s="778"/>
      <c r="CO1975" s="778"/>
      <c r="CP1975" s="778"/>
      <c r="CQ1975" s="778"/>
      <c r="CR1975" s="778"/>
      <c r="CS1975" s="778"/>
      <c r="CT1975" s="778"/>
      <c r="CU1975" s="778"/>
      <c r="CV1975" s="778"/>
      <c r="CW1975" s="778"/>
      <c r="CX1975" s="778"/>
      <c r="CY1975" s="778"/>
      <c r="CZ1975" s="778"/>
      <c r="DA1975" s="778"/>
      <c r="DB1975" s="778"/>
      <c r="DC1975" s="778"/>
      <c r="DD1975" s="778"/>
      <c r="DE1975" s="778"/>
      <c r="DF1975" s="778"/>
      <c r="DG1975" s="778"/>
      <c r="DH1975" s="778"/>
      <c r="DI1975" s="778"/>
      <c r="DJ1975" s="778"/>
      <c r="DK1975" s="778"/>
      <c r="DL1975" s="778"/>
      <c r="DM1975" s="778"/>
      <c r="DN1975" s="778"/>
      <c r="DO1975" s="778"/>
      <c r="DP1975" s="778"/>
      <c r="DQ1975" s="778"/>
      <c r="DR1975" s="778"/>
      <c r="DS1975" s="778"/>
      <c r="DT1975" s="778"/>
      <c r="DU1975" s="778"/>
      <c r="DV1975" s="778"/>
      <c r="DW1975" s="778"/>
      <c r="DX1975" s="778"/>
      <c r="DY1975" s="778"/>
      <c r="DZ1975" s="778"/>
      <c r="EA1975" s="778"/>
      <c r="EB1975" s="778"/>
      <c r="EC1975" s="778"/>
      <c r="ED1975" s="778"/>
      <c r="EE1975" s="778"/>
      <c r="EF1975" s="778"/>
      <c r="EG1975" s="778"/>
      <c r="EH1975" s="778"/>
      <c r="EI1975" s="778"/>
      <c r="EJ1975" s="778"/>
      <c r="EK1975" s="778"/>
      <c r="EL1975" s="778"/>
      <c r="EM1975" s="778"/>
      <c r="EN1975" s="778"/>
      <c r="EO1975" s="778"/>
      <c r="EP1975" s="778"/>
      <c r="EQ1975" s="778"/>
      <c r="ER1975" s="778"/>
      <c r="ES1975" s="778"/>
      <c r="ET1975" s="778"/>
      <c r="EU1975" s="778"/>
      <c r="EV1975" s="778"/>
      <c r="EW1975" s="778"/>
      <c r="EX1975" s="778"/>
      <c r="EY1975" s="778"/>
      <c r="EZ1975" s="778"/>
      <c r="FA1975" s="778"/>
      <c r="FB1975" s="778"/>
      <c r="FC1975" s="778"/>
      <c r="FD1975" s="778"/>
      <c r="FE1975" s="778"/>
      <c r="FF1975" s="778"/>
      <c r="FG1975" s="778"/>
      <c r="FH1975" s="778"/>
      <c r="FI1975" s="778"/>
      <c r="FJ1975" s="778"/>
      <c r="FK1975" s="778"/>
      <c r="FL1975" s="778"/>
      <c r="FM1975" s="778"/>
      <c r="FN1975" s="778"/>
      <c r="FO1975" s="778"/>
      <c r="FP1975" s="778"/>
      <c r="FQ1975" s="778"/>
      <c r="FR1975" s="778"/>
      <c r="FS1975" s="778"/>
      <c r="FT1975" s="778"/>
      <c r="FU1975" s="778"/>
      <c r="FV1975" s="778"/>
      <c r="FW1975" s="778"/>
      <c r="FX1975" s="778"/>
      <c r="FY1975" s="778"/>
      <c r="FZ1975" s="778"/>
      <c r="GA1975" s="778"/>
      <c r="GB1975" s="778"/>
      <c r="GC1975" s="778"/>
      <c r="GD1975" s="778"/>
      <c r="GE1975" s="778"/>
      <c r="GF1975" s="778"/>
      <c r="GG1975" s="778"/>
      <c r="GH1975" s="778"/>
      <c r="GI1975" s="778"/>
      <c r="GJ1975" s="778"/>
      <c r="GK1975" s="778"/>
      <c r="GL1975" s="778"/>
      <c r="GM1975" s="778"/>
      <c r="GN1975" s="778"/>
      <c r="GO1975" s="778"/>
      <c r="GP1975" s="778"/>
      <c r="GQ1975" s="778"/>
      <c r="GR1975" s="778"/>
      <c r="GS1975" s="778"/>
      <c r="GT1975" s="778"/>
      <c r="GU1975" s="778"/>
      <c r="GV1975" s="778"/>
      <c r="GW1975" s="778"/>
      <c r="GX1975" s="778"/>
      <c r="GY1975" s="778"/>
      <c r="GZ1975" s="778"/>
      <c r="HA1975" s="778"/>
      <c r="HB1975" s="778"/>
      <c r="HC1975" s="778"/>
      <c r="HD1975" s="778"/>
      <c r="HE1975" s="778"/>
      <c r="HF1975" s="778"/>
      <c r="HG1975" s="778"/>
      <c r="HH1975" s="778"/>
    </row>
    <row r="1976" spans="1:216" s="782" customFormat="1">
      <c r="A1976" s="779"/>
      <c r="B1976" s="780"/>
      <c r="C1976" s="780"/>
      <c r="D1976" s="780"/>
      <c r="E1976" s="780"/>
      <c r="F1976" s="780"/>
      <c r="G1976" s="780"/>
      <c r="H1976" s="780"/>
      <c r="I1976" s="780"/>
      <c r="J1976" s="780"/>
      <c r="K1976" s="780"/>
      <c r="L1976" s="780"/>
      <c r="M1976" s="780"/>
      <c r="N1976" s="780"/>
      <c r="O1976" s="780"/>
      <c r="P1976" s="780"/>
      <c r="Q1976" s="781"/>
      <c r="R1976" s="778"/>
      <c r="S1976" s="778"/>
      <c r="T1976" s="778"/>
      <c r="U1976" s="778"/>
      <c r="V1976" s="778"/>
      <c r="W1976" s="778"/>
      <c r="X1976" s="778"/>
      <c r="Y1976" s="778"/>
      <c r="Z1976" s="778"/>
      <c r="AA1976" s="778"/>
      <c r="AB1976" s="778"/>
      <c r="AC1976" s="778"/>
      <c r="AD1976" s="778"/>
      <c r="AE1976" s="778"/>
      <c r="AF1976" s="778"/>
      <c r="AG1976" s="778"/>
      <c r="AH1976" s="778"/>
      <c r="AI1976" s="778"/>
      <c r="AJ1976" s="778"/>
      <c r="AK1976" s="778"/>
      <c r="AL1976" s="778"/>
      <c r="AM1976" s="778"/>
      <c r="AN1976" s="778"/>
      <c r="AO1976" s="778"/>
      <c r="AP1976" s="778"/>
      <c r="AQ1976" s="778"/>
      <c r="AR1976" s="778"/>
      <c r="AS1976" s="778"/>
      <c r="AT1976" s="778"/>
      <c r="AU1976" s="778"/>
      <c r="AV1976" s="778"/>
      <c r="AW1976" s="778"/>
      <c r="AX1976" s="778"/>
      <c r="AY1976" s="778"/>
      <c r="AZ1976" s="778"/>
      <c r="BA1976" s="778"/>
      <c r="BB1976" s="778"/>
      <c r="BC1976" s="778"/>
      <c r="BD1976" s="778"/>
      <c r="BE1976" s="778"/>
      <c r="BF1976" s="778"/>
      <c r="BG1976" s="778"/>
      <c r="BH1976" s="778"/>
      <c r="BI1976" s="778"/>
      <c r="BJ1976" s="778"/>
      <c r="BK1976" s="778"/>
      <c r="BL1976" s="778"/>
      <c r="BM1976" s="778"/>
      <c r="BN1976" s="778"/>
      <c r="BO1976" s="778"/>
      <c r="BP1976" s="778"/>
      <c r="BQ1976" s="778"/>
      <c r="BR1976" s="778"/>
      <c r="BS1976" s="778"/>
      <c r="BT1976" s="778"/>
      <c r="BU1976" s="778"/>
      <c r="BV1976" s="778"/>
      <c r="BW1976" s="778"/>
      <c r="BX1976" s="778"/>
      <c r="BY1976" s="778"/>
      <c r="BZ1976" s="778"/>
      <c r="CA1976" s="778"/>
      <c r="CB1976" s="778"/>
      <c r="CC1976" s="778"/>
      <c r="CD1976" s="778"/>
      <c r="CE1976" s="778"/>
      <c r="CF1976" s="778"/>
      <c r="CG1976" s="778"/>
      <c r="CH1976" s="778"/>
      <c r="CI1976" s="778"/>
      <c r="CJ1976" s="778"/>
      <c r="CK1976" s="778"/>
      <c r="CL1976" s="778"/>
      <c r="CM1976" s="778"/>
      <c r="CN1976" s="778"/>
      <c r="CO1976" s="778"/>
      <c r="CP1976" s="778"/>
      <c r="CQ1976" s="778"/>
      <c r="CR1976" s="778"/>
      <c r="CS1976" s="778"/>
      <c r="CT1976" s="778"/>
      <c r="CU1976" s="778"/>
      <c r="CV1976" s="778"/>
      <c r="CW1976" s="778"/>
      <c r="CX1976" s="778"/>
      <c r="CY1976" s="778"/>
      <c r="CZ1976" s="778"/>
      <c r="DA1976" s="778"/>
      <c r="DB1976" s="778"/>
      <c r="DC1976" s="778"/>
      <c r="DD1976" s="778"/>
      <c r="DE1976" s="778"/>
      <c r="DF1976" s="778"/>
      <c r="DG1976" s="778"/>
      <c r="DH1976" s="778"/>
      <c r="DI1976" s="778"/>
      <c r="DJ1976" s="778"/>
      <c r="DK1976" s="778"/>
      <c r="DL1976" s="778"/>
      <c r="DM1976" s="778"/>
      <c r="DN1976" s="778"/>
      <c r="DO1976" s="778"/>
      <c r="DP1976" s="778"/>
      <c r="DQ1976" s="778"/>
      <c r="DR1976" s="778"/>
      <c r="DS1976" s="778"/>
      <c r="DT1976" s="778"/>
      <c r="DU1976" s="778"/>
      <c r="DV1976" s="778"/>
      <c r="DW1976" s="778"/>
      <c r="DX1976" s="778"/>
      <c r="DY1976" s="778"/>
      <c r="DZ1976" s="778"/>
      <c r="EA1976" s="778"/>
      <c r="EB1976" s="778"/>
      <c r="EC1976" s="778"/>
      <c r="ED1976" s="778"/>
      <c r="EE1976" s="778"/>
      <c r="EF1976" s="778"/>
      <c r="EG1976" s="778"/>
      <c r="EH1976" s="778"/>
      <c r="EI1976" s="778"/>
      <c r="EJ1976" s="778"/>
      <c r="EK1976" s="778"/>
      <c r="EL1976" s="778"/>
      <c r="EM1976" s="778"/>
      <c r="EN1976" s="778"/>
      <c r="EO1976" s="778"/>
      <c r="EP1976" s="778"/>
      <c r="EQ1976" s="778"/>
      <c r="ER1976" s="778"/>
      <c r="ES1976" s="778"/>
      <c r="ET1976" s="778"/>
      <c r="EU1976" s="778"/>
      <c r="EV1976" s="778"/>
      <c r="EW1976" s="778"/>
      <c r="EX1976" s="778"/>
      <c r="EY1976" s="778"/>
      <c r="EZ1976" s="778"/>
      <c r="FA1976" s="778"/>
      <c r="FB1976" s="778"/>
      <c r="FC1976" s="778"/>
      <c r="FD1976" s="778"/>
      <c r="FE1976" s="778"/>
      <c r="FF1976" s="778"/>
      <c r="FG1976" s="778"/>
      <c r="FH1976" s="778"/>
      <c r="FI1976" s="778"/>
      <c r="FJ1976" s="778"/>
      <c r="FK1976" s="778"/>
      <c r="FL1976" s="778"/>
      <c r="FM1976" s="778"/>
      <c r="FN1976" s="778"/>
      <c r="FO1976" s="778"/>
      <c r="FP1976" s="778"/>
      <c r="FQ1976" s="778"/>
      <c r="FR1976" s="778"/>
      <c r="FS1976" s="778"/>
      <c r="FT1976" s="778"/>
      <c r="FU1976" s="778"/>
      <c r="FV1976" s="778"/>
      <c r="FW1976" s="778"/>
      <c r="FX1976" s="778"/>
      <c r="FY1976" s="778"/>
      <c r="FZ1976" s="778"/>
      <c r="GA1976" s="778"/>
      <c r="GB1976" s="778"/>
      <c r="GC1976" s="778"/>
      <c r="GD1976" s="778"/>
      <c r="GE1976" s="778"/>
      <c r="GF1976" s="778"/>
      <c r="GG1976" s="778"/>
      <c r="GH1976" s="778"/>
      <c r="GI1976" s="778"/>
      <c r="GJ1976" s="778"/>
      <c r="GK1976" s="778"/>
      <c r="GL1976" s="778"/>
      <c r="GM1976" s="778"/>
      <c r="GN1976" s="778"/>
      <c r="GO1976" s="778"/>
      <c r="GP1976" s="778"/>
      <c r="GQ1976" s="778"/>
      <c r="GR1976" s="778"/>
      <c r="GS1976" s="778"/>
      <c r="GT1976" s="778"/>
      <c r="GU1976" s="778"/>
      <c r="GV1976" s="778"/>
      <c r="GW1976" s="778"/>
      <c r="GX1976" s="778"/>
      <c r="GY1976" s="778"/>
      <c r="GZ1976" s="778"/>
      <c r="HA1976" s="778"/>
      <c r="HB1976" s="778"/>
      <c r="HC1976" s="778"/>
      <c r="HD1976" s="778"/>
      <c r="HE1976" s="778"/>
      <c r="HF1976" s="778"/>
      <c r="HG1976" s="778"/>
      <c r="HH1976" s="778"/>
    </row>
    <row r="1977" spans="1:216" s="782" customFormat="1">
      <c r="A1977" s="779"/>
      <c r="B1977" s="780"/>
      <c r="C1977" s="780"/>
      <c r="D1977" s="780"/>
      <c r="E1977" s="780"/>
      <c r="F1977" s="780"/>
      <c r="G1977" s="780"/>
      <c r="H1977" s="780"/>
      <c r="I1977" s="780"/>
      <c r="J1977" s="780"/>
      <c r="K1977" s="780"/>
      <c r="L1977" s="780"/>
      <c r="M1977" s="780"/>
      <c r="N1977" s="780"/>
      <c r="O1977" s="780"/>
      <c r="P1977" s="780"/>
      <c r="Q1977" s="781"/>
      <c r="R1977" s="778"/>
      <c r="S1977" s="778"/>
      <c r="T1977" s="778"/>
      <c r="U1977" s="778"/>
      <c r="V1977" s="778"/>
      <c r="W1977" s="778"/>
      <c r="X1977" s="778"/>
      <c r="Y1977" s="778"/>
      <c r="Z1977" s="778"/>
      <c r="AA1977" s="778"/>
      <c r="AB1977" s="778"/>
      <c r="AC1977" s="778"/>
      <c r="AD1977" s="778"/>
      <c r="AE1977" s="778"/>
      <c r="AF1977" s="778"/>
      <c r="AG1977" s="778"/>
      <c r="AH1977" s="778"/>
      <c r="AI1977" s="778"/>
      <c r="AJ1977" s="778"/>
      <c r="AK1977" s="778"/>
      <c r="AL1977" s="778"/>
      <c r="AM1977" s="778"/>
      <c r="AN1977" s="778"/>
      <c r="AO1977" s="778"/>
      <c r="AP1977" s="778"/>
      <c r="AQ1977" s="778"/>
      <c r="AR1977" s="778"/>
      <c r="AS1977" s="778"/>
      <c r="AT1977" s="778"/>
      <c r="AU1977" s="778"/>
      <c r="AV1977" s="778"/>
      <c r="AW1977" s="778"/>
      <c r="AX1977" s="778"/>
      <c r="AY1977" s="778"/>
      <c r="AZ1977" s="778"/>
      <c r="BA1977" s="778"/>
      <c r="BB1977" s="778"/>
      <c r="BC1977" s="778"/>
      <c r="BD1977" s="778"/>
      <c r="BE1977" s="778"/>
      <c r="BF1977" s="778"/>
      <c r="BG1977" s="778"/>
      <c r="BH1977" s="778"/>
      <c r="BI1977" s="778"/>
      <c r="BJ1977" s="778"/>
      <c r="BK1977" s="778"/>
      <c r="BL1977" s="778"/>
      <c r="BM1977" s="778"/>
      <c r="BN1977" s="778"/>
      <c r="BO1977" s="778"/>
      <c r="BP1977" s="778"/>
      <c r="BQ1977" s="778"/>
      <c r="BR1977" s="778"/>
      <c r="BS1977" s="778"/>
      <c r="BT1977" s="778"/>
      <c r="BU1977" s="778"/>
      <c r="BV1977" s="778"/>
      <c r="BW1977" s="778"/>
      <c r="BX1977" s="778"/>
      <c r="BY1977" s="778"/>
      <c r="BZ1977" s="778"/>
      <c r="CA1977" s="778"/>
      <c r="CB1977" s="778"/>
      <c r="CC1977" s="778"/>
      <c r="CD1977" s="778"/>
      <c r="CE1977" s="778"/>
      <c r="CF1977" s="778"/>
      <c r="CG1977" s="778"/>
      <c r="CH1977" s="778"/>
      <c r="CI1977" s="778"/>
      <c r="CJ1977" s="778"/>
      <c r="CK1977" s="778"/>
      <c r="CL1977" s="778"/>
      <c r="CM1977" s="778"/>
      <c r="CN1977" s="778"/>
      <c r="CO1977" s="778"/>
      <c r="CP1977" s="778"/>
      <c r="CQ1977" s="778"/>
      <c r="CR1977" s="778"/>
      <c r="CS1977" s="778"/>
      <c r="CT1977" s="778"/>
      <c r="CU1977" s="778"/>
      <c r="CV1977" s="778"/>
      <c r="CW1977" s="778"/>
      <c r="CX1977" s="778"/>
      <c r="CY1977" s="778"/>
      <c r="CZ1977" s="778"/>
      <c r="DA1977" s="778"/>
      <c r="DB1977" s="778"/>
      <c r="DC1977" s="778"/>
      <c r="DD1977" s="778"/>
      <c r="DE1977" s="778"/>
      <c r="DF1977" s="778"/>
      <c r="DG1977" s="778"/>
      <c r="DH1977" s="778"/>
      <c r="DI1977" s="778"/>
      <c r="DJ1977" s="778"/>
      <c r="DK1977" s="778"/>
      <c r="DL1977" s="778"/>
      <c r="DM1977" s="778"/>
      <c r="DN1977" s="778"/>
      <c r="DO1977" s="778"/>
      <c r="DP1977" s="778"/>
      <c r="DQ1977" s="778"/>
      <c r="DR1977" s="778"/>
      <c r="DS1977" s="778"/>
      <c r="DT1977" s="778"/>
      <c r="DU1977" s="778"/>
      <c r="DV1977" s="778"/>
      <c r="DW1977" s="778"/>
      <c r="DX1977" s="778"/>
      <c r="DY1977" s="778"/>
      <c r="DZ1977" s="778"/>
      <c r="EA1977" s="778"/>
      <c r="EB1977" s="778"/>
      <c r="EC1977" s="778"/>
      <c r="ED1977" s="778"/>
      <c r="EE1977" s="778"/>
      <c r="EF1977" s="778"/>
      <c r="EG1977" s="778"/>
      <c r="EH1977" s="778"/>
      <c r="EI1977" s="778"/>
      <c r="EJ1977" s="778"/>
      <c r="EK1977" s="778"/>
      <c r="EL1977" s="778"/>
      <c r="EM1977" s="778"/>
      <c r="EN1977" s="778"/>
      <c r="EO1977" s="778"/>
      <c r="EP1977" s="778"/>
      <c r="EQ1977" s="778"/>
      <c r="ER1977" s="778"/>
      <c r="ES1977" s="778"/>
      <c r="ET1977" s="778"/>
      <c r="EU1977" s="778"/>
      <c r="EV1977" s="778"/>
      <c r="EW1977" s="778"/>
      <c r="EX1977" s="778"/>
      <c r="EY1977" s="778"/>
      <c r="EZ1977" s="778"/>
      <c r="FA1977" s="778"/>
      <c r="FB1977" s="778"/>
      <c r="FC1977" s="778"/>
      <c r="FD1977" s="778"/>
      <c r="FE1977" s="778"/>
      <c r="FF1977" s="778"/>
      <c r="FG1977" s="778"/>
      <c r="FH1977" s="778"/>
      <c r="FI1977" s="778"/>
      <c r="FJ1977" s="778"/>
      <c r="FK1977" s="778"/>
      <c r="FL1977" s="778"/>
      <c r="FM1977" s="778"/>
      <c r="FN1977" s="778"/>
      <c r="FO1977" s="778"/>
      <c r="FP1977" s="778"/>
      <c r="FQ1977" s="778"/>
      <c r="FR1977" s="778"/>
      <c r="FS1977" s="778"/>
      <c r="FT1977" s="778"/>
      <c r="FU1977" s="778"/>
      <c r="FV1977" s="778"/>
      <c r="FW1977" s="778"/>
      <c r="FX1977" s="778"/>
      <c r="FY1977" s="778"/>
      <c r="FZ1977" s="778"/>
      <c r="GA1977" s="778"/>
      <c r="GB1977" s="778"/>
      <c r="GC1977" s="778"/>
      <c r="GD1977" s="778"/>
      <c r="GE1977" s="778"/>
      <c r="GF1977" s="778"/>
      <c r="GG1977" s="778"/>
      <c r="GH1977" s="778"/>
      <c r="GI1977" s="778"/>
      <c r="GJ1977" s="778"/>
      <c r="GK1977" s="778"/>
      <c r="GL1977" s="778"/>
      <c r="GM1977" s="778"/>
      <c r="GN1977" s="778"/>
      <c r="GO1977" s="778"/>
      <c r="GP1977" s="778"/>
      <c r="GQ1977" s="778"/>
      <c r="GR1977" s="778"/>
      <c r="GS1977" s="778"/>
      <c r="GT1977" s="778"/>
      <c r="GU1977" s="778"/>
      <c r="GV1977" s="778"/>
      <c r="GW1977" s="778"/>
      <c r="GX1977" s="778"/>
      <c r="GY1977" s="778"/>
      <c r="GZ1977" s="778"/>
      <c r="HA1977" s="778"/>
      <c r="HB1977" s="778"/>
      <c r="HC1977" s="778"/>
      <c r="HD1977" s="778"/>
      <c r="HE1977" s="778"/>
      <c r="HF1977" s="778"/>
      <c r="HG1977" s="778"/>
      <c r="HH1977" s="778"/>
    </row>
    <row r="1978" spans="1:216" s="782" customFormat="1">
      <c r="A1978" s="779"/>
      <c r="B1978" s="780"/>
      <c r="C1978" s="780"/>
      <c r="D1978" s="780"/>
      <c r="E1978" s="780"/>
      <c r="F1978" s="780"/>
      <c r="G1978" s="780"/>
      <c r="H1978" s="780"/>
      <c r="I1978" s="780"/>
      <c r="J1978" s="780"/>
      <c r="K1978" s="780"/>
      <c r="L1978" s="780"/>
      <c r="M1978" s="780"/>
      <c r="N1978" s="780"/>
      <c r="O1978" s="780"/>
      <c r="P1978" s="780"/>
      <c r="Q1978" s="781"/>
      <c r="R1978" s="778"/>
      <c r="S1978" s="778"/>
      <c r="T1978" s="778"/>
      <c r="U1978" s="778"/>
      <c r="V1978" s="778"/>
      <c r="W1978" s="778"/>
      <c r="X1978" s="778"/>
      <c r="Y1978" s="778"/>
      <c r="Z1978" s="778"/>
      <c r="AA1978" s="778"/>
      <c r="AB1978" s="778"/>
      <c r="AC1978" s="778"/>
      <c r="AD1978" s="778"/>
      <c r="AE1978" s="778"/>
      <c r="AF1978" s="778"/>
      <c r="AG1978" s="778"/>
      <c r="AH1978" s="778"/>
      <c r="AI1978" s="778"/>
      <c r="AJ1978" s="778"/>
      <c r="AK1978" s="778"/>
      <c r="AL1978" s="778"/>
      <c r="AM1978" s="778"/>
      <c r="AN1978" s="778"/>
      <c r="AO1978" s="778"/>
      <c r="AP1978" s="778"/>
      <c r="AQ1978" s="778"/>
      <c r="AR1978" s="778"/>
      <c r="AS1978" s="778"/>
      <c r="AT1978" s="778"/>
      <c r="AU1978" s="778"/>
      <c r="AV1978" s="778"/>
      <c r="AW1978" s="778"/>
      <c r="AX1978" s="778"/>
      <c r="AY1978" s="778"/>
      <c r="AZ1978" s="778"/>
      <c r="BA1978" s="778"/>
      <c r="BB1978" s="778"/>
      <c r="BC1978" s="778"/>
      <c r="BD1978" s="778"/>
      <c r="BE1978" s="778"/>
      <c r="BF1978" s="778"/>
      <c r="BG1978" s="778"/>
      <c r="BH1978" s="778"/>
      <c r="BI1978" s="778"/>
      <c r="BJ1978" s="778"/>
      <c r="BK1978" s="778"/>
      <c r="BL1978" s="778"/>
      <c r="BM1978" s="778"/>
      <c r="BN1978" s="778"/>
      <c r="BO1978" s="778"/>
      <c r="BP1978" s="778"/>
      <c r="BQ1978" s="778"/>
      <c r="BR1978" s="778"/>
      <c r="BS1978" s="778"/>
      <c r="BT1978" s="778"/>
      <c r="BU1978" s="778"/>
      <c r="BV1978" s="778"/>
      <c r="BW1978" s="778"/>
      <c r="BX1978" s="778"/>
      <c r="BY1978" s="778"/>
      <c r="BZ1978" s="778"/>
      <c r="CA1978" s="778"/>
      <c r="CB1978" s="778"/>
      <c r="CC1978" s="778"/>
      <c r="CD1978" s="778"/>
      <c r="CE1978" s="778"/>
      <c r="CF1978" s="778"/>
      <c r="CG1978" s="778"/>
      <c r="CH1978" s="778"/>
      <c r="CI1978" s="778"/>
      <c r="CJ1978" s="778"/>
      <c r="CK1978" s="778"/>
      <c r="CL1978" s="778"/>
      <c r="CM1978" s="778"/>
      <c r="CN1978" s="778"/>
      <c r="CO1978" s="778"/>
      <c r="CP1978" s="778"/>
      <c r="CQ1978" s="778"/>
      <c r="CR1978" s="778"/>
      <c r="CS1978" s="778"/>
      <c r="CT1978" s="778"/>
      <c r="CU1978" s="778"/>
      <c r="CV1978" s="778"/>
      <c r="CW1978" s="778"/>
      <c r="CX1978" s="778"/>
      <c r="CY1978" s="778"/>
      <c r="CZ1978" s="778"/>
      <c r="DA1978" s="778"/>
      <c r="DB1978" s="778"/>
      <c r="DC1978" s="778"/>
      <c r="DD1978" s="778"/>
      <c r="DE1978" s="778"/>
      <c r="DF1978" s="778"/>
      <c r="DG1978" s="778"/>
      <c r="DH1978" s="778"/>
      <c r="DI1978" s="778"/>
      <c r="DJ1978" s="778"/>
      <c r="DK1978" s="778"/>
      <c r="DL1978" s="778"/>
      <c r="DM1978" s="778"/>
      <c r="DN1978" s="778"/>
      <c r="DO1978" s="778"/>
      <c r="DP1978" s="778"/>
      <c r="DQ1978" s="778"/>
      <c r="DR1978" s="778"/>
      <c r="DS1978" s="778"/>
      <c r="DT1978" s="778"/>
      <c r="DU1978" s="778"/>
      <c r="DV1978" s="778"/>
      <c r="DW1978" s="778"/>
      <c r="DX1978" s="778"/>
      <c r="DY1978" s="778"/>
      <c r="DZ1978" s="778"/>
      <c r="EA1978" s="778"/>
      <c r="EB1978" s="778"/>
      <c r="EC1978" s="778"/>
      <c r="ED1978" s="778"/>
      <c r="EE1978" s="778"/>
      <c r="EF1978" s="778"/>
      <c r="EG1978" s="778"/>
      <c r="EH1978" s="778"/>
      <c r="EI1978" s="778"/>
      <c r="EJ1978" s="778"/>
      <c r="EK1978" s="778"/>
      <c r="EL1978" s="778"/>
      <c r="EM1978" s="778"/>
      <c r="EN1978" s="778"/>
      <c r="EO1978" s="778"/>
      <c r="EP1978" s="778"/>
      <c r="EQ1978" s="778"/>
      <c r="ER1978" s="778"/>
      <c r="ES1978" s="778"/>
      <c r="ET1978" s="778"/>
      <c r="EU1978" s="778"/>
      <c r="EV1978" s="778"/>
      <c r="EW1978" s="778"/>
      <c r="EX1978" s="778"/>
      <c r="EY1978" s="778"/>
      <c r="EZ1978" s="778"/>
      <c r="FA1978" s="778"/>
      <c r="FB1978" s="778"/>
      <c r="FC1978" s="778"/>
      <c r="FD1978" s="778"/>
      <c r="FE1978" s="778"/>
      <c r="FF1978" s="778"/>
      <c r="FG1978" s="778"/>
      <c r="FH1978" s="778"/>
      <c r="FI1978" s="778"/>
      <c r="FJ1978" s="778"/>
      <c r="FK1978" s="778"/>
      <c r="FL1978" s="778"/>
      <c r="FM1978" s="778"/>
      <c r="FN1978" s="778"/>
      <c r="FO1978" s="778"/>
      <c r="FP1978" s="778"/>
      <c r="FQ1978" s="778"/>
      <c r="FR1978" s="778"/>
      <c r="FS1978" s="778"/>
      <c r="FT1978" s="778"/>
      <c r="FU1978" s="778"/>
      <c r="FV1978" s="778"/>
      <c r="FW1978" s="778"/>
      <c r="FX1978" s="778"/>
      <c r="FY1978" s="778"/>
      <c r="FZ1978" s="778"/>
      <c r="GA1978" s="778"/>
      <c r="GB1978" s="778"/>
      <c r="GC1978" s="778"/>
      <c r="GD1978" s="778"/>
      <c r="GE1978" s="778"/>
      <c r="GF1978" s="778"/>
      <c r="GG1978" s="778"/>
      <c r="GH1978" s="778"/>
      <c r="GI1978" s="778"/>
      <c r="GJ1978" s="778"/>
      <c r="GK1978" s="778"/>
      <c r="GL1978" s="778"/>
      <c r="GM1978" s="778"/>
      <c r="GN1978" s="778"/>
      <c r="GO1978" s="778"/>
      <c r="GP1978" s="778"/>
      <c r="GQ1978" s="778"/>
      <c r="GR1978" s="778"/>
      <c r="GS1978" s="778"/>
      <c r="GT1978" s="778"/>
      <c r="GU1978" s="778"/>
      <c r="GV1978" s="778"/>
      <c r="GW1978" s="778"/>
      <c r="GX1978" s="778"/>
      <c r="GY1978" s="778"/>
      <c r="GZ1978" s="778"/>
      <c r="HA1978" s="778"/>
      <c r="HB1978" s="778"/>
      <c r="HC1978" s="778"/>
      <c r="HD1978" s="778"/>
      <c r="HE1978" s="778"/>
      <c r="HF1978" s="778"/>
      <c r="HG1978" s="778"/>
      <c r="HH1978" s="778"/>
    </row>
    <row r="1979" spans="1:216" s="782" customFormat="1">
      <c r="A1979" s="779"/>
      <c r="B1979" s="780"/>
      <c r="C1979" s="780"/>
      <c r="D1979" s="780"/>
      <c r="E1979" s="780"/>
      <c r="F1979" s="780"/>
      <c r="G1979" s="780"/>
      <c r="H1979" s="780"/>
      <c r="I1979" s="780"/>
      <c r="J1979" s="780"/>
      <c r="K1979" s="780"/>
      <c r="L1979" s="780"/>
      <c r="M1979" s="780"/>
      <c r="N1979" s="780"/>
      <c r="O1979" s="780"/>
      <c r="P1979" s="780"/>
      <c r="Q1979" s="781"/>
      <c r="R1979" s="778"/>
      <c r="S1979" s="778"/>
      <c r="T1979" s="778"/>
      <c r="U1979" s="778"/>
      <c r="V1979" s="778"/>
      <c r="W1979" s="778"/>
      <c r="X1979" s="778"/>
      <c r="Y1979" s="778"/>
      <c r="Z1979" s="778"/>
      <c r="AA1979" s="778"/>
      <c r="AB1979" s="778"/>
      <c r="AC1979" s="778"/>
      <c r="AD1979" s="778"/>
      <c r="AE1979" s="778"/>
      <c r="AF1979" s="778"/>
      <c r="AG1979" s="778"/>
      <c r="AH1979" s="778"/>
      <c r="AI1979" s="778"/>
      <c r="AJ1979" s="778"/>
      <c r="AK1979" s="778"/>
      <c r="AL1979" s="778"/>
      <c r="AM1979" s="778"/>
      <c r="AN1979" s="778"/>
      <c r="AO1979" s="778"/>
      <c r="AP1979" s="778"/>
      <c r="AQ1979" s="778"/>
      <c r="AR1979" s="778"/>
      <c r="AS1979" s="778"/>
      <c r="AT1979" s="778"/>
      <c r="AU1979" s="778"/>
      <c r="AV1979" s="778"/>
      <c r="AW1979" s="778"/>
      <c r="AX1979" s="778"/>
      <c r="AY1979" s="778"/>
      <c r="AZ1979" s="778"/>
      <c r="BA1979" s="778"/>
      <c r="BB1979" s="778"/>
      <c r="BC1979" s="778"/>
      <c r="BD1979" s="778"/>
      <c r="BE1979" s="778"/>
      <c r="BF1979" s="778"/>
      <c r="BG1979" s="778"/>
      <c r="BH1979" s="778"/>
      <c r="BI1979" s="778"/>
      <c r="BJ1979" s="778"/>
      <c r="BK1979" s="778"/>
      <c r="BL1979" s="778"/>
      <c r="BM1979" s="778"/>
      <c r="BN1979" s="778"/>
      <c r="BO1979" s="778"/>
      <c r="BP1979" s="778"/>
      <c r="BQ1979" s="778"/>
      <c r="BR1979" s="778"/>
      <c r="BS1979" s="778"/>
      <c r="BT1979" s="778"/>
      <c r="BU1979" s="778"/>
      <c r="BV1979" s="778"/>
      <c r="BW1979" s="778"/>
      <c r="BX1979" s="778"/>
      <c r="BY1979" s="778"/>
      <c r="BZ1979" s="778"/>
      <c r="CA1979" s="778"/>
      <c r="CB1979" s="778"/>
      <c r="CC1979" s="778"/>
      <c r="CD1979" s="778"/>
      <c r="CE1979" s="778"/>
      <c r="CF1979" s="778"/>
      <c r="CG1979" s="778"/>
      <c r="CH1979" s="778"/>
      <c r="CI1979" s="778"/>
      <c r="CJ1979" s="778"/>
      <c r="CK1979" s="778"/>
      <c r="CL1979" s="778"/>
      <c r="CM1979" s="778"/>
      <c r="CN1979" s="778"/>
      <c r="CO1979" s="778"/>
      <c r="CP1979" s="778"/>
      <c r="CQ1979" s="778"/>
      <c r="CR1979" s="778"/>
      <c r="CS1979" s="778"/>
      <c r="CT1979" s="778"/>
      <c r="CU1979" s="778"/>
      <c r="CV1979" s="778"/>
      <c r="CW1979" s="778"/>
      <c r="CX1979" s="778"/>
      <c r="CY1979" s="778"/>
      <c r="CZ1979" s="778"/>
      <c r="DA1979" s="778"/>
      <c r="DB1979" s="778"/>
      <c r="DC1979" s="778"/>
      <c r="DD1979" s="778"/>
      <c r="DE1979" s="778"/>
      <c r="DF1979" s="778"/>
      <c r="DG1979" s="778"/>
      <c r="DH1979" s="778"/>
      <c r="DI1979" s="778"/>
      <c r="DJ1979" s="778"/>
      <c r="DK1979" s="778"/>
      <c r="DL1979" s="778"/>
      <c r="DM1979" s="778"/>
      <c r="DN1979" s="778"/>
      <c r="DO1979" s="778"/>
      <c r="DP1979" s="778"/>
      <c r="DQ1979" s="778"/>
      <c r="DR1979" s="778"/>
      <c r="DS1979" s="778"/>
      <c r="DT1979" s="778"/>
      <c r="DU1979" s="778"/>
      <c r="DV1979" s="778"/>
      <c r="DW1979" s="778"/>
      <c r="DX1979" s="778"/>
      <c r="DY1979" s="778"/>
      <c r="DZ1979" s="778"/>
      <c r="EA1979" s="778"/>
      <c r="EB1979" s="778"/>
      <c r="EC1979" s="778"/>
      <c r="ED1979" s="778"/>
      <c r="EE1979" s="778"/>
      <c r="EF1979" s="778"/>
      <c r="EG1979" s="778"/>
      <c r="EH1979" s="778"/>
      <c r="EI1979" s="778"/>
      <c r="EJ1979" s="778"/>
      <c r="EK1979" s="778"/>
      <c r="EL1979" s="778"/>
      <c r="EM1979" s="778"/>
      <c r="EN1979" s="778"/>
      <c r="EO1979" s="778"/>
      <c r="EP1979" s="778"/>
      <c r="EQ1979" s="778"/>
      <c r="ER1979" s="778"/>
      <c r="ES1979" s="778"/>
      <c r="ET1979" s="778"/>
      <c r="EU1979" s="778"/>
      <c r="EV1979" s="778"/>
      <c r="EW1979" s="778"/>
      <c r="EX1979" s="778"/>
      <c r="EY1979" s="778"/>
      <c r="EZ1979" s="778"/>
      <c r="FA1979" s="778"/>
      <c r="FB1979" s="778"/>
      <c r="FC1979" s="778"/>
      <c r="FD1979" s="778"/>
      <c r="FE1979" s="778"/>
      <c r="FF1979" s="778"/>
      <c r="FG1979" s="778"/>
      <c r="FH1979" s="778"/>
      <c r="FI1979" s="778"/>
      <c r="FJ1979" s="778"/>
      <c r="FK1979" s="778"/>
      <c r="FL1979" s="778"/>
      <c r="FM1979" s="778"/>
      <c r="FN1979" s="778"/>
      <c r="FO1979" s="778"/>
      <c r="FP1979" s="778"/>
      <c r="FQ1979" s="778"/>
      <c r="FR1979" s="778"/>
      <c r="FS1979" s="778"/>
      <c r="FT1979" s="778"/>
      <c r="FU1979" s="778"/>
      <c r="FV1979" s="778"/>
      <c r="FW1979" s="778"/>
      <c r="FX1979" s="778"/>
      <c r="FY1979" s="778"/>
      <c r="FZ1979" s="778"/>
      <c r="GA1979" s="778"/>
      <c r="GB1979" s="778"/>
      <c r="GC1979" s="778"/>
      <c r="GD1979" s="778"/>
      <c r="GE1979" s="778"/>
      <c r="GF1979" s="778"/>
      <c r="GG1979" s="778"/>
      <c r="GH1979" s="778"/>
      <c r="GI1979" s="778"/>
      <c r="GJ1979" s="778"/>
      <c r="GK1979" s="778"/>
      <c r="GL1979" s="778"/>
      <c r="GM1979" s="778"/>
      <c r="GN1979" s="778"/>
      <c r="GO1979" s="778"/>
      <c r="GP1979" s="778"/>
      <c r="GQ1979" s="778"/>
      <c r="GR1979" s="778"/>
      <c r="GS1979" s="778"/>
      <c r="GT1979" s="778"/>
      <c r="GU1979" s="778"/>
      <c r="GV1979" s="778"/>
      <c r="GW1979" s="778"/>
      <c r="GX1979" s="778"/>
      <c r="GY1979" s="778"/>
      <c r="GZ1979" s="778"/>
      <c r="HA1979" s="778"/>
      <c r="HB1979" s="778"/>
      <c r="HC1979" s="778"/>
      <c r="HD1979" s="778"/>
      <c r="HE1979" s="778"/>
      <c r="HF1979" s="778"/>
      <c r="HG1979" s="778"/>
      <c r="HH1979" s="778"/>
    </row>
    <row r="1980" spans="1:216" s="782" customFormat="1">
      <c r="A1980" s="779"/>
      <c r="B1980" s="780"/>
      <c r="C1980" s="780"/>
      <c r="D1980" s="780"/>
      <c r="E1980" s="780"/>
      <c r="F1980" s="780"/>
      <c r="G1980" s="780"/>
      <c r="H1980" s="780"/>
      <c r="I1980" s="780"/>
      <c r="J1980" s="780"/>
      <c r="K1980" s="780"/>
      <c r="L1980" s="780"/>
      <c r="M1980" s="780"/>
      <c r="N1980" s="780"/>
      <c r="O1980" s="780"/>
      <c r="P1980" s="780"/>
      <c r="Q1980" s="781"/>
      <c r="R1980" s="778"/>
      <c r="S1980" s="778"/>
      <c r="T1980" s="778"/>
      <c r="U1980" s="778"/>
      <c r="V1980" s="778"/>
      <c r="W1980" s="778"/>
      <c r="X1980" s="778"/>
      <c r="Y1980" s="778"/>
      <c r="Z1980" s="778"/>
      <c r="AA1980" s="778"/>
      <c r="AB1980" s="778"/>
      <c r="AC1980" s="778"/>
      <c r="AD1980" s="778"/>
      <c r="AE1980" s="778"/>
      <c r="AF1980" s="778"/>
      <c r="AG1980" s="778"/>
      <c r="AH1980" s="778"/>
      <c r="AI1980" s="778"/>
      <c r="AJ1980" s="778"/>
      <c r="AK1980" s="778"/>
      <c r="AL1980" s="778"/>
      <c r="AM1980" s="778"/>
      <c r="AN1980" s="778"/>
      <c r="AO1980" s="778"/>
      <c r="AP1980" s="778"/>
      <c r="AQ1980" s="778"/>
      <c r="AR1980" s="778"/>
      <c r="AS1980" s="778"/>
      <c r="AT1980" s="778"/>
      <c r="AU1980" s="778"/>
      <c r="AV1980" s="778"/>
      <c r="AW1980" s="778"/>
      <c r="AX1980" s="778"/>
      <c r="AY1980" s="778"/>
      <c r="AZ1980" s="778"/>
      <c r="BA1980" s="778"/>
      <c r="BB1980" s="778"/>
      <c r="BC1980" s="778"/>
      <c r="BD1980" s="778"/>
      <c r="BE1980" s="778"/>
      <c r="BF1980" s="778"/>
      <c r="BG1980" s="778"/>
      <c r="BH1980" s="778"/>
      <c r="BI1980" s="778"/>
      <c r="BJ1980" s="778"/>
      <c r="BK1980" s="778"/>
      <c r="BL1980" s="778"/>
      <c r="BM1980" s="778"/>
      <c r="BN1980" s="778"/>
      <c r="BO1980" s="778"/>
      <c r="BP1980" s="778"/>
      <c r="BQ1980" s="778"/>
      <c r="BR1980" s="778"/>
      <c r="BS1980" s="778"/>
      <c r="BT1980" s="778"/>
      <c r="BU1980" s="778"/>
      <c r="BV1980" s="778"/>
      <c r="BW1980" s="778"/>
      <c r="BX1980" s="778"/>
      <c r="BY1980" s="778"/>
      <c r="BZ1980" s="778"/>
      <c r="CA1980" s="778"/>
      <c r="CB1980" s="778"/>
      <c r="CC1980" s="778"/>
      <c r="CD1980" s="778"/>
      <c r="CE1980" s="778"/>
      <c r="CF1980" s="778"/>
      <c r="CG1980" s="778"/>
      <c r="CH1980" s="778"/>
      <c r="CI1980" s="778"/>
      <c r="CJ1980" s="778"/>
      <c r="CK1980" s="778"/>
      <c r="CL1980" s="778"/>
      <c r="CM1980" s="778"/>
      <c r="CN1980" s="778"/>
      <c r="CO1980" s="778"/>
      <c r="CP1980" s="778"/>
      <c r="CQ1980" s="778"/>
      <c r="CR1980" s="778"/>
      <c r="CS1980" s="778"/>
      <c r="CT1980" s="778"/>
      <c r="CU1980" s="778"/>
      <c r="CV1980" s="778"/>
      <c r="CW1980" s="778"/>
      <c r="CX1980" s="778"/>
      <c r="CY1980" s="778"/>
      <c r="CZ1980" s="778"/>
      <c r="DA1980" s="778"/>
      <c r="DB1980" s="778"/>
      <c r="DC1980" s="778"/>
      <c r="DD1980" s="778"/>
      <c r="DE1980" s="778"/>
      <c r="DF1980" s="778"/>
      <c r="DG1980" s="778"/>
      <c r="DH1980" s="778"/>
      <c r="DI1980" s="778"/>
      <c r="DJ1980" s="778"/>
      <c r="DK1980" s="778"/>
      <c r="DL1980" s="778"/>
      <c r="DM1980" s="778"/>
      <c r="DN1980" s="778"/>
      <c r="DO1980" s="778"/>
      <c r="DP1980" s="778"/>
      <c r="DQ1980" s="778"/>
      <c r="DR1980" s="778"/>
      <c r="DS1980" s="778"/>
      <c r="DT1980" s="778"/>
      <c r="DU1980" s="778"/>
      <c r="DV1980" s="778"/>
      <c r="DW1980" s="778"/>
      <c r="DX1980" s="778"/>
      <c r="DY1980" s="778"/>
      <c r="DZ1980" s="778"/>
      <c r="EA1980" s="778"/>
      <c r="EB1980" s="778"/>
      <c r="EC1980" s="778"/>
      <c r="ED1980" s="778"/>
      <c r="EE1980" s="778"/>
      <c r="EF1980" s="778"/>
      <c r="EG1980" s="778"/>
      <c r="EH1980" s="778"/>
      <c r="EI1980" s="778"/>
      <c r="EJ1980" s="778"/>
      <c r="EK1980" s="778"/>
      <c r="EL1980" s="778"/>
      <c r="EM1980" s="778"/>
      <c r="EN1980" s="778"/>
      <c r="EO1980" s="778"/>
      <c r="EP1980" s="778"/>
      <c r="EQ1980" s="778"/>
      <c r="ER1980" s="778"/>
      <c r="ES1980" s="778"/>
      <c r="ET1980" s="778"/>
      <c r="EU1980" s="778"/>
      <c r="EV1980" s="778"/>
      <c r="EW1980" s="778"/>
      <c r="EX1980" s="778"/>
      <c r="EY1980" s="778"/>
      <c r="EZ1980" s="778"/>
      <c r="FA1980" s="778"/>
      <c r="FB1980" s="778"/>
      <c r="FC1980" s="778"/>
      <c r="FD1980" s="778"/>
      <c r="FE1980" s="778"/>
      <c r="FF1980" s="778"/>
      <c r="FG1980" s="778"/>
      <c r="FH1980" s="778"/>
      <c r="FI1980" s="778"/>
      <c r="FJ1980" s="778"/>
      <c r="FK1980" s="778"/>
      <c r="FL1980" s="778"/>
      <c r="FM1980" s="778"/>
      <c r="FN1980" s="778"/>
      <c r="FO1980" s="778"/>
      <c r="FP1980" s="778"/>
      <c r="FQ1980" s="778"/>
      <c r="FR1980" s="778"/>
      <c r="FS1980" s="778"/>
      <c r="FT1980" s="778"/>
      <c r="FU1980" s="778"/>
      <c r="FV1980" s="778"/>
      <c r="FW1980" s="778"/>
      <c r="FX1980" s="778"/>
      <c r="FY1980" s="778"/>
      <c r="FZ1980" s="778"/>
      <c r="GA1980" s="778"/>
      <c r="GB1980" s="778"/>
      <c r="GC1980" s="778"/>
      <c r="GD1980" s="778"/>
      <c r="GE1980" s="778"/>
      <c r="GF1980" s="778"/>
      <c r="GG1980" s="778"/>
      <c r="GH1980" s="778"/>
      <c r="GI1980" s="778"/>
      <c r="GJ1980" s="778"/>
      <c r="GK1980" s="778"/>
      <c r="GL1980" s="778"/>
      <c r="GM1980" s="778"/>
      <c r="GN1980" s="778"/>
      <c r="GO1980" s="778"/>
      <c r="GP1980" s="778"/>
      <c r="GQ1980" s="778"/>
      <c r="GR1980" s="778"/>
      <c r="GS1980" s="778"/>
      <c r="GT1980" s="778"/>
      <c r="GU1980" s="778"/>
      <c r="GV1980" s="778"/>
      <c r="GW1980" s="778"/>
      <c r="GX1980" s="778"/>
      <c r="GY1980" s="778"/>
      <c r="GZ1980" s="778"/>
      <c r="HA1980" s="778"/>
      <c r="HB1980" s="778"/>
      <c r="HC1980" s="778"/>
      <c r="HD1980" s="778"/>
      <c r="HE1980" s="778"/>
      <c r="HF1980" s="778"/>
      <c r="HG1980" s="778"/>
      <c r="HH1980" s="778"/>
    </row>
    <row r="1981" spans="1:216" s="782" customFormat="1">
      <c r="A1981" s="779"/>
      <c r="B1981" s="780"/>
      <c r="C1981" s="780"/>
      <c r="D1981" s="780"/>
      <c r="E1981" s="780"/>
      <c r="F1981" s="780"/>
      <c r="G1981" s="780"/>
      <c r="H1981" s="780"/>
      <c r="I1981" s="780"/>
      <c r="J1981" s="780"/>
      <c r="K1981" s="780"/>
      <c r="L1981" s="780"/>
      <c r="M1981" s="780"/>
      <c r="N1981" s="780"/>
      <c r="O1981" s="780"/>
      <c r="P1981" s="780"/>
      <c r="Q1981" s="781"/>
      <c r="R1981" s="778"/>
      <c r="S1981" s="778"/>
      <c r="T1981" s="778"/>
      <c r="U1981" s="778"/>
      <c r="V1981" s="778"/>
      <c r="W1981" s="778"/>
      <c r="X1981" s="778"/>
      <c r="Y1981" s="778"/>
      <c r="Z1981" s="778"/>
      <c r="AA1981" s="778"/>
      <c r="AB1981" s="778"/>
      <c r="AC1981" s="778"/>
      <c r="AD1981" s="778"/>
      <c r="AE1981" s="778"/>
      <c r="AF1981" s="778"/>
      <c r="AG1981" s="778"/>
      <c r="AH1981" s="778"/>
      <c r="AI1981" s="778"/>
      <c r="AJ1981" s="778"/>
      <c r="AK1981" s="778"/>
      <c r="AL1981" s="778"/>
      <c r="AM1981" s="778"/>
      <c r="AN1981" s="778"/>
      <c r="AO1981" s="778"/>
      <c r="AP1981" s="778"/>
      <c r="AQ1981" s="778"/>
      <c r="AR1981" s="778"/>
      <c r="AS1981" s="778"/>
      <c r="AT1981" s="778"/>
      <c r="AU1981" s="778"/>
      <c r="AV1981" s="778"/>
      <c r="AW1981" s="778"/>
      <c r="AX1981" s="778"/>
      <c r="AY1981" s="778"/>
      <c r="AZ1981" s="778"/>
      <c r="BA1981" s="778"/>
      <c r="BB1981" s="778"/>
      <c r="BC1981" s="778"/>
      <c r="BD1981" s="778"/>
      <c r="BE1981" s="778"/>
      <c r="BF1981" s="778"/>
      <c r="BG1981" s="778"/>
      <c r="BH1981" s="778"/>
      <c r="BI1981" s="778"/>
      <c r="BJ1981" s="778"/>
      <c r="BK1981" s="778"/>
      <c r="BL1981" s="778"/>
      <c r="BM1981" s="778"/>
      <c r="BN1981" s="778"/>
      <c r="BO1981" s="778"/>
      <c r="BP1981" s="778"/>
      <c r="BQ1981" s="778"/>
      <c r="BR1981" s="778"/>
      <c r="BS1981" s="778"/>
      <c r="BT1981" s="778"/>
      <c r="BU1981" s="778"/>
      <c r="BV1981" s="778"/>
      <c r="BW1981" s="778"/>
      <c r="BX1981" s="778"/>
      <c r="BY1981" s="778"/>
      <c r="BZ1981" s="778"/>
      <c r="CA1981" s="778"/>
      <c r="CB1981" s="778"/>
      <c r="CC1981" s="778"/>
      <c r="CD1981" s="778"/>
      <c r="CE1981" s="778"/>
      <c r="CF1981" s="778"/>
      <c r="CG1981" s="778"/>
      <c r="CH1981" s="778"/>
      <c r="CI1981" s="778"/>
      <c r="CJ1981" s="778"/>
      <c r="CK1981" s="778"/>
      <c r="CL1981" s="778"/>
      <c r="CM1981" s="778"/>
      <c r="CN1981" s="778"/>
      <c r="CO1981" s="778"/>
      <c r="CP1981" s="778"/>
      <c r="CQ1981" s="778"/>
      <c r="CR1981" s="778"/>
      <c r="CS1981" s="778"/>
      <c r="CT1981" s="778"/>
      <c r="CU1981" s="778"/>
      <c r="CV1981" s="778"/>
      <c r="CW1981" s="778"/>
      <c r="CX1981" s="778"/>
      <c r="CY1981" s="778"/>
      <c r="CZ1981" s="778"/>
      <c r="DA1981" s="778"/>
      <c r="DB1981" s="778"/>
      <c r="DC1981" s="778"/>
      <c r="DD1981" s="778"/>
      <c r="DE1981" s="778"/>
      <c r="DF1981" s="778"/>
      <c r="DG1981" s="778"/>
      <c r="DH1981" s="778"/>
      <c r="DI1981" s="778"/>
      <c r="DJ1981" s="778"/>
      <c r="DK1981" s="778"/>
      <c r="DL1981" s="778"/>
      <c r="DM1981" s="778"/>
      <c r="DN1981" s="778"/>
      <c r="DO1981" s="778"/>
      <c r="DP1981" s="778"/>
      <c r="DQ1981" s="778"/>
      <c r="DR1981" s="778"/>
      <c r="DS1981" s="778"/>
      <c r="DT1981" s="778"/>
      <c r="DU1981" s="778"/>
      <c r="DV1981" s="778"/>
      <c r="DW1981" s="778"/>
      <c r="DX1981" s="778"/>
      <c r="DY1981" s="778"/>
      <c r="DZ1981" s="778"/>
      <c r="EA1981" s="778"/>
      <c r="EB1981" s="778"/>
      <c r="EC1981" s="778"/>
      <c r="ED1981" s="778"/>
      <c r="EE1981" s="778"/>
      <c r="EF1981" s="778"/>
      <c r="EG1981" s="778"/>
      <c r="EH1981" s="778"/>
      <c r="EI1981" s="778"/>
      <c r="EJ1981" s="778"/>
      <c r="EK1981" s="778"/>
      <c r="EL1981" s="778"/>
      <c r="EM1981" s="778"/>
      <c r="EN1981" s="778"/>
      <c r="EO1981" s="778"/>
      <c r="EP1981" s="778"/>
      <c r="EQ1981" s="778"/>
      <c r="ER1981" s="778"/>
      <c r="ES1981" s="778"/>
      <c r="ET1981" s="778"/>
      <c r="EU1981" s="778"/>
      <c r="EV1981" s="778"/>
      <c r="EW1981" s="778"/>
      <c r="EX1981" s="778"/>
      <c r="EY1981" s="778"/>
      <c r="EZ1981" s="778"/>
      <c r="FA1981" s="778"/>
      <c r="FB1981" s="778"/>
      <c r="FC1981" s="778"/>
      <c r="FD1981" s="778"/>
      <c r="FE1981" s="778"/>
      <c r="FF1981" s="778"/>
      <c r="FG1981" s="778"/>
      <c r="FH1981" s="778"/>
      <c r="FI1981" s="778"/>
      <c r="FJ1981" s="778"/>
      <c r="FK1981" s="778"/>
      <c r="FL1981" s="778"/>
      <c r="FM1981" s="778"/>
      <c r="FN1981" s="778"/>
      <c r="FO1981" s="778"/>
      <c r="FP1981" s="778"/>
      <c r="FQ1981" s="778"/>
      <c r="FR1981" s="778"/>
      <c r="FS1981" s="778"/>
      <c r="FT1981" s="778"/>
      <c r="FU1981" s="778"/>
      <c r="FV1981" s="778"/>
      <c r="FW1981" s="778"/>
      <c r="FX1981" s="778"/>
      <c r="FY1981" s="778"/>
      <c r="FZ1981" s="778"/>
      <c r="GA1981" s="778"/>
      <c r="GB1981" s="778"/>
      <c r="GC1981" s="778"/>
      <c r="GD1981" s="778"/>
      <c r="GE1981" s="778"/>
      <c r="GF1981" s="778"/>
      <c r="GG1981" s="778"/>
      <c r="GH1981" s="778"/>
      <c r="GI1981" s="778"/>
      <c r="GJ1981" s="778"/>
      <c r="GK1981" s="778"/>
      <c r="GL1981" s="778"/>
      <c r="GM1981" s="778"/>
      <c r="GN1981" s="778"/>
      <c r="GO1981" s="778"/>
      <c r="GP1981" s="778"/>
      <c r="GQ1981" s="778"/>
      <c r="GR1981" s="778"/>
      <c r="GS1981" s="778"/>
      <c r="GT1981" s="778"/>
      <c r="GU1981" s="778"/>
      <c r="GV1981" s="778"/>
      <c r="GW1981" s="778"/>
      <c r="GX1981" s="778"/>
      <c r="GY1981" s="778"/>
      <c r="GZ1981" s="778"/>
      <c r="HA1981" s="778"/>
      <c r="HB1981" s="778"/>
      <c r="HC1981" s="778"/>
      <c r="HD1981" s="778"/>
      <c r="HE1981" s="778"/>
      <c r="HF1981" s="778"/>
      <c r="HG1981" s="778"/>
      <c r="HH1981" s="778"/>
    </row>
    <row r="1982" spans="1:216" s="782" customFormat="1">
      <c r="A1982" s="779"/>
      <c r="B1982" s="780"/>
      <c r="C1982" s="780"/>
      <c r="D1982" s="780"/>
      <c r="E1982" s="780"/>
      <c r="F1982" s="780"/>
      <c r="G1982" s="780"/>
      <c r="H1982" s="780"/>
      <c r="I1982" s="780"/>
      <c r="J1982" s="780"/>
      <c r="K1982" s="780"/>
      <c r="L1982" s="780"/>
      <c r="M1982" s="780"/>
      <c r="N1982" s="780"/>
      <c r="O1982" s="780"/>
      <c r="P1982" s="780"/>
      <c r="Q1982" s="781"/>
      <c r="R1982" s="778"/>
      <c r="S1982" s="778"/>
      <c r="T1982" s="778"/>
      <c r="U1982" s="778"/>
      <c r="V1982" s="778"/>
      <c r="W1982" s="778"/>
      <c r="X1982" s="778"/>
      <c r="Y1982" s="778"/>
      <c r="Z1982" s="778"/>
      <c r="AA1982" s="778"/>
      <c r="AB1982" s="778"/>
      <c r="AC1982" s="778"/>
      <c r="AD1982" s="778"/>
      <c r="AE1982" s="778"/>
      <c r="AF1982" s="778"/>
      <c r="AG1982" s="778"/>
      <c r="AH1982" s="778"/>
      <c r="AI1982" s="778"/>
      <c r="AJ1982" s="778"/>
      <c r="AK1982" s="778"/>
      <c r="AL1982" s="778"/>
      <c r="AM1982" s="778"/>
      <c r="AN1982" s="778"/>
      <c r="AO1982" s="778"/>
      <c r="AP1982" s="778"/>
      <c r="AQ1982" s="778"/>
      <c r="AR1982" s="778"/>
      <c r="AS1982" s="778"/>
      <c r="AT1982" s="778"/>
      <c r="AU1982" s="778"/>
      <c r="AV1982" s="778"/>
      <c r="AW1982" s="778"/>
      <c r="AX1982" s="778"/>
      <c r="AY1982" s="778"/>
      <c r="AZ1982" s="778"/>
      <c r="BA1982" s="778"/>
      <c r="BB1982" s="778"/>
      <c r="BC1982" s="778"/>
      <c r="BD1982" s="778"/>
      <c r="BE1982" s="778"/>
      <c r="BF1982" s="778"/>
      <c r="BG1982" s="778"/>
      <c r="BH1982" s="778"/>
      <c r="BI1982" s="778"/>
      <c r="BJ1982" s="778"/>
      <c r="BK1982" s="778"/>
      <c r="BL1982" s="778"/>
      <c r="BM1982" s="778"/>
      <c r="BN1982" s="778"/>
      <c r="BO1982" s="778"/>
      <c r="BP1982" s="778"/>
      <c r="BQ1982" s="778"/>
      <c r="BR1982" s="778"/>
      <c r="BS1982" s="778"/>
      <c r="BT1982" s="778"/>
      <c r="BU1982" s="778"/>
      <c r="BV1982" s="778"/>
      <c r="BW1982" s="778"/>
      <c r="BX1982" s="778"/>
      <c r="BY1982" s="778"/>
      <c r="BZ1982" s="778"/>
      <c r="CA1982" s="778"/>
      <c r="CB1982" s="778"/>
      <c r="CC1982" s="778"/>
      <c r="CD1982" s="778"/>
      <c r="CE1982" s="778"/>
      <c r="CF1982" s="778"/>
      <c r="CG1982" s="778"/>
      <c r="CH1982" s="778"/>
      <c r="CI1982" s="778"/>
      <c r="CJ1982" s="778"/>
      <c r="CK1982" s="778"/>
      <c r="CL1982" s="778"/>
      <c r="CM1982" s="778"/>
      <c r="CN1982" s="778"/>
      <c r="CO1982" s="778"/>
      <c r="CP1982" s="778"/>
      <c r="CQ1982" s="778"/>
      <c r="CR1982" s="778"/>
      <c r="CS1982" s="778"/>
      <c r="CT1982" s="778"/>
      <c r="CU1982" s="778"/>
      <c r="CV1982" s="778"/>
      <c r="CW1982" s="778"/>
      <c r="CX1982" s="778"/>
      <c r="CY1982" s="778"/>
      <c r="CZ1982" s="778"/>
      <c r="DA1982" s="778"/>
      <c r="DB1982" s="778"/>
      <c r="DC1982" s="778"/>
      <c r="DD1982" s="778"/>
      <c r="DE1982" s="778"/>
      <c r="DF1982" s="778"/>
      <c r="DG1982" s="778"/>
      <c r="DH1982" s="778"/>
      <c r="DI1982" s="778"/>
      <c r="DJ1982" s="778"/>
      <c r="DK1982" s="778"/>
      <c r="DL1982" s="778"/>
      <c r="DM1982" s="778"/>
      <c r="DN1982" s="778"/>
      <c r="DO1982" s="778"/>
      <c r="DP1982" s="778"/>
      <c r="DQ1982" s="778"/>
      <c r="DR1982" s="778"/>
      <c r="DS1982" s="778"/>
      <c r="DT1982" s="778"/>
      <c r="DU1982" s="778"/>
      <c r="DV1982" s="778"/>
      <c r="DW1982" s="778"/>
      <c r="DX1982" s="778"/>
      <c r="DY1982" s="778"/>
      <c r="DZ1982" s="778"/>
      <c r="EA1982" s="778"/>
      <c r="EB1982" s="778"/>
      <c r="EC1982" s="778"/>
      <c r="ED1982" s="778"/>
      <c r="EE1982" s="778"/>
      <c r="EF1982" s="778"/>
      <c r="EG1982" s="778"/>
      <c r="EH1982" s="778"/>
      <c r="EI1982" s="778"/>
      <c r="EJ1982" s="778"/>
      <c r="EK1982" s="778"/>
      <c r="EL1982" s="778"/>
      <c r="EM1982" s="778"/>
      <c r="EN1982" s="778"/>
      <c r="EO1982" s="778"/>
      <c r="EP1982" s="778"/>
      <c r="EQ1982" s="778"/>
      <c r="ER1982" s="778"/>
      <c r="ES1982" s="778"/>
      <c r="ET1982" s="778"/>
      <c r="EU1982" s="778"/>
      <c r="EV1982" s="778"/>
      <c r="EW1982" s="778"/>
      <c r="EX1982" s="778"/>
      <c r="EY1982" s="778"/>
      <c r="EZ1982" s="778"/>
      <c r="FA1982" s="778"/>
      <c r="FB1982" s="778"/>
      <c r="FC1982" s="778"/>
      <c r="FD1982" s="778"/>
      <c r="FE1982" s="778"/>
      <c r="FF1982" s="778"/>
      <c r="FG1982" s="778"/>
      <c r="FH1982" s="778"/>
      <c r="FI1982" s="778"/>
      <c r="FJ1982" s="778"/>
      <c r="FK1982" s="778"/>
      <c r="FL1982" s="778"/>
      <c r="FM1982" s="778"/>
      <c r="FN1982" s="778"/>
      <c r="FO1982" s="778"/>
      <c r="FP1982" s="778"/>
      <c r="FQ1982" s="778"/>
      <c r="FR1982" s="778"/>
      <c r="FS1982" s="778"/>
      <c r="FT1982" s="778"/>
      <c r="FU1982" s="778"/>
      <c r="FV1982" s="778"/>
      <c r="FW1982" s="778"/>
      <c r="FX1982" s="778"/>
      <c r="FY1982" s="778"/>
      <c r="FZ1982" s="778"/>
      <c r="GA1982" s="778"/>
      <c r="GB1982" s="778"/>
      <c r="GC1982" s="778"/>
      <c r="GD1982" s="778"/>
      <c r="GE1982" s="778"/>
      <c r="GF1982" s="778"/>
      <c r="GG1982" s="778"/>
      <c r="GH1982" s="778"/>
      <c r="GI1982" s="778"/>
      <c r="GJ1982" s="778"/>
      <c r="GK1982" s="778"/>
      <c r="GL1982" s="778"/>
      <c r="GM1982" s="778"/>
      <c r="GN1982" s="778"/>
      <c r="GO1982" s="778"/>
      <c r="GP1982" s="778"/>
      <c r="GQ1982" s="778"/>
      <c r="GR1982" s="778"/>
      <c r="GS1982" s="778"/>
      <c r="GT1982" s="778"/>
      <c r="GU1982" s="778"/>
      <c r="GV1982" s="778"/>
      <c r="GW1982" s="778"/>
      <c r="GX1982" s="778"/>
      <c r="GY1982" s="778"/>
      <c r="GZ1982" s="778"/>
      <c r="HA1982" s="778"/>
      <c r="HB1982" s="778"/>
      <c r="HC1982" s="778"/>
      <c r="HD1982" s="778"/>
      <c r="HE1982" s="778"/>
      <c r="HF1982" s="778"/>
      <c r="HG1982" s="778"/>
      <c r="HH1982" s="778"/>
    </row>
    <row r="1983" spans="1:216" s="782" customFormat="1">
      <c r="A1983" s="779"/>
      <c r="B1983" s="780"/>
      <c r="C1983" s="780"/>
      <c r="D1983" s="780"/>
      <c r="E1983" s="780"/>
      <c r="F1983" s="780"/>
      <c r="G1983" s="780"/>
      <c r="H1983" s="780"/>
      <c r="I1983" s="780"/>
      <c r="J1983" s="780"/>
      <c r="K1983" s="780"/>
      <c r="L1983" s="780"/>
      <c r="M1983" s="780"/>
      <c r="N1983" s="780"/>
      <c r="O1983" s="780"/>
      <c r="P1983" s="780"/>
      <c r="Q1983" s="781"/>
      <c r="R1983" s="778"/>
      <c r="S1983" s="778"/>
      <c r="T1983" s="778"/>
      <c r="U1983" s="778"/>
      <c r="V1983" s="778"/>
      <c r="W1983" s="778"/>
      <c r="X1983" s="778"/>
      <c r="Y1983" s="778"/>
      <c r="Z1983" s="778"/>
      <c r="AA1983" s="778"/>
      <c r="AB1983" s="778"/>
      <c r="AC1983" s="778"/>
      <c r="AD1983" s="778"/>
      <c r="AE1983" s="778"/>
      <c r="AF1983" s="778"/>
      <c r="AG1983" s="778"/>
      <c r="AH1983" s="778"/>
      <c r="AI1983" s="778"/>
      <c r="AJ1983" s="778"/>
      <c r="AK1983" s="778"/>
      <c r="AL1983" s="778"/>
      <c r="AM1983" s="778"/>
      <c r="AN1983" s="778"/>
      <c r="AO1983" s="778"/>
      <c r="AP1983" s="778"/>
      <c r="AQ1983" s="778"/>
      <c r="AR1983" s="778"/>
      <c r="AS1983" s="778"/>
      <c r="AT1983" s="778"/>
      <c r="AU1983" s="778"/>
      <c r="AV1983" s="778"/>
      <c r="AW1983" s="778"/>
      <c r="AX1983" s="778"/>
      <c r="AY1983" s="778"/>
      <c r="AZ1983" s="778"/>
      <c r="BA1983" s="778"/>
      <c r="BB1983" s="778"/>
      <c r="BC1983" s="778"/>
      <c r="BD1983" s="778"/>
      <c r="BE1983" s="778"/>
      <c r="BF1983" s="778"/>
      <c r="BG1983" s="778"/>
      <c r="BH1983" s="778"/>
      <c r="BI1983" s="778"/>
      <c r="BJ1983" s="778"/>
      <c r="BK1983" s="778"/>
      <c r="BL1983" s="778"/>
      <c r="BM1983" s="778"/>
      <c r="BN1983" s="778"/>
      <c r="BO1983" s="778"/>
      <c r="BP1983" s="778"/>
      <c r="BQ1983" s="778"/>
      <c r="BR1983" s="778"/>
      <c r="BS1983" s="778"/>
      <c r="BT1983" s="778"/>
      <c r="BU1983" s="778"/>
      <c r="BV1983" s="778"/>
      <c r="BW1983" s="778"/>
      <c r="BX1983" s="778"/>
      <c r="BY1983" s="778"/>
      <c r="BZ1983" s="778"/>
      <c r="CA1983" s="778"/>
      <c r="CB1983" s="778"/>
      <c r="CC1983" s="778"/>
      <c r="CD1983" s="778"/>
      <c r="CE1983" s="778"/>
      <c r="CF1983" s="778"/>
      <c r="CG1983" s="778"/>
      <c r="CH1983" s="778"/>
      <c r="CI1983" s="778"/>
      <c r="CJ1983" s="778"/>
      <c r="CK1983" s="778"/>
      <c r="CL1983" s="778"/>
      <c r="CM1983" s="778"/>
      <c r="CN1983" s="778"/>
      <c r="CO1983" s="778"/>
      <c r="CP1983" s="778"/>
      <c r="CQ1983" s="778"/>
      <c r="CR1983" s="778"/>
      <c r="CS1983" s="778"/>
      <c r="CT1983" s="778"/>
      <c r="CU1983" s="778"/>
      <c r="CV1983" s="778"/>
      <c r="CW1983" s="778"/>
      <c r="CX1983" s="778"/>
      <c r="CY1983" s="778"/>
      <c r="CZ1983" s="778"/>
      <c r="DA1983" s="778"/>
      <c r="DB1983" s="778"/>
      <c r="DC1983" s="778"/>
      <c r="DD1983" s="778"/>
      <c r="DE1983" s="778"/>
      <c r="DF1983" s="778"/>
      <c r="DG1983" s="778"/>
      <c r="DH1983" s="778"/>
      <c r="DI1983" s="778"/>
      <c r="DJ1983" s="778"/>
      <c r="DK1983" s="778"/>
      <c r="DL1983" s="778"/>
      <c r="DM1983" s="778"/>
      <c r="DN1983" s="778"/>
      <c r="DO1983" s="778"/>
      <c r="DP1983" s="778"/>
      <c r="DQ1983" s="778"/>
      <c r="DR1983" s="778"/>
      <c r="DS1983" s="778"/>
      <c r="DT1983" s="778"/>
      <c r="DU1983" s="778"/>
      <c r="DV1983" s="778"/>
      <c r="DW1983" s="778"/>
      <c r="DX1983" s="778"/>
      <c r="DY1983" s="778"/>
      <c r="DZ1983" s="778"/>
      <c r="EA1983" s="778"/>
      <c r="EB1983" s="778"/>
      <c r="EC1983" s="778"/>
      <c r="ED1983" s="778"/>
      <c r="EE1983" s="778"/>
      <c r="EF1983" s="778"/>
      <c r="EG1983" s="778"/>
      <c r="EH1983" s="778"/>
      <c r="EI1983" s="778"/>
      <c r="EJ1983" s="778"/>
      <c r="EK1983" s="778"/>
      <c r="EL1983" s="778"/>
      <c r="EM1983" s="778"/>
      <c r="EN1983" s="778"/>
      <c r="EO1983" s="778"/>
      <c r="EP1983" s="778"/>
      <c r="EQ1983" s="778"/>
      <c r="ER1983" s="778"/>
      <c r="ES1983" s="778"/>
      <c r="ET1983" s="778"/>
      <c r="EU1983" s="778"/>
      <c r="EV1983" s="778"/>
      <c r="EW1983" s="778"/>
      <c r="EX1983" s="778"/>
      <c r="EY1983" s="778"/>
      <c r="EZ1983" s="778"/>
      <c r="FA1983" s="778"/>
      <c r="FB1983" s="778"/>
      <c r="FC1983" s="778"/>
      <c r="FD1983" s="778"/>
      <c r="FE1983" s="778"/>
      <c r="FF1983" s="778"/>
      <c r="FG1983" s="778"/>
      <c r="FH1983" s="778"/>
      <c r="FI1983" s="778"/>
      <c r="FJ1983" s="778"/>
      <c r="FK1983" s="778"/>
      <c r="FL1983" s="778"/>
      <c r="FM1983" s="778"/>
      <c r="FN1983" s="778"/>
      <c r="FO1983" s="778"/>
      <c r="FP1983" s="778"/>
      <c r="FQ1983" s="778"/>
      <c r="FR1983" s="778"/>
      <c r="FS1983" s="778"/>
      <c r="FT1983" s="778"/>
      <c r="FU1983" s="778"/>
      <c r="FV1983" s="778"/>
      <c r="FW1983" s="778"/>
      <c r="FX1983" s="778"/>
      <c r="FY1983" s="778"/>
      <c r="FZ1983" s="778"/>
      <c r="GA1983" s="778"/>
      <c r="GB1983" s="778"/>
      <c r="GC1983" s="778"/>
      <c r="GD1983" s="778"/>
      <c r="GE1983" s="778"/>
      <c r="GF1983" s="778"/>
      <c r="GG1983" s="778"/>
      <c r="GH1983" s="778"/>
      <c r="GI1983" s="778"/>
      <c r="GJ1983" s="778"/>
      <c r="GK1983" s="778"/>
      <c r="GL1983" s="778"/>
      <c r="GM1983" s="778"/>
      <c r="GN1983" s="778"/>
      <c r="GO1983" s="778"/>
      <c r="GP1983" s="778"/>
      <c r="GQ1983" s="778"/>
      <c r="GR1983" s="778"/>
      <c r="GS1983" s="778"/>
      <c r="GT1983" s="778"/>
      <c r="GU1983" s="778"/>
      <c r="GV1983" s="778"/>
      <c r="GW1983" s="778"/>
      <c r="GX1983" s="778"/>
      <c r="GY1983" s="778"/>
      <c r="GZ1983" s="778"/>
      <c r="HA1983" s="778"/>
      <c r="HB1983" s="778"/>
      <c r="HC1983" s="778"/>
      <c r="HD1983" s="778"/>
      <c r="HE1983" s="778"/>
      <c r="HF1983" s="778"/>
      <c r="HG1983" s="778"/>
      <c r="HH1983" s="778"/>
    </row>
    <row r="1984" spans="1:216" s="782" customFormat="1">
      <c r="A1984" s="779"/>
      <c r="B1984" s="780"/>
      <c r="C1984" s="780"/>
      <c r="D1984" s="780"/>
      <c r="E1984" s="780"/>
      <c r="F1984" s="780"/>
      <c r="G1984" s="780"/>
      <c r="H1984" s="780"/>
      <c r="I1984" s="780"/>
      <c r="J1984" s="780"/>
      <c r="K1984" s="780"/>
      <c r="L1984" s="780"/>
      <c r="M1984" s="780"/>
      <c r="N1984" s="780"/>
      <c r="O1984" s="780"/>
      <c r="P1984" s="780"/>
      <c r="Q1984" s="781"/>
      <c r="R1984" s="778"/>
      <c r="S1984" s="778"/>
      <c r="T1984" s="778"/>
      <c r="U1984" s="778"/>
      <c r="V1984" s="778"/>
      <c r="W1984" s="778"/>
      <c r="X1984" s="778"/>
      <c r="Y1984" s="778"/>
      <c r="Z1984" s="778"/>
      <c r="AA1984" s="778"/>
      <c r="AB1984" s="778"/>
      <c r="AC1984" s="778"/>
      <c r="AD1984" s="778"/>
      <c r="AE1984" s="778"/>
      <c r="AF1984" s="778"/>
      <c r="AG1984" s="778"/>
      <c r="AH1984" s="778"/>
      <c r="AI1984" s="778"/>
      <c r="AJ1984" s="778"/>
      <c r="AK1984" s="778"/>
      <c r="AL1984" s="778"/>
      <c r="AM1984" s="778"/>
      <c r="AN1984" s="778"/>
      <c r="AO1984" s="778"/>
      <c r="AP1984" s="778"/>
      <c r="AQ1984" s="778"/>
      <c r="AR1984" s="778"/>
      <c r="AS1984" s="778"/>
      <c r="AT1984" s="778"/>
      <c r="AU1984" s="778"/>
      <c r="AV1984" s="778"/>
      <c r="AW1984" s="778"/>
      <c r="AX1984" s="778"/>
      <c r="AY1984" s="778"/>
      <c r="AZ1984" s="778"/>
      <c r="BA1984" s="778"/>
      <c r="BB1984" s="778"/>
      <c r="BC1984" s="778"/>
      <c r="BD1984" s="778"/>
      <c r="BE1984" s="778"/>
      <c r="BF1984" s="778"/>
      <c r="BG1984" s="778"/>
      <c r="BH1984" s="778"/>
      <c r="BI1984" s="778"/>
      <c r="BJ1984" s="778"/>
      <c r="BK1984" s="778"/>
      <c r="BL1984" s="778"/>
      <c r="BM1984" s="778"/>
      <c r="BN1984" s="778"/>
      <c r="BO1984" s="778"/>
      <c r="BP1984" s="778"/>
      <c r="BQ1984" s="778"/>
      <c r="BR1984" s="778"/>
      <c r="BS1984" s="778"/>
      <c r="BT1984" s="778"/>
      <c r="BU1984" s="778"/>
      <c r="BV1984" s="778"/>
      <c r="BW1984" s="778"/>
      <c r="BX1984" s="778"/>
      <c r="BY1984" s="778"/>
      <c r="BZ1984" s="778"/>
      <c r="CA1984" s="778"/>
      <c r="CB1984" s="778"/>
      <c r="CC1984" s="778"/>
      <c r="CD1984" s="778"/>
      <c r="CE1984" s="778"/>
      <c r="CF1984" s="778"/>
      <c r="CG1984" s="778"/>
      <c r="CH1984" s="778"/>
      <c r="CI1984" s="778"/>
      <c r="CJ1984" s="778"/>
      <c r="CK1984" s="778"/>
      <c r="CL1984" s="778"/>
      <c r="CM1984" s="778"/>
      <c r="CN1984" s="778"/>
      <c r="CO1984" s="778"/>
      <c r="CP1984" s="778"/>
      <c r="CQ1984" s="778"/>
      <c r="CR1984" s="778"/>
      <c r="CS1984" s="778"/>
      <c r="CT1984" s="778"/>
      <c r="CU1984" s="778"/>
      <c r="CV1984" s="778"/>
      <c r="CW1984" s="778"/>
      <c r="CX1984" s="778"/>
      <c r="CY1984" s="778"/>
      <c r="CZ1984" s="778"/>
      <c r="DA1984" s="778"/>
      <c r="DB1984" s="778"/>
      <c r="DC1984" s="778"/>
      <c r="DD1984" s="778"/>
      <c r="DE1984" s="778"/>
      <c r="DF1984" s="778"/>
      <c r="DG1984" s="778"/>
      <c r="DH1984" s="778"/>
      <c r="DI1984" s="778"/>
      <c r="DJ1984" s="778"/>
      <c r="DK1984" s="778"/>
      <c r="DL1984" s="778"/>
      <c r="DM1984" s="778"/>
      <c r="DN1984" s="778"/>
      <c r="DO1984" s="778"/>
      <c r="DP1984" s="778"/>
      <c r="DQ1984" s="778"/>
      <c r="DR1984" s="778"/>
      <c r="DS1984" s="778"/>
      <c r="DT1984" s="778"/>
      <c r="DU1984" s="778"/>
      <c r="DV1984" s="778"/>
      <c r="DW1984" s="778"/>
      <c r="DX1984" s="778"/>
      <c r="DY1984" s="778"/>
      <c r="DZ1984" s="778"/>
      <c r="EA1984" s="778"/>
      <c r="EB1984" s="778"/>
      <c r="EC1984" s="778"/>
      <c r="ED1984" s="778"/>
      <c r="EE1984" s="778"/>
      <c r="EF1984" s="778"/>
      <c r="EG1984" s="778"/>
      <c r="EH1984" s="778"/>
      <c r="EI1984" s="778"/>
      <c r="EJ1984" s="778"/>
      <c r="EK1984" s="778"/>
      <c r="EL1984" s="778"/>
      <c r="EM1984" s="778"/>
      <c r="EN1984" s="778"/>
      <c r="EO1984" s="778"/>
      <c r="EP1984" s="778"/>
      <c r="EQ1984" s="778"/>
      <c r="ER1984" s="778"/>
      <c r="ES1984" s="778"/>
      <c r="ET1984" s="778"/>
      <c r="EU1984" s="778"/>
      <c r="EV1984" s="778"/>
      <c r="EW1984" s="778"/>
      <c r="EX1984" s="778"/>
      <c r="EY1984" s="778"/>
      <c r="EZ1984" s="778"/>
      <c r="FA1984" s="778"/>
      <c r="FB1984" s="778"/>
      <c r="FC1984" s="778"/>
      <c r="FD1984" s="778"/>
      <c r="FE1984" s="778"/>
      <c r="FF1984" s="778"/>
      <c r="FG1984" s="778"/>
      <c r="FH1984" s="778"/>
      <c r="FI1984" s="778"/>
      <c r="FJ1984" s="778"/>
      <c r="FK1984" s="778"/>
      <c r="FL1984" s="778"/>
      <c r="FM1984" s="778"/>
      <c r="FN1984" s="778"/>
      <c r="FO1984" s="778"/>
      <c r="FP1984" s="778"/>
      <c r="FQ1984" s="778"/>
      <c r="FR1984" s="778"/>
      <c r="FS1984" s="778"/>
      <c r="FT1984" s="778"/>
      <c r="FU1984" s="778"/>
      <c r="FV1984" s="778"/>
      <c r="FW1984" s="778"/>
      <c r="FX1984" s="778"/>
      <c r="FY1984" s="778"/>
      <c r="FZ1984" s="778"/>
      <c r="GA1984" s="778"/>
      <c r="GB1984" s="778"/>
      <c r="GC1984" s="778"/>
      <c r="GD1984" s="778"/>
      <c r="GE1984" s="778"/>
      <c r="GF1984" s="778"/>
      <c r="GG1984" s="778"/>
      <c r="GH1984" s="778"/>
      <c r="GI1984" s="778"/>
      <c r="GJ1984" s="778"/>
      <c r="GK1984" s="778"/>
      <c r="GL1984" s="778"/>
      <c r="GM1984" s="778"/>
      <c r="GN1984" s="778"/>
      <c r="GO1984" s="778"/>
      <c r="GP1984" s="778"/>
      <c r="GQ1984" s="778"/>
      <c r="GR1984" s="778"/>
      <c r="GS1984" s="778"/>
      <c r="GT1984" s="778"/>
      <c r="GU1984" s="778"/>
      <c r="GV1984" s="778"/>
      <c r="GW1984" s="778"/>
      <c r="GX1984" s="778"/>
      <c r="GY1984" s="778"/>
      <c r="GZ1984" s="778"/>
      <c r="HA1984" s="778"/>
      <c r="HB1984" s="778"/>
      <c r="HC1984" s="778"/>
      <c r="HD1984" s="778"/>
      <c r="HE1984" s="778"/>
      <c r="HF1984" s="778"/>
      <c r="HG1984" s="778"/>
      <c r="HH1984" s="778"/>
    </row>
    <row r="1985" spans="1:216" s="782" customFormat="1">
      <c r="A1985" s="779"/>
      <c r="B1985" s="780"/>
      <c r="C1985" s="780"/>
      <c r="D1985" s="780"/>
      <c r="E1985" s="780"/>
      <c r="F1985" s="780"/>
      <c r="G1985" s="780"/>
      <c r="H1985" s="780"/>
      <c r="I1985" s="780"/>
      <c r="J1985" s="780"/>
      <c r="K1985" s="780"/>
      <c r="L1985" s="780"/>
      <c r="M1985" s="780"/>
      <c r="N1985" s="780"/>
      <c r="O1985" s="780"/>
      <c r="P1985" s="780"/>
      <c r="Q1985" s="781"/>
      <c r="R1985" s="778"/>
      <c r="S1985" s="778"/>
      <c r="T1985" s="778"/>
      <c r="U1985" s="778"/>
      <c r="V1985" s="778"/>
      <c r="W1985" s="778"/>
      <c r="X1985" s="778"/>
      <c r="Y1985" s="778"/>
      <c r="Z1985" s="778"/>
      <c r="AA1985" s="778"/>
      <c r="AB1985" s="778"/>
      <c r="AC1985" s="778"/>
      <c r="AD1985" s="778"/>
      <c r="AE1985" s="778"/>
      <c r="AF1985" s="778"/>
      <c r="AG1985" s="778"/>
      <c r="AH1985" s="778"/>
      <c r="AI1985" s="778"/>
      <c r="AJ1985" s="778"/>
      <c r="AK1985" s="778"/>
      <c r="AL1985" s="778"/>
      <c r="AM1985" s="778"/>
      <c r="AN1985" s="778"/>
      <c r="AO1985" s="778"/>
      <c r="AP1985" s="778"/>
      <c r="AQ1985" s="778"/>
      <c r="AR1985" s="778"/>
      <c r="AS1985" s="778"/>
      <c r="AT1985" s="778"/>
      <c r="AU1985" s="778"/>
      <c r="AV1985" s="778"/>
      <c r="AW1985" s="778"/>
      <c r="AX1985" s="778"/>
      <c r="AY1985" s="778"/>
      <c r="AZ1985" s="778"/>
      <c r="BA1985" s="778"/>
      <c r="BB1985" s="778"/>
      <c r="BC1985" s="778"/>
      <c r="BD1985" s="778"/>
      <c r="BE1985" s="778"/>
      <c r="BF1985" s="778"/>
      <c r="BG1985" s="778"/>
      <c r="BH1985" s="778"/>
      <c r="BI1985" s="778"/>
      <c r="BJ1985" s="778"/>
      <c r="BK1985" s="778"/>
      <c r="BL1985" s="778"/>
      <c r="BM1985" s="778"/>
      <c r="BN1985" s="778"/>
      <c r="BO1985" s="778"/>
      <c r="BP1985" s="778"/>
      <c r="BQ1985" s="778"/>
      <c r="BR1985" s="778"/>
      <c r="BS1985" s="778"/>
      <c r="BT1985" s="778"/>
      <c r="BU1985" s="778"/>
      <c r="BV1985" s="778"/>
      <c r="BW1985" s="778"/>
      <c r="BX1985" s="778"/>
      <c r="BY1985" s="778"/>
      <c r="BZ1985" s="778"/>
      <c r="CA1985" s="778"/>
      <c r="CB1985" s="778"/>
      <c r="CC1985" s="778"/>
      <c r="CD1985" s="778"/>
      <c r="CE1985" s="778"/>
      <c r="CF1985" s="778"/>
      <c r="CG1985" s="778"/>
      <c r="CH1985" s="778"/>
      <c r="CI1985" s="778"/>
      <c r="CJ1985" s="778"/>
      <c r="CK1985" s="778"/>
      <c r="CL1985" s="778"/>
      <c r="CM1985" s="778"/>
      <c r="CN1985" s="778"/>
      <c r="CO1985" s="778"/>
      <c r="CP1985" s="778"/>
      <c r="CQ1985" s="778"/>
      <c r="CR1985" s="778"/>
      <c r="CS1985" s="778"/>
      <c r="CT1985" s="778"/>
      <c r="CU1985" s="778"/>
      <c r="CV1985" s="778"/>
      <c r="CW1985" s="778"/>
      <c r="CX1985" s="778"/>
      <c r="CY1985" s="778"/>
      <c r="CZ1985" s="778"/>
      <c r="DA1985" s="778"/>
      <c r="DB1985" s="778"/>
      <c r="DC1985" s="778"/>
      <c r="DD1985" s="778"/>
      <c r="DE1985" s="778"/>
      <c r="DF1985" s="778"/>
      <c r="DG1985" s="778"/>
      <c r="DH1985" s="778"/>
      <c r="DI1985" s="778"/>
      <c r="DJ1985" s="778"/>
      <c r="DK1985" s="778"/>
      <c r="DL1985" s="778"/>
      <c r="DM1985" s="778"/>
      <c r="DN1985" s="778"/>
      <c r="DO1985" s="778"/>
      <c r="DP1985" s="778"/>
      <c r="DQ1985" s="778"/>
      <c r="DR1985" s="778"/>
      <c r="DS1985" s="778"/>
      <c r="DT1985" s="778"/>
      <c r="DU1985" s="778"/>
      <c r="DV1985" s="778"/>
      <c r="DW1985" s="778"/>
      <c r="DX1985" s="778"/>
      <c r="DY1985" s="778"/>
      <c r="DZ1985" s="778"/>
      <c r="EA1985" s="778"/>
      <c r="EB1985" s="778"/>
      <c r="EC1985" s="778"/>
      <c r="ED1985" s="778"/>
      <c r="EE1985" s="778"/>
      <c r="EF1985" s="778"/>
      <c r="EG1985" s="778"/>
      <c r="EH1985" s="778"/>
      <c r="EI1985" s="778"/>
      <c r="EJ1985" s="778"/>
      <c r="EK1985" s="778"/>
      <c r="EL1985" s="778"/>
      <c r="EM1985" s="778"/>
      <c r="EN1985" s="778"/>
      <c r="EO1985" s="778"/>
      <c r="EP1985" s="778"/>
      <c r="EQ1985" s="778"/>
      <c r="ER1985" s="778"/>
      <c r="ES1985" s="778"/>
      <c r="ET1985" s="778"/>
      <c r="EU1985" s="778"/>
      <c r="EV1985" s="778"/>
      <c r="EW1985" s="778"/>
      <c r="EX1985" s="778"/>
      <c r="EY1985" s="778"/>
      <c r="EZ1985" s="778"/>
      <c r="FA1985" s="778"/>
      <c r="FB1985" s="778"/>
      <c r="FC1985" s="778"/>
      <c r="FD1985" s="778"/>
      <c r="FE1985" s="778"/>
      <c r="FF1985" s="778"/>
      <c r="FG1985" s="778"/>
      <c r="FH1985" s="778"/>
      <c r="FI1985" s="778"/>
      <c r="FJ1985" s="778"/>
      <c r="FK1985" s="778"/>
      <c r="FL1985" s="778"/>
      <c r="FM1985" s="778"/>
      <c r="FN1985" s="778"/>
      <c r="FO1985" s="778"/>
      <c r="FP1985" s="778"/>
      <c r="FQ1985" s="778"/>
      <c r="FR1985" s="778"/>
      <c r="FS1985" s="778"/>
      <c r="FT1985" s="778"/>
      <c r="FU1985" s="778"/>
      <c r="FV1985" s="778"/>
      <c r="FW1985" s="778"/>
      <c r="FX1985" s="778"/>
      <c r="FY1985" s="778"/>
      <c r="FZ1985" s="778"/>
      <c r="GA1985" s="778"/>
      <c r="GB1985" s="778"/>
      <c r="GC1985" s="778"/>
      <c r="GD1985" s="778"/>
      <c r="GE1985" s="778"/>
      <c r="GF1985" s="778"/>
      <c r="GG1985" s="778"/>
      <c r="GH1985" s="778"/>
      <c r="GI1985" s="778"/>
      <c r="GJ1985" s="778"/>
      <c r="GK1985" s="778"/>
      <c r="GL1985" s="778"/>
      <c r="GM1985" s="778"/>
      <c r="GN1985" s="778"/>
      <c r="GO1985" s="778"/>
      <c r="GP1985" s="778"/>
      <c r="GQ1985" s="778"/>
      <c r="GR1985" s="778"/>
      <c r="GS1985" s="778"/>
      <c r="GT1985" s="778"/>
      <c r="GU1985" s="778"/>
      <c r="GV1985" s="778"/>
      <c r="GW1985" s="778"/>
      <c r="GX1985" s="778"/>
      <c r="GY1985" s="778"/>
      <c r="GZ1985" s="778"/>
      <c r="HA1985" s="778"/>
      <c r="HB1985" s="778"/>
      <c r="HC1985" s="778"/>
      <c r="HD1985" s="778"/>
      <c r="HE1985" s="778"/>
      <c r="HF1985" s="778"/>
      <c r="HG1985" s="778"/>
      <c r="HH1985" s="778"/>
    </row>
    <row r="1986" spans="1:216" s="782" customFormat="1">
      <c r="A1986" s="779"/>
      <c r="B1986" s="780"/>
      <c r="C1986" s="780"/>
      <c r="D1986" s="780"/>
      <c r="E1986" s="780"/>
      <c r="F1986" s="780"/>
      <c r="G1986" s="780"/>
      <c r="H1986" s="780"/>
      <c r="I1986" s="780"/>
      <c r="J1986" s="780"/>
      <c r="K1986" s="780"/>
      <c r="L1986" s="780"/>
      <c r="M1986" s="780"/>
      <c r="N1986" s="780"/>
      <c r="O1986" s="780"/>
      <c r="P1986" s="780"/>
      <c r="Q1986" s="781"/>
      <c r="R1986" s="778"/>
      <c r="S1986" s="778"/>
      <c r="T1986" s="778"/>
      <c r="U1986" s="778"/>
      <c r="V1986" s="778"/>
      <c r="W1986" s="778"/>
      <c r="X1986" s="778"/>
      <c r="Y1986" s="778"/>
      <c r="Z1986" s="778"/>
      <c r="AA1986" s="778"/>
      <c r="AB1986" s="778"/>
      <c r="AC1986" s="778"/>
      <c r="AD1986" s="778"/>
      <c r="AE1986" s="778"/>
      <c r="AF1986" s="778"/>
      <c r="AG1986" s="778"/>
      <c r="AH1986" s="778"/>
      <c r="AI1986" s="778"/>
      <c r="AJ1986" s="778"/>
      <c r="AK1986" s="778"/>
      <c r="AL1986" s="778"/>
      <c r="AM1986" s="778"/>
      <c r="AN1986" s="778"/>
      <c r="AO1986" s="778"/>
      <c r="AP1986" s="778"/>
      <c r="AQ1986" s="778"/>
      <c r="AR1986" s="778"/>
      <c r="AS1986" s="778"/>
      <c r="AT1986" s="778"/>
      <c r="AU1986" s="778"/>
      <c r="AV1986" s="778"/>
      <c r="AW1986" s="778"/>
      <c r="AX1986" s="778"/>
      <c r="AY1986" s="778"/>
      <c r="AZ1986" s="778"/>
      <c r="BA1986" s="778"/>
      <c r="BB1986" s="778"/>
      <c r="BC1986" s="778"/>
      <c r="BD1986" s="778"/>
      <c r="BE1986" s="778"/>
      <c r="BF1986" s="778"/>
      <c r="BG1986" s="778"/>
      <c r="BH1986" s="778"/>
      <c r="BI1986" s="778"/>
      <c r="BJ1986" s="778"/>
      <c r="BK1986" s="778"/>
      <c r="BL1986" s="778"/>
      <c r="BM1986" s="778"/>
      <c r="BN1986" s="778"/>
      <c r="BO1986" s="778"/>
      <c r="BP1986" s="778"/>
      <c r="BQ1986" s="778"/>
      <c r="BR1986" s="778"/>
      <c r="BS1986" s="778"/>
      <c r="BT1986" s="778"/>
      <c r="BU1986" s="778"/>
      <c r="BV1986" s="778"/>
      <c r="BW1986" s="778"/>
      <c r="BX1986" s="778"/>
      <c r="BY1986" s="778"/>
      <c r="BZ1986" s="778"/>
      <c r="CA1986" s="778"/>
      <c r="CB1986" s="778"/>
      <c r="CC1986" s="778"/>
      <c r="CD1986" s="778"/>
      <c r="CE1986" s="778"/>
      <c r="CF1986" s="778"/>
      <c r="CG1986" s="778"/>
      <c r="CH1986" s="778"/>
      <c r="CI1986" s="778"/>
      <c r="CJ1986" s="778"/>
      <c r="CK1986" s="778"/>
      <c r="CL1986" s="778"/>
      <c r="CM1986" s="778"/>
      <c r="CN1986" s="778"/>
      <c r="CO1986" s="778"/>
      <c r="CP1986" s="778"/>
      <c r="CQ1986" s="778"/>
      <c r="CR1986" s="778"/>
      <c r="CS1986" s="778"/>
      <c r="CT1986" s="778"/>
      <c r="CU1986" s="778"/>
      <c r="CV1986" s="778"/>
      <c r="CW1986" s="778"/>
      <c r="CX1986" s="778"/>
      <c r="CY1986" s="778"/>
      <c r="CZ1986" s="778"/>
      <c r="DA1986" s="778"/>
      <c r="DB1986" s="778"/>
      <c r="DC1986" s="778"/>
      <c r="DD1986" s="778"/>
      <c r="DE1986" s="778"/>
      <c r="DF1986" s="778"/>
      <c r="DG1986" s="778"/>
      <c r="DH1986" s="778"/>
      <c r="DI1986" s="778"/>
      <c r="DJ1986" s="778"/>
      <c r="DK1986" s="778"/>
      <c r="DL1986" s="778"/>
      <c r="DM1986" s="778"/>
      <c r="DN1986" s="778"/>
      <c r="DO1986" s="778"/>
      <c r="DP1986" s="778"/>
      <c r="DQ1986" s="778"/>
      <c r="DR1986" s="778"/>
      <c r="DS1986" s="778"/>
      <c r="DT1986" s="778"/>
      <c r="DU1986" s="778"/>
      <c r="DV1986" s="778"/>
      <c r="DW1986" s="778"/>
      <c r="DX1986" s="778"/>
      <c r="DY1986" s="778"/>
      <c r="DZ1986" s="778"/>
      <c r="EA1986" s="778"/>
      <c r="EB1986" s="778"/>
      <c r="EC1986" s="778"/>
      <c r="ED1986" s="778"/>
      <c r="EE1986" s="778"/>
      <c r="EF1986" s="778"/>
      <c r="EG1986" s="778"/>
      <c r="EH1986" s="778"/>
      <c r="EI1986" s="778"/>
      <c r="EJ1986" s="778"/>
      <c r="EK1986" s="778"/>
      <c r="EL1986" s="778"/>
      <c r="EM1986" s="778"/>
      <c r="EN1986" s="778"/>
      <c r="EO1986" s="778"/>
      <c r="EP1986" s="778"/>
      <c r="EQ1986" s="778"/>
      <c r="ER1986" s="778"/>
      <c r="ES1986" s="778"/>
      <c r="ET1986" s="778"/>
      <c r="EU1986" s="778"/>
      <c r="EV1986" s="778"/>
      <c r="EW1986" s="778"/>
      <c r="EX1986" s="778"/>
      <c r="EY1986" s="778"/>
      <c r="EZ1986" s="778"/>
      <c r="FA1986" s="778"/>
      <c r="FB1986" s="778"/>
      <c r="FC1986" s="778"/>
      <c r="FD1986" s="778"/>
      <c r="FE1986" s="778"/>
      <c r="FF1986" s="778"/>
      <c r="FG1986" s="778"/>
      <c r="FH1986" s="778"/>
      <c r="FI1986" s="778"/>
      <c r="FJ1986" s="778"/>
      <c r="FK1986" s="778"/>
      <c r="FL1986" s="778"/>
      <c r="FM1986" s="778"/>
      <c r="FN1986" s="778"/>
      <c r="FO1986" s="778"/>
      <c r="FP1986" s="778"/>
      <c r="FQ1986" s="778"/>
      <c r="FR1986" s="778"/>
      <c r="FS1986" s="778"/>
      <c r="FT1986" s="778"/>
      <c r="FU1986" s="778"/>
      <c r="FV1986" s="778"/>
      <c r="FW1986" s="778"/>
      <c r="FX1986" s="778"/>
      <c r="FY1986" s="778"/>
      <c r="FZ1986" s="778"/>
      <c r="GA1986" s="778"/>
      <c r="GB1986" s="778"/>
      <c r="GC1986" s="778"/>
      <c r="GD1986" s="778"/>
      <c r="GE1986" s="778"/>
      <c r="GF1986" s="778"/>
      <c r="GG1986" s="778"/>
      <c r="GH1986" s="778"/>
      <c r="GI1986" s="778"/>
      <c r="GJ1986" s="778"/>
      <c r="GK1986" s="778"/>
      <c r="GL1986" s="778"/>
      <c r="GM1986" s="778"/>
      <c r="GN1986" s="778"/>
      <c r="GO1986" s="778"/>
      <c r="GP1986" s="778"/>
      <c r="GQ1986" s="778"/>
      <c r="GR1986" s="778"/>
      <c r="GS1986" s="778"/>
      <c r="GT1986" s="778"/>
      <c r="GU1986" s="778"/>
      <c r="GV1986" s="778"/>
      <c r="GW1986" s="778"/>
      <c r="GX1986" s="778"/>
      <c r="GY1986" s="778"/>
      <c r="GZ1986" s="778"/>
      <c r="HA1986" s="778"/>
      <c r="HB1986" s="778"/>
      <c r="HC1986" s="778"/>
      <c r="HD1986" s="778"/>
      <c r="HE1986" s="778"/>
      <c r="HF1986" s="778"/>
      <c r="HG1986" s="778"/>
      <c r="HH1986" s="778"/>
    </row>
    <row r="1987" spans="1:216" s="782" customFormat="1">
      <c r="A1987" s="779"/>
      <c r="B1987" s="780"/>
      <c r="C1987" s="780"/>
      <c r="D1987" s="780"/>
      <c r="E1987" s="780"/>
      <c r="F1987" s="780"/>
      <c r="G1987" s="780"/>
      <c r="H1987" s="780"/>
      <c r="I1987" s="780"/>
      <c r="J1987" s="780"/>
      <c r="K1987" s="780"/>
      <c r="L1987" s="780"/>
      <c r="M1987" s="780"/>
      <c r="N1987" s="780"/>
      <c r="O1987" s="780"/>
      <c r="P1987" s="780"/>
      <c r="Q1987" s="781"/>
      <c r="R1987" s="778"/>
      <c r="S1987" s="778"/>
      <c r="T1987" s="778"/>
      <c r="U1987" s="778"/>
      <c r="V1987" s="778"/>
      <c r="W1987" s="778"/>
      <c r="X1987" s="778"/>
      <c r="Y1987" s="778"/>
      <c r="Z1987" s="778"/>
      <c r="AA1987" s="778"/>
      <c r="AB1987" s="778"/>
      <c r="AC1987" s="778"/>
      <c r="AD1987" s="778"/>
      <c r="AE1987" s="778"/>
      <c r="AF1987" s="778"/>
      <c r="AG1987" s="778"/>
      <c r="AH1987" s="778"/>
      <c r="AI1987" s="778"/>
      <c r="AJ1987" s="778"/>
      <c r="AK1987" s="778"/>
      <c r="AL1987" s="778"/>
      <c r="AM1987" s="778"/>
      <c r="AN1987" s="778"/>
      <c r="AO1987" s="778"/>
      <c r="AP1987" s="778"/>
      <c r="AQ1987" s="778"/>
      <c r="AR1987" s="778"/>
      <c r="AS1987" s="778"/>
      <c r="AT1987" s="778"/>
      <c r="AU1987" s="778"/>
      <c r="AV1987" s="778"/>
      <c r="AW1987" s="778"/>
      <c r="AX1987" s="778"/>
      <c r="AY1987" s="778"/>
      <c r="AZ1987" s="778"/>
      <c r="BA1987" s="778"/>
      <c r="BB1987" s="778"/>
      <c r="BC1987" s="778"/>
      <c r="BD1987" s="778"/>
      <c r="BE1987" s="778"/>
      <c r="BF1987" s="778"/>
      <c r="BG1987" s="778"/>
      <c r="BH1987" s="778"/>
      <c r="BI1987" s="778"/>
      <c r="BJ1987" s="778"/>
      <c r="BK1987" s="778"/>
      <c r="BL1987" s="778"/>
      <c r="BM1987" s="778"/>
      <c r="BN1987" s="778"/>
      <c r="BO1987" s="778"/>
      <c r="BP1987" s="778"/>
      <c r="BQ1987" s="778"/>
      <c r="BR1987" s="778"/>
      <c r="BS1987" s="778"/>
      <c r="BT1987" s="778"/>
      <c r="BU1987" s="778"/>
      <c r="BV1987" s="778"/>
      <c r="BW1987" s="778"/>
      <c r="BX1987" s="778"/>
      <c r="BY1987" s="778"/>
      <c r="BZ1987" s="778"/>
      <c r="CA1987" s="778"/>
      <c r="CB1987" s="778"/>
      <c r="CC1987" s="778"/>
      <c r="CD1987" s="778"/>
      <c r="CE1987" s="778"/>
      <c r="CF1987" s="778"/>
      <c r="CG1987" s="778"/>
      <c r="CH1987" s="778"/>
      <c r="CI1987" s="778"/>
      <c r="CJ1987" s="778"/>
      <c r="CK1987" s="778"/>
      <c r="CL1987" s="778"/>
      <c r="CM1987" s="778"/>
      <c r="CN1987" s="778"/>
      <c r="CO1987" s="778"/>
      <c r="CP1987" s="778"/>
      <c r="CQ1987" s="778"/>
      <c r="CR1987" s="778"/>
      <c r="CS1987" s="778"/>
      <c r="CT1987" s="778"/>
      <c r="CU1987" s="778"/>
      <c r="CV1987" s="778"/>
      <c r="CW1987" s="778"/>
      <c r="CX1987" s="778"/>
      <c r="CY1987" s="778"/>
      <c r="CZ1987" s="778"/>
      <c r="DA1987" s="778"/>
      <c r="DB1987" s="778"/>
      <c r="DC1987" s="778"/>
      <c r="DD1987" s="778"/>
      <c r="DE1987" s="778"/>
      <c r="DF1987" s="778"/>
      <c r="DG1987" s="778"/>
      <c r="DH1987" s="778"/>
      <c r="DI1987" s="778"/>
      <c r="DJ1987" s="778"/>
      <c r="DK1987" s="778"/>
      <c r="DL1987" s="778"/>
      <c r="DM1987" s="778"/>
      <c r="DN1987" s="778"/>
      <c r="DO1987" s="778"/>
      <c r="DP1987" s="778"/>
      <c r="DQ1987" s="778"/>
      <c r="DR1987" s="778"/>
      <c r="DS1987" s="778"/>
      <c r="DT1987" s="778"/>
      <c r="DU1987" s="778"/>
      <c r="DV1987" s="778"/>
      <c r="DW1987" s="778"/>
      <c r="DX1987" s="778"/>
      <c r="DY1987" s="778"/>
      <c r="DZ1987" s="778"/>
      <c r="EA1987" s="778"/>
      <c r="EB1987" s="778"/>
      <c r="EC1987" s="778"/>
      <c r="ED1987" s="778"/>
      <c r="EE1987" s="778"/>
      <c r="EF1987" s="778"/>
      <c r="EG1987" s="778"/>
      <c r="EH1987" s="778"/>
      <c r="EI1987" s="778"/>
      <c r="EJ1987" s="778"/>
      <c r="EK1987" s="778"/>
      <c r="EL1987" s="778"/>
      <c r="EM1987" s="778"/>
      <c r="EN1987" s="778"/>
      <c r="EO1987" s="778"/>
      <c r="EP1987" s="778"/>
      <c r="EQ1987" s="778"/>
      <c r="ER1987" s="778"/>
      <c r="ES1987" s="778"/>
      <c r="ET1987" s="778"/>
      <c r="EU1987" s="778"/>
      <c r="EV1987" s="778"/>
      <c r="EW1987" s="778"/>
      <c r="EX1987" s="778"/>
      <c r="EY1987" s="778"/>
      <c r="EZ1987" s="778"/>
      <c r="FA1987" s="778"/>
      <c r="FB1987" s="778"/>
      <c r="FC1987" s="778"/>
      <c r="FD1987" s="778"/>
      <c r="FE1987" s="778"/>
      <c r="FF1987" s="778"/>
      <c r="FG1987" s="778"/>
      <c r="FH1987" s="778"/>
      <c r="FI1987" s="778"/>
      <c r="FJ1987" s="778"/>
      <c r="FK1987" s="778"/>
      <c r="FL1987" s="778"/>
      <c r="FM1987" s="778"/>
      <c r="FN1987" s="778"/>
      <c r="FO1987" s="778"/>
      <c r="FP1987" s="778"/>
      <c r="FQ1987" s="778"/>
      <c r="FR1987" s="778"/>
      <c r="FS1987" s="778"/>
      <c r="FT1987" s="778"/>
      <c r="FU1987" s="778"/>
      <c r="FV1987" s="778"/>
      <c r="FW1987" s="778"/>
      <c r="FX1987" s="778"/>
      <c r="FY1987" s="778"/>
      <c r="FZ1987" s="778"/>
      <c r="GA1987" s="778"/>
      <c r="GB1987" s="778"/>
      <c r="GC1987" s="778"/>
      <c r="GD1987" s="778"/>
      <c r="GE1987" s="778"/>
      <c r="GF1987" s="778"/>
      <c r="GG1987" s="778"/>
      <c r="GH1987" s="778"/>
      <c r="GI1987" s="778"/>
      <c r="GJ1987" s="778"/>
      <c r="GK1987" s="778"/>
      <c r="GL1987" s="778"/>
      <c r="GM1987" s="778"/>
      <c r="GN1987" s="778"/>
      <c r="GO1987" s="778"/>
      <c r="GP1987" s="778"/>
      <c r="GQ1987" s="778"/>
      <c r="GR1987" s="778"/>
      <c r="GS1987" s="778"/>
      <c r="GT1987" s="778"/>
      <c r="GU1987" s="778"/>
      <c r="GV1987" s="778"/>
      <c r="GW1987" s="778"/>
      <c r="GX1987" s="778"/>
      <c r="GY1987" s="778"/>
      <c r="GZ1987" s="778"/>
      <c r="HA1987" s="778"/>
      <c r="HB1987" s="778"/>
      <c r="HC1987" s="778"/>
      <c r="HD1987" s="778"/>
      <c r="HE1987" s="778"/>
      <c r="HF1987" s="778"/>
      <c r="HG1987" s="778"/>
      <c r="HH1987" s="778"/>
    </row>
    <row r="1988" spans="1:216" s="782" customFormat="1">
      <c r="A1988" s="779"/>
      <c r="B1988" s="780"/>
      <c r="C1988" s="780"/>
      <c r="D1988" s="780"/>
      <c r="E1988" s="780"/>
      <c r="F1988" s="780"/>
      <c r="G1988" s="780"/>
      <c r="H1988" s="780"/>
      <c r="I1988" s="780"/>
      <c r="J1988" s="780"/>
      <c r="K1988" s="780"/>
      <c r="L1988" s="780"/>
      <c r="M1988" s="780"/>
      <c r="N1988" s="780"/>
      <c r="O1988" s="780"/>
      <c r="P1988" s="780"/>
      <c r="Q1988" s="781"/>
      <c r="R1988" s="778"/>
      <c r="S1988" s="778"/>
      <c r="T1988" s="778"/>
      <c r="U1988" s="778"/>
      <c r="V1988" s="778"/>
      <c r="W1988" s="778"/>
      <c r="X1988" s="778"/>
      <c r="Y1988" s="778"/>
      <c r="Z1988" s="778"/>
      <c r="AA1988" s="778"/>
      <c r="AB1988" s="778"/>
      <c r="AC1988" s="778"/>
      <c r="AD1988" s="778"/>
      <c r="AE1988" s="778"/>
      <c r="AF1988" s="778"/>
      <c r="AG1988" s="778"/>
      <c r="AH1988" s="778"/>
      <c r="AI1988" s="778"/>
      <c r="AJ1988" s="778"/>
      <c r="AK1988" s="778"/>
      <c r="AL1988" s="778"/>
      <c r="AM1988" s="778"/>
      <c r="AN1988" s="778"/>
      <c r="AO1988" s="778"/>
      <c r="AP1988" s="778"/>
      <c r="AQ1988" s="778"/>
      <c r="AR1988" s="778"/>
      <c r="AS1988" s="778"/>
      <c r="AT1988" s="778"/>
      <c r="AU1988" s="778"/>
      <c r="AV1988" s="778"/>
      <c r="AW1988" s="778"/>
      <c r="AX1988" s="778"/>
      <c r="AY1988" s="778"/>
      <c r="AZ1988" s="778"/>
      <c r="BA1988" s="778"/>
      <c r="BB1988" s="778"/>
      <c r="BC1988" s="778"/>
      <c r="BD1988" s="778"/>
      <c r="BE1988" s="778"/>
      <c r="BF1988" s="778"/>
      <c r="BG1988" s="778"/>
      <c r="BH1988" s="778"/>
      <c r="BI1988" s="778"/>
      <c r="BJ1988" s="778"/>
      <c r="BK1988" s="778"/>
      <c r="BL1988" s="778"/>
      <c r="BM1988" s="778"/>
      <c r="BN1988" s="778"/>
      <c r="BO1988" s="778"/>
      <c r="BP1988" s="778"/>
      <c r="BQ1988" s="778"/>
      <c r="BR1988" s="778"/>
      <c r="BS1988" s="778"/>
      <c r="BT1988" s="778"/>
      <c r="BU1988" s="778"/>
      <c r="BV1988" s="778"/>
      <c r="BW1988" s="778"/>
      <c r="BX1988" s="778"/>
      <c r="BY1988" s="778"/>
      <c r="BZ1988" s="778"/>
      <c r="CA1988" s="778"/>
      <c r="CB1988" s="778"/>
      <c r="CC1988" s="778"/>
      <c r="CD1988" s="778"/>
      <c r="CE1988" s="778"/>
      <c r="CF1988" s="778"/>
      <c r="CG1988" s="778"/>
      <c r="CH1988" s="778"/>
      <c r="CI1988" s="778"/>
      <c r="CJ1988" s="778"/>
      <c r="CK1988" s="778"/>
      <c r="CL1988" s="778"/>
      <c r="CM1988" s="778"/>
      <c r="CN1988" s="778"/>
      <c r="CO1988" s="778"/>
      <c r="CP1988" s="778"/>
      <c r="CQ1988" s="778"/>
      <c r="CR1988" s="778"/>
      <c r="CS1988" s="778"/>
      <c r="CT1988" s="778"/>
      <c r="CU1988" s="778"/>
      <c r="CV1988" s="778"/>
      <c r="CW1988" s="778"/>
      <c r="CX1988" s="778"/>
      <c r="CY1988" s="778"/>
      <c r="CZ1988" s="778"/>
      <c r="DA1988" s="778"/>
      <c r="DB1988" s="778"/>
      <c r="DC1988" s="778"/>
      <c r="DD1988" s="778"/>
      <c r="DE1988" s="778"/>
      <c r="DF1988" s="778"/>
      <c r="DG1988" s="778"/>
      <c r="DH1988" s="778"/>
      <c r="DI1988" s="778"/>
      <c r="DJ1988" s="778"/>
      <c r="DK1988" s="778"/>
      <c r="DL1988" s="778"/>
      <c r="DM1988" s="778"/>
      <c r="DN1988" s="778"/>
      <c r="DO1988" s="778"/>
      <c r="DP1988" s="778"/>
      <c r="DQ1988" s="778"/>
      <c r="DR1988" s="778"/>
      <c r="DS1988" s="778"/>
      <c r="DT1988" s="778"/>
      <c r="DU1988" s="778"/>
      <c r="DV1988" s="778"/>
      <c r="DW1988" s="778"/>
      <c r="DX1988" s="778"/>
      <c r="DY1988" s="778"/>
      <c r="DZ1988" s="778"/>
      <c r="EA1988" s="778"/>
      <c r="EB1988" s="778"/>
      <c r="EC1988" s="778"/>
      <c r="ED1988" s="778"/>
      <c r="EE1988" s="778"/>
      <c r="EF1988" s="778"/>
      <c r="EG1988" s="778"/>
      <c r="EH1988" s="778"/>
      <c r="EI1988" s="778"/>
      <c r="EJ1988" s="778"/>
      <c r="EK1988" s="778"/>
      <c r="EL1988" s="778"/>
      <c r="EM1988" s="778"/>
      <c r="EN1988" s="778"/>
      <c r="EO1988" s="778"/>
      <c r="EP1988" s="778"/>
      <c r="EQ1988" s="778"/>
      <c r="ER1988" s="778"/>
      <c r="ES1988" s="778"/>
      <c r="ET1988" s="778"/>
      <c r="EU1988" s="778"/>
      <c r="EV1988" s="778"/>
      <c r="EW1988" s="778"/>
      <c r="EX1988" s="778"/>
      <c r="EY1988" s="778"/>
      <c r="EZ1988" s="778"/>
      <c r="FA1988" s="778"/>
      <c r="FB1988" s="778"/>
      <c r="FC1988" s="778"/>
      <c r="FD1988" s="778"/>
      <c r="FE1988" s="778"/>
      <c r="FF1988" s="778"/>
      <c r="FG1988" s="778"/>
      <c r="FH1988" s="778"/>
      <c r="FI1988" s="778"/>
      <c r="FJ1988" s="778"/>
      <c r="FK1988" s="778"/>
      <c r="FL1988" s="778"/>
      <c r="FM1988" s="778"/>
      <c r="FN1988" s="778"/>
      <c r="FO1988" s="778"/>
      <c r="FP1988" s="778"/>
      <c r="FQ1988" s="778"/>
      <c r="FR1988" s="778"/>
      <c r="FS1988" s="778"/>
      <c r="FT1988" s="778"/>
      <c r="FU1988" s="778"/>
      <c r="FV1988" s="778"/>
      <c r="FW1988" s="778"/>
      <c r="FX1988" s="778"/>
      <c r="FY1988" s="778"/>
      <c r="FZ1988" s="778"/>
      <c r="GA1988" s="778"/>
      <c r="GB1988" s="778"/>
      <c r="GC1988" s="778"/>
      <c r="GD1988" s="778"/>
      <c r="GE1988" s="778"/>
      <c r="GF1988" s="778"/>
      <c r="GG1988" s="778"/>
      <c r="GH1988" s="778"/>
      <c r="GI1988" s="778"/>
      <c r="GJ1988" s="778"/>
      <c r="GK1988" s="778"/>
      <c r="GL1988" s="778"/>
      <c r="GM1988" s="778"/>
      <c r="GN1988" s="778"/>
      <c r="GO1988" s="778"/>
      <c r="GP1988" s="778"/>
      <c r="GQ1988" s="778"/>
      <c r="GR1988" s="778"/>
      <c r="GS1988" s="778"/>
      <c r="GT1988" s="778"/>
      <c r="GU1988" s="778"/>
      <c r="GV1988" s="778"/>
      <c r="GW1988" s="778"/>
      <c r="GX1988" s="778"/>
      <c r="GY1988" s="778"/>
      <c r="GZ1988" s="778"/>
      <c r="HA1988" s="778"/>
      <c r="HB1988" s="778"/>
      <c r="HC1988" s="778"/>
      <c r="HD1988" s="778"/>
      <c r="HE1988" s="778"/>
      <c r="HF1988" s="778"/>
      <c r="HG1988" s="778"/>
      <c r="HH1988" s="778"/>
    </row>
    <row r="1989" spans="1:216" s="782" customFormat="1">
      <c r="A1989" s="779"/>
      <c r="B1989" s="780"/>
      <c r="C1989" s="780"/>
      <c r="D1989" s="780"/>
      <c r="E1989" s="780"/>
      <c r="F1989" s="780"/>
      <c r="G1989" s="780"/>
      <c r="H1989" s="780"/>
      <c r="I1989" s="780"/>
      <c r="J1989" s="780"/>
      <c r="K1989" s="780"/>
      <c r="L1989" s="780"/>
      <c r="M1989" s="780"/>
      <c r="N1989" s="780"/>
      <c r="O1989" s="780"/>
      <c r="P1989" s="780"/>
      <c r="Q1989" s="781"/>
      <c r="R1989" s="778"/>
      <c r="S1989" s="778"/>
      <c r="T1989" s="778"/>
      <c r="U1989" s="778"/>
      <c r="V1989" s="778"/>
      <c r="W1989" s="778"/>
      <c r="X1989" s="778"/>
      <c r="Y1989" s="778"/>
      <c r="Z1989" s="778"/>
      <c r="AA1989" s="778"/>
      <c r="AB1989" s="778"/>
      <c r="AC1989" s="778"/>
      <c r="AD1989" s="778"/>
      <c r="AE1989" s="778"/>
      <c r="AF1989" s="778"/>
      <c r="AG1989" s="778"/>
      <c r="AH1989" s="778"/>
      <c r="AI1989" s="778"/>
      <c r="AJ1989" s="778"/>
      <c r="AK1989" s="778"/>
      <c r="AL1989" s="778"/>
      <c r="AM1989" s="778"/>
      <c r="AN1989" s="778"/>
      <c r="AO1989" s="778"/>
      <c r="AP1989" s="778"/>
      <c r="AQ1989" s="778"/>
      <c r="AR1989" s="778"/>
      <c r="AS1989" s="778"/>
      <c r="AT1989" s="778"/>
      <c r="AU1989" s="778"/>
      <c r="AV1989" s="778"/>
      <c r="AW1989" s="778"/>
      <c r="AX1989" s="778"/>
      <c r="AY1989" s="778"/>
      <c r="AZ1989" s="778"/>
      <c r="BA1989" s="778"/>
      <c r="BB1989" s="778"/>
      <c r="BC1989" s="778"/>
      <c r="BD1989" s="778"/>
      <c r="BE1989" s="778"/>
      <c r="BF1989" s="778"/>
      <c r="BG1989" s="778"/>
      <c r="BH1989" s="778"/>
      <c r="BI1989" s="778"/>
      <c r="BJ1989" s="778"/>
      <c r="BK1989" s="778"/>
      <c r="BL1989" s="778"/>
      <c r="BM1989" s="778"/>
      <c r="BN1989" s="778"/>
      <c r="BO1989" s="778"/>
      <c r="BP1989" s="778"/>
      <c r="BQ1989" s="778"/>
      <c r="BR1989" s="778"/>
      <c r="BS1989" s="778"/>
      <c r="BT1989" s="778"/>
      <c r="BU1989" s="778"/>
      <c r="BV1989" s="778"/>
      <c r="BW1989" s="778"/>
      <c r="BX1989" s="778"/>
      <c r="BY1989" s="778"/>
      <c r="BZ1989" s="778"/>
      <c r="CA1989" s="778"/>
      <c r="CB1989" s="778"/>
      <c r="CC1989" s="778"/>
      <c r="CD1989" s="778"/>
      <c r="CE1989" s="778"/>
      <c r="CF1989" s="778"/>
      <c r="CG1989" s="778"/>
      <c r="CH1989" s="778"/>
      <c r="CI1989" s="778"/>
      <c r="CJ1989" s="778"/>
      <c r="CK1989" s="778"/>
      <c r="CL1989" s="778"/>
      <c r="CM1989" s="778"/>
      <c r="CN1989" s="778"/>
      <c r="CO1989" s="778"/>
      <c r="CP1989" s="778"/>
      <c r="CQ1989" s="778"/>
      <c r="CR1989" s="778"/>
      <c r="CS1989" s="778"/>
      <c r="CT1989" s="778"/>
      <c r="CU1989" s="778"/>
      <c r="CV1989" s="778"/>
      <c r="CW1989" s="778"/>
      <c r="CX1989" s="778"/>
      <c r="CY1989" s="778"/>
      <c r="CZ1989" s="778"/>
      <c r="DA1989" s="778"/>
      <c r="DB1989" s="778"/>
      <c r="DC1989" s="778"/>
      <c r="DD1989" s="778"/>
      <c r="DE1989" s="778"/>
      <c r="DF1989" s="778"/>
      <c r="DG1989" s="778"/>
      <c r="DH1989" s="778"/>
      <c r="DI1989" s="778"/>
      <c r="DJ1989" s="778"/>
      <c r="DK1989" s="778"/>
      <c r="DL1989" s="778"/>
      <c r="DM1989" s="778"/>
      <c r="DN1989" s="778"/>
      <c r="DO1989" s="778"/>
      <c r="DP1989" s="778"/>
      <c r="DQ1989" s="778"/>
      <c r="DR1989" s="778"/>
      <c r="DS1989" s="778"/>
      <c r="DT1989" s="778"/>
      <c r="DU1989" s="778"/>
      <c r="DV1989" s="778"/>
      <c r="DW1989" s="778"/>
      <c r="DX1989" s="778"/>
      <c r="DY1989" s="778"/>
      <c r="DZ1989" s="778"/>
      <c r="EA1989" s="778"/>
      <c r="EB1989" s="778"/>
      <c r="EC1989" s="778"/>
      <c r="ED1989" s="778"/>
      <c r="EE1989" s="778"/>
      <c r="EF1989" s="778"/>
      <c r="EG1989" s="778"/>
      <c r="EH1989" s="778"/>
      <c r="EI1989" s="778"/>
      <c r="EJ1989" s="778"/>
      <c r="EK1989" s="778"/>
      <c r="EL1989" s="778"/>
      <c r="EM1989" s="778"/>
      <c r="EN1989" s="778"/>
      <c r="EO1989" s="778"/>
      <c r="EP1989" s="778"/>
      <c r="EQ1989" s="778"/>
      <c r="ER1989" s="778"/>
      <c r="ES1989" s="778"/>
      <c r="ET1989" s="778"/>
      <c r="EU1989" s="778"/>
      <c r="EV1989" s="778"/>
      <c r="EW1989" s="778"/>
      <c r="EX1989" s="778"/>
      <c r="EY1989" s="778"/>
      <c r="EZ1989" s="778"/>
      <c r="FA1989" s="778"/>
      <c r="FB1989" s="778"/>
      <c r="FC1989" s="778"/>
      <c r="FD1989" s="778"/>
      <c r="FE1989" s="778"/>
      <c r="FF1989" s="778"/>
      <c r="FG1989" s="778"/>
      <c r="FH1989" s="778"/>
      <c r="FI1989" s="778"/>
      <c r="FJ1989" s="778"/>
      <c r="FK1989" s="778"/>
      <c r="FL1989" s="778"/>
      <c r="FM1989" s="778"/>
      <c r="FN1989" s="778"/>
      <c r="FO1989" s="778"/>
      <c r="FP1989" s="778"/>
      <c r="FQ1989" s="778"/>
      <c r="FR1989" s="778"/>
      <c r="FS1989" s="778"/>
      <c r="FT1989" s="778"/>
      <c r="FU1989" s="778"/>
      <c r="FV1989" s="778"/>
      <c r="FW1989" s="778"/>
      <c r="FX1989" s="778"/>
      <c r="FY1989" s="778"/>
      <c r="FZ1989" s="778"/>
      <c r="GA1989" s="778"/>
      <c r="GB1989" s="778"/>
      <c r="GC1989" s="778"/>
      <c r="GD1989" s="778"/>
      <c r="GE1989" s="778"/>
      <c r="GF1989" s="778"/>
      <c r="GG1989" s="778"/>
      <c r="GH1989" s="778"/>
      <c r="GI1989" s="778"/>
      <c r="GJ1989" s="778"/>
      <c r="GK1989" s="778"/>
      <c r="GL1989" s="778"/>
      <c r="GM1989" s="778"/>
      <c r="GN1989" s="778"/>
      <c r="GO1989" s="778"/>
      <c r="GP1989" s="778"/>
      <c r="GQ1989" s="778"/>
      <c r="GR1989" s="778"/>
      <c r="GS1989" s="778"/>
      <c r="GT1989" s="778"/>
      <c r="GU1989" s="778"/>
      <c r="GV1989" s="778"/>
      <c r="GW1989" s="778"/>
      <c r="GX1989" s="778"/>
      <c r="GY1989" s="778"/>
      <c r="GZ1989" s="778"/>
      <c r="HA1989" s="778"/>
      <c r="HB1989" s="778"/>
      <c r="HC1989" s="778"/>
      <c r="HD1989" s="778"/>
      <c r="HE1989" s="778"/>
      <c r="HF1989" s="778"/>
      <c r="HG1989" s="778"/>
      <c r="HH1989" s="778"/>
    </row>
    <row r="1990" spans="1:216" s="782" customFormat="1">
      <c r="A1990" s="779"/>
      <c r="B1990" s="780"/>
      <c r="C1990" s="780"/>
      <c r="D1990" s="780"/>
      <c r="E1990" s="780"/>
      <c r="F1990" s="780"/>
      <c r="G1990" s="780"/>
      <c r="H1990" s="780"/>
      <c r="I1990" s="780"/>
      <c r="J1990" s="780"/>
      <c r="K1990" s="780"/>
      <c r="L1990" s="780"/>
      <c r="M1990" s="780"/>
      <c r="N1990" s="780"/>
      <c r="O1990" s="780"/>
      <c r="P1990" s="780"/>
      <c r="Q1990" s="781"/>
      <c r="R1990" s="778"/>
      <c r="S1990" s="778"/>
      <c r="T1990" s="778"/>
      <c r="U1990" s="778"/>
      <c r="V1990" s="778"/>
      <c r="W1990" s="778"/>
      <c r="X1990" s="778"/>
      <c r="Y1990" s="778"/>
      <c r="Z1990" s="778"/>
      <c r="AA1990" s="778"/>
      <c r="AB1990" s="778"/>
      <c r="AC1990" s="778"/>
      <c r="AD1990" s="778"/>
      <c r="AE1990" s="778"/>
      <c r="AF1990" s="778"/>
      <c r="AG1990" s="778"/>
      <c r="AH1990" s="778"/>
      <c r="AI1990" s="778"/>
      <c r="AJ1990" s="778"/>
      <c r="AK1990" s="778"/>
      <c r="AL1990" s="778"/>
      <c r="AM1990" s="778"/>
      <c r="AN1990" s="778"/>
      <c r="AO1990" s="778"/>
      <c r="AP1990" s="778"/>
      <c r="AQ1990" s="778"/>
      <c r="AR1990" s="778"/>
      <c r="AS1990" s="778"/>
      <c r="AT1990" s="778"/>
      <c r="AU1990" s="778"/>
      <c r="AV1990" s="778"/>
      <c r="AW1990" s="778"/>
      <c r="AX1990" s="778"/>
      <c r="AY1990" s="778"/>
      <c r="AZ1990" s="778"/>
      <c r="BA1990" s="778"/>
      <c r="BB1990" s="778"/>
      <c r="BC1990" s="778"/>
      <c r="BD1990" s="778"/>
      <c r="BE1990" s="778"/>
      <c r="BF1990" s="778"/>
      <c r="BG1990" s="778"/>
      <c r="BH1990" s="778"/>
      <c r="BI1990" s="778"/>
      <c r="BJ1990" s="778"/>
      <c r="BK1990" s="778"/>
      <c r="BL1990" s="778"/>
      <c r="BM1990" s="778"/>
      <c r="BN1990" s="778"/>
      <c r="BO1990" s="778"/>
      <c r="BP1990" s="778"/>
      <c r="BQ1990" s="778"/>
      <c r="BR1990" s="778"/>
      <c r="BS1990" s="778"/>
      <c r="BT1990" s="778"/>
      <c r="BU1990" s="778"/>
      <c r="BV1990" s="778"/>
      <c r="BW1990" s="778"/>
      <c r="BX1990" s="778"/>
      <c r="BY1990" s="778"/>
      <c r="BZ1990" s="778"/>
      <c r="CA1990" s="778"/>
      <c r="CB1990" s="778"/>
      <c r="CC1990" s="778"/>
      <c r="CD1990" s="778"/>
      <c r="CE1990" s="778"/>
      <c r="CF1990" s="778"/>
      <c r="CG1990" s="778"/>
      <c r="CH1990" s="778"/>
      <c r="CI1990" s="778"/>
      <c r="CJ1990" s="778"/>
      <c r="CK1990" s="778"/>
      <c r="CL1990" s="778"/>
      <c r="CM1990" s="778"/>
      <c r="CN1990" s="778"/>
      <c r="CO1990" s="778"/>
      <c r="CP1990" s="778"/>
      <c r="CQ1990" s="778"/>
      <c r="CR1990" s="778"/>
      <c r="CS1990" s="778"/>
      <c r="CT1990" s="778"/>
      <c r="CU1990" s="778"/>
      <c r="CV1990" s="778"/>
      <c r="CW1990" s="778"/>
      <c r="CX1990" s="778"/>
      <c r="CY1990" s="778"/>
      <c r="CZ1990" s="778"/>
      <c r="DA1990" s="778"/>
      <c r="DB1990" s="778"/>
      <c r="DC1990" s="778"/>
      <c r="DD1990" s="778"/>
      <c r="DE1990" s="778"/>
      <c r="DF1990" s="778"/>
      <c r="DG1990" s="778"/>
      <c r="DH1990" s="778"/>
      <c r="DI1990" s="778"/>
      <c r="DJ1990" s="778"/>
      <c r="DK1990" s="778"/>
      <c r="DL1990" s="778"/>
      <c r="DM1990" s="778"/>
      <c r="DN1990" s="778"/>
      <c r="DO1990" s="778"/>
      <c r="DP1990" s="778"/>
      <c r="DQ1990" s="778"/>
      <c r="DR1990" s="778"/>
      <c r="DS1990" s="778"/>
      <c r="DT1990" s="778"/>
      <c r="DU1990" s="778"/>
      <c r="DV1990" s="778"/>
      <c r="DW1990" s="778"/>
      <c r="DX1990" s="778"/>
      <c r="DY1990" s="778"/>
      <c r="DZ1990" s="778"/>
      <c r="EA1990" s="778"/>
      <c r="EB1990" s="778"/>
      <c r="EC1990" s="778"/>
      <c r="ED1990" s="778"/>
      <c r="EE1990" s="778"/>
      <c r="EF1990" s="778"/>
      <c r="EG1990" s="778"/>
      <c r="EH1990" s="778"/>
      <c r="EI1990" s="778"/>
      <c r="EJ1990" s="778"/>
      <c r="EK1990" s="778"/>
      <c r="EL1990" s="778"/>
      <c r="EM1990" s="778"/>
      <c r="EN1990" s="778"/>
      <c r="EO1990" s="778"/>
      <c r="EP1990" s="778"/>
      <c r="EQ1990" s="778"/>
      <c r="ER1990" s="778"/>
      <c r="ES1990" s="778"/>
      <c r="ET1990" s="778"/>
      <c r="EU1990" s="778"/>
      <c r="EV1990" s="778"/>
      <c r="EW1990" s="778"/>
      <c r="EX1990" s="778"/>
      <c r="EY1990" s="778"/>
      <c r="EZ1990" s="778"/>
      <c r="FA1990" s="778"/>
      <c r="FB1990" s="778"/>
      <c r="FC1990" s="778"/>
      <c r="FD1990" s="778"/>
      <c r="FE1990" s="778"/>
      <c r="FF1990" s="778"/>
      <c r="FG1990" s="778"/>
      <c r="FH1990" s="778"/>
      <c r="FI1990" s="778"/>
      <c r="FJ1990" s="778"/>
      <c r="FK1990" s="778"/>
      <c r="FL1990" s="778"/>
      <c r="FM1990" s="778"/>
      <c r="FN1990" s="778"/>
      <c r="FO1990" s="778"/>
      <c r="FP1990" s="778"/>
      <c r="FQ1990" s="778"/>
      <c r="FR1990" s="778"/>
      <c r="FS1990" s="778"/>
      <c r="FT1990" s="778"/>
      <c r="FU1990" s="778"/>
      <c r="FV1990" s="778"/>
      <c r="FW1990" s="778"/>
      <c r="FX1990" s="778"/>
      <c r="FY1990" s="778"/>
      <c r="FZ1990" s="778"/>
      <c r="GA1990" s="778"/>
      <c r="GB1990" s="778"/>
      <c r="GC1990" s="778"/>
      <c r="GD1990" s="778"/>
      <c r="GE1990" s="778"/>
      <c r="GF1990" s="778"/>
      <c r="GG1990" s="778"/>
      <c r="GH1990" s="778"/>
      <c r="GI1990" s="778"/>
      <c r="GJ1990" s="778"/>
      <c r="GK1990" s="778"/>
      <c r="GL1990" s="778"/>
      <c r="GM1990" s="778"/>
      <c r="GN1990" s="778"/>
      <c r="GO1990" s="778"/>
      <c r="GP1990" s="778"/>
      <c r="GQ1990" s="778"/>
      <c r="GR1990" s="778"/>
      <c r="GS1990" s="778"/>
      <c r="GT1990" s="778"/>
      <c r="GU1990" s="778"/>
      <c r="GV1990" s="778"/>
      <c r="GW1990" s="778"/>
      <c r="GX1990" s="778"/>
      <c r="GY1990" s="778"/>
      <c r="GZ1990" s="778"/>
      <c r="HA1990" s="778"/>
      <c r="HB1990" s="778"/>
      <c r="HC1990" s="778"/>
      <c r="HD1990" s="778"/>
      <c r="HE1990" s="778"/>
      <c r="HF1990" s="778"/>
      <c r="HG1990" s="778"/>
      <c r="HH1990" s="778"/>
    </row>
    <row r="1991" spans="1:216" s="782" customFormat="1">
      <c r="A1991" s="779"/>
      <c r="B1991" s="780"/>
      <c r="C1991" s="780"/>
      <c r="D1991" s="780"/>
      <c r="E1991" s="780"/>
      <c r="F1991" s="780"/>
      <c r="G1991" s="780"/>
      <c r="H1991" s="780"/>
      <c r="I1991" s="780"/>
      <c r="J1991" s="780"/>
      <c r="K1991" s="780"/>
      <c r="L1991" s="780"/>
      <c r="M1991" s="780"/>
      <c r="N1991" s="780"/>
      <c r="O1991" s="780"/>
      <c r="P1991" s="780"/>
      <c r="Q1991" s="781"/>
      <c r="R1991" s="778"/>
      <c r="S1991" s="778"/>
      <c r="T1991" s="778"/>
      <c r="U1991" s="778"/>
      <c r="V1991" s="778"/>
      <c r="W1991" s="778"/>
      <c r="X1991" s="778"/>
      <c r="Y1991" s="778"/>
      <c r="Z1991" s="778"/>
      <c r="AA1991" s="778"/>
      <c r="AB1991" s="778"/>
      <c r="AC1991" s="778"/>
      <c r="AD1991" s="778"/>
      <c r="AE1991" s="778"/>
      <c r="AF1991" s="778"/>
      <c r="AG1991" s="778"/>
      <c r="AH1991" s="778"/>
      <c r="AI1991" s="778"/>
      <c r="AJ1991" s="778"/>
      <c r="AK1991" s="778"/>
      <c r="AL1991" s="778"/>
      <c r="AM1991" s="778"/>
      <c r="AN1991" s="778"/>
      <c r="AO1991" s="778"/>
      <c r="AP1991" s="778"/>
      <c r="AQ1991" s="778"/>
      <c r="AR1991" s="778"/>
      <c r="AS1991" s="778"/>
      <c r="AT1991" s="778"/>
      <c r="AU1991" s="778"/>
      <c r="AV1991" s="778"/>
      <c r="AW1991" s="778"/>
      <c r="AX1991" s="778"/>
      <c r="AY1991" s="778"/>
      <c r="AZ1991" s="778"/>
      <c r="BA1991" s="778"/>
      <c r="BB1991" s="778"/>
      <c r="BC1991" s="778"/>
      <c r="BD1991" s="778"/>
      <c r="BE1991" s="778"/>
      <c r="BF1991" s="778"/>
      <c r="BG1991" s="778"/>
      <c r="BH1991" s="778"/>
      <c r="BI1991" s="778"/>
      <c r="BJ1991" s="778"/>
      <c r="BK1991" s="778"/>
      <c r="BL1991" s="778"/>
      <c r="BM1991" s="778"/>
      <c r="BN1991" s="778"/>
      <c r="BO1991" s="778"/>
      <c r="BP1991" s="778"/>
      <c r="BQ1991" s="778"/>
      <c r="BR1991" s="778"/>
      <c r="BS1991" s="778"/>
      <c r="BT1991" s="778"/>
      <c r="BU1991" s="778"/>
      <c r="BV1991" s="778"/>
      <c r="BW1991" s="778"/>
      <c r="BX1991" s="778"/>
      <c r="BY1991" s="778"/>
      <c r="BZ1991" s="778"/>
      <c r="CA1991" s="778"/>
      <c r="CB1991" s="778"/>
      <c r="CC1991" s="778"/>
      <c r="CD1991" s="778"/>
      <c r="CE1991" s="778"/>
      <c r="CF1991" s="778"/>
      <c r="CG1991" s="778"/>
      <c r="CH1991" s="778"/>
      <c r="CI1991" s="778"/>
      <c r="CJ1991" s="778"/>
      <c r="CK1991" s="778"/>
      <c r="CL1991" s="778"/>
      <c r="CM1991" s="778"/>
      <c r="CN1991" s="778"/>
      <c r="CO1991" s="778"/>
      <c r="CP1991" s="778"/>
      <c r="CQ1991" s="778"/>
      <c r="CR1991" s="778"/>
      <c r="CS1991" s="778"/>
      <c r="CT1991" s="778"/>
      <c r="CU1991" s="778"/>
      <c r="CV1991" s="778"/>
      <c r="CW1991" s="778"/>
      <c r="CX1991" s="778"/>
      <c r="CY1991" s="778"/>
      <c r="CZ1991" s="778"/>
      <c r="DA1991" s="778"/>
      <c r="DB1991" s="778"/>
      <c r="DC1991" s="778"/>
      <c r="DD1991" s="778"/>
      <c r="DE1991" s="778"/>
      <c r="DF1991" s="778"/>
      <c r="DG1991" s="778"/>
      <c r="DH1991" s="778"/>
      <c r="DI1991" s="778"/>
      <c r="DJ1991" s="778"/>
      <c r="DK1991" s="778"/>
      <c r="DL1991" s="778"/>
      <c r="DM1991" s="778"/>
      <c r="DN1991" s="778"/>
      <c r="DO1991" s="778"/>
      <c r="DP1991" s="778"/>
      <c r="DQ1991" s="778"/>
      <c r="DR1991" s="778"/>
      <c r="DS1991" s="778"/>
      <c r="DT1991" s="778"/>
      <c r="DU1991" s="778"/>
      <c r="DV1991" s="778"/>
      <c r="DW1991" s="778"/>
      <c r="DX1991" s="778"/>
      <c r="DY1991" s="778"/>
      <c r="DZ1991" s="778"/>
      <c r="EA1991" s="778"/>
      <c r="EB1991" s="778"/>
      <c r="EC1991" s="778"/>
      <c r="ED1991" s="778"/>
      <c r="EE1991" s="778"/>
      <c r="EF1991" s="778"/>
      <c r="EG1991" s="778"/>
      <c r="EH1991" s="778"/>
      <c r="EI1991" s="778"/>
      <c r="EJ1991" s="778"/>
      <c r="EK1991" s="778"/>
      <c r="EL1991" s="778"/>
      <c r="EM1991" s="778"/>
      <c r="EN1991" s="778"/>
      <c r="EO1991" s="778"/>
      <c r="EP1991" s="778"/>
      <c r="EQ1991" s="778"/>
      <c r="ER1991" s="778"/>
      <c r="ES1991" s="778"/>
      <c r="ET1991" s="778"/>
      <c r="EU1991" s="778"/>
      <c r="EV1991" s="778"/>
      <c r="EW1991" s="778"/>
      <c r="EX1991" s="778"/>
      <c r="EY1991" s="778"/>
      <c r="EZ1991" s="778"/>
      <c r="FA1991" s="778"/>
      <c r="FB1991" s="778"/>
      <c r="FC1991" s="778"/>
      <c r="FD1991" s="778"/>
      <c r="FE1991" s="778"/>
      <c r="FF1991" s="778"/>
      <c r="FG1991" s="778"/>
      <c r="FH1991" s="778"/>
      <c r="FI1991" s="778"/>
      <c r="FJ1991" s="778"/>
      <c r="FK1991" s="778"/>
      <c r="FL1991" s="778"/>
      <c r="FM1991" s="778"/>
      <c r="FN1991" s="778"/>
      <c r="FO1991" s="778"/>
      <c r="FP1991" s="778"/>
      <c r="FQ1991" s="778"/>
      <c r="FR1991" s="778"/>
      <c r="FS1991" s="778"/>
      <c r="FT1991" s="778"/>
      <c r="FU1991" s="778"/>
      <c r="FV1991" s="778"/>
      <c r="FW1991" s="778"/>
      <c r="FX1991" s="778"/>
      <c r="FY1991" s="778"/>
      <c r="FZ1991" s="778"/>
      <c r="GA1991" s="778"/>
      <c r="GB1991" s="778"/>
      <c r="GC1991" s="778"/>
      <c r="GD1991" s="778"/>
      <c r="GE1991" s="778"/>
      <c r="GF1991" s="778"/>
      <c r="GG1991" s="778"/>
      <c r="GH1991" s="778"/>
      <c r="GI1991" s="778"/>
      <c r="GJ1991" s="778"/>
      <c r="GK1991" s="778"/>
      <c r="GL1991" s="778"/>
      <c r="GM1991" s="778"/>
      <c r="GN1991" s="778"/>
      <c r="GO1991" s="778"/>
      <c r="GP1991" s="778"/>
      <c r="GQ1991" s="778"/>
      <c r="GR1991" s="778"/>
      <c r="GS1991" s="778"/>
      <c r="GT1991" s="778"/>
      <c r="GU1991" s="778"/>
      <c r="GV1991" s="778"/>
      <c r="GW1991" s="778"/>
      <c r="GX1991" s="778"/>
      <c r="GY1991" s="778"/>
      <c r="GZ1991" s="778"/>
      <c r="HA1991" s="778"/>
      <c r="HB1991" s="778"/>
      <c r="HC1991" s="778"/>
      <c r="HD1991" s="778"/>
      <c r="HE1991" s="778"/>
      <c r="HF1991" s="778"/>
      <c r="HG1991" s="778"/>
      <c r="HH1991" s="778"/>
    </row>
    <row r="1992" spans="1:216" s="782" customFormat="1">
      <c r="A1992" s="779"/>
      <c r="B1992" s="780"/>
      <c r="C1992" s="780"/>
      <c r="D1992" s="780"/>
      <c r="E1992" s="780"/>
      <c r="F1992" s="780"/>
      <c r="G1992" s="780"/>
      <c r="H1992" s="780"/>
      <c r="I1992" s="780"/>
      <c r="J1992" s="780"/>
      <c r="K1992" s="780"/>
      <c r="L1992" s="780"/>
      <c r="M1992" s="780"/>
      <c r="N1992" s="780"/>
      <c r="O1992" s="780"/>
      <c r="P1992" s="780"/>
      <c r="Q1992" s="781"/>
      <c r="R1992" s="778"/>
      <c r="S1992" s="778"/>
      <c r="T1992" s="778"/>
      <c r="U1992" s="778"/>
      <c r="V1992" s="778"/>
      <c r="W1992" s="778"/>
      <c r="X1992" s="778"/>
      <c r="Y1992" s="778"/>
      <c r="Z1992" s="778"/>
      <c r="AA1992" s="778"/>
      <c r="AB1992" s="778"/>
      <c r="AC1992" s="778"/>
      <c r="AD1992" s="778"/>
      <c r="AE1992" s="778"/>
      <c r="AF1992" s="778"/>
      <c r="AG1992" s="778"/>
      <c r="AH1992" s="778"/>
      <c r="AI1992" s="778"/>
      <c r="AJ1992" s="778"/>
      <c r="AK1992" s="778"/>
      <c r="AL1992" s="778"/>
      <c r="AM1992" s="778"/>
      <c r="AN1992" s="778"/>
      <c r="AO1992" s="778"/>
      <c r="AP1992" s="778"/>
      <c r="AQ1992" s="778"/>
      <c r="AR1992" s="778"/>
      <c r="AS1992" s="778"/>
      <c r="AT1992" s="778"/>
      <c r="AU1992" s="778"/>
      <c r="AV1992" s="778"/>
      <c r="AW1992" s="778"/>
      <c r="AX1992" s="778"/>
      <c r="AY1992" s="778"/>
      <c r="AZ1992" s="778"/>
      <c r="BA1992" s="778"/>
      <c r="BB1992" s="778"/>
      <c r="BC1992" s="778"/>
      <c r="BD1992" s="778"/>
      <c r="BE1992" s="778"/>
      <c r="BF1992" s="778"/>
      <c r="BG1992" s="778"/>
      <c r="BH1992" s="778"/>
      <c r="BI1992" s="778"/>
      <c r="BJ1992" s="778"/>
      <c r="BK1992" s="778"/>
      <c r="BL1992" s="778"/>
      <c r="BM1992" s="778"/>
      <c r="BN1992" s="778"/>
      <c r="BO1992" s="778"/>
      <c r="BP1992" s="778"/>
      <c r="BQ1992" s="778"/>
      <c r="BR1992" s="778"/>
      <c r="BS1992" s="778"/>
      <c r="BT1992" s="778"/>
      <c r="BU1992" s="778"/>
      <c r="BV1992" s="778"/>
      <c r="BW1992" s="778"/>
      <c r="BX1992" s="778"/>
      <c r="BY1992" s="778"/>
      <c r="BZ1992" s="778"/>
      <c r="CA1992" s="778"/>
      <c r="CB1992" s="778"/>
      <c r="CC1992" s="778"/>
      <c r="CD1992" s="778"/>
      <c r="CE1992" s="778"/>
      <c r="CF1992" s="778"/>
      <c r="CG1992" s="778"/>
      <c r="CH1992" s="778"/>
      <c r="CI1992" s="778"/>
      <c r="CJ1992" s="778"/>
      <c r="CK1992" s="778"/>
      <c r="CL1992" s="778"/>
      <c r="CM1992" s="778"/>
      <c r="CN1992" s="778"/>
      <c r="CO1992" s="778"/>
      <c r="CP1992" s="778"/>
      <c r="CQ1992" s="778"/>
      <c r="CR1992" s="778"/>
      <c r="CS1992" s="778"/>
      <c r="CT1992" s="778"/>
      <c r="CU1992" s="778"/>
      <c r="CV1992" s="778"/>
      <c r="CW1992" s="778"/>
      <c r="CX1992" s="778"/>
      <c r="CY1992" s="778"/>
      <c r="CZ1992" s="778"/>
      <c r="DA1992" s="778"/>
      <c r="DB1992" s="778"/>
      <c r="DC1992" s="778"/>
      <c r="DD1992" s="778"/>
      <c r="DE1992" s="778"/>
      <c r="DF1992" s="778"/>
      <c r="DG1992" s="778"/>
      <c r="DH1992" s="778"/>
      <c r="DI1992" s="778"/>
      <c r="DJ1992" s="778"/>
      <c r="DK1992" s="778"/>
      <c r="DL1992" s="778"/>
      <c r="DM1992" s="778"/>
      <c r="DN1992" s="778"/>
      <c r="DO1992" s="778"/>
      <c r="DP1992" s="778"/>
      <c r="DQ1992" s="778"/>
      <c r="DR1992" s="778"/>
      <c r="DS1992" s="778"/>
      <c r="DT1992" s="778"/>
      <c r="DU1992" s="778"/>
      <c r="DV1992" s="778"/>
      <c r="DW1992" s="778"/>
      <c r="DX1992" s="778"/>
      <c r="DY1992" s="778"/>
      <c r="DZ1992" s="778"/>
      <c r="EA1992" s="778"/>
      <c r="EB1992" s="778"/>
      <c r="EC1992" s="778"/>
      <c r="ED1992" s="778"/>
      <c r="EE1992" s="778"/>
      <c r="EF1992" s="778"/>
      <c r="EG1992" s="778"/>
      <c r="EH1992" s="778"/>
      <c r="EI1992" s="778"/>
      <c r="EJ1992" s="778"/>
      <c r="EK1992" s="778"/>
      <c r="EL1992" s="778"/>
      <c r="EM1992" s="778"/>
      <c r="EN1992" s="778"/>
      <c r="EO1992" s="778"/>
      <c r="EP1992" s="778"/>
      <c r="EQ1992" s="778"/>
      <c r="ER1992" s="778"/>
      <c r="ES1992" s="778"/>
      <c r="ET1992" s="778"/>
      <c r="EU1992" s="778"/>
      <c r="EV1992" s="778"/>
      <c r="EW1992" s="778"/>
      <c r="EX1992" s="778"/>
      <c r="EY1992" s="778"/>
      <c r="EZ1992" s="778"/>
      <c r="FA1992" s="778"/>
      <c r="FB1992" s="778"/>
      <c r="FC1992" s="778"/>
      <c r="FD1992" s="778"/>
      <c r="FE1992" s="778"/>
      <c r="FF1992" s="778"/>
      <c r="FG1992" s="778"/>
      <c r="FH1992" s="778"/>
      <c r="FI1992" s="778"/>
      <c r="FJ1992" s="778"/>
      <c r="FK1992" s="778"/>
      <c r="FL1992" s="778"/>
      <c r="FM1992" s="778"/>
      <c r="FN1992" s="778"/>
      <c r="FO1992" s="778"/>
      <c r="FP1992" s="778"/>
      <c r="FQ1992" s="778"/>
      <c r="FR1992" s="778"/>
      <c r="FS1992" s="778"/>
      <c r="FT1992" s="778"/>
      <c r="FU1992" s="778"/>
      <c r="FV1992" s="778"/>
      <c r="FW1992" s="778"/>
      <c r="FX1992" s="778"/>
      <c r="FY1992" s="778"/>
      <c r="FZ1992" s="778"/>
      <c r="GA1992" s="778"/>
      <c r="GB1992" s="778"/>
      <c r="GC1992" s="778"/>
      <c r="GD1992" s="778"/>
      <c r="GE1992" s="778"/>
      <c r="GF1992" s="778"/>
      <c r="GG1992" s="778"/>
      <c r="GH1992" s="778"/>
      <c r="GI1992" s="778"/>
      <c r="GJ1992" s="778"/>
      <c r="GK1992" s="778"/>
      <c r="GL1992" s="778"/>
      <c r="GM1992" s="778"/>
      <c r="GN1992" s="778"/>
      <c r="GO1992" s="778"/>
      <c r="GP1992" s="778"/>
      <c r="GQ1992" s="778"/>
      <c r="GR1992" s="778"/>
      <c r="GS1992" s="778"/>
      <c r="GT1992" s="778"/>
      <c r="GU1992" s="778"/>
      <c r="GV1992" s="778"/>
      <c r="GW1992" s="778"/>
      <c r="GX1992" s="778"/>
      <c r="GY1992" s="778"/>
      <c r="GZ1992" s="778"/>
      <c r="HA1992" s="778"/>
      <c r="HB1992" s="778"/>
      <c r="HC1992" s="778"/>
      <c r="HD1992" s="778"/>
      <c r="HE1992" s="778"/>
      <c r="HF1992" s="778"/>
      <c r="HG1992" s="778"/>
      <c r="HH1992" s="778"/>
    </row>
    <row r="1993" spans="1:216" s="782" customFormat="1">
      <c r="A1993" s="779"/>
      <c r="B1993" s="780"/>
      <c r="C1993" s="780"/>
      <c r="D1993" s="780"/>
      <c r="E1993" s="780"/>
      <c r="F1993" s="780"/>
      <c r="G1993" s="780"/>
      <c r="H1993" s="780"/>
      <c r="I1993" s="780"/>
      <c r="J1993" s="780"/>
      <c r="K1993" s="780"/>
      <c r="L1993" s="780"/>
      <c r="M1993" s="780"/>
      <c r="N1993" s="780"/>
      <c r="O1993" s="780"/>
      <c r="P1993" s="780"/>
      <c r="Q1993" s="781"/>
      <c r="R1993" s="778"/>
      <c r="S1993" s="778"/>
      <c r="T1993" s="778"/>
      <c r="U1993" s="778"/>
      <c r="V1993" s="778"/>
      <c r="W1993" s="778"/>
      <c r="X1993" s="778"/>
      <c r="Y1993" s="778"/>
      <c r="Z1993" s="778"/>
      <c r="AA1993" s="778"/>
      <c r="AB1993" s="778"/>
      <c r="AC1993" s="778"/>
      <c r="AD1993" s="778"/>
      <c r="AE1993" s="778"/>
      <c r="AF1993" s="778"/>
      <c r="AG1993" s="778"/>
      <c r="AH1993" s="778"/>
      <c r="AI1993" s="778"/>
      <c r="AJ1993" s="778"/>
      <c r="AK1993" s="778"/>
      <c r="AL1993" s="778"/>
      <c r="AM1993" s="778"/>
      <c r="AN1993" s="778"/>
      <c r="AO1993" s="778"/>
      <c r="AP1993" s="778"/>
      <c r="AQ1993" s="778"/>
      <c r="AR1993" s="778"/>
      <c r="AS1993" s="778"/>
      <c r="AT1993" s="778"/>
      <c r="AU1993" s="778"/>
      <c r="AV1993" s="778"/>
      <c r="AW1993" s="778"/>
      <c r="AX1993" s="778"/>
      <c r="AY1993" s="778"/>
      <c r="AZ1993" s="778"/>
      <c r="BA1993" s="778"/>
      <c r="BB1993" s="778"/>
      <c r="BC1993" s="778"/>
      <c r="BD1993" s="778"/>
      <c r="BE1993" s="778"/>
      <c r="BF1993" s="778"/>
      <c r="BG1993" s="778"/>
      <c r="BH1993" s="778"/>
      <c r="BI1993" s="778"/>
      <c r="BJ1993" s="778"/>
      <c r="BK1993" s="778"/>
      <c r="BL1993" s="778"/>
      <c r="BM1993" s="778"/>
      <c r="BN1993" s="778"/>
      <c r="BO1993" s="778"/>
      <c r="BP1993" s="778"/>
      <c r="BQ1993" s="778"/>
      <c r="BR1993" s="778"/>
      <c r="BS1993" s="778"/>
      <c r="BT1993" s="778"/>
      <c r="BU1993" s="778"/>
      <c r="BV1993" s="778"/>
      <c r="BW1993" s="778"/>
      <c r="BX1993" s="778"/>
      <c r="BY1993" s="778"/>
      <c r="BZ1993" s="778"/>
      <c r="CA1993" s="778"/>
      <c r="CB1993" s="778"/>
      <c r="CC1993" s="778"/>
      <c r="CD1993" s="778"/>
      <c r="CE1993" s="778"/>
      <c r="CF1993" s="778"/>
      <c r="CG1993" s="778"/>
      <c r="CH1993" s="778"/>
      <c r="CI1993" s="778"/>
      <c r="CJ1993" s="778"/>
      <c r="CK1993" s="778"/>
      <c r="CL1993" s="778"/>
      <c r="CM1993" s="778"/>
      <c r="CN1993" s="778"/>
      <c r="CO1993" s="778"/>
      <c r="CP1993" s="778"/>
      <c r="CQ1993" s="778"/>
      <c r="CR1993" s="778"/>
      <c r="CS1993" s="778"/>
      <c r="CT1993" s="778"/>
      <c r="CU1993" s="778"/>
      <c r="CV1993" s="778"/>
      <c r="CW1993" s="778"/>
      <c r="CX1993" s="778"/>
      <c r="CY1993" s="778"/>
      <c r="CZ1993" s="778"/>
      <c r="DA1993" s="778"/>
      <c r="DB1993" s="778"/>
      <c r="DC1993" s="778"/>
      <c r="DD1993" s="778"/>
      <c r="DE1993" s="778"/>
      <c r="DF1993" s="778"/>
      <c r="DG1993" s="778"/>
      <c r="DH1993" s="778"/>
      <c r="DI1993" s="778"/>
      <c r="DJ1993" s="778"/>
      <c r="DK1993" s="778"/>
      <c r="DL1993" s="778"/>
      <c r="DM1993" s="778"/>
      <c r="DN1993" s="778"/>
      <c r="DO1993" s="778"/>
      <c r="DP1993" s="778"/>
      <c r="DQ1993" s="778"/>
      <c r="DR1993" s="778"/>
      <c r="DS1993" s="778"/>
      <c r="DT1993" s="778"/>
      <c r="DU1993" s="778"/>
      <c r="DV1993" s="778"/>
      <c r="DW1993" s="778"/>
      <c r="DX1993" s="778"/>
      <c r="DY1993" s="778"/>
      <c r="DZ1993" s="778"/>
      <c r="EA1993" s="778"/>
      <c r="EB1993" s="778"/>
      <c r="EC1993" s="778"/>
      <c r="ED1993" s="778"/>
      <c r="EE1993" s="778"/>
      <c r="EF1993" s="778"/>
      <c r="EG1993" s="778"/>
      <c r="EH1993" s="778"/>
      <c r="EI1993" s="778"/>
      <c r="EJ1993" s="778"/>
      <c r="EK1993" s="778"/>
      <c r="EL1993" s="778"/>
      <c r="EM1993" s="778"/>
      <c r="EN1993" s="778"/>
      <c r="EO1993" s="778"/>
      <c r="EP1993" s="778"/>
      <c r="EQ1993" s="778"/>
      <c r="ER1993" s="778"/>
      <c r="ES1993" s="778"/>
      <c r="ET1993" s="778"/>
      <c r="EU1993" s="778"/>
      <c r="EV1993" s="778"/>
      <c r="EW1993" s="778"/>
      <c r="EX1993" s="778"/>
      <c r="EY1993" s="778"/>
      <c r="EZ1993" s="778"/>
      <c r="FA1993" s="778"/>
      <c r="FB1993" s="778"/>
      <c r="FC1993" s="778"/>
      <c r="FD1993" s="778"/>
      <c r="FE1993" s="778"/>
      <c r="FF1993" s="778"/>
      <c r="FG1993" s="778"/>
      <c r="FH1993" s="778"/>
      <c r="FI1993" s="778"/>
      <c r="FJ1993" s="778"/>
      <c r="FK1993" s="778"/>
      <c r="FL1993" s="778"/>
      <c r="FM1993" s="778"/>
      <c r="FN1993" s="778"/>
      <c r="FO1993" s="778"/>
      <c r="FP1993" s="778"/>
      <c r="FQ1993" s="778"/>
      <c r="FR1993" s="778"/>
      <c r="FS1993" s="778"/>
      <c r="FT1993" s="778"/>
      <c r="FU1993" s="778"/>
      <c r="FV1993" s="778"/>
      <c r="FW1993" s="778"/>
      <c r="FX1993" s="778"/>
      <c r="FY1993" s="778"/>
      <c r="FZ1993" s="778"/>
      <c r="GA1993" s="778"/>
      <c r="GB1993" s="778"/>
      <c r="GC1993" s="778"/>
      <c r="GD1993" s="778"/>
      <c r="GE1993" s="778"/>
      <c r="GF1993" s="778"/>
      <c r="GG1993" s="778"/>
      <c r="GH1993" s="778"/>
      <c r="GI1993" s="778"/>
      <c r="GJ1993" s="778"/>
      <c r="GK1993" s="778"/>
      <c r="GL1993" s="778"/>
      <c r="GM1993" s="778"/>
      <c r="GN1993" s="778"/>
      <c r="GO1993" s="778"/>
      <c r="GP1993" s="778"/>
      <c r="GQ1993" s="778"/>
      <c r="GR1993" s="778"/>
      <c r="GS1993" s="778"/>
      <c r="GT1993" s="778"/>
      <c r="GU1993" s="778"/>
      <c r="GV1993" s="778"/>
      <c r="GW1993" s="778"/>
      <c r="GX1993" s="778"/>
      <c r="GY1993" s="778"/>
      <c r="GZ1993" s="778"/>
      <c r="HA1993" s="778"/>
      <c r="HB1993" s="778"/>
      <c r="HC1993" s="778"/>
      <c r="HD1993" s="778"/>
      <c r="HE1993" s="778"/>
      <c r="HF1993" s="778"/>
      <c r="HG1993" s="778"/>
      <c r="HH1993" s="778"/>
    </row>
    <row r="1994" spans="1:216" s="782" customFormat="1">
      <c r="A1994" s="779"/>
      <c r="B1994" s="780"/>
      <c r="C1994" s="780"/>
      <c r="D1994" s="780"/>
      <c r="E1994" s="780"/>
      <c r="F1994" s="780"/>
      <c r="G1994" s="780"/>
      <c r="H1994" s="780"/>
      <c r="I1994" s="780"/>
      <c r="J1994" s="780"/>
      <c r="K1994" s="780"/>
      <c r="L1994" s="780"/>
      <c r="M1994" s="780"/>
      <c r="N1994" s="780"/>
      <c r="O1994" s="780"/>
      <c r="P1994" s="780"/>
      <c r="Q1994" s="781"/>
      <c r="R1994" s="778"/>
      <c r="S1994" s="778"/>
      <c r="T1994" s="778"/>
      <c r="U1994" s="778"/>
      <c r="V1994" s="778"/>
      <c r="W1994" s="778"/>
      <c r="X1994" s="778"/>
      <c r="Y1994" s="778"/>
      <c r="Z1994" s="778"/>
      <c r="AA1994" s="778"/>
      <c r="AB1994" s="778"/>
      <c r="AC1994" s="778"/>
      <c r="AD1994" s="778"/>
      <c r="AE1994" s="778"/>
      <c r="AF1994" s="778"/>
      <c r="AG1994" s="778"/>
      <c r="AH1994" s="778"/>
      <c r="AI1994" s="778"/>
      <c r="AJ1994" s="778"/>
      <c r="AK1994" s="778"/>
      <c r="AL1994" s="778"/>
      <c r="AM1994" s="778"/>
      <c r="AN1994" s="778"/>
      <c r="AO1994" s="778"/>
      <c r="AP1994" s="778"/>
      <c r="AQ1994" s="778"/>
      <c r="AR1994" s="778"/>
      <c r="AS1994" s="778"/>
      <c r="AT1994" s="778"/>
      <c r="AU1994" s="778"/>
      <c r="AV1994" s="778"/>
      <c r="AW1994" s="778"/>
      <c r="AX1994" s="778"/>
      <c r="AY1994" s="778"/>
      <c r="AZ1994" s="778"/>
      <c r="BA1994" s="778"/>
      <c r="BB1994" s="778"/>
      <c r="BC1994" s="778"/>
      <c r="BD1994" s="778"/>
      <c r="BE1994" s="778"/>
      <c r="BF1994" s="778"/>
      <c r="BG1994" s="778"/>
      <c r="BH1994" s="778"/>
      <c r="BI1994" s="778"/>
      <c r="BJ1994" s="778"/>
      <c r="BK1994" s="778"/>
      <c r="BL1994" s="778"/>
      <c r="BM1994" s="778"/>
      <c r="BN1994" s="778"/>
      <c r="BO1994" s="778"/>
      <c r="BP1994" s="778"/>
      <c r="BQ1994" s="778"/>
      <c r="BR1994" s="778"/>
      <c r="BS1994" s="778"/>
      <c r="BT1994" s="778"/>
      <c r="BU1994" s="778"/>
      <c r="BV1994" s="778"/>
      <c r="BW1994" s="778"/>
      <c r="BX1994" s="778"/>
      <c r="BY1994" s="778"/>
      <c r="BZ1994" s="778"/>
      <c r="CA1994" s="778"/>
      <c r="CB1994" s="778"/>
      <c r="CC1994" s="778"/>
      <c r="CD1994" s="778"/>
      <c r="CE1994" s="778"/>
      <c r="CF1994" s="778"/>
      <c r="CG1994" s="778"/>
      <c r="CH1994" s="778"/>
      <c r="CI1994" s="778"/>
      <c r="CJ1994" s="778"/>
      <c r="CK1994" s="778"/>
      <c r="CL1994" s="778"/>
      <c r="CM1994" s="778"/>
      <c r="CN1994" s="778"/>
      <c r="CO1994" s="778"/>
      <c r="CP1994" s="778"/>
      <c r="CQ1994" s="778"/>
      <c r="CR1994" s="778"/>
      <c r="CS1994" s="778"/>
      <c r="CT1994" s="778"/>
      <c r="CU1994" s="778"/>
      <c r="CV1994" s="778"/>
      <c r="CW1994" s="778"/>
      <c r="CX1994" s="778"/>
      <c r="CY1994" s="778"/>
      <c r="CZ1994" s="778"/>
      <c r="DA1994" s="778"/>
      <c r="DB1994" s="778"/>
      <c r="DC1994" s="778"/>
      <c r="DD1994" s="778"/>
      <c r="DE1994" s="778"/>
      <c r="DF1994" s="778"/>
      <c r="DG1994" s="778"/>
      <c r="DH1994" s="778"/>
      <c r="DI1994" s="778"/>
      <c r="DJ1994" s="778"/>
      <c r="DK1994" s="778"/>
      <c r="DL1994" s="778"/>
      <c r="DM1994" s="778"/>
      <c r="DN1994" s="778"/>
      <c r="DO1994" s="778"/>
      <c r="DP1994" s="778"/>
      <c r="DQ1994" s="778"/>
      <c r="DR1994" s="778"/>
      <c r="DS1994" s="778"/>
      <c r="DT1994" s="778"/>
      <c r="DU1994" s="778"/>
      <c r="DV1994" s="778"/>
      <c r="DW1994" s="778"/>
      <c r="DX1994" s="778"/>
      <c r="DY1994" s="778"/>
      <c r="DZ1994" s="778"/>
      <c r="EA1994" s="778"/>
      <c r="EB1994" s="778"/>
      <c r="EC1994" s="778"/>
      <c r="ED1994" s="778"/>
      <c r="EE1994" s="778"/>
      <c r="EF1994" s="778"/>
      <c r="EG1994" s="778"/>
      <c r="EH1994" s="778"/>
      <c r="EI1994" s="778"/>
      <c r="EJ1994" s="778"/>
      <c r="EK1994" s="778"/>
      <c r="EL1994" s="778"/>
      <c r="EM1994" s="778"/>
      <c r="EN1994" s="778"/>
      <c r="EO1994" s="778"/>
      <c r="EP1994" s="778"/>
      <c r="EQ1994" s="778"/>
      <c r="ER1994" s="778"/>
      <c r="ES1994" s="778"/>
      <c r="ET1994" s="778"/>
      <c r="EU1994" s="778"/>
      <c r="EV1994" s="778"/>
      <c r="EW1994" s="778"/>
      <c r="EX1994" s="778"/>
      <c r="EY1994" s="778"/>
      <c r="EZ1994" s="778"/>
      <c r="FA1994" s="778"/>
      <c r="FB1994" s="778"/>
      <c r="FC1994" s="778"/>
      <c r="FD1994" s="778"/>
      <c r="FE1994" s="778"/>
      <c r="FF1994" s="778"/>
      <c r="FG1994" s="778"/>
      <c r="FH1994" s="778"/>
      <c r="FI1994" s="778"/>
      <c r="FJ1994" s="778"/>
      <c r="FK1994" s="778"/>
      <c r="FL1994" s="778"/>
      <c r="FM1994" s="778"/>
      <c r="FN1994" s="778"/>
      <c r="FO1994" s="778"/>
      <c r="FP1994" s="778"/>
      <c r="FQ1994" s="778"/>
      <c r="FR1994" s="778"/>
      <c r="FS1994" s="778"/>
      <c r="FT1994" s="778"/>
      <c r="FU1994" s="778"/>
      <c r="FV1994" s="778"/>
      <c r="FW1994" s="778"/>
      <c r="FX1994" s="778"/>
      <c r="FY1994" s="778"/>
      <c r="FZ1994" s="778"/>
      <c r="GA1994" s="778"/>
      <c r="GB1994" s="778"/>
      <c r="GC1994" s="778"/>
      <c r="GD1994" s="778"/>
      <c r="GE1994" s="778"/>
      <c r="GF1994" s="778"/>
      <c r="GG1994" s="778"/>
      <c r="GH1994" s="778"/>
      <c r="GI1994" s="778"/>
      <c r="GJ1994" s="778"/>
      <c r="GK1994" s="778"/>
      <c r="GL1994" s="778"/>
      <c r="GM1994" s="778"/>
      <c r="GN1994" s="778"/>
      <c r="GO1994" s="778"/>
      <c r="GP1994" s="778"/>
      <c r="GQ1994" s="778"/>
      <c r="GR1994" s="778"/>
      <c r="GS1994" s="778"/>
      <c r="GT1994" s="778"/>
      <c r="GU1994" s="778"/>
      <c r="GV1994" s="778"/>
      <c r="GW1994" s="778"/>
      <c r="GX1994" s="778"/>
      <c r="GY1994" s="778"/>
      <c r="GZ1994" s="778"/>
      <c r="HA1994" s="778"/>
      <c r="HB1994" s="778"/>
      <c r="HC1994" s="778"/>
      <c r="HD1994" s="778"/>
      <c r="HE1994" s="778"/>
      <c r="HF1994" s="778"/>
      <c r="HG1994" s="778"/>
      <c r="HH1994" s="778"/>
    </row>
    <row r="1995" spans="1:216" s="782" customFormat="1">
      <c r="A1995" s="779"/>
      <c r="B1995" s="780"/>
      <c r="C1995" s="780"/>
      <c r="D1995" s="780"/>
      <c r="E1995" s="780"/>
      <c r="F1995" s="780"/>
      <c r="G1995" s="780"/>
      <c r="H1995" s="780"/>
      <c r="I1995" s="780"/>
      <c r="J1995" s="780"/>
      <c r="K1995" s="780"/>
      <c r="L1995" s="780"/>
      <c r="M1995" s="780"/>
      <c r="N1995" s="780"/>
      <c r="O1995" s="780"/>
      <c r="P1995" s="780"/>
      <c r="Q1995" s="781"/>
      <c r="R1995" s="778"/>
      <c r="S1995" s="778"/>
      <c r="T1995" s="778"/>
      <c r="U1995" s="778"/>
      <c r="V1995" s="778"/>
      <c r="W1995" s="778"/>
      <c r="X1995" s="778"/>
      <c r="Y1995" s="778"/>
      <c r="Z1995" s="778"/>
      <c r="AA1995" s="778"/>
      <c r="AB1995" s="778"/>
      <c r="AC1995" s="778"/>
      <c r="AD1995" s="778"/>
      <c r="AE1995" s="778"/>
      <c r="AF1995" s="778"/>
      <c r="AG1995" s="778"/>
      <c r="AH1995" s="778"/>
      <c r="AI1995" s="778"/>
      <c r="AJ1995" s="778"/>
      <c r="AK1995" s="778"/>
      <c r="AL1995" s="778"/>
      <c r="AM1995" s="778"/>
      <c r="AN1995" s="778"/>
      <c r="AO1995" s="778"/>
      <c r="AP1995" s="778"/>
      <c r="AQ1995" s="778"/>
      <c r="AR1995" s="778"/>
      <c r="AS1995" s="778"/>
      <c r="AT1995" s="778"/>
      <c r="AU1995" s="778"/>
      <c r="AV1995" s="778"/>
      <c r="AW1995" s="778"/>
      <c r="AX1995" s="778"/>
      <c r="AY1995" s="778"/>
      <c r="AZ1995" s="778"/>
      <c r="BA1995" s="778"/>
      <c r="BB1995" s="778"/>
      <c r="BC1995" s="778"/>
      <c r="BD1995" s="778"/>
      <c r="BE1995" s="778"/>
      <c r="BF1995" s="778"/>
      <c r="BG1995" s="778"/>
      <c r="BH1995" s="778"/>
      <c r="BI1995" s="778"/>
      <c r="BJ1995" s="778"/>
      <c r="BK1995" s="778"/>
      <c r="BL1995" s="778"/>
      <c r="BM1995" s="778"/>
      <c r="BN1995" s="778"/>
      <c r="BO1995" s="778"/>
      <c r="BP1995" s="778"/>
      <c r="BQ1995" s="778"/>
      <c r="BR1995" s="778"/>
      <c r="BS1995" s="778"/>
      <c r="BT1995" s="778"/>
      <c r="BU1995" s="778"/>
      <c r="BV1995" s="778"/>
      <c r="BW1995" s="778"/>
      <c r="BX1995" s="778"/>
      <c r="BY1995" s="778"/>
      <c r="BZ1995" s="778"/>
      <c r="CA1995" s="778"/>
      <c r="CB1995" s="778"/>
      <c r="CC1995" s="778"/>
      <c r="CD1995" s="778"/>
      <c r="CE1995" s="778"/>
      <c r="CF1995" s="778"/>
      <c r="CG1995" s="778"/>
      <c r="CH1995" s="778"/>
      <c r="CI1995" s="778"/>
      <c r="CJ1995" s="778"/>
      <c r="CK1995" s="778"/>
      <c r="CL1995" s="778"/>
      <c r="CM1995" s="778"/>
      <c r="CN1995" s="778"/>
      <c r="CO1995" s="778"/>
      <c r="CP1995" s="778"/>
      <c r="CQ1995" s="778"/>
      <c r="CR1995" s="778"/>
      <c r="CS1995" s="778"/>
      <c r="CT1995" s="778"/>
      <c r="CU1995" s="778"/>
      <c r="CV1995" s="778"/>
      <c r="CW1995" s="778"/>
      <c r="CX1995" s="778"/>
      <c r="CY1995" s="778"/>
      <c r="CZ1995" s="778"/>
      <c r="DA1995" s="778"/>
      <c r="DB1995" s="778"/>
      <c r="DC1995" s="778"/>
      <c r="DD1995" s="778"/>
      <c r="DE1995" s="778"/>
      <c r="DF1995" s="778"/>
      <c r="DG1995" s="778"/>
      <c r="DH1995" s="778"/>
      <c r="DI1995" s="778"/>
      <c r="DJ1995" s="778"/>
      <c r="DK1995" s="778"/>
      <c r="DL1995" s="778"/>
      <c r="DM1995" s="778"/>
      <c r="DN1995" s="778"/>
      <c r="DO1995" s="778"/>
      <c r="DP1995" s="778"/>
      <c r="DQ1995" s="778"/>
      <c r="DR1995" s="778"/>
      <c r="DS1995" s="778"/>
      <c r="DT1995" s="778"/>
      <c r="DU1995" s="778"/>
      <c r="DV1995" s="778"/>
      <c r="DW1995" s="778"/>
      <c r="DX1995" s="778"/>
      <c r="DY1995" s="778"/>
      <c r="DZ1995" s="778"/>
      <c r="EA1995" s="778"/>
      <c r="EB1995" s="778"/>
      <c r="EC1995" s="778"/>
      <c r="ED1995" s="778"/>
      <c r="EE1995" s="778"/>
      <c r="EF1995" s="778"/>
      <c r="EG1995" s="778"/>
      <c r="EH1995" s="778"/>
      <c r="EI1995" s="778"/>
      <c r="EJ1995" s="778"/>
      <c r="EK1995" s="778"/>
      <c r="EL1995" s="778"/>
      <c r="EM1995" s="778"/>
      <c r="EN1995" s="778"/>
      <c r="EO1995" s="778"/>
      <c r="EP1995" s="778"/>
      <c r="EQ1995" s="778"/>
      <c r="ER1995" s="778"/>
      <c r="ES1995" s="778"/>
      <c r="ET1995" s="778"/>
      <c r="EU1995" s="778"/>
      <c r="EV1995" s="778"/>
      <c r="EW1995" s="778"/>
      <c r="EX1995" s="778"/>
      <c r="EY1995" s="778"/>
      <c r="EZ1995" s="778"/>
      <c r="FA1995" s="778"/>
      <c r="FB1995" s="778"/>
      <c r="FC1995" s="778"/>
      <c r="FD1995" s="778"/>
      <c r="FE1995" s="778"/>
      <c r="FF1995" s="778"/>
      <c r="FG1995" s="778"/>
      <c r="FH1995" s="778"/>
      <c r="FI1995" s="778"/>
      <c r="FJ1995" s="778"/>
      <c r="FK1995" s="778"/>
      <c r="FL1995" s="778"/>
      <c r="FM1995" s="778"/>
      <c r="FN1995" s="778"/>
      <c r="FO1995" s="778"/>
      <c r="FP1995" s="778"/>
      <c r="FQ1995" s="778"/>
      <c r="FR1995" s="778"/>
      <c r="FS1995" s="778"/>
      <c r="FT1995" s="778"/>
      <c r="FU1995" s="778"/>
      <c r="FV1995" s="778"/>
      <c r="FW1995" s="778"/>
      <c r="FX1995" s="778"/>
      <c r="FY1995" s="778"/>
      <c r="FZ1995" s="778"/>
      <c r="GA1995" s="778"/>
      <c r="GB1995" s="778"/>
      <c r="GC1995" s="778"/>
      <c r="GD1995" s="778"/>
      <c r="GE1995" s="778"/>
      <c r="GF1995" s="778"/>
      <c r="GG1995" s="778"/>
      <c r="GH1995" s="778"/>
      <c r="GI1995" s="778"/>
      <c r="GJ1995" s="778"/>
      <c r="GK1995" s="778"/>
      <c r="GL1995" s="778"/>
      <c r="GM1995" s="778"/>
      <c r="GN1995" s="778"/>
      <c r="GO1995" s="778"/>
      <c r="GP1995" s="778"/>
      <c r="GQ1995" s="778"/>
      <c r="GR1995" s="778"/>
      <c r="GS1995" s="778"/>
      <c r="GT1995" s="778"/>
      <c r="GU1995" s="778"/>
      <c r="GV1995" s="778"/>
      <c r="GW1995" s="778"/>
      <c r="GX1995" s="778"/>
      <c r="GY1995" s="778"/>
      <c r="GZ1995" s="778"/>
      <c r="HA1995" s="778"/>
      <c r="HB1995" s="778"/>
      <c r="HC1995" s="778"/>
      <c r="HD1995" s="778"/>
      <c r="HE1995" s="778"/>
      <c r="HF1995" s="778"/>
      <c r="HG1995" s="778"/>
      <c r="HH1995" s="778"/>
    </row>
    <row r="1996" spans="1:216" s="782" customFormat="1">
      <c r="A1996" s="779"/>
      <c r="B1996" s="780"/>
      <c r="C1996" s="780"/>
      <c r="D1996" s="780"/>
      <c r="E1996" s="780"/>
      <c r="F1996" s="780"/>
      <c r="G1996" s="780"/>
      <c r="H1996" s="780"/>
      <c r="I1996" s="780"/>
      <c r="J1996" s="780"/>
      <c r="K1996" s="780"/>
      <c r="L1996" s="780"/>
      <c r="M1996" s="780"/>
      <c r="N1996" s="780"/>
      <c r="O1996" s="780"/>
      <c r="P1996" s="780"/>
      <c r="Q1996" s="781"/>
      <c r="R1996" s="778"/>
      <c r="S1996" s="778"/>
      <c r="T1996" s="778"/>
      <c r="U1996" s="778"/>
      <c r="V1996" s="778"/>
      <c r="W1996" s="778"/>
      <c r="X1996" s="778"/>
      <c r="Y1996" s="778"/>
      <c r="Z1996" s="778"/>
      <c r="AA1996" s="778"/>
      <c r="AB1996" s="778"/>
      <c r="AC1996" s="778"/>
      <c r="AD1996" s="778"/>
      <c r="AE1996" s="778"/>
      <c r="AF1996" s="778"/>
      <c r="AG1996" s="778"/>
      <c r="AH1996" s="778"/>
      <c r="AI1996" s="778"/>
      <c r="AJ1996" s="778"/>
      <c r="AK1996" s="778"/>
      <c r="AL1996" s="778"/>
      <c r="AM1996" s="778"/>
      <c r="AN1996" s="778"/>
      <c r="AO1996" s="778"/>
      <c r="AP1996" s="778"/>
      <c r="AQ1996" s="778"/>
      <c r="AR1996" s="778"/>
      <c r="AS1996" s="778"/>
      <c r="AT1996" s="778"/>
      <c r="AU1996" s="778"/>
      <c r="AV1996" s="778"/>
      <c r="AW1996" s="778"/>
      <c r="AX1996" s="778"/>
      <c r="AY1996" s="778"/>
      <c r="AZ1996" s="778"/>
      <c r="BA1996" s="778"/>
      <c r="BB1996" s="778"/>
      <c r="BC1996" s="778"/>
      <c r="BD1996" s="778"/>
      <c r="BE1996" s="778"/>
      <c r="BF1996" s="778"/>
      <c r="BG1996" s="778"/>
      <c r="BH1996" s="778"/>
      <c r="BI1996" s="778"/>
      <c r="BJ1996" s="778"/>
      <c r="BK1996" s="778"/>
      <c r="BL1996" s="778"/>
      <c r="BM1996" s="778"/>
      <c r="BN1996" s="778"/>
      <c r="BO1996" s="778"/>
      <c r="BP1996" s="778"/>
      <c r="BQ1996" s="778"/>
      <c r="BR1996" s="778"/>
      <c r="BS1996" s="778"/>
      <c r="BT1996" s="778"/>
      <c r="BU1996" s="778"/>
      <c r="BV1996" s="778"/>
      <c r="BW1996" s="778"/>
      <c r="BX1996" s="778"/>
      <c r="BY1996" s="778"/>
      <c r="BZ1996" s="778"/>
      <c r="CA1996" s="778"/>
      <c r="CB1996" s="778"/>
      <c r="CC1996" s="778"/>
      <c r="CD1996" s="778"/>
      <c r="CE1996" s="778"/>
      <c r="CF1996" s="778"/>
      <c r="CG1996" s="778"/>
      <c r="CH1996" s="778"/>
      <c r="CI1996" s="778"/>
      <c r="CJ1996" s="778"/>
      <c r="CK1996" s="778"/>
      <c r="CL1996" s="778"/>
      <c r="CM1996" s="778"/>
      <c r="CN1996" s="778"/>
      <c r="CO1996" s="778"/>
      <c r="CP1996" s="778"/>
      <c r="CQ1996" s="778"/>
      <c r="CR1996" s="778"/>
      <c r="CS1996" s="778"/>
      <c r="CT1996" s="778"/>
      <c r="CU1996" s="778"/>
      <c r="CV1996" s="778"/>
      <c r="CW1996" s="778"/>
      <c r="CX1996" s="778"/>
      <c r="CY1996" s="778"/>
      <c r="CZ1996" s="778"/>
      <c r="DA1996" s="778"/>
      <c r="DB1996" s="778"/>
      <c r="DC1996" s="778"/>
      <c r="DD1996" s="778"/>
      <c r="DE1996" s="778"/>
      <c r="DF1996" s="778"/>
      <c r="DG1996" s="778"/>
      <c r="DH1996" s="778"/>
      <c r="DI1996" s="778"/>
      <c r="DJ1996" s="778"/>
      <c r="DK1996" s="778"/>
      <c r="DL1996" s="778"/>
      <c r="DM1996" s="778"/>
      <c r="DN1996" s="778"/>
      <c r="DO1996" s="778"/>
      <c r="DP1996" s="778"/>
      <c r="DQ1996" s="778"/>
      <c r="DR1996" s="778"/>
      <c r="DS1996" s="778"/>
      <c r="DT1996" s="778"/>
      <c r="DU1996" s="778"/>
      <c r="DV1996" s="778"/>
      <c r="DW1996" s="778"/>
      <c r="DX1996" s="778"/>
      <c r="DY1996" s="778"/>
      <c r="DZ1996" s="778"/>
      <c r="EA1996" s="778"/>
      <c r="EB1996" s="778"/>
      <c r="EC1996" s="778"/>
      <c r="ED1996" s="778"/>
      <c r="EE1996" s="778"/>
      <c r="EF1996" s="778"/>
      <c r="EG1996" s="778"/>
      <c r="EH1996" s="778"/>
      <c r="EI1996" s="778"/>
      <c r="EJ1996" s="778"/>
      <c r="EK1996" s="778"/>
      <c r="EL1996" s="778"/>
      <c r="EM1996" s="778"/>
      <c r="EN1996" s="778"/>
      <c r="EO1996" s="778"/>
      <c r="EP1996" s="778"/>
      <c r="EQ1996" s="778"/>
      <c r="ER1996" s="778"/>
      <c r="ES1996" s="778"/>
      <c r="ET1996" s="778"/>
      <c r="EU1996" s="778"/>
      <c r="EV1996" s="778"/>
      <c r="EW1996" s="778"/>
      <c r="EX1996" s="778"/>
      <c r="EY1996" s="778"/>
      <c r="EZ1996" s="778"/>
      <c r="FA1996" s="778"/>
      <c r="FB1996" s="778"/>
      <c r="FC1996" s="778"/>
      <c r="FD1996" s="778"/>
      <c r="FE1996" s="778"/>
      <c r="FF1996" s="778"/>
      <c r="FG1996" s="778"/>
      <c r="FH1996" s="778"/>
      <c r="FI1996" s="778"/>
      <c r="FJ1996" s="778"/>
      <c r="FK1996" s="778"/>
      <c r="FL1996" s="778"/>
      <c r="FM1996" s="778"/>
      <c r="FN1996" s="778"/>
      <c r="FO1996" s="778"/>
      <c r="FP1996" s="778"/>
      <c r="FQ1996" s="778"/>
      <c r="FR1996" s="778"/>
      <c r="FS1996" s="778"/>
      <c r="FT1996" s="778"/>
      <c r="FU1996" s="778"/>
      <c r="FV1996" s="778"/>
      <c r="FW1996" s="778"/>
      <c r="FX1996" s="778"/>
      <c r="FY1996" s="778"/>
      <c r="FZ1996" s="778"/>
      <c r="GA1996" s="778"/>
      <c r="GB1996" s="778"/>
      <c r="GC1996" s="778"/>
      <c r="GD1996" s="778"/>
      <c r="GE1996" s="778"/>
      <c r="GF1996" s="778"/>
      <c r="GG1996" s="778"/>
      <c r="GH1996" s="778"/>
      <c r="GI1996" s="778"/>
      <c r="GJ1996" s="778"/>
      <c r="GK1996" s="778"/>
      <c r="GL1996" s="778"/>
      <c r="GM1996" s="778"/>
      <c r="GN1996" s="778"/>
      <c r="GO1996" s="778"/>
      <c r="GP1996" s="778"/>
      <c r="GQ1996" s="778"/>
      <c r="GR1996" s="778"/>
      <c r="GS1996" s="778"/>
      <c r="GT1996" s="778"/>
      <c r="GU1996" s="778"/>
      <c r="GV1996" s="778"/>
      <c r="GW1996" s="778"/>
      <c r="GX1996" s="778"/>
      <c r="GY1996" s="778"/>
      <c r="GZ1996" s="778"/>
      <c r="HA1996" s="778"/>
      <c r="HB1996" s="778"/>
      <c r="HC1996" s="778"/>
      <c r="HD1996" s="778"/>
      <c r="HE1996" s="778"/>
      <c r="HF1996" s="778"/>
      <c r="HG1996" s="778"/>
      <c r="HH1996" s="778"/>
    </row>
    <row r="1997" spans="1:216" s="782" customFormat="1">
      <c r="A1997" s="779"/>
      <c r="B1997" s="780"/>
      <c r="C1997" s="780"/>
      <c r="D1997" s="780"/>
      <c r="E1997" s="780"/>
      <c r="F1997" s="780"/>
      <c r="G1997" s="780"/>
      <c r="H1997" s="780"/>
      <c r="I1997" s="780"/>
      <c r="J1997" s="780"/>
      <c r="K1997" s="780"/>
      <c r="L1997" s="780"/>
      <c r="M1997" s="780"/>
      <c r="N1997" s="780"/>
      <c r="O1997" s="780"/>
      <c r="P1997" s="780"/>
      <c r="Q1997" s="781"/>
      <c r="R1997" s="778"/>
      <c r="S1997" s="778"/>
      <c r="T1997" s="778"/>
      <c r="U1997" s="778"/>
      <c r="V1997" s="778"/>
      <c r="W1997" s="778"/>
      <c r="X1997" s="778"/>
      <c r="Y1997" s="778"/>
      <c r="Z1997" s="778"/>
      <c r="AA1997" s="778"/>
      <c r="AB1997" s="778"/>
      <c r="AC1997" s="778"/>
      <c r="AD1997" s="778"/>
      <c r="AE1997" s="778"/>
      <c r="AF1997" s="778"/>
      <c r="AG1997" s="778"/>
      <c r="AH1997" s="778"/>
      <c r="AI1997" s="778"/>
      <c r="AJ1997" s="778"/>
      <c r="AK1997" s="778"/>
      <c r="AL1997" s="778"/>
      <c r="AM1997" s="778"/>
      <c r="AN1997" s="778"/>
      <c r="AO1997" s="778"/>
      <c r="AP1997" s="778"/>
      <c r="AQ1997" s="778"/>
      <c r="AR1997" s="778"/>
      <c r="AS1997" s="778"/>
      <c r="AT1997" s="778"/>
      <c r="AU1997" s="778"/>
      <c r="AV1997" s="778"/>
      <c r="AW1997" s="778"/>
      <c r="AX1997" s="778"/>
      <c r="AY1997" s="778"/>
      <c r="AZ1997" s="778"/>
      <c r="BA1997" s="778"/>
      <c r="BB1997" s="778"/>
      <c r="BC1997" s="778"/>
      <c r="BD1997" s="778"/>
      <c r="BE1997" s="778"/>
      <c r="BF1997" s="778"/>
      <c r="BG1997" s="778"/>
      <c r="BH1997" s="778"/>
      <c r="BI1997" s="778"/>
      <c r="BJ1997" s="778"/>
      <c r="BK1997" s="778"/>
      <c r="BL1997" s="778"/>
      <c r="BM1997" s="778"/>
      <c r="BN1997" s="778"/>
      <c r="BO1997" s="778"/>
      <c r="BP1997" s="778"/>
      <c r="BQ1997" s="778"/>
      <c r="BR1997" s="778"/>
      <c r="BS1997" s="778"/>
      <c r="BT1997" s="778"/>
      <c r="BU1997" s="778"/>
      <c r="BV1997" s="778"/>
      <c r="BW1997" s="778"/>
      <c r="BX1997" s="778"/>
      <c r="BY1997" s="778"/>
      <c r="BZ1997" s="778"/>
      <c r="CA1997" s="778"/>
      <c r="CB1997" s="778"/>
      <c r="CC1997" s="778"/>
      <c r="CD1997" s="778"/>
      <c r="CE1997" s="778"/>
      <c r="CF1997" s="778"/>
      <c r="CG1997" s="778"/>
      <c r="CH1997" s="778"/>
      <c r="CI1997" s="778"/>
      <c r="CJ1997" s="778"/>
      <c r="CK1997" s="778"/>
      <c r="CL1997" s="778"/>
      <c r="CM1997" s="778"/>
      <c r="CN1997" s="778"/>
      <c r="CO1997" s="778"/>
      <c r="CP1997" s="778"/>
      <c r="CQ1997" s="778"/>
      <c r="CR1997" s="778"/>
      <c r="CS1997" s="778"/>
      <c r="CT1997" s="778"/>
      <c r="CU1997" s="778"/>
      <c r="CV1997" s="778"/>
      <c r="CW1997" s="778"/>
      <c r="CX1997" s="778"/>
      <c r="CY1997" s="778"/>
      <c r="CZ1997" s="778"/>
      <c r="DA1997" s="778"/>
      <c r="DB1997" s="778"/>
      <c r="DC1997" s="778"/>
      <c r="DD1997" s="778"/>
      <c r="DE1997" s="778"/>
      <c r="DF1997" s="778"/>
      <c r="DG1997" s="778"/>
      <c r="DH1997" s="778"/>
      <c r="DI1997" s="778"/>
      <c r="DJ1997" s="778"/>
      <c r="DK1997" s="778"/>
      <c r="DL1997" s="778"/>
      <c r="DM1997" s="778"/>
      <c r="DN1997" s="778"/>
      <c r="DO1997" s="778"/>
      <c r="DP1997" s="778"/>
      <c r="DQ1997" s="778"/>
      <c r="DR1997" s="778"/>
      <c r="DS1997" s="778"/>
      <c r="DT1997" s="778"/>
      <c r="DU1997" s="778"/>
      <c r="DV1997" s="778"/>
      <c r="DW1997" s="778"/>
      <c r="DX1997" s="778"/>
      <c r="DY1997" s="778"/>
      <c r="DZ1997" s="778"/>
      <c r="EA1997" s="778"/>
      <c r="EB1997" s="778"/>
      <c r="EC1997" s="778"/>
      <c r="ED1997" s="778"/>
      <c r="EE1997" s="778"/>
      <c r="EF1997" s="778"/>
      <c r="EG1997" s="778"/>
      <c r="EH1997" s="778"/>
      <c r="EI1997" s="778"/>
      <c r="EJ1997" s="778"/>
      <c r="EK1997" s="778"/>
      <c r="EL1997" s="778"/>
      <c r="EM1997" s="778"/>
      <c r="EN1997" s="778"/>
      <c r="EO1997" s="778"/>
      <c r="EP1997" s="778"/>
      <c r="EQ1997" s="778"/>
      <c r="ER1997" s="778"/>
      <c r="ES1997" s="778"/>
      <c r="ET1997" s="778"/>
      <c r="EU1997" s="778"/>
      <c r="EV1997" s="778"/>
      <c r="EW1997" s="778"/>
      <c r="EX1997" s="778"/>
      <c r="EY1997" s="778"/>
      <c r="EZ1997" s="778"/>
      <c r="FA1997" s="778"/>
      <c r="FB1997" s="778"/>
      <c r="FC1997" s="778"/>
      <c r="FD1997" s="778"/>
      <c r="FE1997" s="778"/>
      <c r="FF1997" s="778"/>
      <c r="FG1997" s="778"/>
      <c r="FH1997" s="778"/>
      <c r="FI1997" s="778"/>
      <c r="FJ1997" s="778"/>
      <c r="FK1997" s="778"/>
      <c r="FL1997" s="778"/>
      <c r="FM1997" s="778"/>
      <c r="FN1997" s="778"/>
      <c r="FO1997" s="778"/>
      <c r="FP1997" s="778"/>
      <c r="FQ1997" s="778"/>
      <c r="FR1997" s="778"/>
      <c r="FS1997" s="778"/>
      <c r="FT1997" s="778"/>
      <c r="FU1997" s="778"/>
      <c r="FV1997" s="778"/>
      <c r="FW1997" s="778"/>
      <c r="FX1997" s="778"/>
      <c r="FY1997" s="778"/>
      <c r="FZ1997" s="778"/>
      <c r="GA1997" s="778"/>
      <c r="GB1997" s="778"/>
      <c r="GC1997" s="778"/>
      <c r="GD1997" s="778"/>
      <c r="GE1997" s="778"/>
      <c r="GF1997" s="778"/>
      <c r="GG1997" s="778"/>
      <c r="GH1997" s="778"/>
      <c r="GI1997" s="778"/>
      <c r="GJ1997" s="778"/>
      <c r="GK1997" s="778"/>
      <c r="GL1997" s="778"/>
      <c r="GM1997" s="778"/>
      <c r="GN1997" s="778"/>
      <c r="GO1997" s="778"/>
      <c r="GP1997" s="778"/>
      <c r="GQ1997" s="778"/>
      <c r="GR1997" s="778"/>
      <c r="GS1997" s="778"/>
      <c r="GT1997" s="778"/>
      <c r="GU1997" s="778"/>
      <c r="GV1997" s="778"/>
      <c r="GW1997" s="778"/>
      <c r="GX1997" s="778"/>
      <c r="GY1997" s="778"/>
      <c r="GZ1997" s="778"/>
      <c r="HA1997" s="778"/>
      <c r="HB1997" s="778"/>
      <c r="HC1997" s="778"/>
      <c r="HD1997" s="778"/>
      <c r="HE1997" s="778"/>
      <c r="HF1997" s="778"/>
      <c r="HG1997" s="778"/>
      <c r="HH1997" s="778"/>
    </row>
    <row r="1998" spans="1:216" s="782" customFormat="1">
      <c r="A1998" s="779"/>
      <c r="B1998" s="780"/>
      <c r="C1998" s="780"/>
      <c r="D1998" s="780"/>
      <c r="E1998" s="780"/>
      <c r="F1998" s="780"/>
      <c r="G1998" s="780"/>
      <c r="H1998" s="780"/>
      <c r="I1998" s="780"/>
      <c r="J1998" s="780"/>
      <c r="K1998" s="780"/>
      <c r="L1998" s="780"/>
      <c r="M1998" s="780"/>
      <c r="N1998" s="780"/>
      <c r="O1998" s="780"/>
      <c r="P1998" s="780"/>
      <c r="Q1998" s="781"/>
      <c r="R1998" s="778"/>
      <c r="S1998" s="778"/>
      <c r="T1998" s="778"/>
      <c r="U1998" s="778"/>
      <c r="V1998" s="778"/>
      <c r="W1998" s="778"/>
      <c r="X1998" s="778"/>
      <c r="Y1998" s="778"/>
      <c r="Z1998" s="778"/>
      <c r="AA1998" s="778"/>
      <c r="AB1998" s="778"/>
      <c r="AC1998" s="778"/>
      <c r="AD1998" s="778"/>
      <c r="AE1998" s="778"/>
      <c r="AF1998" s="778"/>
      <c r="AG1998" s="778"/>
      <c r="AH1998" s="778"/>
      <c r="AI1998" s="778"/>
      <c r="AJ1998" s="778"/>
      <c r="AK1998" s="778"/>
      <c r="AL1998" s="778"/>
      <c r="AM1998" s="778"/>
      <c r="AN1998" s="778"/>
      <c r="AO1998" s="778"/>
      <c r="AP1998" s="778"/>
      <c r="AQ1998" s="778"/>
      <c r="AR1998" s="778"/>
      <c r="AS1998" s="778"/>
      <c r="AT1998" s="778"/>
      <c r="AU1998" s="778"/>
      <c r="AV1998" s="778"/>
      <c r="AW1998" s="778"/>
      <c r="AX1998" s="778"/>
      <c r="AY1998" s="778"/>
      <c r="AZ1998" s="778"/>
      <c r="BA1998" s="778"/>
      <c r="BB1998" s="778"/>
      <c r="BC1998" s="778"/>
      <c r="BD1998" s="778"/>
      <c r="BE1998" s="778"/>
      <c r="BF1998" s="778"/>
      <c r="BG1998" s="778"/>
      <c r="BH1998" s="778"/>
      <c r="BI1998" s="778"/>
      <c r="BJ1998" s="778"/>
      <c r="BK1998" s="778"/>
      <c r="BL1998" s="778"/>
      <c r="BM1998" s="778"/>
      <c r="BN1998" s="778"/>
      <c r="BO1998" s="778"/>
      <c r="BP1998" s="778"/>
      <c r="BQ1998" s="778"/>
      <c r="BR1998" s="778"/>
      <c r="BS1998" s="778"/>
      <c r="BT1998" s="778"/>
      <c r="BU1998" s="778"/>
      <c r="BV1998" s="778"/>
      <c r="BW1998" s="778"/>
      <c r="BX1998" s="778"/>
      <c r="BY1998" s="778"/>
      <c r="BZ1998" s="778"/>
      <c r="CA1998" s="778"/>
      <c r="CB1998" s="778"/>
      <c r="CC1998" s="778"/>
      <c r="CD1998" s="778"/>
      <c r="CE1998" s="778"/>
      <c r="CF1998" s="778"/>
      <c r="CG1998" s="778"/>
      <c r="CH1998" s="778"/>
      <c r="CI1998" s="778"/>
      <c r="CJ1998" s="778"/>
      <c r="CK1998" s="778"/>
      <c r="CL1998" s="778"/>
      <c r="CM1998" s="778"/>
      <c r="CN1998" s="778"/>
      <c r="CO1998" s="778"/>
      <c r="CP1998" s="778"/>
      <c r="CQ1998" s="778"/>
      <c r="CR1998" s="778"/>
      <c r="CS1998" s="778"/>
      <c r="CT1998" s="778"/>
      <c r="CU1998" s="778"/>
      <c r="CV1998" s="778"/>
      <c r="CW1998" s="778"/>
      <c r="CX1998" s="778"/>
      <c r="CY1998" s="778"/>
      <c r="CZ1998" s="778"/>
      <c r="DA1998" s="778"/>
      <c r="DB1998" s="778"/>
      <c r="DC1998" s="778"/>
      <c r="DD1998" s="778"/>
      <c r="DE1998" s="778"/>
      <c r="DF1998" s="778"/>
      <c r="DG1998" s="778"/>
      <c r="DH1998" s="778"/>
      <c r="DI1998" s="778"/>
      <c r="DJ1998" s="778"/>
      <c r="DK1998" s="778"/>
      <c r="DL1998" s="778"/>
      <c r="DM1998" s="778"/>
      <c r="DN1998" s="778"/>
      <c r="DO1998" s="778"/>
      <c r="DP1998" s="778"/>
      <c r="DQ1998" s="778"/>
      <c r="DR1998" s="778"/>
      <c r="DS1998" s="778"/>
      <c r="DT1998" s="778"/>
      <c r="DU1998" s="778"/>
      <c r="DV1998" s="778"/>
      <c r="DW1998" s="778"/>
      <c r="DX1998" s="778"/>
      <c r="DY1998" s="778"/>
      <c r="DZ1998" s="778"/>
      <c r="EA1998" s="778"/>
      <c r="EB1998" s="778"/>
      <c r="EC1998" s="778"/>
      <c r="ED1998" s="778"/>
      <c r="EE1998" s="778"/>
      <c r="EF1998" s="778"/>
      <c r="EG1998" s="778"/>
      <c r="EH1998" s="778"/>
      <c r="EI1998" s="778"/>
      <c r="EJ1998" s="778"/>
      <c r="EK1998" s="778"/>
      <c r="EL1998" s="778"/>
      <c r="EM1998" s="778"/>
      <c r="EN1998" s="778"/>
      <c r="EO1998" s="778"/>
      <c r="EP1998" s="778"/>
      <c r="EQ1998" s="778"/>
      <c r="ER1998" s="778"/>
      <c r="ES1998" s="778"/>
      <c r="ET1998" s="778"/>
      <c r="EU1998" s="778"/>
      <c r="EV1998" s="778"/>
      <c r="EW1998" s="778"/>
      <c r="EX1998" s="778"/>
      <c r="EY1998" s="778"/>
      <c r="EZ1998" s="778"/>
      <c r="FA1998" s="778"/>
      <c r="FB1998" s="778"/>
      <c r="FC1998" s="778"/>
      <c r="FD1998" s="778"/>
      <c r="FE1998" s="778"/>
      <c r="FF1998" s="778"/>
      <c r="FG1998" s="778"/>
      <c r="FH1998" s="778"/>
      <c r="FI1998" s="778"/>
      <c r="FJ1998" s="778"/>
      <c r="FK1998" s="778"/>
      <c r="FL1998" s="778"/>
      <c r="FM1998" s="778"/>
      <c r="FN1998" s="778"/>
      <c r="FO1998" s="778"/>
      <c r="FP1998" s="778"/>
      <c r="FQ1998" s="778"/>
      <c r="FR1998" s="778"/>
      <c r="FS1998" s="778"/>
      <c r="FT1998" s="778"/>
      <c r="FU1998" s="778"/>
      <c r="FV1998" s="778"/>
      <c r="FW1998" s="778"/>
      <c r="FX1998" s="778"/>
      <c r="FY1998" s="778"/>
      <c r="FZ1998" s="778"/>
      <c r="GA1998" s="778"/>
      <c r="GB1998" s="778"/>
      <c r="GC1998" s="778"/>
      <c r="GD1998" s="778"/>
      <c r="GE1998" s="778"/>
      <c r="GF1998" s="778"/>
      <c r="GG1998" s="778"/>
      <c r="GH1998" s="778"/>
      <c r="GI1998" s="778"/>
      <c r="GJ1998" s="778"/>
      <c r="GK1998" s="778"/>
      <c r="GL1998" s="778"/>
      <c r="GM1998" s="778"/>
      <c r="GN1998" s="778"/>
      <c r="GO1998" s="778"/>
      <c r="GP1998" s="778"/>
      <c r="GQ1998" s="778"/>
      <c r="GR1998" s="778"/>
      <c r="GS1998" s="778"/>
      <c r="GT1998" s="778"/>
      <c r="GU1998" s="778"/>
      <c r="GV1998" s="778"/>
      <c r="GW1998" s="778"/>
      <c r="GX1998" s="778"/>
      <c r="GY1998" s="778"/>
      <c r="GZ1998" s="778"/>
      <c r="HA1998" s="778"/>
      <c r="HB1998" s="778"/>
      <c r="HC1998" s="778"/>
      <c r="HD1998" s="778"/>
      <c r="HE1998" s="778"/>
      <c r="HF1998" s="778"/>
      <c r="HG1998" s="778"/>
      <c r="HH1998" s="778"/>
    </row>
    <row r="1999" spans="1:216" s="782" customFormat="1">
      <c r="A1999" s="779"/>
      <c r="B1999" s="780"/>
      <c r="C1999" s="780"/>
      <c r="D1999" s="780"/>
      <c r="E1999" s="780"/>
      <c r="F1999" s="780"/>
      <c r="G1999" s="780"/>
      <c r="H1999" s="780"/>
      <c r="I1999" s="780"/>
      <c r="J1999" s="780"/>
      <c r="K1999" s="780"/>
      <c r="L1999" s="780"/>
      <c r="M1999" s="780"/>
      <c r="N1999" s="780"/>
      <c r="O1999" s="780"/>
      <c r="P1999" s="780"/>
      <c r="Q1999" s="781"/>
      <c r="R1999" s="778"/>
      <c r="S1999" s="778"/>
      <c r="T1999" s="778"/>
      <c r="U1999" s="778"/>
      <c r="V1999" s="778"/>
      <c r="W1999" s="778"/>
      <c r="X1999" s="778"/>
      <c r="Y1999" s="778"/>
      <c r="Z1999" s="778"/>
      <c r="AA1999" s="778"/>
      <c r="AB1999" s="778"/>
      <c r="AC1999" s="778"/>
      <c r="AD1999" s="778"/>
      <c r="AE1999" s="778"/>
      <c r="AF1999" s="778"/>
      <c r="AG1999" s="778"/>
      <c r="AH1999" s="778"/>
      <c r="AI1999" s="778"/>
      <c r="AJ1999" s="778"/>
      <c r="AK1999" s="778"/>
      <c r="AL1999" s="778"/>
      <c r="AM1999" s="778"/>
      <c r="AN1999" s="778"/>
      <c r="AO1999" s="778"/>
      <c r="AP1999" s="778"/>
      <c r="AQ1999" s="778"/>
      <c r="AR1999" s="778"/>
      <c r="AS1999" s="778"/>
      <c r="AT1999" s="778"/>
      <c r="AU1999" s="778"/>
      <c r="AV1999" s="778"/>
      <c r="AW1999" s="778"/>
      <c r="AX1999" s="778"/>
      <c r="AY1999" s="778"/>
      <c r="AZ1999" s="778"/>
      <c r="BA1999" s="778"/>
      <c r="BB1999" s="778"/>
      <c r="BC1999" s="778"/>
      <c r="BD1999" s="778"/>
      <c r="BE1999" s="778"/>
      <c r="BF1999" s="778"/>
      <c r="BG1999" s="778"/>
      <c r="BH1999" s="778"/>
      <c r="BI1999" s="778"/>
      <c r="BJ1999" s="778"/>
      <c r="BK1999" s="778"/>
      <c r="BL1999" s="778"/>
      <c r="BM1999" s="778"/>
      <c r="BN1999" s="778"/>
      <c r="BO1999" s="778"/>
      <c r="BP1999" s="778"/>
      <c r="BQ1999" s="778"/>
      <c r="BR1999" s="778"/>
      <c r="BS1999" s="778"/>
      <c r="BT1999" s="778"/>
      <c r="BU1999" s="778"/>
      <c r="BV1999" s="778"/>
      <c r="BW1999" s="778"/>
      <c r="BX1999" s="778"/>
      <c r="BY1999" s="778"/>
      <c r="BZ1999" s="778"/>
      <c r="CA1999" s="778"/>
      <c r="CB1999" s="778"/>
      <c r="CC1999" s="778"/>
      <c r="CD1999" s="778"/>
      <c r="CE1999" s="778"/>
      <c r="CF1999" s="778"/>
      <c r="CG1999" s="778"/>
      <c r="CH1999" s="778"/>
      <c r="CI1999" s="778"/>
      <c r="CJ1999" s="778"/>
      <c r="CK1999" s="778"/>
      <c r="CL1999" s="778"/>
      <c r="CM1999" s="778"/>
      <c r="CN1999" s="778"/>
      <c r="CO1999" s="778"/>
      <c r="CP1999" s="778"/>
      <c r="CQ1999" s="778"/>
      <c r="CR1999" s="778"/>
      <c r="CS1999" s="778"/>
      <c r="CT1999" s="778"/>
      <c r="CU1999" s="778"/>
      <c r="CV1999" s="778"/>
      <c r="CW1999" s="778"/>
      <c r="CX1999" s="778"/>
      <c r="CY1999" s="778"/>
      <c r="CZ1999" s="778"/>
      <c r="DA1999" s="778"/>
      <c r="DB1999" s="778"/>
      <c r="DC1999" s="778"/>
      <c r="DD1999" s="778"/>
      <c r="DE1999" s="778"/>
      <c r="DF1999" s="778"/>
      <c r="DG1999" s="778"/>
      <c r="DH1999" s="778"/>
      <c r="DI1999" s="778"/>
      <c r="DJ1999" s="778"/>
      <c r="DK1999" s="778"/>
      <c r="DL1999" s="778"/>
      <c r="DM1999" s="778"/>
      <c r="DN1999" s="778"/>
      <c r="DO1999" s="778"/>
      <c r="DP1999" s="778"/>
      <c r="DQ1999" s="778"/>
      <c r="DR1999" s="778"/>
      <c r="DS1999" s="778"/>
      <c r="DT1999" s="778"/>
      <c r="DU1999" s="778"/>
      <c r="DV1999" s="778"/>
      <c r="DW1999" s="778"/>
      <c r="DX1999" s="778"/>
      <c r="DY1999" s="778"/>
      <c r="DZ1999" s="778"/>
      <c r="EA1999" s="778"/>
      <c r="EB1999" s="778"/>
      <c r="EC1999" s="778"/>
      <c r="ED1999" s="778"/>
      <c r="EE1999" s="778"/>
      <c r="EF1999" s="778"/>
      <c r="EG1999" s="778"/>
      <c r="EH1999" s="778"/>
      <c r="EI1999" s="778"/>
      <c r="EJ1999" s="778"/>
      <c r="EK1999" s="778"/>
      <c r="EL1999" s="778"/>
      <c r="EM1999" s="778"/>
      <c r="EN1999" s="778"/>
      <c r="EO1999" s="778"/>
      <c r="EP1999" s="778"/>
      <c r="EQ1999" s="778"/>
      <c r="ER1999" s="778"/>
      <c r="ES1999" s="778"/>
      <c r="ET1999" s="778"/>
      <c r="EU1999" s="778"/>
      <c r="EV1999" s="778"/>
      <c r="EW1999" s="778"/>
      <c r="EX1999" s="778"/>
      <c r="EY1999" s="778"/>
      <c r="EZ1999" s="778"/>
      <c r="FA1999" s="778"/>
      <c r="FB1999" s="778"/>
      <c r="FC1999" s="778"/>
      <c r="FD1999" s="778"/>
      <c r="FE1999" s="778"/>
      <c r="FF1999" s="778"/>
      <c r="FG1999" s="778"/>
      <c r="FH1999" s="778"/>
      <c r="FI1999" s="778"/>
      <c r="FJ1999" s="778"/>
      <c r="FK1999" s="778"/>
      <c r="FL1999" s="778"/>
      <c r="FM1999" s="778"/>
      <c r="FN1999" s="778"/>
      <c r="FO1999" s="778"/>
      <c r="FP1999" s="778"/>
      <c r="FQ1999" s="778"/>
      <c r="FR1999" s="778"/>
      <c r="FS1999" s="778"/>
      <c r="FT1999" s="778"/>
      <c r="FU1999" s="778"/>
      <c r="FV1999" s="778"/>
      <c r="FW1999" s="778"/>
      <c r="FX1999" s="778"/>
      <c r="FY1999" s="778"/>
      <c r="FZ1999" s="778"/>
      <c r="GA1999" s="778"/>
      <c r="GB1999" s="778"/>
      <c r="GC1999" s="778"/>
      <c r="GD1999" s="778"/>
      <c r="GE1999" s="778"/>
      <c r="GF1999" s="778"/>
      <c r="GG1999" s="778"/>
      <c r="GH1999" s="778"/>
      <c r="GI1999" s="778"/>
      <c r="GJ1999" s="778"/>
      <c r="GK1999" s="778"/>
      <c r="GL1999" s="778"/>
      <c r="GM1999" s="778"/>
      <c r="GN1999" s="778"/>
      <c r="GO1999" s="778"/>
      <c r="GP1999" s="778"/>
      <c r="GQ1999" s="778"/>
      <c r="GR1999" s="778"/>
      <c r="GS1999" s="778"/>
      <c r="GT1999" s="778"/>
      <c r="GU1999" s="778"/>
      <c r="GV1999" s="778"/>
      <c r="GW1999" s="778"/>
      <c r="GX1999" s="778"/>
      <c r="GY1999" s="778"/>
      <c r="GZ1999" s="778"/>
      <c r="HA1999" s="778"/>
      <c r="HB1999" s="778"/>
      <c r="HC1999" s="778"/>
      <c r="HD1999" s="778"/>
      <c r="HE1999" s="778"/>
      <c r="HF1999" s="778"/>
      <c r="HG1999" s="778"/>
      <c r="HH1999" s="778"/>
    </row>
    <row r="2000" spans="1:216" s="782" customFormat="1">
      <c r="A2000" s="779"/>
      <c r="B2000" s="780"/>
      <c r="C2000" s="780"/>
      <c r="D2000" s="780"/>
      <c r="E2000" s="780"/>
      <c r="F2000" s="780"/>
      <c r="G2000" s="780"/>
      <c r="H2000" s="780"/>
      <c r="I2000" s="780"/>
      <c r="J2000" s="780"/>
      <c r="K2000" s="780"/>
      <c r="L2000" s="780"/>
      <c r="M2000" s="780"/>
      <c r="N2000" s="780"/>
      <c r="O2000" s="780"/>
      <c r="P2000" s="780"/>
      <c r="Q2000" s="781"/>
      <c r="R2000" s="778"/>
      <c r="S2000" s="778"/>
      <c r="T2000" s="778"/>
      <c r="U2000" s="778"/>
      <c r="V2000" s="778"/>
      <c r="W2000" s="778"/>
      <c r="X2000" s="778"/>
      <c r="Y2000" s="778"/>
      <c r="Z2000" s="778"/>
      <c r="AA2000" s="778"/>
      <c r="AB2000" s="778"/>
      <c r="AC2000" s="778"/>
      <c r="AD2000" s="778"/>
      <c r="AE2000" s="778"/>
      <c r="AF2000" s="778"/>
      <c r="AG2000" s="778"/>
      <c r="AH2000" s="778"/>
      <c r="AI2000" s="778"/>
      <c r="AJ2000" s="778"/>
      <c r="AK2000" s="778"/>
      <c r="AL2000" s="778"/>
      <c r="AM2000" s="778"/>
      <c r="AN2000" s="778"/>
      <c r="AO2000" s="778"/>
      <c r="AP2000" s="778"/>
      <c r="AQ2000" s="778"/>
      <c r="AR2000" s="778"/>
      <c r="AS2000" s="778"/>
      <c r="AT2000" s="778"/>
      <c r="AU2000" s="778"/>
      <c r="AV2000" s="778"/>
      <c r="AW2000" s="778"/>
      <c r="AX2000" s="778"/>
      <c r="AY2000" s="778"/>
      <c r="AZ2000" s="778"/>
      <c r="BA2000" s="778"/>
      <c r="BB2000" s="778"/>
      <c r="BC2000" s="778"/>
      <c r="BD2000" s="778"/>
      <c r="BE2000" s="778"/>
      <c r="BF2000" s="778"/>
      <c r="BG2000" s="778"/>
      <c r="BH2000" s="778"/>
      <c r="BI2000" s="778"/>
      <c r="BJ2000" s="778"/>
      <c r="BK2000" s="778"/>
      <c r="BL2000" s="778"/>
      <c r="BM2000" s="778"/>
      <c r="BN2000" s="778"/>
      <c r="BO2000" s="778"/>
      <c r="BP2000" s="778"/>
      <c r="BQ2000" s="778"/>
      <c r="BR2000" s="778"/>
      <c r="BS2000" s="778"/>
      <c r="BT2000" s="778"/>
      <c r="BU2000" s="778"/>
      <c r="BV2000" s="778"/>
      <c r="BW2000" s="778"/>
      <c r="BX2000" s="778"/>
      <c r="BY2000" s="778"/>
      <c r="BZ2000" s="778"/>
      <c r="CA2000" s="778"/>
      <c r="CB2000" s="778"/>
      <c r="CC2000" s="778"/>
      <c r="CD2000" s="778"/>
      <c r="CE2000" s="778"/>
      <c r="CF2000" s="778"/>
      <c r="CG2000" s="778"/>
      <c r="CH2000" s="778"/>
      <c r="CI2000" s="778"/>
      <c r="CJ2000" s="778"/>
      <c r="CK2000" s="778"/>
      <c r="CL2000" s="778"/>
      <c r="CM2000" s="778"/>
      <c r="CN2000" s="778"/>
      <c r="CO2000" s="778"/>
      <c r="CP2000" s="778"/>
      <c r="CQ2000" s="778"/>
      <c r="CR2000" s="778"/>
      <c r="CS2000" s="778"/>
      <c r="CT2000" s="778"/>
      <c r="CU2000" s="778"/>
      <c r="CV2000" s="778"/>
      <c r="CW2000" s="778"/>
      <c r="CX2000" s="778"/>
      <c r="CY2000" s="778"/>
      <c r="CZ2000" s="778"/>
      <c r="DA2000" s="778"/>
      <c r="DB2000" s="778"/>
      <c r="DC2000" s="778"/>
      <c r="DD2000" s="778"/>
      <c r="DE2000" s="778"/>
      <c r="DF2000" s="778"/>
      <c r="DG2000" s="778"/>
      <c r="DH2000" s="778"/>
      <c r="DI2000" s="778"/>
      <c r="DJ2000" s="778"/>
      <c r="DK2000" s="778"/>
      <c r="DL2000" s="778"/>
      <c r="DM2000" s="778"/>
      <c r="DN2000" s="778"/>
      <c r="DO2000" s="778"/>
      <c r="DP2000" s="778"/>
      <c r="DQ2000" s="778"/>
      <c r="DR2000" s="778"/>
      <c r="DS2000" s="778"/>
      <c r="DT2000" s="778"/>
      <c r="DU2000" s="778"/>
      <c r="DV2000" s="778"/>
      <c r="DW2000" s="778"/>
      <c r="DX2000" s="778"/>
      <c r="DY2000" s="778"/>
      <c r="DZ2000" s="778"/>
      <c r="EA2000" s="778"/>
      <c r="EB2000" s="778"/>
      <c r="EC2000" s="778"/>
      <c r="ED2000" s="778"/>
      <c r="EE2000" s="778"/>
      <c r="EF2000" s="778"/>
      <c r="EG2000" s="778"/>
      <c r="EH2000" s="778"/>
      <c r="EI2000" s="778"/>
      <c r="EJ2000" s="778"/>
      <c r="EK2000" s="778"/>
      <c r="EL2000" s="778"/>
      <c r="EM2000" s="778"/>
      <c r="EN2000" s="778"/>
      <c r="EO2000" s="778"/>
      <c r="EP2000" s="778"/>
      <c r="EQ2000" s="778"/>
      <c r="ER2000" s="778"/>
      <c r="ES2000" s="778"/>
      <c r="ET2000" s="778"/>
      <c r="EU2000" s="778"/>
      <c r="EV2000" s="778"/>
      <c r="EW2000" s="778"/>
      <c r="EX2000" s="778"/>
      <c r="EY2000" s="778"/>
      <c r="EZ2000" s="778"/>
      <c r="FA2000" s="778"/>
      <c r="FB2000" s="778"/>
      <c r="FC2000" s="778"/>
      <c r="FD2000" s="778"/>
      <c r="FE2000" s="778"/>
      <c r="FF2000" s="778"/>
      <c r="FG2000" s="778"/>
      <c r="FH2000" s="778"/>
      <c r="FI2000" s="778"/>
      <c r="FJ2000" s="778"/>
      <c r="FK2000" s="778"/>
      <c r="FL2000" s="778"/>
      <c r="FM2000" s="778"/>
      <c r="FN2000" s="778"/>
      <c r="FO2000" s="778"/>
      <c r="FP2000" s="778"/>
      <c r="FQ2000" s="778"/>
      <c r="FR2000" s="778"/>
      <c r="FS2000" s="778"/>
      <c r="FT2000" s="778"/>
      <c r="FU2000" s="778"/>
      <c r="FV2000" s="778"/>
      <c r="FW2000" s="778"/>
      <c r="FX2000" s="778"/>
      <c r="FY2000" s="778"/>
      <c r="FZ2000" s="778"/>
      <c r="GA2000" s="778"/>
      <c r="GB2000" s="778"/>
      <c r="GC2000" s="778"/>
      <c r="GD2000" s="778"/>
      <c r="GE2000" s="778"/>
      <c r="GF2000" s="778"/>
      <c r="GG2000" s="778"/>
      <c r="GH2000" s="778"/>
      <c r="GI2000" s="778"/>
      <c r="GJ2000" s="778"/>
      <c r="GK2000" s="778"/>
      <c r="GL2000" s="778"/>
      <c r="GM2000" s="778"/>
      <c r="GN2000" s="778"/>
      <c r="GO2000" s="778"/>
      <c r="GP2000" s="778"/>
      <c r="GQ2000" s="778"/>
      <c r="GR2000" s="778"/>
      <c r="GS2000" s="778"/>
      <c r="GT2000" s="778"/>
      <c r="GU2000" s="778"/>
      <c r="GV2000" s="778"/>
      <c r="GW2000" s="778"/>
      <c r="GX2000" s="778"/>
      <c r="GY2000" s="778"/>
      <c r="GZ2000" s="778"/>
      <c r="HA2000" s="778"/>
      <c r="HB2000" s="778"/>
      <c r="HC2000" s="778"/>
      <c r="HD2000" s="778"/>
      <c r="HE2000" s="778"/>
      <c r="HF2000" s="778"/>
      <c r="HG2000" s="778"/>
      <c r="HH2000" s="778"/>
    </row>
    <row r="2001" spans="1:216" s="782" customFormat="1">
      <c r="A2001" s="779"/>
      <c r="B2001" s="780"/>
      <c r="C2001" s="780"/>
      <c r="D2001" s="780"/>
      <c r="E2001" s="780"/>
      <c r="F2001" s="780"/>
      <c r="G2001" s="780"/>
      <c r="H2001" s="780"/>
      <c r="I2001" s="780"/>
      <c r="J2001" s="780"/>
      <c r="K2001" s="780"/>
      <c r="L2001" s="780"/>
      <c r="M2001" s="780"/>
      <c r="N2001" s="780"/>
      <c r="O2001" s="780"/>
      <c r="P2001" s="780"/>
      <c r="Q2001" s="781"/>
      <c r="R2001" s="778"/>
      <c r="S2001" s="778"/>
      <c r="T2001" s="778"/>
      <c r="U2001" s="778"/>
      <c r="V2001" s="778"/>
      <c r="W2001" s="778"/>
      <c r="X2001" s="778"/>
      <c r="Y2001" s="778"/>
      <c r="Z2001" s="778"/>
      <c r="AA2001" s="778"/>
      <c r="AB2001" s="778"/>
      <c r="AC2001" s="778"/>
      <c r="AD2001" s="778"/>
      <c r="AE2001" s="778"/>
      <c r="AF2001" s="778"/>
      <c r="AG2001" s="778"/>
      <c r="AH2001" s="778"/>
      <c r="AI2001" s="778"/>
      <c r="AJ2001" s="778"/>
      <c r="AK2001" s="778"/>
      <c r="AL2001" s="778"/>
      <c r="AM2001" s="778"/>
      <c r="AN2001" s="778"/>
      <c r="AO2001" s="778"/>
      <c r="AP2001" s="778"/>
      <c r="AQ2001" s="778"/>
      <c r="AR2001" s="778"/>
      <c r="AS2001" s="778"/>
      <c r="AT2001" s="778"/>
      <c r="AU2001" s="778"/>
      <c r="AV2001" s="778"/>
      <c r="AW2001" s="778"/>
      <c r="AX2001" s="778"/>
      <c r="AY2001" s="778"/>
      <c r="AZ2001" s="778"/>
      <c r="BA2001" s="778"/>
      <c r="BB2001" s="778"/>
      <c r="BC2001" s="778"/>
      <c r="BD2001" s="778"/>
      <c r="BE2001" s="778"/>
      <c r="BF2001" s="778"/>
      <c r="BG2001" s="778"/>
      <c r="BH2001" s="778"/>
      <c r="BI2001" s="778"/>
      <c r="BJ2001" s="778"/>
      <c r="BK2001" s="778"/>
      <c r="BL2001" s="778"/>
      <c r="BM2001" s="778"/>
      <c r="BN2001" s="778"/>
      <c r="BO2001" s="778"/>
      <c r="BP2001" s="778"/>
      <c r="BQ2001" s="778"/>
      <c r="BR2001" s="778"/>
      <c r="BS2001" s="778"/>
      <c r="BT2001" s="778"/>
      <c r="BU2001" s="778"/>
      <c r="BV2001" s="778"/>
      <c r="BW2001" s="778"/>
      <c r="BX2001" s="778"/>
      <c r="BY2001" s="778"/>
      <c r="BZ2001" s="778"/>
      <c r="CA2001" s="778"/>
      <c r="CB2001" s="778"/>
      <c r="CC2001" s="778"/>
      <c r="CD2001" s="778"/>
      <c r="CE2001" s="778"/>
      <c r="CF2001" s="778"/>
      <c r="CG2001" s="778"/>
      <c r="CH2001" s="778"/>
      <c r="CI2001" s="778"/>
      <c r="CJ2001" s="778"/>
      <c r="CK2001" s="778"/>
      <c r="CL2001" s="778"/>
      <c r="CM2001" s="778"/>
      <c r="CN2001" s="778"/>
      <c r="CO2001" s="778"/>
      <c r="CP2001" s="778"/>
      <c r="CQ2001" s="778"/>
      <c r="CR2001" s="778"/>
      <c r="CS2001" s="778"/>
      <c r="CT2001" s="778"/>
      <c r="CU2001" s="778"/>
      <c r="CV2001" s="778"/>
      <c r="CW2001" s="778"/>
      <c r="CX2001" s="778"/>
      <c r="CY2001" s="778"/>
      <c r="CZ2001" s="778"/>
      <c r="DA2001" s="778"/>
      <c r="DB2001" s="778"/>
      <c r="DC2001" s="778"/>
      <c r="DD2001" s="778"/>
      <c r="DE2001" s="778"/>
      <c r="DF2001" s="778"/>
      <c r="DG2001" s="778"/>
      <c r="DH2001" s="778"/>
      <c r="DI2001" s="778"/>
      <c r="DJ2001" s="778"/>
      <c r="DK2001" s="778"/>
      <c r="DL2001" s="778"/>
      <c r="DM2001" s="778"/>
      <c r="DN2001" s="778"/>
      <c r="DO2001" s="778"/>
      <c r="DP2001" s="778"/>
      <c r="DQ2001" s="778"/>
      <c r="DR2001" s="778"/>
      <c r="DS2001" s="778"/>
      <c r="DT2001" s="778"/>
      <c r="DU2001" s="778"/>
      <c r="DV2001" s="778"/>
      <c r="DW2001" s="778"/>
      <c r="DX2001" s="778"/>
      <c r="DY2001" s="778"/>
      <c r="DZ2001" s="778"/>
      <c r="EA2001" s="778"/>
      <c r="EB2001" s="778"/>
      <c r="EC2001" s="778"/>
      <c r="ED2001" s="778"/>
      <c r="EE2001" s="778"/>
      <c r="EF2001" s="778"/>
      <c r="EG2001" s="778"/>
      <c r="EH2001" s="778"/>
      <c r="EI2001" s="778"/>
      <c r="EJ2001" s="778"/>
      <c r="EK2001" s="778"/>
      <c r="EL2001" s="778"/>
      <c r="EM2001" s="778"/>
      <c r="EN2001" s="778"/>
      <c r="EO2001" s="778"/>
      <c r="EP2001" s="778"/>
      <c r="EQ2001" s="778"/>
      <c r="ER2001" s="778"/>
      <c r="ES2001" s="778"/>
      <c r="ET2001" s="778"/>
      <c r="EU2001" s="778"/>
      <c r="EV2001" s="778"/>
      <c r="EW2001" s="778"/>
      <c r="EX2001" s="778"/>
      <c r="EY2001" s="778"/>
      <c r="EZ2001" s="778"/>
      <c r="FA2001" s="778"/>
      <c r="FB2001" s="778"/>
      <c r="FC2001" s="778"/>
      <c r="FD2001" s="778"/>
      <c r="FE2001" s="778"/>
      <c r="FF2001" s="778"/>
      <c r="FG2001" s="778"/>
      <c r="FH2001" s="778"/>
      <c r="FI2001" s="778"/>
      <c r="FJ2001" s="778"/>
      <c r="FK2001" s="778"/>
      <c r="FL2001" s="778"/>
      <c r="FM2001" s="778"/>
      <c r="FN2001" s="778"/>
      <c r="FO2001" s="778"/>
      <c r="FP2001" s="778"/>
      <c r="FQ2001" s="778"/>
      <c r="FR2001" s="778"/>
      <c r="FS2001" s="778"/>
      <c r="FT2001" s="778"/>
      <c r="FU2001" s="778"/>
      <c r="FV2001" s="778"/>
      <c r="FW2001" s="778"/>
      <c r="FX2001" s="778"/>
      <c r="FY2001" s="778"/>
      <c r="FZ2001" s="778"/>
      <c r="GA2001" s="778"/>
      <c r="GB2001" s="778"/>
      <c r="GC2001" s="778"/>
      <c r="GD2001" s="778"/>
      <c r="GE2001" s="778"/>
      <c r="GF2001" s="778"/>
      <c r="GG2001" s="778"/>
      <c r="GH2001" s="778"/>
      <c r="GI2001" s="778"/>
      <c r="GJ2001" s="778"/>
      <c r="GK2001" s="778"/>
      <c r="GL2001" s="778"/>
      <c r="GM2001" s="778"/>
      <c r="GN2001" s="778"/>
      <c r="GO2001" s="778"/>
      <c r="GP2001" s="778"/>
      <c r="GQ2001" s="778"/>
      <c r="GR2001" s="778"/>
      <c r="GS2001" s="778"/>
      <c r="GT2001" s="778"/>
      <c r="GU2001" s="778"/>
      <c r="GV2001" s="778"/>
      <c r="GW2001" s="778"/>
      <c r="GX2001" s="778"/>
      <c r="GY2001" s="778"/>
      <c r="GZ2001" s="778"/>
      <c r="HA2001" s="778"/>
      <c r="HB2001" s="778"/>
      <c r="HC2001" s="778"/>
      <c r="HD2001" s="778"/>
      <c r="HE2001" s="778"/>
      <c r="HF2001" s="778"/>
      <c r="HG2001" s="778"/>
      <c r="HH2001" s="778"/>
    </row>
    <row r="2002" spans="1:216" s="782" customFormat="1">
      <c r="A2002" s="779"/>
      <c r="B2002" s="780"/>
      <c r="C2002" s="780"/>
      <c r="D2002" s="780"/>
      <c r="E2002" s="780"/>
      <c r="F2002" s="780"/>
      <c r="G2002" s="780"/>
      <c r="H2002" s="780"/>
      <c r="I2002" s="780"/>
      <c r="J2002" s="780"/>
      <c r="K2002" s="780"/>
      <c r="L2002" s="780"/>
      <c r="M2002" s="780"/>
      <c r="N2002" s="780"/>
      <c r="O2002" s="780"/>
      <c r="P2002" s="780"/>
      <c r="Q2002" s="781"/>
      <c r="R2002" s="778"/>
      <c r="S2002" s="778"/>
      <c r="T2002" s="778"/>
      <c r="U2002" s="778"/>
      <c r="V2002" s="778"/>
      <c r="W2002" s="778"/>
      <c r="X2002" s="778"/>
      <c r="Y2002" s="778"/>
      <c r="Z2002" s="778"/>
      <c r="AA2002" s="778"/>
      <c r="AB2002" s="778"/>
      <c r="AC2002" s="778"/>
      <c r="AD2002" s="778"/>
      <c r="AE2002" s="778"/>
      <c r="AF2002" s="778"/>
      <c r="AG2002" s="778"/>
      <c r="AH2002" s="778"/>
      <c r="AI2002" s="778"/>
      <c r="AJ2002" s="778"/>
      <c r="AK2002" s="778"/>
      <c r="AL2002" s="778"/>
      <c r="AM2002" s="778"/>
      <c r="AN2002" s="778"/>
      <c r="AO2002" s="778"/>
      <c r="AP2002" s="778"/>
      <c r="AQ2002" s="778"/>
      <c r="AR2002" s="778"/>
      <c r="AS2002" s="778"/>
      <c r="AT2002" s="778"/>
      <c r="AU2002" s="778"/>
      <c r="AV2002" s="778"/>
      <c r="AW2002" s="778"/>
      <c r="AX2002" s="778"/>
      <c r="AY2002" s="778"/>
      <c r="AZ2002" s="778"/>
      <c r="BA2002" s="778"/>
      <c r="BB2002" s="778"/>
      <c r="BC2002" s="778"/>
      <c r="BD2002" s="778"/>
      <c r="BE2002" s="778"/>
      <c r="BF2002" s="778"/>
      <c r="BG2002" s="778"/>
      <c r="BH2002" s="778"/>
      <c r="BI2002" s="778"/>
      <c r="BJ2002" s="778"/>
      <c r="BK2002" s="778"/>
      <c r="BL2002" s="778"/>
      <c r="BM2002" s="778"/>
      <c r="BN2002" s="778"/>
      <c r="BO2002" s="778"/>
      <c r="BP2002" s="778"/>
      <c r="BQ2002" s="778"/>
      <c r="BR2002" s="778"/>
      <c r="BS2002" s="778"/>
      <c r="BT2002" s="778"/>
      <c r="BU2002" s="778"/>
      <c r="BV2002" s="778"/>
      <c r="BW2002" s="778"/>
      <c r="BX2002" s="778"/>
      <c r="BY2002" s="778"/>
      <c r="BZ2002" s="778"/>
      <c r="CA2002" s="778"/>
      <c r="CB2002" s="778"/>
      <c r="CC2002" s="778"/>
      <c r="CD2002" s="778"/>
      <c r="CE2002" s="778"/>
      <c r="CF2002" s="778"/>
      <c r="CG2002" s="778"/>
      <c r="CH2002" s="778"/>
      <c r="CI2002" s="778"/>
      <c r="CJ2002" s="778"/>
      <c r="CK2002" s="778"/>
      <c r="CL2002" s="778"/>
      <c r="CM2002" s="778"/>
      <c r="CN2002" s="778"/>
      <c r="CO2002" s="778"/>
      <c r="CP2002" s="778"/>
      <c r="CQ2002" s="778"/>
      <c r="CR2002" s="778"/>
      <c r="CS2002" s="778"/>
      <c r="CT2002" s="778"/>
      <c r="CU2002" s="778"/>
      <c r="CV2002" s="778"/>
      <c r="CW2002" s="778"/>
      <c r="CX2002" s="778"/>
      <c r="CY2002" s="778"/>
      <c r="CZ2002" s="778"/>
      <c r="DA2002" s="778"/>
      <c r="DB2002" s="778"/>
      <c r="DC2002" s="778"/>
      <c r="DD2002" s="778"/>
      <c r="DE2002" s="778"/>
      <c r="DF2002" s="778"/>
      <c r="DG2002" s="778"/>
      <c r="DH2002" s="778"/>
      <c r="DI2002" s="778"/>
      <c r="DJ2002" s="778"/>
      <c r="DK2002" s="778"/>
      <c r="DL2002" s="778"/>
      <c r="DM2002" s="778"/>
      <c r="DN2002" s="778"/>
      <c r="DO2002" s="778"/>
      <c r="DP2002" s="778"/>
      <c r="DQ2002" s="778"/>
      <c r="DR2002" s="778"/>
      <c r="DS2002" s="778"/>
      <c r="DT2002" s="778"/>
      <c r="DU2002" s="778"/>
      <c r="DV2002" s="778"/>
      <c r="DW2002" s="778"/>
      <c r="DX2002" s="778"/>
      <c r="DY2002" s="778"/>
      <c r="DZ2002" s="778"/>
      <c r="EA2002" s="778"/>
      <c r="EB2002" s="778"/>
      <c r="EC2002" s="778"/>
      <c r="ED2002" s="778"/>
      <c r="EE2002" s="778"/>
      <c r="EF2002" s="778"/>
      <c r="EG2002" s="778"/>
      <c r="EH2002" s="778"/>
      <c r="EI2002" s="778"/>
      <c r="EJ2002" s="778"/>
      <c r="EK2002" s="778"/>
      <c r="EL2002" s="778"/>
      <c r="EM2002" s="778"/>
      <c r="EN2002" s="778"/>
      <c r="EO2002" s="778"/>
      <c r="EP2002" s="778"/>
      <c r="EQ2002" s="778"/>
      <c r="ER2002" s="778"/>
      <c r="ES2002" s="778"/>
      <c r="ET2002" s="778"/>
      <c r="EU2002" s="778"/>
      <c r="EV2002" s="778"/>
      <c r="EW2002" s="778"/>
      <c r="EX2002" s="778"/>
      <c r="EY2002" s="778"/>
      <c r="EZ2002" s="778"/>
      <c r="FA2002" s="778"/>
      <c r="FB2002" s="778"/>
      <c r="FC2002" s="778"/>
      <c r="FD2002" s="778"/>
      <c r="FE2002" s="778"/>
      <c r="FF2002" s="778"/>
      <c r="FG2002" s="778"/>
      <c r="FH2002" s="778"/>
      <c r="FI2002" s="778"/>
      <c r="FJ2002" s="778"/>
      <c r="FK2002" s="778"/>
      <c r="FL2002" s="778"/>
      <c r="FM2002" s="778"/>
      <c r="FN2002" s="778"/>
      <c r="FO2002" s="778"/>
      <c r="FP2002" s="778"/>
      <c r="FQ2002" s="778"/>
      <c r="FR2002" s="778"/>
      <c r="FS2002" s="778"/>
      <c r="FT2002" s="778"/>
      <c r="FU2002" s="778"/>
      <c r="FV2002" s="778"/>
      <c r="FW2002" s="778"/>
      <c r="FX2002" s="778"/>
      <c r="FY2002" s="778"/>
      <c r="FZ2002" s="778"/>
      <c r="GA2002" s="778"/>
      <c r="GB2002" s="778"/>
      <c r="GC2002" s="778"/>
      <c r="GD2002" s="778"/>
      <c r="GE2002" s="778"/>
      <c r="GF2002" s="778"/>
      <c r="GG2002" s="778"/>
      <c r="GH2002" s="778"/>
      <c r="GI2002" s="778"/>
      <c r="GJ2002" s="778"/>
      <c r="GK2002" s="778"/>
      <c r="GL2002" s="778"/>
      <c r="GM2002" s="778"/>
      <c r="GN2002" s="778"/>
      <c r="GO2002" s="778"/>
      <c r="GP2002" s="778"/>
      <c r="GQ2002" s="778"/>
      <c r="GR2002" s="778"/>
      <c r="GS2002" s="778"/>
      <c r="GT2002" s="778"/>
      <c r="GU2002" s="778"/>
      <c r="GV2002" s="778"/>
      <c r="GW2002" s="778"/>
      <c r="GX2002" s="778"/>
      <c r="GY2002" s="778"/>
      <c r="GZ2002" s="778"/>
      <c r="HA2002" s="778"/>
      <c r="HB2002" s="778"/>
      <c r="HC2002" s="778"/>
      <c r="HD2002" s="778"/>
      <c r="HE2002" s="778"/>
      <c r="HF2002" s="778"/>
      <c r="HG2002" s="778"/>
      <c r="HH2002" s="778"/>
    </row>
    <row r="2003" spans="1:216" s="782" customFormat="1">
      <c r="A2003" s="779"/>
      <c r="B2003" s="780"/>
      <c r="C2003" s="780"/>
      <c r="D2003" s="780"/>
      <c r="E2003" s="780"/>
      <c r="F2003" s="780"/>
      <c r="G2003" s="780"/>
      <c r="H2003" s="780"/>
      <c r="I2003" s="780"/>
      <c r="J2003" s="780"/>
      <c r="K2003" s="780"/>
      <c r="L2003" s="780"/>
      <c r="M2003" s="780"/>
      <c r="N2003" s="780"/>
      <c r="O2003" s="780"/>
      <c r="P2003" s="780"/>
      <c r="Q2003" s="781"/>
      <c r="R2003" s="778"/>
      <c r="S2003" s="778"/>
      <c r="T2003" s="778"/>
      <c r="U2003" s="778"/>
      <c r="V2003" s="778"/>
      <c r="W2003" s="778"/>
      <c r="X2003" s="778"/>
      <c r="Y2003" s="778"/>
      <c r="Z2003" s="778"/>
      <c r="AA2003" s="778"/>
      <c r="AB2003" s="778"/>
      <c r="AC2003" s="778"/>
      <c r="AD2003" s="778"/>
      <c r="AE2003" s="778"/>
      <c r="AF2003" s="778"/>
      <c r="AG2003" s="778"/>
      <c r="AH2003" s="778"/>
      <c r="AI2003" s="778"/>
      <c r="AJ2003" s="778"/>
      <c r="AK2003" s="778"/>
      <c r="AL2003" s="778"/>
      <c r="AM2003" s="778"/>
      <c r="AN2003" s="778"/>
      <c r="AO2003" s="778"/>
      <c r="AP2003" s="778"/>
      <c r="AQ2003" s="778"/>
      <c r="AR2003" s="778"/>
      <c r="AS2003" s="778"/>
      <c r="AT2003" s="778"/>
      <c r="AU2003" s="778"/>
      <c r="AV2003" s="778"/>
      <c r="AW2003" s="778"/>
      <c r="AX2003" s="778"/>
      <c r="AY2003" s="778"/>
      <c r="AZ2003" s="778"/>
      <c r="BA2003" s="778"/>
      <c r="BB2003" s="778"/>
      <c r="BC2003" s="778"/>
      <c r="BD2003" s="778"/>
      <c r="BE2003" s="778"/>
      <c r="BF2003" s="778"/>
      <c r="BG2003" s="778"/>
      <c r="BH2003" s="778"/>
      <c r="BI2003" s="778"/>
      <c r="BJ2003" s="778"/>
      <c r="BK2003" s="778"/>
      <c r="BL2003" s="778"/>
      <c r="BM2003" s="778"/>
      <c r="BN2003" s="778"/>
      <c r="BO2003" s="778"/>
      <c r="BP2003" s="778"/>
      <c r="BQ2003" s="778"/>
      <c r="BR2003" s="778"/>
      <c r="BS2003" s="778"/>
      <c r="BT2003" s="778"/>
      <c r="BU2003" s="778"/>
      <c r="BV2003" s="778"/>
      <c r="BW2003" s="778"/>
      <c r="BX2003" s="778"/>
      <c r="BY2003" s="778"/>
      <c r="BZ2003" s="778"/>
      <c r="CA2003" s="778"/>
      <c r="CB2003" s="778"/>
      <c r="CC2003" s="778"/>
      <c r="CD2003" s="778"/>
      <c r="CE2003" s="778"/>
      <c r="CF2003" s="778"/>
      <c r="CG2003" s="778"/>
      <c r="CH2003" s="778"/>
      <c r="CI2003" s="778"/>
      <c r="CJ2003" s="778"/>
      <c r="CK2003" s="778"/>
      <c r="CL2003" s="778"/>
      <c r="CM2003" s="778"/>
      <c r="CN2003" s="778"/>
      <c r="CO2003" s="778"/>
      <c r="CP2003" s="778"/>
      <c r="CQ2003" s="778"/>
      <c r="CR2003" s="778"/>
      <c r="CS2003" s="778"/>
      <c r="CT2003" s="778"/>
      <c r="CU2003" s="778"/>
      <c r="CV2003" s="778"/>
      <c r="CW2003" s="778"/>
      <c r="CX2003" s="778"/>
      <c r="CY2003" s="778"/>
      <c r="CZ2003" s="778"/>
      <c r="DA2003" s="778"/>
      <c r="DB2003" s="778"/>
      <c r="DC2003" s="778"/>
      <c r="DD2003" s="778"/>
      <c r="DE2003" s="778"/>
      <c r="DF2003" s="778"/>
      <c r="DG2003" s="778"/>
      <c r="DH2003" s="778"/>
      <c r="DI2003" s="778"/>
      <c r="DJ2003" s="778"/>
      <c r="DK2003" s="778"/>
      <c r="DL2003" s="778"/>
      <c r="DM2003" s="778"/>
      <c r="DN2003" s="778"/>
      <c r="DO2003" s="778"/>
      <c r="DP2003" s="778"/>
      <c r="DQ2003" s="778"/>
      <c r="DR2003" s="778"/>
      <c r="DS2003" s="778"/>
      <c r="DT2003" s="778"/>
      <c r="DU2003" s="778"/>
      <c r="DV2003" s="778"/>
      <c r="DW2003" s="778"/>
      <c r="DX2003" s="778"/>
      <c r="DY2003" s="778"/>
      <c r="DZ2003" s="778"/>
      <c r="EA2003" s="778"/>
      <c r="EB2003" s="778"/>
      <c r="EC2003" s="778"/>
      <c r="ED2003" s="778"/>
      <c r="EE2003" s="778"/>
      <c r="EF2003" s="778"/>
      <c r="EG2003" s="778"/>
      <c r="EH2003" s="778"/>
      <c r="EI2003" s="778"/>
      <c r="EJ2003" s="778"/>
      <c r="EK2003" s="778"/>
      <c r="EL2003" s="778"/>
      <c r="EM2003" s="778"/>
      <c r="EN2003" s="778"/>
      <c r="EO2003" s="778"/>
      <c r="EP2003" s="778"/>
      <c r="EQ2003" s="778"/>
      <c r="ER2003" s="778"/>
      <c r="ES2003" s="778"/>
      <c r="ET2003" s="778"/>
      <c r="EU2003" s="778"/>
      <c r="EV2003" s="778"/>
      <c r="EW2003" s="778"/>
      <c r="EX2003" s="778"/>
      <c r="EY2003" s="778"/>
      <c r="EZ2003" s="778"/>
      <c r="FA2003" s="778"/>
      <c r="FB2003" s="778"/>
      <c r="FC2003" s="778"/>
      <c r="FD2003" s="778"/>
      <c r="FE2003" s="778"/>
      <c r="FF2003" s="778"/>
      <c r="FG2003" s="778"/>
      <c r="FH2003" s="778"/>
      <c r="FI2003" s="778"/>
      <c r="FJ2003" s="778"/>
      <c r="FK2003" s="778"/>
      <c r="FL2003" s="778"/>
      <c r="FM2003" s="778"/>
      <c r="FN2003" s="778"/>
      <c r="FO2003" s="778"/>
      <c r="FP2003" s="778"/>
      <c r="FQ2003" s="778"/>
      <c r="FR2003" s="778"/>
      <c r="FS2003" s="778"/>
      <c r="FT2003" s="778"/>
      <c r="FU2003" s="778"/>
      <c r="FV2003" s="778"/>
      <c r="FW2003" s="778"/>
      <c r="FX2003" s="778"/>
      <c r="FY2003" s="778"/>
      <c r="FZ2003" s="778"/>
      <c r="GA2003" s="778"/>
      <c r="GB2003" s="778"/>
      <c r="GC2003" s="778"/>
      <c r="GD2003" s="778"/>
      <c r="GE2003" s="778"/>
      <c r="GF2003" s="778"/>
      <c r="GG2003" s="778"/>
      <c r="GH2003" s="778"/>
      <c r="GI2003" s="778"/>
      <c r="GJ2003" s="778"/>
      <c r="GK2003" s="778"/>
      <c r="GL2003" s="778"/>
      <c r="GM2003" s="778"/>
      <c r="GN2003" s="778"/>
      <c r="GO2003" s="778"/>
      <c r="GP2003" s="778"/>
      <c r="GQ2003" s="778"/>
      <c r="GR2003" s="778"/>
      <c r="GS2003" s="778"/>
      <c r="GT2003" s="778"/>
      <c r="GU2003" s="778"/>
      <c r="GV2003" s="778"/>
      <c r="GW2003" s="778"/>
      <c r="GX2003" s="778"/>
      <c r="GY2003" s="778"/>
      <c r="GZ2003" s="778"/>
      <c r="HA2003" s="778"/>
      <c r="HB2003" s="778"/>
      <c r="HC2003" s="778"/>
      <c r="HD2003" s="778"/>
      <c r="HE2003" s="778"/>
      <c r="HF2003" s="778"/>
      <c r="HG2003" s="778"/>
      <c r="HH2003" s="778"/>
    </row>
    <row r="2004" spans="1:216" s="782" customFormat="1">
      <c r="A2004" s="779"/>
      <c r="B2004" s="780"/>
      <c r="C2004" s="780"/>
      <c r="D2004" s="780"/>
      <c r="E2004" s="780"/>
      <c r="F2004" s="780"/>
      <c r="G2004" s="780"/>
      <c r="H2004" s="780"/>
      <c r="I2004" s="780"/>
      <c r="J2004" s="780"/>
      <c r="K2004" s="780"/>
      <c r="L2004" s="780"/>
      <c r="M2004" s="780"/>
      <c r="N2004" s="780"/>
      <c r="O2004" s="780"/>
      <c r="P2004" s="780"/>
      <c r="Q2004" s="781"/>
      <c r="R2004" s="778"/>
      <c r="S2004" s="778"/>
      <c r="T2004" s="778"/>
      <c r="U2004" s="778"/>
      <c r="V2004" s="778"/>
      <c r="W2004" s="778"/>
      <c r="X2004" s="778"/>
      <c r="Y2004" s="778"/>
      <c r="Z2004" s="778"/>
      <c r="AA2004" s="778"/>
      <c r="AB2004" s="778"/>
      <c r="AC2004" s="778"/>
      <c r="AD2004" s="778"/>
      <c r="AE2004" s="778"/>
      <c r="AF2004" s="778"/>
      <c r="AG2004" s="778"/>
      <c r="AH2004" s="778"/>
      <c r="AI2004" s="778"/>
      <c r="AJ2004" s="778"/>
      <c r="AK2004" s="778"/>
      <c r="AL2004" s="778"/>
      <c r="AM2004" s="778"/>
      <c r="AN2004" s="778"/>
      <c r="AO2004" s="778"/>
      <c r="AP2004" s="778"/>
      <c r="AQ2004" s="778"/>
      <c r="AR2004" s="778"/>
      <c r="AS2004" s="778"/>
      <c r="AT2004" s="778"/>
      <c r="AU2004" s="778"/>
      <c r="AV2004" s="778"/>
      <c r="AW2004" s="778"/>
      <c r="AX2004" s="778"/>
      <c r="AY2004" s="778"/>
      <c r="AZ2004" s="778"/>
      <c r="BA2004" s="778"/>
      <c r="BB2004" s="778"/>
      <c r="BC2004" s="778"/>
      <c r="BD2004" s="778"/>
      <c r="BE2004" s="778"/>
      <c r="BF2004" s="778"/>
      <c r="BG2004" s="778"/>
      <c r="BH2004" s="778"/>
      <c r="BI2004" s="778"/>
      <c r="BJ2004" s="778"/>
      <c r="BK2004" s="778"/>
      <c r="BL2004" s="778"/>
      <c r="BM2004" s="778"/>
      <c r="BN2004" s="778"/>
      <c r="BO2004" s="778"/>
      <c r="BP2004" s="778"/>
      <c r="BQ2004" s="778"/>
      <c r="BR2004" s="778"/>
      <c r="BS2004" s="778"/>
      <c r="BT2004" s="778"/>
      <c r="BU2004" s="778"/>
      <c r="BV2004" s="778"/>
      <c r="BW2004" s="778"/>
      <c r="BX2004" s="778"/>
      <c r="BY2004" s="778"/>
      <c r="BZ2004" s="778"/>
      <c r="CA2004" s="778"/>
      <c r="CB2004" s="778"/>
      <c r="CC2004" s="778"/>
      <c r="CD2004" s="778"/>
      <c r="CE2004" s="778"/>
      <c r="CF2004" s="778"/>
      <c r="CG2004" s="778"/>
      <c r="CH2004" s="778"/>
      <c r="CI2004" s="778"/>
      <c r="CJ2004" s="778"/>
      <c r="CK2004" s="778"/>
      <c r="CL2004" s="778"/>
      <c r="CM2004" s="778"/>
      <c r="CN2004" s="778"/>
      <c r="CO2004" s="778"/>
      <c r="CP2004" s="778"/>
      <c r="CQ2004" s="778"/>
      <c r="CR2004" s="778"/>
      <c r="CS2004" s="778"/>
      <c r="CT2004" s="778"/>
      <c r="CU2004" s="778"/>
      <c r="CV2004" s="778"/>
      <c r="CW2004" s="778"/>
      <c r="CX2004" s="778"/>
      <c r="CY2004" s="778"/>
      <c r="CZ2004" s="778"/>
      <c r="DA2004" s="778"/>
      <c r="DB2004" s="778"/>
      <c r="DC2004" s="778"/>
      <c r="DD2004" s="778"/>
      <c r="DE2004" s="778"/>
      <c r="DF2004" s="778"/>
      <c r="DG2004" s="778"/>
      <c r="DH2004" s="778"/>
      <c r="DI2004" s="778"/>
      <c r="DJ2004" s="778"/>
      <c r="DK2004" s="778"/>
      <c r="DL2004" s="778"/>
      <c r="DM2004" s="778"/>
      <c r="DN2004" s="778"/>
      <c r="DO2004" s="778"/>
      <c r="DP2004" s="778"/>
      <c r="DQ2004" s="778"/>
      <c r="DR2004" s="778"/>
      <c r="DS2004" s="778"/>
      <c r="DT2004" s="778"/>
      <c r="DU2004" s="778"/>
      <c r="DV2004" s="778"/>
      <c r="DW2004" s="778"/>
      <c r="DX2004" s="778"/>
      <c r="DY2004" s="778"/>
      <c r="DZ2004" s="778"/>
      <c r="EA2004" s="778"/>
      <c r="EB2004" s="778"/>
      <c r="EC2004" s="778"/>
      <c r="ED2004" s="778"/>
      <c r="EE2004" s="778"/>
      <c r="EF2004" s="778"/>
      <c r="EG2004" s="778"/>
      <c r="EH2004" s="778"/>
      <c r="EI2004" s="778"/>
      <c r="EJ2004" s="778"/>
      <c r="EK2004" s="778"/>
      <c r="EL2004" s="778"/>
      <c r="EM2004" s="778"/>
      <c r="EN2004" s="778"/>
      <c r="EO2004" s="778"/>
      <c r="EP2004" s="778"/>
      <c r="EQ2004" s="778"/>
      <c r="ER2004" s="778"/>
      <c r="ES2004" s="778"/>
      <c r="ET2004" s="778"/>
      <c r="EU2004" s="778"/>
      <c r="EV2004" s="778"/>
      <c r="EW2004" s="778"/>
      <c r="EX2004" s="778"/>
      <c r="EY2004" s="778"/>
      <c r="EZ2004" s="778"/>
      <c r="FA2004" s="778"/>
      <c r="FB2004" s="778"/>
      <c r="FC2004" s="778"/>
      <c r="FD2004" s="778"/>
      <c r="FE2004" s="778"/>
      <c r="FF2004" s="778"/>
      <c r="FG2004" s="778"/>
      <c r="FH2004" s="778"/>
      <c r="FI2004" s="778"/>
      <c r="FJ2004" s="778"/>
      <c r="FK2004" s="778"/>
      <c r="FL2004" s="778"/>
      <c r="FM2004" s="778"/>
      <c r="FN2004" s="778"/>
      <c r="FO2004" s="778"/>
      <c r="FP2004" s="778"/>
      <c r="FQ2004" s="778"/>
      <c r="FR2004" s="778"/>
      <c r="FS2004" s="778"/>
      <c r="FT2004" s="778"/>
      <c r="FU2004" s="778"/>
      <c r="FV2004" s="778"/>
      <c r="FW2004" s="778"/>
      <c r="FX2004" s="778"/>
      <c r="FY2004" s="778"/>
      <c r="FZ2004" s="778"/>
      <c r="GA2004" s="778"/>
      <c r="GB2004" s="778"/>
      <c r="GC2004" s="778"/>
      <c r="GD2004" s="778"/>
      <c r="GE2004" s="778"/>
      <c r="GF2004" s="778"/>
      <c r="GG2004" s="778"/>
      <c r="GH2004" s="778"/>
      <c r="GI2004" s="778"/>
      <c r="GJ2004" s="778"/>
      <c r="GK2004" s="778"/>
      <c r="GL2004" s="778"/>
      <c r="GM2004" s="778"/>
      <c r="GN2004" s="778"/>
      <c r="GO2004" s="778"/>
      <c r="GP2004" s="778"/>
      <c r="GQ2004" s="778"/>
      <c r="GR2004" s="778"/>
      <c r="GS2004" s="778"/>
      <c r="GT2004" s="778"/>
      <c r="GU2004" s="778"/>
      <c r="GV2004" s="778"/>
      <c r="GW2004" s="778"/>
      <c r="GX2004" s="778"/>
      <c r="GY2004" s="778"/>
      <c r="GZ2004" s="778"/>
      <c r="HA2004" s="778"/>
      <c r="HB2004" s="778"/>
      <c r="HC2004" s="778"/>
      <c r="HD2004" s="778"/>
      <c r="HE2004" s="778"/>
      <c r="HF2004" s="778"/>
      <c r="HG2004" s="778"/>
      <c r="HH2004" s="778"/>
    </row>
    <row r="2005" spans="1:216" s="782" customFormat="1">
      <c r="A2005" s="779"/>
      <c r="B2005" s="780"/>
      <c r="C2005" s="780"/>
      <c r="D2005" s="780"/>
      <c r="E2005" s="780"/>
      <c r="F2005" s="780"/>
      <c r="G2005" s="780"/>
      <c r="H2005" s="780"/>
      <c r="I2005" s="780"/>
      <c r="J2005" s="780"/>
      <c r="K2005" s="780"/>
      <c r="L2005" s="780"/>
      <c r="M2005" s="780"/>
      <c r="N2005" s="780"/>
      <c r="O2005" s="780"/>
      <c r="P2005" s="780"/>
      <c r="Q2005" s="781"/>
      <c r="R2005" s="778"/>
      <c r="S2005" s="778"/>
      <c r="T2005" s="778"/>
      <c r="U2005" s="778"/>
      <c r="V2005" s="778"/>
      <c r="W2005" s="778"/>
      <c r="X2005" s="778"/>
      <c r="Y2005" s="778"/>
      <c r="Z2005" s="778"/>
      <c r="AA2005" s="778"/>
      <c r="AB2005" s="778"/>
      <c r="AC2005" s="778"/>
      <c r="AD2005" s="778"/>
      <c r="AE2005" s="778"/>
      <c r="AF2005" s="778"/>
      <c r="AG2005" s="778"/>
      <c r="AH2005" s="778"/>
      <c r="AI2005" s="778"/>
      <c r="AJ2005" s="778"/>
      <c r="AK2005" s="778"/>
      <c r="AL2005" s="778"/>
      <c r="AM2005" s="778"/>
      <c r="AN2005" s="778"/>
      <c r="AO2005" s="778"/>
      <c r="AP2005" s="778"/>
      <c r="AQ2005" s="778"/>
      <c r="AR2005" s="778"/>
      <c r="AS2005" s="778"/>
      <c r="AT2005" s="778"/>
      <c r="AU2005" s="778"/>
      <c r="AV2005" s="778"/>
      <c r="AW2005" s="778"/>
      <c r="AX2005" s="778"/>
      <c r="AY2005" s="778"/>
      <c r="AZ2005" s="778"/>
      <c r="BA2005" s="778"/>
      <c r="BB2005" s="778"/>
      <c r="BC2005" s="778"/>
      <c r="BD2005" s="778"/>
      <c r="BE2005" s="778"/>
      <c r="BF2005" s="778"/>
      <c r="BG2005" s="778"/>
      <c r="BH2005" s="778"/>
      <c r="BI2005" s="778"/>
      <c r="BJ2005" s="778"/>
      <c r="BK2005" s="778"/>
      <c r="BL2005" s="778"/>
      <c r="BM2005" s="778"/>
      <c r="BN2005" s="778"/>
      <c r="BO2005" s="778"/>
      <c r="BP2005" s="778"/>
      <c r="BQ2005" s="778"/>
      <c r="BR2005" s="778"/>
      <c r="BS2005" s="778"/>
      <c r="BT2005" s="778"/>
      <c r="BU2005" s="778"/>
      <c r="BV2005" s="778"/>
      <c r="BW2005" s="778"/>
      <c r="BX2005" s="778"/>
      <c r="BY2005" s="778"/>
      <c r="BZ2005" s="778"/>
      <c r="CA2005" s="778"/>
      <c r="CB2005" s="778"/>
      <c r="CC2005" s="778"/>
      <c r="CD2005" s="778"/>
      <c r="CE2005" s="778"/>
      <c r="CF2005" s="778"/>
      <c r="CG2005" s="778"/>
      <c r="CH2005" s="778"/>
      <c r="CI2005" s="778"/>
      <c r="CJ2005" s="778"/>
      <c r="CK2005" s="778"/>
      <c r="CL2005" s="778"/>
      <c r="CM2005" s="778"/>
      <c r="CN2005" s="778"/>
      <c r="CO2005" s="778"/>
      <c r="CP2005" s="778"/>
      <c r="CQ2005" s="778"/>
      <c r="CR2005" s="778"/>
      <c r="CS2005" s="778"/>
      <c r="CT2005" s="778"/>
      <c r="CU2005" s="778"/>
      <c r="CV2005" s="778"/>
      <c r="CW2005" s="778"/>
      <c r="CX2005" s="778"/>
      <c r="CY2005" s="778"/>
      <c r="CZ2005" s="778"/>
      <c r="DA2005" s="778"/>
      <c r="DB2005" s="778"/>
      <c r="DC2005" s="778"/>
      <c r="DD2005" s="778"/>
      <c r="DE2005" s="778"/>
      <c r="DF2005" s="778"/>
      <c r="DG2005" s="778"/>
      <c r="DH2005" s="778"/>
      <c r="DI2005" s="778"/>
      <c r="DJ2005" s="778"/>
      <c r="DK2005" s="778"/>
      <c r="DL2005" s="778"/>
      <c r="DM2005" s="778"/>
      <c r="DN2005" s="778"/>
      <c r="DO2005" s="778"/>
      <c r="DP2005" s="778"/>
      <c r="DQ2005" s="778"/>
      <c r="DR2005" s="778"/>
      <c r="DS2005" s="778"/>
      <c r="DT2005" s="778"/>
      <c r="DU2005" s="778"/>
      <c r="DV2005" s="778"/>
      <c r="DW2005" s="778"/>
      <c r="DX2005" s="778"/>
      <c r="DY2005" s="778"/>
      <c r="DZ2005" s="778"/>
      <c r="EA2005" s="778"/>
      <c r="EB2005" s="778"/>
      <c r="EC2005" s="778"/>
      <c r="ED2005" s="778"/>
      <c r="EE2005" s="778"/>
      <c r="EF2005" s="778"/>
      <c r="EG2005" s="778"/>
      <c r="EH2005" s="778"/>
      <c r="EI2005" s="778"/>
      <c r="EJ2005" s="778"/>
      <c r="EK2005" s="778"/>
      <c r="EL2005" s="778"/>
      <c r="EM2005" s="778"/>
      <c r="EN2005" s="778"/>
      <c r="EO2005" s="778"/>
      <c r="EP2005" s="778"/>
      <c r="EQ2005" s="778"/>
      <c r="ER2005" s="778"/>
      <c r="ES2005" s="778"/>
      <c r="ET2005" s="778"/>
      <c r="EU2005" s="778"/>
      <c r="EV2005" s="778"/>
      <c r="EW2005" s="778"/>
      <c r="EX2005" s="778"/>
      <c r="EY2005" s="778"/>
      <c r="EZ2005" s="778"/>
      <c r="FA2005" s="778"/>
      <c r="FB2005" s="778"/>
      <c r="FC2005" s="778"/>
      <c r="FD2005" s="778"/>
      <c r="FE2005" s="778"/>
      <c r="FF2005" s="778"/>
      <c r="FG2005" s="778"/>
      <c r="FH2005" s="778"/>
      <c r="FI2005" s="778"/>
      <c r="FJ2005" s="778"/>
      <c r="FK2005" s="778"/>
      <c r="FL2005" s="778"/>
      <c r="FM2005" s="778"/>
      <c r="FN2005" s="778"/>
      <c r="FO2005" s="778"/>
      <c r="FP2005" s="778"/>
      <c r="FQ2005" s="778"/>
      <c r="FR2005" s="778"/>
      <c r="FS2005" s="778"/>
      <c r="FT2005" s="778"/>
      <c r="FU2005" s="778"/>
      <c r="FV2005" s="778"/>
      <c r="FW2005" s="778"/>
      <c r="FX2005" s="778"/>
      <c r="FY2005" s="778"/>
      <c r="FZ2005" s="778"/>
      <c r="GA2005" s="778"/>
      <c r="GB2005" s="778"/>
      <c r="GC2005" s="778"/>
      <c r="GD2005" s="778"/>
      <c r="GE2005" s="778"/>
      <c r="GF2005" s="778"/>
      <c r="GG2005" s="778"/>
      <c r="GH2005" s="778"/>
      <c r="GI2005" s="778"/>
      <c r="GJ2005" s="778"/>
      <c r="GK2005" s="778"/>
      <c r="GL2005" s="778"/>
      <c r="GM2005" s="778"/>
      <c r="GN2005" s="778"/>
      <c r="GO2005" s="778"/>
      <c r="GP2005" s="778"/>
      <c r="GQ2005" s="778"/>
      <c r="GR2005" s="778"/>
      <c r="GS2005" s="778"/>
      <c r="GT2005" s="778"/>
      <c r="GU2005" s="778"/>
      <c r="GV2005" s="778"/>
      <c r="GW2005" s="778"/>
      <c r="GX2005" s="778"/>
      <c r="GY2005" s="778"/>
      <c r="GZ2005" s="778"/>
      <c r="HA2005" s="778"/>
      <c r="HB2005" s="778"/>
      <c r="HC2005" s="778"/>
      <c r="HD2005" s="778"/>
      <c r="HE2005" s="778"/>
      <c r="HF2005" s="778"/>
      <c r="HG2005" s="778"/>
      <c r="HH2005" s="778"/>
    </row>
    <row r="2006" spans="1:216" s="782" customFormat="1">
      <c r="A2006" s="779"/>
      <c r="B2006" s="780"/>
      <c r="C2006" s="780"/>
      <c r="D2006" s="780"/>
      <c r="E2006" s="780"/>
      <c r="F2006" s="780"/>
      <c r="G2006" s="780"/>
      <c r="H2006" s="780"/>
      <c r="I2006" s="780"/>
      <c r="J2006" s="780"/>
      <c r="K2006" s="780"/>
      <c r="L2006" s="780"/>
      <c r="M2006" s="780"/>
      <c r="N2006" s="780"/>
      <c r="O2006" s="780"/>
      <c r="P2006" s="780"/>
      <c r="Q2006" s="781"/>
      <c r="R2006" s="778"/>
      <c r="S2006" s="778"/>
      <c r="T2006" s="778"/>
      <c r="U2006" s="778"/>
      <c r="V2006" s="778"/>
      <c r="W2006" s="778"/>
      <c r="X2006" s="778"/>
      <c r="Y2006" s="778"/>
      <c r="Z2006" s="778"/>
      <c r="AA2006" s="778"/>
      <c r="AB2006" s="778"/>
      <c r="AC2006" s="778"/>
      <c r="AD2006" s="778"/>
      <c r="AE2006" s="778"/>
      <c r="AF2006" s="778"/>
      <c r="AG2006" s="778"/>
      <c r="AH2006" s="778"/>
      <c r="AI2006" s="778"/>
      <c r="AJ2006" s="778"/>
      <c r="AK2006" s="778"/>
      <c r="AL2006" s="778"/>
      <c r="AM2006" s="778"/>
      <c r="AN2006" s="778"/>
      <c r="AO2006" s="778"/>
      <c r="AP2006" s="778"/>
      <c r="AQ2006" s="778"/>
      <c r="AR2006" s="778"/>
      <c r="AS2006" s="778"/>
      <c r="AT2006" s="778"/>
      <c r="AU2006" s="778"/>
      <c r="AV2006" s="778"/>
      <c r="AW2006" s="778"/>
      <c r="AX2006" s="778"/>
      <c r="AY2006" s="778"/>
      <c r="AZ2006" s="778"/>
      <c r="BA2006" s="778"/>
      <c r="BB2006" s="778"/>
      <c r="BC2006" s="778"/>
      <c r="BD2006" s="778"/>
      <c r="BE2006" s="778"/>
      <c r="BF2006" s="778"/>
      <c r="BG2006" s="778"/>
      <c r="BH2006" s="778"/>
      <c r="BI2006" s="778"/>
      <c r="BJ2006" s="778"/>
      <c r="BK2006" s="778"/>
      <c r="BL2006" s="778"/>
      <c r="BM2006" s="778"/>
      <c r="BN2006" s="778"/>
      <c r="BO2006" s="778"/>
      <c r="BP2006" s="778"/>
      <c r="BQ2006" s="778"/>
      <c r="BR2006" s="778"/>
      <c r="BS2006" s="778"/>
      <c r="BT2006" s="778"/>
      <c r="BU2006" s="778"/>
      <c r="BV2006" s="778"/>
      <c r="BW2006" s="778"/>
      <c r="BX2006" s="778"/>
      <c r="BY2006" s="778"/>
      <c r="BZ2006" s="778"/>
      <c r="CA2006" s="778"/>
      <c r="CB2006" s="778"/>
      <c r="CC2006" s="778"/>
      <c r="CD2006" s="778"/>
      <c r="CE2006" s="778"/>
      <c r="CF2006" s="778"/>
      <c r="CG2006" s="778"/>
      <c r="CH2006" s="778"/>
      <c r="CI2006" s="778"/>
      <c r="CJ2006" s="778"/>
      <c r="CK2006" s="778"/>
      <c r="CL2006" s="778"/>
      <c r="CM2006" s="778"/>
      <c r="CN2006" s="778"/>
      <c r="CO2006" s="778"/>
      <c r="CP2006" s="778"/>
      <c r="CQ2006" s="778"/>
      <c r="CR2006" s="778"/>
      <c r="CS2006" s="778"/>
      <c r="CT2006" s="778"/>
      <c r="CU2006" s="778"/>
      <c r="CV2006" s="778"/>
      <c r="CW2006" s="778"/>
      <c r="CX2006" s="778"/>
      <c r="CY2006" s="778"/>
      <c r="CZ2006" s="778"/>
      <c r="DA2006" s="778"/>
      <c r="DB2006" s="778"/>
      <c r="DC2006" s="778"/>
      <c r="DD2006" s="778"/>
      <c r="DE2006" s="778"/>
      <c r="DF2006" s="778"/>
      <c r="DG2006" s="778"/>
      <c r="DH2006" s="778"/>
      <c r="DI2006" s="778"/>
      <c r="DJ2006" s="778"/>
      <c r="DK2006" s="778"/>
      <c r="DL2006" s="778"/>
      <c r="DM2006" s="778"/>
      <c r="DN2006" s="778"/>
      <c r="DO2006" s="778"/>
      <c r="DP2006" s="778"/>
      <c r="DQ2006" s="778"/>
      <c r="DR2006" s="778"/>
      <c r="DS2006" s="778"/>
      <c r="DT2006" s="778"/>
      <c r="DU2006" s="778"/>
      <c r="DV2006" s="778"/>
      <c r="DW2006" s="778"/>
      <c r="DX2006" s="778"/>
      <c r="DY2006" s="778"/>
      <c r="DZ2006" s="778"/>
      <c r="EA2006" s="778"/>
      <c r="EB2006" s="778"/>
      <c r="EC2006" s="778"/>
      <c r="ED2006" s="778"/>
      <c r="EE2006" s="778"/>
      <c r="EF2006" s="778"/>
      <c r="EG2006" s="778"/>
      <c r="EH2006" s="778"/>
      <c r="EI2006" s="778"/>
      <c r="EJ2006" s="778"/>
      <c r="EK2006" s="778"/>
      <c r="EL2006" s="778"/>
      <c r="EM2006" s="778"/>
      <c r="EN2006" s="778"/>
      <c r="EO2006" s="778"/>
      <c r="EP2006" s="778"/>
      <c r="EQ2006" s="778"/>
      <c r="ER2006" s="778"/>
      <c r="ES2006" s="778"/>
      <c r="ET2006" s="778"/>
      <c r="EU2006" s="778"/>
      <c r="EV2006" s="778"/>
      <c r="EW2006" s="778"/>
      <c r="EX2006" s="778"/>
      <c r="EY2006" s="778"/>
      <c r="EZ2006" s="778"/>
      <c r="FA2006" s="778"/>
      <c r="FB2006" s="778"/>
      <c r="FC2006" s="778"/>
      <c r="FD2006" s="778"/>
      <c r="FE2006" s="778"/>
      <c r="FF2006" s="778"/>
      <c r="FG2006" s="778"/>
      <c r="FH2006" s="778"/>
      <c r="FI2006" s="778"/>
      <c r="FJ2006" s="778"/>
      <c r="FK2006" s="778"/>
      <c r="FL2006" s="778"/>
      <c r="FM2006" s="778"/>
      <c r="FN2006" s="778"/>
      <c r="FO2006" s="778"/>
      <c r="FP2006" s="778"/>
      <c r="FQ2006" s="778"/>
      <c r="FR2006" s="778"/>
      <c r="FS2006" s="778"/>
      <c r="FT2006" s="778"/>
      <c r="FU2006" s="778"/>
      <c r="FV2006" s="778"/>
      <c r="FW2006" s="778"/>
      <c r="FX2006" s="778"/>
      <c r="FY2006" s="778"/>
      <c r="FZ2006" s="778"/>
      <c r="GA2006" s="778"/>
      <c r="GB2006" s="778"/>
      <c r="GC2006" s="778"/>
      <c r="GD2006" s="778"/>
      <c r="GE2006" s="778"/>
      <c r="GF2006" s="778"/>
      <c r="GG2006" s="778"/>
      <c r="GH2006" s="778"/>
      <c r="GI2006" s="778"/>
      <c r="GJ2006" s="778"/>
      <c r="GK2006" s="778"/>
      <c r="GL2006" s="778"/>
      <c r="GM2006" s="778"/>
      <c r="GN2006" s="778"/>
      <c r="GO2006" s="778"/>
      <c r="GP2006" s="778"/>
      <c r="GQ2006" s="778"/>
      <c r="GR2006" s="778"/>
      <c r="GS2006" s="778"/>
      <c r="GT2006" s="778"/>
      <c r="GU2006" s="778"/>
      <c r="GV2006" s="778"/>
      <c r="GW2006" s="778"/>
      <c r="GX2006" s="778"/>
      <c r="GY2006" s="778"/>
      <c r="GZ2006" s="778"/>
      <c r="HA2006" s="778"/>
      <c r="HB2006" s="778"/>
      <c r="HC2006" s="778"/>
      <c r="HD2006" s="778"/>
      <c r="HE2006" s="778"/>
      <c r="HF2006" s="778"/>
      <c r="HG2006" s="778"/>
      <c r="HH2006" s="778"/>
    </row>
    <row r="2007" spans="1:216" s="782" customFormat="1">
      <c r="A2007" s="779"/>
      <c r="B2007" s="780"/>
      <c r="C2007" s="780"/>
      <c r="D2007" s="780"/>
      <c r="E2007" s="780"/>
      <c r="F2007" s="780"/>
      <c r="G2007" s="780"/>
      <c r="H2007" s="780"/>
      <c r="I2007" s="780"/>
      <c r="J2007" s="780"/>
      <c r="K2007" s="780"/>
      <c r="L2007" s="780"/>
      <c r="M2007" s="780"/>
      <c r="N2007" s="780"/>
      <c r="O2007" s="780"/>
      <c r="P2007" s="780"/>
      <c r="Q2007" s="781"/>
      <c r="R2007" s="778"/>
      <c r="S2007" s="778"/>
      <c r="T2007" s="778"/>
      <c r="U2007" s="778"/>
      <c r="V2007" s="778"/>
      <c r="W2007" s="778"/>
      <c r="X2007" s="778"/>
      <c r="Y2007" s="778"/>
      <c r="Z2007" s="778"/>
      <c r="AA2007" s="778"/>
      <c r="AB2007" s="778"/>
      <c r="AC2007" s="778"/>
      <c r="AD2007" s="778"/>
      <c r="AE2007" s="778"/>
      <c r="AF2007" s="778"/>
      <c r="AG2007" s="778"/>
      <c r="AH2007" s="778"/>
      <c r="AI2007" s="778"/>
      <c r="AJ2007" s="778"/>
      <c r="AK2007" s="778"/>
      <c r="AL2007" s="778"/>
      <c r="AM2007" s="778"/>
      <c r="AN2007" s="778"/>
      <c r="AO2007" s="778"/>
      <c r="AP2007" s="778"/>
      <c r="AQ2007" s="778"/>
      <c r="AR2007" s="778"/>
      <c r="AS2007" s="778"/>
      <c r="AT2007" s="778"/>
      <c r="AU2007" s="778"/>
      <c r="AV2007" s="778"/>
      <c r="AW2007" s="778"/>
      <c r="AX2007" s="778"/>
      <c r="AY2007" s="778"/>
      <c r="AZ2007" s="778"/>
      <c r="BA2007" s="778"/>
      <c r="BB2007" s="778"/>
      <c r="BC2007" s="778"/>
      <c r="BD2007" s="778"/>
      <c r="BE2007" s="778"/>
      <c r="BF2007" s="778"/>
      <c r="BG2007" s="778"/>
      <c r="BH2007" s="778"/>
      <c r="BI2007" s="778"/>
      <c r="BJ2007" s="778"/>
      <c r="BK2007" s="778"/>
      <c r="BL2007" s="778"/>
      <c r="BM2007" s="778"/>
      <c r="BN2007" s="778"/>
      <c r="BO2007" s="778"/>
      <c r="BP2007" s="778"/>
      <c r="BQ2007" s="778"/>
      <c r="BR2007" s="778"/>
      <c r="BS2007" s="778"/>
      <c r="BT2007" s="778"/>
      <c r="BU2007" s="778"/>
      <c r="BV2007" s="778"/>
      <c r="BW2007" s="778"/>
      <c r="BX2007" s="778"/>
      <c r="BY2007" s="778"/>
      <c r="BZ2007" s="778"/>
      <c r="CA2007" s="778"/>
      <c r="CB2007" s="778"/>
      <c r="CC2007" s="778"/>
      <c r="CD2007" s="778"/>
      <c r="CE2007" s="778"/>
      <c r="CF2007" s="778"/>
      <c r="CG2007" s="778"/>
      <c r="CH2007" s="778"/>
      <c r="CI2007" s="778"/>
      <c r="CJ2007" s="778"/>
      <c r="CK2007" s="778"/>
      <c r="CL2007" s="778"/>
      <c r="CM2007" s="778"/>
      <c r="CN2007" s="778"/>
      <c r="CO2007" s="778"/>
      <c r="CP2007" s="778"/>
      <c r="CQ2007" s="778"/>
      <c r="CR2007" s="778"/>
      <c r="CS2007" s="778"/>
      <c r="CT2007" s="778"/>
      <c r="CU2007" s="778"/>
      <c r="CV2007" s="778"/>
      <c r="CW2007" s="778"/>
      <c r="CX2007" s="778"/>
      <c r="CY2007" s="778"/>
      <c r="CZ2007" s="778"/>
      <c r="DA2007" s="778"/>
      <c r="DB2007" s="778"/>
      <c r="DC2007" s="778"/>
      <c r="DD2007" s="778"/>
      <c r="DE2007" s="778"/>
      <c r="DF2007" s="778"/>
      <c r="DG2007" s="778"/>
      <c r="DH2007" s="778"/>
      <c r="DI2007" s="778"/>
      <c r="DJ2007" s="778"/>
      <c r="DK2007" s="778"/>
      <c r="DL2007" s="778"/>
      <c r="DM2007" s="778"/>
      <c r="DN2007" s="778"/>
      <c r="DO2007" s="778"/>
      <c r="DP2007" s="778"/>
      <c r="DQ2007" s="778"/>
      <c r="DR2007" s="778"/>
      <c r="DS2007" s="778"/>
      <c r="DT2007" s="778"/>
      <c r="DU2007" s="778"/>
      <c r="DV2007" s="778"/>
      <c r="DW2007" s="778"/>
      <c r="DX2007" s="778"/>
      <c r="DY2007" s="778"/>
      <c r="DZ2007" s="778"/>
      <c r="EA2007" s="778"/>
      <c r="EB2007" s="778"/>
      <c r="EC2007" s="778"/>
      <c r="ED2007" s="778"/>
      <c r="EE2007" s="778"/>
      <c r="EF2007" s="778"/>
      <c r="EG2007" s="778"/>
      <c r="EH2007" s="778"/>
      <c r="EI2007" s="778"/>
      <c r="EJ2007" s="778"/>
      <c r="EK2007" s="778"/>
      <c r="EL2007" s="778"/>
      <c r="EM2007" s="778"/>
      <c r="EN2007" s="778"/>
      <c r="EO2007" s="778"/>
      <c r="EP2007" s="778"/>
      <c r="EQ2007" s="778"/>
      <c r="ER2007" s="778"/>
      <c r="ES2007" s="778"/>
      <c r="ET2007" s="778"/>
      <c r="EU2007" s="778"/>
      <c r="EV2007" s="778"/>
      <c r="EW2007" s="778"/>
      <c r="EX2007" s="778"/>
      <c r="EY2007" s="778"/>
      <c r="EZ2007" s="778"/>
      <c r="FA2007" s="778"/>
      <c r="FB2007" s="778"/>
      <c r="FC2007" s="778"/>
      <c r="FD2007" s="778"/>
      <c r="FE2007" s="778"/>
      <c r="FF2007" s="778"/>
      <c r="FG2007" s="778"/>
      <c r="FH2007" s="778"/>
      <c r="FI2007" s="778"/>
      <c r="FJ2007" s="778"/>
      <c r="FK2007" s="778"/>
      <c r="FL2007" s="778"/>
      <c r="FM2007" s="778"/>
      <c r="FN2007" s="778"/>
      <c r="FO2007" s="778"/>
      <c r="FP2007" s="778"/>
      <c r="FQ2007" s="778"/>
      <c r="FR2007" s="778"/>
      <c r="FS2007" s="778"/>
      <c r="FT2007" s="778"/>
      <c r="FU2007" s="778"/>
      <c r="FV2007" s="778"/>
      <c r="FW2007" s="778"/>
      <c r="FX2007" s="778"/>
      <c r="FY2007" s="778"/>
      <c r="FZ2007" s="778"/>
      <c r="GA2007" s="778"/>
      <c r="GB2007" s="778"/>
      <c r="GC2007" s="778"/>
      <c r="GD2007" s="778"/>
      <c r="GE2007" s="778"/>
      <c r="GF2007" s="778"/>
      <c r="GG2007" s="778"/>
      <c r="GH2007" s="778"/>
      <c r="GI2007" s="778"/>
      <c r="GJ2007" s="778"/>
      <c r="GK2007" s="778"/>
      <c r="GL2007" s="778"/>
      <c r="GM2007" s="778"/>
      <c r="GN2007" s="778"/>
      <c r="GO2007" s="778"/>
      <c r="GP2007" s="778"/>
      <c r="GQ2007" s="778"/>
      <c r="GR2007" s="778"/>
      <c r="GS2007" s="778"/>
      <c r="GT2007" s="778"/>
      <c r="GU2007" s="778"/>
      <c r="GV2007" s="778"/>
      <c r="GW2007" s="778"/>
      <c r="GX2007" s="778"/>
      <c r="GY2007" s="778"/>
      <c r="GZ2007" s="778"/>
      <c r="HA2007" s="778"/>
      <c r="HB2007" s="778"/>
      <c r="HC2007" s="778"/>
      <c r="HD2007" s="778"/>
      <c r="HE2007" s="778"/>
      <c r="HF2007" s="778"/>
      <c r="HG2007" s="778"/>
      <c r="HH2007" s="778"/>
    </row>
    <row r="2008" spans="1:216" s="782" customFormat="1">
      <c r="A2008" s="779"/>
      <c r="B2008" s="780"/>
      <c r="C2008" s="780"/>
      <c r="D2008" s="780"/>
      <c r="E2008" s="780"/>
      <c r="F2008" s="780"/>
      <c r="G2008" s="780"/>
      <c r="H2008" s="780"/>
      <c r="I2008" s="780"/>
      <c r="J2008" s="780"/>
      <c r="K2008" s="780"/>
      <c r="L2008" s="780"/>
      <c r="M2008" s="780"/>
      <c r="N2008" s="780"/>
      <c r="O2008" s="780"/>
      <c r="P2008" s="780"/>
      <c r="Q2008" s="781"/>
      <c r="R2008" s="778"/>
      <c r="S2008" s="778"/>
      <c r="T2008" s="778"/>
      <c r="U2008" s="778"/>
      <c r="V2008" s="778"/>
      <c r="W2008" s="778"/>
      <c r="X2008" s="778"/>
      <c r="Y2008" s="778"/>
      <c r="Z2008" s="778"/>
      <c r="AA2008" s="778"/>
      <c r="AB2008" s="778"/>
      <c r="AC2008" s="778"/>
      <c r="AD2008" s="778"/>
      <c r="AE2008" s="778"/>
      <c r="AF2008" s="778"/>
      <c r="AG2008" s="778"/>
      <c r="AH2008" s="778"/>
      <c r="AI2008" s="778"/>
      <c r="AJ2008" s="778"/>
      <c r="AK2008" s="778"/>
      <c r="AL2008" s="778"/>
      <c r="AM2008" s="778"/>
      <c r="AN2008" s="778"/>
      <c r="AO2008" s="778"/>
      <c r="AP2008" s="778"/>
      <c r="AQ2008" s="778"/>
      <c r="AR2008" s="778"/>
      <c r="AS2008" s="778"/>
      <c r="AT2008" s="778"/>
      <c r="AU2008" s="778"/>
      <c r="AV2008" s="778"/>
      <c r="AW2008" s="778"/>
      <c r="AX2008" s="778"/>
      <c r="AY2008" s="778"/>
      <c r="AZ2008" s="778"/>
      <c r="BA2008" s="778"/>
      <c r="BB2008" s="778"/>
      <c r="BC2008" s="778"/>
      <c r="BD2008" s="778"/>
      <c r="BE2008" s="778"/>
      <c r="BF2008" s="778"/>
      <c r="BG2008" s="778"/>
      <c r="BH2008" s="778"/>
      <c r="BI2008" s="778"/>
      <c r="BJ2008" s="778"/>
      <c r="BK2008" s="778"/>
      <c r="BL2008" s="778"/>
      <c r="BM2008" s="778"/>
      <c r="BN2008" s="778"/>
      <c r="BO2008" s="778"/>
      <c r="BP2008" s="778"/>
      <c r="BQ2008" s="778"/>
      <c r="BR2008" s="778"/>
      <c r="BS2008" s="778"/>
      <c r="BT2008" s="778"/>
      <c r="BU2008" s="778"/>
      <c r="BV2008" s="778"/>
      <c r="BW2008" s="778"/>
      <c r="BX2008" s="778"/>
      <c r="BY2008" s="778"/>
      <c r="BZ2008" s="778"/>
      <c r="CA2008" s="778"/>
      <c r="CB2008" s="778"/>
      <c r="CC2008" s="778"/>
      <c r="CD2008" s="778"/>
      <c r="CE2008" s="778"/>
      <c r="CF2008" s="778"/>
      <c r="CG2008" s="778"/>
      <c r="CH2008" s="778"/>
      <c r="CI2008" s="778"/>
      <c r="CJ2008" s="778"/>
      <c r="CK2008" s="778"/>
      <c r="CL2008" s="778"/>
      <c r="CM2008" s="778"/>
      <c r="CN2008" s="778"/>
      <c r="CO2008" s="778"/>
      <c r="CP2008" s="778"/>
      <c r="CQ2008" s="778"/>
      <c r="CR2008" s="778"/>
      <c r="CS2008" s="778"/>
      <c r="CT2008" s="778"/>
      <c r="CU2008" s="778"/>
      <c r="CV2008" s="778"/>
      <c r="CW2008" s="778"/>
      <c r="CX2008" s="778"/>
      <c r="CY2008" s="778"/>
      <c r="CZ2008" s="778"/>
      <c r="DA2008" s="778"/>
      <c r="DB2008" s="778"/>
      <c r="DC2008" s="778"/>
      <c r="DD2008" s="778"/>
      <c r="DE2008" s="778"/>
      <c r="DF2008" s="778"/>
      <c r="DG2008" s="778"/>
      <c r="DH2008" s="778"/>
      <c r="DI2008" s="778"/>
      <c r="DJ2008" s="778"/>
      <c r="DK2008" s="778"/>
      <c r="DL2008" s="778"/>
      <c r="DM2008" s="778"/>
      <c r="DN2008" s="778"/>
      <c r="DO2008" s="778"/>
      <c r="DP2008" s="778"/>
      <c r="DQ2008" s="778"/>
      <c r="DR2008" s="778"/>
      <c r="DS2008" s="778"/>
      <c r="DT2008" s="778"/>
      <c r="DU2008" s="778"/>
      <c r="DV2008" s="778"/>
      <c r="DW2008" s="778"/>
      <c r="DX2008" s="778"/>
      <c r="DY2008" s="778"/>
      <c r="DZ2008" s="778"/>
      <c r="EA2008" s="778"/>
      <c r="EB2008" s="778"/>
      <c r="EC2008" s="778"/>
      <c r="ED2008" s="778"/>
      <c r="EE2008" s="778"/>
      <c r="EF2008" s="778"/>
      <c r="EG2008" s="778"/>
      <c r="EH2008" s="778"/>
      <c r="EI2008" s="778"/>
      <c r="EJ2008" s="778"/>
      <c r="EK2008" s="778"/>
      <c r="EL2008" s="778"/>
      <c r="EM2008" s="778"/>
      <c r="EN2008" s="778"/>
      <c r="EO2008" s="778"/>
      <c r="EP2008" s="778"/>
      <c r="EQ2008" s="778"/>
      <c r="ER2008" s="778"/>
      <c r="ES2008" s="778"/>
      <c r="ET2008" s="778"/>
      <c r="EU2008" s="778"/>
      <c r="EV2008" s="778"/>
      <c r="EW2008" s="778"/>
      <c r="EX2008" s="778"/>
      <c r="EY2008" s="778"/>
      <c r="EZ2008" s="778"/>
      <c r="FA2008" s="778"/>
      <c r="FB2008" s="778"/>
      <c r="FC2008" s="778"/>
      <c r="FD2008" s="778"/>
      <c r="FE2008" s="778"/>
      <c r="FF2008" s="778"/>
      <c r="FG2008" s="778"/>
      <c r="FH2008" s="778"/>
      <c r="FI2008" s="778"/>
      <c r="FJ2008" s="778"/>
      <c r="FK2008" s="778"/>
      <c r="FL2008" s="778"/>
      <c r="FM2008" s="778"/>
      <c r="FN2008" s="778"/>
      <c r="FO2008" s="778"/>
      <c r="FP2008" s="778"/>
      <c r="FQ2008" s="778"/>
      <c r="FR2008" s="778"/>
      <c r="FS2008" s="778"/>
      <c r="FT2008" s="778"/>
      <c r="FU2008" s="778"/>
      <c r="FV2008" s="778"/>
      <c r="FW2008" s="778"/>
      <c r="FX2008" s="778"/>
      <c r="FY2008" s="778"/>
      <c r="FZ2008" s="778"/>
      <c r="GA2008" s="778"/>
      <c r="GB2008" s="778"/>
      <c r="GC2008" s="778"/>
      <c r="GD2008" s="778"/>
      <c r="GE2008" s="778"/>
      <c r="GF2008" s="778"/>
      <c r="GG2008" s="778"/>
      <c r="GH2008" s="778"/>
      <c r="GI2008" s="778"/>
      <c r="GJ2008" s="778"/>
      <c r="GK2008" s="778"/>
      <c r="GL2008" s="778"/>
      <c r="GM2008" s="778"/>
      <c r="GN2008" s="778"/>
      <c r="GO2008" s="778"/>
      <c r="GP2008" s="778"/>
      <c r="GQ2008" s="778"/>
      <c r="GR2008" s="778"/>
      <c r="GS2008" s="778"/>
      <c r="GT2008" s="778"/>
      <c r="GU2008" s="778"/>
      <c r="GV2008" s="778"/>
      <c r="GW2008" s="778"/>
      <c r="GX2008" s="778"/>
      <c r="GY2008" s="778"/>
      <c r="GZ2008" s="778"/>
      <c r="HA2008" s="778"/>
      <c r="HB2008" s="778"/>
      <c r="HC2008" s="778"/>
      <c r="HD2008" s="778"/>
      <c r="HE2008" s="778"/>
      <c r="HF2008" s="778"/>
      <c r="HG2008" s="778"/>
      <c r="HH2008" s="778"/>
    </row>
    <row r="2009" spans="1:216" s="782" customFormat="1">
      <c r="A2009" s="779"/>
      <c r="B2009" s="780"/>
      <c r="C2009" s="780"/>
      <c r="D2009" s="780"/>
      <c r="E2009" s="780"/>
      <c r="F2009" s="780"/>
      <c r="G2009" s="780"/>
      <c r="H2009" s="780"/>
      <c r="I2009" s="780"/>
      <c r="J2009" s="780"/>
      <c r="K2009" s="780"/>
      <c r="L2009" s="780"/>
      <c r="M2009" s="780"/>
      <c r="N2009" s="780"/>
      <c r="O2009" s="780"/>
      <c r="P2009" s="780"/>
      <c r="Q2009" s="781"/>
      <c r="R2009" s="778"/>
      <c r="S2009" s="778"/>
      <c r="T2009" s="778"/>
      <c r="U2009" s="778"/>
      <c r="V2009" s="778"/>
      <c r="W2009" s="778"/>
      <c r="X2009" s="778"/>
      <c r="Y2009" s="778"/>
      <c r="Z2009" s="778"/>
      <c r="AA2009" s="778"/>
      <c r="AB2009" s="778"/>
      <c r="AC2009" s="778"/>
      <c r="AD2009" s="778"/>
      <c r="AE2009" s="778"/>
      <c r="AF2009" s="778"/>
      <c r="AG2009" s="778"/>
      <c r="AH2009" s="778"/>
      <c r="AI2009" s="778"/>
      <c r="AJ2009" s="778"/>
      <c r="AK2009" s="778"/>
      <c r="AL2009" s="778"/>
      <c r="AM2009" s="778"/>
      <c r="AN2009" s="778"/>
      <c r="AO2009" s="778"/>
      <c r="AP2009" s="778"/>
      <c r="AQ2009" s="778"/>
      <c r="AR2009" s="778"/>
      <c r="AS2009" s="778"/>
      <c r="AT2009" s="778"/>
      <c r="AU2009" s="778"/>
      <c r="AV2009" s="778"/>
      <c r="AW2009" s="778"/>
      <c r="AX2009" s="778"/>
      <c r="AY2009" s="778"/>
      <c r="AZ2009" s="778"/>
      <c r="BA2009" s="778"/>
      <c r="BB2009" s="778"/>
      <c r="BC2009" s="778"/>
      <c r="BD2009" s="778"/>
      <c r="BE2009" s="778"/>
      <c r="BF2009" s="778"/>
      <c r="BG2009" s="778"/>
      <c r="BH2009" s="778"/>
      <c r="BI2009" s="778"/>
      <c r="BJ2009" s="778"/>
      <c r="BK2009" s="778"/>
      <c r="BL2009" s="778"/>
      <c r="BM2009" s="778"/>
      <c r="BN2009" s="778"/>
      <c r="BO2009" s="778"/>
      <c r="BP2009" s="778"/>
      <c r="BQ2009" s="778"/>
      <c r="BR2009" s="778"/>
      <c r="BS2009" s="778"/>
      <c r="BT2009" s="778"/>
      <c r="BU2009" s="778"/>
      <c r="BV2009" s="778"/>
      <c r="BW2009" s="778"/>
      <c r="BX2009" s="778"/>
      <c r="BY2009" s="778"/>
      <c r="BZ2009" s="778"/>
      <c r="CA2009" s="778"/>
      <c r="CB2009" s="778"/>
      <c r="CC2009" s="778"/>
      <c r="CD2009" s="778"/>
      <c r="CE2009" s="778"/>
      <c r="CF2009" s="778"/>
      <c r="CG2009" s="778"/>
      <c r="CH2009" s="778"/>
      <c r="CI2009" s="778"/>
      <c r="CJ2009" s="778"/>
      <c r="CK2009" s="778"/>
      <c r="CL2009" s="778"/>
      <c r="CM2009" s="778"/>
      <c r="CN2009" s="778"/>
      <c r="CO2009" s="778"/>
      <c r="CP2009" s="778"/>
      <c r="CQ2009" s="778"/>
      <c r="CR2009" s="778"/>
      <c r="CS2009" s="778"/>
      <c r="CT2009" s="778"/>
      <c r="CU2009" s="778"/>
      <c r="CV2009" s="778"/>
      <c r="CW2009" s="778"/>
      <c r="CX2009" s="778"/>
      <c r="CY2009" s="778"/>
      <c r="CZ2009" s="778"/>
      <c r="DA2009" s="778"/>
      <c r="DB2009" s="778"/>
      <c r="DC2009" s="778"/>
      <c r="DD2009" s="778"/>
      <c r="DE2009" s="778"/>
      <c r="DF2009" s="778"/>
      <c r="DG2009" s="778"/>
      <c r="DH2009" s="778"/>
      <c r="DI2009" s="778"/>
      <c r="DJ2009" s="778"/>
      <c r="DK2009" s="778"/>
      <c r="DL2009" s="778"/>
      <c r="DM2009" s="778"/>
      <c r="DN2009" s="778"/>
      <c r="DO2009" s="778"/>
      <c r="DP2009" s="778"/>
      <c r="DQ2009" s="778"/>
      <c r="DR2009" s="778"/>
      <c r="DS2009" s="778"/>
      <c r="DT2009" s="778"/>
      <c r="DU2009" s="778"/>
      <c r="DV2009" s="778"/>
      <c r="DW2009" s="778"/>
      <c r="DX2009" s="778"/>
      <c r="DY2009" s="778"/>
      <c r="DZ2009" s="778"/>
      <c r="EA2009" s="778"/>
      <c r="EB2009" s="778"/>
      <c r="EC2009" s="778"/>
      <c r="ED2009" s="778"/>
      <c r="EE2009" s="778"/>
      <c r="EF2009" s="778"/>
      <c r="EG2009" s="778"/>
      <c r="EH2009" s="778"/>
      <c r="EI2009" s="778"/>
      <c r="EJ2009" s="778"/>
      <c r="EK2009" s="778"/>
      <c r="EL2009" s="778"/>
      <c r="EM2009" s="778"/>
      <c r="EN2009" s="778"/>
      <c r="EO2009" s="778"/>
      <c r="EP2009" s="778"/>
      <c r="EQ2009" s="778"/>
      <c r="ER2009" s="778"/>
      <c r="ES2009" s="778"/>
      <c r="ET2009" s="778"/>
      <c r="EU2009" s="778"/>
      <c r="EV2009" s="778"/>
      <c r="EW2009" s="778"/>
      <c r="EX2009" s="778"/>
      <c r="EY2009" s="778"/>
      <c r="EZ2009" s="778"/>
      <c r="FA2009" s="778"/>
      <c r="FB2009" s="778"/>
      <c r="FC2009" s="778"/>
      <c r="FD2009" s="778"/>
      <c r="FE2009" s="778"/>
      <c r="FF2009" s="778"/>
      <c r="FG2009" s="778"/>
      <c r="FH2009" s="778"/>
      <c r="FI2009" s="778"/>
      <c r="FJ2009" s="778"/>
      <c r="FK2009" s="778"/>
      <c r="FL2009" s="778"/>
      <c r="FM2009" s="778"/>
      <c r="FN2009" s="778"/>
      <c r="FO2009" s="778"/>
      <c r="FP2009" s="778"/>
      <c r="FQ2009" s="778"/>
      <c r="FR2009" s="778"/>
      <c r="FS2009" s="778"/>
      <c r="FT2009" s="778"/>
      <c r="FU2009" s="778"/>
      <c r="FV2009" s="778"/>
      <c r="FW2009" s="778"/>
      <c r="FX2009" s="778"/>
      <c r="FY2009" s="778"/>
      <c r="FZ2009" s="778"/>
      <c r="GA2009" s="778"/>
      <c r="GB2009" s="778"/>
      <c r="GC2009" s="778"/>
      <c r="GD2009" s="778"/>
      <c r="GE2009" s="778"/>
      <c r="GF2009" s="778"/>
      <c r="GG2009" s="778"/>
      <c r="GH2009" s="778"/>
      <c r="GI2009" s="778"/>
      <c r="GJ2009" s="778"/>
      <c r="GK2009" s="778"/>
      <c r="GL2009" s="778"/>
      <c r="GM2009" s="778"/>
      <c r="GN2009" s="778"/>
      <c r="GO2009" s="778"/>
      <c r="GP2009" s="778"/>
      <c r="GQ2009" s="778"/>
      <c r="GR2009" s="778"/>
      <c r="GS2009" s="778"/>
      <c r="GT2009" s="778"/>
      <c r="GU2009" s="778"/>
      <c r="GV2009" s="778"/>
      <c r="GW2009" s="778"/>
      <c r="GX2009" s="778"/>
      <c r="GY2009" s="778"/>
      <c r="GZ2009" s="778"/>
      <c r="HA2009" s="778"/>
      <c r="HB2009" s="778"/>
      <c r="HC2009" s="778"/>
      <c r="HD2009" s="778"/>
      <c r="HE2009" s="778"/>
      <c r="HF2009" s="778"/>
      <c r="HG2009" s="778"/>
      <c r="HH2009" s="778"/>
    </row>
    <row r="2010" spans="1:216" s="782" customFormat="1">
      <c r="A2010" s="779"/>
      <c r="B2010" s="780"/>
      <c r="C2010" s="780"/>
      <c r="D2010" s="780"/>
      <c r="E2010" s="780"/>
      <c r="F2010" s="780"/>
      <c r="G2010" s="780"/>
      <c r="H2010" s="780"/>
      <c r="I2010" s="780"/>
      <c r="J2010" s="780"/>
      <c r="K2010" s="780"/>
      <c r="L2010" s="780"/>
      <c r="M2010" s="780"/>
      <c r="N2010" s="780"/>
      <c r="O2010" s="780"/>
      <c r="P2010" s="780"/>
      <c r="Q2010" s="781"/>
      <c r="R2010" s="778"/>
      <c r="S2010" s="778"/>
      <c r="T2010" s="778"/>
      <c r="U2010" s="778"/>
      <c r="V2010" s="778"/>
      <c r="W2010" s="778"/>
      <c r="X2010" s="778"/>
      <c r="Y2010" s="778"/>
      <c r="Z2010" s="778"/>
      <c r="AA2010" s="778"/>
      <c r="AB2010" s="778"/>
      <c r="AC2010" s="778"/>
      <c r="AD2010" s="778"/>
      <c r="AE2010" s="778"/>
      <c r="AF2010" s="778"/>
      <c r="AG2010" s="778"/>
      <c r="AH2010" s="778"/>
      <c r="AI2010" s="778"/>
      <c r="AJ2010" s="778"/>
      <c r="AK2010" s="778"/>
      <c r="AL2010" s="778"/>
      <c r="AM2010" s="778"/>
      <c r="AN2010" s="778"/>
      <c r="AO2010" s="778"/>
      <c r="AP2010" s="778"/>
      <c r="AQ2010" s="778"/>
      <c r="AR2010" s="778"/>
      <c r="AS2010" s="778"/>
      <c r="AT2010" s="778"/>
      <c r="AU2010" s="778"/>
      <c r="AV2010" s="778"/>
      <c r="AW2010" s="778"/>
      <c r="AX2010" s="778"/>
      <c r="AY2010" s="778"/>
      <c r="AZ2010" s="778"/>
      <c r="BA2010" s="778"/>
      <c r="BB2010" s="778"/>
      <c r="BC2010" s="778"/>
      <c r="BD2010" s="778"/>
      <c r="BE2010" s="778"/>
      <c r="BF2010" s="778"/>
      <c r="BG2010" s="778"/>
      <c r="BH2010" s="778"/>
      <c r="BI2010" s="778"/>
      <c r="BJ2010" s="778"/>
      <c r="BK2010" s="778"/>
      <c r="BL2010" s="778"/>
      <c r="BM2010" s="778"/>
      <c r="BN2010" s="778"/>
      <c r="BO2010" s="778"/>
      <c r="BP2010" s="778"/>
      <c r="BQ2010" s="778"/>
      <c r="BR2010" s="778"/>
      <c r="BS2010" s="778"/>
      <c r="BT2010" s="778"/>
      <c r="BU2010" s="778"/>
      <c r="BV2010" s="778"/>
      <c r="BW2010" s="778"/>
      <c r="BX2010" s="778"/>
      <c r="BY2010" s="778"/>
      <c r="BZ2010" s="778"/>
      <c r="CA2010" s="778"/>
      <c r="CB2010" s="778"/>
      <c r="CC2010" s="778"/>
      <c r="CD2010" s="778"/>
      <c r="CE2010" s="778"/>
      <c r="CF2010" s="778"/>
      <c r="CG2010" s="778"/>
      <c r="CH2010" s="778"/>
      <c r="CI2010" s="778"/>
      <c r="CJ2010" s="778"/>
      <c r="CK2010" s="778"/>
      <c r="CL2010" s="778"/>
      <c r="CM2010" s="778"/>
      <c r="CN2010" s="778"/>
      <c r="CO2010" s="778"/>
      <c r="CP2010" s="778"/>
      <c r="CQ2010" s="778"/>
      <c r="CR2010" s="778"/>
      <c r="CS2010" s="778"/>
      <c r="CT2010" s="778"/>
      <c r="CU2010" s="778"/>
      <c r="CV2010" s="778"/>
      <c r="CW2010" s="778"/>
      <c r="CX2010" s="778"/>
      <c r="CY2010" s="778"/>
      <c r="CZ2010" s="778"/>
      <c r="DA2010" s="778"/>
      <c r="DB2010" s="778"/>
      <c r="DC2010" s="778"/>
      <c r="DD2010" s="778"/>
      <c r="DE2010" s="778"/>
      <c r="DF2010" s="778"/>
      <c r="DG2010" s="778"/>
      <c r="DH2010" s="778"/>
      <c r="DI2010" s="778"/>
      <c r="DJ2010" s="778"/>
      <c r="DK2010" s="778"/>
      <c r="DL2010" s="778"/>
      <c r="DM2010" s="778"/>
      <c r="DN2010" s="778"/>
      <c r="DO2010" s="778"/>
      <c r="DP2010" s="778"/>
      <c r="DQ2010" s="778"/>
      <c r="DR2010" s="778"/>
      <c r="DS2010" s="778"/>
      <c r="DT2010" s="778"/>
      <c r="DU2010" s="778"/>
      <c r="DV2010" s="778"/>
      <c r="DW2010" s="778"/>
      <c r="DX2010" s="778"/>
      <c r="DY2010" s="778"/>
      <c r="DZ2010" s="778"/>
      <c r="EA2010" s="778"/>
      <c r="EB2010" s="778"/>
      <c r="EC2010" s="778"/>
      <c r="ED2010" s="778"/>
      <c r="EE2010" s="778"/>
      <c r="EF2010" s="778"/>
      <c r="EG2010" s="778"/>
      <c r="EH2010" s="778"/>
      <c r="EI2010" s="778"/>
      <c r="EJ2010" s="778"/>
      <c r="EK2010" s="778"/>
      <c r="EL2010" s="778"/>
      <c r="EM2010" s="778"/>
      <c r="EN2010" s="778"/>
      <c r="EO2010" s="778"/>
      <c r="EP2010" s="778"/>
      <c r="EQ2010" s="778"/>
      <c r="ER2010" s="778"/>
      <c r="ES2010" s="778"/>
      <c r="ET2010" s="778"/>
      <c r="EU2010" s="778"/>
      <c r="EV2010" s="778"/>
      <c r="EW2010" s="778"/>
      <c r="EX2010" s="778"/>
      <c r="EY2010" s="778"/>
      <c r="EZ2010" s="778"/>
      <c r="FA2010" s="778"/>
      <c r="FB2010" s="778"/>
      <c r="FC2010" s="778"/>
      <c r="FD2010" s="778"/>
      <c r="FE2010" s="778"/>
      <c r="FF2010" s="778"/>
      <c r="FG2010" s="778"/>
      <c r="FH2010" s="778"/>
      <c r="FI2010" s="778"/>
      <c r="FJ2010" s="778"/>
      <c r="FK2010" s="778"/>
      <c r="FL2010" s="778"/>
      <c r="FM2010" s="778"/>
      <c r="FN2010" s="778"/>
      <c r="FO2010" s="778"/>
      <c r="FP2010" s="778"/>
      <c r="FQ2010" s="778"/>
      <c r="FR2010" s="778"/>
      <c r="FS2010" s="778"/>
      <c r="FT2010" s="778"/>
      <c r="FU2010" s="778"/>
      <c r="FV2010" s="778"/>
      <c r="FW2010" s="778"/>
      <c r="FX2010" s="778"/>
      <c r="FY2010" s="778"/>
      <c r="FZ2010" s="778"/>
      <c r="GA2010" s="778"/>
      <c r="GB2010" s="778"/>
      <c r="GC2010" s="778"/>
      <c r="GD2010" s="778"/>
      <c r="GE2010" s="778"/>
      <c r="GF2010" s="778"/>
      <c r="GG2010" s="778"/>
      <c r="GH2010" s="778"/>
      <c r="GI2010" s="778"/>
      <c r="GJ2010" s="778"/>
      <c r="GK2010" s="778"/>
      <c r="GL2010" s="778"/>
      <c r="GM2010" s="778"/>
      <c r="GN2010" s="778"/>
      <c r="GO2010" s="778"/>
      <c r="GP2010" s="778"/>
      <c r="GQ2010" s="778"/>
      <c r="GR2010" s="778"/>
      <c r="GS2010" s="778"/>
      <c r="GT2010" s="778"/>
      <c r="GU2010" s="778"/>
      <c r="GV2010" s="778"/>
      <c r="GW2010" s="778"/>
      <c r="GX2010" s="778"/>
      <c r="GY2010" s="778"/>
      <c r="GZ2010" s="778"/>
      <c r="HA2010" s="778"/>
      <c r="HB2010" s="778"/>
      <c r="HC2010" s="778"/>
      <c r="HD2010" s="778"/>
      <c r="HE2010" s="778"/>
      <c r="HF2010" s="778"/>
      <c r="HG2010" s="778"/>
      <c r="HH2010" s="778"/>
    </row>
    <row r="2011" spans="1:216" s="782" customFormat="1">
      <c r="A2011" s="779"/>
      <c r="B2011" s="780"/>
      <c r="C2011" s="780"/>
      <c r="D2011" s="780"/>
      <c r="E2011" s="780"/>
      <c r="F2011" s="780"/>
      <c r="G2011" s="780"/>
      <c r="H2011" s="780"/>
      <c r="I2011" s="780"/>
      <c r="J2011" s="780"/>
      <c r="K2011" s="780"/>
      <c r="L2011" s="780"/>
      <c r="M2011" s="780"/>
      <c r="N2011" s="780"/>
      <c r="O2011" s="780"/>
      <c r="P2011" s="780"/>
      <c r="Q2011" s="781"/>
      <c r="R2011" s="778"/>
      <c r="S2011" s="778"/>
      <c r="T2011" s="778"/>
      <c r="U2011" s="778"/>
      <c r="V2011" s="778"/>
      <c r="W2011" s="778"/>
      <c r="X2011" s="778"/>
      <c r="Y2011" s="778"/>
      <c r="Z2011" s="778"/>
      <c r="AA2011" s="778"/>
      <c r="AB2011" s="778"/>
      <c r="AC2011" s="778"/>
      <c r="AD2011" s="778"/>
      <c r="AE2011" s="778"/>
      <c r="AF2011" s="778"/>
      <c r="AG2011" s="778"/>
      <c r="AH2011" s="778"/>
      <c r="AI2011" s="778"/>
      <c r="AJ2011" s="778"/>
      <c r="AK2011" s="778"/>
      <c r="AL2011" s="778"/>
      <c r="AM2011" s="778"/>
      <c r="AN2011" s="778"/>
      <c r="AO2011" s="778"/>
      <c r="AP2011" s="778"/>
      <c r="AQ2011" s="778"/>
      <c r="AR2011" s="778"/>
      <c r="AS2011" s="778"/>
      <c r="AT2011" s="778"/>
      <c r="AU2011" s="778"/>
      <c r="AV2011" s="778"/>
      <c r="AW2011" s="778"/>
      <c r="AX2011" s="778"/>
      <c r="AY2011" s="778"/>
      <c r="AZ2011" s="778"/>
      <c r="BA2011" s="778"/>
      <c r="BB2011" s="778"/>
      <c r="BC2011" s="778"/>
      <c r="BD2011" s="778"/>
      <c r="BE2011" s="778"/>
      <c r="BF2011" s="778"/>
      <c r="BG2011" s="778"/>
      <c r="BH2011" s="778"/>
      <c r="BI2011" s="778"/>
      <c r="BJ2011" s="778"/>
      <c r="BK2011" s="778"/>
      <c r="BL2011" s="778"/>
      <c r="BM2011" s="778"/>
      <c r="BN2011" s="778"/>
      <c r="BO2011" s="778"/>
      <c r="BP2011" s="778"/>
      <c r="BQ2011" s="778"/>
      <c r="BR2011" s="778"/>
      <c r="BS2011" s="778"/>
      <c r="BT2011" s="778"/>
      <c r="BU2011" s="778"/>
      <c r="BV2011" s="778"/>
      <c r="BW2011" s="778"/>
      <c r="BX2011" s="778"/>
      <c r="BY2011" s="778"/>
      <c r="BZ2011" s="778"/>
      <c r="CA2011" s="778"/>
      <c r="CB2011" s="778"/>
      <c r="CC2011" s="778"/>
      <c r="CD2011" s="778"/>
      <c r="CE2011" s="778"/>
      <c r="CF2011" s="778"/>
      <c r="CG2011" s="778"/>
      <c r="CH2011" s="778"/>
      <c r="CI2011" s="778"/>
      <c r="CJ2011" s="778"/>
      <c r="CK2011" s="778"/>
      <c r="CL2011" s="778"/>
      <c r="CM2011" s="778"/>
      <c r="CN2011" s="778"/>
      <c r="CO2011" s="778"/>
      <c r="CP2011" s="778"/>
      <c r="CQ2011" s="778"/>
      <c r="CR2011" s="778"/>
      <c r="CS2011" s="778"/>
      <c r="CT2011" s="778"/>
      <c r="CU2011" s="778"/>
      <c r="CV2011" s="778"/>
      <c r="CW2011" s="778"/>
      <c r="CX2011" s="778"/>
      <c r="CY2011" s="778"/>
      <c r="CZ2011" s="778"/>
      <c r="DA2011" s="778"/>
      <c r="DB2011" s="778"/>
      <c r="DC2011" s="778"/>
      <c r="DD2011" s="778"/>
      <c r="DE2011" s="778"/>
      <c r="DF2011" s="778"/>
      <c r="DG2011" s="778"/>
      <c r="DH2011" s="778"/>
      <c r="DI2011" s="778"/>
      <c r="DJ2011" s="778"/>
      <c r="DK2011" s="778"/>
      <c r="DL2011" s="778"/>
      <c r="DM2011" s="778"/>
      <c r="DN2011" s="778"/>
      <c r="DO2011" s="778"/>
      <c r="DP2011" s="778"/>
      <c r="DQ2011" s="778"/>
      <c r="DR2011" s="778"/>
      <c r="DS2011" s="778"/>
      <c r="DT2011" s="778"/>
      <c r="DU2011" s="778"/>
      <c r="DV2011" s="778"/>
      <c r="DW2011" s="778"/>
      <c r="DX2011" s="778"/>
      <c r="DY2011" s="778"/>
      <c r="DZ2011" s="778"/>
      <c r="EA2011" s="778"/>
      <c r="EB2011" s="778"/>
      <c r="EC2011" s="778"/>
      <c r="ED2011" s="778"/>
      <c r="EE2011" s="778"/>
      <c r="EF2011" s="778"/>
      <c r="EG2011" s="778"/>
      <c r="EH2011" s="778"/>
      <c r="EI2011" s="778"/>
      <c r="EJ2011" s="778"/>
      <c r="EK2011" s="778"/>
      <c r="EL2011" s="778"/>
      <c r="EM2011" s="778"/>
      <c r="EN2011" s="778"/>
      <c r="EO2011" s="778"/>
      <c r="EP2011" s="778"/>
      <c r="EQ2011" s="778"/>
      <c r="ER2011" s="778"/>
      <c r="ES2011" s="778"/>
      <c r="ET2011" s="778"/>
      <c r="EU2011" s="778"/>
      <c r="EV2011" s="778"/>
      <c r="EW2011" s="778"/>
      <c r="EX2011" s="778"/>
      <c r="EY2011" s="778"/>
      <c r="EZ2011" s="778"/>
      <c r="FA2011" s="778"/>
      <c r="FB2011" s="778"/>
      <c r="FC2011" s="778"/>
      <c r="FD2011" s="778"/>
      <c r="FE2011" s="778"/>
      <c r="FF2011" s="778"/>
      <c r="FG2011" s="778"/>
      <c r="FH2011" s="778"/>
      <c r="FI2011" s="778"/>
      <c r="FJ2011" s="778"/>
      <c r="FK2011" s="778"/>
      <c r="FL2011" s="778"/>
      <c r="FM2011" s="778"/>
      <c r="FN2011" s="778"/>
      <c r="FO2011" s="778"/>
      <c r="FP2011" s="778"/>
      <c r="FQ2011" s="778"/>
      <c r="FR2011" s="778"/>
      <c r="FS2011" s="778"/>
      <c r="FT2011" s="778"/>
      <c r="FU2011" s="778"/>
      <c r="FV2011" s="778"/>
      <c r="FW2011" s="778"/>
      <c r="FX2011" s="778"/>
      <c r="FY2011" s="778"/>
      <c r="FZ2011" s="778"/>
      <c r="GA2011" s="778"/>
      <c r="GB2011" s="778"/>
      <c r="GC2011" s="778"/>
      <c r="GD2011" s="778"/>
      <c r="GE2011" s="778"/>
      <c r="GF2011" s="778"/>
      <c r="GG2011" s="778"/>
      <c r="GH2011" s="778"/>
      <c r="GI2011" s="778"/>
      <c r="GJ2011" s="778"/>
      <c r="GK2011" s="778"/>
      <c r="GL2011" s="778"/>
      <c r="GM2011" s="778"/>
      <c r="GN2011" s="778"/>
      <c r="GO2011" s="778"/>
      <c r="GP2011" s="778"/>
      <c r="GQ2011" s="778"/>
      <c r="GR2011" s="778"/>
      <c r="GS2011" s="778"/>
      <c r="GT2011" s="778"/>
      <c r="GU2011" s="778"/>
      <c r="GV2011" s="778"/>
      <c r="GW2011" s="778"/>
      <c r="GX2011" s="778"/>
      <c r="GY2011" s="778"/>
      <c r="GZ2011" s="778"/>
      <c r="HA2011" s="778"/>
      <c r="HB2011" s="778"/>
      <c r="HC2011" s="778"/>
      <c r="HD2011" s="778"/>
      <c r="HE2011" s="778"/>
      <c r="HF2011" s="778"/>
      <c r="HG2011" s="778"/>
      <c r="HH2011" s="778"/>
    </row>
    <row r="2012" spans="1:216" s="782" customFormat="1">
      <c r="A2012" s="779"/>
      <c r="B2012" s="780"/>
      <c r="C2012" s="780"/>
      <c r="D2012" s="780"/>
      <c r="E2012" s="780"/>
      <c r="F2012" s="780"/>
      <c r="G2012" s="780"/>
      <c r="H2012" s="780"/>
      <c r="I2012" s="780"/>
      <c r="J2012" s="780"/>
      <c r="K2012" s="780"/>
      <c r="L2012" s="780"/>
      <c r="M2012" s="780"/>
      <c r="N2012" s="780"/>
      <c r="O2012" s="780"/>
      <c r="P2012" s="780"/>
      <c r="Q2012" s="781"/>
      <c r="R2012" s="778"/>
      <c r="S2012" s="778"/>
      <c r="T2012" s="778"/>
      <c r="U2012" s="778"/>
      <c r="V2012" s="778"/>
      <c r="W2012" s="778"/>
      <c r="X2012" s="778"/>
      <c r="Y2012" s="778"/>
      <c r="Z2012" s="778"/>
      <c r="AA2012" s="778"/>
      <c r="AB2012" s="778"/>
      <c r="AC2012" s="778"/>
      <c r="AD2012" s="778"/>
      <c r="AE2012" s="778"/>
      <c r="AF2012" s="778"/>
      <c r="AG2012" s="778"/>
      <c r="AH2012" s="778"/>
      <c r="AI2012" s="778"/>
      <c r="AJ2012" s="778"/>
      <c r="AK2012" s="778"/>
      <c r="AL2012" s="778"/>
      <c r="AM2012" s="778"/>
      <c r="AN2012" s="778"/>
      <c r="AO2012" s="778"/>
      <c r="AP2012" s="778"/>
      <c r="AQ2012" s="778"/>
      <c r="AR2012" s="778"/>
      <c r="AS2012" s="778"/>
      <c r="AT2012" s="778"/>
      <c r="AU2012" s="778"/>
      <c r="AV2012" s="778"/>
      <c r="AW2012" s="778"/>
      <c r="AX2012" s="778"/>
      <c r="AY2012" s="778"/>
      <c r="AZ2012" s="778"/>
      <c r="BA2012" s="778"/>
      <c r="BB2012" s="778"/>
      <c r="BC2012" s="778"/>
      <c r="BD2012" s="778"/>
      <c r="BE2012" s="778"/>
      <c r="BF2012" s="778"/>
      <c r="BG2012" s="778"/>
      <c r="BH2012" s="778"/>
      <c r="BI2012" s="778"/>
      <c r="BJ2012" s="778"/>
      <c r="BK2012" s="778"/>
      <c r="BL2012" s="778"/>
      <c r="BM2012" s="778"/>
      <c r="BN2012" s="778"/>
      <c r="BO2012" s="778"/>
      <c r="BP2012" s="778"/>
      <c r="BQ2012" s="778"/>
      <c r="BR2012" s="778"/>
      <c r="BS2012" s="778"/>
      <c r="BT2012" s="778"/>
      <c r="BU2012" s="778"/>
      <c r="BV2012" s="778"/>
      <c r="BW2012" s="778"/>
      <c r="BX2012" s="778"/>
      <c r="BY2012" s="778"/>
      <c r="BZ2012" s="778"/>
      <c r="CA2012" s="778"/>
      <c r="CB2012" s="778"/>
      <c r="CC2012" s="778"/>
      <c r="CD2012" s="778"/>
      <c r="CE2012" s="778"/>
      <c r="CF2012" s="778"/>
      <c r="CG2012" s="778"/>
      <c r="CH2012" s="778"/>
      <c r="CI2012" s="778"/>
      <c r="CJ2012" s="778"/>
      <c r="CK2012" s="778"/>
      <c r="CL2012" s="778"/>
      <c r="CM2012" s="778"/>
      <c r="CN2012" s="778"/>
      <c r="CO2012" s="778"/>
      <c r="CP2012" s="778"/>
      <c r="CQ2012" s="778"/>
      <c r="CR2012" s="778"/>
      <c r="CS2012" s="778"/>
      <c r="CT2012" s="778"/>
      <c r="CU2012" s="778"/>
      <c r="CV2012" s="778"/>
      <c r="CW2012" s="778"/>
      <c r="CX2012" s="778"/>
      <c r="CY2012" s="778"/>
      <c r="CZ2012" s="778"/>
      <c r="DA2012" s="778"/>
      <c r="DB2012" s="778"/>
      <c r="DC2012" s="778"/>
      <c r="DD2012" s="778"/>
      <c r="DE2012" s="778"/>
      <c r="DF2012" s="778"/>
      <c r="DG2012" s="778"/>
      <c r="DH2012" s="778"/>
      <c r="DI2012" s="778"/>
      <c r="DJ2012" s="778"/>
      <c r="DK2012" s="778"/>
      <c r="DL2012" s="778"/>
      <c r="DM2012" s="778"/>
      <c r="DN2012" s="778"/>
      <c r="DO2012" s="778"/>
      <c r="DP2012" s="778"/>
      <c r="DQ2012" s="778"/>
      <c r="DR2012" s="778"/>
      <c r="DS2012" s="778"/>
      <c r="DT2012" s="778"/>
      <c r="DU2012" s="778"/>
      <c r="DV2012" s="778"/>
      <c r="DW2012" s="778"/>
      <c r="DX2012" s="778"/>
      <c r="DY2012" s="778"/>
      <c r="DZ2012" s="778"/>
      <c r="EA2012" s="778"/>
      <c r="EB2012" s="778"/>
      <c r="EC2012" s="778"/>
      <c r="ED2012" s="778"/>
      <c r="EE2012" s="778"/>
      <c r="EF2012" s="778"/>
      <c r="EG2012" s="778"/>
      <c r="EH2012" s="778"/>
      <c r="EI2012" s="778"/>
      <c r="EJ2012" s="778"/>
      <c r="EK2012" s="778"/>
      <c r="EL2012" s="778"/>
      <c r="EM2012" s="778"/>
      <c r="EN2012" s="778"/>
      <c r="EO2012" s="778"/>
      <c r="EP2012" s="778"/>
      <c r="EQ2012" s="778"/>
      <c r="ER2012" s="778"/>
      <c r="ES2012" s="778"/>
      <c r="ET2012" s="778"/>
      <c r="EU2012" s="778"/>
      <c r="EV2012" s="778"/>
      <c r="EW2012" s="778"/>
      <c r="EX2012" s="778"/>
      <c r="EY2012" s="778"/>
      <c r="EZ2012" s="778"/>
      <c r="FA2012" s="778"/>
      <c r="FB2012" s="778"/>
      <c r="FC2012" s="778"/>
      <c r="FD2012" s="778"/>
      <c r="FE2012" s="778"/>
      <c r="FF2012" s="778"/>
      <c r="FG2012" s="778"/>
      <c r="FH2012" s="778"/>
      <c r="FI2012" s="778"/>
      <c r="FJ2012" s="778"/>
      <c r="FK2012" s="778"/>
      <c r="FL2012" s="778"/>
      <c r="FM2012" s="778"/>
      <c r="FN2012" s="778"/>
      <c r="FO2012" s="778"/>
      <c r="FP2012" s="778"/>
      <c r="FQ2012" s="778"/>
      <c r="FR2012" s="778"/>
      <c r="FS2012" s="778"/>
      <c r="FT2012" s="778"/>
      <c r="FU2012" s="778"/>
      <c r="FV2012" s="778"/>
      <c r="FW2012" s="778"/>
      <c r="FX2012" s="778"/>
      <c r="FY2012" s="778"/>
      <c r="FZ2012" s="778"/>
      <c r="GA2012" s="778"/>
      <c r="GB2012" s="778"/>
      <c r="GC2012" s="778"/>
      <c r="GD2012" s="778"/>
      <c r="GE2012" s="778"/>
      <c r="GF2012" s="778"/>
      <c r="GG2012" s="778"/>
      <c r="GH2012" s="778"/>
      <c r="GI2012" s="778"/>
      <c r="GJ2012" s="778"/>
      <c r="GK2012" s="778"/>
      <c r="GL2012" s="778"/>
      <c r="GM2012" s="778"/>
      <c r="GN2012" s="778"/>
      <c r="GO2012" s="778"/>
      <c r="GP2012" s="778"/>
      <c r="GQ2012" s="778"/>
      <c r="GR2012" s="778"/>
      <c r="GS2012" s="778"/>
      <c r="GT2012" s="778"/>
      <c r="GU2012" s="778"/>
      <c r="GV2012" s="778"/>
      <c r="GW2012" s="778"/>
      <c r="GX2012" s="778"/>
      <c r="GY2012" s="778"/>
      <c r="GZ2012" s="778"/>
      <c r="HA2012" s="778"/>
      <c r="HB2012" s="778"/>
      <c r="HC2012" s="778"/>
      <c r="HD2012" s="778"/>
      <c r="HE2012" s="778"/>
      <c r="HF2012" s="778"/>
      <c r="HG2012" s="778"/>
      <c r="HH2012" s="778"/>
    </row>
    <row r="2013" spans="1:216" s="782" customFormat="1">
      <c r="A2013" s="779"/>
      <c r="B2013" s="780"/>
      <c r="C2013" s="780"/>
      <c r="D2013" s="780"/>
      <c r="E2013" s="780"/>
      <c r="F2013" s="780"/>
      <c r="G2013" s="780"/>
      <c r="H2013" s="780"/>
      <c r="I2013" s="780"/>
      <c r="J2013" s="780"/>
      <c r="K2013" s="780"/>
      <c r="L2013" s="780"/>
      <c r="M2013" s="780"/>
      <c r="N2013" s="780"/>
      <c r="O2013" s="780"/>
      <c r="P2013" s="780"/>
      <c r="Q2013" s="781"/>
      <c r="R2013" s="778"/>
      <c r="S2013" s="778"/>
      <c r="T2013" s="778"/>
      <c r="U2013" s="778"/>
      <c r="V2013" s="778"/>
      <c r="W2013" s="778"/>
      <c r="X2013" s="778"/>
      <c r="Y2013" s="778"/>
      <c r="Z2013" s="778"/>
      <c r="AA2013" s="778"/>
      <c r="AB2013" s="778"/>
      <c r="AC2013" s="778"/>
      <c r="AD2013" s="778"/>
      <c r="AE2013" s="778"/>
      <c r="AF2013" s="778"/>
      <c r="AG2013" s="778"/>
      <c r="AH2013" s="778"/>
      <c r="AI2013" s="778"/>
      <c r="AJ2013" s="778"/>
      <c r="AK2013" s="778"/>
      <c r="AL2013" s="778"/>
      <c r="AM2013" s="778"/>
      <c r="AN2013" s="778"/>
      <c r="AO2013" s="778"/>
      <c r="AP2013" s="778"/>
      <c r="AQ2013" s="778"/>
      <c r="AR2013" s="778"/>
      <c r="AS2013" s="778"/>
      <c r="AT2013" s="778"/>
      <c r="AU2013" s="778"/>
      <c r="AV2013" s="778"/>
      <c r="AW2013" s="778"/>
      <c r="AX2013" s="778"/>
      <c r="AY2013" s="778"/>
      <c r="AZ2013" s="778"/>
      <c r="BA2013" s="778"/>
      <c r="BB2013" s="778"/>
      <c r="BC2013" s="778"/>
      <c r="BD2013" s="778"/>
      <c r="BE2013" s="778"/>
      <c r="BF2013" s="778"/>
      <c r="BG2013" s="778"/>
      <c r="BH2013" s="778"/>
      <c r="BI2013" s="778"/>
      <c r="BJ2013" s="778"/>
      <c r="BK2013" s="778"/>
      <c r="BL2013" s="778"/>
      <c r="BM2013" s="778"/>
      <c r="BN2013" s="778"/>
      <c r="BO2013" s="778"/>
      <c r="BP2013" s="778"/>
      <c r="BQ2013" s="778"/>
      <c r="BR2013" s="778"/>
      <c r="BS2013" s="778"/>
      <c r="BT2013" s="778"/>
      <c r="BU2013" s="778"/>
      <c r="BV2013" s="778"/>
      <c r="BW2013" s="778"/>
      <c r="BX2013" s="778"/>
      <c r="BY2013" s="778"/>
      <c r="BZ2013" s="778"/>
      <c r="CA2013" s="778"/>
      <c r="CB2013" s="778"/>
      <c r="CC2013" s="778"/>
      <c r="CD2013" s="778"/>
      <c r="CE2013" s="778"/>
      <c r="CF2013" s="778"/>
      <c r="CG2013" s="778"/>
      <c r="CH2013" s="778"/>
      <c r="CI2013" s="778"/>
      <c r="CJ2013" s="778"/>
      <c r="CK2013" s="778"/>
      <c r="CL2013" s="778"/>
      <c r="CM2013" s="778"/>
      <c r="CN2013" s="778"/>
      <c r="CO2013" s="778"/>
      <c r="CP2013" s="778"/>
      <c r="CQ2013" s="778"/>
      <c r="CR2013" s="778"/>
      <c r="CS2013" s="778"/>
      <c r="CT2013" s="778"/>
      <c r="CU2013" s="778"/>
      <c r="CV2013" s="778"/>
      <c r="CW2013" s="778"/>
      <c r="CX2013" s="778"/>
      <c r="CY2013" s="778"/>
      <c r="CZ2013" s="778"/>
      <c r="DA2013" s="778"/>
      <c r="DB2013" s="778"/>
      <c r="DC2013" s="778"/>
      <c r="DD2013" s="778"/>
      <c r="DE2013" s="778"/>
      <c r="DF2013" s="778"/>
      <c r="DG2013" s="778"/>
      <c r="DH2013" s="778"/>
      <c r="DI2013" s="778"/>
      <c r="DJ2013" s="778"/>
      <c r="DK2013" s="778"/>
      <c r="DL2013" s="778"/>
      <c r="DM2013" s="778"/>
      <c r="DN2013" s="778"/>
      <c r="DO2013" s="778"/>
      <c r="DP2013" s="778"/>
      <c r="DQ2013" s="778"/>
      <c r="DR2013" s="778"/>
      <c r="DS2013" s="778"/>
      <c r="DT2013" s="778"/>
      <c r="DU2013" s="778"/>
      <c r="DV2013" s="778"/>
      <c r="DW2013" s="778"/>
      <c r="DX2013" s="778"/>
      <c r="DY2013" s="778"/>
      <c r="DZ2013" s="778"/>
      <c r="EA2013" s="778"/>
      <c r="EB2013" s="778"/>
      <c r="EC2013" s="778"/>
      <c r="ED2013" s="778"/>
      <c r="EE2013" s="778"/>
      <c r="EF2013" s="778"/>
      <c r="EG2013" s="778"/>
      <c r="EH2013" s="778"/>
      <c r="EI2013" s="778"/>
      <c r="EJ2013" s="778"/>
      <c r="EK2013" s="778"/>
      <c r="EL2013" s="778"/>
      <c r="EM2013" s="778"/>
      <c r="EN2013" s="778"/>
      <c r="EO2013" s="778"/>
      <c r="EP2013" s="778"/>
      <c r="EQ2013" s="778"/>
      <c r="ER2013" s="778"/>
      <c r="ES2013" s="778"/>
      <c r="ET2013" s="778"/>
      <c r="EU2013" s="778"/>
      <c r="EV2013" s="778"/>
      <c r="EW2013" s="778"/>
      <c r="EX2013" s="778"/>
      <c r="EY2013" s="778"/>
      <c r="EZ2013" s="778"/>
      <c r="FA2013" s="778"/>
      <c r="FB2013" s="778"/>
      <c r="FC2013" s="778"/>
      <c r="FD2013" s="778"/>
      <c r="FE2013" s="778"/>
      <c r="FF2013" s="778"/>
      <c r="FG2013" s="778"/>
      <c r="FH2013" s="778"/>
      <c r="FI2013" s="778"/>
      <c r="FJ2013" s="778"/>
      <c r="FK2013" s="778"/>
      <c r="FL2013" s="778"/>
      <c r="FM2013" s="778"/>
      <c r="FN2013" s="778"/>
      <c r="FO2013" s="778"/>
      <c r="FP2013" s="778"/>
      <c r="FQ2013" s="778"/>
      <c r="FR2013" s="778"/>
      <c r="FS2013" s="778"/>
      <c r="FT2013" s="778"/>
      <c r="FU2013" s="778"/>
      <c r="FV2013" s="778"/>
      <c r="FW2013" s="778"/>
      <c r="FX2013" s="778"/>
      <c r="FY2013" s="778"/>
      <c r="FZ2013" s="778"/>
      <c r="GA2013" s="778"/>
      <c r="GB2013" s="778"/>
      <c r="GC2013" s="778"/>
      <c r="GD2013" s="778"/>
      <c r="GE2013" s="778"/>
      <c r="GF2013" s="778"/>
      <c r="GG2013" s="778"/>
      <c r="GH2013" s="778"/>
      <c r="GI2013" s="778"/>
      <c r="GJ2013" s="778"/>
      <c r="GK2013" s="778"/>
      <c r="GL2013" s="778"/>
      <c r="GM2013" s="778"/>
      <c r="GN2013" s="778"/>
      <c r="GO2013" s="778"/>
      <c r="GP2013" s="778"/>
      <c r="GQ2013" s="778"/>
      <c r="GR2013" s="778"/>
      <c r="GS2013" s="778"/>
      <c r="GT2013" s="778"/>
      <c r="GU2013" s="778"/>
      <c r="GV2013" s="778"/>
      <c r="GW2013" s="778"/>
      <c r="GX2013" s="778"/>
      <c r="GY2013" s="778"/>
      <c r="GZ2013" s="778"/>
      <c r="HA2013" s="778"/>
      <c r="HB2013" s="778"/>
      <c r="HC2013" s="778"/>
      <c r="HD2013" s="778"/>
      <c r="HE2013" s="778"/>
      <c r="HF2013" s="778"/>
      <c r="HG2013" s="778"/>
      <c r="HH2013" s="778"/>
    </row>
    <row r="2014" spans="1:216" s="782" customFormat="1">
      <c r="A2014" s="779"/>
      <c r="B2014" s="780"/>
      <c r="C2014" s="780"/>
      <c r="D2014" s="780"/>
      <c r="E2014" s="780"/>
      <c r="F2014" s="780"/>
      <c r="G2014" s="780"/>
      <c r="H2014" s="780"/>
      <c r="I2014" s="780"/>
      <c r="J2014" s="780"/>
      <c r="K2014" s="780"/>
      <c r="L2014" s="780"/>
      <c r="M2014" s="780"/>
      <c r="N2014" s="780"/>
      <c r="O2014" s="780"/>
      <c r="P2014" s="780"/>
      <c r="Q2014" s="781"/>
      <c r="R2014" s="778"/>
      <c r="S2014" s="778"/>
      <c r="T2014" s="778"/>
      <c r="U2014" s="778"/>
      <c r="V2014" s="778"/>
      <c r="W2014" s="778"/>
      <c r="X2014" s="778"/>
      <c r="Y2014" s="778"/>
      <c r="Z2014" s="778"/>
      <c r="AA2014" s="778"/>
      <c r="AB2014" s="778"/>
      <c r="AC2014" s="778"/>
      <c r="AD2014" s="778"/>
      <c r="AE2014" s="778"/>
      <c r="AF2014" s="778"/>
      <c r="AG2014" s="778"/>
      <c r="AH2014" s="778"/>
      <c r="AI2014" s="778"/>
      <c r="AJ2014" s="778"/>
      <c r="AK2014" s="778"/>
      <c r="AL2014" s="778"/>
      <c r="AM2014" s="778"/>
      <c r="AN2014" s="778"/>
      <c r="AO2014" s="778"/>
      <c r="AP2014" s="778"/>
      <c r="AQ2014" s="778"/>
      <c r="AR2014" s="778"/>
      <c r="AS2014" s="778"/>
      <c r="AT2014" s="778"/>
      <c r="AU2014" s="778"/>
      <c r="AV2014" s="778"/>
      <c r="AW2014" s="778"/>
      <c r="AX2014" s="778"/>
      <c r="AY2014" s="778"/>
      <c r="AZ2014" s="778"/>
      <c r="BA2014" s="778"/>
      <c r="BB2014" s="778"/>
      <c r="BC2014" s="778"/>
      <c r="BD2014" s="778"/>
      <c r="BE2014" s="778"/>
      <c r="BF2014" s="778"/>
      <c r="BG2014" s="778"/>
      <c r="BH2014" s="778"/>
      <c r="BI2014" s="778"/>
      <c r="BJ2014" s="778"/>
      <c r="BK2014" s="778"/>
      <c r="BL2014" s="778"/>
      <c r="BM2014" s="778"/>
      <c r="BN2014" s="778"/>
      <c r="BO2014" s="778"/>
      <c r="BP2014" s="778"/>
      <c r="BQ2014" s="778"/>
      <c r="BR2014" s="778"/>
      <c r="BS2014" s="778"/>
      <c r="BT2014" s="778"/>
      <c r="BU2014" s="778"/>
      <c r="BV2014" s="778"/>
      <c r="BW2014" s="778"/>
      <c r="BX2014" s="778"/>
      <c r="BY2014" s="778"/>
      <c r="BZ2014" s="778"/>
      <c r="CA2014" s="778"/>
      <c r="CB2014" s="778"/>
      <c r="CC2014" s="778"/>
      <c r="CD2014" s="778"/>
      <c r="CE2014" s="778"/>
      <c r="CF2014" s="778"/>
      <c r="CG2014" s="778"/>
      <c r="CH2014" s="778"/>
      <c r="CI2014" s="778"/>
      <c r="CJ2014" s="778"/>
      <c r="CK2014" s="778"/>
      <c r="CL2014" s="778"/>
      <c r="CM2014" s="778"/>
      <c r="CN2014" s="778"/>
      <c r="CO2014" s="778"/>
      <c r="CP2014" s="778"/>
      <c r="CQ2014" s="778"/>
      <c r="CR2014" s="778"/>
      <c r="CS2014" s="778"/>
      <c r="CT2014" s="778"/>
      <c r="CU2014" s="778"/>
      <c r="CV2014" s="778"/>
      <c r="CW2014" s="778"/>
      <c r="CX2014" s="778"/>
      <c r="CY2014" s="778"/>
      <c r="CZ2014" s="778"/>
      <c r="DA2014" s="778"/>
      <c r="DB2014" s="778"/>
      <c r="DC2014" s="778"/>
      <c r="DD2014" s="778"/>
      <c r="DE2014" s="778"/>
      <c r="DF2014" s="778"/>
      <c r="DG2014" s="778"/>
      <c r="DH2014" s="778"/>
      <c r="DI2014" s="778"/>
      <c r="DJ2014" s="778"/>
      <c r="DK2014" s="778"/>
      <c r="DL2014" s="778"/>
      <c r="DM2014" s="778"/>
      <c r="DN2014" s="778"/>
      <c r="DO2014" s="778"/>
      <c r="DP2014" s="778"/>
      <c r="DQ2014" s="778"/>
      <c r="DR2014" s="778"/>
      <c r="DS2014" s="778"/>
      <c r="DT2014" s="778"/>
      <c r="DU2014" s="778"/>
      <c r="DV2014" s="778"/>
      <c r="DW2014" s="778"/>
      <c r="DX2014" s="778"/>
      <c r="DY2014" s="778"/>
      <c r="DZ2014" s="778"/>
      <c r="EA2014" s="778"/>
      <c r="EB2014" s="778"/>
      <c r="EC2014" s="778"/>
      <c r="ED2014" s="778"/>
      <c r="EE2014" s="778"/>
      <c r="EF2014" s="778"/>
      <c r="EG2014" s="778"/>
      <c r="EH2014" s="778"/>
      <c r="EI2014" s="778"/>
      <c r="EJ2014" s="778"/>
      <c r="EK2014" s="778"/>
      <c r="EL2014" s="778"/>
      <c r="EM2014" s="778"/>
      <c r="EN2014" s="778"/>
      <c r="EO2014" s="778"/>
      <c r="EP2014" s="778"/>
      <c r="EQ2014" s="778"/>
      <c r="ER2014" s="778"/>
      <c r="ES2014" s="778"/>
      <c r="ET2014" s="778"/>
      <c r="EU2014" s="778"/>
      <c r="EV2014" s="778"/>
      <c r="EW2014" s="778"/>
      <c r="EX2014" s="778"/>
      <c r="EY2014" s="778"/>
      <c r="EZ2014" s="778"/>
      <c r="FA2014" s="778"/>
      <c r="FB2014" s="778"/>
      <c r="FC2014" s="778"/>
      <c r="FD2014" s="778"/>
      <c r="FE2014" s="778"/>
      <c r="FF2014" s="778"/>
      <c r="FG2014" s="778"/>
      <c r="FH2014" s="778"/>
      <c r="FI2014" s="778"/>
      <c r="FJ2014" s="778"/>
      <c r="FK2014" s="778"/>
      <c r="FL2014" s="778"/>
      <c r="FM2014" s="778"/>
      <c r="FN2014" s="778"/>
      <c r="FO2014" s="778"/>
      <c r="FP2014" s="778"/>
      <c r="FQ2014" s="778"/>
      <c r="FR2014" s="778"/>
      <c r="FS2014" s="778"/>
      <c r="FT2014" s="778"/>
      <c r="FU2014" s="778"/>
      <c r="FV2014" s="778"/>
      <c r="FW2014" s="778"/>
      <c r="FX2014" s="778"/>
      <c r="FY2014" s="778"/>
      <c r="FZ2014" s="778"/>
      <c r="GA2014" s="778"/>
      <c r="GB2014" s="778"/>
      <c r="GC2014" s="778"/>
      <c r="GD2014" s="778"/>
      <c r="GE2014" s="778"/>
      <c r="GF2014" s="778"/>
      <c r="GG2014" s="778"/>
      <c r="GH2014" s="778"/>
      <c r="GI2014" s="778"/>
      <c r="GJ2014" s="778"/>
      <c r="GK2014" s="778"/>
      <c r="GL2014" s="778"/>
      <c r="GM2014" s="778"/>
      <c r="GN2014" s="778"/>
      <c r="GO2014" s="778"/>
      <c r="GP2014" s="778"/>
      <c r="GQ2014" s="778"/>
      <c r="GR2014" s="778"/>
      <c r="GS2014" s="778"/>
      <c r="GT2014" s="778"/>
      <c r="GU2014" s="778"/>
      <c r="GV2014" s="778"/>
      <c r="GW2014" s="778"/>
      <c r="GX2014" s="778"/>
      <c r="GY2014" s="778"/>
      <c r="GZ2014" s="778"/>
      <c r="HA2014" s="778"/>
      <c r="HB2014" s="778"/>
      <c r="HC2014" s="778"/>
      <c r="HD2014" s="778"/>
      <c r="HE2014" s="778"/>
      <c r="HF2014" s="778"/>
      <c r="HG2014" s="778"/>
      <c r="HH2014" s="778"/>
    </row>
    <row r="2015" spans="1:216" s="782" customFormat="1">
      <c r="A2015" s="779"/>
      <c r="B2015" s="780"/>
      <c r="C2015" s="780"/>
      <c r="D2015" s="780"/>
      <c r="E2015" s="780"/>
      <c r="F2015" s="780"/>
      <c r="G2015" s="780"/>
      <c r="H2015" s="780"/>
      <c r="I2015" s="780"/>
      <c r="J2015" s="780"/>
      <c r="K2015" s="780"/>
      <c r="L2015" s="780"/>
      <c r="M2015" s="780"/>
      <c r="N2015" s="780"/>
      <c r="O2015" s="780"/>
      <c r="P2015" s="780"/>
      <c r="Q2015" s="781"/>
      <c r="R2015" s="778"/>
      <c r="S2015" s="778"/>
      <c r="T2015" s="778"/>
      <c r="U2015" s="778"/>
      <c r="V2015" s="778"/>
      <c r="W2015" s="778"/>
      <c r="X2015" s="778"/>
      <c r="Y2015" s="778"/>
      <c r="Z2015" s="778"/>
      <c r="AA2015" s="778"/>
      <c r="AB2015" s="778"/>
      <c r="AC2015" s="778"/>
      <c r="AD2015" s="778"/>
      <c r="AE2015" s="778"/>
      <c r="AF2015" s="778"/>
      <c r="AG2015" s="778"/>
      <c r="AH2015" s="778"/>
      <c r="AI2015" s="778"/>
      <c r="AJ2015" s="778"/>
      <c r="AK2015" s="778"/>
      <c r="AL2015" s="778"/>
      <c r="AM2015" s="778"/>
      <c r="AN2015" s="778"/>
      <c r="AO2015" s="778"/>
      <c r="AP2015" s="778"/>
      <c r="AQ2015" s="778"/>
      <c r="AR2015" s="778"/>
      <c r="AS2015" s="778"/>
      <c r="AT2015" s="778"/>
      <c r="AU2015" s="778"/>
      <c r="AV2015" s="778"/>
      <c r="AW2015" s="778"/>
      <c r="AX2015" s="778"/>
      <c r="AY2015" s="778"/>
      <c r="AZ2015" s="778"/>
      <c r="BA2015" s="778"/>
      <c r="BB2015" s="778"/>
      <c r="BC2015" s="778"/>
      <c r="BD2015" s="778"/>
      <c r="BE2015" s="778"/>
      <c r="BF2015" s="778"/>
      <c r="BG2015" s="778"/>
      <c r="BH2015" s="778"/>
      <c r="BI2015" s="778"/>
      <c r="BJ2015" s="778"/>
      <c r="BK2015" s="778"/>
      <c r="BL2015" s="778"/>
      <c r="BM2015" s="778"/>
      <c r="BN2015" s="778"/>
      <c r="BO2015" s="778"/>
      <c r="BP2015" s="778"/>
      <c r="BQ2015" s="778"/>
      <c r="BR2015" s="778"/>
      <c r="BS2015" s="778"/>
      <c r="BT2015" s="778"/>
      <c r="BU2015" s="778"/>
      <c r="BV2015" s="778"/>
      <c r="BW2015" s="778"/>
      <c r="BX2015" s="778"/>
      <c r="BY2015" s="778"/>
      <c r="BZ2015" s="778"/>
      <c r="CA2015" s="778"/>
      <c r="CB2015" s="778"/>
      <c r="CC2015" s="778"/>
      <c r="CD2015" s="778"/>
      <c r="CE2015" s="778"/>
      <c r="CF2015" s="778"/>
      <c r="CG2015" s="778"/>
      <c r="CH2015" s="778"/>
      <c r="CI2015" s="778"/>
      <c r="CJ2015" s="778"/>
      <c r="CK2015" s="778"/>
      <c r="CL2015" s="778"/>
      <c r="CM2015" s="778"/>
      <c r="CN2015" s="778"/>
      <c r="CO2015" s="778"/>
      <c r="CP2015" s="778"/>
      <c r="CQ2015" s="778"/>
      <c r="CR2015" s="778"/>
      <c r="CS2015" s="778"/>
      <c r="CT2015" s="778"/>
      <c r="CU2015" s="778"/>
      <c r="CV2015" s="778"/>
      <c r="CW2015" s="778"/>
      <c r="CX2015" s="778"/>
      <c r="CY2015" s="778"/>
      <c r="CZ2015" s="778"/>
      <c r="DA2015" s="778"/>
      <c r="DB2015" s="778"/>
      <c r="DC2015" s="778"/>
      <c r="DD2015" s="778"/>
      <c r="DE2015" s="778"/>
      <c r="DF2015" s="778"/>
      <c r="DG2015" s="778"/>
      <c r="DH2015" s="778"/>
      <c r="DI2015" s="778"/>
      <c r="DJ2015" s="778"/>
      <c r="DK2015" s="778"/>
      <c r="DL2015" s="778"/>
      <c r="DM2015" s="778"/>
      <c r="DN2015" s="778"/>
      <c r="DO2015" s="778"/>
      <c r="DP2015" s="778"/>
      <c r="DQ2015" s="778"/>
      <c r="DR2015" s="778"/>
      <c r="DS2015" s="778"/>
      <c r="DT2015" s="778"/>
      <c r="DU2015" s="778"/>
      <c r="DV2015" s="778"/>
      <c r="DW2015" s="778"/>
      <c r="DX2015" s="778"/>
      <c r="DY2015" s="778"/>
      <c r="DZ2015" s="778"/>
      <c r="EA2015" s="778"/>
      <c r="EB2015" s="778"/>
      <c r="EC2015" s="778"/>
      <c r="ED2015" s="778"/>
      <c r="EE2015" s="778"/>
      <c r="EF2015" s="778"/>
      <c r="EG2015" s="778"/>
      <c r="EH2015" s="778"/>
      <c r="EI2015" s="778"/>
      <c r="EJ2015" s="778"/>
      <c r="EK2015" s="778"/>
      <c r="EL2015" s="778"/>
      <c r="EM2015" s="778"/>
      <c r="EN2015" s="778"/>
      <c r="EO2015" s="778"/>
      <c r="EP2015" s="778"/>
      <c r="EQ2015" s="778"/>
      <c r="ER2015" s="778"/>
      <c r="ES2015" s="778"/>
      <c r="ET2015" s="778"/>
      <c r="EU2015" s="778"/>
      <c r="EV2015" s="778"/>
      <c r="EW2015" s="778"/>
      <c r="EX2015" s="778"/>
      <c r="EY2015" s="778"/>
      <c r="EZ2015" s="778"/>
      <c r="FA2015" s="778"/>
      <c r="FB2015" s="778"/>
      <c r="FC2015" s="778"/>
      <c r="FD2015" s="778"/>
      <c r="FE2015" s="778"/>
      <c r="FF2015" s="778"/>
      <c r="FG2015" s="778"/>
      <c r="FH2015" s="778"/>
      <c r="FI2015" s="778"/>
      <c r="FJ2015" s="778"/>
      <c r="FK2015" s="778"/>
      <c r="FL2015" s="778"/>
      <c r="FM2015" s="778"/>
      <c r="FN2015" s="778"/>
      <c r="FO2015" s="778"/>
      <c r="FP2015" s="778"/>
      <c r="FQ2015" s="778"/>
      <c r="FR2015" s="778"/>
      <c r="FS2015" s="778"/>
      <c r="FT2015" s="778"/>
      <c r="FU2015" s="778"/>
      <c r="FV2015" s="778"/>
      <c r="FW2015" s="778"/>
      <c r="FX2015" s="778"/>
      <c r="FY2015" s="778"/>
      <c r="FZ2015" s="778"/>
      <c r="GA2015" s="778"/>
      <c r="GB2015" s="778"/>
      <c r="GC2015" s="778"/>
      <c r="GD2015" s="778"/>
      <c r="GE2015" s="778"/>
      <c r="GF2015" s="778"/>
      <c r="GG2015" s="778"/>
      <c r="GH2015" s="778"/>
      <c r="GI2015" s="778"/>
      <c r="GJ2015" s="778"/>
      <c r="GK2015" s="778"/>
      <c r="GL2015" s="778"/>
      <c r="GM2015" s="778"/>
      <c r="GN2015" s="778"/>
      <c r="GO2015" s="778"/>
      <c r="GP2015" s="778"/>
      <c r="GQ2015" s="778"/>
      <c r="GR2015" s="778"/>
      <c r="GS2015" s="778"/>
      <c r="GT2015" s="778"/>
      <c r="GU2015" s="778"/>
      <c r="GV2015" s="778"/>
      <c r="GW2015" s="778"/>
      <c r="GX2015" s="778"/>
      <c r="GY2015" s="778"/>
      <c r="GZ2015" s="778"/>
      <c r="HA2015" s="778"/>
      <c r="HB2015" s="778"/>
      <c r="HC2015" s="778"/>
      <c r="HD2015" s="778"/>
      <c r="HE2015" s="778"/>
      <c r="HF2015" s="778"/>
      <c r="HG2015" s="778"/>
      <c r="HH2015" s="778"/>
    </row>
    <row r="2016" spans="1:216" s="782" customFormat="1">
      <c r="A2016" s="779"/>
      <c r="B2016" s="780"/>
      <c r="C2016" s="780"/>
      <c r="D2016" s="780"/>
      <c r="E2016" s="780"/>
      <c r="F2016" s="780"/>
      <c r="G2016" s="780"/>
      <c r="H2016" s="780"/>
      <c r="I2016" s="780"/>
      <c r="J2016" s="780"/>
      <c r="K2016" s="780"/>
      <c r="L2016" s="780"/>
      <c r="M2016" s="780"/>
      <c r="N2016" s="780"/>
      <c r="O2016" s="780"/>
      <c r="P2016" s="780"/>
      <c r="Q2016" s="781"/>
      <c r="R2016" s="778"/>
      <c r="S2016" s="778"/>
      <c r="T2016" s="778"/>
      <c r="U2016" s="778"/>
      <c r="V2016" s="778"/>
      <c r="W2016" s="778"/>
      <c r="X2016" s="778"/>
      <c r="Y2016" s="778"/>
      <c r="Z2016" s="778"/>
      <c r="AA2016" s="778"/>
      <c r="AB2016" s="778"/>
      <c r="AC2016" s="778"/>
      <c r="AD2016" s="778"/>
      <c r="AE2016" s="778"/>
      <c r="AF2016" s="778"/>
      <c r="AG2016" s="778"/>
      <c r="AH2016" s="778"/>
      <c r="AI2016" s="778"/>
      <c r="AJ2016" s="778"/>
      <c r="AK2016" s="778"/>
      <c r="AL2016" s="778"/>
      <c r="AM2016" s="778"/>
      <c r="AN2016" s="778"/>
      <c r="AO2016" s="778"/>
      <c r="AP2016" s="778"/>
      <c r="AQ2016" s="778"/>
      <c r="AR2016" s="778"/>
      <c r="AS2016" s="778"/>
      <c r="AT2016" s="778"/>
      <c r="AU2016" s="778"/>
      <c r="AV2016" s="778"/>
      <c r="AW2016" s="778"/>
      <c r="AX2016" s="778"/>
      <c r="AY2016" s="778"/>
      <c r="AZ2016" s="778"/>
      <c r="BA2016" s="778"/>
      <c r="BB2016" s="778"/>
      <c r="BC2016" s="778"/>
      <c r="BD2016" s="778"/>
      <c r="BE2016" s="778"/>
      <c r="BF2016" s="778"/>
      <c r="BG2016" s="778"/>
      <c r="BH2016" s="778"/>
      <c r="BI2016" s="778"/>
      <c r="BJ2016" s="778"/>
      <c r="BK2016" s="778"/>
      <c r="BL2016" s="778"/>
      <c r="BM2016" s="778"/>
      <c r="BN2016" s="778"/>
      <c r="BO2016" s="778"/>
      <c r="BP2016" s="778"/>
      <c r="BQ2016" s="778"/>
      <c r="BR2016" s="778"/>
      <c r="BS2016" s="778"/>
      <c r="BT2016" s="778"/>
      <c r="BU2016" s="778"/>
      <c r="BV2016" s="778"/>
      <c r="BW2016" s="778"/>
      <c r="BX2016" s="778"/>
      <c r="BY2016" s="778"/>
      <c r="BZ2016" s="778"/>
      <c r="CA2016" s="778"/>
      <c r="CB2016" s="778"/>
      <c r="CC2016" s="778"/>
      <c r="CD2016" s="778"/>
      <c r="CE2016" s="778"/>
      <c r="CF2016" s="778"/>
      <c r="CG2016" s="778"/>
      <c r="CH2016" s="778"/>
      <c r="CI2016" s="778"/>
      <c r="CJ2016" s="778"/>
      <c r="CK2016" s="778"/>
      <c r="CL2016" s="778"/>
      <c r="CM2016" s="778"/>
      <c r="CN2016" s="778"/>
      <c r="CO2016" s="778"/>
      <c r="CP2016" s="778"/>
      <c r="CQ2016" s="778"/>
      <c r="CR2016" s="778"/>
      <c r="CS2016" s="778"/>
      <c r="CT2016" s="778"/>
      <c r="CU2016" s="778"/>
      <c r="CV2016" s="778"/>
      <c r="CW2016" s="778"/>
      <c r="CX2016" s="778"/>
      <c r="CY2016" s="778"/>
      <c r="CZ2016" s="778"/>
      <c r="DA2016" s="778"/>
      <c r="DB2016" s="778"/>
      <c r="DC2016" s="778"/>
      <c r="DD2016" s="778"/>
      <c r="DE2016" s="778"/>
      <c r="DF2016" s="778"/>
      <c r="DG2016" s="778"/>
      <c r="DH2016" s="778"/>
      <c r="DI2016" s="778"/>
      <c r="DJ2016" s="778"/>
      <c r="DK2016" s="778"/>
      <c r="DL2016" s="778"/>
      <c r="DM2016" s="778"/>
      <c r="DN2016" s="778"/>
      <c r="DO2016" s="778"/>
      <c r="DP2016" s="778"/>
      <c r="DQ2016" s="778"/>
      <c r="DR2016" s="778"/>
      <c r="DS2016" s="778"/>
      <c r="DT2016" s="778"/>
      <c r="DU2016" s="778"/>
      <c r="DV2016" s="778"/>
      <c r="DW2016" s="778"/>
      <c r="DX2016" s="778"/>
      <c r="DY2016" s="778"/>
      <c r="DZ2016" s="778"/>
      <c r="EA2016" s="778"/>
      <c r="EB2016" s="778"/>
      <c r="EC2016" s="778"/>
      <c r="ED2016" s="778"/>
      <c r="EE2016" s="778"/>
      <c r="EF2016" s="778"/>
      <c r="EG2016" s="778"/>
      <c r="EH2016" s="778"/>
      <c r="EI2016" s="778"/>
      <c r="EJ2016" s="778"/>
      <c r="EK2016" s="778"/>
      <c r="EL2016" s="778"/>
      <c r="EM2016" s="778"/>
      <c r="EN2016" s="778"/>
      <c r="EO2016" s="778"/>
      <c r="EP2016" s="778"/>
      <c r="EQ2016" s="778"/>
      <c r="ER2016" s="778"/>
      <c r="ES2016" s="778"/>
      <c r="ET2016" s="778"/>
      <c r="EU2016" s="778"/>
      <c r="EV2016" s="778"/>
      <c r="EW2016" s="778"/>
      <c r="EX2016" s="778"/>
      <c r="EY2016" s="778"/>
      <c r="EZ2016" s="778"/>
      <c r="FA2016" s="778"/>
      <c r="FB2016" s="778"/>
      <c r="FC2016" s="778"/>
      <c r="FD2016" s="778"/>
      <c r="FE2016" s="778"/>
      <c r="FF2016" s="778"/>
      <c r="FG2016" s="778"/>
      <c r="FH2016" s="778"/>
      <c r="FI2016" s="778"/>
      <c r="FJ2016" s="778"/>
      <c r="FK2016" s="778"/>
      <c r="FL2016" s="778"/>
      <c r="FM2016" s="778"/>
      <c r="FN2016" s="778"/>
      <c r="FO2016" s="778"/>
      <c r="FP2016" s="778"/>
      <c r="FQ2016" s="778"/>
      <c r="FR2016" s="778"/>
      <c r="FS2016" s="778"/>
      <c r="FT2016" s="778"/>
      <c r="FU2016" s="778"/>
      <c r="FV2016" s="778"/>
      <c r="FW2016" s="778"/>
      <c r="FX2016" s="778"/>
      <c r="FY2016" s="778"/>
      <c r="FZ2016" s="778"/>
      <c r="GA2016" s="778"/>
      <c r="GB2016" s="778"/>
      <c r="GC2016" s="778"/>
      <c r="GD2016" s="778"/>
      <c r="GE2016" s="778"/>
      <c r="GF2016" s="778"/>
      <c r="GG2016" s="778"/>
      <c r="GH2016" s="778"/>
      <c r="GI2016" s="778"/>
      <c r="GJ2016" s="778"/>
      <c r="GK2016" s="778"/>
      <c r="GL2016" s="778"/>
      <c r="GM2016" s="778"/>
      <c r="GN2016" s="778"/>
      <c r="GO2016" s="778"/>
      <c r="GP2016" s="778"/>
      <c r="GQ2016" s="778"/>
      <c r="GR2016" s="778"/>
      <c r="GS2016" s="778"/>
      <c r="GT2016" s="778"/>
      <c r="GU2016" s="778"/>
      <c r="GV2016" s="778"/>
      <c r="GW2016" s="778"/>
      <c r="GX2016" s="778"/>
      <c r="GY2016" s="778"/>
      <c r="GZ2016" s="778"/>
      <c r="HA2016" s="778"/>
      <c r="HB2016" s="778"/>
      <c r="HC2016" s="778"/>
      <c r="HD2016" s="778"/>
      <c r="HE2016" s="778"/>
      <c r="HF2016" s="778"/>
      <c r="HG2016" s="778"/>
      <c r="HH2016" s="778"/>
    </row>
    <row r="2017" spans="1:216" s="782" customFormat="1">
      <c r="A2017" s="779"/>
      <c r="B2017" s="780"/>
      <c r="C2017" s="780"/>
      <c r="D2017" s="780"/>
      <c r="E2017" s="780"/>
      <c r="F2017" s="780"/>
      <c r="G2017" s="780"/>
      <c r="H2017" s="780"/>
      <c r="I2017" s="780"/>
      <c r="J2017" s="780"/>
      <c r="K2017" s="780"/>
      <c r="L2017" s="780"/>
      <c r="M2017" s="780"/>
      <c r="N2017" s="780"/>
      <c r="O2017" s="780"/>
      <c r="P2017" s="780"/>
      <c r="Q2017" s="781"/>
      <c r="R2017" s="778"/>
      <c r="S2017" s="778"/>
      <c r="T2017" s="778"/>
      <c r="U2017" s="778"/>
      <c r="V2017" s="778"/>
      <c r="W2017" s="778"/>
      <c r="X2017" s="778"/>
      <c r="Y2017" s="778"/>
      <c r="Z2017" s="778"/>
      <c r="AA2017" s="778"/>
      <c r="AB2017" s="778"/>
      <c r="AC2017" s="778"/>
      <c r="AD2017" s="778"/>
      <c r="AE2017" s="778"/>
      <c r="AF2017" s="778"/>
      <c r="AG2017" s="778"/>
      <c r="AH2017" s="778"/>
      <c r="AI2017" s="778"/>
      <c r="AJ2017" s="778"/>
      <c r="AK2017" s="778"/>
      <c r="AL2017" s="778"/>
      <c r="AM2017" s="778"/>
      <c r="AN2017" s="778"/>
      <c r="AO2017" s="778"/>
      <c r="AP2017" s="778"/>
      <c r="AQ2017" s="778"/>
      <c r="AR2017" s="778"/>
      <c r="AS2017" s="778"/>
      <c r="AT2017" s="778"/>
      <c r="AU2017" s="778"/>
      <c r="AV2017" s="778"/>
      <c r="AW2017" s="778"/>
      <c r="AX2017" s="778"/>
      <c r="AY2017" s="778"/>
      <c r="AZ2017" s="778"/>
      <c r="BA2017" s="778"/>
      <c r="BB2017" s="778"/>
      <c r="BC2017" s="778"/>
      <c r="BD2017" s="778"/>
      <c r="BE2017" s="778"/>
      <c r="BF2017" s="778"/>
      <c r="BG2017" s="778"/>
      <c r="BH2017" s="778"/>
      <c r="BI2017" s="778"/>
      <c r="BJ2017" s="778"/>
      <c r="BK2017" s="778"/>
      <c r="BL2017" s="778"/>
      <c r="BM2017" s="778"/>
      <c r="BN2017" s="778"/>
      <c r="BO2017" s="778"/>
      <c r="BP2017" s="778"/>
      <c r="BQ2017" s="778"/>
      <c r="BR2017" s="778"/>
      <c r="BS2017" s="778"/>
      <c r="BT2017" s="778"/>
      <c r="BU2017" s="778"/>
      <c r="BV2017" s="778"/>
      <c r="BW2017" s="778"/>
      <c r="BX2017" s="778"/>
      <c r="BY2017" s="778"/>
      <c r="BZ2017" s="778"/>
      <c r="CA2017" s="778"/>
      <c r="CB2017" s="778"/>
      <c r="CC2017" s="778"/>
      <c r="CD2017" s="778"/>
      <c r="CE2017" s="778"/>
      <c r="CF2017" s="778"/>
      <c r="CG2017" s="778"/>
      <c r="CH2017" s="778"/>
      <c r="CI2017" s="778"/>
      <c r="CJ2017" s="778"/>
      <c r="CK2017" s="778"/>
      <c r="CL2017" s="778"/>
      <c r="CM2017" s="778"/>
      <c r="CN2017" s="778"/>
      <c r="CO2017" s="778"/>
      <c r="CP2017" s="778"/>
      <c r="CQ2017" s="778"/>
      <c r="CR2017" s="778"/>
      <c r="CS2017" s="778"/>
      <c r="CT2017" s="778"/>
      <c r="CU2017" s="778"/>
      <c r="CV2017" s="778"/>
      <c r="CW2017" s="778"/>
      <c r="CX2017" s="778"/>
      <c r="CY2017" s="778"/>
      <c r="CZ2017" s="778"/>
      <c r="DA2017" s="778"/>
      <c r="DB2017" s="778"/>
      <c r="DC2017" s="778"/>
      <c r="DD2017" s="778"/>
      <c r="DE2017" s="778"/>
      <c r="DF2017" s="778"/>
      <c r="DG2017" s="778"/>
      <c r="DH2017" s="778"/>
      <c r="DI2017" s="778"/>
      <c r="DJ2017" s="778"/>
      <c r="DK2017" s="778"/>
      <c r="DL2017" s="778"/>
      <c r="DM2017" s="778"/>
      <c r="DN2017" s="778"/>
      <c r="DO2017" s="778"/>
      <c r="DP2017" s="778"/>
      <c r="DQ2017" s="778"/>
      <c r="DR2017" s="778"/>
      <c r="DS2017" s="778"/>
      <c r="DT2017" s="778"/>
      <c r="DU2017" s="778"/>
      <c r="DV2017" s="778"/>
      <c r="DW2017" s="778"/>
      <c r="DX2017" s="778"/>
      <c r="DY2017" s="778"/>
      <c r="DZ2017" s="778"/>
      <c r="EA2017" s="778"/>
      <c r="EB2017" s="778"/>
      <c r="EC2017" s="778"/>
      <c r="ED2017" s="778"/>
      <c r="EE2017" s="778"/>
      <c r="EF2017" s="778"/>
      <c r="EG2017" s="778"/>
      <c r="EH2017" s="778"/>
      <c r="EI2017" s="778"/>
      <c r="EJ2017" s="778"/>
      <c r="EK2017" s="778"/>
      <c r="EL2017" s="778"/>
      <c r="EM2017" s="778"/>
      <c r="EN2017" s="778"/>
      <c r="EO2017" s="778"/>
      <c r="EP2017" s="778"/>
      <c r="EQ2017" s="778"/>
      <c r="ER2017" s="778"/>
      <c r="ES2017" s="778"/>
      <c r="ET2017" s="778"/>
      <c r="EU2017" s="778"/>
      <c r="EV2017" s="778"/>
      <c r="EW2017" s="778"/>
      <c r="EX2017" s="778"/>
      <c r="EY2017" s="778"/>
      <c r="EZ2017" s="778"/>
      <c r="FA2017" s="778"/>
      <c r="FB2017" s="778"/>
      <c r="FC2017" s="778"/>
      <c r="FD2017" s="778"/>
      <c r="FE2017" s="778"/>
      <c r="FF2017" s="778"/>
      <c r="FG2017" s="778"/>
      <c r="FH2017" s="778"/>
      <c r="FI2017" s="778"/>
      <c r="FJ2017" s="778"/>
      <c r="FK2017" s="778"/>
      <c r="FL2017" s="778"/>
      <c r="FM2017" s="778"/>
      <c r="FN2017" s="778"/>
      <c r="FO2017" s="778"/>
      <c r="FP2017" s="778"/>
      <c r="FQ2017" s="778"/>
      <c r="FR2017" s="778"/>
      <c r="FS2017" s="778"/>
      <c r="FT2017" s="778"/>
      <c r="FU2017" s="778"/>
      <c r="FV2017" s="778"/>
      <c r="FW2017" s="778"/>
      <c r="FX2017" s="778"/>
      <c r="FY2017" s="778"/>
      <c r="FZ2017" s="778"/>
      <c r="GA2017" s="778"/>
      <c r="GB2017" s="778"/>
      <c r="GC2017" s="778"/>
      <c r="GD2017" s="778"/>
      <c r="GE2017" s="778"/>
      <c r="GF2017" s="778"/>
      <c r="GG2017" s="778"/>
      <c r="GH2017" s="778"/>
      <c r="GI2017" s="778"/>
      <c r="GJ2017" s="778"/>
      <c r="GK2017" s="778"/>
      <c r="GL2017" s="778"/>
      <c r="GM2017" s="778"/>
      <c r="GN2017" s="778"/>
      <c r="GO2017" s="778"/>
      <c r="GP2017" s="778"/>
      <c r="GQ2017" s="778"/>
      <c r="GR2017" s="778"/>
      <c r="GS2017" s="778"/>
      <c r="GT2017" s="778"/>
      <c r="GU2017" s="778"/>
      <c r="GV2017" s="778"/>
      <c r="GW2017" s="778"/>
      <c r="GX2017" s="778"/>
      <c r="GY2017" s="778"/>
      <c r="GZ2017" s="778"/>
      <c r="HA2017" s="778"/>
      <c r="HB2017" s="778"/>
      <c r="HC2017" s="778"/>
      <c r="HD2017" s="778"/>
      <c r="HE2017" s="778"/>
      <c r="HF2017" s="778"/>
      <c r="HG2017" s="778"/>
      <c r="HH2017" s="778"/>
    </row>
    <row r="2018" spans="1:216" s="782" customFormat="1">
      <c r="A2018" s="779"/>
      <c r="B2018" s="780"/>
      <c r="C2018" s="780"/>
      <c r="D2018" s="780"/>
      <c r="E2018" s="780"/>
      <c r="F2018" s="780"/>
      <c r="G2018" s="780"/>
      <c r="H2018" s="780"/>
      <c r="I2018" s="780"/>
      <c r="J2018" s="780"/>
      <c r="K2018" s="780"/>
      <c r="L2018" s="780"/>
      <c r="M2018" s="780"/>
      <c r="N2018" s="780"/>
      <c r="O2018" s="780"/>
      <c r="P2018" s="780"/>
      <c r="Q2018" s="781"/>
      <c r="R2018" s="778"/>
      <c r="S2018" s="778"/>
      <c r="T2018" s="778"/>
      <c r="U2018" s="778"/>
      <c r="V2018" s="778"/>
      <c r="W2018" s="778"/>
      <c r="X2018" s="778"/>
      <c r="Y2018" s="778"/>
      <c r="Z2018" s="778"/>
      <c r="AA2018" s="778"/>
      <c r="AB2018" s="778"/>
      <c r="AC2018" s="778"/>
      <c r="AD2018" s="778"/>
      <c r="AE2018" s="778"/>
      <c r="AF2018" s="778"/>
      <c r="AG2018" s="778"/>
      <c r="AH2018" s="778"/>
      <c r="AI2018" s="778"/>
      <c r="AJ2018" s="778"/>
      <c r="AK2018" s="778"/>
      <c r="AL2018" s="778"/>
      <c r="AM2018" s="778"/>
      <c r="AN2018" s="778"/>
      <c r="AO2018" s="778"/>
      <c r="AP2018" s="778"/>
      <c r="AQ2018" s="778"/>
      <c r="AR2018" s="778"/>
      <c r="AS2018" s="778"/>
      <c r="AT2018" s="778"/>
      <c r="AU2018" s="778"/>
      <c r="AV2018" s="778"/>
      <c r="AW2018" s="778"/>
      <c r="AX2018" s="778"/>
      <c r="AY2018" s="778"/>
      <c r="AZ2018" s="778"/>
      <c r="BA2018" s="778"/>
      <c r="BB2018" s="778"/>
      <c r="BC2018" s="778"/>
      <c r="BD2018" s="778"/>
      <c r="BE2018" s="778"/>
      <c r="BF2018" s="778"/>
      <c r="BG2018" s="778"/>
      <c r="BH2018" s="778"/>
      <c r="BI2018" s="778"/>
      <c r="BJ2018" s="778"/>
      <c r="BK2018" s="778"/>
      <c r="BL2018" s="778"/>
      <c r="BM2018" s="778"/>
      <c r="BN2018" s="778"/>
      <c r="BO2018" s="778"/>
      <c r="BP2018" s="778"/>
      <c r="BQ2018" s="778"/>
      <c r="BR2018" s="778"/>
      <c r="BS2018" s="778"/>
      <c r="BT2018" s="778"/>
      <c r="BU2018" s="778"/>
      <c r="BV2018" s="778"/>
      <c r="BW2018" s="778"/>
      <c r="BX2018" s="778"/>
      <c r="BY2018" s="778"/>
      <c r="BZ2018" s="778"/>
      <c r="CA2018" s="778"/>
      <c r="CB2018" s="778"/>
      <c r="CC2018" s="778"/>
      <c r="CD2018" s="778"/>
      <c r="CE2018" s="778"/>
      <c r="CF2018" s="778"/>
      <c r="CG2018" s="778"/>
      <c r="CH2018" s="778"/>
      <c r="CI2018" s="778"/>
      <c r="CJ2018" s="778"/>
      <c r="CK2018" s="778"/>
      <c r="CL2018" s="778"/>
      <c r="CM2018" s="778"/>
      <c r="CN2018" s="778"/>
      <c r="CO2018" s="778"/>
      <c r="CP2018" s="778"/>
      <c r="CQ2018" s="778"/>
      <c r="CR2018" s="778"/>
      <c r="CS2018" s="778"/>
      <c r="CT2018" s="778"/>
      <c r="CU2018" s="778"/>
      <c r="CV2018" s="778"/>
      <c r="CW2018" s="778"/>
      <c r="CX2018" s="778"/>
      <c r="CY2018" s="778"/>
      <c r="CZ2018" s="778"/>
      <c r="DA2018" s="778"/>
      <c r="DB2018" s="778"/>
      <c r="DC2018" s="778"/>
      <c r="DD2018" s="778"/>
      <c r="DE2018" s="778"/>
      <c r="DF2018" s="778"/>
      <c r="DG2018" s="778"/>
      <c r="DH2018" s="778"/>
      <c r="DI2018" s="778"/>
      <c r="DJ2018" s="778"/>
      <c r="DK2018" s="778"/>
      <c r="DL2018" s="778"/>
      <c r="DM2018" s="778"/>
      <c r="DN2018" s="778"/>
      <c r="DO2018" s="778"/>
      <c r="DP2018" s="778"/>
      <c r="DQ2018" s="778"/>
      <c r="DR2018" s="778"/>
      <c r="DS2018" s="778"/>
      <c r="DT2018" s="778"/>
      <c r="DU2018" s="778"/>
      <c r="DV2018" s="778"/>
      <c r="DW2018" s="778"/>
      <c r="DX2018" s="778"/>
      <c r="DY2018" s="778"/>
      <c r="DZ2018" s="778"/>
      <c r="EA2018" s="778"/>
      <c r="EB2018" s="778"/>
      <c r="EC2018" s="778"/>
      <c r="ED2018" s="778"/>
      <c r="EE2018" s="778"/>
      <c r="EF2018" s="778"/>
      <c r="EG2018" s="778"/>
      <c r="EH2018" s="778"/>
      <c r="EI2018" s="778"/>
      <c r="EJ2018" s="778"/>
      <c r="EK2018" s="778"/>
      <c r="EL2018" s="778"/>
      <c r="EM2018" s="778"/>
      <c r="EN2018" s="778"/>
      <c r="EO2018" s="778"/>
      <c r="EP2018" s="778"/>
      <c r="EQ2018" s="778"/>
      <c r="ER2018" s="778"/>
      <c r="ES2018" s="778"/>
      <c r="ET2018" s="778"/>
      <c r="EU2018" s="778"/>
      <c r="EV2018" s="778"/>
      <c r="EW2018" s="778"/>
      <c r="EX2018" s="778"/>
      <c r="EY2018" s="778"/>
      <c r="EZ2018" s="778"/>
      <c r="FA2018" s="778"/>
      <c r="FB2018" s="778"/>
      <c r="FC2018" s="778"/>
      <c r="FD2018" s="778"/>
      <c r="FE2018" s="778"/>
      <c r="FF2018" s="778"/>
      <c r="FG2018" s="778"/>
      <c r="FH2018" s="778"/>
      <c r="FI2018" s="778"/>
      <c r="FJ2018" s="778"/>
      <c r="FK2018" s="778"/>
      <c r="FL2018" s="778"/>
      <c r="FM2018" s="778"/>
      <c r="FN2018" s="778"/>
      <c r="FO2018" s="778"/>
      <c r="FP2018" s="778"/>
      <c r="FQ2018" s="778"/>
      <c r="FR2018" s="778"/>
      <c r="FS2018" s="778"/>
      <c r="FT2018" s="778"/>
      <c r="FU2018" s="778"/>
      <c r="FV2018" s="778"/>
      <c r="FW2018" s="778"/>
      <c r="FX2018" s="778"/>
      <c r="FY2018" s="778"/>
      <c r="FZ2018" s="778"/>
      <c r="GA2018" s="778"/>
      <c r="GB2018" s="778"/>
      <c r="GC2018" s="778"/>
      <c r="GD2018" s="778"/>
      <c r="GE2018" s="778"/>
      <c r="GF2018" s="778"/>
      <c r="GG2018" s="778"/>
      <c r="GH2018" s="778"/>
      <c r="GI2018" s="778"/>
      <c r="GJ2018" s="778"/>
      <c r="GK2018" s="778"/>
      <c r="GL2018" s="778"/>
      <c r="GM2018" s="778"/>
      <c r="GN2018" s="778"/>
      <c r="GO2018" s="778"/>
      <c r="GP2018" s="778"/>
      <c r="GQ2018" s="778"/>
      <c r="GR2018" s="778"/>
      <c r="GS2018" s="778"/>
      <c r="GT2018" s="778"/>
      <c r="GU2018" s="778"/>
      <c r="GV2018" s="778"/>
      <c r="GW2018" s="778"/>
      <c r="GX2018" s="778"/>
      <c r="GY2018" s="778"/>
      <c r="GZ2018" s="778"/>
      <c r="HA2018" s="778"/>
      <c r="HB2018" s="778"/>
      <c r="HC2018" s="778"/>
      <c r="HD2018" s="778"/>
      <c r="HE2018" s="778"/>
      <c r="HF2018" s="778"/>
      <c r="HG2018" s="778"/>
      <c r="HH2018" s="778"/>
    </row>
    <row r="2019" spans="1:216" s="782" customFormat="1">
      <c r="A2019" s="779"/>
      <c r="B2019" s="780"/>
      <c r="C2019" s="780"/>
      <c r="D2019" s="780"/>
      <c r="E2019" s="780"/>
      <c r="F2019" s="780"/>
      <c r="G2019" s="780"/>
      <c r="H2019" s="780"/>
      <c r="I2019" s="780"/>
      <c r="J2019" s="780"/>
      <c r="K2019" s="780"/>
      <c r="L2019" s="780"/>
      <c r="M2019" s="780"/>
      <c r="N2019" s="780"/>
      <c r="O2019" s="780"/>
      <c r="P2019" s="780"/>
      <c r="Q2019" s="781"/>
      <c r="R2019" s="778"/>
      <c r="S2019" s="778"/>
      <c r="T2019" s="778"/>
      <c r="U2019" s="778"/>
      <c r="V2019" s="778"/>
      <c r="W2019" s="778"/>
      <c r="X2019" s="778"/>
      <c r="Y2019" s="778"/>
      <c r="Z2019" s="778"/>
      <c r="AA2019" s="778"/>
      <c r="AB2019" s="778"/>
      <c r="AC2019" s="778"/>
      <c r="AD2019" s="778"/>
      <c r="AE2019" s="778"/>
      <c r="AF2019" s="778"/>
      <c r="AG2019" s="778"/>
      <c r="AH2019" s="778"/>
      <c r="AI2019" s="778"/>
      <c r="AJ2019" s="778"/>
      <c r="AK2019" s="778"/>
      <c r="AL2019" s="778"/>
      <c r="AM2019" s="778"/>
      <c r="AN2019" s="778"/>
      <c r="AO2019" s="778"/>
      <c r="AP2019" s="778"/>
      <c r="AQ2019" s="778"/>
      <c r="AR2019" s="778"/>
      <c r="AS2019" s="778"/>
      <c r="AT2019" s="778"/>
      <c r="AU2019" s="778"/>
      <c r="AV2019" s="778"/>
      <c r="AW2019" s="778"/>
      <c r="AX2019" s="778"/>
      <c r="AY2019" s="778"/>
      <c r="AZ2019" s="778"/>
      <c r="BA2019" s="778"/>
      <c r="BB2019" s="778"/>
      <c r="BC2019" s="778"/>
      <c r="BD2019" s="778"/>
      <c r="BE2019" s="778"/>
      <c r="BF2019" s="778"/>
      <c r="BG2019" s="778"/>
      <c r="BH2019" s="778"/>
      <c r="BI2019" s="778"/>
      <c r="BJ2019" s="778"/>
      <c r="BK2019" s="778"/>
      <c r="BL2019" s="778"/>
      <c r="BM2019" s="778"/>
      <c r="BN2019" s="778"/>
      <c r="BO2019" s="778"/>
      <c r="BP2019" s="778"/>
      <c r="BQ2019" s="778"/>
      <c r="BR2019" s="778"/>
      <c r="BS2019" s="778"/>
      <c r="BT2019" s="778"/>
      <c r="BU2019" s="778"/>
      <c r="BV2019" s="778"/>
      <c r="BW2019" s="778"/>
      <c r="BX2019" s="778"/>
      <c r="BY2019" s="778"/>
      <c r="BZ2019" s="778"/>
      <c r="CA2019" s="778"/>
      <c r="CB2019" s="778"/>
      <c r="CC2019" s="778"/>
      <c r="CD2019" s="778"/>
      <c r="CE2019" s="778"/>
      <c r="CF2019" s="778"/>
      <c r="CG2019" s="778"/>
      <c r="CH2019" s="778"/>
      <c r="CI2019" s="778"/>
      <c r="CJ2019" s="778"/>
      <c r="CK2019" s="778"/>
      <c r="CL2019" s="778"/>
      <c r="CM2019" s="778"/>
      <c r="CN2019" s="778"/>
      <c r="CO2019" s="778"/>
      <c r="CP2019" s="778"/>
      <c r="CQ2019" s="778"/>
      <c r="CR2019" s="778"/>
      <c r="CS2019" s="778"/>
      <c r="CT2019" s="778"/>
      <c r="CU2019" s="778"/>
      <c r="CV2019" s="778"/>
      <c r="CW2019" s="778"/>
      <c r="CX2019" s="778"/>
      <c r="CY2019" s="778"/>
      <c r="CZ2019" s="778"/>
      <c r="DA2019" s="778"/>
      <c r="DB2019" s="778"/>
      <c r="DC2019" s="778"/>
      <c r="DD2019" s="778"/>
      <c r="DE2019" s="778"/>
      <c r="DF2019" s="778"/>
      <c r="DG2019" s="778"/>
      <c r="DH2019" s="778"/>
      <c r="DI2019" s="778"/>
      <c r="DJ2019" s="778"/>
      <c r="DK2019" s="778"/>
      <c r="DL2019" s="778"/>
      <c r="DM2019" s="778"/>
      <c r="DN2019" s="778"/>
      <c r="DO2019" s="778"/>
      <c r="DP2019" s="778"/>
      <c r="DQ2019" s="778"/>
      <c r="DR2019" s="778"/>
      <c r="DS2019" s="778"/>
      <c r="DT2019" s="778"/>
      <c r="DU2019" s="778"/>
      <c r="DV2019" s="778"/>
      <c r="DW2019" s="778"/>
      <c r="DX2019" s="778"/>
      <c r="DY2019" s="778"/>
      <c r="DZ2019" s="778"/>
      <c r="EA2019" s="778"/>
      <c r="EB2019" s="778"/>
      <c r="EC2019" s="778"/>
      <c r="ED2019" s="778"/>
      <c r="EE2019" s="778"/>
      <c r="EF2019" s="778"/>
      <c r="EG2019" s="778"/>
      <c r="EH2019" s="778"/>
      <c r="EI2019" s="778"/>
      <c r="EJ2019" s="778"/>
      <c r="EK2019" s="778"/>
      <c r="EL2019" s="778"/>
      <c r="EM2019" s="778"/>
      <c r="EN2019" s="778"/>
      <c r="EO2019" s="778"/>
      <c r="EP2019" s="778"/>
      <c r="EQ2019" s="778"/>
      <c r="ER2019" s="778"/>
      <c r="ES2019" s="778"/>
      <c r="ET2019" s="778"/>
      <c r="EU2019" s="778"/>
      <c r="EV2019" s="778"/>
      <c r="EW2019" s="778"/>
      <c r="EX2019" s="778"/>
      <c r="EY2019" s="778"/>
      <c r="EZ2019" s="778"/>
      <c r="FA2019" s="778"/>
      <c r="FB2019" s="778"/>
      <c r="FC2019" s="778"/>
      <c r="FD2019" s="778"/>
      <c r="FE2019" s="778"/>
      <c r="FF2019" s="778"/>
      <c r="FG2019" s="778"/>
      <c r="FH2019" s="778"/>
      <c r="FI2019" s="778"/>
      <c r="FJ2019" s="778"/>
      <c r="FK2019" s="778"/>
      <c r="FL2019" s="778"/>
      <c r="FM2019" s="778"/>
      <c r="FN2019" s="778"/>
      <c r="FO2019" s="778"/>
      <c r="FP2019" s="778"/>
      <c r="FQ2019" s="778"/>
      <c r="FR2019" s="778"/>
      <c r="FS2019" s="778"/>
      <c r="FT2019" s="778"/>
      <c r="FU2019" s="778"/>
      <c r="FV2019" s="778"/>
      <c r="FW2019" s="778"/>
      <c r="FX2019" s="778"/>
      <c r="FY2019" s="778"/>
      <c r="FZ2019" s="778"/>
      <c r="GA2019" s="778"/>
      <c r="GB2019" s="778"/>
      <c r="GC2019" s="778"/>
      <c r="GD2019" s="778"/>
      <c r="GE2019" s="778"/>
      <c r="GF2019" s="778"/>
      <c r="GG2019" s="778"/>
      <c r="GH2019" s="778"/>
      <c r="GI2019" s="778"/>
      <c r="GJ2019" s="778"/>
      <c r="GK2019" s="778"/>
      <c r="GL2019" s="778"/>
      <c r="GM2019" s="778"/>
      <c r="GN2019" s="778"/>
      <c r="GO2019" s="778"/>
      <c r="GP2019" s="778"/>
      <c r="GQ2019" s="778"/>
      <c r="GR2019" s="778"/>
      <c r="GS2019" s="778"/>
      <c r="GT2019" s="778"/>
      <c r="GU2019" s="778"/>
      <c r="GV2019" s="778"/>
      <c r="GW2019" s="778"/>
      <c r="GX2019" s="778"/>
      <c r="GY2019" s="778"/>
      <c r="GZ2019" s="778"/>
      <c r="HA2019" s="778"/>
      <c r="HB2019" s="778"/>
      <c r="HC2019" s="778"/>
      <c r="HD2019" s="778"/>
      <c r="HE2019" s="778"/>
      <c r="HF2019" s="778"/>
      <c r="HG2019" s="778"/>
      <c r="HH2019" s="778"/>
    </row>
    <row r="2020" spans="1:216" s="782" customFormat="1">
      <c r="A2020" s="779"/>
      <c r="B2020" s="780"/>
      <c r="C2020" s="780"/>
      <c r="D2020" s="780"/>
      <c r="E2020" s="780"/>
      <c r="F2020" s="780"/>
      <c r="G2020" s="780"/>
      <c r="H2020" s="780"/>
      <c r="I2020" s="780"/>
      <c r="J2020" s="780"/>
      <c r="K2020" s="780"/>
      <c r="L2020" s="780"/>
      <c r="M2020" s="780"/>
      <c r="N2020" s="780"/>
      <c r="O2020" s="780"/>
      <c r="P2020" s="780"/>
      <c r="Q2020" s="781"/>
      <c r="R2020" s="778"/>
      <c r="S2020" s="778"/>
      <c r="T2020" s="778"/>
      <c r="U2020" s="778"/>
      <c r="V2020" s="778"/>
      <c r="W2020" s="778"/>
      <c r="X2020" s="778"/>
      <c r="Y2020" s="778"/>
      <c r="Z2020" s="778"/>
      <c r="AA2020" s="778"/>
      <c r="AB2020" s="778"/>
      <c r="AC2020" s="778"/>
      <c r="AD2020" s="778"/>
      <c r="AE2020" s="778"/>
      <c r="AF2020" s="778"/>
      <c r="AG2020" s="778"/>
      <c r="AH2020" s="778"/>
      <c r="AI2020" s="778"/>
      <c r="AJ2020" s="778"/>
      <c r="AK2020" s="778"/>
      <c r="AL2020" s="778"/>
      <c r="AM2020" s="778"/>
      <c r="AN2020" s="778"/>
      <c r="AO2020" s="778"/>
      <c r="AP2020" s="778"/>
      <c r="AQ2020" s="778"/>
      <c r="AR2020" s="778"/>
      <c r="AS2020" s="778"/>
      <c r="AT2020" s="778"/>
      <c r="AU2020" s="778"/>
      <c r="AV2020" s="778"/>
      <c r="AW2020" s="778"/>
      <c r="AX2020" s="778"/>
      <c r="AY2020" s="778"/>
      <c r="AZ2020" s="778"/>
      <c r="BA2020" s="778"/>
      <c r="BB2020" s="778"/>
      <c r="BC2020" s="778"/>
      <c r="BD2020" s="778"/>
      <c r="BE2020" s="778"/>
      <c r="BF2020" s="778"/>
      <c r="BG2020" s="778"/>
      <c r="BH2020" s="778"/>
      <c r="BI2020" s="778"/>
      <c r="BJ2020" s="778"/>
      <c r="BK2020" s="778"/>
      <c r="BL2020" s="778"/>
      <c r="BM2020" s="778"/>
      <c r="BN2020" s="778"/>
      <c r="BO2020" s="778"/>
      <c r="BP2020" s="778"/>
      <c r="BQ2020" s="778"/>
      <c r="BR2020" s="778"/>
      <c r="BS2020" s="778"/>
      <c r="BT2020" s="778"/>
      <c r="BU2020" s="778"/>
      <c r="BV2020" s="778"/>
      <c r="BW2020" s="778"/>
      <c r="BX2020" s="778"/>
      <c r="BY2020" s="778"/>
      <c r="BZ2020" s="778"/>
      <c r="CA2020" s="778"/>
      <c r="CB2020" s="778"/>
      <c r="CC2020" s="778"/>
      <c r="CD2020" s="778"/>
      <c r="CE2020" s="778"/>
      <c r="CF2020" s="778"/>
      <c r="CG2020" s="778"/>
      <c r="CH2020" s="778"/>
      <c r="CI2020" s="778"/>
      <c r="CJ2020" s="778"/>
      <c r="CK2020" s="778"/>
      <c r="CL2020" s="778"/>
      <c r="CM2020" s="778"/>
      <c r="CN2020" s="778"/>
      <c r="CO2020" s="778"/>
      <c r="CP2020" s="778"/>
      <c r="CQ2020" s="778"/>
      <c r="CR2020" s="778"/>
      <c r="CS2020" s="778"/>
      <c r="CT2020" s="778"/>
      <c r="CU2020" s="778"/>
      <c r="CV2020" s="778"/>
      <c r="CW2020" s="778"/>
      <c r="CX2020" s="778"/>
      <c r="CY2020" s="778"/>
      <c r="CZ2020" s="778"/>
      <c r="DA2020" s="778"/>
      <c r="DB2020" s="778"/>
      <c r="DC2020" s="778"/>
      <c r="DD2020" s="778"/>
      <c r="DE2020" s="778"/>
      <c r="DF2020" s="778"/>
      <c r="DG2020" s="778"/>
      <c r="DH2020" s="778"/>
      <c r="DI2020" s="778"/>
      <c r="DJ2020" s="778"/>
      <c r="DK2020" s="778"/>
      <c r="DL2020" s="778"/>
      <c r="DM2020" s="778"/>
      <c r="DN2020" s="778"/>
      <c r="DO2020" s="778"/>
      <c r="DP2020" s="778"/>
      <c r="DQ2020" s="778"/>
      <c r="DR2020" s="778"/>
      <c r="DS2020" s="778"/>
      <c r="DT2020" s="778"/>
      <c r="DU2020" s="778"/>
      <c r="DV2020" s="778"/>
      <c r="DW2020" s="778"/>
      <c r="DX2020" s="778"/>
      <c r="DY2020" s="778"/>
      <c r="DZ2020" s="778"/>
      <c r="EA2020" s="778"/>
      <c r="EB2020" s="778"/>
      <c r="EC2020" s="778"/>
      <c r="ED2020" s="778"/>
      <c r="EE2020" s="778"/>
      <c r="EF2020" s="778"/>
      <c r="EG2020" s="778"/>
      <c r="EH2020" s="778"/>
      <c r="EI2020" s="778"/>
      <c r="EJ2020" s="778"/>
      <c r="EK2020" s="778"/>
      <c r="EL2020" s="778"/>
      <c r="EM2020" s="778"/>
      <c r="EN2020" s="778"/>
      <c r="EO2020" s="778"/>
      <c r="EP2020" s="778"/>
      <c r="EQ2020" s="778"/>
      <c r="ER2020" s="778"/>
      <c r="ES2020" s="778"/>
      <c r="ET2020" s="778"/>
      <c r="EU2020" s="778"/>
      <c r="EV2020" s="778"/>
      <c r="EW2020" s="778"/>
      <c r="EX2020" s="778"/>
      <c r="EY2020" s="778"/>
      <c r="EZ2020" s="778"/>
      <c r="FA2020" s="778"/>
      <c r="FB2020" s="778"/>
      <c r="FC2020" s="778"/>
      <c r="FD2020" s="778"/>
      <c r="FE2020" s="778"/>
      <c r="FF2020" s="778"/>
      <c r="FG2020" s="778"/>
      <c r="FH2020" s="778"/>
      <c r="FI2020" s="778"/>
      <c r="FJ2020" s="778"/>
      <c r="FK2020" s="778"/>
      <c r="FL2020" s="778"/>
      <c r="FM2020" s="778"/>
      <c r="FN2020" s="778"/>
      <c r="FO2020" s="778"/>
      <c r="FP2020" s="778"/>
      <c r="FQ2020" s="778"/>
      <c r="FR2020" s="778"/>
      <c r="FS2020" s="778"/>
      <c r="FT2020" s="778"/>
      <c r="FU2020" s="778"/>
      <c r="FV2020" s="778"/>
      <c r="FW2020" s="778"/>
      <c r="FX2020" s="778"/>
      <c r="FY2020" s="778"/>
      <c r="FZ2020" s="778"/>
      <c r="GA2020" s="778"/>
      <c r="GB2020" s="778"/>
      <c r="GC2020" s="778"/>
      <c r="GD2020" s="778"/>
      <c r="GE2020" s="778"/>
      <c r="GF2020" s="778"/>
      <c r="GG2020" s="778"/>
      <c r="GH2020" s="778"/>
      <c r="GI2020" s="778"/>
      <c r="GJ2020" s="778"/>
      <c r="GK2020" s="778"/>
      <c r="GL2020" s="778"/>
      <c r="GM2020" s="778"/>
      <c r="GN2020" s="778"/>
      <c r="GO2020" s="778"/>
      <c r="GP2020" s="778"/>
      <c r="GQ2020" s="778"/>
      <c r="GR2020" s="778"/>
      <c r="GS2020" s="778"/>
      <c r="GT2020" s="778"/>
      <c r="GU2020" s="778"/>
      <c r="GV2020" s="778"/>
      <c r="GW2020" s="778"/>
      <c r="GX2020" s="778"/>
      <c r="GY2020" s="778"/>
      <c r="GZ2020" s="778"/>
      <c r="HA2020" s="778"/>
      <c r="HB2020" s="778"/>
      <c r="HC2020" s="778"/>
      <c r="HD2020" s="778"/>
      <c r="HE2020" s="778"/>
      <c r="HF2020" s="778"/>
      <c r="HG2020" s="778"/>
      <c r="HH2020" s="778"/>
    </row>
    <row r="2021" spans="1:216" s="782" customFormat="1">
      <c r="A2021" s="779"/>
      <c r="B2021" s="780"/>
      <c r="C2021" s="780"/>
      <c r="D2021" s="780"/>
      <c r="E2021" s="780"/>
      <c r="F2021" s="780"/>
      <c r="G2021" s="780"/>
      <c r="H2021" s="780"/>
      <c r="I2021" s="780"/>
      <c r="J2021" s="780"/>
      <c r="K2021" s="780"/>
      <c r="L2021" s="780"/>
      <c r="M2021" s="780"/>
      <c r="N2021" s="780"/>
      <c r="O2021" s="780"/>
      <c r="P2021" s="780"/>
      <c r="Q2021" s="781"/>
      <c r="R2021" s="778"/>
      <c r="S2021" s="778"/>
      <c r="T2021" s="778"/>
      <c r="U2021" s="778"/>
      <c r="V2021" s="778"/>
      <c r="W2021" s="778"/>
      <c r="X2021" s="778"/>
      <c r="Y2021" s="778"/>
      <c r="Z2021" s="778"/>
      <c r="AA2021" s="778"/>
      <c r="AB2021" s="778"/>
      <c r="AC2021" s="778"/>
      <c r="AD2021" s="778"/>
      <c r="AE2021" s="778"/>
      <c r="AF2021" s="778"/>
      <c r="AG2021" s="778"/>
      <c r="AH2021" s="778"/>
      <c r="AI2021" s="778"/>
      <c r="AJ2021" s="778"/>
      <c r="AK2021" s="778"/>
      <c r="AL2021" s="778"/>
      <c r="AM2021" s="778"/>
      <c r="AN2021" s="778"/>
      <c r="AO2021" s="778"/>
      <c r="AP2021" s="778"/>
      <c r="AQ2021" s="778"/>
      <c r="AR2021" s="778"/>
      <c r="AS2021" s="778"/>
      <c r="AT2021" s="778"/>
      <c r="AU2021" s="778"/>
      <c r="AV2021" s="778"/>
      <c r="AW2021" s="778"/>
      <c r="AX2021" s="778"/>
      <c r="AY2021" s="778"/>
      <c r="AZ2021" s="778"/>
      <c r="BA2021" s="778"/>
      <c r="BB2021" s="778"/>
      <c r="BC2021" s="778"/>
      <c r="BD2021" s="778"/>
      <c r="BE2021" s="778"/>
      <c r="BF2021" s="778"/>
      <c r="BG2021" s="778"/>
      <c r="BH2021" s="778"/>
      <c r="BI2021" s="778"/>
      <c r="BJ2021" s="778"/>
      <c r="BK2021" s="778"/>
      <c r="BL2021" s="778"/>
      <c r="BM2021" s="778"/>
      <c r="BN2021" s="778"/>
      <c r="BO2021" s="778"/>
      <c r="BP2021" s="778"/>
      <c r="BQ2021" s="778"/>
      <c r="BR2021" s="778"/>
      <c r="BS2021" s="778"/>
      <c r="BT2021" s="778"/>
      <c r="BU2021" s="778"/>
      <c r="BV2021" s="778"/>
      <c r="BW2021" s="778"/>
      <c r="BX2021" s="778"/>
      <c r="BY2021" s="778"/>
      <c r="BZ2021" s="778"/>
      <c r="CA2021" s="778"/>
      <c r="CB2021" s="778"/>
      <c r="CC2021" s="778"/>
      <c r="CD2021" s="778"/>
      <c r="CE2021" s="778"/>
      <c r="CF2021" s="778"/>
      <c r="CG2021" s="778"/>
      <c r="CH2021" s="778"/>
      <c r="CI2021" s="778"/>
      <c r="CJ2021" s="778"/>
      <c r="CK2021" s="778"/>
      <c r="CL2021" s="778"/>
      <c r="CM2021" s="778"/>
      <c r="CN2021" s="778"/>
      <c r="CO2021" s="778"/>
      <c r="CP2021" s="778"/>
      <c r="CQ2021" s="778"/>
      <c r="CR2021" s="778"/>
      <c r="CS2021" s="778"/>
      <c r="CT2021" s="778"/>
      <c r="CU2021" s="778"/>
      <c r="CV2021" s="778"/>
      <c r="CW2021" s="778"/>
      <c r="CX2021" s="778"/>
      <c r="CY2021" s="778"/>
      <c r="CZ2021" s="778"/>
      <c r="DA2021" s="778"/>
      <c r="DB2021" s="778"/>
      <c r="DC2021" s="778"/>
      <c r="DD2021" s="778"/>
      <c r="DE2021" s="778"/>
      <c r="DF2021" s="778"/>
      <c r="DG2021" s="778"/>
      <c r="DH2021" s="778"/>
      <c r="DI2021" s="778"/>
      <c r="DJ2021" s="778"/>
      <c r="DK2021" s="778"/>
      <c r="DL2021" s="778"/>
      <c r="DM2021" s="778"/>
      <c r="DN2021" s="778"/>
      <c r="DO2021" s="778"/>
      <c r="DP2021" s="778"/>
      <c r="DQ2021" s="778"/>
      <c r="DR2021" s="778"/>
      <c r="DS2021" s="778"/>
      <c r="DT2021" s="778"/>
      <c r="DU2021" s="778"/>
      <c r="DV2021" s="778"/>
      <c r="DW2021" s="778"/>
      <c r="DX2021" s="778"/>
      <c r="DY2021" s="778"/>
      <c r="DZ2021" s="778"/>
      <c r="EA2021" s="778"/>
      <c r="EB2021" s="778"/>
      <c r="EC2021" s="778"/>
      <c r="ED2021" s="778"/>
      <c r="EE2021" s="778"/>
      <c r="EF2021" s="778"/>
      <c r="EG2021" s="778"/>
      <c r="EH2021" s="778"/>
      <c r="EI2021" s="778"/>
      <c r="EJ2021" s="778"/>
      <c r="EK2021" s="778"/>
      <c r="EL2021" s="778"/>
      <c r="EM2021" s="778"/>
      <c r="EN2021" s="778"/>
      <c r="EO2021" s="778"/>
      <c r="EP2021" s="778"/>
      <c r="EQ2021" s="778"/>
      <c r="ER2021" s="778"/>
      <c r="ES2021" s="778"/>
      <c r="ET2021" s="778"/>
      <c r="EU2021" s="778"/>
      <c r="EV2021" s="778"/>
      <c r="EW2021" s="778"/>
      <c r="EX2021" s="778"/>
      <c r="EY2021" s="778"/>
      <c r="EZ2021" s="778"/>
      <c r="FA2021" s="778"/>
      <c r="FB2021" s="778"/>
      <c r="FC2021" s="778"/>
      <c r="FD2021" s="778"/>
      <c r="FE2021" s="778"/>
      <c r="FF2021" s="778"/>
      <c r="FG2021" s="778"/>
      <c r="FH2021" s="778"/>
      <c r="FI2021" s="778"/>
      <c r="FJ2021" s="778"/>
      <c r="FK2021" s="778"/>
      <c r="FL2021" s="778"/>
      <c r="FM2021" s="778"/>
      <c r="FN2021" s="778"/>
      <c r="FO2021" s="778"/>
      <c r="FP2021" s="778"/>
      <c r="FQ2021" s="778"/>
      <c r="FR2021" s="778"/>
      <c r="FS2021" s="778"/>
      <c r="FT2021" s="778"/>
      <c r="FU2021" s="778"/>
      <c r="FV2021" s="778"/>
      <c r="FW2021" s="778"/>
      <c r="FX2021" s="778"/>
      <c r="FY2021" s="778"/>
      <c r="FZ2021" s="778"/>
      <c r="GA2021" s="778"/>
      <c r="GB2021" s="778"/>
      <c r="GC2021" s="778"/>
      <c r="GD2021" s="778"/>
      <c r="GE2021" s="778"/>
      <c r="GF2021" s="778"/>
      <c r="GG2021" s="778"/>
      <c r="GH2021" s="778"/>
      <c r="GI2021" s="778"/>
      <c r="GJ2021" s="778"/>
      <c r="GK2021" s="778"/>
      <c r="GL2021" s="778"/>
      <c r="GM2021" s="778"/>
      <c r="GN2021" s="778"/>
      <c r="GO2021" s="778"/>
      <c r="GP2021" s="778"/>
      <c r="GQ2021" s="778"/>
      <c r="GR2021" s="778"/>
      <c r="GS2021" s="778"/>
      <c r="GT2021" s="778"/>
      <c r="GU2021" s="778"/>
      <c r="GV2021" s="778"/>
      <c r="GW2021" s="778"/>
      <c r="GX2021" s="778"/>
      <c r="GY2021" s="778"/>
      <c r="GZ2021" s="778"/>
      <c r="HA2021" s="778"/>
      <c r="HB2021" s="778"/>
      <c r="HC2021" s="778"/>
      <c r="HD2021" s="778"/>
      <c r="HE2021" s="778"/>
      <c r="HF2021" s="778"/>
      <c r="HG2021" s="778"/>
      <c r="HH2021" s="778"/>
    </row>
    <row r="2022" spans="1:216" s="782" customFormat="1">
      <c r="A2022" s="779"/>
      <c r="B2022" s="780"/>
      <c r="C2022" s="780"/>
      <c r="D2022" s="780"/>
      <c r="E2022" s="780"/>
      <c r="F2022" s="780"/>
      <c r="G2022" s="780"/>
      <c r="H2022" s="780"/>
      <c r="I2022" s="780"/>
      <c r="J2022" s="780"/>
      <c r="K2022" s="780"/>
      <c r="L2022" s="780"/>
      <c r="M2022" s="780"/>
      <c r="N2022" s="780"/>
      <c r="O2022" s="780"/>
      <c r="P2022" s="780"/>
      <c r="Q2022" s="781"/>
      <c r="R2022" s="778"/>
      <c r="S2022" s="778"/>
      <c r="T2022" s="778"/>
      <c r="U2022" s="778"/>
      <c r="V2022" s="778"/>
      <c r="W2022" s="778"/>
      <c r="X2022" s="778"/>
      <c r="Y2022" s="778"/>
      <c r="Z2022" s="778"/>
      <c r="AA2022" s="778"/>
      <c r="AB2022" s="778"/>
      <c r="AC2022" s="778"/>
      <c r="AD2022" s="778"/>
      <c r="AE2022" s="778"/>
      <c r="AF2022" s="778"/>
      <c r="AG2022" s="778"/>
      <c r="AH2022" s="778"/>
      <c r="AI2022" s="778"/>
      <c r="AJ2022" s="778"/>
      <c r="AK2022" s="778"/>
      <c r="AL2022" s="778"/>
      <c r="AM2022" s="778"/>
      <c r="AN2022" s="778"/>
      <c r="AO2022" s="778"/>
      <c r="AP2022" s="778"/>
      <c r="AQ2022" s="778"/>
      <c r="AR2022" s="778"/>
      <c r="AS2022" s="778"/>
      <c r="AT2022" s="778"/>
      <c r="AU2022" s="778"/>
      <c r="AV2022" s="778"/>
      <c r="AW2022" s="778"/>
      <c r="AX2022" s="778"/>
      <c r="AY2022" s="778"/>
      <c r="AZ2022" s="778"/>
      <c r="BA2022" s="778"/>
      <c r="BB2022" s="778"/>
      <c r="BC2022" s="778"/>
      <c r="BD2022" s="778"/>
      <c r="BE2022" s="778"/>
      <c r="BF2022" s="778"/>
      <c r="BG2022" s="778"/>
      <c r="BH2022" s="778"/>
      <c r="BI2022" s="778"/>
      <c r="BJ2022" s="778"/>
      <c r="BK2022" s="778"/>
      <c r="BL2022" s="778"/>
      <c r="BM2022" s="778"/>
      <c r="BN2022" s="778"/>
      <c r="BO2022" s="778"/>
      <c r="BP2022" s="778"/>
      <c r="BQ2022" s="778"/>
      <c r="BR2022" s="778"/>
      <c r="BS2022" s="778"/>
      <c r="BT2022" s="778"/>
      <c r="BU2022" s="778"/>
      <c r="BV2022" s="778"/>
      <c r="BW2022" s="778"/>
      <c r="BX2022" s="778"/>
      <c r="BY2022" s="778"/>
      <c r="BZ2022" s="778"/>
      <c r="CA2022" s="778"/>
      <c r="CB2022" s="778"/>
      <c r="CC2022" s="778"/>
      <c r="CD2022" s="778"/>
      <c r="CE2022" s="778"/>
      <c r="CF2022" s="778"/>
      <c r="CG2022" s="778"/>
      <c r="CH2022" s="778"/>
      <c r="CI2022" s="778"/>
      <c r="CJ2022" s="778"/>
      <c r="CK2022" s="778"/>
      <c r="CL2022" s="778"/>
      <c r="CM2022" s="778"/>
      <c r="CN2022" s="778"/>
      <c r="CO2022" s="778"/>
      <c r="CP2022" s="778"/>
      <c r="CQ2022" s="778"/>
      <c r="CR2022" s="778"/>
      <c r="CS2022" s="778"/>
      <c r="CT2022" s="778"/>
      <c r="CU2022" s="778"/>
      <c r="CV2022" s="778"/>
      <c r="CW2022" s="778"/>
      <c r="CX2022" s="778"/>
      <c r="CY2022" s="778"/>
      <c r="CZ2022" s="778"/>
      <c r="DA2022" s="778"/>
      <c r="DB2022" s="778"/>
      <c r="DC2022" s="778"/>
      <c r="DD2022" s="778"/>
      <c r="DE2022" s="778"/>
      <c r="DF2022" s="778"/>
      <c r="DG2022" s="778"/>
      <c r="DH2022" s="778"/>
      <c r="DI2022" s="778"/>
      <c r="DJ2022" s="778"/>
      <c r="DK2022" s="778"/>
      <c r="DL2022" s="778"/>
      <c r="DM2022" s="778"/>
      <c r="DN2022" s="778"/>
      <c r="DO2022" s="778"/>
      <c r="DP2022" s="778"/>
      <c r="DQ2022" s="778"/>
      <c r="DR2022" s="778"/>
      <c r="DS2022" s="778"/>
      <c r="DT2022" s="778"/>
      <c r="DU2022" s="778"/>
      <c r="DV2022" s="778"/>
      <c r="DW2022" s="778"/>
      <c r="DX2022" s="778"/>
      <c r="DY2022" s="778"/>
      <c r="DZ2022" s="778"/>
      <c r="EA2022" s="778"/>
      <c r="EB2022" s="778"/>
      <c r="EC2022" s="778"/>
      <c r="ED2022" s="778"/>
      <c r="EE2022" s="778"/>
      <c r="EF2022" s="778"/>
      <c r="EG2022" s="778"/>
      <c r="EH2022" s="778"/>
      <c r="EI2022" s="778"/>
      <c r="EJ2022" s="778"/>
      <c r="EK2022" s="778"/>
      <c r="EL2022" s="778"/>
      <c r="EM2022" s="778"/>
      <c r="EN2022" s="778"/>
      <c r="EO2022" s="778"/>
      <c r="EP2022" s="778"/>
      <c r="EQ2022" s="778"/>
      <c r="ER2022" s="778"/>
      <c r="ES2022" s="778"/>
      <c r="ET2022" s="778"/>
      <c r="EU2022" s="778"/>
      <c r="EV2022" s="778"/>
      <c r="EW2022" s="778"/>
      <c r="EX2022" s="778"/>
      <c r="EY2022" s="778"/>
      <c r="EZ2022" s="778"/>
      <c r="FA2022" s="778"/>
      <c r="FB2022" s="778"/>
      <c r="FC2022" s="778"/>
      <c r="FD2022" s="778"/>
      <c r="FE2022" s="778"/>
      <c r="FF2022" s="778"/>
      <c r="FG2022" s="778"/>
      <c r="FH2022" s="778"/>
      <c r="FI2022" s="778"/>
      <c r="FJ2022" s="778"/>
      <c r="FK2022" s="778"/>
      <c r="FL2022" s="778"/>
      <c r="FM2022" s="778"/>
      <c r="FN2022" s="778"/>
      <c r="FO2022" s="778"/>
      <c r="FP2022" s="778"/>
      <c r="FQ2022" s="778"/>
      <c r="FR2022" s="778"/>
      <c r="FS2022" s="778"/>
      <c r="FT2022" s="778"/>
      <c r="FU2022" s="778"/>
      <c r="FV2022" s="778"/>
      <c r="FW2022" s="778"/>
      <c r="FX2022" s="778"/>
      <c r="FY2022" s="778"/>
      <c r="FZ2022" s="778"/>
      <c r="GA2022" s="778"/>
      <c r="GB2022" s="778"/>
      <c r="GC2022" s="778"/>
      <c r="GD2022" s="778"/>
      <c r="GE2022" s="778"/>
      <c r="GF2022" s="778"/>
      <c r="GG2022" s="778"/>
      <c r="GH2022" s="778"/>
      <c r="GI2022" s="778"/>
      <c r="GJ2022" s="778"/>
      <c r="GK2022" s="778"/>
      <c r="GL2022" s="778"/>
      <c r="GM2022" s="778"/>
      <c r="GN2022" s="778"/>
      <c r="GO2022" s="778"/>
      <c r="GP2022" s="778"/>
      <c r="GQ2022" s="778"/>
      <c r="GR2022" s="778"/>
      <c r="GS2022" s="778"/>
      <c r="GT2022" s="778"/>
      <c r="GU2022" s="778"/>
      <c r="GV2022" s="778"/>
      <c r="GW2022" s="778"/>
      <c r="GX2022" s="778"/>
      <c r="GY2022" s="778"/>
      <c r="GZ2022" s="778"/>
      <c r="HA2022" s="778"/>
      <c r="HB2022" s="778"/>
      <c r="HC2022" s="778"/>
      <c r="HD2022" s="778"/>
      <c r="HE2022" s="778"/>
      <c r="HF2022" s="778"/>
      <c r="HG2022" s="778"/>
      <c r="HH2022" s="778"/>
    </row>
    <row r="2023" spans="1:216" s="782" customFormat="1">
      <c r="A2023" s="779"/>
      <c r="B2023" s="780"/>
      <c r="C2023" s="780"/>
      <c r="D2023" s="780"/>
      <c r="E2023" s="780"/>
      <c r="F2023" s="780"/>
      <c r="G2023" s="780"/>
      <c r="H2023" s="780"/>
      <c r="I2023" s="780"/>
      <c r="J2023" s="780"/>
      <c r="K2023" s="780"/>
      <c r="L2023" s="780"/>
      <c r="M2023" s="780"/>
      <c r="N2023" s="780"/>
      <c r="O2023" s="780"/>
      <c r="P2023" s="780"/>
      <c r="Q2023" s="781"/>
      <c r="R2023" s="778"/>
      <c r="S2023" s="778"/>
      <c r="T2023" s="778"/>
      <c r="U2023" s="778"/>
      <c r="V2023" s="778"/>
      <c r="W2023" s="778"/>
      <c r="X2023" s="778"/>
      <c r="Y2023" s="778"/>
      <c r="Z2023" s="778"/>
      <c r="AA2023" s="778"/>
      <c r="AB2023" s="778"/>
      <c r="AC2023" s="778"/>
      <c r="AD2023" s="778"/>
      <c r="AE2023" s="778"/>
      <c r="AF2023" s="778"/>
      <c r="AG2023" s="778"/>
      <c r="AH2023" s="778"/>
      <c r="AI2023" s="778"/>
      <c r="AJ2023" s="778"/>
      <c r="AK2023" s="778"/>
      <c r="AL2023" s="778"/>
      <c r="AM2023" s="778"/>
      <c r="AN2023" s="778"/>
      <c r="AO2023" s="778"/>
      <c r="AP2023" s="778"/>
      <c r="AQ2023" s="778"/>
      <c r="AR2023" s="778"/>
      <c r="AS2023" s="778"/>
      <c r="AT2023" s="778"/>
      <c r="AU2023" s="778"/>
      <c r="AV2023" s="778"/>
      <c r="AW2023" s="778"/>
      <c r="AX2023" s="778"/>
      <c r="AY2023" s="778"/>
      <c r="AZ2023" s="778"/>
      <c r="BA2023" s="778"/>
      <c r="BB2023" s="778"/>
      <c r="BC2023" s="778"/>
      <c r="BD2023" s="778"/>
      <c r="BE2023" s="778"/>
      <c r="BF2023" s="778"/>
      <c r="BG2023" s="778"/>
      <c r="BH2023" s="778"/>
      <c r="BI2023" s="778"/>
      <c r="BJ2023" s="778"/>
      <c r="BK2023" s="778"/>
      <c r="BL2023" s="778"/>
      <c r="BM2023" s="778"/>
      <c r="BN2023" s="778"/>
      <c r="BO2023" s="778"/>
      <c r="BP2023" s="778"/>
      <c r="BQ2023" s="778"/>
      <c r="BR2023" s="778"/>
      <c r="BS2023" s="778"/>
      <c r="BT2023" s="778"/>
      <c r="BU2023" s="778"/>
      <c r="BV2023" s="778"/>
      <c r="BW2023" s="778"/>
      <c r="BX2023" s="778"/>
      <c r="BY2023" s="778"/>
      <c r="BZ2023" s="778"/>
      <c r="CA2023" s="778"/>
      <c r="CB2023" s="778"/>
      <c r="CC2023" s="778"/>
      <c r="CD2023" s="778"/>
      <c r="CE2023" s="778"/>
      <c r="CF2023" s="778"/>
      <c r="CG2023" s="778"/>
      <c r="CH2023" s="778"/>
      <c r="CI2023" s="778"/>
      <c r="CJ2023" s="778"/>
      <c r="CK2023" s="778"/>
      <c r="CL2023" s="778"/>
      <c r="CM2023" s="778"/>
      <c r="CN2023" s="778"/>
      <c r="CO2023" s="778"/>
      <c r="CP2023" s="778"/>
      <c r="CQ2023" s="778"/>
      <c r="CR2023" s="778"/>
      <c r="CS2023" s="778"/>
      <c r="CT2023" s="778"/>
      <c r="CU2023" s="778"/>
      <c r="CV2023" s="778"/>
      <c r="CW2023" s="778"/>
      <c r="CX2023" s="778"/>
      <c r="CY2023" s="778"/>
      <c r="CZ2023" s="778"/>
      <c r="DA2023" s="778"/>
      <c r="DB2023" s="778"/>
      <c r="DC2023" s="778"/>
      <c r="DD2023" s="778"/>
      <c r="DE2023" s="778"/>
      <c r="DF2023" s="778"/>
      <c r="DG2023" s="778"/>
      <c r="DH2023" s="778"/>
      <c r="DI2023" s="778"/>
      <c r="DJ2023" s="778"/>
      <c r="DK2023" s="778"/>
      <c r="DL2023" s="778"/>
      <c r="DM2023" s="778"/>
      <c r="DN2023" s="778"/>
      <c r="DO2023" s="778"/>
      <c r="DP2023" s="778"/>
      <c r="DQ2023" s="778"/>
      <c r="DR2023" s="778"/>
      <c r="DS2023" s="778"/>
      <c r="DT2023" s="778"/>
      <c r="DU2023" s="778"/>
      <c r="DV2023" s="778"/>
      <c r="DW2023" s="778"/>
      <c r="DX2023" s="778"/>
      <c r="DY2023" s="778"/>
      <c r="DZ2023" s="778"/>
      <c r="EA2023" s="778"/>
      <c r="EB2023" s="778"/>
      <c r="EC2023" s="778"/>
      <c r="ED2023" s="778"/>
      <c r="EE2023" s="778"/>
      <c r="EF2023" s="778"/>
      <c r="EG2023" s="778"/>
      <c r="EH2023" s="778"/>
      <c r="EI2023" s="778"/>
      <c r="EJ2023" s="778"/>
      <c r="EK2023" s="778"/>
      <c r="EL2023" s="778"/>
      <c r="EM2023" s="778"/>
      <c r="EN2023" s="778"/>
      <c r="EO2023" s="778"/>
      <c r="EP2023" s="778"/>
      <c r="EQ2023" s="778"/>
      <c r="ER2023" s="778"/>
      <c r="ES2023" s="778"/>
      <c r="ET2023" s="778"/>
      <c r="EU2023" s="778"/>
      <c r="EV2023" s="778"/>
      <c r="EW2023" s="778"/>
      <c r="EX2023" s="778"/>
      <c r="EY2023" s="778"/>
      <c r="EZ2023" s="778"/>
      <c r="FA2023" s="778"/>
      <c r="FB2023" s="778"/>
      <c r="FC2023" s="778"/>
      <c r="FD2023" s="778"/>
      <c r="FE2023" s="778"/>
      <c r="FF2023" s="778"/>
      <c r="FG2023" s="778"/>
      <c r="FH2023" s="778"/>
      <c r="FI2023" s="778"/>
      <c r="FJ2023" s="778"/>
      <c r="FK2023" s="778"/>
      <c r="FL2023" s="778"/>
      <c r="FM2023" s="778"/>
      <c r="FN2023" s="778"/>
      <c r="FO2023" s="778"/>
      <c r="FP2023" s="778"/>
      <c r="FQ2023" s="778"/>
      <c r="FR2023" s="778"/>
      <c r="FS2023" s="778"/>
      <c r="FT2023" s="778"/>
      <c r="FU2023" s="778"/>
      <c r="FV2023" s="778"/>
      <c r="FW2023" s="778"/>
      <c r="FX2023" s="778"/>
      <c r="FY2023" s="778"/>
      <c r="FZ2023" s="778"/>
      <c r="GA2023" s="778"/>
      <c r="GB2023" s="778"/>
      <c r="GC2023" s="778"/>
      <c r="GD2023" s="778"/>
      <c r="GE2023" s="778"/>
      <c r="GF2023" s="778"/>
      <c r="GG2023" s="778"/>
      <c r="GH2023" s="778"/>
      <c r="GI2023" s="778"/>
      <c r="GJ2023" s="778"/>
      <c r="GK2023" s="778"/>
      <c r="GL2023" s="778"/>
      <c r="GM2023" s="778"/>
      <c r="GN2023" s="778"/>
      <c r="GO2023" s="778"/>
      <c r="GP2023" s="778"/>
      <c r="GQ2023" s="778"/>
      <c r="GR2023" s="778"/>
      <c r="GS2023" s="778"/>
      <c r="GT2023" s="778"/>
      <c r="GU2023" s="778"/>
      <c r="GV2023" s="778"/>
      <c r="GW2023" s="778"/>
      <c r="GX2023" s="778"/>
      <c r="GY2023" s="778"/>
      <c r="GZ2023" s="778"/>
      <c r="HA2023" s="778"/>
      <c r="HB2023" s="778"/>
      <c r="HC2023" s="778"/>
      <c r="HD2023" s="778"/>
      <c r="HE2023" s="778"/>
      <c r="HF2023" s="778"/>
      <c r="HG2023" s="778"/>
      <c r="HH2023" s="778"/>
    </row>
    <row r="2024" spans="1:216" s="782" customFormat="1">
      <c r="A2024" s="779"/>
      <c r="B2024" s="780"/>
      <c r="C2024" s="780"/>
      <c r="D2024" s="780"/>
      <c r="E2024" s="780"/>
      <c r="F2024" s="780"/>
      <c r="G2024" s="780"/>
      <c r="H2024" s="780"/>
      <c r="I2024" s="780"/>
      <c r="J2024" s="780"/>
      <c r="K2024" s="780"/>
      <c r="L2024" s="780"/>
      <c r="M2024" s="780"/>
      <c r="N2024" s="780"/>
      <c r="O2024" s="780"/>
      <c r="P2024" s="780"/>
      <c r="Q2024" s="781"/>
      <c r="R2024" s="778"/>
      <c r="S2024" s="778"/>
      <c r="T2024" s="778"/>
      <c r="U2024" s="778"/>
      <c r="V2024" s="778"/>
      <c r="W2024" s="778"/>
      <c r="X2024" s="778"/>
      <c r="Y2024" s="778"/>
      <c r="Z2024" s="778"/>
      <c r="AA2024" s="778"/>
      <c r="AB2024" s="778"/>
      <c r="AC2024" s="778"/>
      <c r="AD2024" s="778"/>
      <c r="AE2024" s="778"/>
      <c r="AF2024" s="778"/>
      <c r="AG2024" s="778"/>
      <c r="AH2024" s="778"/>
      <c r="AI2024" s="778"/>
      <c r="AJ2024" s="778"/>
      <c r="AK2024" s="778"/>
      <c r="AL2024" s="778"/>
      <c r="AM2024" s="778"/>
      <c r="AN2024" s="778"/>
      <c r="AO2024" s="778"/>
      <c r="AP2024" s="778"/>
      <c r="AQ2024" s="778"/>
      <c r="AR2024" s="778"/>
      <c r="AS2024" s="778"/>
      <c r="AT2024" s="778"/>
      <c r="AU2024" s="778"/>
      <c r="AV2024" s="778"/>
      <c r="AW2024" s="778"/>
      <c r="AX2024" s="778"/>
      <c r="AY2024" s="778"/>
      <c r="AZ2024" s="778"/>
      <c r="BA2024" s="778"/>
      <c r="BB2024" s="778"/>
      <c r="BC2024" s="778"/>
      <c r="BD2024" s="778"/>
      <c r="BE2024" s="778"/>
      <c r="BF2024" s="778"/>
      <c r="BG2024" s="778"/>
      <c r="BH2024" s="778"/>
      <c r="BI2024" s="778"/>
      <c r="BJ2024" s="778"/>
      <c r="BK2024" s="778"/>
      <c r="BL2024" s="778"/>
      <c r="BM2024" s="778"/>
      <c r="BN2024" s="778"/>
      <c r="BO2024" s="778"/>
      <c r="BP2024" s="778"/>
      <c r="BQ2024" s="778"/>
      <c r="BR2024" s="778"/>
      <c r="BS2024" s="778"/>
      <c r="BT2024" s="778"/>
      <c r="BU2024" s="778"/>
      <c r="BV2024" s="778"/>
      <c r="BW2024" s="778"/>
      <c r="BX2024" s="778"/>
      <c r="BY2024" s="778"/>
      <c r="BZ2024" s="778"/>
      <c r="CA2024" s="778"/>
      <c r="CB2024" s="778"/>
      <c r="CC2024" s="778"/>
      <c r="CD2024" s="778"/>
      <c r="CE2024" s="778"/>
      <c r="CF2024" s="778"/>
      <c r="CG2024" s="778"/>
      <c r="CH2024" s="778"/>
      <c r="CI2024" s="778"/>
      <c r="CJ2024" s="778"/>
      <c r="CK2024" s="778"/>
      <c r="CL2024" s="778"/>
      <c r="CM2024" s="778"/>
      <c r="CN2024" s="778"/>
      <c r="CO2024" s="778"/>
      <c r="CP2024" s="778"/>
      <c r="CQ2024" s="778"/>
      <c r="CR2024" s="778"/>
      <c r="CS2024" s="778"/>
      <c r="CT2024" s="778"/>
      <c r="CU2024" s="778"/>
      <c r="CV2024" s="778"/>
      <c r="CW2024" s="778"/>
      <c r="CX2024" s="778"/>
      <c r="CY2024" s="778"/>
      <c r="CZ2024" s="778"/>
      <c r="DA2024" s="778"/>
      <c r="DB2024" s="778"/>
      <c r="DC2024" s="778"/>
      <c r="DD2024" s="778"/>
      <c r="DE2024" s="778"/>
      <c r="DF2024" s="778"/>
      <c r="DG2024" s="778"/>
      <c r="DH2024" s="778"/>
      <c r="DI2024" s="778"/>
      <c r="DJ2024" s="778"/>
      <c r="DK2024" s="778"/>
      <c r="DL2024" s="778"/>
      <c r="DM2024" s="778"/>
      <c r="DN2024" s="778"/>
      <c r="DO2024" s="778"/>
      <c r="DP2024" s="778"/>
      <c r="DQ2024" s="778"/>
      <c r="DR2024" s="778"/>
      <c r="DS2024" s="778"/>
      <c r="DT2024" s="778"/>
      <c r="DU2024" s="778"/>
      <c r="DV2024" s="778"/>
      <c r="DW2024" s="778"/>
      <c r="DX2024" s="778"/>
      <c r="DY2024" s="778"/>
      <c r="DZ2024" s="778"/>
      <c r="EA2024" s="778"/>
      <c r="EB2024" s="778"/>
      <c r="EC2024" s="778"/>
      <c r="ED2024" s="778"/>
      <c r="EE2024" s="778"/>
      <c r="EF2024" s="778"/>
      <c r="EG2024" s="778"/>
      <c r="EH2024" s="778"/>
      <c r="EI2024" s="778"/>
      <c r="EJ2024" s="778"/>
      <c r="EK2024" s="778"/>
      <c r="EL2024" s="778"/>
      <c r="EM2024" s="778"/>
      <c r="EN2024" s="778"/>
      <c r="EO2024" s="778"/>
      <c r="EP2024" s="778"/>
      <c r="EQ2024" s="778"/>
      <c r="ER2024" s="778"/>
      <c r="ES2024" s="778"/>
      <c r="ET2024" s="778"/>
      <c r="EU2024" s="778"/>
      <c r="EV2024" s="778"/>
      <c r="EW2024" s="778"/>
      <c r="EX2024" s="778"/>
      <c r="EY2024" s="778"/>
      <c r="EZ2024" s="778"/>
      <c r="FA2024" s="778"/>
      <c r="FB2024" s="778"/>
      <c r="FC2024" s="778"/>
      <c r="FD2024" s="778"/>
      <c r="FE2024" s="778"/>
      <c r="FF2024" s="778"/>
      <c r="FG2024" s="778"/>
      <c r="FH2024" s="778"/>
      <c r="FI2024" s="778"/>
      <c r="FJ2024" s="778"/>
      <c r="FK2024" s="778"/>
      <c r="FL2024" s="778"/>
      <c r="FM2024" s="778"/>
      <c r="FN2024" s="778"/>
      <c r="FO2024" s="778"/>
      <c r="FP2024" s="778"/>
      <c r="FQ2024" s="778"/>
      <c r="FR2024" s="778"/>
      <c r="FS2024" s="778"/>
      <c r="FT2024" s="778"/>
      <c r="FU2024" s="778"/>
      <c r="FV2024" s="778"/>
      <c r="FW2024" s="778"/>
      <c r="FX2024" s="778"/>
      <c r="FY2024" s="778"/>
      <c r="FZ2024" s="778"/>
      <c r="GA2024" s="778"/>
      <c r="GB2024" s="778"/>
      <c r="GC2024" s="778"/>
      <c r="GD2024" s="778"/>
      <c r="GE2024" s="778"/>
      <c r="GF2024" s="778"/>
      <c r="GG2024" s="778"/>
      <c r="GH2024" s="778"/>
      <c r="GI2024" s="778"/>
      <c r="GJ2024" s="778"/>
      <c r="GK2024" s="778"/>
      <c r="GL2024" s="778"/>
      <c r="GM2024" s="778"/>
      <c r="GN2024" s="778"/>
      <c r="GO2024" s="778"/>
      <c r="GP2024" s="778"/>
      <c r="GQ2024" s="778"/>
      <c r="GR2024" s="778"/>
      <c r="GS2024" s="778"/>
      <c r="GT2024" s="778"/>
      <c r="GU2024" s="778"/>
      <c r="GV2024" s="778"/>
      <c r="GW2024" s="778"/>
      <c r="GX2024" s="778"/>
      <c r="GY2024" s="778"/>
      <c r="GZ2024" s="778"/>
      <c r="HA2024" s="778"/>
      <c r="HB2024" s="778"/>
      <c r="HC2024" s="778"/>
      <c r="HD2024" s="778"/>
      <c r="HE2024" s="778"/>
      <c r="HF2024" s="778"/>
      <c r="HG2024" s="778"/>
      <c r="HH2024" s="778"/>
    </row>
    <row r="2025" spans="1:216" s="782" customFormat="1">
      <c r="A2025" s="779"/>
      <c r="B2025" s="780"/>
      <c r="C2025" s="780"/>
      <c r="D2025" s="780"/>
      <c r="E2025" s="780"/>
      <c r="F2025" s="780"/>
      <c r="G2025" s="780"/>
      <c r="H2025" s="780"/>
      <c r="I2025" s="780"/>
      <c r="J2025" s="780"/>
      <c r="K2025" s="780"/>
      <c r="L2025" s="780"/>
      <c r="M2025" s="780"/>
      <c r="N2025" s="780"/>
      <c r="O2025" s="780"/>
      <c r="P2025" s="780"/>
      <c r="Q2025" s="781"/>
      <c r="R2025" s="778"/>
      <c r="S2025" s="778"/>
      <c r="T2025" s="778"/>
      <c r="U2025" s="778"/>
      <c r="V2025" s="778"/>
      <c r="W2025" s="778"/>
      <c r="X2025" s="778"/>
      <c r="Y2025" s="778"/>
      <c r="Z2025" s="778"/>
      <c r="AA2025" s="778"/>
      <c r="AB2025" s="778"/>
      <c r="AC2025" s="778"/>
      <c r="AD2025" s="778"/>
      <c r="AE2025" s="778"/>
      <c r="AF2025" s="778"/>
      <c r="AG2025" s="778"/>
      <c r="AH2025" s="778"/>
      <c r="AI2025" s="778"/>
      <c r="AJ2025" s="778"/>
      <c r="AK2025" s="778"/>
      <c r="AL2025" s="778"/>
      <c r="AM2025" s="778"/>
      <c r="AN2025" s="778"/>
      <c r="AO2025" s="778"/>
      <c r="AP2025" s="778"/>
      <c r="AQ2025" s="778"/>
      <c r="AR2025" s="778"/>
      <c r="AS2025" s="778"/>
      <c r="AT2025" s="778"/>
      <c r="AU2025" s="778"/>
      <c r="AV2025" s="778"/>
      <c r="AW2025" s="778"/>
      <c r="AX2025" s="778"/>
      <c r="AY2025" s="778"/>
      <c r="AZ2025" s="778"/>
      <c r="BA2025" s="778"/>
      <c r="BB2025" s="778"/>
      <c r="BC2025" s="778"/>
      <c r="BD2025" s="778"/>
      <c r="BE2025" s="778"/>
      <c r="BF2025" s="778"/>
      <c r="BG2025" s="778"/>
      <c r="BH2025" s="778"/>
      <c r="BI2025" s="778"/>
      <c r="BJ2025" s="778"/>
      <c r="BK2025" s="778"/>
      <c r="BL2025" s="778"/>
      <c r="BM2025" s="778"/>
      <c r="BN2025" s="778"/>
      <c r="BO2025" s="778"/>
      <c r="BP2025" s="778"/>
      <c r="BQ2025" s="778"/>
      <c r="BR2025" s="778"/>
      <c r="BS2025" s="778"/>
      <c r="BT2025" s="778"/>
      <c r="BU2025" s="778"/>
      <c r="BV2025" s="778"/>
      <c r="BW2025" s="778"/>
      <c r="BX2025" s="778"/>
      <c r="BY2025" s="778"/>
      <c r="BZ2025" s="778"/>
      <c r="CA2025" s="778"/>
      <c r="CB2025" s="778"/>
      <c r="CC2025" s="778"/>
      <c r="CD2025" s="778"/>
      <c r="CE2025" s="778"/>
      <c r="CF2025" s="778"/>
      <c r="CG2025" s="778"/>
      <c r="CH2025" s="778"/>
      <c r="CI2025" s="778"/>
      <c r="CJ2025" s="778"/>
      <c r="CK2025" s="778"/>
      <c r="CL2025" s="778"/>
      <c r="CM2025" s="778"/>
      <c r="CN2025" s="778"/>
      <c r="CO2025" s="778"/>
      <c r="CP2025" s="778"/>
      <c r="CQ2025" s="778"/>
      <c r="CR2025" s="778"/>
      <c r="CS2025" s="778"/>
      <c r="CT2025" s="778"/>
      <c r="CU2025" s="778"/>
      <c r="CV2025" s="778"/>
      <c r="CW2025" s="778"/>
      <c r="CX2025" s="778"/>
      <c r="CY2025" s="778"/>
      <c r="CZ2025" s="778"/>
      <c r="DA2025" s="778"/>
      <c r="DB2025" s="778"/>
      <c r="DC2025" s="778"/>
      <c r="DD2025" s="778"/>
      <c r="DE2025" s="778"/>
      <c r="DF2025" s="778"/>
      <c r="DG2025" s="778"/>
      <c r="DH2025" s="778"/>
      <c r="DI2025" s="778"/>
      <c r="DJ2025" s="778"/>
      <c r="DK2025" s="778"/>
      <c r="DL2025" s="778"/>
      <c r="DM2025" s="778"/>
      <c r="DN2025" s="778"/>
      <c r="DO2025" s="778"/>
      <c r="DP2025" s="778"/>
      <c r="DQ2025" s="778"/>
      <c r="DR2025" s="778"/>
      <c r="DS2025" s="778"/>
      <c r="DT2025" s="778"/>
      <c r="DU2025" s="778"/>
      <c r="DV2025" s="778"/>
      <c r="DW2025" s="778"/>
      <c r="DX2025" s="778"/>
      <c r="DY2025" s="778"/>
      <c r="DZ2025" s="778"/>
      <c r="EA2025" s="778"/>
      <c r="EB2025" s="778"/>
      <c r="EC2025" s="778"/>
      <c r="ED2025" s="778"/>
      <c r="EE2025" s="778"/>
      <c r="EF2025" s="778"/>
      <c r="EG2025" s="778"/>
      <c r="EH2025" s="778"/>
      <c r="EI2025" s="778"/>
      <c r="EJ2025" s="778"/>
      <c r="EK2025" s="778"/>
      <c r="EL2025" s="778"/>
      <c r="EM2025" s="778"/>
      <c r="EN2025" s="778"/>
      <c r="EO2025" s="778"/>
      <c r="EP2025" s="778"/>
      <c r="EQ2025" s="778"/>
      <c r="ER2025" s="778"/>
      <c r="ES2025" s="778"/>
      <c r="ET2025" s="778"/>
      <c r="EU2025" s="778"/>
      <c r="EV2025" s="778"/>
      <c r="EW2025" s="778"/>
      <c r="EX2025" s="778"/>
      <c r="EY2025" s="778"/>
      <c r="EZ2025" s="778"/>
      <c r="FA2025" s="778"/>
      <c r="FB2025" s="778"/>
      <c r="FC2025" s="778"/>
      <c r="FD2025" s="778"/>
      <c r="FE2025" s="778"/>
      <c r="FF2025" s="778"/>
      <c r="FG2025" s="778"/>
      <c r="FH2025" s="778"/>
      <c r="FI2025" s="778"/>
      <c r="FJ2025" s="778"/>
      <c r="FK2025" s="778"/>
      <c r="FL2025" s="778"/>
      <c r="FM2025" s="778"/>
      <c r="FN2025" s="778"/>
      <c r="FO2025" s="778"/>
      <c r="FP2025" s="778"/>
      <c r="FQ2025" s="778"/>
      <c r="FR2025" s="778"/>
      <c r="FS2025" s="778"/>
      <c r="FT2025" s="778"/>
      <c r="FU2025" s="778"/>
      <c r="FV2025" s="778"/>
      <c r="FW2025" s="778"/>
      <c r="FX2025" s="778"/>
      <c r="FY2025" s="778"/>
      <c r="FZ2025" s="778"/>
      <c r="GA2025" s="778"/>
      <c r="GB2025" s="778"/>
      <c r="GC2025" s="778"/>
      <c r="GD2025" s="778"/>
      <c r="GE2025" s="778"/>
      <c r="GF2025" s="778"/>
      <c r="GG2025" s="778"/>
      <c r="GH2025" s="778"/>
      <c r="GI2025" s="778"/>
      <c r="GJ2025" s="778"/>
      <c r="GK2025" s="778"/>
      <c r="GL2025" s="778"/>
      <c r="GM2025" s="778"/>
      <c r="GN2025" s="778"/>
      <c r="GO2025" s="778"/>
      <c r="GP2025" s="778"/>
      <c r="GQ2025" s="778"/>
      <c r="GR2025" s="778"/>
      <c r="GS2025" s="778"/>
      <c r="GT2025" s="778"/>
      <c r="GU2025" s="778"/>
      <c r="GV2025" s="778"/>
      <c r="GW2025" s="778"/>
      <c r="GX2025" s="778"/>
      <c r="GY2025" s="778"/>
      <c r="GZ2025" s="778"/>
      <c r="HA2025" s="778"/>
      <c r="HB2025" s="778"/>
      <c r="HC2025" s="778"/>
      <c r="HD2025" s="778"/>
      <c r="HE2025" s="778"/>
      <c r="HF2025" s="778"/>
      <c r="HG2025" s="778"/>
      <c r="HH2025" s="778"/>
    </row>
    <row r="2026" spans="1:216" s="782" customFormat="1">
      <c r="A2026" s="779"/>
      <c r="B2026" s="780"/>
      <c r="C2026" s="780"/>
      <c r="D2026" s="780"/>
      <c r="E2026" s="780"/>
      <c r="F2026" s="780"/>
      <c r="G2026" s="780"/>
      <c r="H2026" s="780"/>
      <c r="I2026" s="780"/>
      <c r="J2026" s="780"/>
      <c r="K2026" s="780"/>
      <c r="L2026" s="780"/>
      <c r="M2026" s="780"/>
      <c r="N2026" s="780"/>
      <c r="O2026" s="780"/>
      <c r="P2026" s="780"/>
      <c r="Q2026" s="781"/>
      <c r="R2026" s="778"/>
      <c r="S2026" s="778"/>
      <c r="T2026" s="778"/>
      <c r="U2026" s="778"/>
      <c r="V2026" s="778"/>
      <c r="W2026" s="778"/>
      <c r="X2026" s="778"/>
      <c r="Y2026" s="778"/>
      <c r="Z2026" s="778"/>
      <c r="AA2026" s="778"/>
      <c r="AB2026" s="778"/>
      <c r="AC2026" s="778"/>
      <c r="AD2026" s="778"/>
      <c r="AE2026" s="778"/>
      <c r="AF2026" s="778"/>
      <c r="AG2026" s="778"/>
      <c r="AH2026" s="778"/>
      <c r="AI2026" s="778"/>
      <c r="AJ2026" s="778"/>
      <c r="AK2026" s="778"/>
      <c r="AL2026" s="778"/>
      <c r="AM2026" s="778"/>
      <c r="AN2026" s="778"/>
      <c r="AO2026" s="778"/>
      <c r="AP2026" s="778"/>
      <c r="AQ2026" s="778"/>
      <c r="AR2026" s="778"/>
      <c r="AS2026" s="778"/>
      <c r="AT2026" s="778"/>
      <c r="AU2026" s="778"/>
      <c r="AV2026" s="778"/>
      <c r="AW2026" s="778"/>
      <c r="AX2026" s="778"/>
      <c r="AY2026" s="778"/>
      <c r="AZ2026" s="778"/>
      <c r="BA2026" s="778"/>
      <c r="BB2026" s="778"/>
      <c r="BC2026" s="778"/>
      <c r="BD2026" s="778"/>
      <c r="BE2026" s="778"/>
      <c r="BF2026" s="778"/>
      <c r="BG2026" s="778"/>
      <c r="BH2026" s="778"/>
      <c r="BI2026" s="778"/>
      <c r="BJ2026" s="778"/>
      <c r="BK2026" s="778"/>
      <c r="BL2026" s="778"/>
      <c r="BM2026" s="778"/>
      <c r="BN2026" s="778"/>
      <c r="BO2026" s="778"/>
      <c r="BP2026" s="778"/>
      <c r="BQ2026" s="778"/>
      <c r="BR2026" s="778"/>
      <c r="BS2026" s="778"/>
      <c r="BT2026" s="778"/>
      <c r="BU2026" s="778"/>
      <c r="BV2026" s="778"/>
      <c r="BW2026" s="778"/>
      <c r="BX2026" s="778"/>
      <c r="BY2026" s="778"/>
      <c r="BZ2026" s="778"/>
      <c r="CA2026" s="778"/>
      <c r="CB2026" s="778"/>
      <c r="CC2026" s="778"/>
      <c r="CD2026" s="778"/>
      <c r="CE2026" s="778"/>
      <c r="CF2026" s="778"/>
      <c r="CG2026" s="778"/>
      <c r="CH2026" s="778"/>
      <c r="CI2026" s="778"/>
      <c r="CJ2026" s="778"/>
      <c r="CK2026" s="778"/>
      <c r="CL2026" s="778"/>
      <c r="CM2026" s="778"/>
      <c r="CN2026" s="778"/>
      <c r="CO2026" s="778"/>
      <c r="CP2026" s="778"/>
      <c r="CQ2026" s="778"/>
      <c r="CR2026" s="778"/>
      <c r="CS2026" s="778"/>
      <c r="CT2026" s="778"/>
      <c r="CU2026" s="778"/>
      <c r="CV2026" s="778"/>
      <c r="CW2026" s="778"/>
      <c r="CX2026" s="778"/>
      <c r="CY2026" s="778"/>
      <c r="CZ2026" s="778"/>
      <c r="DA2026" s="778"/>
      <c r="DB2026" s="778"/>
      <c r="DC2026" s="778"/>
      <c r="DD2026" s="778"/>
      <c r="DE2026" s="778"/>
      <c r="DF2026" s="778"/>
      <c r="DG2026" s="778"/>
      <c r="DH2026" s="778"/>
      <c r="DI2026" s="778"/>
      <c r="DJ2026" s="778"/>
      <c r="DK2026" s="778"/>
      <c r="DL2026" s="778"/>
      <c r="DM2026" s="778"/>
      <c r="DN2026" s="778"/>
      <c r="DO2026" s="778"/>
      <c r="DP2026" s="778"/>
      <c r="DQ2026" s="778"/>
      <c r="DR2026" s="778"/>
      <c r="DS2026" s="778"/>
      <c r="DT2026" s="778"/>
      <c r="DU2026" s="778"/>
      <c r="DV2026" s="778"/>
      <c r="DW2026" s="778"/>
      <c r="DX2026" s="778"/>
      <c r="DY2026" s="778"/>
      <c r="DZ2026" s="778"/>
      <c r="EA2026" s="778"/>
      <c r="EB2026" s="778"/>
      <c r="EC2026" s="778"/>
      <c r="ED2026" s="778"/>
      <c r="EE2026" s="778"/>
      <c r="EF2026" s="778"/>
      <c r="EG2026" s="778"/>
      <c r="EH2026" s="778"/>
      <c r="EI2026" s="778"/>
      <c r="EJ2026" s="778"/>
      <c r="EK2026" s="778"/>
      <c r="EL2026" s="778"/>
      <c r="EM2026" s="778"/>
      <c r="EN2026" s="778"/>
      <c r="EO2026" s="778"/>
      <c r="EP2026" s="778"/>
      <c r="EQ2026" s="778"/>
      <c r="ER2026" s="778"/>
      <c r="ES2026" s="778"/>
      <c r="ET2026" s="778"/>
      <c r="EU2026" s="778"/>
      <c r="EV2026" s="778"/>
      <c r="EW2026" s="778"/>
      <c r="EX2026" s="778"/>
      <c r="EY2026" s="778"/>
      <c r="EZ2026" s="778"/>
      <c r="FA2026" s="778"/>
      <c r="FB2026" s="778"/>
      <c r="FC2026" s="778"/>
      <c r="FD2026" s="778"/>
      <c r="FE2026" s="778"/>
      <c r="FF2026" s="778"/>
      <c r="FG2026" s="778"/>
      <c r="FH2026" s="778"/>
      <c r="FI2026" s="778"/>
      <c r="FJ2026" s="778"/>
      <c r="FK2026" s="778"/>
      <c r="FL2026" s="778"/>
      <c r="FM2026" s="778"/>
      <c r="FN2026" s="778"/>
      <c r="FO2026" s="778"/>
      <c r="FP2026" s="778"/>
      <c r="FQ2026" s="778"/>
      <c r="FR2026" s="778"/>
      <c r="FS2026" s="778"/>
      <c r="FT2026" s="778"/>
      <c r="FU2026" s="778"/>
      <c r="FV2026" s="778"/>
      <c r="FW2026" s="778"/>
      <c r="FX2026" s="778"/>
      <c r="FY2026" s="778"/>
      <c r="FZ2026" s="778"/>
      <c r="GA2026" s="778"/>
      <c r="GB2026" s="778"/>
      <c r="GC2026" s="778"/>
      <c r="GD2026" s="778"/>
      <c r="GE2026" s="778"/>
      <c r="GF2026" s="778"/>
      <c r="GG2026" s="778"/>
      <c r="GH2026" s="778"/>
      <c r="GI2026" s="778"/>
      <c r="GJ2026" s="778"/>
      <c r="GK2026" s="778"/>
      <c r="GL2026" s="778"/>
      <c r="GM2026" s="778"/>
      <c r="GN2026" s="778"/>
      <c r="GO2026" s="778"/>
      <c r="GP2026" s="778"/>
      <c r="GQ2026" s="778"/>
      <c r="GR2026" s="778"/>
      <c r="GS2026" s="778"/>
      <c r="GT2026" s="778"/>
      <c r="GU2026" s="778"/>
      <c r="GV2026" s="778"/>
      <c r="GW2026" s="778"/>
      <c r="GX2026" s="778"/>
      <c r="GY2026" s="778"/>
      <c r="GZ2026" s="778"/>
      <c r="HA2026" s="778"/>
      <c r="HB2026" s="778"/>
      <c r="HC2026" s="778"/>
      <c r="HD2026" s="778"/>
      <c r="HE2026" s="778"/>
      <c r="HF2026" s="778"/>
      <c r="HG2026" s="778"/>
      <c r="HH2026" s="778"/>
    </row>
    <row r="2027" spans="1:216" s="782" customFormat="1">
      <c r="A2027" s="779"/>
      <c r="B2027" s="780"/>
      <c r="C2027" s="780"/>
      <c r="D2027" s="780"/>
      <c r="E2027" s="780"/>
      <c r="F2027" s="780"/>
      <c r="G2027" s="780"/>
      <c r="H2027" s="780"/>
      <c r="I2027" s="780"/>
      <c r="J2027" s="780"/>
      <c r="K2027" s="780"/>
      <c r="L2027" s="780"/>
      <c r="M2027" s="780"/>
      <c r="N2027" s="780"/>
      <c r="O2027" s="780"/>
      <c r="P2027" s="780"/>
      <c r="Q2027" s="781"/>
      <c r="R2027" s="778"/>
      <c r="S2027" s="778"/>
      <c r="T2027" s="778"/>
      <c r="U2027" s="778"/>
      <c r="V2027" s="778"/>
      <c r="W2027" s="778"/>
      <c r="X2027" s="778"/>
      <c r="Y2027" s="778"/>
      <c r="Z2027" s="778"/>
      <c r="AA2027" s="778"/>
      <c r="AB2027" s="778"/>
      <c r="AC2027" s="778"/>
      <c r="AD2027" s="778"/>
      <c r="AE2027" s="778"/>
      <c r="AF2027" s="778"/>
      <c r="AG2027" s="778"/>
      <c r="AH2027" s="778"/>
      <c r="AI2027" s="778"/>
      <c r="AJ2027" s="778"/>
      <c r="AK2027" s="778"/>
      <c r="AL2027" s="778"/>
      <c r="AM2027" s="778"/>
      <c r="AN2027" s="778"/>
      <c r="AO2027" s="778"/>
      <c r="AP2027" s="778"/>
      <c r="AQ2027" s="778"/>
      <c r="AR2027" s="778"/>
      <c r="AS2027" s="778"/>
      <c r="AT2027" s="778"/>
      <c r="AU2027" s="778"/>
      <c r="AV2027" s="778"/>
      <c r="AW2027" s="778"/>
      <c r="AX2027" s="778"/>
      <c r="AY2027" s="778"/>
      <c r="AZ2027" s="778"/>
      <c r="BA2027" s="778"/>
      <c r="BB2027" s="778"/>
      <c r="BC2027" s="778"/>
      <c r="BD2027" s="778"/>
      <c r="BE2027" s="778"/>
      <c r="BF2027" s="778"/>
      <c r="BG2027" s="778"/>
      <c r="BH2027" s="778"/>
      <c r="BI2027" s="778"/>
      <c r="BJ2027" s="778"/>
      <c r="BK2027" s="778"/>
      <c r="BL2027" s="778"/>
      <c r="BM2027" s="778"/>
      <c r="BN2027" s="778"/>
      <c r="BO2027" s="778"/>
      <c r="BP2027" s="778"/>
      <c r="BQ2027" s="778"/>
      <c r="BR2027" s="778"/>
      <c r="BS2027" s="778"/>
      <c r="BT2027" s="778"/>
      <c r="BU2027" s="778"/>
      <c r="BV2027" s="778"/>
      <c r="BW2027" s="778"/>
      <c r="BX2027" s="778"/>
      <c r="BY2027" s="778"/>
      <c r="BZ2027" s="778"/>
      <c r="CA2027" s="778"/>
      <c r="CB2027" s="778"/>
      <c r="CC2027" s="778"/>
      <c r="CD2027" s="778"/>
      <c r="CE2027" s="778"/>
      <c r="CF2027" s="778"/>
      <c r="CG2027" s="778"/>
      <c r="CH2027" s="778"/>
      <c r="CI2027" s="778"/>
      <c r="CJ2027" s="778"/>
      <c r="CK2027" s="778"/>
      <c r="CL2027" s="778"/>
      <c r="CM2027" s="778"/>
      <c r="CN2027" s="778"/>
      <c r="CO2027" s="778"/>
      <c r="CP2027" s="778"/>
      <c r="CQ2027" s="778"/>
      <c r="CR2027" s="778"/>
      <c r="CS2027" s="778"/>
      <c r="CT2027" s="778"/>
      <c r="CU2027" s="778"/>
      <c r="CV2027" s="778"/>
      <c r="CW2027" s="778"/>
      <c r="CX2027" s="778"/>
      <c r="CY2027" s="778"/>
      <c r="CZ2027" s="778"/>
      <c r="DA2027" s="778"/>
      <c r="DB2027" s="778"/>
      <c r="DC2027" s="778"/>
      <c r="DD2027" s="778"/>
      <c r="DE2027" s="778"/>
      <c r="DF2027" s="778"/>
      <c r="DG2027" s="778"/>
      <c r="DH2027" s="778"/>
      <c r="DI2027" s="778"/>
      <c r="DJ2027" s="778"/>
      <c r="DK2027" s="778"/>
      <c r="DL2027" s="778"/>
      <c r="DM2027" s="778"/>
      <c r="DN2027" s="778"/>
      <c r="DO2027" s="778"/>
      <c r="DP2027" s="778"/>
      <c r="DQ2027" s="778"/>
      <c r="DR2027" s="778"/>
      <c r="DS2027" s="778"/>
      <c r="DT2027" s="778"/>
      <c r="DU2027" s="778"/>
      <c r="DV2027" s="778"/>
      <c r="DW2027" s="778"/>
      <c r="DX2027" s="778"/>
      <c r="DY2027" s="778"/>
      <c r="DZ2027" s="778"/>
      <c r="EA2027" s="778"/>
      <c r="EB2027" s="778"/>
      <c r="EC2027" s="778"/>
      <c r="ED2027" s="778"/>
      <c r="EE2027" s="778"/>
      <c r="EF2027" s="778"/>
      <c r="EG2027" s="778"/>
      <c r="EH2027" s="778"/>
      <c r="EI2027" s="778"/>
      <c r="EJ2027" s="778"/>
      <c r="EK2027" s="778"/>
      <c r="EL2027" s="778"/>
      <c r="EM2027" s="778"/>
      <c r="EN2027" s="778"/>
      <c r="EO2027" s="778"/>
      <c r="EP2027" s="778"/>
      <c r="EQ2027" s="778"/>
      <c r="ER2027" s="778"/>
      <c r="ES2027" s="778"/>
      <c r="ET2027" s="778"/>
      <c r="EU2027" s="778"/>
      <c r="EV2027" s="778"/>
      <c r="EW2027" s="778"/>
      <c r="EX2027" s="778"/>
      <c r="EY2027" s="778"/>
      <c r="EZ2027" s="778"/>
      <c r="FA2027" s="778"/>
      <c r="FB2027" s="778"/>
      <c r="FC2027" s="778"/>
      <c r="FD2027" s="778"/>
      <c r="FE2027" s="778"/>
      <c r="FF2027" s="778"/>
      <c r="FG2027" s="778"/>
      <c r="FH2027" s="778"/>
      <c r="FI2027" s="778"/>
      <c r="FJ2027" s="778"/>
      <c r="FK2027" s="778"/>
      <c r="FL2027" s="778"/>
      <c r="FM2027" s="778"/>
      <c r="FN2027" s="778"/>
      <c r="FO2027" s="778"/>
      <c r="FP2027" s="778"/>
      <c r="FQ2027" s="778"/>
      <c r="FR2027" s="778"/>
      <c r="FS2027" s="778"/>
      <c r="FT2027" s="778"/>
      <c r="FU2027" s="778"/>
      <c r="FV2027" s="778"/>
      <c r="FW2027" s="778"/>
      <c r="FX2027" s="778"/>
      <c r="FY2027" s="778"/>
      <c r="FZ2027" s="778"/>
      <c r="GA2027" s="778"/>
      <c r="GB2027" s="778"/>
      <c r="GC2027" s="778"/>
      <c r="GD2027" s="778"/>
      <c r="GE2027" s="778"/>
      <c r="GF2027" s="778"/>
      <c r="GG2027" s="778"/>
      <c r="GH2027" s="778"/>
      <c r="GI2027" s="778"/>
      <c r="GJ2027" s="778"/>
      <c r="GK2027" s="778"/>
      <c r="GL2027" s="778"/>
      <c r="GM2027" s="778"/>
      <c r="GN2027" s="778"/>
      <c r="GO2027" s="778"/>
      <c r="GP2027" s="778"/>
      <c r="GQ2027" s="778"/>
      <c r="GR2027" s="778"/>
      <c r="GS2027" s="778"/>
      <c r="GT2027" s="778"/>
      <c r="GU2027" s="778"/>
      <c r="GV2027" s="778"/>
      <c r="GW2027" s="778"/>
      <c r="GX2027" s="778"/>
      <c r="GY2027" s="778"/>
      <c r="GZ2027" s="778"/>
      <c r="HA2027" s="778"/>
      <c r="HB2027" s="778"/>
      <c r="HC2027" s="778"/>
      <c r="HD2027" s="778"/>
      <c r="HE2027" s="778"/>
      <c r="HF2027" s="778"/>
      <c r="HG2027" s="778"/>
      <c r="HH2027" s="778"/>
    </row>
    <row r="2028" spans="1:216" s="782" customFormat="1">
      <c r="A2028" s="779"/>
      <c r="B2028" s="780"/>
      <c r="C2028" s="780"/>
      <c r="D2028" s="780"/>
      <c r="E2028" s="780"/>
      <c r="F2028" s="780"/>
      <c r="G2028" s="780"/>
      <c r="H2028" s="780"/>
      <c r="I2028" s="780"/>
      <c r="J2028" s="780"/>
      <c r="K2028" s="780"/>
      <c r="L2028" s="780"/>
      <c r="M2028" s="780"/>
      <c r="N2028" s="780"/>
      <c r="O2028" s="780"/>
      <c r="P2028" s="780"/>
      <c r="Q2028" s="781"/>
      <c r="R2028" s="778"/>
      <c r="S2028" s="778"/>
      <c r="T2028" s="778"/>
      <c r="U2028" s="778"/>
      <c r="V2028" s="778"/>
      <c r="W2028" s="778"/>
      <c r="X2028" s="778"/>
      <c r="Y2028" s="778"/>
      <c r="Z2028" s="778"/>
      <c r="AA2028" s="778"/>
      <c r="AB2028" s="778"/>
      <c r="AC2028" s="778"/>
      <c r="AD2028" s="778"/>
      <c r="AE2028" s="778"/>
      <c r="AF2028" s="778"/>
      <c r="AG2028" s="778"/>
      <c r="AH2028" s="778"/>
      <c r="AI2028" s="778"/>
      <c r="AJ2028" s="778"/>
      <c r="AK2028" s="778"/>
      <c r="AL2028" s="778"/>
      <c r="AM2028" s="778"/>
      <c r="AN2028" s="778"/>
      <c r="AO2028" s="778"/>
      <c r="AP2028" s="778"/>
      <c r="AQ2028" s="778"/>
      <c r="AR2028" s="778"/>
      <c r="AS2028" s="778"/>
      <c r="AT2028" s="778"/>
      <c r="AU2028" s="778"/>
      <c r="AV2028" s="778"/>
      <c r="AW2028" s="778"/>
      <c r="AX2028" s="778"/>
      <c r="AY2028" s="778"/>
      <c r="AZ2028" s="778"/>
      <c r="BA2028" s="778"/>
      <c r="BB2028" s="778"/>
      <c r="BC2028" s="778"/>
      <c r="BD2028" s="778"/>
      <c r="BE2028" s="778"/>
      <c r="BF2028" s="778"/>
      <c r="BG2028" s="778"/>
      <c r="BH2028" s="778"/>
      <c r="BI2028" s="778"/>
      <c r="BJ2028" s="778"/>
      <c r="BK2028" s="778"/>
      <c r="BL2028" s="778"/>
      <c r="BM2028" s="778"/>
      <c r="BN2028" s="778"/>
      <c r="BO2028" s="778"/>
      <c r="BP2028" s="778"/>
      <c r="BQ2028" s="778"/>
      <c r="BR2028" s="778"/>
      <c r="BS2028" s="778"/>
      <c r="BT2028" s="778"/>
      <c r="BU2028" s="778"/>
      <c r="BV2028" s="778"/>
      <c r="BW2028" s="778"/>
      <c r="BX2028" s="778"/>
      <c r="BY2028" s="778"/>
      <c r="BZ2028" s="778"/>
      <c r="CA2028" s="778"/>
      <c r="CB2028" s="778"/>
      <c r="CC2028" s="778"/>
      <c r="CD2028" s="778"/>
      <c r="CE2028" s="778"/>
      <c r="CF2028" s="778"/>
      <c r="CG2028" s="778"/>
      <c r="CH2028" s="778"/>
      <c r="CI2028" s="778"/>
      <c r="CJ2028" s="778"/>
      <c r="CK2028" s="778"/>
      <c r="CL2028" s="778"/>
      <c r="CM2028" s="778"/>
      <c r="CN2028" s="778"/>
      <c r="CO2028" s="778"/>
      <c r="CP2028" s="778"/>
      <c r="CQ2028" s="778"/>
      <c r="CR2028" s="778"/>
      <c r="CS2028" s="778"/>
      <c r="CT2028" s="778"/>
      <c r="CU2028" s="778"/>
      <c r="CV2028" s="778"/>
      <c r="CW2028" s="778"/>
      <c r="CX2028" s="778"/>
      <c r="CY2028" s="778"/>
      <c r="CZ2028" s="778"/>
      <c r="DA2028" s="778"/>
      <c r="DB2028" s="778"/>
      <c r="DC2028" s="778"/>
      <c r="DD2028" s="778"/>
      <c r="DE2028" s="778"/>
      <c r="DF2028" s="778"/>
      <c r="DG2028" s="778"/>
      <c r="DH2028" s="778"/>
      <c r="DI2028" s="778"/>
      <c r="DJ2028" s="778"/>
      <c r="DK2028" s="778"/>
      <c r="DL2028" s="778"/>
      <c r="DM2028" s="778"/>
      <c r="DN2028" s="778"/>
      <c r="DO2028" s="778"/>
      <c r="DP2028" s="778"/>
      <c r="DQ2028" s="778"/>
      <c r="DR2028" s="778"/>
      <c r="DS2028" s="778"/>
      <c r="DT2028" s="778"/>
      <c r="DU2028" s="778"/>
      <c r="DV2028" s="778"/>
      <c r="DW2028" s="778"/>
      <c r="DX2028" s="778"/>
      <c r="DY2028" s="778"/>
      <c r="DZ2028" s="778"/>
      <c r="EA2028" s="778"/>
      <c r="EB2028" s="778"/>
      <c r="EC2028" s="778"/>
      <c r="ED2028" s="778"/>
      <c r="EE2028" s="778"/>
      <c r="EF2028" s="778"/>
      <c r="EG2028" s="778"/>
      <c r="EH2028" s="778"/>
      <c r="EI2028" s="778"/>
      <c r="EJ2028" s="778"/>
      <c r="EK2028" s="778"/>
      <c r="EL2028" s="778"/>
      <c r="EM2028" s="778"/>
      <c r="EN2028" s="778"/>
      <c r="EO2028" s="778"/>
      <c r="EP2028" s="778"/>
      <c r="EQ2028" s="778"/>
      <c r="ER2028" s="778"/>
      <c r="ES2028" s="778"/>
      <c r="ET2028" s="778"/>
      <c r="EU2028" s="778"/>
      <c r="EV2028" s="778"/>
      <c r="EW2028" s="778"/>
      <c r="EX2028" s="778"/>
      <c r="EY2028" s="778"/>
      <c r="EZ2028" s="778"/>
      <c r="FA2028" s="778"/>
      <c r="FB2028" s="778"/>
      <c r="FC2028" s="778"/>
      <c r="FD2028" s="778"/>
      <c r="FE2028" s="778"/>
      <c r="FF2028" s="778"/>
      <c r="FG2028" s="778"/>
      <c r="FH2028" s="778"/>
      <c r="FI2028" s="778"/>
      <c r="FJ2028" s="778"/>
      <c r="FK2028" s="778"/>
      <c r="FL2028" s="778"/>
      <c r="FM2028" s="778"/>
      <c r="FN2028" s="778"/>
      <c r="FO2028" s="778"/>
      <c r="FP2028" s="778"/>
      <c r="FQ2028" s="778"/>
      <c r="FR2028" s="778"/>
      <c r="FS2028" s="778"/>
      <c r="FT2028" s="778"/>
      <c r="FU2028" s="778"/>
      <c r="FV2028" s="778"/>
      <c r="FW2028" s="778"/>
      <c r="FX2028" s="778"/>
      <c r="FY2028" s="778"/>
      <c r="FZ2028" s="778"/>
      <c r="GA2028" s="778"/>
      <c r="GB2028" s="778"/>
      <c r="GC2028" s="778"/>
      <c r="GD2028" s="778"/>
      <c r="GE2028" s="778"/>
      <c r="GF2028" s="778"/>
      <c r="GG2028" s="778"/>
      <c r="GH2028" s="778"/>
      <c r="GI2028" s="778"/>
      <c r="GJ2028" s="778"/>
      <c r="GK2028" s="778"/>
      <c r="GL2028" s="778"/>
      <c r="GM2028" s="778"/>
      <c r="GN2028" s="778"/>
      <c r="GO2028" s="778"/>
      <c r="GP2028" s="778"/>
      <c r="GQ2028" s="778"/>
      <c r="GR2028" s="778"/>
      <c r="GS2028" s="778"/>
      <c r="GT2028" s="778"/>
      <c r="GU2028" s="778"/>
      <c r="GV2028" s="778"/>
      <c r="GW2028" s="778"/>
      <c r="GX2028" s="778"/>
      <c r="GY2028" s="778"/>
      <c r="GZ2028" s="778"/>
      <c r="HA2028" s="778"/>
      <c r="HB2028" s="778"/>
      <c r="HC2028" s="778"/>
      <c r="HD2028" s="778"/>
      <c r="HE2028" s="778"/>
      <c r="HF2028" s="778"/>
      <c r="HG2028" s="778"/>
      <c r="HH2028" s="778"/>
    </row>
    <row r="2029" spans="1:216" s="782" customFormat="1">
      <c r="A2029" s="779"/>
      <c r="B2029" s="780"/>
      <c r="C2029" s="780"/>
      <c r="D2029" s="780"/>
      <c r="E2029" s="780"/>
      <c r="F2029" s="780"/>
      <c r="G2029" s="780"/>
      <c r="H2029" s="780"/>
      <c r="I2029" s="780"/>
      <c r="J2029" s="780"/>
      <c r="K2029" s="780"/>
      <c r="L2029" s="780"/>
      <c r="M2029" s="780"/>
      <c r="N2029" s="780"/>
      <c r="O2029" s="780"/>
      <c r="P2029" s="780"/>
      <c r="Q2029" s="781"/>
      <c r="R2029" s="778"/>
      <c r="S2029" s="778"/>
      <c r="T2029" s="778"/>
      <c r="U2029" s="778"/>
      <c r="V2029" s="778"/>
      <c r="W2029" s="778"/>
      <c r="X2029" s="778"/>
      <c r="Y2029" s="778"/>
      <c r="Z2029" s="778"/>
      <c r="AA2029" s="778"/>
      <c r="AB2029" s="778"/>
      <c r="AC2029" s="778"/>
      <c r="AD2029" s="778"/>
      <c r="AE2029" s="778"/>
      <c r="AF2029" s="778"/>
      <c r="AG2029" s="778"/>
      <c r="AH2029" s="778"/>
      <c r="AI2029" s="778"/>
      <c r="AJ2029" s="778"/>
      <c r="AK2029" s="778"/>
      <c r="AL2029" s="778"/>
      <c r="AM2029" s="778"/>
      <c r="AN2029" s="778"/>
      <c r="AO2029" s="778"/>
      <c r="AP2029" s="778"/>
      <c r="AQ2029" s="778"/>
      <c r="AR2029" s="778"/>
      <c r="AS2029" s="778"/>
      <c r="AT2029" s="778"/>
      <c r="AU2029" s="778"/>
      <c r="AV2029" s="778"/>
      <c r="AW2029" s="778"/>
      <c r="AX2029" s="778"/>
      <c r="AY2029" s="778"/>
      <c r="AZ2029" s="778"/>
      <c r="BA2029" s="778"/>
      <c r="BB2029" s="778"/>
      <c r="BC2029" s="778"/>
      <c r="BD2029" s="778"/>
      <c r="BE2029" s="778"/>
      <c r="BF2029" s="778"/>
      <c r="BG2029" s="778"/>
      <c r="BH2029" s="778"/>
      <c r="BI2029" s="778"/>
      <c r="BJ2029" s="778"/>
      <c r="BK2029" s="778"/>
      <c r="BL2029" s="778"/>
      <c r="BM2029" s="778"/>
      <c r="BN2029" s="778"/>
      <c r="BO2029" s="778"/>
      <c r="BP2029" s="778"/>
      <c r="BQ2029" s="778"/>
      <c r="BR2029" s="778"/>
      <c r="BS2029" s="778"/>
      <c r="BT2029" s="778"/>
      <c r="BU2029" s="778"/>
      <c r="BV2029" s="778"/>
      <c r="BW2029" s="778"/>
      <c r="BX2029" s="778"/>
      <c r="BY2029" s="778"/>
      <c r="BZ2029" s="778"/>
      <c r="CA2029" s="778"/>
      <c r="CB2029" s="778"/>
      <c r="CC2029" s="778"/>
      <c r="CD2029" s="778"/>
      <c r="CE2029" s="778"/>
      <c r="CF2029" s="778"/>
      <c r="CG2029" s="778"/>
      <c r="CH2029" s="778"/>
      <c r="CI2029" s="778"/>
      <c r="CJ2029" s="778"/>
      <c r="CK2029" s="778"/>
      <c r="CL2029" s="778"/>
      <c r="CM2029" s="778"/>
      <c r="CN2029" s="778"/>
      <c r="CO2029" s="778"/>
      <c r="CP2029" s="778"/>
      <c r="CQ2029" s="778"/>
      <c r="CR2029" s="778"/>
      <c r="CS2029" s="778"/>
      <c r="CT2029" s="778"/>
      <c r="CU2029" s="778"/>
      <c r="CV2029" s="778"/>
      <c r="CW2029" s="778"/>
      <c r="CX2029" s="778"/>
      <c r="CY2029" s="778"/>
      <c r="CZ2029" s="778"/>
      <c r="DA2029" s="778"/>
      <c r="DB2029" s="778"/>
      <c r="DC2029" s="778"/>
      <c r="DD2029" s="778"/>
      <c r="DE2029" s="778"/>
      <c r="DF2029" s="778"/>
      <c r="DG2029" s="778"/>
      <c r="DH2029" s="778"/>
      <c r="DI2029" s="778"/>
      <c r="DJ2029" s="778"/>
      <c r="DK2029" s="778"/>
      <c r="DL2029" s="778"/>
      <c r="DM2029" s="778"/>
      <c r="DN2029" s="778"/>
      <c r="DO2029" s="778"/>
      <c r="DP2029" s="778"/>
      <c r="DQ2029" s="778"/>
      <c r="DR2029" s="778"/>
      <c r="DS2029" s="778"/>
      <c r="DT2029" s="778"/>
      <c r="DU2029" s="778"/>
      <c r="DV2029" s="778"/>
      <c r="DW2029" s="778"/>
      <c r="DX2029" s="778"/>
      <c r="DY2029" s="778"/>
      <c r="DZ2029" s="778"/>
      <c r="EA2029" s="778"/>
      <c r="EB2029" s="778"/>
      <c r="EC2029" s="778"/>
      <c r="ED2029" s="778"/>
      <c r="EE2029" s="778"/>
      <c r="EF2029" s="778"/>
      <c r="EG2029" s="778"/>
      <c r="EH2029" s="778"/>
      <c r="EI2029" s="778"/>
      <c r="EJ2029" s="778"/>
      <c r="EK2029" s="778"/>
      <c r="EL2029" s="778"/>
      <c r="EM2029" s="778"/>
      <c r="EN2029" s="778"/>
      <c r="EO2029" s="778"/>
      <c r="EP2029" s="778"/>
      <c r="EQ2029" s="778"/>
      <c r="ER2029" s="778"/>
      <c r="ES2029" s="778"/>
      <c r="ET2029" s="778"/>
      <c r="EU2029" s="778"/>
      <c r="EV2029" s="778"/>
      <c r="EW2029" s="778"/>
      <c r="EX2029" s="778"/>
      <c r="EY2029" s="778"/>
      <c r="EZ2029" s="778"/>
      <c r="FA2029" s="778"/>
      <c r="FB2029" s="778"/>
      <c r="FC2029" s="778"/>
      <c r="FD2029" s="778"/>
      <c r="FE2029" s="778"/>
      <c r="FF2029" s="778"/>
      <c r="FG2029" s="778"/>
      <c r="FH2029" s="778"/>
      <c r="FI2029" s="778"/>
      <c r="FJ2029" s="778"/>
      <c r="FK2029" s="778"/>
      <c r="FL2029" s="778"/>
      <c r="FM2029" s="778"/>
      <c r="FN2029" s="778"/>
      <c r="FO2029" s="778"/>
      <c r="FP2029" s="778"/>
      <c r="FQ2029" s="778"/>
      <c r="FR2029" s="778"/>
      <c r="FS2029" s="778"/>
      <c r="FT2029" s="778"/>
      <c r="FU2029" s="778"/>
      <c r="FV2029" s="778"/>
      <c r="FW2029" s="778"/>
      <c r="FX2029" s="778"/>
      <c r="FY2029" s="778"/>
      <c r="FZ2029" s="778"/>
      <c r="GA2029" s="778"/>
      <c r="GB2029" s="778"/>
      <c r="GC2029" s="778"/>
      <c r="GD2029" s="778"/>
      <c r="GE2029" s="778"/>
      <c r="GF2029" s="778"/>
      <c r="GG2029" s="778"/>
      <c r="GH2029" s="778"/>
      <c r="GI2029" s="778"/>
      <c r="GJ2029" s="778"/>
      <c r="GK2029" s="778"/>
      <c r="GL2029" s="778"/>
      <c r="GM2029" s="778"/>
      <c r="GN2029" s="778"/>
      <c r="GO2029" s="778"/>
      <c r="GP2029" s="778"/>
      <c r="GQ2029" s="778"/>
      <c r="GR2029" s="778"/>
      <c r="GS2029" s="778"/>
      <c r="GT2029" s="778"/>
      <c r="GU2029" s="778"/>
      <c r="GV2029" s="778"/>
      <c r="GW2029" s="778"/>
      <c r="GX2029" s="778"/>
      <c r="GY2029" s="778"/>
      <c r="GZ2029" s="778"/>
      <c r="HA2029" s="778"/>
      <c r="HB2029" s="778"/>
      <c r="HC2029" s="778"/>
      <c r="HD2029" s="778"/>
      <c r="HE2029" s="778"/>
      <c r="HF2029" s="778"/>
      <c r="HG2029" s="778"/>
      <c r="HH2029" s="778"/>
    </row>
    <row r="2030" spans="1:216" s="782" customFormat="1">
      <c r="A2030" s="779"/>
      <c r="B2030" s="780"/>
      <c r="C2030" s="780"/>
      <c r="D2030" s="780"/>
      <c r="E2030" s="780"/>
      <c r="F2030" s="780"/>
      <c r="G2030" s="780"/>
      <c r="H2030" s="780"/>
      <c r="I2030" s="780"/>
      <c r="J2030" s="780"/>
      <c r="K2030" s="780"/>
      <c r="L2030" s="780"/>
      <c r="M2030" s="780"/>
      <c r="N2030" s="780"/>
      <c r="O2030" s="780"/>
      <c r="P2030" s="780"/>
      <c r="Q2030" s="781"/>
      <c r="R2030" s="778"/>
      <c r="S2030" s="778"/>
      <c r="T2030" s="778"/>
      <c r="U2030" s="778"/>
      <c r="V2030" s="778"/>
      <c r="W2030" s="778"/>
      <c r="X2030" s="778"/>
      <c r="Y2030" s="778"/>
      <c r="Z2030" s="778"/>
      <c r="AA2030" s="778"/>
      <c r="AB2030" s="778"/>
      <c r="AC2030" s="778"/>
      <c r="AD2030" s="778"/>
      <c r="AE2030" s="778"/>
      <c r="AF2030" s="778"/>
      <c r="AG2030" s="778"/>
      <c r="AH2030" s="778"/>
      <c r="AI2030" s="778"/>
      <c r="AJ2030" s="778"/>
      <c r="AK2030" s="778"/>
      <c r="AL2030" s="778"/>
      <c r="AM2030" s="778"/>
      <c r="AN2030" s="778"/>
      <c r="AO2030" s="778"/>
      <c r="AP2030" s="778"/>
      <c r="AQ2030" s="778"/>
      <c r="AR2030" s="778"/>
      <c r="AS2030" s="778"/>
      <c r="AT2030" s="778"/>
      <c r="AU2030" s="778"/>
      <c r="AV2030" s="778"/>
      <c r="AW2030" s="778"/>
      <c r="AX2030" s="778"/>
      <c r="AY2030" s="778"/>
      <c r="AZ2030" s="778"/>
      <c r="BA2030" s="778"/>
      <c r="BB2030" s="778"/>
      <c r="BC2030" s="778"/>
      <c r="BD2030" s="778"/>
      <c r="BE2030" s="778"/>
      <c r="BF2030" s="778"/>
      <c r="BG2030" s="778"/>
      <c r="BH2030" s="778"/>
      <c r="BI2030" s="778"/>
      <c r="BJ2030" s="778"/>
      <c r="BK2030" s="778"/>
      <c r="BL2030" s="778"/>
      <c r="BM2030" s="778"/>
      <c r="BN2030" s="778"/>
      <c r="BO2030" s="778"/>
      <c r="BP2030" s="778"/>
      <c r="BQ2030" s="778"/>
      <c r="BR2030" s="778"/>
      <c r="BS2030" s="778"/>
      <c r="BT2030" s="778"/>
      <c r="BU2030" s="778"/>
      <c r="BV2030" s="778"/>
      <c r="BW2030" s="778"/>
      <c r="BX2030" s="778"/>
      <c r="BY2030" s="778"/>
      <c r="BZ2030" s="778"/>
      <c r="CA2030" s="778"/>
      <c r="CB2030" s="778"/>
      <c r="CC2030" s="778"/>
      <c r="CD2030" s="778"/>
      <c r="CE2030" s="778"/>
      <c r="CF2030" s="778"/>
      <c r="CG2030" s="778"/>
      <c r="CH2030" s="778"/>
      <c r="CI2030" s="778"/>
      <c r="CJ2030" s="778"/>
      <c r="CK2030" s="778"/>
      <c r="CL2030" s="778"/>
      <c r="CM2030" s="778"/>
      <c r="CN2030" s="778"/>
      <c r="CO2030" s="778"/>
      <c r="CP2030" s="778"/>
      <c r="CQ2030" s="778"/>
      <c r="CR2030" s="778"/>
      <c r="CS2030" s="778"/>
      <c r="CT2030" s="778"/>
      <c r="CU2030" s="778"/>
      <c r="CV2030" s="778"/>
      <c r="CW2030" s="778"/>
      <c r="CX2030" s="778"/>
      <c r="CY2030" s="778"/>
      <c r="CZ2030" s="778"/>
      <c r="DA2030" s="778"/>
      <c r="DB2030" s="778"/>
      <c r="DC2030" s="778"/>
      <c r="DD2030" s="778"/>
      <c r="DE2030" s="778"/>
      <c r="DF2030" s="778"/>
      <c r="DG2030" s="778"/>
      <c r="DH2030" s="778"/>
      <c r="DI2030" s="778"/>
      <c r="DJ2030" s="778"/>
      <c r="DK2030" s="778"/>
      <c r="DL2030" s="778"/>
      <c r="DM2030" s="778"/>
      <c r="DN2030" s="778"/>
      <c r="DO2030" s="778"/>
      <c r="DP2030" s="778"/>
      <c r="DQ2030" s="778"/>
      <c r="DR2030" s="778"/>
      <c r="DS2030" s="778"/>
      <c r="DT2030" s="778"/>
      <c r="DU2030" s="778"/>
      <c r="DV2030" s="778"/>
      <c r="DW2030" s="778"/>
      <c r="DX2030" s="778"/>
      <c r="DY2030" s="778"/>
      <c r="DZ2030" s="778"/>
      <c r="EA2030" s="778"/>
      <c r="EB2030" s="778"/>
      <c r="EC2030" s="778"/>
      <c r="ED2030" s="778"/>
      <c r="EE2030" s="778"/>
      <c r="EF2030" s="778"/>
      <c r="EG2030" s="778"/>
      <c r="EH2030" s="778"/>
      <c r="EI2030" s="778"/>
      <c r="EJ2030" s="778"/>
      <c r="EK2030" s="778"/>
      <c r="EL2030" s="778"/>
      <c r="EM2030" s="778"/>
      <c r="EN2030" s="778"/>
      <c r="EO2030" s="778"/>
      <c r="EP2030" s="778"/>
      <c r="EQ2030" s="778"/>
      <c r="ER2030" s="778"/>
      <c r="ES2030" s="778"/>
      <c r="ET2030" s="778"/>
      <c r="EU2030" s="778"/>
      <c r="EV2030" s="778"/>
      <c r="EW2030" s="778"/>
      <c r="EX2030" s="778"/>
      <c r="EY2030" s="778"/>
      <c r="EZ2030" s="778"/>
      <c r="FA2030" s="778"/>
      <c r="FB2030" s="778"/>
      <c r="FC2030" s="778"/>
      <c r="FD2030" s="778"/>
      <c r="FE2030" s="778"/>
      <c r="FF2030" s="778"/>
      <c r="FG2030" s="778"/>
      <c r="FH2030" s="778"/>
      <c r="FI2030" s="778"/>
      <c r="FJ2030" s="778"/>
      <c r="FK2030" s="778"/>
      <c r="FL2030" s="778"/>
      <c r="FM2030" s="778"/>
      <c r="FN2030" s="778"/>
      <c r="FO2030" s="778"/>
      <c r="FP2030" s="778"/>
      <c r="FQ2030" s="778"/>
      <c r="FR2030" s="778"/>
      <c r="FS2030" s="778"/>
      <c r="FT2030" s="778"/>
      <c r="FU2030" s="778"/>
      <c r="FV2030" s="778"/>
      <c r="FW2030" s="778"/>
      <c r="FX2030" s="778"/>
      <c r="FY2030" s="778"/>
      <c r="FZ2030" s="778"/>
      <c r="GA2030" s="778"/>
      <c r="GB2030" s="778"/>
      <c r="GC2030" s="778"/>
      <c r="GD2030" s="778"/>
      <c r="GE2030" s="778"/>
      <c r="GF2030" s="778"/>
      <c r="GG2030" s="778"/>
      <c r="GH2030" s="778"/>
      <c r="GI2030" s="778"/>
      <c r="GJ2030" s="778"/>
      <c r="GK2030" s="778"/>
      <c r="GL2030" s="778"/>
      <c r="GM2030" s="778"/>
      <c r="GN2030" s="778"/>
      <c r="GO2030" s="778"/>
      <c r="GP2030" s="778"/>
      <c r="GQ2030" s="778"/>
      <c r="GR2030" s="778"/>
      <c r="GS2030" s="778"/>
      <c r="GT2030" s="778"/>
      <c r="GU2030" s="778"/>
      <c r="GV2030" s="778"/>
      <c r="GW2030" s="778"/>
      <c r="GX2030" s="778"/>
      <c r="GY2030" s="778"/>
      <c r="GZ2030" s="778"/>
      <c r="HA2030" s="778"/>
      <c r="HB2030" s="778"/>
      <c r="HC2030" s="778"/>
      <c r="HD2030" s="778"/>
      <c r="HE2030" s="778"/>
      <c r="HF2030" s="778"/>
      <c r="HG2030" s="778"/>
      <c r="HH2030" s="778"/>
    </row>
    <row r="2031" spans="1:216" s="782" customFormat="1">
      <c r="A2031" s="779"/>
      <c r="B2031" s="780"/>
      <c r="C2031" s="780"/>
      <c r="D2031" s="780"/>
      <c r="E2031" s="780"/>
      <c r="F2031" s="780"/>
      <c r="G2031" s="780"/>
      <c r="H2031" s="780"/>
      <c r="I2031" s="780"/>
      <c r="J2031" s="780"/>
      <c r="K2031" s="780"/>
      <c r="L2031" s="780"/>
      <c r="M2031" s="780"/>
      <c r="N2031" s="780"/>
      <c r="O2031" s="780"/>
      <c r="P2031" s="780"/>
      <c r="Q2031" s="781"/>
      <c r="R2031" s="778"/>
      <c r="S2031" s="778"/>
      <c r="T2031" s="778"/>
      <c r="U2031" s="778"/>
      <c r="V2031" s="778"/>
      <c r="W2031" s="778"/>
      <c r="X2031" s="778"/>
      <c r="Y2031" s="778"/>
      <c r="Z2031" s="778"/>
      <c r="AA2031" s="778"/>
      <c r="AB2031" s="778"/>
      <c r="AC2031" s="778"/>
      <c r="AD2031" s="778"/>
      <c r="AE2031" s="778"/>
      <c r="AF2031" s="778"/>
      <c r="AG2031" s="778"/>
      <c r="AH2031" s="778"/>
      <c r="AI2031" s="778"/>
      <c r="AJ2031" s="778"/>
      <c r="AK2031" s="778"/>
      <c r="AL2031" s="778"/>
      <c r="AM2031" s="778"/>
      <c r="AN2031" s="778"/>
      <c r="AO2031" s="778"/>
      <c r="AP2031" s="778"/>
      <c r="AQ2031" s="778"/>
      <c r="AR2031" s="778"/>
      <c r="AS2031" s="778"/>
      <c r="AT2031" s="778"/>
      <c r="AU2031" s="778"/>
      <c r="AV2031" s="778"/>
      <c r="AW2031" s="778"/>
      <c r="AX2031" s="778"/>
      <c r="AY2031" s="778"/>
      <c r="AZ2031" s="778"/>
      <c r="BA2031" s="778"/>
      <c r="BB2031" s="778"/>
      <c r="BC2031" s="778"/>
      <c r="BD2031" s="778"/>
      <c r="BE2031" s="778"/>
      <c r="BF2031" s="778"/>
      <c r="BG2031" s="778"/>
      <c r="BH2031" s="778"/>
      <c r="BI2031" s="778"/>
      <c r="BJ2031" s="778"/>
      <c r="BK2031" s="778"/>
      <c r="BL2031" s="778"/>
      <c r="BM2031" s="778"/>
      <c r="BN2031" s="778"/>
      <c r="BO2031" s="778"/>
      <c r="BP2031" s="778"/>
      <c r="BQ2031" s="778"/>
      <c r="BR2031" s="778"/>
      <c r="BS2031" s="778"/>
      <c r="BT2031" s="778"/>
      <c r="BU2031" s="778"/>
      <c r="BV2031" s="778"/>
      <c r="BW2031" s="778"/>
      <c r="BX2031" s="778"/>
      <c r="BY2031" s="778"/>
      <c r="BZ2031" s="778"/>
      <c r="CA2031" s="778"/>
      <c r="CB2031" s="778"/>
      <c r="CC2031" s="778"/>
      <c r="CD2031" s="778"/>
      <c r="CE2031" s="778"/>
      <c r="CF2031" s="778"/>
      <c r="CG2031" s="778"/>
      <c r="CH2031" s="778"/>
      <c r="CI2031" s="778"/>
      <c r="CJ2031" s="778"/>
      <c r="CK2031" s="778"/>
      <c r="CL2031" s="778"/>
      <c r="CM2031" s="778"/>
      <c r="CN2031" s="778"/>
      <c r="CO2031" s="778"/>
      <c r="CP2031" s="778"/>
      <c r="CQ2031" s="778"/>
      <c r="CR2031" s="778"/>
      <c r="CS2031" s="778"/>
      <c r="CT2031" s="778"/>
      <c r="CU2031" s="778"/>
      <c r="CV2031" s="778"/>
      <c r="CW2031" s="778"/>
      <c r="CX2031" s="778"/>
      <c r="CY2031" s="778"/>
      <c r="CZ2031" s="778"/>
      <c r="DA2031" s="778"/>
      <c r="DB2031" s="778"/>
      <c r="DC2031" s="778"/>
      <c r="DD2031" s="778"/>
      <c r="DE2031" s="778"/>
      <c r="DF2031" s="778"/>
      <c r="DG2031" s="778"/>
      <c r="DH2031" s="778"/>
      <c r="DI2031" s="778"/>
      <c r="DJ2031" s="778"/>
      <c r="DK2031" s="778"/>
      <c r="DL2031" s="778"/>
      <c r="DM2031" s="778"/>
      <c r="DN2031" s="778"/>
      <c r="DO2031" s="778"/>
      <c r="DP2031" s="778"/>
      <c r="DQ2031" s="778"/>
      <c r="DR2031" s="778"/>
      <c r="DS2031" s="778"/>
      <c r="DT2031" s="778"/>
      <c r="DU2031" s="778"/>
      <c r="DV2031" s="778"/>
      <c r="DW2031" s="778"/>
      <c r="DX2031" s="778"/>
      <c r="DY2031" s="778"/>
      <c r="DZ2031" s="778"/>
      <c r="EA2031" s="778"/>
      <c r="EB2031" s="778"/>
      <c r="EC2031" s="778"/>
      <c r="ED2031" s="778"/>
      <c r="EE2031" s="778"/>
      <c r="EF2031" s="778"/>
      <c r="EG2031" s="778"/>
      <c r="EH2031" s="778"/>
      <c r="EI2031" s="778"/>
      <c r="EJ2031" s="778"/>
      <c r="EK2031" s="778"/>
      <c r="EL2031" s="778"/>
      <c r="EM2031" s="778"/>
      <c r="EN2031" s="778"/>
      <c r="EO2031" s="778"/>
      <c r="EP2031" s="778"/>
      <c r="EQ2031" s="778"/>
      <c r="ER2031" s="778"/>
      <c r="ES2031" s="778"/>
      <c r="ET2031" s="778"/>
      <c r="EU2031" s="778"/>
      <c r="EV2031" s="778"/>
      <c r="EW2031" s="778"/>
      <c r="EX2031" s="778"/>
      <c r="EY2031" s="778"/>
      <c r="EZ2031" s="778"/>
      <c r="FA2031" s="778"/>
      <c r="FB2031" s="778"/>
      <c r="FC2031" s="778"/>
      <c r="FD2031" s="778"/>
      <c r="FE2031" s="778"/>
      <c r="FF2031" s="778"/>
      <c r="FG2031" s="778"/>
      <c r="FH2031" s="778"/>
      <c r="FI2031" s="778"/>
      <c r="FJ2031" s="778"/>
      <c r="FK2031" s="778"/>
      <c r="FL2031" s="778"/>
      <c r="FM2031" s="778"/>
      <c r="FN2031" s="778"/>
      <c r="FO2031" s="778"/>
      <c r="FP2031" s="778"/>
      <c r="FQ2031" s="778"/>
      <c r="FR2031" s="778"/>
      <c r="FS2031" s="778"/>
      <c r="FT2031" s="778"/>
      <c r="FU2031" s="778"/>
      <c r="FV2031" s="778"/>
      <c r="FW2031" s="778"/>
      <c r="FX2031" s="778"/>
      <c r="FY2031" s="778"/>
      <c r="FZ2031" s="778"/>
      <c r="GA2031" s="778"/>
      <c r="GB2031" s="778"/>
      <c r="GC2031" s="778"/>
      <c r="GD2031" s="778"/>
      <c r="GE2031" s="778"/>
      <c r="GF2031" s="778"/>
      <c r="GG2031" s="778"/>
      <c r="GH2031" s="778"/>
      <c r="GI2031" s="778"/>
      <c r="GJ2031" s="778"/>
      <c r="GK2031" s="778"/>
      <c r="GL2031" s="778"/>
      <c r="GM2031" s="778"/>
      <c r="GN2031" s="778"/>
      <c r="GO2031" s="778"/>
      <c r="GP2031" s="778"/>
      <c r="GQ2031" s="778"/>
      <c r="GR2031" s="778"/>
      <c r="GS2031" s="778"/>
      <c r="GT2031" s="778"/>
      <c r="GU2031" s="778"/>
      <c r="GV2031" s="778"/>
      <c r="GW2031" s="778"/>
      <c r="GX2031" s="778"/>
      <c r="GY2031" s="778"/>
      <c r="GZ2031" s="778"/>
      <c r="HA2031" s="778"/>
      <c r="HB2031" s="778"/>
      <c r="HC2031" s="778"/>
      <c r="HD2031" s="778"/>
      <c r="HE2031" s="778"/>
      <c r="HF2031" s="778"/>
      <c r="HG2031" s="778"/>
      <c r="HH2031" s="778"/>
    </row>
    <row r="2032" spans="1:216" s="782" customFormat="1">
      <c r="A2032" s="779"/>
      <c r="B2032" s="780"/>
      <c r="C2032" s="780"/>
      <c r="D2032" s="780"/>
      <c r="E2032" s="780"/>
      <c r="F2032" s="780"/>
      <c r="G2032" s="780"/>
      <c r="H2032" s="780"/>
      <c r="I2032" s="780"/>
      <c r="J2032" s="780"/>
      <c r="K2032" s="780"/>
      <c r="L2032" s="780"/>
      <c r="M2032" s="780"/>
      <c r="N2032" s="780"/>
      <c r="O2032" s="780"/>
      <c r="P2032" s="780"/>
      <c r="Q2032" s="781"/>
      <c r="R2032" s="778"/>
      <c r="S2032" s="778"/>
      <c r="T2032" s="778"/>
      <c r="U2032" s="778"/>
      <c r="V2032" s="778"/>
      <c r="W2032" s="778"/>
      <c r="X2032" s="778"/>
      <c r="Y2032" s="778"/>
      <c r="Z2032" s="778"/>
      <c r="AA2032" s="778"/>
      <c r="AB2032" s="778"/>
      <c r="AC2032" s="778"/>
      <c r="AD2032" s="778"/>
      <c r="AE2032" s="778"/>
      <c r="AF2032" s="778"/>
      <c r="AG2032" s="778"/>
      <c r="AH2032" s="778"/>
      <c r="AI2032" s="778"/>
      <c r="AJ2032" s="778"/>
      <c r="AK2032" s="778"/>
      <c r="AL2032" s="778"/>
      <c r="AM2032" s="778"/>
      <c r="AN2032" s="778"/>
      <c r="AO2032" s="778"/>
      <c r="AP2032" s="778"/>
      <c r="AQ2032" s="778"/>
      <c r="AR2032" s="778"/>
      <c r="AS2032" s="778"/>
      <c r="AT2032" s="778"/>
      <c r="AU2032" s="778"/>
      <c r="AV2032" s="778"/>
      <c r="AW2032" s="778"/>
      <c r="AX2032" s="778"/>
      <c r="AY2032" s="778"/>
      <c r="AZ2032" s="778"/>
      <c r="BA2032" s="778"/>
      <c r="BB2032" s="778"/>
      <c r="BC2032" s="778"/>
      <c r="BD2032" s="778"/>
      <c r="BE2032" s="778"/>
      <c r="BF2032" s="778"/>
      <c r="BG2032" s="778"/>
      <c r="BH2032" s="778"/>
      <c r="BI2032" s="778"/>
      <c r="BJ2032" s="778"/>
      <c r="BK2032" s="778"/>
      <c r="BL2032" s="778"/>
      <c r="BM2032" s="778"/>
      <c r="BN2032" s="778"/>
      <c r="BO2032" s="778"/>
      <c r="BP2032" s="778"/>
      <c r="BQ2032" s="778"/>
      <c r="BR2032" s="778"/>
      <c r="BS2032" s="778"/>
      <c r="BT2032" s="778"/>
      <c r="BU2032" s="778"/>
      <c r="BV2032" s="778"/>
      <c r="BW2032" s="778"/>
      <c r="BX2032" s="778"/>
      <c r="BY2032" s="778"/>
      <c r="BZ2032" s="778"/>
      <c r="CA2032" s="778"/>
      <c r="CB2032" s="778"/>
      <c r="CC2032" s="778"/>
      <c r="CD2032" s="778"/>
      <c r="CE2032" s="778"/>
      <c r="CF2032" s="778"/>
      <c r="CG2032" s="778"/>
      <c r="CH2032" s="778"/>
      <c r="CI2032" s="778"/>
      <c r="CJ2032" s="778"/>
      <c r="CK2032" s="778"/>
      <c r="CL2032" s="778"/>
      <c r="CM2032" s="778"/>
      <c r="CN2032" s="778"/>
      <c r="CO2032" s="778"/>
      <c r="CP2032" s="778"/>
      <c r="CQ2032" s="778"/>
      <c r="CR2032" s="778"/>
      <c r="CS2032" s="778"/>
      <c r="CT2032" s="778"/>
      <c r="CU2032" s="778"/>
      <c r="CV2032" s="778"/>
      <c r="CW2032" s="778"/>
      <c r="CX2032" s="778"/>
      <c r="CY2032" s="778"/>
      <c r="CZ2032" s="778"/>
      <c r="DA2032" s="778"/>
      <c r="DB2032" s="778"/>
      <c r="DC2032" s="778"/>
      <c r="DD2032" s="778"/>
      <c r="DE2032" s="778"/>
      <c r="DF2032" s="778"/>
      <c r="DG2032" s="778"/>
      <c r="DH2032" s="778"/>
      <c r="DI2032" s="778"/>
      <c r="DJ2032" s="778"/>
      <c r="DK2032" s="778"/>
      <c r="DL2032" s="778"/>
      <c r="DM2032" s="778"/>
      <c r="DN2032" s="778"/>
      <c r="DO2032" s="778"/>
      <c r="DP2032" s="778"/>
      <c r="DQ2032" s="778"/>
      <c r="DR2032" s="778"/>
      <c r="DS2032" s="778"/>
      <c r="DT2032" s="778"/>
      <c r="DU2032" s="778"/>
      <c r="DV2032" s="778"/>
      <c r="DW2032" s="778"/>
      <c r="DX2032" s="778"/>
      <c r="DY2032" s="778"/>
      <c r="DZ2032" s="778"/>
      <c r="EA2032" s="778"/>
      <c r="EB2032" s="778"/>
      <c r="EC2032" s="778"/>
      <c r="ED2032" s="778"/>
      <c r="EE2032" s="778"/>
      <c r="EF2032" s="778"/>
      <c r="EG2032" s="778"/>
      <c r="EH2032" s="778"/>
      <c r="EI2032" s="778"/>
      <c r="EJ2032" s="778"/>
      <c r="EK2032" s="778"/>
      <c r="EL2032" s="778"/>
      <c r="EM2032" s="778"/>
      <c r="EN2032" s="778"/>
      <c r="EO2032" s="778"/>
      <c r="EP2032" s="778"/>
      <c r="EQ2032" s="778"/>
      <c r="ER2032" s="778"/>
      <c r="ES2032" s="778"/>
      <c r="ET2032" s="778"/>
      <c r="EU2032" s="778"/>
      <c r="EV2032" s="778"/>
      <c r="EW2032" s="778"/>
      <c r="EX2032" s="778"/>
      <c r="EY2032" s="778"/>
      <c r="EZ2032" s="778"/>
      <c r="FA2032" s="778"/>
      <c r="FB2032" s="778"/>
      <c r="FC2032" s="778"/>
      <c r="FD2032" s="778"/>
      <c r="FE2032" s="778"/>
      <c r="FF2032" s="778"/>
      <c r="FG2032" s="778"/>
      <c r="FH2032" s="778"/>
      <c r="FI2032" s="778"/>
      <c r="FJ2032" s="778"/>
      <c r="FK2032" s="778"/>
      <c r="FL2032" s="778"/>
      <c r="FM2032" s="778"/>
      <c r="FN2032" s="778"/>
      <c r="FO2032" s="778"/>
      <c r="FP2032" s="778"/>
      <c r="FQ2032" s="778"/>
      <c r="FR2032" s="778"/>
      <c r="FS2032" s="778"/>
      <c r="FT2032" s="778"/>
      <c r="FU2032" s="778"/>
      <c r="FV2032" s="778"/>
      <c r="FW2032" s="778"/>
      <c r="FX2032" s="778"/>
      <c r="FY2032" s="778"/>
      <c r="FZ2032" s="778"/>
      <c r="GA2032" s="778"/>
      <c r="GB2032" s="778"/>
      <c r="GC2032" s="778"/>
      <c r="GD2032" s="778"/>
      <c r="GE2032" s="778"/>
      <c r="GF2032" s="778"/>
      <c r="GG2032" s="778"/>
      <c r="GH2032" s="778"/>
      <c r="GI2032" s="778"/>
      <c r="GJ2032" s="778"/>
      <c r="GK2032" s="778"/>
      <c r="GL2032" s="778"/>
      <c r="GM2032" s="778"/>
      <c r="GN2032" s="778"/>
      <c r="GO2032" s="778"/>
      <c r="GP2032" s="778"/>
      <c r="GQ2032" s="778"/>
      <c r="GR2032" s="778"/>
      <c r="GS2032" s="778"/>
      <c r="GT2032" s="778"/>
      <c r="GU2032" s="778"/>
      <c r="GV2032" s="778"/>
      <c r="GW2032" s="778"/>
      <c r="GX2032" s="778"/>
      <c r="GY2032" s="778"/>
      <c r="GZ2032" s="778"/>
      <c r="HA2032" s="778"/>
      <c r="HB2032" s="778"/>
      <c r="HC2032" s="778"/>
      <c r="HD2032" s="778"/>
      <c r="HE2032" s="778"/>
      <c r="HF2032" s="778"/>
      <c r="HG2032" s="778"/>
      <c r="HH2032" s="778"/>
    </row>
    <row r="2033" spans="1:216" s="782" customFormat="1">
      <c r="A2033" s="779"/>
      <c r="B2033" s="780"/>
      <c r="C2033" s="780"/>
      <c r="D2033" s="780"/>
      <c r="E2033" s="780"/>
      <c r="F2033" s="780"/>
      <c r="G2033" s="780"/>
      <c r="H2033" s="780"/>
      <c r="I2033" s="780"/>
      <c r="J2033" s="780"/>
      <c r="K2033" s="780"/>
      <c r="L2033" s="780"/>
      <c r="M2033" s="780"/>
      <c r="N2033" s="780"/>
      <c r="O2033" s="780"/>
      <c r="P2033" s="780"/>
      <c r="Q2033" s="781"/>
      <c r="R2033" s="778"/>
      <c r="S2033" s="778"/>
      <c r="T2033" s="778"/>
      <c r="U2033" s="778"/>
      <c r="V2033" s="778"/>
      <c r="W2033" s="778"/>
      <c r="X2033" s="778"/>
      <c r="Y2033" s="778"/>
      <c r="Z2033" s="778"/>
      <c r="AA2033" s="778"/>
      <c r="AB2033" s="778"/>
      <c r="AC2033" s="778"/>
      <c r="AD2033" s="778"/>
      <c r="AE2033" s="778"/>
      <c r="AF2033" s="778"/>
      <c r="AG2033" s="778"/>
      <c r="AH2033" s="778"/>
      <c r="AI2033" s="778"/>
      <c r="AJ2033" s="778"/>
      <c r="AK2033" s="778"/>
      <c r="AL2033" s="778"/>
      <c r="AM2033" s="778"/>
      <c r="AN2033" s="778"/>
      <c r="AO2033" s="778"/>
      <c r="AP2033" s="778"/>
      <c r="AQ2033" s="778"/>
      <c r="AR2033" s="778"/>
      <c r="AS2033" s="778"/>
      <c r="AT2033" s="778"/>
      <c r="AU2033" s="778"/>
      <c r="AV2033" s="778"/>
      <c r="AW2033" s="778"/>
      <c r="AX2033" s="778"/>
      <c r="AY2033" s="778"/>
      <c r="AZ2033" s="778"/>
      <c r="BA2033" s="778"/>
      <c r="BB2033" s="778"/>
      <c r="BC2033" s="778"/>
      <c r="BD2033" s="778"/>
      <c r="BE2033" s="778"/>
      <c r="BF2033" s="778"/>
      <c r="BG2033" s="778"/>
      <c r="BH2033" s="778"/>
      <c r="BI2033" s="778"/>
      <c r="BJ2033" s="778"/>
      <c r="BK2033" s="778"/>
      <c r="BL2033" s="778"/>
      <c r="BM2033" s="778"/>
      <c r="BN2033" s="778"/>
      <c r="BO2033" s="778"/>
      <c r="BP2033" s="778"/>
      <c r="BQ2033" s="778"/>
      <c r="BR2033" s="778"/>
      <c r="BS2033" s="778"/>
      <c r="BT2033" s="778"/>
      <c r="BU2033" s="778"/>
      <c r="BV2033" s="778"/>
      <c r="BW2033" s="778"/>
      <c r="BX2033" s="778"/>
      <c r="BY2033" s="778"/>
      <c r="BZ2033" s="778"/>
      <c r="CA2033" s="778"/>
      <c r="CB2033" s="778"/>
      <c r="CC2033" s="778"/>
      <c r="CD2033" s="778"/>
      <c r="CE2033" s="778"/>
      <c r="CF2033" s="778"/>
      <c r="CG2033" s="778"/>
      <c r="CH2033" s="778"/>
      <c r="CI2033" s="778"/>
      <c r="CJ2033" s="778"/>
      <c r="CK2033" s="778"/>
      <c r="CL2033" s="778"/>
      <c r="CM2033" s="778"/>
      <c r="CN2033" s="778"/>
      <c r="CO2033" s="778"/>
      <c r="CP2033" s="778"/>
      <c r="CQ2033" s="778"/>
      <c r="CR2033" s="778"/>
      <c r="CS2033" s="778"/>
      <c r="CT2033" s="778"/>
      <c r="CU2033" s="778"/>
      <c r="CV2033" s="778"/>
      <c r="CW2033" s="778"/>
      <c r="CX2033" s="778"/>
      <c r="CY2033" s="778"/>
      <c r="CZ2033" s="778"/>
      <c r="DA2033" s="778"/>
      <c r="DB2033" s="778"/>
      <c r="DC2033" s="778"/>
      <c r="DD2033" s="778"/>
      <c r="DE2033" s="778"/>
      <c r="DF2033" s="778"/>
      <c r="DG2033" s="778"/>
      <c r="DH2033" s="778"/>
      <c r="DI2033" s="778"/>
      <c r="DJ2033" s="778"/>
      <c r="DK2033" s="778"/>
      <c r="DL2033" s="778"/>
      <c r="DM2033" s="778"/>
      <c r="DN2033" s="778"/>
      <c r="DO2033" s="778"/>
      <c r="DP2033" s="778"/>
      <c r="DQ2033" s="778"/>
      <c r="DR2033" s="778"/>
      <c r="DS2033" s="778"/>
      <c r="DT2033" s="778"/>
      <c r="DU2033" s="778"/>
      <c r="DV2033" s="778"/>
      <c r="DW2033" s="778"/>
      <c r="DX2033" s="778"/>
      <c r="DY2033" s="778"/>
      <c r="DZ2033" s="778"/>
      <c r="EA2033" s="778"/>
      <c r="EB2033" s="778"/>
      <c r="EC2033" s="778"/>
      <c r="ED2033" s="778"/>
      <c r="EE2033" s="778"/>
      <c r="EF2033" s="778"/>
      <c r="EG2033" s="778"/>
      <c r="EH2033" s="778"/>
      <c r="EI2033" s="778"/>
      <c r="EJ2033" s="778"/>
      <c r="EK2033" s="778"/>
      <c r="EL2033" s="778"/>
      <c r="EM2033" s="778"/>
      <c r="EN2033" s="778"/>
      <c r="EO2033" s="778"/>
      <c r="EP2033" s="778"/>
      <c r="EQ2033" s="778"/>
      <c r="ER2033" s="778"/>
      <c r="ES2033" s="778"/>
      <c r="ET2033" s="778"/>
      <c r="EU2033" s="778"/>
      <c r="EV2033" s="778"/>
      <c r="EW2033" s="778"/>
      <c r="EX2033" s="778"/>
      <c r="EY2033" s="778"/>
      <c r="EZ2033" s="778"/>
      <c r="FA2033" s="778"/>
      <c r="FB2033" s="778"/>
      <c r="FC2033" s="778"/>
      <c r="FD2033" s="778"/>
      <c r="FE2033" s="778"/>
      <c r="FF2033" s="778"/>
      <c r="FG2033" s="778"/>
      <c r="FH2033" s="778"/>
      <c r="FI2033" s="778"/>
      <c r="FJ2033" s="778"/>
      <c r="FK2033" s="778"/>
      <c r="FL2033" s="778"/>
      <c r="FM2033" s="778"/>
      <c r="FN2033" s="778"/>
      <c r="FO2033" s="778"/>
      <c r="FP2033" s="778"/>
      <c r="FQ2033" s="778"/>
      <c r="FR2033" s="778"/>
      <c r="FS2033" s="778"/>
      <c r="FT2033" s="778"/>
      <c r="FU2033" s="778"/>
      <c r="FV2033" s="778"/>
      <c r="FW2033" s="778"/>
      <c r="FX2033" s="778"/>
      <c r="FY2033" s="778"/>
      <c r="FZ2033" s="778"/>
      <c r="GA2033" s="778"/>
      <c r="GB2033" s="778"/>
      <c r="GC2033" s="778"/>
      <c r="GD2033" s="778"/>
      <c r="GE2033" s="778"/>
      <c r="GF2033" s="778"/>
      <c r="GG2033" s="778"/>
      <c r="GH2033" s="778"/>
      <c r="GI2033" s="778"/>
      <c r="GJ2033" s="778"/>
      <c r="GK2033" s="778"/>
      <c r="GL2033" s="778"/>
      <c r="GM2033" s="778"/>
      <c r="GN2033" s="778"/>
      <c r="GO2033" s="778"/>
      <c r="GP2033" s="778"/>
      <c r="GQ2033" s="778"/>
      <c r="GR2033" s="778"/>
      <c r="GS2033" s="778"/>
      <c r="GT2033" s="778"/>
      <c r="GU2033" s="778"/>
      <c r="GV2033" s="778"/>
      <c r="GW2033" s="778"/>
      <c r="GX2033" s="778"/>
      <c r="GY2033" s="778"/>
      <c r="GZ2033" s="778"/>
      <c r="HA2033" s="778"/>
      <c r="HB2033" s="778"/>
      <c r="HC2033" s="778"/>
      <c r="HD2033" s="778"/>
      <c r="HE2033" s="778"/>
      <c r="HF2033" s="778"/>
      <c r="HG2033" s="778"/>
      <c r="HH2033" s="778"/>
    </row>
    <row r="2034" spans="1:216" s="782" customFormat="1">
      <c r="A2034" s="779"/>
      <c r="B2034" s="780"/>
      <c r="C2034" s="780"/>
      <c r="D2034" s="780"/>
      <c r="E2034" s="780"/>
      <c r="F2034" s="780"/>
      <c r="G2034" s="780"/>
      <c r="H2034" s="780"/>
      <c r="I2034" s="780"/>
      <c r="J2034" s="780"/>
      <c r="K2034" s="780"/>
      <c r="L2034" s="780"/>
      <c r="M2034" s="780"/>
      <c r="N2034" s="780"/>
      <c r="O2034" s="780"/>
      <c r="P2034" s="780"/>
      <c r="Q2034" s="781"/>
      <c r="R2034" s="778"/>
      <c r="S2034" s="778"/>
      <c r="T2034" s="778"/>
      <c r="U2034" s="778"/>
      <c r="V2034" s="778"/>
      <c r="W2034" s="778"/>
      <c r="X2034" s="778"/>
      <c r="Y2034" s="778"/>
      <c r="Z2034" s="778"/>
      <c r="AA2034" s="778"/>
      <c r="AB2034" s="778"/>
      <c r="AC2034" s="778"/>
      <c r="AD2034" s="778"/>
      <c r="AE2034" s="778"/>
      <c r="AF2034" s="778"/>
      <c r="AG2034" s="778"/>
      <c r="AH2034" s="778"/>
      <c r="AI2034" s="778"/>
      <c r="AJ2034" s="778"/>
      <c r="AK2034" s="778"/>
      <c r="AL2034" s="778"/>
      <c r="AM2034" s="778"/>
      <c r="AN2034" s="778"/>
      <c r="AO2034" s="778"/>
      <c r="AP2034" s="778"/>
      <c r="AQ2034" s="778"/>
      <c r="AR2034" s="778"/>
      <c r="AS2034" s="778"/>
      <c r="AT2034" s="778"/>
      <c r="AU2034" s="778"/>
      <c r="AV2034" s="778"/>
      <c r="AW2034" s="778"/>
      <c r="AX2034" s="778"/>
      <c r="AY2034" s="778"/>
      <c r="AZ2034" s="778"/>
      <c r="BA2034" s="778"/>
      <c r="BB2034" s="778"/>
      <c r="BC2034" s="778"/>
      <c r="BD2034" s="778"/>
      <c r="BE2034" s="778"/>
      <c r="BF2034" s="778"/>
      <c r="BG2034" s="778"/>
      <c r="BH2034" s="778"/>
      <c r="BI2034" s="778"/>
      <c r="BJ2034" s="778"/>
      <c r="BK2034" s="778"/>
      <c r="BL2034" s="778"/>
      <c r="BM2034" s="778"/>
      <c r="BN2034" s="778"/>
      <c r="BO2034" s="778"/>
      <c r="BP2034" s="778"/>
      <c r="BQ2034" s="778"/>
      <c r="BR2034" s="778"/>
      <c r="BS2034" s="778"/>
      <c r="BT2034" s="778"/>
      <c r="BU2034" s="778"/>
      <c r="BV2034" s="778"/>
      <c r="BW2034" s="778"/>
      <c r="BX2034" s="778"/>
      <c r="BY2034" s="778"/>
      <c r="BZ2034" s="778"/>
      <c r="CA2034" s="778"/>
      <c r="CB2034" s="778"/>
      <c r="CC2034" s="778"/>
      <c r="CD2034" s="778"/>
      <c r="CE2034" s="778"/>
      <c r="CF2034" s="778"/>
      <c r="CG2034" s="778"/>
      <c r="CH2034" s="778"/>
      <c r="CI2034" s="778"/>
      <c r="CJ2034" s="778"/>
      <c r="CK2034" s="778"/>
      <c r="CL2034" s="778"/>
      <c r="CM2034" s="778"/>
      <c r="CN2034" s="778"/>
      <c r="CO2034" s="778"/>
      <c r="CP2034" s="778"/>
      <c r="CQ2034" s="778"/>
      <c r="CR2034" s="778"/>
      <c r="CS2034" s="778"/>
      <c r="CT2034" s="778"/>
      <c r="CU2034" s="778"/>
      <c r="CV2034" s="778"/>
      <c r="CW2034" s="778"/>
      <c r="CX2034" s="778"/>
      <c r="CY2034" s="778"/>
      <c r="CZ2034" s="778"/>
      <c r="DA2034" s="778"/>
      <c r="DB2034" s="778"/>
      <c r="DC2034" s="778"/>
      <c r="DD2034" s="778"/>
      <c r="DE2034" s="778"/>
      <c r="DF2034" s="778"/>
      <c r="DG2034" s="778"/>
      <c r="DH2034" s="778"/>
      <c r="DI2034" s="778"/>
      <c r="DJ2034" s="778"/>
      <c r="DK2034" s="778"/>
      <c r="DL2034" s="778"/>
      <c r="DM2034" s="778"/>
      <c r="DN2034" s="778"/>
      <c r="DO2034" s="778"/>
      <c r="DP2034" s="778"/>
      <c r="DQ2034" s="778"/>
      <c r="DR2034" s="778"/>
      <c r="DS2034" s="778"/>
      <c r="DT2034" s="778"/>
      <c r="DU2034" s="778"/>
      <c r="DV2034" s="778"/>
      <c r="DW2034" s="778"/>
      <c r="DX2034" s="778"/>
      <c r="DY2034" s="778"/>
      <c r="DZ2034" s="778"/>
      <c r="EA2034" s="778"/>
      <c r="EB2034" s="778"/>
      <c r="EC2034" s="778"/>
      <c r="ED2034" s="778"/>
      <c r="EE2034" s="778"/>
      <c r="EF2034" s="778"/>
      <c r="EG2034" s="778"/>
      <c r="EH2034" s="778"/>
      <c r="EI2034" s="778"/>
      <c r="EJ2034" s="778"/>
      <c r="EK2034" s="778"/>
      <c r="EL2034" s="778"/>
      <c r="EM2034" s="778"/>
      <c r="EN2034" s="778"/>
      <c r="EO2034" s="778"/>
      <c r="EP2034" s="778"/>
      <c r="EQ2034" s="778"/>
      <c r="ER2034" s="778"/>
      <c r="ES2034" s="778"/>
      <c r="ET2034" s="778"/>
      <c r="EU2034" s="778"/>
      <c r="EV2034" s="778"/>
      <c r="EW2034" s="778"/>
      <c r="EX2034" s="778"/>
      <c r="EY2034" s="778"/>
      <c r="EZ2034" s="778"/>
      <c r="FA2034" s="778"/>
      <c r="FB2034" s="778"/>
      <c r="FC2034" s="778"/>
      <c r="FD2034" s="778"/>
      <c r="FE2034" s="778"/>
      <c r="FF2034" s="778"/>
      <c r="FG2034" s="778"/>
      <c r="FH2034" s="778"/>
      <c r="FI2034" s="778"/>
      <c r="FJ2034" s="778"/>
      <c r="FK2034" s="778"/>
      <c r="FL2034" s="778"/>
      <c r="FM2034" s="778"/>
      <c r="FN2034" s="778"/>
      <c r="FO2034" s="778"/>
      <c r="FP2034" s="778"/>
      <c r="FQ2034" s="778"/>
      <c r="FR2034" s="778"/>
      <c r="FS2034" s="778"/>
      <c r="FT2034" s="778"/>
      <c r="FU2034" s="778"/>
      <c r="FV2034" s="778"/>
      <c r="FW2034" s="778"/>
      <c r="FX2034" s="778"/>
      <c r="FY2034" s="778"/>
      <c r="FZ2034" s="778"/>
      <c r="GA2034" s="778"/>
      <c r="GB2034" s="778"/>
      <c r="GC2034" s="778"/>
      <c r="GD2034" s="778"/>
      <c r="GE2034" s="778"/>
      <c r="GF2034" s="778"/>
      <c r="GG2034" s="778"/>
      <c r="GH2034" s="778"/>
      <c r="GI2034" s="778"/>
      <c r="GJ2034" s="778"/>
      <c r="GK2034" s="778"/>
      <c r="GL2034" s="778"/>
      <c r="GM2034" s="778"/>
      <c r="GN2034" s="778"/>
      <c r="GO2034" s="778"/>
      <c r="GP2034" s="778"/>
      <c r="GQ2034" s="778"/>
      <c r="GR2034" s="778"/>
      <c r="GS2034" s="778"/>
      <c r="GT2034" s="778"/>
      <c r="GU2034" s="778"/>
      <c r="GV2034" s="778"/>
      <c r="GW2034" s="778"/>
      <c r="GX2034" s="778"/>
      <c r="GY2034" s="778"/>
      <c r="GZ2034" s="778"/>
      <c r="HA2034" s="778"/>
      <c r="HB2034" s="778"/>
      <c r="HC2034" s="778"/>
      <c r="HD2034" s="778"/>
      <c r="HE2034" s="778"/>
      <c r="HF2034" s="778"/>
      <c r="HG2034" s="778"/>
      <c r="HH2034" s="778"/>
    </row>
    <row r="2035" spans="1:216" s="782" customFormat="1">
      <c r="A2035" s="779"/>
      <c r="B2035" s="780"/>
      <c r="C2035" s="780"/>
      <c r="D2035" s="780"/>
      <c r="E2035" s="780"/>
      <c r="F2035" s="780"/>
      <c r="G2035" s="780"/>
      <c r="H2035" s="780"/>
      <c r="I2035" s="780"/>
      <c r="J2035" s="780"/>
      <c r="K2035" s="780"/>
      <c r="L2035" s="780"/>
      <c r="M2035" s="780"/>
      <c r="N2035" s="780"/>
      <c r="O2035" s="780"/>
      <c r="P2035" s="780"/>
      <c r="Q2035" s="781"/>
      <c r="R2035" s="778"/>
      <c r="S2035" s="778"/>
      <c r="T2035" s="778"/>
      <c r="U2035" s="778"/>
      <c r="V2035" s="778"/>
      <c r="W2035" s="778"/>
      <c r="X2035" s="778"/>
      <c r="Y2035" s="778"/>
      <c r="Z2035" s="778"/>
      <c r="AA2035" s="778"/>
      <c r="AB2035" s="778"/>
      <c r="AC2035" s="778"/>
      <c r="AD2035" s="778"/>
      <c r="AE2035" s="778"/>
      <c r="AF2035" s="778"/>
      <c r="AG2035" s="778"/>
      <c r="AH2035" s="778"/>
      <c r="AI2035" s="778"/>
      <c r="AJ2035" s="778"/>
      <c r="AK2035" s="778"/>
      <c r="AL2035" s="778"/>
      <c r="AM2035" s="778"/>
      <c r="AN2035" s="778"/>
      <c r="AO2035" s="778"/>
      <c r="AP2035" s="778"/>
      <c r="AQ2035" s="778"/>
      <c r="AR2035" s="778"/>
      <c r="AS2035" s="778"/>
      <c r="AT2035" s="778"/>
      <c r="AU2035" s="778"/>
      <c r="AV2035" s="778"/>
      <c r="AW2035" s="778"/>
      <c r="AX2035" s="778"/>
      <c r="AY2035" s="778"/>
      <c r="AZ2035" s="778"/>
      <c r="BA2035" s="778"/>
      <c r="BB2035" s="778"/>
      <c r="BC2035" s="778"/>
      <c r="BD2035" s="778"/>
      <c r="BE2035" s="778"/>
      <c r="BF2035" s="778"/>
      <c r="BG2035" s="778"/>
      <c r="BH2035" s="778"/>
      <c r="BI2035" s="778"/>
      <c r="BJ2035" s="778"/>
      <c r="BK2035" s="778"/>
      <c r="BL2035" s="778"/>
      <c r="BM2035" s="778"/>
      <c r="BN2035" s="778"/>
      <c r="BO2035" s="778"/>
      <c r="BP2035" s="778"/>
      <c r="BQ2035" s="778"/>
      <c r="BR2035" s="778"/>
      <c r="BS2035" s="778"/>
      <c r="BT2035" s="778"/>
      <c r="BU2035" s="778"/>
      <c r="BV2035" s="778"/>
      <c r="BW2035" s="778"/>
      <c r="BX2035" s="778"/>
      <c r="BY2035" s="778"/>
      <c r="BZ2035" s="778"/>
      <c r="CA2035" s="778"/>
      <c r="CB2035" s="778"/>
      <c r="CC2035" s="778"/>
      <c r="CD2035" s="778"/>
      <c r="CE2035" s="778"/>
      <c r="CF2035" s="778"/>
      <c r="CG2035" s="778"/>
      <c r="CH2035" s="778"/>
      <c r="CI2035" s="778"/>
      <c r="CJ2035" s="778"/>
      <c r="CK2035" s="778"/>
      <c r="CL2035" s="778"/>
      <c r="CM2035" s="778"/>
      <c r="CN2035" s="778"/>
      <c r="CO2035" s="778"/>
      <c r="CP2035" s="778"/>
      <c r="CQ2035" s="778"/>
      <c r="CR2035" s="778"/>
      <c r="CS2035" s="778"/>
      <c r="CT2035" s="778"/>
      <c r="CU2035" s="778"/>
      <c r="CV2035" s="778"/>
      <c r="CW2035" s="778"/>
      <c r="CX2035" s="778"/>
      <c r="CY2035" s="778"/>
      <c r="CZ2035" s="778"/>
      <c r="DA2035" s="778"/>
      <c r="DB2035" s="778"/>
      <c r="DC2035" s="778"/>
      <c r="DD2035" s="778"/>
      <c r="DE2035" s="778"/>
      <c r="DF2035" s="778"/>
      <c r="DG2035" s="778"/>
      <c r="DH2035" s="778"/>
      <c r="DI2035" s="778"/>
      <c r="DJ2035" s="778"/>
      <c r="DK2035" s="778"/>
      <c r="DL2035" s="778"/>
      <c r="DM2035" s="778"/>
      <c r="DN2035" s="778"/>
      <c r="DO2035" s="778"/>
      <c r="DP2035" s="778"/>
      <c r="DQ2035" s="778"/>
      <c r="DR2035" s="778"/>
      <c r="DS2035" s="778"/>
      <c r="DT2035" s="778"/>
      <c r="DU2035" s="778"/>
      <c r="DV2035" s="778"/>
      <c r="DW2035" s="778"/>
      <c r="DX2035" s="778"/>
      <c r="DY2035" s="778"/>
      <c r="DZ2035" s="778"/>
      <c r="EA2035" s="778"/>
      <c r="EB2035" s="778"/>
      <c r="EC2035" s="778"/>
      <c r="ED2035" s="778"/>
      <c r="EE2035" s="778"/>
      <c r="EF2035" s="778"/>
      <c r="EG2035" s="778"/>
      <c r="EH2035" s="778"/>
      <c r="EI2035" s="778"/>
      <c r="EJ2035" s="778"/>
      <c r="EK2035" s="778"/>
      <c r="EL2035" s="778"/>
      <c r="EM2035" s="778"/>
      <c r="EN2035" s="778"/>
      <c r="EO2035" s="778"/>
      <c r="EP2035" s="778"/>
      <c r="EQ2035" s="778"/>
      <c r="ER2035" s="778"/>
      <c r="ES2035" s="778"/>
      <c r="ET2035" s="778"/>
      <c r="EU2035" s="778"/>
      <c r="EV2035" s="778"/>
      <c r="EW2035" s="778"/>
      <c r="EX2035" s="778"/>
      <c r="EY2035" s="778"/>
      <c r="EZ2035" s="778"/>
      <c r="FA2035" s="778"/>
      <c r="FB2035" s="778"/>
      <c r="FC2035" s="778"/>
      <c r="FD2035" s="778"/>
      <c r="FE2035" s="778"/>
      <c r="FF2035" s="778"/>
      <c r="FG2035" s="778"/>
      <c r="FH2035" s="778"/>
      <c r="FI2035" s="778"/>
      <c r="FJ2035" s="778"/>
      <c r="FK2035" s="778"/>
      <c r="FL2035" s="778"/>
      <c r="FM2035" s="778"/>
      <c r="FN2035" s="778"/>
      <c r="FO2035" s="778"/>
      <c r="FP2035" s="778"/>
      <c r="FQ2035" s="778"/>
      <c r="FR2035" s="778"/>
      <c r="FS2035" s="778"/>
      <c r="FT2035" s="778"/>
      <c r="FU2035" s="778"/>
      <c r="FV2035" s="778"/>
      <c r="FW2035" s="778"/>
      <c r="FX2035" s="778"/>
      <c r="FY2035" s="778"/>
      <c r="FZ2035" s="778"/>
      <c r="GA2035" s="778"/>
      <c r="GB2035" s="778"/>
      <c r="GC2035" s="778"/>
      <c r="GD2035" s="778"/>
      <c r="GE2035" s="778"/>
      <c r="GF2035" s="778"/>
      <c r="GG2035" s="778"/>
      <c r="GH2035" s="778"/>
      <c r="GI2035" s="778"/>
      <c r="GJ2035" s="778"/>
      <c r="GK2035" s="778"/>
      <c r="GL2035" s="778"/>
      <c r="GM2035" s="778"/>
      <c r="GN2035" s="778"/>
      <c r="GO2035" s="778"/>
      <c r="GP2035" s="778"/>
      <c r="GQ2035" s="778"/>
      <c r="GR2035" s="778"/>
      <c r="GS2035" s="778"/>
      <c r="GT2035" s="778"/>
      <c r="GU2035" s="778"/>
      <c r="GV2035" s="778"/>
      <c r="GW2035" s="778"/>
      <c r="GX2035" s="778"/>
      <c r="GY2035" s="778"/>
      <c r="GZ2035" s="778"/>
      <c r="HA2035" s="778"/>
      <c r="HB2035" s="778"/>
      <c r="HC2035" s="778"/>
      <c r="HD2035" s="778"/>
      <c r="HE2035" s="778"/>
      <c r="HF2035" s="778"/>
      <c r="HG2035" s="778"/>
      <c r="HH2035" s="778"/>
    </row>
    <row r="2036" spans="1:216" s="782" customFormat="1">
      <c r="A2036" s="779"/>
      <c r="B2036" s="780"/>
      <c r="C2036" s="780"/>
      <c r="D2036" s="780"/>
      <c r="E2036" s="780"/>
      <c r="F2036" s="780"/>
      <c r="G2036" s="780"/>
      <c r="H2036" s="780"/>
      <c r="I2036" s="780"/>
      <c r="J2036" s="780"/>
      <c r="K2036" s="780"/>
      <c r="L2036" s="780"/>
      <c r="M2036" s="780"/>
      <c r="N2036" s="780"/>
      <c r="O2036" s="780"/>
      <c r="P2036" s="780"/>
      <c r="Q2036" s="781"/>
      <c r="R2036" s="778"/>
      <c r="S2036" s="778"/>
      <c r="T2036" s="778"/>
      <c r="U2036" s="778"/>
      <c r="V2036" s="778"/>
      <c r="W2036" s="778"/>
      <c r="X2036" s="778"/>
      <c r="Y2036" s="778"/>
      <c r="Z2036" s="778"/>
      <c r="AA2036" s="778"/>
      <c r="AB2036" s="778"/>
      <c r="AC2036" s="778"/>
      <c r="AD2036" s="778"/>
      <c r="AE2036" s="778"/>
      <c r="AF2036" s="778"/>
      <c r="AG2036" s="778"/>
      <c r="AH2036" s="778"/>
      <c r="AI2036" s="778"/>
      <c r="AJ2036" s="778"/>
      <c r="AK2036" s="778"/>
      <c r="AL2036" s="778"/>
      <c r="AM2036" s="778"/>
      <c r="AN2036" s="778"/>
      <c r="AO2036" s="778"/>
      <c r="AP2036" s="778"/>
      <c r="AQ2036" s="778"/>
      <c r="AR2036" s="778"/>
      <c r="AS2036" s="778"/>
      <c r="AT2036" s="778"/>
      <c r="AU2036" s="778"/>
      <c r="AV2036" s="778"/>
      <c r="AW2036" s="778"/>
      <c r="AX2036" s="778"/>
      <c r="AY2036" s="778"/>
      <c r="AZ2036" s="778"/>
      <c r="BA2036" s="778"/>
      <c r="BB2036" s="778"/>
      <c r="BC2036" s="778"/>
      <c r="BD2036" s="778"/>
      <c r="BE2036" s="778"/>
      <c r="BF2036" s="778"/>
      <c r="BG2036" s="778"/>
      <c r="BH2036" s="778"/>
      <c r="BI2036" s="778"/>
      <c r="BJ2036" s="778"/>
      <c r="BK2036" s="778"/>
      <c r="BL2036" s="778"/>
      <c r="BM2036" s="778"/>
      <c r="BN2036" s="778"/>
      <c r="BO2036" s="778"/>
      <c r="BP2036" s="778"/>
      <c r="BQ2036" s="778"/>
      <c r="BR2036" s="778"/>
      <c r="BS2036" s="778"/>
      <c r="BT2036" s="778"/>
      <c r="BU2036" s="778"/>
      <c r="BV2036" s="778"/>
      <c r="BW2036" s="778"/>
      <c r="BX2036" s="778"/>
      <c r="BY2036" s="778"/>
      <c r="BZ2036" s="778"/>
      <c r="CA2036" s="778"/>
      <c r="CB2036" s="778"/>
      <c r="CC2036" s="778"/>
      <c r="CD2036" s="778"/>
      <c r="CE2036" s="778"/>
      <c r="CF2036" s="778"/>
      <c r="CG2036" s="778"/>
      <c r="CH2036" s="778"/>
      <c r="CI2036" s="778"/>
      <c r="CJ2036" s="778"/>
      <c r="CK2036" s="778"/>
      <c r="CL2036" s="778"/>
      <c r="CM2036" s="778"/>
      <c r="CN2036" s="778"/>
      <c r="CO2036" s="778"/>
      <c r="CP2036" s="778"/>
      <c r="CQ2036" s="778"/>
      <c r="CR2036" s="778"/>
      <c r="CS2036" s="778"/>
      <c r="CT2036" s="778"/>
      <c r="CU2036" s="778"/>
      <c r="CV2036" s="778"/>
      <c r="CW2036" s="778"/>
      <c r="CX2036" s="778"/>
      <c r="CY2036" s="778"/>
      <c r="CZ2036" s="778"/>
      <c r="DA2036" s="778"/>
      <c r="DB2036" s="778"/>
      <c r="DC2036" s="778"/>
      <c r="DD2036" s="778"/>
      <c r="DE2036" s="778"/>
      <c r="DF2036" s="778"/>
      <c r="DG2036" s="778"/>
      <c r="DH2036" s="778"/>
      <c r="DI2036" s="778"/>
      <c r="DJ2036" s="778"/>
      <c r="DK2036" s="778"/>
      <c r="DL2036" s="778"/>
      <c r="DM2036" s="778"/>
      <c r="DN2036" s="778"/>
      <c r="DO2036" s="778"/>
      <c r="DP2036" s="778"/>
      <c r="DQ2036" s="778"/>
      <c r="DR2036" s="778"/>
      <c r="DS2036" s="778"/>
      <c r="DT2036" s="778"/>
      <c r="DU2036" s="778"/>
      <c r="DV2036" s="778"/>
      <c r="DW2036" s="778"/>
      <c r="DX2036" s="778"/>
      <c r="DY2036" s="778"/>
      <c r="DZ2036" s="778"/>
      <c r="EA2036" s="778"/>
      <c r="EB2036" s="778"/>
      <c r="EC2036" s="778"/>
      <c r="ED2036" s="778"/>
      <c r="EE2036" s="778"/>
      <c r="EF2036" s="778"/>
      <c r="EG2036" s="778"/>
      <c r="EH2036" s="778"/>
      <c r="EI2036" s="778"/>
      <c r="EJ2036" s="778"/>
      <c r="EK2036" s="778"/>
      <c r="EL2036" s="778"/>
      <c r="EM2036" s="778"/>
      <c r="EN2036" s="778"/>
      <c r="EO2036" s="778"/>
      <c r="EP2036" s="778"/>
      <c r="EQ2036" s="778"/>
      <c r="ER2036" s="778"/>
      <c r="ES2036" s="778"/>
      <c r="ET2036" s="778"/>
      <c r="EU2036" s="778"/>
      <c r="EV2036" s="778"/>
      <c r="EW2036" s="778"/>
      <c r="EX2036" s="778"/>
      <c r="EY2036" s="778"/>
      <c r="EZ2036" s="778"/>
      <c r="FA2036" s="778"/>
      <c r="FB2036" s="778"/>
      <c r="FC2036" s="778"/>
      <c r="FD2036" s="778"/>
      <c r="FE2036" s="778"/>
      <c r="FF2036" s="778"/>
      <c r="FG2036" s="778"/>
      <c r="FH2036" s="778"/>
      <c r="FI2036" s="778"/>
      <c r="FJ2036" s="778"/>
      <c r="FK2036" s="778"/>
      <c r="FL2036" s="778"/>
      <c r="FM2036" s="778"/>
      <c r="FN2036" s="778"/>
      <c r="FO2036" s="778"/>
      <c r="FP2036" s="778"/>
      <c r="FQ2036" s="778"/>
      <c r="FR2036" s="778"/>
      <c r="FS2036" s="778"/>
      <c r="FT2036" s="778"/>
      <c r="FU2036" s="778"/>
      <c r="FV2036" s="778"/>
      <c r="FW2036" s="778"/>
      <c r="FX2036" s="778"/>
      <c r="FY2036" s="778"/>
      <c r="FZ2036" s="778"/>
      <c r="GA2036" s="778"/>
      <c r="GB2036" s="778"/>
      <c r="GC2036" s="778"/>
      <c r="GD2036" s="778"/>
      <c r="GE2036" s="778"/>
      <c r="GF2036" s="778"/>
      <c r="GG2036" s="778"/>
      <c r="GH2036" s="778"/>
      <c r="GI2036" s="778"/>
      <c r="GJ2036" s="778"/>
      <c r="GK2036" s="778"/>
      <c r="GL2036" s="778"/>
      <c r="GM2036" s="778"/>
      <c r="GN2036" s="778"/>
      <c r="GO2036" s="778"/>
      <c r="GP2036" s="778"/>
      <c r="GQ2036" s="778"/>
      <c r="GR2036" s="778"/>
      <c r="GS2036" s="778"/>
      <c r="GT2036" s="778"/>
      <c r="GU2036" s="778"/>
      <c r="GV2036" s="778"/>
      <c r="GW2036" s="778"/>
      <c r="GX2036" s="778"/>
      <c r="GY2036" s="778"/>
      <c r="GZ2036" s="778"/>
      <c r="HA2036" s="778"/>
      <c r="HB2036" s="778"/>
      <c r="HC2036" s="778"/>
      <c r="HD2036" s="778"/>
      <c r="HE2036" s="778"/>
      <c r="HF2036" s="778"/>
      <c r="HG2036" s="778"/>
      <c r="HH2036" s="778"/>
    </row>
    <row r="2037" spans="1:216" s="782" customFormat="1">
      <c r="A2037" s="779"/>
      <c r="B2037" s="780"/>
      <c r="C2037" s="780"/>
      <c r="D2037" s="780"/>
      <c r="E2037" s="780"/>
      <c r="F2037" s="780"/>
      <c r="G2037" s="780"/>
      <c r="H2037" s="780"/>
      <c r="I2037" s="780"/>
      <c r="J2037" s="780"/>
      <c r="K2037" s="780"/>
      <c r="L2037" s="780"/>
      <c r="M2037" s="780"/>
      <c r="N2037" s="780"/>
      <c r="O2037" s="780"/>
      <c r="P2037" s="780"/>
      <c r="Q2037" s="781"/>
      <c r="R2037" s="778"/>
      <c r="S2037" s="778"/>
      <c r="T2037" s="778"/>
      <c r="U2037" s="778"/>
      <c r="V2037" s="778"/>
      <c r="W2037" s="778"/>
      <c r="X2037" s="778"/>
      <c r="Y2037" s="778"/>
      <c r="Z2037" s="778"/>
      <c r="AA2037" s="778"/>
      <c r="AB2037" s="778"/>
      <c r="AC2037" s="778"/>
      <c r="AD2037" s="778"/>
      <c r="AE2037" s="778"/>
      <c r="AF2037" s="778"/>
      <c r="AG2037" s="778"/>
      <c r="AH2037" s="778"/>
      <c r="AI2037" s="778"/>
      <c r="AJ2037" s="778"/>
      <c r="AK2037" s="778"/>
      <c r="AL2037" s="778"/>
      <c r="AM2037" s="778"/>
      <c r="AN2037" s="778"/>
      <c r="AO2037" s="778"/>
      <c r="AP2037" s="778"/>
      <c r="AQ2037" s="778"/>
      <c r="AR2037" s="778"/>
      <c r="AS2037" s="778"/>
      <c r="AT2037" s="778"/>
      <c r="AU2037" s="778"/>
      <c r="AV2037" s="778"/>
      <c r="AW2037" s="778"/>
      <c r="AX2037" s="778"/>
      <c r="AY2037" s="778"/>
      <c r="AZ2037" s="778"/>
      <c r="BA2037" s="778"/>
      <c r="BB2037" s="778"/>
      <c r="BC2037" s="778"/>
      <c r="BD2037" s="778"/>
      <c r="BE2037" s="778"/>
      <c r="BF2037" s="778"/>
      <c r="BG2037" s="778"/>
      <c r="BH2037" s="778"/>
      <c r="BI2037" s="778"/>
      <c r="BJ2037" s="778"/>
      <c r="BK2037" s="778"/>
      <c r="BL2037" s="778"/>
      <c r="BM2037" s="778"/>
      <c r="BN2037" s="778"/>
      <c r="BO2037" s="778"/>
      <c r="BP2037" s="778"/>
      <c r="BQ2037" s="778"/>
      <c r="BR2037" s="778"/>
      <c r="BS2037" s="778"/>
      <c r="BT2037" s="778"/>
      <c r="BU2037" s="778"/>
      <c r="BV2037" s="778"/>
      <c r="BW2037" s="778"/>
      <c r="BX2037" s="778"/>
      <c r="BY2037" s="778"/>
      <c r="BZ2037" s="778"/>
      <c r="CA2037" s="778"/>
      <c r="CB2037" s="778"/>
      <c r="CC2037" s="778"/>
      <c r="CD2037" s="778"/>
      <c r="CE2037" s="778"/>
      <c r="CF2037" s="778"/>
      <c r="CG2037" s="778"/>
      <c r="CH2037" s="778"/>
      <c r="CI2037" s="778"/>
      <c r="CJ2037" s="778"/>
      <c r="CK2037" s="778"/>
      <c r="CL2037" s="778"/>
      <c r="CM2037" s="778"/>
      <c r="CN2037" s="778"/>
      <c r="CO2037" s="778"/>
      <c r="CP2037" s="778"/>
      <c r="CQ2037" s="778"/>
      <c r="CR2037" s="778"/>
      <c r="CS2037" s="778"/>
      <c r="CT2037" s="778"/>
      <c r="CU2037" s="778"/>
      <c r="CV2037" s="778"/>
      <c r="CW2037" s="778"/>
      <c r="CX2037" s="778"/>
      <c r="CY2037" s="778"/>
      <c r="CZ2037" s="778"/>
      <c r="DA2037" s="778"/>
      <c r="DB2037" s="778"/>
      <c r="DC2037" s="778"/>
      <c r="DD2037" s="778"/>
      <c r="DE2037" s="778"/>
      <c r="DF2037" s="778"/>
      <c r="DG2037" s="778"/>
      <c r="DH2037" s="778"/>
      <c r="DI2037" s="778"/>
      <c r="DJ2037" s="778"/>
      <c r="DK2037" s="778"/>
      <c r="DL2037" s="778"/>
      <c r="DM2037" s="778"/>
      <c r="DN2037" s="778"/>
      <c r="DO2037" s="778"/>
      <c r="DP2037" s="778"/>
      <c r="DQ2037" s="778"/>
      <c r="DR2037" s="778"/>
      <c r="DS2037" s="778"/>
      <c r="DT2037" s="778"/>
      <c r="DU2037" s="778"/>
      <c r="DV2037" s="778"/>
      <c r="DW2037" s="778"/>
      <c r="DX2037" s="778"/>
      <c r="DY2037" s="778"/>
      <c r="DZ2037" s="778"/>
      <c r="EA2037" s="778"/>
      <c r="EB2037" s="778"/>
      <c r="EC2037" s="778"/>
      <c r="ED2037" s="778"/>
      <c r="EE2037" s="778"/>
      <c r="EF2037" s="778"/>
      <c r="EG2037" s="778"/>
      <c r="EH2037" s="778"/>
      <c r="EI2037" s="778"/>
      <c r="EJ2037" s="778"/>
      <c r="EK2037" s="778"/>
      <c r="EL2037" s="778"/>
      <c r="EM2037" s="778"/>
      <c r="EN2037" s="778"/>
      <c r="EO2037" s="778"/>
      <c r="EP2037" s="778"/>
      <c r="EQ2037" s="778"/>
      <c r="ER2037" s="778"/>
      <c r="ES2037" s="778"/>
      <c r="ET2037" s="778"/>
      <c r="EU2037" s="778"/>
      <c r="EV2037" s="778"/>
      <c r="EW2037" s="778"/>
      <c r="EX2037" s="778"/>
      <c r="EY2037" s="778"/>
      <c r="EZ2037" s="778"/>
      <c r="FA2037" s="778"/>
      <c r="FB2037" s="778"/>
      <c r="FC2037" s="778"/>
      <c r="FD2037" s="778"/>
      <c r="FE2037" s="778"/>
      <c r="FF2037" s="778"/>
      <c r="FG2037" s="778"/>
      <c r="FH2037" s="778"/>
      <c r="FI2037" s="778"/>
      <c r="FJ2037" s="778"/>
      <c r="FK2037" s="778"/>
      <c r="FL2037" s="778"/>
      <c r="FM2037" s="778"/>
      <c r="FN2037" s="778"/>
      <c r="FO2037" s="778"/>
      <c r="FP2037" s="778"/>
      <c r="FQ2037" s="778"/>
      <c r="FR2037" s="778"/>
      <c r="FS2037" s="778"/>
      <c r="FT2037" s="778"/>
      <c r="FU2037" s="778"/>
      <c r="FV2037" s="778"/>
      <c r="FW2037" s="778"/>
      <c r="FX2037" s="778"/>
      <c r="FY2037" s="778"/>
      <c r="FZ2037" s="778"/>
      <c r="GA2037" s="778"/>
      <c r="GB2037" s="778"/>
      <c r="GC2037" s="778"/>
      <c r="GD2037" s="778"/>
      <c r="GE2037" s="778"/>
      <c r="GF2037" s="778"/>
      <c r="GG2037" s="778"/>
      <c r="GH2037" s="778"/>
      <c r="GI2037" s="778"/>
      <c r="GJ2037" s="778"/>
      <c r="GK2037" s="778"/>
      <c r="GL2037" s="778"/>
      <c r="GM2037" s="778"/>
      <c r="GN2037" s="778"/>
      <c r="GO2037" s="778"/>
      <c r="GP2037" s="778"/>
      <c r="GQ2037" s="778"/>
      <c r="GR2037" s="778"/>
      <c r="GS2037" s="778"/>
      <c r="GT2037" s="778"/>
      <c r="GU2037" s="778"/>
      <c r="GV2037" s="778"/>
      <c r="GW2037" s="778"/>
      <c r="GX2037" s="778"/>
      <c r="GY2037" s="778"/>
      <c r="GZ2037" s="778"/>
      <c r="HA2037" s="778"/>
      <c r="HB2037" s="778"/>
      <c r="HC2037" s="778"/>
      <c r="HD2037" s="778"/>
      <c r="HE2037" s="778"/>
      <c r="HF2037" s="778"/>
      <c r="HG2037" s="778"/>
      <c r="HH2037" s="778"/>
    </row>
    <row r="2038" spans="1:216" s="782" customFormat="1">
      <c r="A2038" s="779"/>
      <c r="B2038" s="780"/>
      <c r="C2038" s="780"/>
      <c r="D2038" s="780"/>
      <c r="E2038" s="780"/>
      <c r="F2038" s="780"/>
      <c r="G2038" s="780"/>
      <c r="H2038" s="780"/>
      <c r="I2038" s="780"/>
      <c r="J2038" s="780"/>
      <c r="K2038" s="780"/>
      <c r="L2038" s="780"/>
      <c r="M2038" s="780"/>
      <c r="N2038" s="780"/>
      <c r="O2038" s="780"/>
      <c r="P2038" s="780"/>
      <c r="Q2038" s="781"/>
      <c r="R2038" s="778"/>
      <c r="S2038" s="778"/>
      <c r="T2038" s="778"/>
      <c r="U2038" s="778"/>
      <c r="V2038" s="778"/>
      <c r="W2038" s="778"/>
      <c r="X2038" s="778"/>
      <c r="Y2038" s="778"/>
      <c r="Z2038" s="778"/>
      <c r="AA2038" s="778"/>
      <c r="AB2038" s="778"/>
      <c r="AC2038" s="778"/>
      <c r="AD2038" s="778"/>
      <c r="AE2038" s="778"/>
      <c r="AF2038" s="778"/>
      <c r="AG2038" s="778"/>
      <c r="AH2038" s="778"/>
      <c r="AI2038" s="778"/>
      <c r="AJ2038" s="778"/>
      <c r="AK2038" s="778"/>
      <c r="AL2038" s="778"/>
      <c r="AM2038" s="778"/>
      <c r="AN2038" s="778"/>
      <c r="AO2038" s="778"/>
      <c r="AP2038" s="778"/>
      <c r="AQ2038" s="778"/>
      <c r="AR2038" s="778"/>
      <c r="AS2038" s="778"/>
      <c r="AT2038" s="778"/>
      <c r="AU2038" s="778"/>
      <c r="AV2038" s="778"/>
      <c r="AW2038" s="778"/>
      <c r="AX2038" s="778"/>
      <c r="AY2038" s="778"/>
      <c r="AZ2038" s="778"/>
      <c r="BA2038" s="778"/>
      <c r="BB2038" s="778"/>
      <c r="BC2038" s="778"/>
      <c r="BD2038" s="778"/>
      <c r="BE2038" s="778"/>
      <c r="BF2038" s="778"/>
      <c r="BG2038" s="778"/>
      <c r="BH2038" s="778"/>
      <c r="BI2038" s="778"/>
      <c r="BJ2038" s="778"/>
      <c r="BK2038" s="778"/>
      <c r="BL2038" s="778"/>
      <c r="BM2038" s="778"/>
      <c r="BN2038" s="778"/>
      <c r="BO2038" s="778"/>
      <c r="BP2038" s="778"/>
      <c r="BQ2038" s="778"/>
      <c r="BR2038" s="778"/>
      <c r="BS2038" s="778"/>
      <c r="BT2038" s="778"/>
      <c r="BU2038" s="778"/>
      <c r="BV2038" s="778"/>
      <c r="BW2038" s="778"/>
      <c r="BX2038" s="778"/>
      <c r="BY2038" s="778"/>
      <c r="BZ2038" s="778"/>
      <c r="CA2038" s="778"/>
      <c r="CB2038" s="778"/>
      <c r="CC2038" s="778"/>
      <c r="CD2038" s="778"/>
      <c r="CE2038" s="778"/>
      <c r="CF2038" s="778"/>
      <c r="CG2038" s="778"/>
      <c r="CH2038" s="778"/>
      <c r="CI2038" s="778"/>
      <c r="CJ2038" s="778"/>
      <c r="CK2038" s="778"/>
      <c r="CL2038" s="778"/>
      <c r="CM2038" s="778"/>
      <c r="CN2038" s="778"/>
      <c r="CO2038" s="778"/>
      <c r="CP2038" s="778"/>
      <c r="CQ2038" s="778"/>
      <c r="CR2038" s="778"/>
      <c r="CS2038" s="778"/>
      <c r="CT2038" s="778"/>
      <c r="CU2038" s="778"/>
      <c r="CV2038" s="778"/>
      <c r="CW2038" s="778"/>
      <c r="CX2038" s="778"/>
      <c r="CY2038" s="778"/>
      <c r="CZ2038" s="778"/>
      <c r="DA2038" s="778"/>
      <c r="DB2038" s="778"/>
      <c r="DC2038" s="778"/>
      <c r="DD2038" s="778"/>
      <c r="DE2038" s="778"/>
      <c r="DF2038" s="778"/>
      <c r="DG2038" s="778"/>
      <c r="DH2038" s="778"/>
      <c r="DI2038" s="778"/>
      <c r="DJ2038" s="778"/>
      <c r="DK2038" s="778"/>
      <c r="DL2038" s="778"/>
      <c r="DM2038" s="778"/>
      <c r="DN2038" s="778"/>
      <c r="DO2038" s="778"/>
      <c r="DP2038" s="778"/>
      <c r="DQ2038" s="778"/>
      <c r="DR2038" s="778"/>
      <c r="DS2038" s="778"/>
      <c r="DT2038" s="778"/>
      <c r="DU2038" s="778"/>
      <c r="DV2038" s="778"/>
      <c r="DW2038" s="778"/>
      <c r="DX2038" s="778"/>
      <c r="DY2038" s="778"/>
      <c r="DZ2038" s="778"/>
      <c r="EA2038" s="778"/>
      <c r="EB2038" s="778"/>
      <c r="EC2038" s="778"/>
      <c r="ED2038" s="778"/>
      <c r="EE2038" s="778"/>
      <c r="EF2038" s="778"/>
      <c r="EG2038" s="778"/>
      <c r="EH2038" s="778"/>
      <c r="EI2038" s="778"/>
      <c r="EJ2038" s="778"/>
      <c r="EK2038" s="778"/>
      <c r="EL2038" s="778"/>
      <c r="EM2038" s="778"/>
      <c r="EN2038" s="778"/>
      <c r="EO2038" s="778"/>
      <c r="EP2038" s="778"/>
      <c r="EQ2038" s="778"/>
      <c r="ER2038" s="778"/>
      <c r="ES2038" s="778"/>
      <c r="ET2038" s="778"/>
      <c r="EU2038" s="778"/>
      <c r="EV2038" s="778"/>
      <c r="EW2038" s="778"/>
      <c r="EX2038" s="778"/>
      <c r="EY2038" s="778"/>
      <c r="EZ2038" s="778"/>
      <c r="FA2038" s="778"/>
      <c r="FB2038" s="778"/>
      <c r="FC2038" s="778"/>
      <c r="FD2038" s="778"/>
      <c r="FE2038" s="778"/>
      <c r="FF2038" s="778"/>
      <c r="FG2038" s="778"/>
      <c r="FH2038" s="778"/>
      <c r="FI2038" s="778"/>
      <c r="FJ2038" s="778"/>
      <c r="FK2038" s="778"/>
      <c r="FL2038" s="778"/>
      <c r="FM2038" s="778"/>
      <c r="FN2038" s="778"/>
      <c r="FO2038" s="778"/>
      <c r="FP2038" s="778"/>
      <c r="FQ2038" s="778"/>
      <c r="FR2038" s="778"/>
      <c r="FS2038" s="778"/>
      <c r="FT2038" s="778"/>
      <c r="FU2038" s="778"/>
      <c r="FV2038" s="778"/>
      <c r="FW2038" s="778"/>
      <c r="FX2038" s="778"/>
      <c r="FY2038" s="778"/>
      <c r="FZ2038" s="778"/>
      <c r="GA2038" s="778"/>
      <c r="GB2038" s="778"/>
      <c r="GC2038" s="778"/>
      <c r="GD2038" s="778"/>
      <c r="GE2038" s="778"/>
      <c r="GF2038" s="778"/>
      <c r="GG2038" s="778"/>
      <c r="GH2038" s="778"/>
      <c r="GI2038" s="778"/>
      <c r="GJ2038" s="778"/>
      <c r="GK2038" s="778"/>
      <c r="GL2038" s="778"/>
      <c r="GM2038" s="778"/>
      <c r="GN2038" s="778"/>
      <c r="GO2038" s="778"/>
      <c r="GP2038" s="778"/>
      <c r="GQ2038" s="778"/>
      <c r="GR2038" s="778"/>
      <c r="GS2038" s="778"/>
      <c r="GT2038" s="778"/>
      <c r="GU2038" s="778"/>
      <c r="GV2038" s="778"/>
      <c r="GW2038" s="778"/>
      <c r="GX2038" s="778"/>
      <c r="GY2038" s="778"/>
      <c r="GZ2038" s="778"/>
      <c r="HA2038" s="778"/>
      <c r="HB2038" s="778"/>
      <c r="HC2038" s="778"/>
      <c r="HD2038" s="778"/>
      <c r="HE2038" s="778"/>
      <c r="HF2038" s="778"/>
      <c r="HG2038" s="778"/>
      <c r="HH2038" s="778"/>
    </row>
    <row r="2039" spans="1:216" s="782" customFormat="1">
      <c r="A2039" s="779"/>
      <c r="B2039" s="780"/>
      <c r="C2039" s="780"/>
      <c r="D2039" s="780"/>
      <c r="E2039" s="780"/>
      <c r="F2039" s="780"/>
      <c r="G2039" s="780"/>
      <c r="H2039" s="780"/>
      <c r="I2039" s="780"/>
      <c r="J2039" s="780"/>
      <c r="K2039" s="780"/>
      <c r="L2039" s="780"/>
      <c r="M2039" s="780"/>
      <c r="N2039" s="780"/>
      <c r="O2039" s="780"/>
      <c r="P2039" s="780"/>
      <c r="Q2039" s="781"/>
      <c r="R2039" s="778"/>
      <c r="S2039" s="778"/>
      <c r="T2039" s="778"/>
      <c r="U2039" s="778"/>
      <c r="V2039" s="778"/>
      <c r="W2039" s="778"/>
      <c r="X2039" s="778"/>
      <c r="Y2039" s="778"/>
      <c r="Z2039" s="778"/>
      <c r="AA2039" s="778"/>
      <c r="AB2039" s="778"/>
      <c r="AC2039" s="778"/>
      <c r="AD2039" s="778"/>
      <c r="AE2039" s="778"/>
      <c r="AF2039" s="778"/>
      <c r="AG2039" s="778"/>
      <c r="AH2039" s="778"/>
      <c r="AI2039" s="778"/>
      <c r="AJ2039" s="778"/>
      <c r="AK2039" s="778"/>
      <c r="AL2039" s="778"/>
      <c r="AM2039" s="778"/>
      <c r="AN2039" s="778"/>
      <c r="AO2039" s="778"/>
      <c r="AP2039" s="778"/>
      <c r="AQ2039" s="778"/>
      <c r="AR2039" s="778"/>
      <c r="AS2039" s="778"/>
      <c r="AT2039" s="778"/>
      <c r="AU2039" s="778"/>
      <c r="AV2039" s="778"/>
      <c r="AW2039" s="778"/>
      <c r="AX2039" s="778"/>
      <c r="AY2039" s="778"/>
      <c r="AZ2039" s="778"/>
      <c r="BA2039" s="778"/>
      <c r="BB2039" s="778"/>
      <c r="BC2039" s="778"/>
      <c r="BD2039" s="778"/>
      <c r="BE2039" s="778"/>
      <c r="BF2039" s="778"/>
      <c r="BG2039" s="778"/>
      <c r="BH2039" s="778"/>
      <c r="BI2039" s="778"/>
      <c r="BJ2039" s="778"/>
      <c r="BK2039" s="778"/>
      <c r="BL2039" s="778"/>
      <c r="BM2039" s="778"/>
      <c r="BN2039" s="778"/>
      <c r="BO2039" s="778"/>
      <c r="BP2039" s="778"/>
      <c r="BQ2039" s="778"/>
      <c r="BR2039" s="778"/>
      <c r="BS2039" s="778"/>
      <c r="BT2039" s="778"/>
      <c r="BU2039" s="778"/>
      <c r="BV2039" s="778"/>
      <c r="BW2039" s="778"/>
      <c r="BX2039" s="778"/>
      <c r="BY2039" s="778"/>
      <c r="BZ2039" s="778"/>
      <c r="CA2039" s="778"/>
      <c r="CB2039" s="778"/>
      <c r="CC2039" s="778"/>
      <c r="CD2039" s="778"/>
      <c r="CE2039" s="778"/>
      <c r="CF2039" s="778"/>
      <c r="CG2039" s="778"/>
      <c r="CH2039" s="778"/>
      <c r="CI2039" s="778"/>
      <c r="CJ2039" s="778"/>
      <c r="CK2039" s="778"/>
      <c r="CL2039" s="778"/>
      <c r="CM2039" s="778"/>
      <c r="CN2039" s="778"/>
      <c r="CO2039" s="778"/>
      <c r="CP2039" s="778"/>
      <c r="CQ2039" s="778"/>
      <c r="CR2039" s="778"/>
      <c r="CS2039" s="778"/>
      <c r="CT2039" s="778"/>
      <c r="CU2039" s="778"/>
      <c r="CV2039" s="778"/>
      <c r="CW2039" s="778"/>
      <c r="CX2039" s="778"/>
      <c r="CY2039" s="778"/>
      <c r="CZ2039" s="778"/>
      <c r="DA2039" s="778"/>
      <c r="DB2039" s="778"/>
      <c r="DC2039" s="778"/>
      <c r="DD2039" s="778"/>
      <c r="DE2039" s="778"/>
      <c r="DF2039" s="778"/>
      <c r="DG2039" s="778"/>
      <c r="DH2039" s="778"/>
      <c r="DI2039" s="778"/>
      <c r="DJ2039" s="778"/>
      <c r="DK2039" s="778"/>
      <c r="DL2039" s="778"/>
      <c r="DM2039" s="778"/>
      <c r="DN2039" s="778"/>
      <c r="DO2039" s="778"/>
      <c r="DP2039" s="778"/>
      <c r="DQ2039" s="778"/>
      <c r="DR2039" s="778"/>
      <c r="DS2039" s="778"/>
      <c r="DT2039" s="778"/>
      <c r="DU2039" s="778"/>
      <c r="DV2039" s="778"/>
      <c r="DW2039" s="778"/>
      <c r="DX2039" s="778"/>
      <c r="DY2039" s="778"/>
      <c r="DZ2039" s="778"/>
      <c r="EA2039" s="778"/>
      <c r="EB2039" s="778"/>
      <c r="EC2039" s="778"/>
      <c r="ED2039" s="778"/>
      <c r="EE2039" s="778"/>
      <c r="EF2039" s="778"/>
      <c r="EG2039" s="778"/>
      <c r="EH2039" s="778"/>
      <c r="EI2039" s="778"/>
      <c r="EJ2039" s="778"/>
      <c r="EK2039" s="778"/>
      <c r="EL2039" s="778"/>
      <c r="EM2039" s="778"/>
      <c r="EN2039" s="778"/>
      <c r="EO2039" s="778"/>
      <c r="EP2039" s="778"/>
      <c r="EQ2039" s="778"/>
      <c r="ER2039" s="778"/>
      <c r="ES2039" s="778"/>
      <c r="ET2039" s="778"/>
      <c r="EU2039" s="778"/>
      <c r="EV2039" s="778"/>
      <c r="EW2039" s="778"/>
      <c r="EX2039" s="778"/>
      <c r="EY2039" s="778"/>
      <c r="EZ2039" s="778"/>
      <c r="FA2039" s="778"/>
      <c r="FB2039" s="778"/>
      <c r="FC2039" s="778"/>
      <c r="FD2039" s="778"/>
      <c r="FE2039" s="778"/>
      <c r="FF2039" s="778"/>
      <c r="FG2039" s="778"/>
      <c r="FH2039" s="778"/>
      <c r="FI2039" s="778"/>
      <c r="FJ2039" s="778"/>
      <c r="FK2039" s="778"/>
      <c r="FL2039" s="778"/>
      <c r="FM2039" s="778"/>
      <c r="FN2039" s="778"/>
      <c r="FO2039" s="778"/>
      <c r="FP2039" s="778"/>
      <c r="FQ2039" s="778"/>
      <c r="FR2039" s="778"/>
      <c r="FS2039" s="778"/>
      <c r="FT2039" s="778"/>
      <c r="FU2039" s="778"/>
      <c r="FV2039" s="778"/>
      <c r="FW2039" s="778"/>
      <c r="FX2039" s="778"/>
      <c r="FY2039" s="778"/>
      <c r="FZ2039" s="778"/>
      <c r="GA2039" s="778"/>
      <c r="GB2039" s="778"/>
      <c r="GC2039" s="778"/>
      <c r="GD2039" s="778"/>
      <c r="GE2039" s="778"/>
      <c r="GF2039" s="778"/>
      <c r="GG2039" s="778"/>
      <c r="GH2039" s="778"/>
      <c r="GI2039" s="778"/>
      <c r="GJ2039" s="778"/>
      <c r="GK2039" s="778"/>
      <c r="GL2039" s="778"/>
      <c r="GM2039" s="778"/>
      <c r="GN2039" s="778"/>
      <c r="GO2039" s="778"/>
      <c r="GP2039" s="778"/>
      <c r="GQ2039" s="778"/>
      <c r="GR2039" s="778"/>
      <c r="GS2039" s="778"/>
      <c r="GT2039" s="778"/>
      <c r="GU2039" s="778"/>
      <c r="GV2039" s="778"/>
      <c r="GW2039" s="778"/>
      <c r="GX2039" s="778"/>
      <c r="GY2039" s="778"/>
      <c r="GZ2039" s="778"/>
      <c r="HA2039" s="778"/>
      <c r="HB2039" s="778"/>
      <c r="HC2039" s="778"/>
      <c r="HD2039" s="778"/>
      <c r="HE2039" s="778"/>
      <c r="HF2039" s="778"/>
      <c r="HG2039" s="778"/>
      <c r="HH2039" s="778"/>
    </row>
    <row r="2040" spans="1:216" s="782" customFormat="1">
      <c r="A2040" s="779"/>
      <c r="B2040" s="780"/>
      <c r="C2040" s="780"/>
      <c r="D2040" s="780"/>
      <c r="E2040" s="780"/>
      <c r="F2040" s="780"/>
      <c r="G2040" s="780"/>
      <c r="H2040" s="780"/>
      <c r="I2040" s="780"/>
      <c r="J2040" s="780"/>
      <c r="K2040" s="780"/>
      <c r="L2040" s="780"/>
      <c r="M2040" s="780"/>
      <c r="N2040" s="780"/>
      <c r="O2040" s="780"/>
      <c r="P2040" s="780"/>
      <c r="Q2040" s="781"/>
      <c r="R2040" s="778"/>
      <c r="S2040" s="778"/>
      <c r="T2040" s="778"/>
      <c r="U2040" s="778"/>
      <c r="V2040" s="778"/>
      <c r="W2040" s="778"/>
      <c r="X2040" s="778"/>
      <c r="Y2040" s="778"/>
      <c r="Z2040" s="778"/>
      <c r="AA2040" s="778"/>
      <c r="AB2040" s="778"/>
      <c r="AC2040" s="778"/>
      <c r="AD2040" s="778"/>
      <c r="AE2040" s="778"/>
      <c r="AF2040" s="778"/>
      <c r="AG2040" s="778"/>
      <c r="AH2040" s="778"/>
      <c r="AI2040" s="778"/>
      <c r="AJ2040" s="778"/>
      <c r="AK2040" s="778"/>
      <c r="AL2040" s="778"/>
      <c r="AM2040" s="778"/>
      <c r="AN2040" s="778"/>
      <c r="AO2040" s="778"/>
      <c r="AP2040" s="778"/>
      <c r="AQ2040" s="778"/>
      <c r="AR2040" s="778"/>
      <c r="AS2040" s="778"/>
      <c r="AT2040" s="778"/>
      <c r="AU2040" s="778"/>
      <c r="AV2040" s="778"/>
      <c r="AW2040" s="778"/>
      <c r="AX2040" s="778"/>
      <c r="AY2040" s="778"/>
      <c r="AZ2040" s="778"/>
      <c r="BA2040" s="778"/>
      <c r="BB2040" s="778"/>
      <c r="BC2040" s="778"/>
      <c r="BD2040" s="778"/>
      <c r="BE2040" s="778"/>
      <c r="BF2040" s="778"/>
      <c r="BG2040" s="778"/>
      <c r="BH2040" s="778"/>
      <c r="BI2040" s="778"/>
      <c r="BJ2040" s="778"/>
      <c r="BK2040" s="778"/>
      <c r="BL2040" s="778"/>
      <c r="BM2040" s="778"/>
      <c r="BN2040" s="778"/>
      <c r="BO2040" s="778"/>
      <c r="BP2040" s="778"/>
      <c r="BQ2040" s="778"/>
      <c r="BR2040" s="778"/>
      <c r="BS2040" s="778"/>
      <c r="BT2040" s="778"/>
      <c r="BU2040" s="778"/>
      <c r="BV2040" s="778"/>
      <c r="BW2040" s="778"/>
      <c r="BX2040" s="778"/>
      <c r="BY2040" s="778"/>
      <c r="BZ2040" s="778"/>
      <c r="CA2040" s="778"/>
      <c r="CB2040" s="778"/>
      <c r="CC2040" s="778"/>
      <c r="CD2040" s="778"/>
      <c r="CE2040" s="778"/>
      <c r="CF2040" s="778"/>
      <c r="CG2040" s="778"/>
      <c r="CH2040" s="778"/>
      <c r="CI2040" s="778"/>
      <c r="CJ2040" s="778"/>
      <c r="CK2040" s="778"/>
      <c r="CL2040" s="778"/>
      <c r="CM2040" s="778"/>
      <c r="CN2040" s="778"/>
      <c r="CO2040" s="778"/>
      <c r="CP2040" s="778"/>
      <c r="CQ2040" s="778"/>
      <c r="CR2040" s="778"/>
      <c r="CS2040" s="778"/>
      <c r="CT2040" s="778"/>
      <c r="CU2040" s="778"/>
      <c r="CV2040" s="778"/>
      <c r="CW2040" s="778"/>
      <c r="CX2040" s="778"/>
      <c r="CY2040" s="778"/>
      <c r="CZ2040" s="778"/>
      <c r="DA2040" s="778"/>
      <c r="DB2040" s="778"/>
      <c r="DC2040" s="778"/>
      <c r="DD2040" s="778"/>
      <c r="DE2040" s="778"/>
      <c r="DF2040" s="778"/>
      <c r="DG2040" s="778"/>
      <c r="DH2040" s="778"/>
      <c r="DI2040" s="778"/>
      <c r="DJ2040" s="778"/>
      <c r="DK2040" s="778"/>
      <c r="DL2040" s="778"/>
      <c r="DM2040" s="778"/>
      <c r="DN2040" s="778"/>
      <c r="DO2040" s="778"/>
      <c r="DP2040" s="778"/>
      <c r="DQ2040" s="778"/>
      <c r="DR2040" s="778"/>
      <c r="DS2040" s="778"/>
      <c r="DT2040" s="778"/>
      <c r="DU2040" s="778"/>
      <c r="DV2040" s="778"/>
      <c r="DW2040" s="778"/>
      <c r="DX2040" s="778"/>
      <c r="DY2040" s="778"/>
      <c r="DZ2040" s="778"/>
      <c r="EA2040" s="778"/>
      <c r="EB2040" s="778"/>
      <c r="EC2040" s="778"/>
      <c r="ED2040" s="778"/>
      <c r="EE2040" s="778"/>
      <c r="EF2040" s="778"/>
      <c r="EG2040" s="778"/>
      <c r="EH2040" s="778"/>
      <c r="EI2040" s="778"/>
      <c r="EJ2040" s="778"/>
      <c r="EK2040" s="778"/>
      <c r="EL2040" s="778"/>
      <c r="EM2040" s="778"/>
      <c r="EN2040" s="778"/>
      <c r="EO2040" s="778"/>
      <c r="EP2040" s="778"/>
      <c r="EQ2040" s="778"/>
      <c r="ER2040" s="778"/>
      <c r="ES2040" s="778"/>
      <c r="ET2040" s="778"/>
      <c r="EU2040" s="778"/>
      <c r="EV2040" s="778"/>
      <c r="EW2040" s="778"/>
      <c r="EX2040" s="778"/>
      <c r="EY2040" s="778"/>
      <c r="EZ2040" s="778"/>
      <c r="FA2040" s="778"/>
      <c r="FB2040" s="778"/>
      <c r="FC2040" s="778"/>
      <c r="FD2040" s="778"/>
      <c r="FE2040" s="778"/>
      <c r="FF2040" s="778"/>
      <c r="FG2040" s="778"/>
      <c r="FH2040" s="778"/>
      <c r="FI2040" s="778"/>
      <c r="FJ2040" s="778"/>
      <c r="FK2040" s="778"/>
      <c r="FL2040" s="778"/>
      <c r="FM2040" s="778"/>
      <c r="FN2040" s="778"/>
      <c r="FO2040" s="778"/>
      <c r="FP2040" s="778"/>
      <c r="FQ2040" s="778"/>
      <c r="FR2040" s="778"/>
      <c r="FS2040" s="778"/>
      <c r="FT2040" s="778"/>
      <c r="FU2040" s="778"/>
      <c r="FV2040" s="778"/>
      <c r="FW2040" s="778"/>
      <c r="FX2040" s="778"/>
      <c r="FY2040" s="778"/>
      <c r="FZ2040" s="778"/>
      <c r="GA2040" s="778"/>
      <c r="GB2040" s="778"/>
      <c r="GC2040" s="778"/>
      <c r="GD2040" s="778"/>
      <c r="GE2040" s="778"/>
      <c r="GF2040" s="778"/>
      <c r="GG2040" s="778"/>
      <c r="GH2040" s="778"/>
      <c r="GI2040" s="778"/>
      <c r="GJ2040" s="778"/>
      <c r="GK2040" s="778"/>
      <c r="GL2040" s="778"/>
      <c r="GM2040" s="778"/>
      <c r="GN2040" s="778"/>
      <c r="GO2040" s="778"/>
      <c r="GP2040" s="778"/>
      <c r="GQ2040" s="778"/>
      <c r="GR2040" s="778"/>
      <c r="GS2040" s="778"/>
      <c r="GT2040" s="778"/>
      <c r="GU2040" s="778"/>
      <c r="GV2040" s="778"/>
      <c r="GW2040" s="778"/>
      <c r="GX2040" s="778"/>
      <c r="GY2040" s="778"/>
      <c r="GZ2040" s="778"/>
      <c r="HA2040" s="778"/>
      <c r="HB2040" s="778"/>
      <c r="HC2040" s="778"/>
      <c r="HD2040" s="778"/>
      <c r="HE2040" s="778"/>
      <c r="HF2040" s="778"/>
      <c r="HG2040" s="778"/>
      <c r="HH2040" s="778"/>
    </row>
    <row r="2041" spans="1:216" s="782" customFormat="1">
      <c r="A2041" s="779"/>
      <c r="B2041" s="780"/>
      <c r="C2041" s="780"/>
      <c r="D2041" s="780"/>
      <c r="E2041" s="780"/>
      <c r="F2041" s="780"/>
      <c r="G2041" s="780"/>
      <c r="H2041" s="780"/>
      <c r="I2041" s="780"/>
      <c r="J2041" s="780"/>
      <c r="K2041" s="780"/>
      <c r="L2041" s="780"/>
      <c r="M2041" s="780"/>
      <c r="N2041" s="780"/>
      <c r="O2041" s="780"/>
      <c r="P2041" s="780"/>
      <c r="Q2041" s="781"/>
      <c r="R2041" s="778"/>
      <c r="S2041" s="778"/>
      <c r="T2041" s="778"/>
      <c r="U2041" s="778"/>
      <c r="V2041" s="778"/>
      <c r="W2041" s="778"/>
      <c r="X2041" s="778"/>
      <c r="Y2041" s="778"/>
      <c r="Z2041" s="778"/>
      <c r="AA2041" s="778"/>
      <c r="AB2041" s="778"/>
      <c r="AC2041" s="778"/>
      <c r="AD2041" s="778"/>
      <c r="AE2041" s="778"/>
      <c r="AF2041" s="778"/>
      <c r="AG2041" s="778"/>
      <c r="AH2041" s="778"/>
      <c r="AI2041" s="778"/>
      <c r="AJ2041" s="778"/>
      <c r="AK2041" s="778"/>
      <c r="AL2041" s="778"/>
      <c r="AM2041" s="778"/>
      <c r="AN2041" s="778"/>
      <c r="AO2041" s="778"/>
      <c r="AP2041" s="778"/>
      <c r="AQ2041" s="778"/>
      <c r="AR2041" s="778"/>
      <c r="AS2041" s="778"/>
      <c r="AT2041" s="778"/>
      <c r="AU2041" s="778"/>
      <c r="AV2041" s="778"/>
      <c r="AW2041" s="778"/>
      <c r="AX2041" s="778"/>
      <c r="AY2041" s="778"/>
      <c r="AZ2041" s="778"/>
      <c r="BA2041" s="778"/>
      <c r="BB2041" s="778"/>
      <c r="BC2041" s="778"/>
      <c r="BD2041" s="778"/>
      <c r="BE2041" s="778"/>
      <c r="BF2041" s="778"/>
      <c r="BG2041" s="778"/>
      <c r="BH2041" s="778"/>
      <c r="BI2041" s="778"/>
      <c r="BJ2041" s="778"/>
      <c r="BK2041" s="778"/>
      <c r="BL2041" s="778"/>
      <c r="BM2041" s="778"/>
      <c r="BN2041" s="778"/>
      <c r="BO2041" s="778"/>
      <c r="BP2041" s="778"/>
      <c r="BQ2041" s="778"/>
      <c r="BR2041" s="778"/>
      <c r="BS2041" s="778"/>
      <c r="BT2041" s="778"/>
      <c r="BU2041" s="778"/>
      <c r="BV2041" s="778"/>
      <c r="BW2041" s="778"/>
      <c r="BX2041" s="778"/>
      <c r="BY2041" s="778"/>
      <c r="BZ2041" s="778"/>
      <c r="CA2041" s="778"/>
      <c r="CB2041" s="778"/>
      <c r="CC2041" s="778"/>
      <c r="CD2041" s="778"/>
      <c r="CE2041" s="778"/>
      <c r="CF2041" s="778"/>
      <c r="CG2041" s="778"/>
      <c r="CH2041" s="778"/>
      <c r="CI2041" s="778"/>
      <c r="CJ2041" s="778"/>
      <c r="CK2041" s="778"/>
      <c r="CL2041" s="778"/>
      <c r="CM2041" s="778"/>
      <c r="CN2041" s="778"/>
      <c r="CO2041" s="778"/>
      <c r="CP2041" s="778"/>
      <c r="CQ2041" s="778"/>
      <c r="CR2041" s="778"/>
      <c r="CS2041" s="778"/>
      <c r="CT2041" s="778"/>
      <c r="CU2041" s="778"/>
      <c r="CV2041" s="778"/>
      <c r="CW2041" s="778"/>
      <c r="CX2041" s="778"/>
      <c r="CY2041" s="778"/>
      <c r="CZ2041" s="778"/>
      <c r="DA2041" s="778"/>
      <c r="DB2041" s="778"/>
      <c r="DC2041" s="778"/>
      <c r="DD2041" s="778"/>
      <c r="DE2041" s="778"/>
      <c r="DF2041" s="778"/>
      <c r="DG2041" s="778"/>
      <c r="DH2041" s="778"/>
      <c r="DI2041" s="778"/>
      <c r="DJ2041" s="778"/>
      <c r="DK2041" s="778"/>
      <c r="DL2041" s="778"/>
      <c r="DM2041" s="778"/>
      <c r="DN2041" s="778"/>
      <c r="DO2041" s="778"/>
      <c r="DP2041" s="778"/>
      <c r="DQ2041" s="778"/>
      <c r="DR2041" s="778"/>
      <c r="DS2041" s="778"/>
      <c r="DT2041" s="778"/>
      <c r="DU2041" s="778"/>
      <c r="DV2041" s="778"/>
      <c r="DW2041" s="778"/>
      <c r="DX2041" s="778"/>
      <c r="DY2041" s="778"/>
      <c r="DZ2041" s="778"/>
      <c r="EA2041" s="778"/>
      <c r="EB2041" s="778"/>
      <c r="EC2041" s="778"/>
      <c r="ED2041" s="778"/>
      <c r="EE2041" s="778"/>
      <c r="EF2041" s="778"/>
      <c r="EG2041" s="778"/>
      <c r="EH2041" s="778"/>
      <c r="EI2041" s="778"/>
      <c r="EJ2041" s="778"/>
      <c r="EK2041" s="778"/>
      <c r="EL2041" s="778"/>
      <c r="EM2041" s="778"/>
      <c r="EN2041" s="778"/>
      <c r="EO2041" s="778"/>
      <c r="EP2041" s="778"/>
      <c r="EQ2041" s="778"/>
      <c r="ER2041" s="778"/>
      <c r="ES2041" s="778"/>
      <c r="ET2041" s="778"/>
      <c r="EU2041" s="778"/>
      <c r="EV2041" s="778"/>
      <c r="EW2041" s="778"/>
      <c r="EX2041" s="778"/>
      <c r="EY2041" s="778"/>
      <c r="EZ2041" s="778"/>
      <c r="FA2041" s="778"/>
      <c r="FB2041" s="778"/>
      <c r="FC2041" s="778"/>
      <c r="FD2041" s="778"/>
      <c r="FE2041" s="778"/>
      <c r="FF2041" s="778"/>
      <c r="FG2041" s="778"/>
      <c r="FH2041" s="778"/>
      <c r="FI2041" s="778"/>
      <c r="FJ2041" s="778"/>
      <c r="FK2041" s="778"/>
      <c r="FL2041" s="778"/>
      <c r="FM2041" s="778"/>
      <c r="FN2041" s="778"/>
      <c r="FO2041" s="778"/>
      <c r="FP2041" s="778"/>
      <c r="FQ2041" s="778"/>
      <c r="FR2041" s="778"/>
      <c r="FS2041" s="778"/>
      <c r="FT2041" s="778"/>
      <c r="FU2041" s="778"/>
      <c r="FV2041" s="778"/>
      <c r="FW2041" s="778"/>
      <c r="FX2041" s="778"/>
      <c r="FY2041" s="778"/>
      <c r="FZ2041" s="778"/>
      <c r="GA2041" s="778"/>
      <c r="GB2041" s="778"/>
      <c r="GC2041" s="778"/>
      <c r="GD2041" s="778"/>
      <c r="GE2041" s="778"/>
      <c r="GF2041" s="778"/>
      <c r="GG2041" s="778"/>
      <c r="GH2041" s="778"/>
      <c r="GI2041" s="778"/>
      <c r="GJ2041" s="778"/>
      <c r="GK2041" s="778"/>
      <c r="GL2041" s="778"/>
      <c r="GM2041" s="778"/>
      <c r="GN2041" s="778"/>
      <c r="GO2041" s="778"/>
      <c r="GP2041" s="778"/>
      <c r="GQ2041" s="778"/>
      <c r="GR2041" s="778"/>
      <c r="GS2041" s="778"/>
      <c r="GT2041" s="778"/>
      <c r="GU2041" s="778"/>
      <c r="GV2041" s="778"/>
      <c r="GW2041" s="778"/>
      <c r="GX2041" s="778"/>
      <c r="GY2041" s="778"/>
      <c r="GZ2041" s="778"/>
      <c r="HA2041" s="778"/>
      <c r="HB2041" s="778"/>
      <c r="HC2041" s="778"/>
      <c r="HD2041" s="778"/>
      <c r="HE2041" s="778"/>
      <c r="HF2041" s="778"/>
      <c r="HG2041" s="778"/>
      <c r="HH2041" s="778"/>
    </row>
    <row r="2042" spans="1:216" s="782" customFormat="1">
      <c r="A2042" s="779"/>
      <c r="B2042" s="780"/>
      <c r="C2042" s="780"/>
      <c r="D2042" s="780"/>
      <c r="E2042" s="780"/>
      <c r="F2042" s="780"/>
      <c r="G2042" s="780"/>
      <c r="H2042" s="780"/>
      <c r="I2042" s="780"/>
      <c r="J2042" s="780"/>
      <c r="K2042" s="780"/>
      <c r="L2042" s="780"/>
      <c r="M2042" s="780"/>
      <c r="N2042" s="780"/>
      <c r="O2042" s="780"/>
      <c r="P2042" s="780"/>
      <c r="Q2042" s="781"/>
      <c r="R2042" s="778"/>
      <c r="S2042" s="778"/>
      <c r="T2042" s="778"/>
      <c r="U2042" s="778"/>
      <c r="V2042" s="778"/>
      <c r="W2042" s="778"/>
      <c r="X2042" s="778"/>
      <c r="Y2042" s="778"/>
      <c r="Z2042" s="778"/>
      <c r="AA2042" s="778"/>
      <c r="AB2042" s="778"/>
      <c r="AC2042" s="778"/>
      <c r="AD2042" s="778"/>
      <c r="AE2042" s="778"/>
      <c r="AF2042" s="778"/>
      <c r="AG2042" s="778"/>
      <c r="AH2042" s="778"/>
      <c r="AI2042" s="778"/>
      <c r="AJ2042" s="778"/>
      <c r="AK2042" s="778"/>
      <c r="AL2042" s="778"/>
      <c r="AM2042" s="778"/>
      <c r="AN2042" s="778"/>
      <c r="AO2042" s="778"/>
      <c r="AP2042" s="778"/>
      <c r="AQ2042" s="778"/>
      <c r="AR2042" s="778"/>
      <c r="AS2042" s="778"/>
      <c r="AT2042" s="778"/>
      <c r="AU2042" s="778"/>
      <c r="AV2042" s="778"/>
      <c r="AW2042" s="778"/>
      <c r="AX2042" s="778"/>
      <c r="AY2042" s="778"/>
      <c r="AZ2042" s="778"/>
      <c r="BA2042" s="778"/>
      <c r="BB2042" s="778"/>
      <c r="BC2042" s="778"/>
      <c r="BD2042" s="778"/>
      <c r="BE2042" s="778"/>
      <c r="BF2042" s="778"/>
      <c r="BG2042" s="778"/>
      <c r="BH2042" s="778"/>
      <c r="BI2042" s="778"/>
      <c r="BJ2042" s="778"/>
      <c r="BK2042" s="778"/>
      <c r="BL2042" s="778"/>
      <c r="BM2042" s="778"/>
      <c r="BN2042" s="778"/>
      <c r="BO2042" s="778"/>
      <c r="BP2042" s="778"/>
      <c r="BQ2042" s="778"/>
      <c r="BR2042" s="778"/>
      <c r="BS2042" s="778"/>
      <c r="BT2042" s="778"/>
      <c r="BU2042" s="778"/>
      <c r="BV2042" s="778"/>
      <c r="BW2042" s="778"/>
      <c r="BX2042" s="778"/>
      <c r="BY2042" s="778"/>
      <c r="BZ2042" s="778"/>
      <c r="CA2042" s="778"/>
      <c r="CB2042" s="778"/>
      <c r="CC2042" s="778"/>
      <c r="CD2042" s="778"/>
      <c r="CE2042" s="778"/>
      <c r="CF2042" s="778"/>
      <c r="CG2042" s="778"/>
      <c r="CH2042" s="778"/>
      <c r="CI2042" s="778"/>
      <c r="CJ2042" s="778"/>
      <c r="CK2042" s="778"/>
      <c r="CL2042" s="778"/>
      <c r="CM2042" s="778"/>
      <c r="CN2042" s="778"/>
      <c r="CO2042" s="778"/>
      <c r="CP2042" s="778"/>
      <c r="CQ2042" s="778"/>
      <c r="CR2042" s="778"/>
      <c r="CS2042" s="778"/>
      <c r="CT2042" s="778"/>
      <c r="CU2042" s="778"/>
      <c r="CV2042" s="778"/>
      <c r="CW2042" s="778"/>
      <c r="CX2042" s="778"/>
      <c r="CY2042" s="778"/>
      <c r="CZ2042" s="778"/>
      <c r="DA2042" s="778"/>
      <c r="DB2042" s="778"/>
      <c r="DC2042" s="778"/>
      <c r="DD2042" s="778"/>
      <c r="DE2042" s="778"/>
      <c r="DF2042" s="778"/>
      <c r="DG2042" s="778"/>
      <c r="DH2042" s="778"/>
      <c r="DI2042" s="778"/>
      <c r="DJ2042" s="778"/>
      <c r="DK2042" s="778"/>
      <c r="DL2042" s="778"/>
      <c r="DM2042" s="778"/>
      <c r="DN2042" s="778"/>
      <c r="DO2042" s="778"/>
      <c r="DP2042" s="778"/>
      <c r="DQ2042" s="778"/>
      <c r="DR2042" s="778"/>
      <c r="DS2042" s="778"/>
      <c r="DT2042" s="778"/>
      <c r="DU2042" s="778"/>
      <c r="DV2042" s="778"/>
      <c r="DW2042" s="778"/>
      <c r="DX2042" s="778"/>
      <c r="DY2042" s="778"/>
      <c r="DZ2042" s="778"/>
      <c r="EA2042" s="778"/>
      <c r="EB2042" s="778"/>
      <c r="EC2042" s="778"/>
      <c r="ED2042" s="778"/>
      <c r="EE2042" s="778"/>
      <c r="EF2042" s="778"/>
      <c r="EG2042" s="778"/>
      <c r="EH2042" s="778"/>
      <c r="EI2042" s="778"/>
      <c r="EJ2042" s="778"/>
      <c r="EK2042" s="778"/>
      <c r="EL2042" s="778"/>
      <c r="EM2042" s="778"/>
      <c r="EN2042" s="778"/>
      <c r="EO2042" s="778"/>
      <c r="EP2042" s="778"/>
      <c r="EQ2042" s="778"/>
      <c r="ER2042" s="778"/>
      <c r="ES2042" s="778"/>
      <c r="ET2042" s="778"/>
      <c r="EU2042" s="778"/>
      <c r="EV2042" s="778"/>
      <c r="EW2042" s="778"/>
      <c r="EX2042" s="778"/>
      <c r="EY2042" s="778"/>
      <c r="EZ2042" s="778"/>
      <c r="FA2042" s="778"/>
      <c r="FB2042" s="778"/>
      <c r="FC2042" s="778"/>
      <c r="FD2042" s="778"/>
      <c r="FE2042" s="778"/>
      <c r="FF2042" s="778"/>
      <c r="FG2042" s="778"/>
      <c r="FH2042" s="778"/>
      <c r="FI2042" s="778"/>
      <c r="FJ2042" s="778"/>
      <c r="FK2042" s="778"/>
      <c r="FL2042" s="778"/>
      <c r="FM2042" s="778"/>
      <c r="FN2042" s="778"/>
      <c r="FO2042" s="778"/>
      <c r="FP2042" s="778"/>
      <c r="FQ2042" s="778"/>
      <c r="FR2042" s="778"/>
      <c r="FS2042" s="778"/>
      <c r="FT2042" s="778"/>
      <c r="FU2042" s="778"/>
      <c r="FV2042" s="778"/>
      <c r="FW2042" s="778"/>
      <c r="FX2042" s="778"/>
      <c r="FY2042" s="778"/>
      <c r="FZ2042" s="778"/>
      <c r="GA2042" s="778"/>
      <c r="GB2042" s="778"/>
      <c r="GC2042" s="778"/>
      <c r="GD2042" s="778"/>
      <c r="GE2042" s="778"/>
      <c r="GF2042" s="778"/>
      <c r="GG2042" s="778"/>
      <c r="GH2042" s="778"/>
      <c r="GI2042" s="778"/>
      <c r="GJ2042" s="778"/>
      <c r="GK2042" s="778"/>
      <c r="GL2042" s="778"/>
      <c r="GM2042" s="778"/>
      <c r="GN2042" s="778"/>
      <c r="GO2042" s="778"/>
      <c r="GP2042" s="778"/>
      <c r="GQ2042" s="778"/>
      <c r="GR2042" s="778"/>
      <c r="GS2042" s="778"/>
      <c r="GT2042" s="778"/>
      <c r="GU2042" s="778"/>
      <c r="GV2042" s="778"/>
      <c r="GW2042" s="778"/>
      <c r="GX2042" s="778"/>
      <c r="GY2042" s="778"/>
      <c r="GZ2042" s="778"/>
      <c r="HA2042" s="778"/>
      <c r="HB2042" s="778"/>
      <c r="HC2042" s="778"/>
      <c r="HD2042" s="778"/>
      <c r="HE2042" s="778"/>
      <c r="HF2042" s="778"/>
      <c r="HG2042" s="778"/>
      <c r="HH2042" s="778"/>
    </row>
    <row r="2043" spans="1:216" s="782" customFormat="1">
      <c r="A2043" s="779"/>
      <c r="B2043" s="780"/>
      <c r="C2043" s="780"/>
      <c r="D2043" s="780"/>
      <c r="E2043" s="780"/>
      <c r="F2043" s="780"/>
      <c r="G2043" s="780"/>
      <c r="H2043" s="780"/>
      <c r="I2043" s="780"/>
      <c r="J2043" s="780"/>
      <c r="K2043" s="780"/>
      <c r="L2043" s="780"/>
      <c r="M2043" s="780"/>
      <c r="N2043" s="780"/>
      <c r="O2043" s="780"/>
      <c r="P2043" s="780"/>
      <c r="Q2043" s="781"/>
      <c r="R2043" s="778"/>
      <c r="S2043" s="778"/>
      <c r="T2043" s="778"/>
      <c r="U2043" s="778"/>
      <c r="V2043" s="778"/>
      <c r="W2043" s="778"/>
      <c r="X2043" s="778"/>
      <c r="Y2043" s="778"/>
      <c r="Z2043" s="778"/>
      <c r="AA2043" s="778"/>
      <c r="AB2043" s="778"/>
      <c r="AC2043" s="778"/>
      <c r="AD2043" s="778"/>
      <c r="AE2043" s="778"/>
      <c r="AF2043" s="778"/>
      <c r="AG2043" s="778"/>
      <c r="AH2043" s="778"/>
      <c r="AI2043" s="778"/>
      <c r="AJ2043" s="778"/>
      <c r="AK2043" s="778"/>
      <c r="AL2043" s="778"/>
      <c r="AM2043" s="778"/>
      <c r="AN2043" s="778"/>
      <c r="AO2043" s="778"/>
      <c r="AP2043" s="778"/>
      <c r="AQ2043" s="778"/>
      <c r="AR2043" s="778"/>
      <c r="AS2043" s="778"/>
      <c r="AT2043" s="778"/>
      <c r="AU2043" s="778"/>
      <c r="AV2043" s="778"/>
      <c r="AW2043" s="778"/>
      <c r="AX2043" s="778"/>
      <c r="AY2043" s="778"/>
      <c r="AZ2043" s="778"/>
      <c r="BA2043" s="778"/>
      <c r="BB2043" s="778"/>
      <c r="BC2043" s="778"/>
      <c r="BD2043" s="778"/>
      <c r="BE2043" s="778"/>
      <c r="BF2043" s="778"/>
      <c r="BG2043" s="778"/>
      <c r="BH2043" s="778"/>
      <c r="BI2043" s="778"/>
      <c r="BJ2043" s="778"/>
      <c r="BK2043" s="778"/>
      <c r="BL2043" s="778"/>
      <c r="BM2043" s="778"/>
      <c r="BN2043" s="778"/>
      <c r="BO2043" s="778"/>
      <c r="BP2043" s="778"/>
      <c r="BQ2043" s="778"/>
      <c r="BR2043" s="778"/>
      <c r="BS2043" s="778"/>
      <c r="BT2043" s="778"/>
      <c r="BU2043" s="778"/>
      <c r="BV2043" s="778"/>
      <c r="BW2043" s="778"/>
      <c r="BX2043" s="778"/>
      <c r="BY2043" s="778"/>
      <c r="BZ2043" s="778"/>
      <c r="CA2043" s="778"/>
      <c r="CB2043" s="778"/>
      <c r="CC2043" s="778"/>
      <c r="CD2043" s="778"/>
      <c r="CE2043" s="778"/>
      <c r="CF2043" s="778"/>
      <c r="CG2043" s="778"/>
      <c r="CH2043" s="778"/>
      <c r="CI2043" s="778"/>
      <c r="CJ2043" s="778"/>
      <c r="CK2043" s="778"/>
      <c r="CL2043" s="778"/>
      <c r="CM2043" s="778"/>
      <c r="CN2043" s="778"/>
      <c r="CO2043" s="778"/>
      <c r="CP2043" s="778"/>
      <c r="CQ2043" s="778"/>
      <c r="CR2043" s="778"/>
      <c r="CS2043" s="778"/>
      <c r="CT2043" s="778"/>
      <c r="CU2043" s="778"/>
      <c r="CV2043" s="778"/>
      <c r="CW2043" s="778"/>
      <c r="CX2043" s="778"/>
      <c r="CY2043" s="778"/>
      <c r="CZ2043" s="778"/>
      <c r="DA2043" s="778"/>
      <c r="DB2043" s="778"/>
      <c r="DC2043" s="778"/>
      <c r="DD2043" s="778"/>
      <c r="DE2043" s="778"/>
      <c r="DF2043" s="778"/>
      <c r="DG2043" s="778"/>
      <c r="DH2043" s="778"/>
      <c r="DI2043" s="778"/>
      <c r="DJ2043" s="778"/>
      <c r="DK2043" s="778"/>
      <c r="DL2043" s="778"/>
      <c r="DM2043" s="778"/>
      <c r="DN2043" s="778"/>
      <c r="DO2043" s="778"/>
      <c r="DP2043" s="778"/>
      <c r="DQ2043" s="778"/>
      <c r="DR2043" s="778"/>
      <c r="DS2043" s="778"/>
      <c r="DT2043" s="778"/>
      <c r="DU2043" s="778"/>
      <c r="DV2043" s="778"/>
      <c r="DW2043" s="778"/>
      <c r="DX2043" s="778"/>
      <c r="DY2043" s="778"/>
      <c r="DZ2043" s="778"/>
      <c r="EA2043" s="778"/>
      <c r="EB2043" s="778"/>
      <c r="EC2043" s="778"/>
      <c r="ED2043" s="778"/>
      <c r="EE2043" s="778"/>
      <c r="EF2043" s="778"/>
      <c r="EG2043" s="778"/>
      <c r="EH2043" s="778"/>
      <c r="EI2043" s="778"/>
      <c r="EJ2043" s="778"/>
      <c r="EK2043" s="778"/>
      <c r="EL2043" s="778"/>
      <c r="EM2043" s="778"/>
      <c r="EN2043" s="778"/>
      <c r="EO2043" s="778"/>
      <c r="EP2043" s="778"/>
      <c r="EQ2043" s="778"/>
      <c r="ER2043" s="778"/>
      <c r="ES2043" s="778"/>
      <c r="ET2043" s="778"/>
      <c r="EU2043" s="778"/>
      <c r="EV2043" s="778"/>
      <c r="EW2043" s="778"/>
      <c r="EX2043" s="778"/>
      <c r="EY2043" s="778"/>
      <c r="EZ2043" s="778"/>
      <c r="FA2043" s="778"/>
      <c r="FB2043" s="778"/>
      <c r="FC2043" s="778"/>
      <c r="FD2043" s="778"/>
      <c r="FE2043" s="778"/>
      <c r="FF2043" s="778"/>
      <c r="FG2043" s="778"/>
      <c r="FH2043" s="778"/>
      <c r="FI2043" s="778"/>
      <c r="FJ2043" s="778"/>
      <c r="FK2043" s="778"/>
      <c r="FL2043" s="778"/>
      <c r="FM2043" s="778"/>
      <c r="FN2043" s="778"/>
      <c r="FO2043" s="778"/>
      <c r="FP2043" s="778"/>
      <c r="FQ2043" s="778"/>
      <c r="FR2043" s="778"/>
      <c r="FS2043" s="778"/>
      <c r="FT2043" s="778"/>
      <c r="FU2043" s="778"/>
      <c r="FV2043" s="778"/>
      <c r="FW2043" s="778"/>
      <c r="FX2043" s="778"/>
      <c r="FY2043" s="778"/>
      <c r="FZ2043" s="778"/>
      <c r="GA2043" s="778"/>
      <c r="GB2043" s="778"/>
      <c r="GC2043" s="778"/>
      <c r="GD2043" s="778"/>
      <c r="GE2043" s="778"/>
      <c r="GF2043" s="778"/>
      <c r="GG2043" s="778"/>
      <c r="GH2043" s="778"/>
      <c r="GI2043" s="778"/>
      <c r="GJ2043" s="778"/>
      <c r="GK2043" s="778"/>
      <c r="GL2043" s="778"/>
      <c r="GM2043" s="778"/>
      <c r="GN2043" s="778"/>
      <c r="GO2043" s="778"/>
      <c r="GP2043" s="778"/>
      <c r="GQ2043" s="778"/>
      <c r="GR2043" s="778"/>
      <c r="GS2043" s="778"/>
      <c r="GT2043" s="778"/>
      <c r="GU2043" s="778"/>
      <c r="GV2043" s="778"/>
      <c r="GW2043" s="778"/>
      <c r="GX2043" s="778"/>
      <c r="GY2043" s="778"/>
      <c r="GZ2043" s="778"/>
      <c r="HA2043" s="778"/>
      <c r="HB2043" s="778"/>
      <c r="HC2043" s="778"/>
      <c r="HD2043" s="778"/>
      <c r="HE2043" s="778"/>
      <c r="HF2043" s="778"/>
      <c r="HG2043" s="778"/>
      <c r="HH2043" s="778"/>
    </row>
    <row r="2044" spans="1:216" s="782" customFormat="1">
      <c r="A2044" s="779"/>
      <c r="B2044" s="783"/>
      <c r="C2044" s="783"/>
      <c r="D2044" s="783"/>
      <c r="E2044" s="783"/>
      <c r="F2044" s="783"/>
      <c r="G2044" s="783"/>
      <c r="H2044" s="783"/>
      <c r="I2044" s="780"/>
      <c r="J2044" s="783"/>
      <c r="K2044" s="783"/>
      <c r="L2044" s="783"/>
      <c r="M2044" s="783"/>
      <c r="N2044" s="780"/>
      <c r="O2044" s="780"/>
      <c r="P2044" s="780"/>
      <c r="Q2044" s="781"/>
      <c r="R2044" s="778"/>
      <c r="S2044" s="778"/>
      <c r="T2044" s="778"/>
      <c r="U2044" s="778"/>
      <c r="V2044" s="778"/>
      <c r="W2044" s="778"/>
      <c r="X2044" s="778"/>
      <c r="Y2044" s="778"/>
      <c r="Z2044" s="778"/>
      <c r="AA2044" s="778"/>
      <c r="AB2044" s="778"/>
      <c r="AC2044" s="778"/>
      <c r="AD2044" s="778"/>
      <c r="AE2044" s="778"/>
      <c r="AF2044" s="778"/>
      <c r="AG2044" s="778"/>
      <c r="AH2044" s="778"/>
      <c r="AI2044" s="778"/>
      <c r="AJ2044" s="778"/>
      <c r="AK2044" s="778"/>
      <c r="AL2044" s="778"/>
      <c r="AM2044" s="778"/>
      <c r="AN2044" s="778"/>
      <c r="AO2044" s="778"/>
      <c r="AP2044" s="778"/>
      <c r="AQ2044" s="778"/>
      <c r="AR2044" s="778"/>
      <c r="AS2044" s="778"/>
      <c r="AT2044" s="778"/>
      <c r="AU2044" s="778"/>
      <c r="AV2044" s="778"/>
      <c r="AW2044" s="778"/>
      <c r="AX2044" s="778"/>
      <c r="AY2044" s="778"/>
      <c r="AZ2044" s="778"/>
      <c r="BA2044" s="778"/>
      <c r="BB2044" s="778"/>
      <c r="BC2044" s="778"/>
      <c r="BD2044" s="778"/>
      <c r="BE2044" s="778"/>
      <c r="BF2044" s="778"/>
      <c r="BG2044" s="778"/>
      <c r="BH2044" s="778"/>
      <c r="BI2044" s="778"/>
      <c r="BJ2044" s="778"/>
      <c r="BK2044" s="778"/>
      <c r="BL2044" s="778"/>
      <c r="BM2044" s="778"/>
      <c r="BN2044" s="778"/>
      <c r="BO2044" s="778"/>
      <c r="BP2044" s="778"/>
      <c r="BQ2044" s="778"/>
      <c r="BR2044" s="778"/>
      <c r="BS2044" s="778"/>
      <c r="BT2044" s="778"/>
      <c r="BU2044" s="778"/>
      <c r="BV2044" s="778"/>
      <c r="BW2044" s="778"/>
      <c r="BX2044" s="778"/>
      <c r="BY2044" s="778"/>
      <c r="BZ2044" s="778"/>
      <c r="CA2044" s="778"/>
      <c r="CB2044" s="778"/>
      <c r="CC2044" s="778"/>
      <c r="CD2044" s="778"/>
      <c r="CE2044" s="778"/>
      <c r="CF2044" s="778"/>
      <c r="CG2044" s="778"/>
      <c r="CH2044" s="778"/>
      <c r="CI2044" s="778"/>
      <c r="CJ2044" s="778"/>
      <c r="CK2044" s="778"/>
      <c r="CL2044" s="778"/>
      <c r="CM2044" s="778"/>
      <c r="CN2044" s="778"/>
      <c r="CO2044" s="778"/>
      <c r="CP2044" s="778"/>
      <c r="CQ2044" s="778"/>
      <c r="CR2044" s="778"/>
      <c r="CS2044" s="778"/>
      <c r="CT2044" s="778"/>
      <c r="CU2044" s="778"/>
      <c r="CV2044" s="778"/>
      <c r="CW2044" s="778"/>
      <c r="CX2044" s="778"/>
      <c r="CY2044" s="778"/>
      <c r="CZ2044" s="778"/>
      <c r="DA2044" s="778"/>
      <c r="DB2044" s="778"/>
      <c r="DC2044" s="778"/>
      <c r="DD2044" s="778"/>
      <c r="DE2044" s="778"/>
      <c r="DF2044" s="778"/>
      <c r="DG2044" s="778"/>
      <c r="DH2044" s="778"/>
      <c r="DI2044" s="778"/>
      <c r="DJ2044" s="778"/>
      <c r="DK2044" s="778"/>
      <c r="DL2044" s="778"/>
      <c r="DM2044" s="778"/>
      <c r="DN2044" s="778"/>
      <c r="DO2044" s="778"/>
      <c r="DP2044" s="778"/>
      <c r="DQ2044" s="778"/>
      <c r="DR2044" s="778"/>
      <c r="DS2044" s="778"/>
      <c r="DT2044" s="778"/>
      <c r="DU2044" s="778"/>
      <c r="DV2044" s="778"/>
      <c r="DW2044" s="778"/>
      <c r="DX2044" s="778"/>
      <c r="DY2044" s="778"/>
      <c r="DZ2044" s="778"/>
      <c r="EA2044" s="778"/>
      <c r="EB2044" s="778"/>
      <c r="EC2044" s="778"/>
      <c r="ED2044" s="778"/>
      <c r="EE2044" s="778"/>
      <c r="EF2044" s="778"/>
      <c r="EG2044" s="778"/>
      <c r="EH2044" s="778"/>
      <c r="EI2044" s="778"/>
      <c r="EJ2044" s="778"/>
      <c r="EK2044" s="778"/>
      <c r="EL2044" s="778"/>
      <c r="EM2044" s="778"/>
      <c r="EN2044" s="778"/>
      <c r="EO2044" s="778"/>
      <c r="EP2044" s="778"/>
      <c r="EQ2044" s="778"/>
      <c r="ER2044" s="778"/>
      <c r="ES2044" s="778"/>
      <c r="ET2044" s="778"/>
      <c r="EU2044" s="778"/>
      <c r="EV2044" s="778"/>
      <c r="EW2044" s="778"/>
      <c r="EX2044" s="778"/>
      <c r="EY2044" s="778"/>
      <c r="EZ2044" s="778"/>
      <c r="FA2044" s="778"/>
      <c r="FB2044" s="778"/>
      <c r="FC2044" s="778"/>
      <c r="FD2044" s="778"/>
      <c r="FE2044" s="778"/>
      <c r="FF2044" s="778"/>
      <c r="FG2044" s="778"/>
      <c r="FH2044" s="778"/>
      <c r="FI2044" s="778"/>
      <c r="FJ2044" s="778"/>
      <c r="FK2044" s="778"/>
      <c r="FL2044" s="778"/>
      <c r="FM2044" s="778"/>
      <c r="FN2044" s="778"/>
      <c r="FO2044" s="778"/>
      <c r="FP2044" s="778"/>
      <c r="FQ2044" s="778"/>
      <c r="FR2044" s="778"/>
      <c r="FS2044" s="778"/>
      <c r="FT2044" s="778"/>
      <c r="FU2044" s="778"/>
      <c r="FV2044" s="778"/>
      <c r="FW2044" s="778"/>
      <c r="FX2044" s="778"/>
      <c r="FY2044" s="778"/>
      <c r="FZ2044" s="778"/>
      <c r="GA2044" s="778"/>
      <c r="GB2044" s="778"/>
      <c r="GC2044" s="778"/>
      <c r="GD2044" s="778"/>
      <c r="GE2044" s="778"/>
      <c r="GF2044" s="778"/>
      <c r="GG2044" s="778"/>
      <c r="GH2044" s="778"/>
      <c r="GI2044" s="778"/>
      <c r="GJ2044" s="778"/>
      <c r="GK2044" s="778"/>
      <c r="GL2044" s="778"/>
      <c r="GM2044" s="778"/>
      <c r="GN2044" s="778"/>
      <c r="GO2044" s="778"/>
      <c r="GP2044" s="778"/>
      <c r="GQ2044" s="778"/>
      <c r="GR2044" s="778"/>
      <c r="GS2044" s="778"/>
      <c r="GT2044" s="778"/>
      <c r="GU2044" s="778"/>
      <c r="GV2044" s="778"/>
      <c r="GW2044" s="778"/>
      <c r="GX2044" s="778"/>
      <c r="GY2044" s="778"/>
      <c r="GZ2044" s="778"/>
      <c r="HA2044" s="778"/>
      <c r="HB2044" s="778"/>
      <c r="HC2044" s="778"/>
      <c r="HD2044" s="778"/>
      <c r="HE2044" s="778"/>
      <c r="HF2044" s="778"/>
      <c r="HG2044" s="778"/>
      <c r="HH2044" s="778"/>
    </row>
    <row r="2045" spans="1:216" s="782" customFormat="1">
      <c r="A2045" s="779"/>
      <c r="B2045" s="783"/>
      <c r="C2045" s="783"/>
      <c r="D2045" s="783"/>
      <c r="E2045" s="783"/>
      <c r="F2045" s="783"/>
      <c r="G2045" s="783"/>
      <c r="H2045" s="783"/>
      <c r="I2045" s="780"/>
      <c r="J2045" s="783"/>
      <c r="K2045" s="783"/>
      <c r="L2045" s="783"/>
      <c r="M2045" s="783"/>
      <c r="N2045" s="780"/>
      <c r="O2045" s="780"/>
      <c r="P2045" s="780"/>
      <c r="Q2045" s="781"/>
      <c r="R2045" s="778"/>
      <c r="S2045" s="778"/>
      <c r="T2045" s="778"/>
      <c r="U2045" s="778"/>
      <c r="V2045" s="778"/>
      <c r="W2045" s="778"/>
      <c r="X2045" s="778"/>
      <c r="Y2045" s="778"/>
      <c r="Z2045" s="778"/>
      <c r="AA2045" s="778"/>
      <c r="AB2045" s="778"/>
      <c r="AC2045" s="778"/>
      <c r="AD2045" s="778"/>
      <c r="AE2045" s="778"/>
      <c r="AF2045" s="778"/>
      <c r="AG2045" s="778"/>
      <c r="AH2045" s="778"/>
      <c r="AI2045" s="778"/>
      <c r="AJ2045" s="778"/>
      <c r="AK2045" s="778"/>
      <c r="AL2045" s="778"/>
      <c r="AM2045" s="778"/>
      <c r="AN2045" s="778"/>
      <c r="AO2045" s="778"/>
      <c r="AP2045" s="778"/>
      <c r="AQ2045" s="778"/>
      <c r="AR2045" s="778"/>
      <c r="AS2045" s="778"/>
      <c r="AT2045" s="778"/>
      <c r="AU2045" s="778"/>
      <c r="AV2045" s="778"/>
      <c r="AW2045" s="778"/>
      <c r="AX2045" s="778"/>
      <c r="AY2045" s="778"/>
      <c r="AZ2045" s="778"/>
      <c r="BA2045" s="778"/>
      <c r="BB2045" s="778"/>
      <c r="BC2045" s="778"/>
      <c r="BD2045" s="778"/>
      <c r="BE2045" s="778"/>
      <c r="BF2045" s="778"/>
      <c r="BG2045" s="778"/>
      <c r="BH2045" s="778"/>
      <c r="BI2045" s="778"/>
      <c r="BJ2045" s="778"/>
      <c r="BK2045" s="778"/>
      <c r="BL2045" s="778"/>
      <c r="BM2045" s="778"/>
      <c r="BN2045" s="778"/>
      <c r="BO2045" s="778"/>
      <c r="BP2045" s="778"/>
      <c r="BQ2045" s="778"/>
      <c r="BR2045" s="778"/>
      <c r="BS2045" s="778"/>
      <c r="BT2045" s="778"/>
      <c r="BU2045" s="778"/>
      <c r="BV2045" s="778"/>
      <c r="BW2045" s="778"/>
      <c r="BX2045" s="778"/>
      <c r="BY2045" s="778"/>
      <c r="BZ2045" s="778"/>
      <c r="CA2045" s="778"/>
      <c r="CB2045" s="778"/>
      <c r="CC2045" s="778"/>
      <c r="CD2045" s="778"/>
      <c r="CE2045" s="778"/>
      <c r="CF2045" s="778"/>
      <c r="CG2045" s="778"/>
      <c r="CH2045" s="778"/>
      <c r="CI2045" s="778"/>
      <c r="CJ2045" s="778"/>
      <c r="CK2045" s="778"/>
      <c r="CL2045" s="778"/>
      <c r="CM2045" s="778"/>
      <c r="CN2045" s="778"/>
      <c r="CO2045" s="778"/>
      <c r="CP2045" s="778"/>
      <c r="CQ2045" s="778"/>
      <c r="CR2045" s="778"/>
      <c r="CS2045" s="778"/>
      <c r="CT2045" s="778"/>
      <c r="CU2045" s="778"/>
      <c r="CV2045" s="778"/>
      <c r="CW2045" s="778"/>
      <c r="CX2045" s="778"/>
      <c r="CY2045" s="778"/>
      <c r="CZ2045" s="778"/>
      <c r="DA2045" s="778"/>
      <c r="DB2045" s="778"/>
      <c r="DC2045" s="778"/>
      <c r="DD2045" s="778"/>
      <c r="DE2045" s="778"/>
      <c r="DF2045" s="778"/>
      <c r="DG2045" s="778"/>
      <c r="DH2045" s="778"/>
      <c r="DI2045" s="778"/>
      <c r="DJ2045" s="778"/>
      <c r="DK2045" s="778"/>
      <c r="DL2045" s="778"/>
      <c r="DM2045" s="778"/>
      <c r="DN2045" s="778"/>
      <c r="DO2045" s="778"/>
      <c r="DP2045" s="778"/>
      <c r="DQ2045" s="778"/>
      <c r="DR2045" s="778"/>
      <c r="DS2045" s="778"/>
      <c r="DT2045" s="778"/>
      <c r="DU2045" s="778"/>
      <c r="DV2045" s="778"/>
      <c r="DW2045" s="778"/>
      <c r="DX2045" s="778"/>
      <c r="DY2045" s="778"/>
      <c r="DZ2045" s="778"/>
      <c r="EA2045" s="778"/>
      <c r="EB2045" s="778"/>
      <c r="EC2045" s="778"/>
      <c r="ED2045" s="778"/>
      <c r="EE2045" s="778"/>
      <c r="EF2045" s="778"/>
      <c r="EG2045" s="778"/>
      <c r="EH2045" s="778"/>
      <c r="EI2045" s="778"/>
      <c r="EJ2045" s="778"/>
      <c r="EK2045" s="778"/>
      <c r="EL2045" s="778"/>
      <c r="EM2045" s="778"/>
      <c r="EN2045" s="778"/>
      <c r="EO2045" s="778"/>
      <c r="EP2045" s="778"/>
      <c r="EQ2045" s="778"/>
      <c r="ER2045" s="778"/>
      <c r="ES2045" s="778"/>
      <c r="ET2045" s="778"/>
      <c r="EU2045" s="778"/>
      <c r="EV2045" s="778"/>
      <c r="EW2045" s="778"/>
      <c r="EX2045" s="778"/>
      <c r="EY2045" s="778"/>
      <c r="EZ2045" s="778"/>
      <c r="FA2045" s="778"/>
      <c r="FB2045" s="778"/>
      <c r="FC2045" s="778"/>
      <c r="FD2045" s="778"/>
      <c r="FE2045" s="778"/>
      <c r="FF2045" s="778"/>
      <c r="FG2045" s="778"/>
      <c r="FH2045" s="778"/>
      <c r="FI2045" s="778"/>
      <c r="FJ2045" s="778"/>
      <c r="FK2045" s="778"/>
      <c r="FL2045" s="778"/>
      <c r="FM2045" s="778"/>
      <c r="FN2045" s="778"/>
      <c r="FO2045" s="778"/>
      <c r="FP2045" s="778"/>
      <c r="FQ2045" s="778"/>
      <c r="FR2045" s="778"/>
      <c r="FS2045" s="778"/>
      <c r="FT2045" s="778"/>
      <c r="FU2045" s="778"/>
      <c r="FV2045" s="778"/>
      <c r="FW2045" s="778"/>
      <c r="FX2045" s="778"/>
      <c r="FY2045" s="778"/>
      <c r="FZ2045" s="778"/>
      <c r="GA2045" s="778"/>
      <c r="GB2045" s="778"/>
      <c r="GC2045" s="778"/>
      <c r="GD2045" s="778"/>
      <c r="GE2045" s="778"/>
      <c r="GF2045" s="778"/>
      <c r="GG2045" s="778"/>
      <c r="GH2045" s="778"/>
      <c r="GI2045" s="778"/>
      <c r="GJ2045" s="778"/>
      <c r="GK2045" s="778"/>
      <c r="GL2045" s="778"/>
      <c r="GM2045" s="778"/>
      <c r="GN2045" s="778"/>
      <c r="GO2045" s="778"/>
      <c r="GP2045" s="778"/>
      <c r="GQ2045" s="778"/>
      <c r="GR2045" s="778"/>
      <c r="GS2045" s="778"/>
      <c r="GT2045" s="778"/>
      <c r="GU2045" s="778"/>
      <c r="GV2045" s="778"/>
      <c r="GW2045" s="778"/>
      <c r="GX2045" s="778"/>
      <c r="GY2045" s="778"/>
      <c r="GZ2045" s="778"/>
      <c r="HA2045" s="778"/>
      <c r="HB2045" s="778"/>
      <c r="HC2045" s="778"/>
      <c r="HD2045" s="778"/>
      <c r="HE2045" s="778"/>
      <c r="HF2045" s="778"/>
      <c r="HG2045" s="778"/>
      <c r="HH2045" s="778"/>
    </row>
    <row r="2046" spans="1:216" s="782" customFormat="1">
      <c r="A2046" s="779"/>
      <c r="B2046" s="783"/>
      <c r="C2046" s="783"/>
      <c r="D2046" s="783"/>
      <c r="E2046" s="783"/>
      <c r="F2046" s="783"/>
      <c r="G2046" s="783"/>
      <c r="H2046" s="783"/>
      <c r="I2046" s="780"/>
      <c r="J2046" s="783"/>
      <c r="K2046" s="783"/>
      <c r="L2046" s="783"/>
      <c r="M2046" s="783"/>
      <c r="N2046" s="780"/>
      <c r="O2046" s="780"/>
      <c r="P2046" s="780"/>
      <c r="Q2046" s="781"/>
      <c r="R2046" s="778"/>
      <c r="S2046" s="778"/>
      <c r="T2046" s="778"/>
      <c r="U2046" s="778"/>
      <c r="V2046" s="778"/>
      <c r="W2046" s="778"/>
      <c r="X2046" s="778"/>
      <c r="Y2046" s="778"/>
      <c r="Z2046" s="778"/>
      <c r="AA2046" s="778"/>
      <c r="AB2046" s="778"/>
      <c r="AC2046" s="778"/>
      <c r="AD2046" s="778"/>
      <c r="AE2046" s="778"/>
      <c r="AF2046" s="778"/>
      <c r="AG2046" s="778"/>
      <c r="AH2046" s="778"/>
      <c r="AI2046" s="778"/>
      <c r="AJ2046" s="778"/>
      <c r="AK2046" s="778"/>
      <c r="AL2046" s="778"/>
      <c r="AM2046" s="778"/>
      <c r="AN2046" s="778"/>
      <c r="AO2046" s="778"/>
      <c r="AP2046" s="778"/>
      <c r="AQ2046" s="778"/>
      <c r="AR2046" s="778"/>
      <c r="AS2046" s="778"/>
      <c r="AT2046" s="778"/>
      <c r="AU2046" s="778"/>
      <c r="AV2046" s="778"/>
      <c r="AW2046" s="778"/>
      <c r="AX2046" s="778"/>
      <c r="AY2046" s="778"/>
      <c r="AZ2046" s="778"/>
      <c r="BA2046" s="778"/>
      <c r="BB2046" s="778"/>
      <c r="BC2046" s="778"/>
      <c r="BD2046" s="778"/>
      <c r="BE2046" s="778"/>
      <c r="BF2046" s="778"/>
      <c r="BG2046" s="778"/>
      <c r="BH2046" s="778"/>
      <c r="BI2046" s="778"/>
      <c r="BJ2046" s="778"/>
      <c r="BK2046" s="778"/>
      <c r="BL2046" s="778"/>
      <c r="BM2046" s="778"/>
      <c r="BN2046" s="778"/>
      <c r="BO2046" s="778"/>
      <c r="BP2046" s="778"/>
      <c r="BQ2046" s="778"/>
      <c r="BR2046" s="778"/>
      <c r="BS2046" s="778"/>
      <c r="BT2046" s="778"/>
      <c r="BU2046" s="778"/>
      <c r="BV2046" s="778"/>
      <c r="BW2046" s="778"/>
      <c r="BX2046" s="778"/>
      <c r="BY2046" s="778"/>
      <c r="BZ2046" s="778"/>
      <c r="CA2046" s="778"/>
      <c r="CB2046" s="778"/>
      <c r="CC2046" s="778"/>
      <c r="CD2046" s="778"/>
      <c r="CE2046" s="778"/>
      <c r="CF2046" s="778"/>
      <c r="CG2046" s="778"/>
      <c r="CH2046" s="778"/>
      <c r="CI2046" s="778"/>
      <c r="CJ2046" s="778"/>
      <c r="CK2046" s="778"/>
      <c r="CL2046" s="778"/>
      <c r="CM2046" s="778"/>
      <c r="CN2046" s="778"/>
      <c r="CO2046" s="778"/>
      <c r="CP2046" s="778"/>
      <c r="CQ2046" s="778"/>
      <c r="CR2046" s="778"/>
      <c r="CS2046" s="778"/>
      <c r="CT2046" s="778"/>
      <c r="CU2046" s="778"/>
      <c r="CV2046" s="778"/>
      <c r="CW2046" s="778"/>
      <c r="CX2046" s="778"/>
      <c r="CY2046" s="778"/>
      <c r="CZ2046" s="778"/>
      <c r="DA2046" s="778"/>
      <c r="DB2046" s="778"/>
      <c r="DC2046" s="778"/>
      <c r="DD2046" s="778"/>
      <c r="DE2046" s="778"/>
      <c r="DF2046" s="778"/>
      <c r="DG2046" s="778"/>
      <c r="DH2046" s="778"/>
      <c r="DI2046" s="778"/>
      <c r="DJ2046" s="778"/>
      <c r="DK2046" s="778"/>
      <c r="DL2046" s="778"/>
      <c r="DM2046" s="778"/>
      <c r="DN2046" s="778"/>
      <c r="DO2046" s="778"/>
      <c r="DP2046" s="778"/>
      <c r="DQ2046" s="778"/>
      <c r="DR2046" s="778"/>
      <c r="DS2046" s="778"/>
      <c r="DT2046" s="778"/>
      <c r="DU2046" s="778"/>
      <c r="DV2046" s="778"/>
      <c r="DW2046" s="778"/>
      <c r="DX2046" s="778"/>
      <c r="DY2046" s="778"/>
      <c r="DZ2046" s="778"/>
      <c r="EA2046" s="778"/>
      <c r="EB2046" s="778"/>
      <c r="EC2046" s="778"/>
      <c r="ED2046" s="778"/>
      <c r="EE2046" s="778"/>
      <c r="EF2046" s="778"/>
      <c r="EG2046" s="778"/>
      <c r="EH2046" s="778"/>
      <c r="EI2046" s="778"/>
      <c r="EJ2046" s="778"/>
      <c r="EK2046" s="778"/>
      <c r="EL2046" s="778"/>
      <c r="EM2046" s="778"/>
      <c r="EN2046" s="778"/>
      <c r="EO2046" s="778"/>
      <c r="EP2046" s="778"/>
      <c r="EQ2046" s="778"/>
      <c r="ER2046" s="778"/>
      <c r="ES2046" s="778"/>
      <c r="ET2046" s="778"/>
      <c r="EU2046" s="778"/>
      <c r="EV2046" s="778"/>
      <c r="EW2046" s="778"/>
      <c r="EX2046" s="778"/>
      <c r="EY2046" s="778"/>
      <c r="EZ2046" s="778"/>
      <c r="FA2046" s="778"/>
      <c r="FB2046" s="778"/>
      <c r="FC2046" s="778"/>
      <c r="FD2046" s="778"/>
      <c r="FE2046" s="778"/>
      <c r="FF2046" s="778"/>
      <c r="FG2046" s="778"/>
      <c r="FH2046" s="778"/>
      <c r="FI2046" s="778"/>
      <c r="FJ2046" s="778"/>
      <c r="FK2046" s="778"/>
      <c r="FL2046" s="778"/>
      <c r="FM2046" s="778"/>
      <c r="FN2046" s="778"/>
      <c r="FO2046" s="778"/>
      <c r="FP2046" s="778"/>
      <c r="FQ2046" s="778"/>
      <c r="FR2046" s="778"/>
      <c r="FS2046" s="778"/>
      <c r="FT2046" s="778"/>
      <c r="FU2046" s="778"/>
      <c r="FV2046" s="778"/>
      <c r="FW2046" s="778"/>
      <c r="FX2046" s="778"/>
      <c r="FY2046" s="778"/>
      <c r="FZ2046" s="778"/>
      <c r="GA2046" s="778"/>
      <c r="GB2046" s="778"/>
      <c r="GC2046" s="778"/>
      <c r="GD2046" s="778"/>
      <c r="GE2046" s="778"/>
      <c r="GF2046" s="778"/>
      <c r="GG2046" s="778"/>
      <c r="GH2046" s="778"/>
      <c r="GI2046" s="778"/>
      <c r="GJ2046" s="778"/>
      <c r="GK2046" s="778"/>
      <c r="GL2046" s="778"/>
      <c r="GM2046" s="778"/>
      <c r="GN2046" s="778"/>
      <c r="GO2046" s="778"/>
      <c r="GP2046" s="778"/>
      <c r="GQ2046" s="778"/>
      <c r="GR2046" s="778"/>
      <c r="GS2046" s="778"/>
      <c r="GT2046" s="778"/>
      <c r="GU2046" s="778"/>
      <c r="GV2046" s="778"/>
      <c r="GW2046" s="778"/>
      <c r="GX2046" s="778"/>
      <c r="GY2046" s="778"/>
      <c r="GZ2046" s="778"/>
      <c r="HA2046" s="778"/>
      <c r="HB2046" s="778"/>
      <c r="HC2046" s="778"/>
      <c r="HD2046" s="778"/>
      <c r="HE2046" s="778"/>
      <c r="HF2046" s="778"/>
      <c r="HG2046" s="778"/>
      <c r="HH2046" s="778"/>
    </row>
    <row r="2047" spans="1:216" s="782" customFormat="1">
      <c r="A2047" s="779"/>
      <c r="B2047" s="783"/>
      <c r="C2047" s="783"/>
      <c r="D2047" s="783"/>
      <c r="E2047" s="783"/>
      <c r="F2047" s="783"/>
      <c r="G2047" s="783"/>
      <c r="H2047" s="783"/>
      <c r="I2047" s="780"/>
      <c r="J2047" s="783"/>
      <c r="K2047" s="783"/>
      <c r="L2047" s="783"/>
      <c r="M2047" s="783"/>
      <c r="N2047" s="780"/>
      <c r="O2047" s="780"/>
      <c r="P2047" s="780"/>
      <c r="Q2047" s="781"/>
      <c r="R2047" s="778"/>
      <c r="S2047" s="778"/>
      <c r="T2047" s="778"/>
      <c r="U2047" s="778"/>
      <c r="V2047" s="778"/>
      <c r="W2047" s="778"/>
      <c r="X2047" s="778"/>
      <c r="Y2047" s="778"/>
      <c r="Z2047" s="778"/>
      <c r="AA2047" s="778"/>
      <c r="AB2047" s="778"/>
      <c r="AC2047" s="778"/>
      <c r="AD2047" s="778"/>
      <c r="AE2047" s="778"/>
      <c r="AF2047" s="778"/>
      <c r="AG2047" s="778"/>
      <c r="AH2047" s="778"/>
      <c r="AI2047" s="778"/>
      <c r="AJ2047" s="778"/>
      <c r="AK2047" s="778"/>
      <c r="AL2047" s="778"/>
      <c r="AM2047" s="778"/>
      <c r="AN2047" s="778"/>
      <c r="AO2047" s="778"/>
      <c r="AP2047" s="778"/>
      <c r="AQ2047" s="778"/>
      <c r="AR2047" s="778"/>
      <c r="AS2047" s="778"/>
      <c r="AT2047" s="778"/>
      <c r="AU2047" s="778"/>
      <c r="AV2047" s="778"/>
      <c r="AW2047" s="778"/>
      <c r="AX2047" s="778"/>
      <c r="AY2047" s="778"/>
      <c r="AZ2047" s="778"/>
      <c r="BA2047" s="778"/>
      <c r="BB2047" s="778"/>
      <c r="BC2047" s="778"/>
      <c r="BD2047" s="778"/>
      <c r="BE2047" s="778"/>
      <c r="BF2047" s="778"/>
      <c r="BG2047" s="778"/>
      <c r="BH2047" s="778"/>
      <c r="BI2047" s="778"/>
      <c r="BJ2047" s="778"/>
      <c r="BK2047" s="778"/>
      <c r="BL2047" s="778"/>
      <c r="BM2047" s="778"/>
      <c r="BN2047" s="778"/>
      <c r="BO2047" s="778"/>
      <c r="BP2047" s="778"/>
      <c r="BQ2047" s="778"/>
      <c r="BR2047" s="778"/>
      <c r="BS2047" s="778"/>
      <c r="BT2047" s="778"/>
      <c r="BU2047" s="778"/>
      <c r="BV2047" s="778"/>
      <c r="BW2047" s="778"/>
      <c r="BX2047" s="778"/>
      <c r="BY2047" s="778"/>
      <c r="BZ2047" s="778"/>
      <c r="CA2047" s="778"/>
      <c r="CB2047" s="778"/>
      <c r="CC2047" s="778"/>
      <c r="CD2047" s="778"/>
      <c r="CE2047" s="778"/>
      <c r="CF2047" s="778"/>
      <c r="CG2047" s="778"/>
      <c r="CH2047" s="778"/>
      <c r="CI2047" s="778"/>
      <c r="CJ2047" s="778"/>
      <c r="CK2047" s="778"/>
      <c r="CL2047" s="778"/>
      <c r="CM2047" s="778"/>
      <c r="CN2047" s="778"/>
      <c r="CO2047" s="778"/>
      <c r="CP2047" s="778"/>
      <c r="CQ2047" s="778"/>
      <c r="CR2047" s="778"/>
      <c r="CS2047" s="778"/>
      <c r="CT2047" s="778"/>
      <c r="CU2047" s="778"/>
      <c r="CV2047" s="778"/>
      <c r="CW2047" s="778"/>
      <c r="CX2047" s="778"/>
      <c r="CY2047" s="778"/>
      <c r="CZ2047" s="778"/>
      <c r="DA2047" s="778"/>
      <c r="DB2047" s="778"/>
      <c r="DC2047" s="778"/>
      <c r="DD2047" s="778"/>
      <c r="DE2047" s="778"/>
      <c r="DF2047" s="778"/>
      <c r="DG2047" s="778"/>
      <c r="DH2047" s="778"/>
      <c r="DI2047" s="778"/>
      <c r="DJ2047" s="778"/>
      <c r="DK2047" s="778"/>
      <c r="DL2047" s="778"/>
      <c r="DM2047" s="778"/>
      <c r="DN2047" s="778"/>
      <c r="DO2047" s="778"/>
      <c r="DP2047" s="778"/>
      <c r="DQ2047" s="778"/>
      <c r="DR2047" s="778"/>
      <c r="DS2047" s="778"/>
      <c r="DT2047" s="778"/>
      <c r="DU2047" s="778"/>
      <c r="DV2047" s="778"/>
      <c r="DW2047" s="778"/>
      <c r="DX2047" s="778"/>
      <c r="DY2047" s="778"/>
      <c r="DZ2047" s="778"/>
      <c r="EA2047" s="778"/>
      <c r="EB2047" s="778"/>
      <c r="EC2047" s="778"/>
      <c r="ED2047" s="778"/>
      <c r="EE2047" s="778"/>
      <c r="EF2047" s="778"/>
      <c r="EG2047" s="778"/>
      <c r="EH2047" s="778"/>
      <c r="EI2047" s="778"/>
      <c r="EJ2047" s="778"/>
      <c r="EK2047" s="778"/>
      <c r="EL2047" s="778"/>
      <c r="EM2047" s="778"/>
      <c r="EN2047" s="778"/>
      <c r="EO2047" s="778"/>
      <c r="EP2047" s="778"/>
      <c r="EQ2047" s="778"/>
      <c r="ER2047" s="778"/>
      <c r="ES2047" s="778"/>
      <c r="ET2047" s="778"/>
      <c r="EU2047" s="778"/>
      <c r="EV2047" s="778"/>
      <c r="EW2047" s="778"/>
      <c r="EX2047" s="778"/>
      <c r="EY2047" s="778"/>
      <c r="EZ2047" s="778"/>
      <c r="FA2047" s="778"/>
      <c r="FB2047" s="778"/>
      <c r="FC2047" s="778"/>
      <c r="FD2047" s="778"/>
      <c r="FE2047" s="778"/>
      <c r="FF2047" s="778"/>
      <c r="FG2047" s="778"/>
      <c r="FH2047" s="778"/>
      <c r="FI2047" s="778"/>
      <c r="FJ2047" s="778"/>
      <c r="FK2047" s="778"/>
      <c r="FL2047" s="778"/>
      <c r="FM2047" s="778"/>
      <c r="FN2047" s="778"/>
      <c r="FO2047" s="778"/>
      <c r="FP2047" s="778"/>
      <c r="FQ2047" s="778"/>
      <c r="FR2047" s="778"/>
      <c r="FS2047" s="778"/>
      <c r="FT2047" s="778"/>
      <c r="FU2047" s="778"/>
      <c r="FV2047" s="778"/>
      <c r="FW2047" s="778"/>
      <c r="FX2047" s="778"/>
      <c r="FY2047" s="778"/>
      <c r="FZ2047" s="778"/>
      <c r="GA2047" s="778"/>
      <c r="GB2047" s="778"/>
      <c r="GC2047" s="778"/>
      <c r="GD2047" s="778"/>
      <c r="GE2047" s="778"/>
      <c r="GF2047" s="778"/>
      <c r="GG2047" s="778"/>
      <c r="GH2047" s="778"/>
      <c r="GI2047" s="778"/>
      <c r="GJ2047" s="778"/>
      <c r="GK2047" s="778"/>
      <c r="GL2047" s="778"/>
      <c r="GM2047" s="778"/>
      <c r="GN2047" s="778"/>
      <c r="GO2047" s="778"/>
      <c r="GP2047" s="778"/>
      <c r="GQ2047" s="778"/>
      <c r="GR2047" s="778"/>
      <c r="GS2047" s="778"/>
      <c r="GT2047" s="778"/>
      <c r="GU2047" s="778"/>
      <c r="GV2047" s="778"/>
      <c r="GW2047" s="778"/>
      <c r="GX2047" s="778"/>
      <c r="GY2047" s="778"/>
      <c r="GZ2047" s="778"/>
      <c r="HA2047" s="778"/>
      <c r="HB2047" s="778"/>
      <c r="HC2047" s="778"/>
      <c r="HD2047" s="778"/>
      <c r="HE2047" s="778"/>
      <c r="HF2047" s="778"/>
      <c r="HG2047" s="778"/>
      <c r="HH2047" s="778"/>
    </row>
    <row r="2048" spans="1:216" s="782" customFormat="1">
      <c r="A2048" s="779"/>
      <c r="B2048" s="783"/>
      <c r="C2048" s="783"/>
      <c r="D2048" s="783"/>
      <c r="E2048" s="783"/>
      <c r="F2048" s="783"/>
      <c r="G2048" s="783"/>
      <c r="H2048" s="783"/>
      <c r="I2048" s="780"/>
      <c r="J2048" s="783"/>
      <c r="K2048" s="783"/>
      <c r="L2048" s="783"/>
      <c r="M2048" s="783"/>
      <c r="N2048" s="780"/>
      <c r="O2048" s="780"/>
      <c r="P2048" s="780"/>
      <c r="Q2048" s="781"/>
      <c r="R2048" s="778"/>
      <c r="S2048" s="778"/>
      <c r="T2048" s="778"/>
      <c r="U2048" s="778"/>
      <c r="V2048" s="778"/>
      <c r="W2048" s="778"/>
      <c r="X2048" s="778"/>
      <c r="Y2048" s="778"/>
      <c r="Z2048" s="778"/>
      <c r="AA2048" s="778"/>
      <c r="AB2048" s="778"/>
      <c r="AC2048" s="778"/>
      <c r="AD2048" s="778"/>
      <c r="AE2048" s="778"/>
      <c r="AF2048" s="778"/>
      <c r="AG2048" s="778"/>
      <c r="AH2048" s="778"/>
      <c r="AI2048" s="778"/>
      <c r="AJ2048" s="778"/>
      <c r="AK2048" s="778"/>
      <c r="AL2048" s="778"/>
      <c r="AM2048" s="778"/>
      <c r="AN2048" s="778"/>
      <c r="AO2048" s="778"/>
      <c r="AP2048" s="778"/>
      <c r="AQ2048" s="778"/>
      <c r="AR2048" s="778"/>
      <c r="AS2048" s="778"/>
      <c r="AT2048" s="778"/>
      <c r="AU2048" s="778"/>
      <c r="AV2048" s="778"/>
      <c r="AW2048" s="778"/>
      <c r="AX2048" s="778"/>
      <c r="AY2048" s="778"/>
      <c r="AZ2048" s="778"/>
      <c r="BA2048" s="778"/>
      <c r="BB2048" s="778"/>
      <c r="BC2048" s="778"/>
      <c r="BD2048" s="778"/>
      <c r="BE2048" s="778"/>
      <c r="BF2048" s="778"/>
      <c r="BG2048" s="778"/>
      <c r="BH2048" s="778"/>
      <c r="BI2048" s="778"/>
      <c r="BJ2048" s="778"/>
      <c r="BK2048" s="778"/>
      <c r="BL2048" s="778"/>
      <c r="BM2048" s="778"/>
      <c r="BN2048" s="778"/>
      <c r="BO2048" s="778"/>
      <c r="BP2048" s="778"/>
      <c r="BQ2048" s="778"/>
      <c r="BR2048" s="778"/>
      <c r="BS2048" s="778"/>
      <c r="BT2048" s="778"/>
      <c r="BU2048" s="778"/>
      <c r="BV2048" s="778"/>
      <c r="BW2048" s="778"/>
      <c r="BX2048" s="778"/>
      <c r="BY2048" s="778"/>
      <c r="BZ2048" s="778"/>
      <c r="CA2048" s="778"/>
      <c r="CB2048" s="778"/>
      <c r="CC2048" s="778"/>
      <c r="CD2048" s="778"/>
      <c r="CE2048" s="778"/>
      <c r="CF2048" s="778"/>
      <c r="CG2048" s="778"/>
      <c r="CH2048" s="778"/>
      <c r="CI2048" s="778"/>
      <c r="CJ2048" s="778"/>
      <c r="CK2048" s="778"/>
      <c r="CL2048" s="778"/>
      <c r="CM2048" s="778"/>
      <c r="CN2048" s="778"/>
      <c r="CO2048" s="778"/>
      <c r="CP2048" s="778"/>
      <c r="CQ2048" s="778"/>
      <c r="CR2048" s="778"/>
      <c r="CS2048" s="778"/>
      <c r="CT2048" s="778"/>
      <c r="CU2048" s="778"/>
      <c r="CV2048" s="778"/>
      <c r="CW2048" s="778"/>
      <c r="CX2048" s="778"/>
      <c r="CY2048" s="778"/>
      <c r="CZ2048" s="778"/>
      <c r="DA2048" s="778"/>
      <c r="DB2048" s="778"/>
      <c r="DC2048" s="778"/>
      <c r="DD2048" s="778"/>
      <c r="DE2048" s="778"/>
      <c r="DF2048" s="778"/>
      <c r="DG2048" s="778"/>
      <c r="DH2048" s="778"/>
      <c r="DI2048" s="778"/>
      <c r="DJ2048" s="778"/>
      <c r="DK2048" s="778"/>
      <c r="DL2048" s="778"/>
      <c r="DM2048" s="778"/>
      <c r="DN2048" s="778"/>
      <c r="DO2048" s="778"/>
      <c r="DP2048" s="778"/>
      <c r="DQ2048" s="778"/>
      <c r="DR2048" s="778"/>
      <c r="DS2048" s="778"/>
      <c r="DT2048" s="778"/>
      <c r="DU2048" s="778"/>
      <c r="DV2048" s="778"/>
      <c r="DW2048" s="778"/>
      <c r="DX2048" s="778"/>
      <c r="DY2048" s="778"/>
      <c r="DZ2048" s="778"/>
      <c r="EA2048" s="778"/>
      <c r="EB2048" s="778"/>
      <c r="EC2048" s="778"/>
      <c r="ED2048" s="778"/>
      <c r="EE2048" s="778"/>
      <c r="EF2048" s="778"/>
      <c r="EG2048" s="778"/>
      <c r="EH2048" s="778"/>
      <c r="EI2048" s="778"/>
      <c r="EJ2048" s="778"/>
      <c r="EK2048" s="778"/>
      <c r="EL2048" s="778"/>
      <c r="EM2048" s="778"/>
      <c r="EN2048" s="778"/>
      <c r="EO2048" s="778"/>
      <c r="EP2048" s="778"/>
      <c r="EQ2048" s="778"/>
      <c r="ER2048" s="778"/>
      <c r="ES2048" s="778"/>
      <c r="ET2048" s="778"/>
      <c r="EU2048" s="778"/>
      <c r="EV2048" s="778"/>
      <c r="EW2048" s="778"/>
      <c r="EX2048" s="778"/>
      <c r="EY2048" s="778"/>
      <c r="EZ2048" s="778"/>
      <c r="FA2048" s="778"/>
      <c r="FB2048" s="778"/>
      <c r="FC2048" s="778"/>
      <c r="FD2048" s="778"/>
      <c r="FE2048" s="778"/>
      <c r="FF2048" s="778"/>
      <c r="FG2048" s="778"/>
      <c r="FH2048" s="778"/>
      <c r="FI2048" s="778"/>
      <c r="FJ2048" s="778"/>
      <c r="FK2048" s="778"/>
      <c r="FL2048" s="778"/>
      <c r="FM2048" s="778"/>
      <c r="FN2048" s="778"/>
      <c r="FO2048" s="778"/>
      <c r="FP2048" s="778"/>
      <c r="FQ2048" s="778"/>
      <c r="FR2048" s="778"/>
      <c r="FS2048" s="778"/>
      <c r="FT2048" s="778"/>
      <c r="FU2048" s="778"/>
      <c r="FV2048" s="778"/>
      <c r="FW2048" s="778"/>
      <c r="FX2048" s="778"/>
      <c r="FY2048" s="778"/>
      <c r="FZ2048" s="778"/>
      <c r="GA2048" s="778"/>
      <c r="GB2048" s="778"/>
      <c r="GC2048" s="778"/>
      <c r="GD2048" s="778"/>
      <c r="GE2048" s="778"/>
      <c r="GF2048" s="778"/>
      <c r="GG2048" s="778"/>
      <c r="GH2048" s="778"/>
      <c r="GI2048" s="778"/>
      <c r="GJ2048" s="778"/>
      <c r="GK2048" s="778"/>
      <c r="GL2048" s="778"/>
      <c r="GM2048" s="778"/>
      <c r="GN2048" s="778"/>
      <c r="GO2048" s="778"/>
      <c r="GP2048" s="778"/>
      <c r="GQ2048" s="778"/>
      <c r="GR2048" s="778"/>
      <c r="GS2048" s="778"/>
      <c r="GT2048" s="778"/>
      <c r="GU2048" s="778"/>
      <c r="GV2048" s="778"/>
      <c r="GW2048" s="778"/>
      <c r="GX2048" s="778"/>
      <c r="GY2048" s="778"/>
      <c r="GZ2048" s="778"/>
      <c r="HA2048" s="778"/>
      <c r="HB2048" s="778"/>
      <c r="HC2048" s="778"/>
      <c r="HD2048" s="778"/>
      <c r="HE2048" s="778"/>
      <c r="HF2048" s="778"/>
      <c r="HG2048" s="778"/>
      <c r="HH2048" s="778"/>
    </row>
    <row r="2049" spans="1:216" s="782" customFormat="1">
      <c r="A2049" s="779"/>
      <c r="B2049" s="783"/>
      <c r="C2049" s="783"/>
      <c r="D2049" s="783"/>
      <c r="E2049" s="783"/>
      <c r="F2049" s="783"/>
      <c r="G2049" s="783"/>
      <c r="H2049" s="783"/>
      <c r="I2049" s="780"/>
      <c r="J2049" s="783"/>
      <c r="K2049" s="783"/>
      <c r="L2049" s="783"/>
      <c r="M2049" s="783"/>
      <c r="N2049" s="780"/>
      <c r="O2049" s="780"/>
      <c r="P2049" s="780"/>
      <c r="Q2049" s="781"/>
      <c r="R2049" s="778"/>
      <c r="S2049" s="778"/>
      <c r="T2049" s="778"/>
      <c r="U2049" s="778"/>
      <c r="V2049" s="778"/>
      <c r="W2049" s="778"/>
      <c r="X2049" s="778"/>
      <c r="Y2049" s="778"/>
      <c r="Z2049" s="778"/>
      <c r="AA2049" s="778"/>
      <c r="AB2049" s="778"/>
      <c r="AC2049" s="778"/>
      <c r="AD2049" s="778"/>
      <c r="AE2049" s="778"/>
      <c r="AF2049" s="778"/>
      <c r="AG2049" s="778"/>
      <c r="AH2049" s="778"/>
      <c r="AI2049" s="778"/>
      <c r="AJ2049" s="778"/>
      <c r="AK2049" s="778"/>
      <c r="AL2049" s="778"/>
      <c r="AM2049" s="778"/>
      <c r="AN2049" s="778"/>
      <c r="AO2049" s="778"/>
      <c r="AP2049" s="778"/>
      <c r="AQ2049" s="778"/>
      <c r="AR2049" s="778"/>
      <c r="AS2049" s="778"/>
      <c r="AT2049" s="778"/>
      <c r="AU2049" s="778"/>
      <c r="AV2049" s="778"/>
      <c r="AW2049" s="778"/>
      <c r="AX2049" s="778"/>
      <c r="AY2049" s="778"/>
      <c r="AZ2049" s="778"/>
      <c r="BA2049" s="778"/>
      <c r="BB2049" s="778"/>
      <c r="BC2049" s="778"/>
      <c r="BD2049" s="778"/>
      <c r="BE2049" s="778"/>
      <c r="BF2049" s="778"/>
      <c r="BG2049" s="778"/>
      <c r="BH2049" s="778"/>
      <c r="BI2049" s="778"/>
      <c r="BJ2049" s="778"/>
      <c r="BK2049" s="778"/>
      <c r="BL2049" s="778"/>
      <c r="BM2049" s="778"/>
      <c r="BN2049" s="778"/>
      <c r="BO2049" s="778"/>
      <c r="BP2049" s="778"/>
      <c r="BQ2049" s="778"/>
      <c r="BR2049" s="778"/>
      <c r="BS2049" s="778"/>
      <c r="BT2049" s="778"/>
      <c r="BU2049" s="778"/>
      <c r="BV2049" s="778"/>
      <c r="BW2049" s="778"/>
      <c r="BX2049" s="778"/>
      <c r="BY2049" s="778"/>
      <c r="BZ2049" s="778"/>
      <c r="CA2049" s="778"/>
      <c r="CB2049" s="778"/>
      <c r="CC2049" s="778"/>
      <c r="CD2049" s="778"/>
      <c r="CE2049" s="778"/>
      <c r="CF2049" s="778"/>
      <c r="CG2049" s="778"/>
      <c r="CH2049" s="778"/>
      <c r="CI2049" s="778"/>
      <c r="CJ2049" s="778"/>
      <c r="CK2049" s="778"/>
      <c r="CL2049" s="778"/>
      <c r="CM2049" s="778"/>
      <c r="CN2049" s="778"/>
      <c r="CO2049" s="778"/>
      <c r="CP2049" s="778"/>
      <c r="CQ2049" s="778"/>
      <c r="CR2049" s="778"/>
      <c r="CS2049" s="778"/>
      <c r="CT2049" s="778"/>
      <c r="CU2049" s="778"/>
      <c r="CV2049" s="778"/>
      <c r="CW2049" s="778"/>
      <c r="CX2049" s="778"/>
      <c r="CY2049" s="778"/>
      <c r="CZ2049" s="778"/>
      <c r="DA2049" s="778"/>
      <c r="DB2049" s="778"/>
      <c r="DC2049" s="778"/>
      <c r="DD2049" s="778"/>
      <c r="DE2049" s="778"/>
      <c r="DF2049" s="778"/>
      <c r="DG2049" s="778"/>
      <c r="DH2049" s="778"/>
      <c r="DI2049" s="778"/>
      <c r="DJ2049" s="778"/>
      <c r="DK2049" s="778"/>
      <c r="DL2049" s="778"/>
      <c r="DM2049" s="778"/>
      <c r="DN2049" s="778"/>
      <c r="DO2049" s="778"/>
      <c r="DP2049" s="778"/>
      <c r="DQ2049" s="778"/>
      <c r="DR2049" s="778"/>
      <c r="DS2049" s="778"/>
      <c r="DT2049" s="778"/>
      <c r="DU2049" s="778"/>
      <c r="DV2049" s="778"/>
      <c r="DW2049" s="778"/>
      <c r="DX2049" s="778"/>
      <c r="DY2049" s="778"/>
      <c r="DZ2049" s="778"/>
      <c r="EA2049" s="778"/>
      <c r="EB2049" s="778"/>
      <c r="EC2049" s="778"/>
      <c r="ED2049" s="778"/>
      <c r="EE2049" s="778"/>
      <c r="EF2049" s="778"/>
      <c r="EG2049" s="778"/>
      <c r="EH2049" s="778"/>
      <c r="EI2049" s="778"/>
      <c r="EJ2049" s="778"/>
      <c r="EK2049" s="778"/>
      <c r="EL2049" s="778"/>
      <c r="EM2049" s="778"/>
      <c r="EN2049" s="778"/>
      <c r="EO2049" s="778"/>
      <c r="EP2049" s="778"/>
      <c r="EQ2049" s="778"/>
      <c r="ER2049" s="778"/>
      <c r="ES2049" s="778"/>
      <c r="ET2049" s="778"/>
      <c r="EU2049" s="778"/>
      <c r="EV2049" s="778"/>
      <c r="EW2049" s="778"/>
      <c r="EX2049" s="778"/>
      <c r="EY2049" s="778"/>
      <c r="EZ2049" s="778"/>
      <c r="FA2049" s="778"/>
      <c r="FB2049" s="778"/>
      <c r="FC2049" s="778"/>
      <c r="FD2049" s="778"/>
      <c r="FE2049" s="778"/>
      <c r="FF2049" s="778"/>
      <c r="FG2049" s="778"/>
      <c r="FH2049" s="778"/>
      <c r="FI2049" s="778"/>
      <c r="FJ2049" s="778"/>
      <c r="FK2049" s="778"/>
      <c r="FL2049" s="778"/>
      <c r="FM2049" s="778"/>
      <c r="FN2049" s="778"/>
      <c r="FO2049" s="778"/>
      <c r="FP2049" s="778"/>
      <c r="FQ2049" s="778"/>
      <c r="FR2049" s="778"/>
      <c r="FS2049" s="778"/>
      <c r="FT2049" s="778"/>
      <c r="FU2049" s="778"/>
      <c r="FV2049" s="778"/>
      <c r="FW2049" s="778"/>
      <c r="FX2049" s="778"/>
      <c r="FY2049" s="778"/>
      <c r="FZ2049" s="778"/>
      <c r="GA2049" s="778"/>
      <c r="GB2049" s="778"/>
      <c r="GC2049" s="778"/>
      <c r="GD2049" s="778"/>
      <c r="GE2049" s="778"/>
      <c r="GF2049" s="778"/>
      <c r="GG2049" s="778"/>
      <c r="GH2049" s="778"/>
      <c r="GI2049" s="778"/>
      <c r="GJ2049" s="778"/>
      <c r="GK2049" s="778"/>
      <c r="GL2049" s="778"/>
      <c r="GM2049" s="778"/>
      <c r="GN2049" s="778"/>
      <c r="GO2049" s="778"/>
      <c r="GP2049" s="778"/>
      <c r="GQ2049" s="778"/>
      <c r="GR2049" s="778"/>
      <c r="GS2049" s="778"/>
      <c r="GT2049" s="778"/>
      <c r="GU2049" s="778"/>
      <c r="GV2049" s="778"/>
      <c r="GW2049" s="778"/>
      <c r="GX2049" s="778"/>
      <c r="GY2049" s="778"/>
      <c r="GZ2049" s="778"/>
      <c r="HA2049" s="778"/>
      <c r="HB2049" s="778"/>
      <c r="HC2049" s="778"/>
      <c r="HD2049" s="778"/>
      <c r="HE2049" s="778"/>
      <c r="HF2049" s="778"/>
      <c r="HG2049" s="778"/>
      <c r="HH2049" s="778"/>
    </row>
    <row r="2050" spans="1:216" s="782" customFormat="1">
      <c r="A2050" s="779"/>
      <c r="B2050" s="783"/>
      <c r="C2050" s="783"/>
      <c r="D2050" s="783"/>
      <c r="E2050" s="783"/>
      <c r="F2050" s="783"/>
      <c r="G2050" s="783"/>
      <c r="H2050" s="783"/>
      <c r="I2050" s="780"/>
      <c r="J2050" s="783"/>
      <c r="K2050" s="783"/>
      <c r="L2050" s="783"/>
      <c r="M2050" s="783"/>
      <c r="N2050" s="780"/>
      <c r="O2050" s="780"/>
      <c r="P2050" s="780"/>
      <c r="Q2050" s="781"/>
      <c r="R2050" s="778"/>
      <c r="S2050" s="778"/>
      <c r="T2050" s="778"/>
      <c r="U2050" s="778"/>
      <c r="V2050" s="778"/>
      <c r="W2050" s="778"/>
      <c r="X2050" s="778"/>
      <c r="Y2050" s="778"/>
      <c r="Z2050" s="778"/>
      <c r="AA2050" s="778"/>
      <c r="AB2050" s="778"/>
      <c r="AC2050" s="778"/>
      <c r="AD2050" s="778"/>
      <c r="AE2050" s="778"/>
      <c r="AF2050" s="778"/>
      <c r="AG2050" s="778"/>
      <c r="AH2050" s="778"/>
      <c r="AI2050" s="778"/>
      <c r="AJ2050" s="778"/>
      <c r="AK2050" s="778"/>
      <c r="AL2050" s="778"/>
      <c r="AM2050" s="778"/>
      <c r="AN2050" s="778"/>
      <c r="AO2050" s="778"/>
      <c r="AP2050" s="778"/>
      <c r="AQ2050" s="778"/>
      <c r="AR2050" s="778"/>
      <c r="AS2050" s="778"/>
      <c r="AT2050" s="778"/>
      <c r="AU2050" s="778"/>
      <c r="AV2050" s="778"/>
      <c r="AW2050" s="778"/>
      <c r="AX2050" s="778"/>
      <c r="AY2050" s="778"/>
      <c r="AZ2050" s="778"/>
      <c r="BA2050" s="778"/>
      <c r="BB2050" s="778"/>
      <c r="BC2050" s="778"/>
      <c r="BD2050" s="778"/>
      <c r="BE2050" s="778"/>
      <c r="BF2050" s="778"/>
      <c r="BG2050" s="778"/>
      <c r="BH2050" s="778"/>
      <c r="BI2050" s="778"/>
      <c r="BJ2050" s="778"/>
      <c r="BK2050" s="778"/>
      <c r="BL2050" s="778"/>
      <c r="BM2050" s="778"/>
      <c r="BN2050" s="778"/>
      <c r="BO2050" s="778"/>
      <c r="BP2050" s="778"/>
      <c r="BQ2050" s="778"/>
      <c r="BR2050" s="778"/>
      <c r="BS2050" s="778"/>
      <c r="BT2050" s="778"/>
      <c r="BU2050" s="778"/>
      <c r="BV2050" s="778"/>
      <c r="BW2050" s="778"/>
      <c r="BX2050" s="778"/>
      <c r="BY2050" s="778"/>
      <c r="BZ2050" s="778"/>
      <c r="CA2050" s="778"/>
      <c r="CB2050" s="778"/>
      <c r="CC2050" s="778"/>
      <c r="CD2050" s="778"/>
      <c r="CE2050" s="778"/>
      <c r="CF2050" s="778"/>
      <c r="CG2050" s="778"/>
      <c r="CH2050" s="778"/>
      <c r="CI2050" s="778"/>
      <c r="CJ2050" s="778"/>
      <c r="CK2050" s="778"/>
      <c r="CL2050" s="778"/>
      <c r="CM2050" s="778"/>
      <c r="CN2050" s="778"/>
      <c r="CO2050" s="778"/>
      <c r="CP2050" s="778"/>
      <c r="CQ2050" s="778"/>
      <c r="CR2050" s="778"/>
      <c r="CS2050" s="778"/>
      <c r="CT2050" s="778"/>
      <c r="CU2050" s="778"/>
      <c r="CV2050" s="778"/>
      <c r="CW2050" s="778"/>
      <c r="CX2050" s="778"/>
      <c r="CY2050" s="778"/>
      <c r="CZ2050" s="778"/>
      <c r="DA2050" s="778"/>
      <c r="DB2050" s="778"/>
      <c r="DC2050" s="778"/>
      <c r="DD2050" s="778"/>
      <c r="DE2050" s="778"/>
      <c r="DF2050" s="778"/>
      <c r="DG2050" s="778"/>
      <c r="DH2050" s="778"/>
      <c r="DI2050" s="778"/>
      <c r="DJ2050" s="778"/>
      <c r="DK2050" s="778"/>
      <c r="DL2050" s="778"/>
      <c r="DM2050" s="778"/>
      <c r="DN2050" s="778"/>
      <c r="DO2050" s="778"/>
      <c r="DP2050" s="778"/>
      <c r="DQ2050" s="778"/>
      <c r="DR2050" s="778"/>
      <c r="DS2050" s="778"/>
      <c r="DT2050" s="778"/>
      <c r="DU2050" s="778"/>
      <c r="DV2050" s="778"/>
      <c r="DW2050" s="778"/>
      <c r="DX2050" s="778"/>
      <c r="DY2050" s="778"/>
      <c r="DZ2050" s="778"/>
      <c r="EA2050" s="778"/>
      <c r="EB2050" s="778"/>
      <c r="EC2050" s="778"/>
      <c r="ED2050" s="778"/>
      <c r="EE2050" s="778"/>
      <c r="EF2050" s="778"/>
      <c r="EG2050" s="778"/>
      <c r="EH2050" s="778"/>
      <c r="EI2050" s="778"/>
      <c r="EJ2050" s="778"/>
      <c r="EK2050" s="778"/>
      <c r="EL2050" s="778"/>
      <c r="EM2050" s="778"/>
      <c r="EN2050" s="778"/>
      <c r="EO2050" s="778"/>
      <c r="EP2050" s="778"/>
      <c r="EQ2050" s="778"/>
      <c r="ER2050" s="778"/>
      <c r="ES2050" s="778"/>
      <c r="ET2050" s="778"/>
      <c r="EU2050" s="778"/>
      <c r="EV2050" s="778"/>
      <c r="EW2050" s="778"/>
      <c r="EX2050" s="778"/>
      <c r="EY2050" s="778"/>
      <c r="EZ2050" s="778"/>
      <c r="FA2050" s="778"/>
      <c r="FB2050" s="778"/>
      <c r="FC2050" s="778"/>
      <c r="FD2050" s="778"/>
      <c r="FE2050" s="778"/>
      <c r="FF2050" s="778"/>
      <c r="FG2050" s="778"/>
      <c r="FH2050" s="778"/>
      <c r="FI2050" s="778"/>
      <c r="FJ2050" s="778"/>
      <c r="FK2050" s="778"/>
      <c r="FL2050" s="778"/>
      <c r="FM2050" s="778"/>
      <c r="FN2050" s="778"/>
      <c r="FO2050" s="778"/>
      <c r="FP2050" s="778"/>
      <c r="FQ2050" s="778"/>
      <c r="FR2050" s="778"/>
      <c r="FS2050" s="778"/>
      <c r="FT2050" s="778"/>
      <c r="FU2050" s="778"/>
      <c r="FV2050" s="778"/>
      <c r="FW2050" s="778"/>
      <c r="FX2050" s="778"/>
      <c r="FY2050" s="778"/>
      <c r="FZ2050" s="778"/>
      <c r="GA2050" s="778"/>
      <c r="GB2050" s="778"/>
      <c r="GC2050" s="778"/>
      <c r="GD2050" s="778"/>
      <c r="GE2050" s="778"/>
      <c r="GF2050" s="778"/>
      <c r="GG2050" s="778"/>
      <c r="GH2050" s="778"/>
      <c r="GI2050" s="778"/>
      <c r="GJ2050" s="778"/>
      <c r="GK2050" s="778"/>
      <c r="GL2050" s="778"/>
      <c r="GM2050" s="778"/>
      <c r="GN2050" s="778"/>
      <c r="GO2050" s="778"/>
      <c r="GP2050" s="778"/>
      <c r="GQ2050" s="778"/>
      <c r="GR2050" s="778"/>
      <c r="GS2050" s="778"/>
      <c r="GT2050" s="778"/>
      <c r="GU2050" s="778"/>
      <c r="GV2050" s="778"/>
      <c r="GW2050" s="778"/>
      <c r="GX2050" s="778"/>
      <c r="GY2050" s="778"/>
      <c r="GZ2050" s="778"/>
      <c r="HA2050" s="778"/>
      <c r="HB2050" s="778"/>
      <c r="HC2050" s="778"/>
      <c r="HD2050" s="778"/>
      <c r="HE2050" s="778"/>
      <c r="HF2050" s="778"/>
      <c r="HG2050" s="778"/>
      <c r="HH2050" s="778"/>
    </row>
    <row r="2051" spans="1:216" s="782" customFormat="1">
      <c r="A2051" s="779"/>
      <c r="B2051" s="783"/>
      <c r="C2051" s="783"/>
      <c r="D2051" s="783"/>
      <c r="E2051" s="783"/>
      <c r="F2051" s="783"/>
      <c r="G2051" s="783"/>
      <c r="H2051" s="783"/>
      <c r="I2051" s="780"/>
      <c r="J2051" s="783"/>
      <c r="K2051" s="783"/>
      <c r="L2051" s="783"/>
      <c r="M2051" s="783"/>
      <c r="N2051" s="780"/>
      <c r="O2051" s="780"/>
      <c r="P2051" s="780"/>
      <c r="Q2051" s="781"/>
      <c r="R2051" s="778"/>
      <c r="S2051" s="778"/>
      <c r="T2051" s="778"/>
      <c r="U2051" s="778"/>
      <c r="V2051" s="778"/>
      <c r="W2051" s="778"/>
      <c r="X2051" s="778"/>
      <c r="Y2051" s="778"/>
      <c r="Z2051" s="778"/>
      <c r="AA2051" s="778"/>
      <c r="AB2051" s="778"/>
      <c r="AC2051" s="778"/>
      <c r="AD2051" s="778"/>
      <c r="AE2051" s="778"/>
      <c r="AF2051" s="778"/>
      <c r="AG2051" s="778"/>
      <c r="AH2051" s="778"/>
      <c r="AI2051" s="778"/>
      <c r="AJ2051" s="778"/>
      <c r="AK2051" s="778"/>
      <c r="AL2051" s="778"/>
      <c r="AM2051" s="778"/>
      <c r="AN2051" s="778"/>
      <c r="AO2051" s="778"/>
      <c r="AP2051" s="778"/>
      <c r="AQ2051" s="778"/>
      <c r="AR2051" s="778"/>
      <c r="AS2051" s="778"/>
      <c r="AT2051" s="778"/>
      <c r="AU2051" s="778"/>
      <c r="AV2051" s="778"/>
      <c r="AW2051" s="778"/>
      <c r="AX2051" s="778"/>
      <c r="AY2051" s="778"/>
      <c r="AZ2051" s="778"/>
      <c r="BA2051" s="778"/>
      <c r="BB2051" s="778"/>
      <c r="BC2051" s="778"/>
      <c r="BD2051" s="778"/>
      <c r="BE2051" s="778"/>
      <c r="BF2051" s="778"/>
      <c r="BG2051" s="778"/>
      <c r="BH2051" s="778"/>
      <c r="BI2051" s="778"/>
      <c r="BJ2051" s="778"/>
      <c r="BK2051" s="778"/>
      <c r="BL2051" s="778"/>
      <c r="BM2051" s="778"/>
      <c r="BN2051" s="778"/>
      <c r="BO2051" s="778"/>
      <c r="BP2051" s="778"/>
      <c r="BQ2051" s="778"/>
      <c r="BR2051" s="778"/>
      <c r="BS2051" s="778"/>
      <c r="BT2051" s="778"/>
      <c r="BU2051" s="778"/>
      <c r="BV2051" s="778"/>
      <c r="BW2051" s="778"/>
      <c r="BX2051" s="778"/>
      <c r="BY2051" s="778"/>
      <c r="BZ2051" s="778"/>
      <c r="CA2051" s="778"/>
      <c r="CB2051" s="778"/>
      <c r="CC2051" s="778"/>
      <c r="CD2051" s="778"/>
      <c r="CE2051" s="778"/>
      <c r="CF2051" s="778"/>
      <c r="CG2051" s="778"/>
      <c r="CH2051" s="778"/>
      <c r="CI2051" s="778"/>
      <c r="CJ2051" s="778"/>
      <c r="CK2051" s="778"/>
      <c r="CL2051" s="778"/>
      <c r="CM2051" s="778"/>
      <c r="CN2051" s="778"/>
      <c r="CO2051" s="778"/>
      <c r="CP2051" s="778"/>
      <c r="CQ2051" s="778"/>
      <c r="CR2051" s="778"/>
      <c r="CS2051" s="778"/>
      <c r="CT2051" s="778"/>
      <c r="CU2051" s="778"/>
      <c r="CV2051" s="778"/>
      <c r="CW2051" s="778"/>
      <c r="CX2051" s="778"/>
      <c r="CY2051" s="778"/>
      <c r="CZ2051" s="778"/>
      <c r="DA2051" s="778"/>
      <c r="DB2051" s="778"/>
      <c r="DC2051" s="778"/>
      <c r="DD2051" s="778"/>
      <c r="DE2051" s="778"/>
      <c r="DF2051" s="778"/>
      <c r="DG2051" s="778"/>
      <c r="DH2051" s="778"/>
      <c r="DI2051" s="778"/>
      <c r="DJ2051" s="778"/>
      <c r="DK2051" s="778"/>
      <c r="DL2051" s="778"/>
      <c r="DM2051" s="778"/>
      <c r="DN2051" s="778"/>
      <c r="DO2051" s="778"/>
      <c r="DP2051" s="778"/>
      <c r="DQ2051" s="778"/>
      <c r="DR2051" s="778"/>
      <c r="DS2051" s="778"/>
      <c r="DT2051" s="778"/>
      <c r="DU2051" s="778"/>
      <c r="DV2051" s="778"/>
      <c r="DW2051" s="778"/>
      <c r="DX2051" s="778"/>
      <c r="DY2051" s="778"/>
      <c r="DZ2051" s="778"/>
      <c r="EA2051" s="778"/>
      <c r="EB2051" s="778"/>
      <c r="EC2051" s="778"/>
      <c r="ED2051" s="778"/>
      <c r="EE2051" s="778"/>
      <c r="EF2051" s="778"/>
      <c r="EG2051" s="778"/>
      <c r="EH2051" s="778"/>
      <c r="EI2051" s="778"/>
      <c r="EJ2051" s="778"/>
      <c r="EK2051" s="778"/>
      <c r="EL2051" s="778"/>
      <c r="EM2051" s="778"/>
      <c r="EN2051" s="778"/>
      <c r="EO2051" s="778"/>
      <c r="EP2051" s="778"/>
      <c r="EQ2051" s="778"/>
      <c r="ER2051" s="778"/>
      <c r="ES2051" s="778"/>
      <c r="ET2051" s="778"/>
      <c r="EU2051" s="778"/>
      <c r="EV2051" s="778"/>
      <c r="EW2051" s="778"/>
      <c r="EX2051" s="778"/>
      <c r="EY2051" s="778"/>
      <c r="EZ2051" s="778"/>
      <c r="FA2051" s="778"/>
      <c r="FB2051" s="778"/>
      <c r="FC2051" s="778"/>
      <c r="FD2051" s="778"/>
      <c r="FE2051" s="778"/>
      <c r="FF2051" s="778"/>
      <c r="FG2051" s="778"/>
      <c r="FH2051" s="778"/>
      <c r="FI2051" s="778"/>
      <c r="FJ2051" s="778"/>
      <c r="FK2051" s="778"/>
      <c r="FL2051" s="778"/>
      <c r="FM2051" s="778"/>
      <c r="FN2051" s="778"/>
      <c r="FO2051" s="778"/>
      <c r="FP2051" s="778"/>
      <c r="FQ2051" s="778"/>
      <c r="FR2051" s="778"/>
      <c r="FS2051" s="778"/>
      <c r="FT2051" s="778"/>
      <c r="FU2051" s="778"/>
      <c r="FV2051" s="778"/>
      <c r="FW2051" s="778"/>
      <c r="FX2051" s="778"/>
      <c r="FY2051" s="778"/>
      <c r="FZ2051" s="778"/>
      <c r="GA2051" s="778"/>
      <c r="GB2051" s="778"/>
      <c r="GC2051" s="778"/>
      <c r="GD2051" s="778"/>
      <c r="GE2051" s="778"/>
      <c r="GF2051" s="778"/>
      <c r="GG2051" s="778"/>
      <c r="GH2051" s="778"/>
      <c r="GI2051" s="778"/>
      <c r="GJ2051" s="778"/>
      <c r="GK2051" s="778"/>
      <c r="GL2051" s="778"/>
      <c r="GM2051" s="778"/>
      <c r="GN2051" s="778"/>
      <c r="GO2051" s="778"/>
      <c r="GP2051" s="778"/>
      <c r="GQ2051" s="778"/>
      <c r="GR2051" s="778"/>
      <c r="GS2051" s="778"/>
      <c r="GT2051" s="778"/>
      <c r="GU2051" s="778"/>
      <c r="GV2051" s="778"/>
      <c r="GW2051" s="778"/>
      <c r="GX2051" s="778"/>
      <c r="GY2051" s="778"/>
      <c r="GZ2051" s="778"/>
      <c r="HA2051" s="778"/>
      <c r="HB2051" s="778"/>
      <c r="HC2051" s="778"/>
      <c r="HD2051" s="778"/>
      <c r="HE2051" s="778"/>
      <c r="HF2051" s="778"/>
      <c r="HG2051" s="778"/>
      <c r="HH2051" s="778"/>
    </row>
    <row r="2052" spans="1:216" s="782" customFormat="1">
      <c r="A2052" s="779"/>
      <c r="B2052" s="783"/>
      <c r="C2052" s="783"/>
      <c r="D2052" s="783"/>
      <c r="E2052" s="783"/>
      <c r="F2052" s="783"/>
      <c r="G2052" s="783"/>
      <c r="H2052" s="783"/>
      <c r="I2052" s="780"/>
      <c r="J2052" s="783"/>
      <c r="K2052" s="783"/>
      <c r="L2052" s="783"/>
      <c r="M2052" s="783"/>
      <c r="N2052" s="780"/>
      <c r="O2052" s="780"/>
      <c r="P2052" s="780"/>
      <c r="Q2052" s="781"/>
      <c r="R2052" s="778"/>
      <c r="S2052" s="778"/>
      <c r="T2052" s="778"/>
      <c r="U2052" s="778"/>
      <c r="V2052" s="778"/>
      <c r="W2052" s="778"/>
      <c r="X2052" s="778"/>
      <c r="Y2052" s="778"/>
      <c r="Z2052" s="778"/>
      <c r="AA2052" s="778"/>
      <c r="AB2052" s="778"/>
      <c r="AC2052" s="778"/>
      <c r="AD2052" s="778"/>
      <c r="AE2052" s="778"/>
      <c r="AF2052" s="778"/>
      <c r="AG2052" s="778"/>
      <c r="AH2052" s="778"/>
      <c r="AI2052" s="778"/>
      <c r="AJ2052" s="778"/>
      <c r="AK2052" s="778"/>
      <c r="AL2052" s="778"/>
      <c r="AM2052" s="778"/>
      <c r="AN2052" s="778"/>
      <c r="AO2052" s="778"/>
      <c r="AP2052" s="778"/>
      <c r="AQ2052" s="778"/>
      <c r="AR2052" s="778"/>
      <c r="AS2052" s="778"/>
      <c r="AT2052" s="778"/>
      <c r="AU2052" s="778"/>
      <c r="AV2052" s="778"/>
      <c r="AW2052" s="778"/>
      <c r="AX2052" s="778"/>
      <c r="AY2052" s="778"/>
      <c r="AZ2052" s="778"/>
      <c r="BA2052" s="778"/>
      <c r="BB2052" s="778"/>
      <c r="BC2052" s="778"/>
      <c r="BD2052" s="778"/>
      <c r="BE2052" s="778"/>
      <c r="BF2052" s="778"/>
      <c r="BG2052" s="778"/>
      <c r="BH2052" s="778"/>
      <c r="BI2052" s="778"/>
      <c r="BJ2052" s="778"/>
      <c r="BK2052" s="778"/>
      <c r="BL2052" s="778"/>
      <c r="BM2052" s="778"/>
      <c r="BN2052" s="778"/>
      <c r="BO2052" s="778"/>
      <c r="BP2052" s="778"/>
      <c r="BQ2052" s="778"/>
      <c r="BR2052" s="778"/>
      <c r="BS2052" s="778"/>
      <c r="BT2052" s="778"/>
      <c r="BU2052" s="778"/>
      <c r="BV2052" s="778"/>
      <c r="BW2052" s="778"/>
      <c r="BX2052" s="778"/>
      <c r="BY2052" s="778"/>
      <c r="BZ2052" s="778"/>
      <c r="CA2052" s="778"/>
      <c r="CB2052" s="778"/>
      <c r="CC2052" s="778"/>
      <c r="CD2052" s="778"/>
      <c r="CE2052" s="778"/>
      <c r="CF2052" s="778"/>
      <c r="CG2052" s="778"/>
      <c r="CH2052" s="778"/>
      <c r="CI2052" s="778"/>
      <c r="CJ2052" s="778"/>
      <c r="CK2052" s="778"/>
      <c r="CL2052" s="778"/>
      <c r="CM2052" s="778"/>
      <c r="CN2052" s="778"/>
      <c r="CO2052" s="778"/>
      <c r="CP2052" s="778"/>
      <c r="CQ2052" s="778"/>
      <c r="CR2052" s="778"/>
      <c r="CS2052" s="778"/>
      <c r="CT2052" s="778"/>
      <c r="CU2052" s="778"/>
      <c r="CV2052" s="778"/>
      <c r="CW2052" s="778"/>
      <c r="CX2052" s="778"/>
      <c r="CY2052" s="778"/>
      <c r="CZ2052" s="778"/>
      <c r="DA2052" s="778"/>
      <c r="DB2052" s="778"/>
      <c r="DC2052" s="778"/>
      <c r="DD2052" s="778"/>
      <c r="DE2052" s="778"/>
      <c r="DF2052" s="778"/>
      <c r="DG2052" s="778"/>
      <c r="DH2052" s="778"/>
      <c r="DI2052" s="778"/>
      <c r="DJ2052" s="778"/>
      <c r="DK2052" s="778"/>
      <c r="DL2052" s="778"/>
      <c r="DM2052" s="778"/>
      <c r="DN2052" s="778"/>
      <c r="DO2052" s="778"/>
      <c r="DP2052" s="778"/>
      <c r="DQ2052" s="778"/>
      <c r="DR2052" s="778"/>
      <c r="DS2052" s="778"/>
      <c r="DT2052" s="778"/>
      <c r="DU2052" s="778"/>
      <c r="DV2052" s="778"/>
      <c r="DW2052" s="778"/>
      <c r="DX2052" s="778"/>
      <c r="DY2052" s="778"/>
      <c r="DZ2052" s="778"/>
      <c r="EA2052" s="778"/>
      <c r="EB2052" s="778"/>
      <c r="EC2052" s="778"/>
      <c r="ED2052" s="778"/>
      <c r="EE2052" s="778"/>
      <c r="EF2052" s="778"/>
      <c r="EG2052" s="778"/>
      <c r="EH2052" s="778"/>
      <c r="EI2052" s="778"/>
      <c r="EJ2052" s="778"/>
      <c r="EK2052" s="778"/>
      <c r="EL2052" s="778"/>
      <c r="EM2052" s="778"/>
      <c r="EN2052" s="778"/>
      <c r="EO2052" s="778"/>
      <c r="EP2052" s="778"/>
      <c r="EQ2052" s="778"/>
      <c r="ER2052" s="778"/>
      <c r="ES2052" s="778"/>
      <c r="ET2052" s="778"/>
      <c r="EU2052" s="778"/>
      <c r="EV2052" s="778"/>
      <c r="EW2052" s="778"/>
      <c r="EX2052" s="778"/>
      <c r="EY2052" s="778"/>
      <c r="EZ2052" s="778"/>
      <c r="FA2052" s="778"/>
      <c r="FB2052" s="778"/>
      <c r="FC2052" s="778"/>
      <c r="FD2052" s="778"/>
      <c r="FE2052" s="778"/>
      <c r="FF2052" s="778"/>
      <c r="FG2052" s="778"/>
      <c r="FH2052" s="778"/>
      <c r="FI2052" s="778"/>
      <c r="FJ2052" s="778"/>
      <c r="FK2052" s="778"/>
      <c r="FL2052" s="778"/>
      <c r="FM2052" s="778"/>
      <c r="FN2052" s="778"/>
      <c r="FO2052" s="778"/>
      <c r="FP2052" s="778"/>
      <c r="FQ2052" s="778"/>
      <c r="FR2052" s="778"/>
      <c r="FS2052" s="778"/>
      <c r="FT2052" s="778"/>
      <c r="FU2052" s="778"/>
      <c r="FV2052" s="778"/>
      <c r="FW2052" s="778"/>
      <c r="FX2052" s="778"/>
      <c r="FY2052" s="778"/>
      <c r="FZ2052" s="778"/>
      <c r="GA2052" s="778"/>
      <c r="GB2052" s="778"/>
      <c r="GC2052" s="778"/>
      <c r="GD2052" s="778"/>
      <c r="GE2052" s="778"/>
      <c r="GF2052" s="778"/>
      <c r="GG2052" s="778"/>
      <c r="GH2052" s="778"/>
      <c r="GI2052" s="778"/>
      <c r="GJ2052" s="778"/>
      <c r="GK2052" s="778"/>
      <c r="GL2052" s="778"/>
      <c r="GM2052" s="778"/>
      <c r="GN2052" s="778"/>
      <c r="GO2052" s="778"/>
      <c r="GP2052" s="778"/>
      <c r="GQ2052" s="778"/>
      <c r="GR2052" s="778"/>
      <c r="GS2052" s="778"/>
      <c r="GT2052" s="778"/>
      <c r="GU2052" s="778"/>
      <c r="GV2052" s="778"/>
      <c r="GW2052" s="778"/>
      <c r="GX2052" s="778"/>
      <c r="GY2052" s="778"/>
      <c r="GZ2052" s="778"/>
      <c r="HA2052" s="778"/>
      <c r="HB2052" s="778"/>
      <c r="HC2052" s="778"/>
      <c r="HD2052" s="778"/>
      <c r="HE2052" s="778"/>
      <c r="HF2052" s="778"/>
      <c r="HG2052" s="778"/>
      <c r="HH2052" s="778"/>
    </row>
    <row r="2053" spans="1:216" s="782" customFormat="1">
      <c r="A2053" s="779"/>
      <c r="B2053" s="783"/>
      <c r="C2053" s="783"/>
      <c r="D2053" s="783"/>
      <c r="E2053" s="783"/>
      <c r="F2053" s="783"/>
      <c r="G2053" s="783"/>
      <c r="H2053" s="783"/>
      <c r="I2053" s="780"/>
      <c r="J2053" s="783"/>
      <c r="K2053" s="783"/>
      <c r="L2053" s="783"/>
      <c r="M2053" s="783"/>
      <c r="N2053" s="780"/>
      <c r="O2053" s="780"/>
      <c r="P2053" s="780"/>
      <c r="Q2053" s="781"/>
      <c r="R2053" s="778"/>
      <c r="S2053" s="778"/>
      <c r="T2053" s="778"/>
      <c r="U2053" s="778"/>
      <c r="V2053" s="778"/>
      <c r="W2053" s="778"/>
      <c r="X2053" s="778"/>
      <c r="Y2053" s="778"/>
      <c r="Z2053" s="778"/>
      <c r="AA2053" s="778"/>
      <c r="AB2053" s="778"/>
      <c r="AC2053" s="778"/>
      <c r="AD2053" s="778"/>
      <c r="AE2053" s="778"/>
      <c r="AF2053" s="778"/>
      <c r="AG2053" s="778"/>
      <c r="AH2053" s="778"/>
      <c r="AI2053" s="778"/>
      <c r="AJ2053" s="778"/>
      <c r="AK2053" s="778"/>
      <c r="AL2053" s="778"/>
      <c r="AM2053" s="778"/>
      <c r="AN2053" s="778"/>
      <c r="AO2053" s="778"/>
      <c r="AP2053" s="778"/>
      <c r="AQ2053" s="778"/>
      <c r="AR2053" s="778"/>
      <c r="AS2053" s="778"/>
      <c r="AT2053" s="778"/>
      <c r="AU2053" s="778"/>
      <c r="AV2053" s="778"/>
      <c r="AW2053" s="778"/>
      <c r="AX2053" s="778"/>
      <c r="AY2053" s="778"/>
      <c r="AZ2053" s="778"/>
      <c r="BA2053" s="778"/>
      <c r="BB2053" s="778"/>
      <c r="BC2053" s="778"/>
      <c r="BD2053" s="778"/>
      <c r="BE2053" s="778"/>
      <c r="BF2053" s="778"/>
      <c r="BG2053" s="778"/>
      <c r="BH2053" s="778"/>
      <c r="BI2053" s="778"/>
      <c r="BJ2053" s="778"/>
      <c r="BK2053" s="778"/>
      <c r="BL2053" s="778"/>
      <c r="BM2053" s="778"/>
      <c r="BN2053" s="778"/>
      <c r="BO2053" s="778"/>
      <c r="BP2053" s="778"/>
      <c r="BQ2053" s="778"/>
      <c r="BR2053" s="778"/>
      <c r="BS2053" s="778"/>
      <c r="BT2053" s="778"/>
      <c r="BU2053" s="778"/>
      <c r="BV2053" s="778"/>
      <c r="BW2053" s="778"/>
      <c r="BX2053" s="778"/>
      <c r="BY2053" s="778"/>
      <c r="BZ2053" s="778"/>
      <c r="CA2053" s="778"/>
      <c r="CB2053" s="778"/>
      <c r="CC2053" s="778"/>
      <c r="CD2053" s="778"/>
      <c r="CE2053" s="778"/>
      <c r="CF2053" s="778"/>
      <c r="CG2053" s="778"/>
      <c r="CH2053" s="778"/>
      <c r="CI2053" s="778"/>
      <c r="CJ2053" s="778"/>
      <c r="CK2053" s="778"/>
      <c r="CL2053" s="778"/>
      <c r="CM2053" s="778"/>
      <c r="CN2053" s="778"/>
      <c r="CO2053" s="778"/>
      <c r="CP2053" s="778"/>
      <c r="CQ2053" s="778"/>
      <c r="CR2053" s="778"/>
      <c r="CS2053" s="778"/>
      <c r="CT2053" s="778"/>
      <c r="CU2053" s="778"/>
      <c r="CV2053" s="778"/>
      <c r="CW2053" s="778"/>
      <c r="CX2053" s="778"/>
      <c r="CY2053" s="778"/>
      <c r="CZ2053" s="778"/>
      <c r="DA2053" s="778"/>
      <c r="DB2053" s="778"/>
      <c r="DC2053" s="778"/>
      <c r="DD2053" s="778"/>
      <c r="DE2053" s="778"/>
      <c r="DF2053" s="778"/>
      <c r="DG2053" s="778"/>
      <c r="DH2053" s="778"/>
      <c r="DI2053" s="778"/>
      <c r="DJ2053" s="778"/>
      <c r="DK2053" s="778"/>
      <c r="DL2053" s="778"/>
      <c r="DM2053" s="778"/>
      <c r="DN2053" s="778"/>
      <c r="DO2053" s="778"/>
      <c r="DP2053" s="778"/>
      <c r="DQ2053" s="778"/>
      <c r="DR2053" s="778"/>
      <c r="DS2053" s="778"/>
      <c r="DT2053" s="778"/>
      <c r="DU2053" s="778"/>
      <c r="DV2053" s="778"/>
      <c r="DW2053" s="778"/>
      <c r="DX2053" s="778"/>
      <c r="DY2053" s="778"/>
      <c r="DZ2053" s="778"/>
      <c r="EA2053" s="778"/>
      <c r="EB2053" s="778"/>
      <c r="EC2053" s="778"/>
      <c r="ED2053" s="778"/>
      <c r="EE2053" s="778"/>
      <c r="EF2053" s="778"/>
      <c r="EG2053" s="778"/>
      <c r="EH2053" s="778"/>
      <c r="EI2053" s="778"/>
      <c r="EJ2053" s="778"/>
      <c r="EK2053" s="778"/>
      <c r="EL2053" s="778"/>
      <c r="EM2053" s="778"/>
      <c r="EN2053" s="778"/>
      <c r="EO2053" s="778"/>
      <c r="EP2053" s="778"/>
      <c r="EQ2053" s="778"/>
      <c r="ER2053" s="778"/>
      <c r="ES2053" s="778"/>
      <c r="ET2053" s="778"/>
      <c r="EU2053" s="778"/>
      <c r="EV2053" s="778"/>
      <c r="EW2053" s="778"/>
      <c r="EX2053" s="778"/>
      <c r="EY2053" s="778"/>
      <c r="EZ2053" s="778"/>
      <c r="FA2053" s="778"/>
      <c r="FB2053" s="778"/>
      <c r="FC2053" s="778"/>
      <c r="FD2053" s="778"/>
      <c r="FE2053" s="778"/>
      <c r="FF2053" s="778"/>
      <c r="FG2053" s="778"/>
      <c r="FH2053" s="778"/>
      <c r="FI2053" s="778"/>
      <c r="FJ2053" s="778"/>
      <c r="FK2053" s="778"/>
      <c r="FL2053" s="778"/>
      <c r="FM2053" s="778"/>
      <c r="FN2053" s="778"/>
      <c r="FO2053" s="778"/>
      <c r="FP2053" s="778"/>
      <c r="FQ2053" s="778"/>
      <c r="FR2053" s="778"/>
      <c r="FS2053" s="778"/>
      <c r="FT2053" s="778"/>
      <c r="FU2053" s="778"/>
      <c r="FV2053" s="778"/>
      <c r="FW2053" s="778"/>
      <c r="FX2053" s="778"/>
      <c r="FY2053" s="778"/>
      <c r="FZ2053" s="778"/>
      <c r="GA2053" s="778"/>
      <c r="GB2053" s="778"/>
      <c r="GC2053" s="778"/>
      <c r="GD2053" s="778"/>
      <c r="GE2053" s="778"/>
      <c r="GF2053" s="778"/>
      <c r="GG2053" s="778"/>
      <c r="GH2053" s="778"/>
      <c r="GI2053" s="778"/>
      <c r="GJ2053" s="778"/>
      <c r="GK2053" s="778"/>
      <c r="GL2053" s="778"/>
      <c r="GM2053" s="778"/>
      <c r="GN2053" s="778"/>
      <c r="GO2053" s="778"/>
      <c r="GP2053" s="778"/>
      <c r="GQ2053" s="778"/>
      <c r="GR2053" s="778"/>
      <c r="GS2053" s="778"/>
      <c r="GT2053" s="778"/>
      <c r="GU2053" s="778"/>
      <c r="GV2053" s="778"/>
      <c r="GW2053" s="778"/>
      <c r="GX2053" s="778"/>
      <c r="GY2053" s="778"/>
      <c r="GZ2053" s="778"/>
      <c r="HA2053" s="778"/>
      <c r="HB2053" s="778"/>
      <c r="HC2053" s="778"/>
      <c r="HD2053" s="778"/>
      <c r="HE2053" s="778"/>
      <c r="HF2053" s="778"/>
      <c r="HG2053" s="778"/>
      <c r="HH2053" s="778"/>
    </row>
  </sheetData>
  <dataConsolidate/>
  <mergeCells count="24">
    <mergeCell ref="E3:F3"/>
    <mergeCell ref="A3:B3"/>
    <mergeCell ref="A1:P1"/>
    <mergeCell ref="A2:P2"/>
    <mergeCell ref="A6:D6"/>
    <mergeCell ref="J3:K3"/>
    <mergeCell ref="A7:D7"/>
    <mergeCell ref="A13:D13"/>
    <mergeCell ref="A38:B38"/>
    <mergeCell ref="A39:C39"/>
    <mergeCell ref="A41:B41"/>
    <mergeCell ref="A42:D42"/>
    <mergeCell ref="A87:C87"/>
    <mergeCell ref="A81:A84"/>
    <mergeCell ref="A40:C40"/>
    <mergeCell ref="A73:B73"/>
    <mergeCell ref="C45:D48"/>
    <mergeCell ref="A88:D88"/>
    <mergeCell ref="A92:D92"/>
    <mergeCell ref="A59:B59"/>
    <mergeCell ref="C54:D56"/>
    <mergeCell ref="C73:D73"/>
    <mergeCell ref="C74:D74"/>
    <mergeCell ref="C78:D78"/>
  </mergeCells>
  <phoneticPr fontId="0" type="noConversion"/>
  <conditionalFormatting sqref="C73">
    <cfRule type="expression" dxfId="1" priority="3" stopIfTrue="1">
      <formula>$C$73="Does not match sale price"</formula>
    </cfRule>
  </conditionalFormatting>
  <conditionalFormatting sqref="E57:O57">
    <cfRule type="expression" dxfId="0" priority="1" stopIfTrue="1">
      <formula>$E$57="No"</formula>
    </cfRule>
  </conditionalFormatting>
  <dataValidations disablePrompts="1" count="1">
    <dataValidation allowBlank="1" showErrorMessage="1" prompt="A MINIMUM of $1,000 must be provided as direct assistance to each buyer of a HOME-assisted unit." sqref="E19:O19" xr:uid="{00000000-0002-0000-0700-000000000000}"/>
  </dataValidations>
  <pageMargins left="0.6" right="0.49" top="0.64" bottom="0.62" header="0.35" footer="0.35"/>
  <pageSetup fitToWidth="2" orientation="landscape" horizontalDpi="300" r:id="rId1"/>
  <headerFooter alignWithMargins="0">
    <oddFooter>&amp;L&amp;F
&amp;A&amp;RPage &amp;P of&amp;N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X865"/>
  <sheetViews>
    <sheetView zoomScaleNormal="100" zoomScaleSheetLayoutView="70" workbookViewId="0">
      <selection activeCell="A5" sqref="A5:B6"/>
    </sheetView>
  </sheetViews>
  <sheetFormatPr defaultRowHeight="11.4"/>
  <cols>
    <col min="1" max="1" width="26.5" style="249" customWidth="1"/>
    <col min="2" max="2" width="10.83203125" style="249" customWidth="1"/>
    <col min="3" max="3" width="17.33203125" style="249" customWidth="1"/>
    <col min="4" max="12" width="14.83203125" style="249" customWidth="1"/>
    <col min="13" max="14" width="15.1640625" style="249" customWidth="1"/>
    <col min="15" max="15" width="12.6640625" style="249" customWidth="1"/>
    <col min="16" max="16" width="10.5" style="247" customWidth="1"/>
    <col min="17" max="17" width="1.83203125" style="247" customWidth="1"/>
    <col min="18" max="102" width="9.33203125" style="472"/>
    <col min="103" max="16384" width="9.33203125" style="249"/>
  </cols>
  <sheetData>
    <row r="1" spans="1:102" ht="13.8">
      <c r="A1" s="1225" t="str">
        <f>file</f>
        <v>Will County HOME PROGRAM</v>
      </c>
      <c r="B1" s="1225"/>
      <c r="C1" s="1225"/>
      <c r="D1" s="1225"/>
      <c r="E1" s="1225"/>
      <c r="F1" s="1225"/>
      <c r="G1" s="1225"/>
      <c r="H1" s="1225"/>
      <c r="I1" s="1225"/>
      <c r="J1" s="1225"/>
      <c r="K1" s="1225"/>
      <c r="L1" s="1225"/>
      <c r="M1" s="1225"/>
      <c r="N1" s="1225"/>
      <c r="O1" s="1225"/>
      <c r="P1" s="1225"/>
      <c r="R1" s="601"/>
      <c r="S1" s="601"/>
      <c r="T1" s="601"/>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AX1" s="601"/>
      <c r="AY1" s="601"/>
      <c r="AZ1" s="601"/>
      <c r="BA1" s="601"/>
      <c r="BB1" s="601"/>
      <c r="BC1" s="601"/>
      <c r="BD1" s="601"/>
      <c r="BE1" s="601"/>
      <c r="BF1" s="601"/>
      <c r="BG1" s="601"/>
      <c r="BH1" s="601"/>
      <c r="BI1" s="601"/>
      <c r="BJ1" s="601"/>
      <c r="BK1" s="601"/>
      <c r="BL1" s="601"/>
      <c r="BM1" s="601"/>
      <c r="BN1" s="601"/>
      <c r="BO1" s="601"/>
      <c r="BP1" s="601"/>
      <c r="BQ1" s="601"/>
      <c r="BR1" s="601"/>
      <c r="BS1" s="601"/>
      <c r="BT1" s="601"/>
      <c r="BU1" s="601"/>
      <c r="BV1" s="601"/>
      <c r="BW1" s="601"/>
      <c r="BX1" s="601"/>
      <c r="BY1" s="601"/>
      <c r="BZ1" s="601"/>
      <c r="CA1" s="601"/>
      <c r="CB1" s="601"/>
      <c r="CC1" s="601"/>
      <c r="CD1" s="601"/>
      <c r="CE1" s="601"/>
      <c r="CF1" s="601"/>
      <c r="CG1" s="601"/>
      <c r="CH1" s="601"/>
      <c r="CI1" s="601"/>
      <c r="CJ1" s="601"/>
      <c r="CK1" s="601"/>
      <c r="CL1" s="601"/>
      <c r="CM1" s="601"/>
      <c r="CN1" s="601"/>
      <c r="CO1" s="601"/>
      <c r="CP1" s="601"/>
      <c r="CQ1" s="601"/>
      <c r="CR1" s="601"/>
      <c r="CS1" s="601"/>
      <c r="CT1" s="601"/>
      <c r="CU1" s="601"/>
      <c r="CV1" s="601"/>
      <c r="CW1" s="601"/>
      <c r="CX1" s="601"/>
    </row>
    <row r="2" spans="1:102" ht="13.8">
      <c r="A2" s="1226" t="s">
        <v>383</v>
      </c>
      <c r="B2" s="1226"/>
      <c r="C2" s="1226"/>
      <c r="D2" s="1226"/>
      <c r="E2" s="1226"/>
      <c r="F2" s="1226"/>
      <c r="G2" s="1226"/>
      <c r="H2" s="1226"/>
      <c r="I2" s="1226"/>
      <c r="J2" s="1226"/>
      <c r="K2" s="1226"/>
      <c r="L2" s="1226"/>
      <c r="M2" s="1226"/>
      <c r="N2" s="1226"/>
      <c r="O2" s="1226"/>
      <c r="P2" s="1226"/>
      <c r="R2" s="601"/>
      <c r="S2" s="601"/>
      <c r="T2" s="601"/>
      <c r="U2" s="601"/>
      <c r="V2" s="601"/>
      <c r="W2" s="601"/>
      <c r="X2" s="601"/>
      <c r="Y2" s="601"/>
      <c r="Z2" s="601"/>
      <c r="AA2" s="601"/>
      <c r="AB2" s="601"/>
      <c r="AC2" s="601"/>
      <c r="AD2" s="601"/>
      <c r="AE2" s="601"/>
      <c r="AF2" s="601"/>
      <c r="AG2" s="601"/>
      <c r="AH2" s="601"/>
      <c r="AI2" s="601"/>
      <c r="AJ2" s="601"/>
      <c r="AK2" s="601"/>
      <c r="AL2" s="601"/>
      <c r="AM2" s="601"/>
      <c r="AN2" s="601"/>
      <c r="AO2" s="601"/>
      <c r="AP2" s="601"/>
      <c r="AQ2" s="601"/>
      <c r="AR2" s="601"/>
      <c r="AS2" s="601"/>
      <c r="AT2" s="601"/>
      <c r="AU2" s="601"/>
      <c r="AV2" s="601"/>
      <c r="AW2" s="601"/>
      <c r="AX2" s="601"/>
      <c r="AY2" s="601"/>
      <c r="AZ2" s="601"/>
      <c r="BA2" s="601"/>
      <c r="BB2" s="601"/>
      <c r="BC2" s="601"/>
      <c r="BD2" s="601"/>
      <c r="BE2" s="601"/>
      <c r="BF2" s="601"/>
      <c r="BG2" s="601"/>
      <c r="BH2" s="601"/>
      <c r="BI2" s="601"/>
      <c r="BJ2" s="601"/>
      <c r="BK2" s="601"/>
      <c r="BL2" s="601"/>
      <c r="BM2" s="601"/>
      <c r="BN2" s="601"/>
      <c r="BO2" s="601"/>
      <c r="BP2" s="601"/>
      <c r="BQ2" s="601"/>
      <c r="BR2" s="601"/>
      <c r="BS2" s="601"/>
      <c r="BT2" s="601"/>
      <c r="BU2" s="601"/>
      <c r="BV2" s="601"/>
      <c r="BW2" s="601"/>
      <c r="BX2" s="601"/>
      <c r="BY2" s="601"/>
      <c r="BZ2" s="601"/>
      <c r="CA2" s="601"/>
      <c r="CB2" s="601"/>
      <c r="CC2" s="601"/>
      <c r="CD2" s="601"/>
      <c r="CE2" s="601"/>
      <c r="CF2" s="601"/>
      <c r="CG2" s="601"/>
      <c r="CH2" s="601"/>
      <c r="CI2" s="601"/>
      <c r="CJ2" s="601"/>
      <c r="CK2" s="601"/>
      <c r="CL2" s="601"/>
      <c r="CM2" s="601"/>
      <c r="CN2" s="601"/>
      <c r="CO2" s="601"/>
      <c r="CP2" s="601"/>
      <c r="CQ2" s="601"/>
      <c r="CR2" s="601"/>
      <c r="CS2" s="601"/>
      <c r="CT2" s="601"/>
      <c r="CU2" s="601"/>
      <c r="CV2" s="601"/>
      <c r="CW2" s="601"/>
      <c r="CX2" s="601"/>
    </row>
    <row r="3" spans="1:102" s="183" customFormat="1">
      <c r="A3" s="1443" t="s">
        <v>36</v>
      </c>
      <c r="B3" s="1443"/>
      <c r="C3" s="183">
        <f>'5)Buyer Affordability'!D3</f>
        <v>0</v>
      </c>
      <c r="D3" s="569"/>
      <c r="E3" s="570"/>
      <c r="R3" s="602"/>
      <c r="S3" s="602"/>
      <c r="T3" s="602"/>
      <c r="U3" s="602"/>
      <c r="V3" s="602"/>
      <c r="W3" s="602"/>
      <c r="X3" s="602"/>
      <c r="Y3" s="602"/>
      <c r="Z3" s="602"/>
      <c r="AA3" s="602"/>
      <c r="AB3" s="602"/>
      <c r="AC3" s="602"/>
      <c r="AD3" s="602"/>
      <c r="AE3" s="602"/>
      <c r="AF3" s="602"/>
      <c r="AG3" s="602"/>
      <c r="AH3" s="602"/>
      <c r="AI3" s="602"/>
      <c r="AJ3" s="602"/>
      <c r="AK3" s="602"/>
      <c r="AL3" s="602"/>
      <c r="AM3" s="602"/>
      <c r="AN3" s="602"/>
      <c r="AO3" s="602"/>
      <c r="AP3" s="602"/>
      <c r="AQ3" s="602"/>
      <c r="AR3" s="602"/>
      <c r="AS3" s="602"/>
      <c r="AT3" s="602"/>
      <c r="AU3" s="602"/>
      <c r="AV3" s="602"/>
      <c r="AW3" s="602"/>
      <c r="AX3" s="602"/>
      <c r="AY3" s="602"/>
      <c r="AZ3" s="602"/>
      <c r="BA3" s="602"/>
      <c r="BB3" s="602"/>
      <c r="BC3" s="602"/>
      <c r="BD3" s="602"/>
      <c r="BE3" s="602"/>
      <c r="BF3" s="602"/>
      <c r="BG3" s="602"/>
      <c r="BH3" s="602"/>
      <c r="BI3" s="602"/>
      <c r="BJ3" s="602"/>
      <c r="BK3" s="602"/>
      <c r="BL3" s="602"/>
      <c r="BM3" s="602"/>
      <c r="BN3" s="602"/>
      <c r="BO3" s="602"/>
      <c r="BP3" s="602"/>
      <c r="BQ3" s="602"/>
      <c r="BR3" s="602"/>
      <c r="BS3" s="602"/>
      <c r="BT3" s="602"/>
      <c r="BU3" s="602"/>
      <c r="BV3" s="602"/>
      <c r="BW3" s="602"/>
      <c r="BX3" s="602"/>
      <c r="BY3" s="602"/>
      <c r="BZ3" s="602"/>
      <c r="CA3" s="602"/>
      <c r="CB3" s="602"/>
      <c r="CC3" s="602"/>
      <c r="CD3" s="602"/>
      <c r="CE3" s="602"/>
      <c r="CF3" s="602"/>
      <c r="CG3" s="602"/>
      <c r="CH3" s="602"/>
      <c r="CI3" s="602"/>
      <c r="CJ3" s="602"/>
      <c r="CK3" s="602"/>
      <c r="CL3" s="602"/>
      <c r="CM3" s="602"/>
      <c r="CN3" s="602"/>
      <c r="CO3" s="602"/>
      <c r="CP3" s="602"/>
      <c r="CQ3" s="602"/>
      <c r="CR3" s="602"/>
      <c r="CS3" s="602"/>
      <c r="CT3" s="602"/>
      <c r="CU3" s="602"/>
      <c r="CV3" s="602"/>
      <c r="CW3" s="602"/>
      <c r="CX3" s="602"/>
    </row>
    <row r="4" spans="1:102" s="183" customFormat="1" ht="12">
      <c r="A4" s="548"/>
      <c r="B4" s="548"/>
      <c r="D4" s="615" t="str">
        <f>'2)Units, Dev Costs &amp; Sales'!D5</f>
        <v>Address 1</v>
      </c>
      <c r="E4" s="615" t="str">
        <f>'2)Units, Dev Costs &amp; Sales'!E5</f>
        <v>Address 2</v>
      </c>
      <c r="F4" s="615" t="str">
        <f>'2)Units, Dev Costs &amp; Sales'!F5</f>
        <v>Address 3</v>
      </c>
      <c r="G4" s="615" t="str">
        <f>'2)Units, Dev Costs &amp; Sales'!G5</f>
        <v>Address 4</v>
      </c>
      <c r="H4" s="615" t="str">
        <f>'2)Units, Dev Costs &amp; Sales'!H5</f>
        <v>Address 5</v>
      </c>
      <c r="I4" s="615" t="str">
        <f>'2)Units, Dev Costs &amp; Sales'!I5</f>
        <v>Address 6</v>
      </c>
      <c r="J4" s="615" t="str">
        <f>'2)Units, Dev Costs &amp; Sales'!J5</f>
        <v>Address 7</v>
      </c>
      <c r="K4" s="615" t="str">
        <f>'2)Units, Dev Costs &amp; Sales'!K5</f>
        <v>Address 8</v>
      </c>
      <c r="L4" s="615" t="str">
        <f>'2)Units, Dev Costs &amp; Sales'!L5</f>
        <v>Address 9</v>
      </c>
      <c r="M4" s="615" t="str">
        <f>'2)Units, Dev Costs &amp; Sales'!M5</f>
        <v>Address 10</v>
      </c>
      <c r="N4" s="615" t="str">
        <f>'2)Units, Dev Costs &amp; Sales'!N5</f>
        <v>Address 11</v>
      </c>
      <c r="O4" s="550" t="s">
        <v>46</v>
      </c>
      <c r="R4" s="604"/>
      <c r="S4" s="604"/>
      <c r="T4" s="604"/>
      <c r="U4" s="604"/>
      <c r="V4" s="604"/>
      <c r="W4" s="604"/>
      <c r="X4" s="604"/>
      <c r="Y4" s="604"/>
      <c r="Z4" s="604"/>
      <c r="AA4" s="604"/>
      <c r="AB4" s="604"/>
      <c r="AC4" s="604"/>
      <c r="AD4" s="604"/>
      <c r="AE4" s="604"/>
      <c r="AF4" s="604"/>
      <c r="AG4" s="604"/>
      <c r="AH4" s="604"/>
      <c r="AI4" s="604"/>
      <c r="AJ4" s="604"/>
      <c r="AK4" s="604"/>
      <c r="AL4" s="604"/>
      <c r="AM4" s="604"/>
      <c r="AN4" s="604"/>
      <c r="AO4" s="604"/>
      <c r="AP4" s="604"/>
      <c r="AQ4" s="604"/>
      <c r="AR4" s="604"/>
      <c r="AS4" s="604"/>
      <c r="AT4" s="604"/>
      <c r="AU4" s="604"/>
      <c r="AV4" s="604"/>
      <c r="AW4" s="604"/>
      <c r="AX4" s="604"/>
      <c r="AY4" s="604"/>
      <c r="AZ4" s="604"/>
      <c r="BA4" s="604"/>
      <c r="BB4" s="604"/>
      <c r="BC4" s="604"/>
      <c r="BD4" s="604"/>
      <c r="BE4" s="604"/>
      <c r="BF4" s="604"/>
      <c r="BG4" s="604"/>
      <c r="BH4" s="604"/>
      <c r="BI4" s="604"/>
      <c r="BJ4" s="604"/>
      <c r="BK4" s="604"/>
      <c r="BL4" s="604"/>
      <c r="BM4" s="604"/>
      <c r="BN4" s="604"/>
      <c r="BO4" s="604"/>
      <c r="BP4" s="604"/>
      <c r="BQ4" s="604"/>
      <c r="BR4" s="604"/>
      <c r="BS4" s="604"/>
      <c r="BT4" s="604"/>
      <c r="BU4" s="604"/>
      <c r="BV4" s="604"/>
      <c r="BW4" s="604"/>
      <c r="BX4" s="604"/>
      <c r="BY4" s="604"/>
      <c r="BZ4" s="604"/>
      <c r="CA4" s="604"/>
      <c r="CB4" s="604"/>
      <c r="CC4" s="604"/>
      <c r="CD4" s="604"/>
      <c r="CE4" s="604"/>
      <c r="CF4" s="604"/>
      <c r="CG4" s="604"/>
      <c r="CH4" s="604"/>
      <c r="CI4" s="604"/>
      <c r="CJ4" s="604"/>
      <c r="CK4" s="604"/>
      <c r="CL4" s="604"/>
      <c r="CM4" s="604"/>
      <c r="CN4" s="604"/>
      <c r="CO4" s="604"/>
      <c r="CP4" s="604"/>
      <c r="CQ4" s="604"/>
      <c r="CR4" s="604"/>
      <c r="CS4" s="604"/>
      <c r="CT4" s="604"/>
      <c r="CU4" s="604"/>
      <c r="CV4" s="604"/>
      <c r="CW4" s="604"/>
      <c r="CX4" s="604"/>
    </row>
    <row r="5" spans="1:102" s="183" customFormat="1" ht="12" customHeight="1">
      <c r="A5" s="1445" t="s">
        <v>352</v>
      </c>
      <c r="B5" s="1445"/>
      <c r="D5" s="615">
        <f>'2)Units, Dev Costs &amp; Sales'!D6</f>
        <v>0</v>
      </c>
      <c r="E5" s="615">
        <f>'2)Units, Dev Costs &amp; Sales'!E6</f>
        <v>0</v>
      </c>
      <c r="F5" s="615">
        <f>'2)Units, Dev Costs &amp; Sales'!F6</f>
        <v>0</v>
      </c>
      <c r="G5" s="615">
        <f>'2)Units, Dev Costs &amp; Sales'!G6</f>
        <v>0</v>
      </c>
      <c r="H5" s="615">
        <f>'2)Units, Dev Costs &amp; Sales'!H6</f>
        <v>0</v>
      </c>
      <c r="I5" s="615">
        <f>'2)Units, Dev Costs &amp; Sales'!I6</f>
        <v>0</v>
      </c>
      <c r="J5" s="615">
        <f>'2)Units, Dev Costs &amp; Sales'!J6</f>
        <v>0</v>
      </c>
      <c r="K5" s="615">
        <f>'2)Units, Dev Costs &amp; Sales'!K6</f>
        <v>0</v>
      </c>
      <c r="L5" s="615">
        <f>'2)Units, Dev Costs &amp; Sales'!L6</f>
        <v>0</v>
      </c>
      <c r="M5" s="615">
        <f>'2)Units, Dev Costs &amp; Sales'!M6</f>
        <v>0</v>
      </c>
      <c r="N5" s="615">
        <f>'2)Units, Dev Costs &amp; Sales'!N6</f>
        <v>0</v>
      </c>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604"/>
      <c r="AR5" s="604"/>
      <c r="AS5" s="604"/>
      <c r="AT5" s="604"/>
      <c r="AU5" s="604"/>
      <c r="AV5" s="604"/>
      <c r="AW5" s="604"/>
      <c r="AX5" s="604"/>
      <c r="AY5" s="604"/>
      <c r="AZ5" s="604"/>
      <c r="BA5" s="604"/>
      <c r="BB5" s="604"/>
      <c r="BC5" s="604"/>
      <c r="BD5" s="604"/>
      <c r="BE5" s="604"/>
      <c r="BF5" s="604"/>
      <c r="BG5" s="604"/>
      <c r="BH5" s="604"/>
      <c r="BI5" s="604"/>
      <c r="BJ5" s="604"/>
      <c r="BK5" s="604"/>
      <c r="BL5" s="604"/>
      <c r="BM5" s="604"/>
      <c r="BN5" s="604"/>
      <c r="BO5" s="604"/>
      <c r="BP5" s="604"/>
      <c r="BQ5" s="604"/>
      <c r="BR5" s="604"/>
      <c r="BS5" s="604"/>
      <c r="BT5" s="604"/>
      <c r="BU5" s="604"/>
      <c r="BV5" s="604"/>
      <c r="BW5" s="604"/>
      <c r="BX5" s="604"/>
      <c r="BY5" s="604"/>
      <c r="BZ5" s="604"/>
      <c r="CA5" s="604"/>
      <c r="CB5" s="604"/>
      <c r="CC5" s="604"/>
      <c r="CD5" s="604"/>
      <c r="CE5" s="604"/>
      <c r="CF5" s="604"/>
      <c r="CG5" s="604"/>
      <c r="CH5" s="604"/>
      <c r="CI5" s="604"/>
      <c r="CJ5" s="604"/>
      <c r="CK5" s="604"/>
      <c r="CL5" s="604"/>
      <c r="CM5" s="604"/>
      <c r="CN5" s="604"/>
      <c r="CO5" s="604"/>
      <c r="CP5" s="604"/>
      <c r="CQ5" s="604"/>
      <c r="CR5" s="604"/>
      <c r="CS5" s="604"/>
      <c r="CT5" s="604"/>
      <c r="CU5" s="604"/>
      <c r="CV5" s="604"/>
      <c r="CW5" s="604"/>
      <c r="CX5" s="604"/>
    </row>
    <row r="6" spans="1:102" s="183" customFormat="1" ht="12" customHeight="1">
      <c r="A6" s="1446"/>
      <c r="B6" s="1446"/>
      <c r="C6" s="553"/>
      <c r="D6" s="552">
        <f>'2)Units, Dev Costs &amp; Sales'!D11</f>
        <v>0</v>
      </c>
      <c r="E6" s="552">
        <f>'2)Units, Dev Costs &amp; Sales'!E11</f>
        <v>0</v>
      </c>
      <c r="F6" s="552">
        <f>'2)Units, Dev Costs &amp; Sales'!F11</f>
        <v>0</v>
      </c>
      <c r="G6" s="552">
        <f>'2)Units, Dev Costs &amp; Sales'!G11</f>
        <v>0</v>
      </c>
      <c r="H6" s="552">
        <f>'2)Units, Dev Costs &amp; Sales'!H11</f>
        <v>0</v>
      </c>
      <c r="I6" s="552">
        <f>'2)Units, Dev Costs &amp; Sales'!I11</f>
        <v>0</v>
      </c>
      <c r="J6" s="552">
        <f>'2)Units, Dev Costs &amp; Sales'!J11</f>
        <v>0</v>
      </c>
      <c r="K6" s="552">
        <f>'2)Units, Dev Costs &amp; Sales'!K11</f>
        <v>0</v>
      </c>
      <c r="L6" s="552">
        <f>'2)Units, Dev Costs &amp; Sales'!L11</f>
        <v>0</v>
      </c>
      <c r="M6" s="552">
        <f>'2)Units, Dev Costs &amp; Sales'!M11</f>
        <v>0</v>
      </c>
      <c r="N6" s="552">
        <f>'2)Units, Dev Costs &amp; Sales'!N11</f>
        <v>0</v>
      </c>
      <c r="O6" s="553"/>
      <c r="R6" s="605"/>
      <c r="S6" s="605"/>
      <c r="T6" s="605"/>
      <c r="U6" s="605"/>
      <c r="V6" s="605"/>
      <c r="W6" s="605"/>
      <c r="X6" s="605"/>
      <c r="Y6" s="605"/>
      <c r="Z6" s="605"/>
      <c r="AA6" s="605"/>
      <c r="AB6" s="605"/>
      <c r="AC6" s="605"/>
      <c r="AD6" s="605"/>
      <c r="AE6" s="605"/>
      <c r="AF6" s="605"/>
      <c r="AG6" s="605"/>
      <c r="AH6" s="605"/>
      <c r="AI6" s="605"/>
      <c r="AJ6" s="605"/>
      <c r="AK6" s="605"/>
      <c r="AL6" s="605"/>
      <c r="AM6" s="605"/>
      <c r="AN6" s="605"/>
      <c r="AO6" s="605"/>
      <c r="AP6" s="605"/>
      <c r="AQ6" s="605"/>
      <c r="AR6" s="605"/>
      <c r="AS6" s="605"/>
      <c r="AT6" s="605"/>
      <c r="AU6" s="605"/>
      <c r="AV6" s="605"/>
      <c r="AW6" s="605"/>
      <c r="AX6" s="605"/>
      <c r="AY6" s="605"/>
      <c r="AZ6" s="605"/>
      <c r="BA6" s="605"/>
      <c r="BB6" s="605"/>
      <c r="BC6" s="605"/>
      <c r="BD6" s="605"/>
      <c r="BE6" s="605"/>
      <c r="BF6" s="605"/>
      <c r="BG6" s="605"/>
      <c r="BH6" s="605"/>
      <c r="BI6" s="605"/>
      <c r="BJ6" s="605"/>
      <c r="BK6" s="605"/>
      <c r="BL6" s="605"/>
      <c r="BM6" s="605"/>
      <c r="BN6" s="605"/>
      <c r="BO6" s="605"/>
      <c r="BP6" s="605"/>
      <c r="BQ6" s="605"/>
      <c r="BR6" s="605"/>
      <c r="BS6" s="605"/>
      <c r="BT6" s="605"/>
      <c r="BU6" s="605"/>
      <c r="BV6" s="605"/>
      <c r="BW6" s="605"/>
      <c r="BX6" s="605"/>
      <c r="BY6" s="605"/>
      <c r="BZ6" s="605"/>
      <c r="CA6" s="605"/>
      <c r="CB6" s="605"/>
      <c r="CC6" s="605"/>
      <c r="CD6" s="605"/>
      <c r="CE6" s="605"/>
      <c r="CF6" s="605"/>
      <c r="CG6" s="605"/>
      <c r="CH6" s="605"/>
      <c r="CI6" s="605"/>
      <c r="CJ6" s="605"/>
      <c r="CK6" s="605"/>
      <c r="CL6" s="605"/>
      <c r="CM6" s="605"/>
      <c r="CN6" s="605"/>
      <c r="CO6" s="605"/>
      <c r="CP6" s="605"/>
      <c r="CQ6" s="605"/>
      <c r="CR6" s="605"/>
      <c r="CS6" s="605"/>
      <c r="CT6" s="605"/>
      <c r="CU6" s="605"/>
      <c r="CV6" s="605"/>
      <c r="CW6" s="605"/>
      <c r="CX6" s="605"/>
    </row>
    <row r="7" spans="1:102" s="183" customFormat="1" ht="13.8" hidden="1">
      <c r="D7" s="549"/>
      <c r="E7" s="549"/>
      <c r="F7" s="549"/>
      <c r="G7" s="549"/>
      <c r="H7" s="549"/>
      <c r="I7" s="549"/>
      <c r="J7" s="549"/>
      <c r="K7" s="549"/>
      <c r="L7" s="549"/>
      <c r="M7" s="549"/>
      <c r="N7" s="549"/>
      <c r="R7" s="606"/>
      <c r="S7" s="606"/>
      <c r="T7" s="606"/>
      <c r="U7" s="606"/>
      <c r="V7" s="606"/>
      <c r="W7" s="606"/>
      <c r="X7" s="606"/>
      <c r="Y7" s="606"/>
      <c r="Z7" s="606"/>
      <c r="AA7" s="606"/>
      <c r="AB7" s="606"/>
      <c r="AC7" s="606"/>
      <c r="AD7" s="606"/>
      <c r="AE7" s="606"/>
      <c r="AF7" s="606"/>
      <c r="AG7" s="606"/>
      <c r="AH7" s="606"/>
      <c r="AI7" s="606"/>
      <c r="AJ7" s="606"/>
      <c r="AK7" s="606"/>
      <c r="AL7" s="606"/>
      <c r="AM7" s="606"/>
      <c r="AN7" s="606"/>
      <c r="AO7" s="606"/>
      <c r="AP7" s="606"/>
      <c r="AQ7" s="606"/>
      <c r="AR7" s="606"/>
      <c r="AS7" s="606"/>
      <c r="AT7" s="606"/>
      <c r="AU7" s="606"/>
      <c r="AV7" s="606"/>
      <c r="AW7" s="606"/>
      <c r="AX7" s="606"/>
      <c r="AY7" s="606"/>
      <c r="AZ7" s="606"/>
      <c r="BA7" s="606"/>
      <c r="BB7" s="606"/>
      <c r="BC7" s="606"/>
      <c r="BD7" s="606"/>
      <c r="BE7" s="606"/>
      <c r="BF7" s="606"/>
      <c r="BG7" s="606"/>
      <c r="BH7" s="606"/>
      <c r="BI7" s="606"/>
      <c r="BJ7" s="606"/>
      <c r="BK7" s="606"/>
      <c r="BL7" s="606"/>
      <c r="BM7" s="606"/>
      <c r="BN7" s="606"/>
      <c r="BO7" s="606"/>
      <c r="BP7" s="606"/>
      <c r="BQ7" s="606"/>
      <c r="BR7" s="606"/>
      <c r="BS7" s="606"/>
      <c r="BT7" s="606"/>
      <c r="BU7" s="606"/>
      <c r="BV7" s="606"/>
      <c r="BW7" s="606"/>
      <c r="BX7" s="606"/>
      <c r="BY7" s="606"/>
      <c r="BZ7" s="606"/>
      <c r="CA7" s="606"/>
      <c r="CB7" s="606"/>
      <c r="CC7" s="606"/>
      <c r="CD7" s="606"/>
      <c r="CE7" s="606"/>
      <c r="CF7" s="606"/>
      <c r="CG7" s="606"/>
      <c r="CH7" s="606"/>
      <c r="CI7" s="606"/>
      <c r="CJ7" s="606"/>
      <c r="CK7" s="606"/>
      <c r="CL7" s="606"/>
      <c r="CM7" s="606"/>
      <c r="CN7" s="606"/>
      <c r="CO7" s="606"/>
      <c r="CP7" s="606"/>
      <c r="CQ7" s="606"/>
      <c r="CR7" s="606"/>
      <c r="CS7" s="606"/>
      <c r="CT7" s="606"/>
      <c r="CU7" s="606"/>
      <c r="CV7" s="606"/>
      <c r="CW7" s="606"/>
      <c r="CX7" s="606"/>
    </row>
    <row r="8" spans="1:102" s="183" customFormat="1" ht="12">
      <c r="A8" s="183" t="s">
        <v>519</v>
      </c>
      <c r="D8" s="1112"/>
      <c r="E8" s="1036"/>
      <c r="F8" s="1036"/>
      <c r="G8" s="1036"/>
      <c r="H8" s="1036"/>
      <c r="I8" s="1036"/>
      <c r="J8" s="1036"/>
      <c r="K8" s="1036"/>
      <c r="L8" s="1036"/>
      <c r="M8" s="1036"/>
      <c r="N8" s="1113"/>
      <c r="O8" s="549">
        <f>SUM(D8:N8)</f>
        <v>0</v>
      </c>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c r="BW8" s="487"/>
      <c r="BX8" s="487"/>
      <c r="BY8" s="487"/>
      <c r="BZ8" s="487"/>
      <c r="CA8" s="487"/>
      <c r="CB8" s="487"/>
      <c r="CC8" s="487"/>
      <c r="CD8" s="487"/>
      <c r="CE8" s="487"/>
      <c r="CF8" s="487"/>
      <c r="CG8" s="487"/>
      <c r="CH8" s="487"/>
      <c r="CI8" s="487"/>
      <c r="CJ8" s="487"/>
      <c r="CK8" s="487"/>
      <c r="CL8" s="487"/>
      <c r="CM8" s="487"/>
      <c r="CN8" s="487"/>
      <c r="CO8" s="487"/>
      <c r="CP8" s="487"/>
      <c r="CQ8" s="487"/>
      <c r="CR8" s="487"/>
      <c r="CS8" s="487"/>
      <c r="CT8" s="487"/>
      <c r="CU8" s="487"/>
      <c r="CV8" s="487"/>
      <c r="CW8" s="487"/>
      <c r="CX8" s="487"/>
    </row>
    <row r="9" spans="1:102" s="183" customFormat="1" ht="12">
      <c r="A9" s="183" t="s">
        <v>413</v>
      </c>
      <c r="D9" s="471">
        <f>'2)Units, Dev Costs &amp; Sales'!D7</f>
        <v>0</v>
      </c>
      <c r="E9" s="471">
        <f>'2)Units, Dev Costs &amp; Sales'!E7</f>
        <v>0</v>
      </c>
      <c r="F9" s="471">
        <f>'2)Units, Dev Costs &amp; Sales'!F7</f>
        <v>0</v>
      </c>
      <c r="G9" s="471">
        <f>'2)Units, Dev Costs &amp; Sales'!G7</f>
        <v>0</v>
      </c>
      <c r="H9" s="471">
        <f>'2)Units, Dev Costs &amp; Sales'!H7</f>
        <v>0</v>
      </c>
      <c r="I9" s="471">
        <f>'2)Units, Dev Costs &amp; Sales'!I7</f>
        <v>0</v>
      </c>
      <c r="J9" s="471">
        <f>'2)Units, Dev Costs &amp; Sales'!J7</f>
        <v>0</v>
      </c>
      <c r="K9" s="471">
        <f>'2)Units, Dev Costs &amp; Sales'!K7</f>
        <v>0</v>
      </c>
      <c r="L9" s="471">
        <f>'2)Units, Dev Costs &amp; Sales'!L7</f>
        <v>0</v>
      </c>
      <c r="M9" s="471">
        <f>'2)Units, Dev Costs &amp; Sales'!M7</f>
        <v>0</v>
      </c>
      <c r="N9" s="471">
        <f>'2)Units, Dev Costs &amp; Sales'!N7</f>
        <v>0</v>
      </c>
      <c r="O9" s="549"/>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c r="AS9" s="487"/>
      <c r="AT9" s="487"/>
      <c r="AU9" s="487"/>
      <c r="AV9" s="487"/>
      <c r="AW9" s="487"/>
      <c r="AX9" s="487"/>
      <c r="AY9" s="487"/>
      <c r="AZ9" s="487"/>
      <c r="BA9" s="487"/>
      <c r="BB9" s="487"/>
      <c r="BC9" s="487"/>
      <c r="BD9" s="487"/>
      <c r="BE9" s="487"/>
      <c r="BF9" s="487"/>
      <c r="BG9" s="487"/>
      <c r="BH9" s="487"/>
      <c r="BI9" s="487"/>
      <c r="BJ9" s="487"/>
      <c r="BK9" s="487"/>
      <c r="BL9" s="487"/>
      <c r="BM9" s="487"/>
      <c r="BN9" s="487"/>
      <c r="BO9" s="487"/>
      <c r="BP9" s="487"/>
      <c r="BQ9" s="487"/>
      <c r="BR9" s="487"/>
      <c r="BS9" s="487"/>
      <c r="BT9" s="487"/>
      <c r="BU9" s="487"/>
      <c r="BV9" s="487"/>
      <c r="BW9" s="487"/>
      <c r="BX9" s="487"/>
      <c r="BY9" s="487"/>
      <c r="BZ9" s="487"/>
      <c r="CA9" s="487"/>
      <c r="CB9" s="487"/>
      <c r="CC9" s="487"/>
      <c r="CD9" s="487"/>
      <c r="CE9" s="487"/>
      <c r="CF9" s="487"/>
      <c r="CG9" s="487"/>
      <c r="CH9" s="487"/>
      <c r="CI9" s="487"/>
      <c r="CJ9" s="487"/>
      <c r="CK9" s="487"/>
      <c r="CL9" s="487"/>
      <c r="CM9" s="487"/>
      <c r="CN9" s="487"/>
      <c r="CO9" s="487"/>
      <c r="CP9" s="487"/>
      <c r="CQ9" s="487"/>
      <c r="CR9" s="487"/>
      <c r="CS9" s="487"/>
      <c r="CT9" s="487"/>
      <c r="CU9" s="487"/>
      <c r="CV9" s="487"/>
      <c r="CW9" s="487"/>
      <c r="CX9" s="487"/>
    </row>
    <row r="10" spans="1:102" s="183" customFormat="1">
      <c r="A10" s="183" t="s">
        <v>320</v>
      </c>
      <c r="D10" s="549">
        <f>D8*12*D9</f>
        <v>0</v>
      </c>
      <c r="E10" s="549">
        <f t="shared" ref="E10:N10" si="0">E8*12*E9</f>
        <v>0</v>
      </c>
      <c r="F10" s="549">
        <f t="shared" si="0"/>
        <v>0</v>
      </c>
      <c r="G10" s="549">
        <f t="shared" si="0"/>
        <v>0</v>
      </c>
      <c r="H10" s="549">
        <f t="shared" si="0"/>
        <v>0</v>
      </c>
      <c r="I10" s="549">
        <f t="shared" si="0"/>
        <v>0</v>
      </c>
      <c r="J10" s="549">
        <f t="shared" si="0"/>
        <v>0</v>
      </c>
      <c r="K10" s="549">
        <f t="shared" si="0"/>
        <v>0</v>
      </c>
      <c r="L10" s="549">
        <f t="shared" si="0"/>
        <v>0</v>
      </c>
      <c r="M10" s="549">
        <f t="shared" si="0"/>
        <v>0</v>
      </c>
      <c r="N10" s="549">
        <f t="shared" si="0"/>
        <v>0</v>
      </c>
      <c r="O10" s="549">
        <f>SUM(D10:N10)</f>
        <v>0</v>
      </c>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4"/>
      <c r="AT10" s="414"/>
      <c r="AU10" s="414"/>
      <c r="AV10" s="414"/>
      <c r="AW10" s="414"/>
      <c r="AX10" s="414"/>
      <c r="AY10" s="414"/>
      <c r="AZ10" s="414"/>
      <c r="BA10" s="414"/>
      <c r="BB10" s="414"/>
      <c r="BC10" s="414"/>
      <c r="BD10" s="414"/>
      <c r="BE10" s="414"/>
      <c r="BF10" s="414"/>
      <c r="BG10" s="414"/>
      <c r="BH10" s="414"/>
      <c r="BI10" s="414"/>
      <c r="BJ10" s="414"/>
      <c r="BK10" s="414"/>
      <c r="BL10" s="414"/>
      <c r="BM10" s="414"/>
      <c r="BN10" s="414"/>
      <c r="BO10" s="414"/>
      <c r="BP10" s="414"/>
      <c r="BQ10" s="414"/>
      <c r="BR10" s="414"/>
      <c r="BS10" s="414"/>
      <c r="BT10" s="414"/>
      <c r="BU10" s="414"/>
      <c r="BV10" s="414"/>
      <c r="BW10" s="414"/>
      <c r="BX10" s="414"/>
      <c r="BY10" s="414"/>
      <c r="BZ10" s="414"/>
      <c r="CA10" s="414"/>
      <c r="CB10" s="414"/>
      <c r="CC10" s="414"/>
      <c r="CD10" s="414"/>
      <c r="CE10" s="414"/>
      <c r="CF10" s="414"/>
      <c r="CG10" s="414"/>
      <c r="CH10" s="414"/>
      <c r="CI10" s="414"/>
      <c r="CJ10" s="414"/>
      <c r="CK10" s="414"/>
      <c r="CL10" s="414"/>
      <c r="CM10" s="414"/>
      <c r="CN10" s="414"/>
      <c r="CO10" s="414"/>
      <c r="CP10" s="414"/>
      <c r="CQ10" s="414"/>
      <c r="CR10" s="414"/>
      <c r="CS10" s="414"/>
      <c r="CT10" s="414"/>
      <c r="CU10" s="414"/>
      <c r="CV10" s="414"/>
      <c r="CW10" s="414"/>
      <c r="CX10" s="414"/>
    </row>
    <row r="11" spans="1:102" s="183" customFormat="1">
      <c r="A11" s="183" t="s">
        <v>365</v>
      </c>
      <c r="C11" s="1035"/>
      <c r="D11" s="549">
        <f>D10-(D10*$C$11)</f>
        <v>0</v>
      </c>
      <c r="E11" s="549">
        <f t="shared" ref="E11:N11" si="1">E10-(E10*$C$11)</f>
        <v>0</v>
      </c>
      <c r="F11" s="549">
        <f t="shared" si="1"/>
        <v>0</v>
      </c>
      <c r="G11" s="549">
        <f t="shared" si="1"/>
        <v>0</v>
      </c>
      <c r="H11" s="549">
        <f t="shared" si="1"/>
        <v>0</v>
      </c>
      <c r="I11" s="549">
        <f t="shared" si="1"/>
        <v>0</v>
      </c>
      <c r="J11" s="549">
        <f t="shared" si="1"/>
        <v>0</v>
      </c>
      <c r="K11" s="549">
        <f t="shared" si="1"/>
        <v>0</v>
      </c>
      <c r="L11" s="549">
        <f t="shared" si="1"/>
        <v>0</v>
      </c>
      <c r="M11" s="549">
        <f t="shared" si="1"/>
        <v>0</v>
      </c>
      <c r="N11" s="549">
        <f t="shared" si="1"/>
        <v>0</v>
      </c>
      <c r="O11" s="549"/>
      <c r="R11" s="414"/>
      <c r="S11" s="414"/>
      <c r="T11" s="414"/>
      <c r="U11" s="414"/>
      <c r="V11" s="414"/>
      <c r="W11" s="414"/>
      <c r="X11" s="414"/>
      <c r="Y11" s="414"/>
      <c r="Z11" s="414"/>
      <c r="AA11" s="414"/>
      <c r="AB11" s="414"/>
      <c r="AC11" s="414"/>
      <c r="AD11" s="414"/>
      <c r="AE11" s="414"/>
      <c r="AF11" s="414"/>
      <c r="AG11" s="414"/>
      <c r="AH11" s="414"/>
      <c r="AI11" s="414"/>
      <c r="AJ11" s="414"/>
      <c r="AK11" s="414"/>
      <c r="AL11" s="414"/>
      <c r="AM11" s="414"/>
      <c r="AN11" s="414"/>
      <c r="AO11" s="414"/>
      <c r="AP11" s="414"/>
      <c r="AQ11" s="414"/>
      <c r="AR11" s="414"/>
      <c r="AS11" s="414"/>
      <c r="AT11" s="414"/>
      <c r="AU11" s="414"/>
      <c r="AV11" s="414"/>
      <c r="AW11" s="414"/>
      <c r="AX11" s="414"/>
      <c r="AY11" s="414"/>
      <c r="AZ11" s="414"/>
      <c r="BA11" s="414"/>
      <c r="BB11" s="414"/>
      <c r="BC11" s="414"/>
      <c r="BD11" s="414"/>
      <c r="BE11" s="414"/>
      <c r="BF11" s="414"/>
      <c r="BG11" s="414"/>
      <c r="BH11" s="414"/>
      <c r="BI11" s="414"/>
      <c r="BJ11" s="414"/>
      <c r="BK11" s="414"/>
      <c r="BL11" s="414"/>
      <c r="BM11" s="414"/>
      <c r="BN11" s="414"/>
      <c r="BO11" s="414"/>
      <c r="BP11" s="414"/>
      <c r="BQ11" s="414"/>
      <c r="BR11" s="414"/>
      <c r="BS11" s="414"/>
      <c r="BT11" s="414"/>
      <c r="BU11" s="414"/>
      <c r="BV11" s="414"/>
      <c r="BW11" s="414"/>
      <c r="BX11" s="414"/>
      <c r="BY11" s="414"/>
      <c r="BZ11" s="414"/>
      <c r="CA11" s="414"/>
      <c r="CB11" s="414"/>
      <c r="CC11" s="414"/>
      <c r="CD11" s="414"/>
      <c r="CE11" s="414"/>
      <c r="CF11" s="414"/>
      <c r="CG11" s="414"/>
      <c r="CH11" s="414"/>
      <c r="CI11" s="414"/>
      <c r="CJ11" s="414"/>
      <c r="CK11" s="414"/>
      <c r="CL11" s="414"/>
      <c r="CM11" s="414"/>
      <c r="CN11" s="414"/>
      <c r="CO11" s="414"/>
      <c r="CP11" s="414"/>
      <c r="CQ11" s="414"/>
      <c r="CR11" s="414"/>
      <c r="CS11" s="414"/>
      <c r="CT11" s="414"/>
      <c r="CU11" s="414"/>
      <c r="CV11" s="414"/>
      <c r="CW11" s="414"/>
      <c r="CX11" s="414"/>
    </row>
    <row r="12" spans="1:102" s="183" customFormat="1" ht="12">
      <c r="A12" s="183" t="s">
        <v>366</v>
      </c>
      <c r="C12" s="1036"/>
      <c r="D12" s="549">
        <f>IF(D$11&gt;0,$C$12*D9,0)</f>
        <v>0</v>
      </c>
      <c r="E12" s="549">
        <f>IF(E$11&gt;0,$C$12*E9,0)</f>
        <v>0</v>
      </c>
      <c r="F12" s="549">
        <f t="shared" ref="F12:N12" si="2">IF(F$11&gt;0,$C$12*F9,0)</f>
        <v>0</v>
      </c>
      <c r="G12" s="549">
        <f t="shared" si="2"/>
        <v>0</v>
      </c>
      <c r="H12" s="549">
        <f t="shared" si="2"/>
        <v>0</v>
      </c>
      <c r="I12" s="549">
        <f t="shared" si="2"/>
        <v>0</v>
      </c>
      <c r="J12" s="549">
        <f t="shared" si="2"/>
        <v>0</v>
      </c>
      <c r="K12" s="549">
        <f t="shared" si="2"/>
        <v>0</v>
      </c>
      <c r="L12" s="549">
        <f t="shared" si="2"/>
        <v>0</v>
      </c>
      <c r="M12" s="549">
        <f t="shared" si="2"/>
        <v>0</v>
      </c>
      <c r="N12" s="549">
        <f t="shared" si="2"/>
        <v>0</v>
      </c>
      <c r="O12" s="549">
        <f>SUM(D12:N12)</f>
        <v>0</v>
      </c>
      <c r="R12" s="607"/>
      <c r="S12" s="607"/>
      <c r="T12" s="607"/>
      <c r="U12" s="607"/>
      <c r="V12" s="607"/>
      <c r="W12" s="607"/>
      <c r="X12" s="607"/>
      <c r="Y12" s="607"/>
      <c r="Z12" s="607"/>
      <c r="AA12" s="607"/>
      <c r="AB12" s="607"/>
      <c r="AC12" s="607"/>
      <c r="AD12" s="607"/>
      <c r="AE12" s="607"/>
      <c r="AF12" s="607"/>
      <c r="AG12" s="607"/>
      <c r="AH12" s="607"/>
      <c r="AI12" s="607"/>
      <c r="AJ12" s="607"/>
      <c r="AK12" s="607"/>
      <c r="AL12" s="607"/>
      <c r="AM12" s="607"/>
      <c r="AN12" s="607"/>
      <c r="AO12" s="607"/>
      <c r="AP12" s="607"/>
      <c r="AQ12" s="607"/>
      <c r="AR12" s="607"/>
      <c r="AS12" s="607"/>
      <c r="AT12" s="607"/>
      <c r="AU12" s="607"/>
      <c r="AV12" s="607"/>
      <c r="AW12" s="607"/>
      <c r="AX12" s="607"/>
      <c r="AY12" s="607"/>
      <c r="AZ12" s="607"/>
      <c r="BA12" s="607"/>
      <c r="BB12" s="607"/>
      <c r="BC12" s="607"/>
      <c r="BD12" s="607"/>
      <c r="BE12" s="607"/>
      <c r="BF12" s="607"/>
      <c r="BG12" s="607"/>
      <c r="BH12" s="607"/>
      <c r="BI12" s="607"/>
      <c r="BJ12" s="607"/>
      <c r="BK12" s="607"/>
      <c r="BL12" s="607"/>
      <c r="BM12" s="607"/>
      <c r="BN12" s="607"/>
      <c r="BO12" s="607"/>
      <c r="BP12" s="607"/>
      <c r="BQ12" s="607"/>
      <c r="BR12" s="607"/>
      <c r="BS12" s="607"/>
      <c r="BT12" s="607"/>
      <c r="BU12" s="607"/>
      <c r="BV12" s="607"/>
      <c r="BW12" s="607"/>
      <c r="BX12" s="607"/>
      <c r="BY12" s="607"/>
      <c r="BZ12" s="607"/>
      <c r="CA12" s="607"/>
      <c r="CB12" s="607"/>
      <c r="CC12" s="607"/>
      <c r="CD12" s="607"/>
      <c r="CE12" s="607"/>
      <c r="CF12" s="607"/>
      <c r="CG12" s="607"/>
      <c r="CH12" s="607"/>
      <c r="CI12" s="607"/>
      <c r="CJ12" s="607"/>
      <c r="CK12" s="607"/>
      <c r="CL12" s="607"/>
      <c r="CM12" s="607"/>
      <c r="CN12" s="607"/>
      <c r="CO12" s="607"/>
      <c r="CP12" s="607"/>
      <c r="CQ12" s="607"/>
      <c r="CR12" s="607"/>
      <c r="CS12" s="607"/>
      <c r="CT12" s="607"/>
      <c r="CU12" s="607"/>
      <c r="CV12" s="607"/>
      <c r="CW12" s="607"/>
      <c r="CX12" s="607"/>
    </row>
    <row r="13" spans="1:102" s="183" customFormat="1">
      <c r="A13" s="183" t="s">
        <v>341</v>
      </c>
      <c r="C13" s="1036"/>
      <c r="D13" s="549">
        <f>IF(D$11&gt;0,$C$13*D9,0)</f>
        <v>0</v>
      </c>
      <c r="E13" s="549">
        <f t="shared" ref="E13:N13" si="3">IF(E$11&gt;0,$C$13*E9,0)</f>
        <v>0</v>
      </c>
      <c r="F13" s="549">
        <f t="shared" si="3"/>
        <v>0</v>
      </c>
      <c r="G13" s="549">
        <f t="shared" si="3"/>
        <v>0</v>
      </c>
      <c r="H13" s="549">
        <f t="shared" si="3"/>
        <v>0</v>
      </c>
      <c r="I13" s="549">
        <f t="shared" si="3"/>
        <v>0</v>
      </c>
      <c r="J13" s="549">
        <f t="shared" si="3"/>
        <v>0</v>
      </c>
      <c r="K13" s="549">
        <f t="shared" si="3"/>
        <v>0</v>
      </c>
      <c r="L13" s="549">
        <f t="shared" si="3"/>
        <v>0</v>
      </c>
      <c r="M13" s="549">
        <f t="shared" si="3"/>
        <v>0</v>
      </c>
      <c r="N13" s="549">
        <f t="shared" si="3"/>
        <v>0</v>
      </c>
      <c r="O13" s="549">
        <f>SUM(D13:N13)</f>
        <v>0</v>
      </c>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c r="BA13" s="414"/>
      <c r="BB13" s="414"/>
      <c r="BC13" s="414"/>
      <c r="BD13" s="414"/>
      <c r="BE13" s="414"/>
      <c r="BF13" s="414"/>
      <c r="BG13" s="414"/>
      <c r="BH13" s="414"/>
      <c r="BI13" s="414"/>
      <c r="BJ13" s="414"/>
      <c r="BK13" s="414"/>
      <c r="BL13" s="414"/>
      <c r="BM13" s="414"/>
      <c r="BN13" s="414"/>
      <c r="BO13" s="414"/>
      <c r="BP13" s="414"/>
      <c r="BQ13" s="414"/>
      <c r="BR13" s="414"/>
      <c r="BS13" s="414"/>
      <c r="BT13" s="414"/>
      <c r="BU13" s="414"/>
      <c r="BV13" s="414"/>
      <c r="BW13" s="414"/>
      <c r="BX13" s="414"/>
      <c r="BY13" s="414"/>
      <c r="BZ13" s="414"/>
      <c r="CA13" s="414"/>
      <c r="CB13" s="414"/>
      <c r="CC13" s="414"/>
      <c r="CD13" s="414"/>
      <c r="CE13" s="414"/>
      <c r="CF13" s="414"/>
      <c r="CG13" s="414"/>
      <c r="CH13" s="414"/>
      <c r="CI13" s="414"/>
      <c r="CJ13" s="414"/>
      <c r="CK13" s="414"/>
      <c r="CL13" s="414"/>
      <c r="CM13" s="414"/>
      <c r="CN13" s="414"/>
      <c r="CO13" s="414"/>
      <c r="CP13" s="414"/>
      <c r="CQ13" s="414"/>
      <c r="CR13" s="414"/>
      <c r="CS13" s="414"/>
      <c r="CT13" s="414"/>
      <c r="CU13" s="414"/>
      <c r="CV13" s="414"/>
      <c r="CW13" s="414"/>
      <c r="CX13" s="414"/>
    </row>
    <row r="14" spans="1:102" s="183" customFormat="1">
      <c r="A14" s="553" t="s">
        <v>321</v>
      </c>
      <c r="B14" s="553"/>
      <c r="C14" s="553"/>
      <c r="D14" s="555">
        <f>D11-D12-D13</f>
        <v>0</v>
      </c>
      <c r="E14" s="555">
        <f t="shared" ref="E14:N14" si="4">E11-E12-E13</f>
        <v>0</v>
      </c>
      <c r="F14" s="555">
        <f t="shared" si="4"/>
        <v>0</v>
      </c>
      <c r="G14" s="555">
        <f t="shared" si="4"/>
        <v>0</v>
      </c>
      <c r="H14" s="555">
        <f t="shared" si="4"/>
        <v>0</v>
      </c>
      <c r="I14" s="555">
        <f t="shared" si="4"/>
        <v>0</v>
      </c>
      <c r="J14" s="555">
        <f t="shared" si="4"/>
        <v>0</v>
      </c>
      <c r="K14" s="555">
        <f t="shared" si="4"/>
        <v>0</v>
      </c>
      <c r="L14" s="555">
        <f t="shared" si="4"/>
        <v>0</v>
      </c>
      <c r="M14" s="555">
        <f t="shared" si="4"/>
        <v>0</v>
      </c>
      <c r="N14" s="555">
        <f t="shared" si="4"/>
        <v>0</v>
      </c>
      <c r="O14" s="553"/>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4"/>
      <c r="BG14" s="414"/>
      <c r="BH14" s="414"/>
      <c r="BI14" s="414"/>
      <c r="BJ14" s="414"/>
      <c r="BK14" s="414"/>
      <c r="BL14" s="414"/>
      <c r="BM14" s="414"/>
      <c r="BN14" s="414"/>
      <c r="BO14" s="414"/>
      <c r="BP14" s="414"/>
      <c r="BQ14" s="414"/>
      <c r="BR14" s="414"/>
      <c r="BS14" s="414"/>
      <c r="BT14" s="414"/>
      <c r="BU14" s="414"/>
      <c r="BV14" s="414"/>
      <c r="BW14" s="414"/>
      <c r="BX14" s="414"/>
      <c r="BY14" s="414"/>
      <c r="BZ14" s="414"/>
      <c r="CA14" s="414"/>
      <c r="CB14" s="414"/>
      <c r="CC14" s="414"/>
      <c r="CD14" s="414"/>
      <c r="CE14" s="414"/>
      <c r="CF14" s="414"/>
      <c r="CG14" s="414"/>
      <c r="CH14" s="414"/>
      <c r="CI14" s="414"/>
      <c r="CJ14" s="414"/>
      <c r="CK14" s="414"/>
      <c r="CL14" s="414"/>
      <c r="CM14" s="414"/>
      <c r="CN14" s="414"/>
      <c r="CO14" s="414"/>
      <c r="CP14" s="414"/>
      <c r="CQ14" s="414"/>
      <c r="CR14" s="414"/>
      <c r="CS14" s="414"/>
      <c r="CT14" s="414"/>
      <c r="CU14" s="414"/>
      <c r="CV14" s="414"/>
      <c r="CW14" s="414"/>
      <c r="CX14" s="414"/>
    </row>
    <row r="15" spans="1:102" s="183" customFormat="1">
      <c r="A15" s="183" t="s">
        <v>323</v>
      </c>
      <c r="C15" s="1037"/>
      <c r="D15" s="333">
        <f>$C$15</f>
        <v>0</v>
      </c>
      <c r="E15" s="333">
        <f t="shared" ref="E15:N15" si="5">$C$15</f>
        <v>0</v>
      </c>
      <c r="F15" s="333">
        <f t="shared" si="5"/>
        <v>0</v>
      </c>
      <c r="G15" s="333">
        <f t="shared" si="5"/>
        <v>0</v>
      </c>
      <c r="H15" s="333">
        <f t="shared" si="5"/>
        <v>0</v>
      </c>
      <c r="I15" s="333">
        <f t="shared" si="5"/>
        <v>0</v>
      </c>
      <c r="J15" s="333">
        <f t="shared" si="5"/>
        <v>0</v>
      </c>
      <c r="K15" s="333">
        <f t="shared" si="5"/>
        <v>0</v>
      </c>
      <c r="L15" s="333">
        <f t="shared" si="5"/>
        <v>0</v>
      </c>
      <c r="M15" s="333">
        <f t="shared" si="5"/>
        <v>0</v>
      </c>
      <c r="N15" s="333">
        <f t="shared" si="5"/>
        <v>0</v>
      </c>
      <c r="R15" s="414"/>
      <c r="S15" s="414"/>
      <c r="T15" s="414"/>
      <c r="U15" s="414"/>
      <c r="V15" s="414"/>
      <c r="W15" s="414"/>
      <c r="X15" s="414"/>
      <c r="Y15" s="414"/>
      <c r="Z15" s="414"/>
      <c r="AA15" s="414"/>
      <c r="AB15" s="414"/>
      <c r="AC15" s="414"/>
      <c r="AD15" s="414"/>
      <c r="AE15" s="414"/>
      <c r="AF15" s="414"/>
      <c r="AG15" s="414"/>
      <c r="AH15" s="414"/>
      <c r="AI15" s="414"/>
      <c r="AJ15" s="414"/>
      <c r="AK15" s="414"/>
      <c r="AL15" s="414"/>
      <c r="AM15" s="414"/>
      <c r="AN15" s="414"/>
      <c r="AO15" s="414"/>
      <c r="AP15" s="414"/>
      <c r="AQ15" s="414"/>
      <c r="AR15" s="414"/>
      <c r="AS15" s="414"/>
      <c r="AT15" s="414"/>
      <c r="AU15" s="414"/>
      <c r="AV15" s="414"/>
      <c r="AW15" s="414"/>
      <c r="AX15" s="414"/>
      <c r="AY15" s="414"/>
      <c r="AZ15" s="414"/>
      <c r="BA15" s="414"/>
      <c r="BB15" s="414"/>
      <c r="BC15" s="414"/>
      <c r="BD15" s="414"/>
      <c r="BE15" s="414"/>
      <c r="BF15" s="414"/>
      <c r="BG15" s="414"/>
      <c r="BH15" s="414"/>
      <c r="BI15" s="414"/>
      <c r="BJ15" s="414"/>
      <c r="BK15" s="414"/>
      <c r="BL15" s="414"/>
      <c r="BM15" s="414"/>
      <c r="BN15" s="414"/>
      <c r="BO15" s="414"/>
      <c r="BP15" s="414"/>
      <c r="BQ15" s="414"/>
      <c r="BR15" s="414"/>
      <c r="BS15" s="414"/>
      <c r="BT15" s="414"/>
      <c r="BU15" s="414"/>
      <c r="BV15" s="414"/>
      <c r="BW15" s="414"/>
      <c r="BX15" s="414"/>
      <c r="BY15" s="414"/>
      <c r="BZ15" s="414"/>
      <c r="CA15" s="414"/>
      <c r="CB15" s="414"/>
      <c r="CC15" s="414"/>
      <c r="CD15" s="414"/>
      <c r="CE15" s="414"/>
      <c r="CF15" s="414"/>
      <c r="CG15" s="414"/>
      <c r="CH15" s="414"/>
      <c r="CI15" s="414"/>
      <c r="CJ15" s="414"/>
      <c r="CK15" s="414"/>
      <c r="CL15" s="414"/>
      <c r="CM15" s="414"/>
      <c r="CN15" s="414"/>
      <c r="CO15" s="414"/>
      <c r="CP15" s="414"/>
      <c r="CQ15" s="414"/>
      <c r="CR15" s="414"/>
      <c r="CS15" s="414"/>
      <c r="CT15" s="414"/>
      <c r="CU15" s="414"/>
      <c r="CV15" s="414"/>
      <c r="CW15" s="414"/>
      <c r="CX15" s="414"/>
    </row>
    <row r="16" spans="1:102" s="183" customFormat="1" ht="12">
      <c r="A16" s="183" t="s">
        <v>339</v>
      </c>
      <c r="C16" s="1038"/>
      <c r="D16" s="551" t="e">
        <f>D14/D15</f>
        <v>#DIV/0!</v>
      </c>
      <c r="E16" s="551" t="e">
        <f>E14/E15</f>
        <v>#DIV/0!</v>
      </c>
      <c r="F16" s="551" t="e">
        <f t="shared" ref="F16:N16" si="6">F14/F15</f>
        <v>#DIV/0!</v>
      </c>
      <c r="G16" s="551" t="e">
        <f t="shared" si="6"/>
        <v>#DIV/0!</v>
      </c>
      <c r="H16" s="551" t="e">
        <f t="shared" si="6"/>
        <v>#DIV/0!</v>
      </c>
      <c r="I16" s="551" t="e">
        <f t="shared" si="6"/>
        <v>#DIV/0!</v>
      </c>
      <c r="J16" s="551" t="e">
        <f t="shared" si="6"/>
        <v>#DIV/0!</v>
      </c>
      <c r="K16" s="551" t="e">
        <f t="shared" si="6"/>
        <v>#DIV/0!</v>
      </c>
      <c r="L16" s="551" t="e">
        <f t="shared" si="6"/>
        <v>#DIV/0!</v>
      </c>
      <c r="M16" s="551" t="e">
        <f t="shared" si="6"/>
        <v>#DIV/0!</v>
      </c>
      <c r="N16" s="551" t="e">
        <f t="shared" si="6"/>
        <v>#DIV/0!</v>
      </c>
      <c r="O16" s="571" t="e">
        <f>SUM(D16:N16)</f>
        <v>#DIV/0!</v>
      </c>
      <c r="P16" s="898" t="e">
        <f>O16/12</f>
        <v>#DIV/0!</v>
      </c>
      <c r="R16" s="366"/>
      <c r="S16" s="366"/>
      <c r="T16" s="366"/>
      <c r="U16" s="366"/>
      <c r="V16" s="366"/>
      <c r="W16" s="366"/>
      <c r="X16" s="366"/>
      <c r="Y16" s="366"/>
      <c r="Z16" s="366"/>
      <c r="AA16" s="366"/>
      <c r="AB16" s="366"/>
      <c r="AC16" s="366"/>
      <c r="AD16" s="366"/>
      <c r="AE16" s="366"/>
      <c r="AF16" s="366"/>
      <c r="AG16" s="366"/>
      <c r="AH16" s="366"/>
      <c r="AI16" s="366"/>
      <c r="AJ16" s="366"/>
      <c r="AK16" s="366"/>
      <c r="AL16" s="366"/>
      <c r="AM16" s="366"/>
      <c r="AN16" s="366"/>
      <c r="AO16" s="366"/>
      <c r="AP16" s="366"/>
      <c r="AQ16" s="366"/>
      <c r="AR16" s="366"/>
      <c r="AS16" s="366"/>
      <c r="AT16" s="366"/>
      <c r="AU16" s="366"/>
      <c r="AV16" s="366"/>
      <c r="AW16" s="366"/>
      <c r="AX16" s="366"/>
      <c r="AY16" s="366"/>
      <c r="AZ16" s="366"/>
      <c r="BA16" s="366"/>
      <c r="BB16" s="366"/>
      <c r="BC16" s="366"/>
      <c r="BD16" s="366"/>
      <c r="BE16" s="366"/>
      <c r="BF16" s="366"/>
      <c r="BG16" s="366"/>
      <c r="BH16" s="366"/>
      <c r="BI16" s="366"/>
      <c r="BJ16" s="366"/>
      <c r="BK16" s="366"/>
      <c r="BL16" s="366"/>
      <c r="BM16" s="366"/>
      <c r="BN16" s="366"/>
      <c r="BO16" s="366"/>
      <c r="BP16" s="366"/>
      <c r="BQ16" s="366"/>
      <c r="BR16" s="366"/>
      <c r="BS16" s="366"/>
      <c r="BT16" s="366"/>
      <c r="BU16" s="366"/>
      <c r="BV16" s="366"/>
      <c r="BW16" s="366"/>
      <c r="BX16" s="366"/>
      <c r="BY16" s="366"/>
      <c r="BZ16" s="366"/>
      <c r="CA16" s="366"/>
      <c r="CB16" s="366"/>
      <c r="CC16" s="366"/>
      <c r="CD16" s="366"/>
      <c r="CE16" s="366"/>
      <c r="CF16" s="366"/>
      <c r="CG16" s="366"/>
      <c r="CH16" s="366"/>
      <c r="CI16" s="366"/>
      <c r="CJ16" s="366"/>
      <c r="CK16" s="366"/>
      <c r="CL16" s="366"/>
      <c r="CM16" s="366"/>
      <c r="CN16" s="366"/>
      <c r="CO16" s="366"/>
      <c r="CP16" s="366"/>
      <c r="CQ16" s="366"/>
      <c r="CR16" s="366"/>
      <c r="CS16" s="366"/>
      <c r="CT16" s="366"/>
      <c r="CU16" s="366"/>
      <c r="CV16" s="366"/>
      <c r="CW16" s="366"/>
      <c r="CX16" s="366"/>
    </row>
    <row r="17" spans="1:102" s="183" customFormat="1">
      <c r="A17" s="183" t="s">
        <v>322</v>
      </c>
      <c r="C17" s="1035"/>
      <c r="D17" s="848">
        <f>$C$17</f>
        <v>0</v>
      </c>
      <c r="E17" s="848">
        <f t="shared" ref="E17:N17" si="7">$C$17</f>
        <v>0</v>
      </c>
      <c r="F17" s="848">
        <f t="shared" si="7"/>
        <v>0</v>
      </c>
      <c r="G17" s="848">
        <f t="shared" si="7"/>
        <v>0</v>
      </c>
      <c r="H17" s="848">
        <f t="shared" si="7"/>
        <v>0</v>
      </c>
      <c r="I17" s="848">
        <f t="shared" si="7"/>
        <v>0</v>
      </c>
      <c r="J17" s="848">
        <f t="shared" si="7"/>
        <v>0</v>
      </c>
      <c r="K17" s="848">
        <f t="shared" si="7"/>
        <v>0</v>
      </c>
      <c r="L17" s="848">
        <f t="shared" si="7"/>
        <v>0</v>
      </c>
      <c r="M17" s="848">
        <f t="shared" si="7"/>
        <v>0</v>
      </c>
      <c r="N17" s="848">
        <f t="shared" si="7"/>
        <v>0</v>
      </c>
      <c r="P17" s="899" t="s">
        <v>340</v>
      </c>
      <c r="R17" s="414"/>
      <c r="S17" s="414"/>
      <c r="T17" s="414"/>
      <c r="U17" s="414"/>
      <c r="V17" s="414"/>
      <c r="W17" s="414"/>
      <c r="X17" s="414"/>
      <c r="Y17" s="414"/>
      <c r="Z17" s="414"/>
      <c r="AA17" s="414"/>
      <c r="AB17" s="414"/>
      <c r="AC17" s="414"/>
      <c r="AD17" s="414"/>
      <c r="AE17" s="414"/>
      <c r="AF17" s="414"/>
      <c r="AG17" s="414"/>
      <c r="AH17" s="414"/>
      <c r="AI17" s="414"/>
      <c r="AJ17" s="414"/>
      <c r="AK17" s="414"/>
      <c r="AL17" s="414"/>
      <c r="AM17" s="414"/>
      <c r="AN17" s="414"/>
      <c r="AO17" s="414"/>
      <c r="AP17" s="414"/>
      <c r="AQ17" s="414"/>
      <c r="AR17" s="414"/>
      <c r="AS17" s="414"/>
      <c r="AT17" s="414"/>
      <c r="AU17" s="414"/>
      <c r="AV17" s="414"/>
      <c r="AW17" s="414"/>
      <c r="AX17" s="414"/>
      <c r="AY17" s="414"/>
      <c r="AZ17" s="414"/>
      <c r="BA17" s="414"/>
      <c r="BB17" s="414"/>
      <c r="BC17" s="414"/>
      <c r="BD17" s="414"/>
      <c r="BE17" s="414"/>
      <c r="BF17" s="414"/>
      <c r="BG17" s="414"/>
      <c r="BH17" s="414"/>
      <c r="BI17" s="414"/>
      <c r="BJ17" s="414"/>
      <c r="BK17" s="414"/>
      <c r="BL17" s="414"/>
      <c r="BM17" s="414"/>
      <c r="BN17" s="414"/>
      <c r="BO17" s="414"/>
      <c r="BP17" s="414"/>
      <c r="BQ17" s="414"/>
      <c r="BR17" s="414"/>
      <c r="BS17" s="414"/>
      <c r="BT17" s="414"/>
      <c r="BU17" s="414"/>
      <c r="BV17" s="414"/>
      <c r="BW17" s="414"/>
      <c r="BX17" s="414"/>
      <c r="BY17" s="414"/>
      <c r="BZ17" s="414"/>
      <c r="CA17" s="414"/>
      <c r="CB17" s="414"/>
      <c r="CC17" s="414"/>
      <c r="CD17" s="414"/>
      <c r="CE17" s="414"/>
      <c r="CF17" s="414"/>
      <c r="CG17" s="414"/>
      <c r="CH17" s="414"/>
      <c r="CI17" s="414"/>
      <c r="CJ17" s="414"/>
      <c r="CK17" s="414"/>
      <c r="CL17" s="414"/>
      <c r="CM17" s="414"/>
      <c r="CN17" s="414"/>
      <c r="CO17" s="414"/>
      <c r="CP17" s="414"/>
      <c r="CQ17" s="414"/>
      <c r="CR17" s="414"/>
      <c r="CS17" s="414"/>
      <c r="CT17" s="414"/>
      <c r="CU17" s="414"/>
      <c r="CV17" s="414"/>
      <c r="CW17" s="414"/>
      <c r="CX17" s="414"/>
    </row>
    <row r="18" spans="1:102" s="183" customFormat="1">
      <c r="A18" s="553" t="s">
        <v>412</v>
      </c>
      <c r="B18" s="553"/>
      <c r="C18" s="1037"/>
      <c r="D18" s="552">
        <f>$C$18</f>
        <v>0</v>
      </c>
      <c r="E18" s="552">
        <f t="shared" ref="E18:N18" si="8">$C$18</f>
        <v>0</v>
      </c>
      <c r="F18" s="552">
        <f t="shared" si="8"/>
        <v>0</v>
      </c>
      <c r="G18" s="552">
        <f t="shared" si="8"/>
        <v>0</v>
      </c>
      <c r="H18" s="552">
        <f t="shared" si="8"/>
        <v>0</v>
      </c>
      <c r="I18" s="552">
        <f t="shared" si="8"/>
        <v>0</v>
      </c>
      <c r="J18" s="552">
        <f t="shared" si="8"/>
        <v>0</v>
      </c>
      <c r="K18" s="552">
        <f t="shared" si="8"/>
        <v>0</v>
      </c>
      <c r="L18" s="552">
        <f t="shared" si="8"/>
        <v>0</v>
      </c>
      <c r="M18" s="552">
        <f t="shared" si="8"/>
        <v>0</v>
      </c>
      <c r="N18" s="552">
        <f t="shared" si="8"/>
        <v>0</v>
      </c>
      <c r="O18" s="553"/>
      <c r="R18" s="414"/>
      <c r="S18" s="414"/>
      <c r="T18" s="414"/>
      <c r="U18" s="414"/>
      <c r="V18" s="414"/>
      <c r="W18" s="414"/>
      <c r="X18" s="414"/>
      <c r="Y18" s="414"/>
      <c r="Z18" s="414"/>
      <c r="AA18" s="414"/>
      <c r="AB18" s="414"/>
      <c r="AC18" s="414"/>
      <c r="AD18" s="414"/>
      <c r="AE18" s="414"/>
      <c r="AF18" s="414"/>
      <c r="AG18" s="414"/>
      <c r="AH18" s="414"/>
      <c r="AI18" s="414"/>
      <c r="AJ18" s="414"/>
      <c r="AK18" s="414"/>
      <c r="AL18" s="414"/>
      <c r="AM18" s="414"/>
      <c r="AN18" s="414"/>
      <c r="AO18" s="414"/>
      <c r="AP18" s="414"/>
      <c r="AQ18" s="414"/>
      <c r="AR18" s="414"/>
      <c r="AS18" s="414"/>
      <c r="AT18" s="414"/>
      <c r="AU18" s="414"/>
      <c r="AV18" s="414"/>
      <c r="AW18" s="414"/>
      <c r="AX18" s="414"/>
      <c r="AY18" s="414"/>
      <c r="AZ18" s="414"/>
      <c r="BA18" s="414"/>
      <c r="BB18" s="414"/>
      <c r="BC18" s="414"/>
      <c r="BD18" s="414"/>
      <c r="BE18" s="414"/>
      <c r="BF18" s="414"/>
      <c r="BG18" s="414"/>
      <c r="BH18" s="414"/>
      <c r="BI18" s="414"/>
      <c r="BJ18" s="414"/>
      <c r="BK18" s="414"/>
      <c r="BL18" s="414"/>
      <c r="BM18" s="414"/>
      <c r="BN18" s="414"/>
      <c r="BO18" s="414"/>
      <c r="BP18" s="414"/>
      <c r="BQ18" s="414"/>
      <c r="BR18" s="414"/>
      <c r="BS18" s="414"/>
      <c r="BT18" s="414"/>
      <c r="BU18" s="414"/>
      <c r="BV18" s="414"/>
      <c r="BW18" s="414"/>
      <c r="BX18" s="414"/>
      <c r="BY18" s="414"/>
      <c r="BZ18" s="414"/>
      <c r="CA18" s="414"/>
      <c r="CB18" s="414"/>
      <c r="CC18" s="414"/>
      <c r="CD18" s="414"/>
      <c r="CE18" s="414"/>
      <c r="CF18" s="414"/>
      <c r="CG18" s="414"/>
      <c r="CH18" s="414"/>
      <c r="CI18" s="414"/>
      <c r="CJ18" s="414"/>
      <c r="CK18" s="414"/>
      <c r="CL18" s="414"/>
      <c r="CM18" s="414"/>
      <c r="CN18" s="414"/>
      <c r="CO18" s="414"/>
      <c r="CP18" s="414"/>
      <c r="CQ18" s="414"/>
      <c r="CR18" s="414"/>
      <c r="CS18" s="414"/>
      <c r="CT18" s="414"/>
      <c r="CU18" s="414"/>
      <c r="CV18" s="414"/>
      <c r="CW18" s="414"/>
      <c r="CX18" s="414"/>
    </row>
    <row r="19" spans="1:102" s="318" customFormat="1" ht="12">
      <c r="A19" s="318" t="s">
        <v>414</v>
      </c>
      <c r="D19" s="554" t="e">
        <f>PV(D17,D18,-D16)</f>
        <v>#DIV/0!</v>
      </c>
      <c r="E19" s="554" t="e">
        <f t="shared" ref="E19:N19" si="9">PV(E17,E18,-E16)</f>
        <v>#DIV/0!</v>
      </c>
      <c r="F19" s="554" t="e">
        <f t="shared" si="9"/>
        <v>#DIV/0!</v>
      </c>
      <c r="G19" s="554" t="e">
        <f t="shared" si="9"/>
        <v>#DIV/0!</v>
      </c>
      <c r="H19" s="554" t="e">
        <f t="shared" si="9"/>
        <v>#DIV/0!</v>
      </c>
      <c r="I19" s="554" t="e">
        <f t="shared" si="9"/>
        <v>#DIV/0!</v>
      </c>
      <c r="J19" s="554" t="e">
        <f t="shared" si="9"/>
        <v>#DIV/0!</v>
      </c>
      <c r="K19" s="554" t="e">
        <f t="shared" si="9"/>
        <v>#DIV/0!</v>
      </c>
      <c r="L19" s="554" t="e">
        <f t="shared" si="9"/>
        <v>#DIV/0!</v>
      </c>
      <c r="M19" s="554" t="e">
        <f t="shared" si="9"/>
        <v>#DIV/0!</v>
      </c>
      <c r="N19" s="554" t="e">
        <f t="shared" si="9"/>
        <v>#DIV/0!</v>
      </c>
      <c r="O19" s="616" t="e">
        <f>SUM(D19:N19)</f>
        <v>#DIV/0!</v>
      </c>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4"/>
      <c r="AT19" s="414"/>
      <c r="AU19" s="414"/>
      <c r="AV19" s="414"/>
      <c r="AW19" s="414"/>
      <c r="AX19" s="414"/>
      <c r="AY19" s="414"/>
      <c r="AZ19" s="414"/>
      <c r="BA19" s="414"/>
      <c r="BB19" s="414"/>
      <c r="BC19" s="414"/>
      <c r="BD19" s="414"/>
      <c r="BE19" s="414"/>
      <c r="BF19" s="414"/>
      <c r="BG19" s="414"/>
      <c r="BH19" s="414"/>
      <c r="BI19" s="414"/>
      <c r="BJ19" s="414"/>
      <c r="BK19" s="414"/>
      <c r="BL19" s="414"/>
      <c r="BM19" s="414"/>
      <c r="BN19" s="414"/>
      <c r="BO19" s="414"/>
      <c r="BP19" s="414"/>
      <c r="BQ19" s="414"/>
      <c r="BR19" s="414"/>
      <c r="BS19" s="414"/>
      <c r="BT19" s="414"/>
      <c r="BU19" s="414"/>
      <c r="BV19" s="414"/>
      <c r="BW19" s="414"/>
      <c r="BX19" s="414"/>
      <c r="BY19" s="414"/>
      <c r="BZ19" s="414"/>
      <c r="CA19" s="414"/>
      <c r="CB19" s="414"/>
      <c r="CC19" s="414"/>
      <c r="CD19" s="414"/>
      <c r="CE19" s="414"/>
      <c r="CF19" s="414"/>
      <c r="CG19" s="414"/>
      <c r="CH19" s="414"/>
      <c r="CI19" s="414"/>
      <c r="CJ19" s="414"/>
      <c r="CK19" s="414"/>
      <c r="CL19" s="414"/>
      <c r="CM19" s="414"/>
      <c r="CN19" s="414"/>
      <c r="CO19" s="414"/>
      <c r="CP19" s="414"/>
      <c r="CQ19" s="414"/>
      <c r="CR19" s="414"/>
      <c r="CS19" s="414"/>
      <c r="CT19" s="414"/>
      <c r="CU19" s="414"/>
      <c r="CV19" s="414"/>
      <c r="CW19" s="414"/>
      <c r="CX19" s="414"/>
    </row>
    <row r="20" spans="1:102" s="183" customFormat="1">
      <c r="A20" s="900"/>
      <c r="D20" s="333"/>
      <c r="O20" s="1444" t="s">
        <v>430</v>
      </c>
      <c r="P20" s="144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4"/>
      <c r="AT20" s="414"/>
      <c r="AU20" s="414"/>
      <c r="AV20" s="414"/>
      <c r="AW20" s="414"/>
      <c r="AX20" s="414"/>
      <c r="AY20" s="414"/>
      <c r="AZ20" s="414"/>
      <c r="BA20" s="414"/>
      <c r="BB20" s="414"/>
      <c r="BC20" s="414"/>
      <c r="BD20" s="414"/>
      <c r="BE20" s="414"/>
      <c r="BF20" s="414"/>
      <c r="BG20" s="414"/>
      <c r="BH20" s="414"/>
      <c r="BI20" s="414"/>
      <c r="BJ20" s="414"/>
      <c r="BK20" s="414"/>
      <c r="BL20" s="414"/>
      <c r="BM20" s="414"/>
      <c r="BN20" s="414"/>
      <c r="BO20" s="414"/>
      <c r="BP20" s="414"/>
      <c r="BQ20" s="414"/>
      <c r="BR20" s="414"/>
      <c r="BS20" s="414"/>
      <c r="BT20" s="414"/>
      <c r="BU20" s="414"/>
      <c r="BV20" s="414"/>
      <c r="BW20" s="414"/>
      <c r="BX20" s="414"/>
      <c r="BY20" s="414"/>
      <c r="BZ20" s="414"/>
      <c r="CA20" s="414"/>
      <c r="CB20" s="414"/>
      <c r="CC20" s="414"/>
      <c r="CD20" s="414"/>
      <c r="CE20" s="414"/>
      <c r="CF20" s="414"/>
      <c r="CG20" s="414"/>
      <c r="CH20" s="414"/>
      <c r="CI20" s="414"/>
      <c r="CJ20" s="414"/>
      <c r="CK20" s="414"/>
      <c r="CL20" s="414"/>
      <c r="CM20" s="414"/>
      <c r="CN20" s="414"/>
      <c r="CO20" s="414"/>
      <c r="CP20" s="414"/>
      <c r="CQ20" s="414"/>
      <c r="CR20" s="414"/>
      <c r="CS20" s="414"/>
      <c r="CT20" s="414"/>
      <c r="CU20" s="414"/>
      <c r="CV20" s="414"/>
      <c r="CW20" s="414"/>
      <c r="CX20" s="414"/>
    </row>
    <row r="21" spans="1:102" s="183" customFormat="1" ht="12">
      <c r="A21" s="901" t="s">
        <v>414</v>
      </c>
      <c r="B21" s="705"/>
      <c r="C21" s="705"/>
      <c r="D21" s="850" t="e">
        <f>O19</f>
        <v>#DIV/0!</v>
      </c>
      <c r="O21" s="1444"/>
      <c r="P21" s="144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4"/>
      <c r="AT21" s="414"/>
      <c r="AU21" s="414"/>
      <c r="AV21" s="414"/>
      <c r="AW21" s="414"/>
      <c r="AX21" s="414"/>
      <c r="AY21" s="414"/>
      <c r="AZ21" s="414"/>
      <c r="BA21" s="414"/>
      <c r="BB21" s="414"/>
      <c r="BC21" s="414"/>
      <c r="BD21" s="414"/>
      <c r="BE21" s="414"/>
      <c r="BF21" s="414"/>
      <c r="BG21" s="414"/>
      <c r="BH21" s="414"/>
      <c r="BI21" s="414"/>
      <c r="BJ21" s="414"/>
      <c r="BK21" s="414"/>
      <c r="BL21" s="414"/>
      <c r="BM21" s="414"/>
      <c r="BN21" s="414"/>
      <c r="BO21" s="414"/>
      <c r="BP21" s="414"/>
      <c r="BQ21" s="414"/>
      <c r="BR21" s="414"/>
      <c r="BS21" s="414"/>
      <c r="BT21" s="414"/>
      <c r="BU21" s="414"/>
      <c r="BV21" s="414"/>
      <c r="BW21" s="414"/>
      <c r="BX21" s="414"/>
      <c r="BY21" s="414"/>
      <c r="BZ21" s="414"/>
      <c r="CA21" s="414"/>
      <c r="CB21" s="414"/>
      <c r="CC21" s="414"/>
      <c r="CD21" s="414"/>
      <c r="CE21" s="414"/>
      <c r="CF21" s="414"/>
      <c r="CG21" s="414"/>
      <c r="CH21" s="414"/>
      <c r="CI21" s="414"/>
      <c r="CJ21" s="414"/>
      <c r="CK21" s="414"/>
      <c r="CL21" s="414"/>
      <c r="CM21" s="414"/>
      <c r="CN21" s="414"/>
      <c r="CO21" s="414"/>
      <c r="CP21" s="414"/>
      <c r="CQ21" s="414"/>
      <c r="CR21" s="414"/>
      <c r="CS21" s="414"/>
      <c r="CT21" s="414"/>
      <c r="CU21" s="414"/>
      <c r="CV21" s="414"/>
      <c r="CW21" s="414"/>
      <c r="CX21" s="414"/>
    </row>
    <row r="22" spans="1:102" s="183" customFormat="1">
      <c r="A22" s="901" t="s">
        <v>427</v>
      </c>
      <c r="B22" s="705"/>
      <c r="C22" s="705"/>
      <c r="D22" s="896">
        <f>'4)Summary Sources &amp; Uses'!E23</f>
        <v>0</v>
      </c>
      <c r="E22" s="897" t="s">
        <v>429</v>
      </c>
      <c r="O22" s="1444"/>
      <c r="P22" s="1444"/>
      <c r="R22" s="414"/>
      <c r="S22" s="414"/>
      <c r="T22" s="414"/>
      <c r="U22" s="414"/>
      <c r="V22" s="414"/>
      <c r="W22" s="414"/>
      <c r="X22" s="414"/>
      <c r="Y22" s="414"/>
      <c r="Z22" s="414"/>
      <c r="AA22" s="414"/>
      <c r="AB22" s="414"/>
      <c r="AC22" s="414"/>
      <c r="AD22" s="414"/>
      <c r="AE22" s="414"/>
      <c r="AF22" s="414"/>
      <c r="AG22" s="414"/>
      <c r="AH22" s="414"/>
      <c r="AI22" s="414"/>
      <c r="AJ22" s="414"/>
      <c r="AK22" s="414"/>
      <c r="AL22" s="414"/>
      <c r="AM22" s="414"/>
      <c r="AN22" s="414"/>
      <c r="AO22" s="414"/>
      <c r="AP22" s="414"/>
      <c r="AQ22" s="414"/>
      <c r="AR22" s="414"/>
      <c r="AS22" s="414"/>
      <c r="AT22" s="414"/>
      <c r="AU22" s="414"/>
      <c r="AV22" s="414"/>
      <c r="AW22" s="414"/>
      <c r="AX22" s="414"/>
      <c r="AY22" s="414"/>
      <c r="AZ22" s="414"/>
      <c r="BA22" s="414"/>
      <c r="BB22" s="414"/>
      <c r="BC22" s="414"/>
      <c r="BD22" s="414"/>
      <c r="BE22" s="414"/>
      <c r="BF22" s="414"/>
      <c r="BG22" s="414"/>
      <c r="BH22" s="414"/>
      <c r="BI22" s="414"/>
      <c r="BJ22" s="414"/>
      <c r="BK22" s="414"/>
      <c r="BL22" s="414"/>
      <c r="BM22" s="414"/>
      <c r="BN22" s="414"/>
      <c r="BO22" s="414"/>
      <c r="BP22" s="414"/>
      <c r="BQ22" s="414"/>
      <c r="BR22" s="414"/>
      <c r="BS22" s="414"/>
      <c r="BT22" s="414"/>
      <c r="BU22" s="414"/>
      <c r="BV22" s="414"/>
      <c r="BW22" s="414"/>
      <c r="BX22" s="414"/>
      <c r="BY22" s="414"/>
      <c r="BZ22" s="414"/>
      <c r="CA22" s="414"/>
      <c r="CB22" s="414"/>
      <c r="CC22" s="414"/>
      <c r="CD22" s="414"/>
      <c r="CE22" s="414"/>
      <c r="CF22" s="414"/>
      <c r="CG22" s="414"/>
      <c r="CH22" s="414"/>
      <c r="CI22" s="414"/>
      <c r="CJ22" s="414"/>
      <c r="CK22" s="414"/>
      <c r="CL22" s="414"/>
      <c r="CM22" s="414"/>
      <c r="CN22" s="414"/>
      <c r="CO22" s="414"/>
      <c r="CP22" s="414"/>
      <c r="CQ22" s="414"/>
      <c r="CR22" s="414"/>
      <c r="CS22" s="414"/>
      <c r="CT22" s="414"/>
      <c r="CU22" s="414"/>
      <c r="CV22" s="414"/>
      <c r="CW22" s="414"/>
      <c r="CX22" s="414"/>
    </row>
    <row r="23" spans="1:102" s="183" customFormat="1">
      <c r="A23" s="902" t="s">
        <v>189</v>
      </c>
      <c r="B23" s="705"/>
      <c r="C23" s="705"/>
      <c r="D23" s="896">
        <f>'4)Summary Sources &amp; Uses'!E36</f>
        <v>0</v>
      </c>
      <c r="E23" s="897" t="s">
        <v>429</v>
      </c>
      <c r="O23" s="1444"/>
      <c r="P23" s="1444"/>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414"/>
      <c r="AU23" s="414"/>
      <c r="AV23" s="414"/>
      <c r="AW23" s="414"/>
      <c r="AX23" s="414"/>
      <c r="AY23" s="414"/>
      <c r="AZ23" s="414"/>
      <c r="BA23" s="414"/>
      <c r="BB23" s="414"/>
      <c r="BC23" s="414"/>
      <c r="BD23" s="414"/>
      <c r="BE23" s="414"/>
      <c r="BF23" s="414"/>
      <c r="BG23" s="414"/>
      <c r="BH23" s="414"/>
      <c r="BI23" s="414"/>
      <c r="BJ23" s="414"/>
      <c r="BK23" s="414"/>
      <c r="BL23" s="414"/>
      <c r="BM23" s="414"/>
      <c r="BN23" s="414"/>
      <c r="BO23" s="414"/>
      <c r="BP23" s="414"/>
      <c r="BQ23" s="414"/>
      <c r="BR23" s="414"/>
      <c r="BS23" s="414"/>
      <c r="BT23" s="414"/>
      <c r="BU23" s="414"/>
      <c r="BV23" s="414"/>
      <c r="BW23" s="414"/>
      <c r="BX23" s="414"/>
      <c r="BY23" s="414"/>
      <c r="BZ23" s="414"/>
      <c r="CA23" s="414"/>
      <c r="CB23" s="414"/>
      <c r="CC23" s="414"/>
      <c r="CD23" s="414"/>
      <c r="CE23" s="414"/>
      <c r="CF23" s="414"/>
      <c r="CG23" s="414"/>
      <c r="CH23" s="414"/>
      <c r="CI23" s="414"/>
      <c r="CJ23" s="414"/>
      <c r="CK23" s="414"/>
      <c r="CL23" s="414"/>
      <c r="CM23" s="414"/>
      <c r="CN23" s="414"/>
      <c r="CO23" s="414"/>
      <c r="CP23" s="414"/>
      <c r="CQ23" s="414"/>
      <c r="CR23" s="414"/>
      <c r="CS23" s="414"/>
      <c r="CT23" s="414"/>
      <c r="CU23" s="414"/>
      <c r="CV23" s="414"/>
      <c r="CW23" s="414"/>
      <c r="CX23" s="414"/>
    </row>
    <row r="24" spans="1:102" s="907" customFormat="1" ht="12">
      <c r="A24" s="904" t="s">
        <v>431</v>
      </c>
      <c r="D24" s="905" t="e">
        <f>D21-D22-D23</f>
        <v>#DIV/0!</v>
      </c>
      <c r="E24" s="906" t="s">
        <v>428</v>
      </c>
      <c r="O24" s="1444"/>
      <c r="P24" s="1444"/>
      <c r="R24" s="613"/>
      <c r="S24" s="613"/>
      <c r="T24" s="613"/>
      <c r="U24" s="613"/>
      <c r="V24" s="613"/>
      <c r="W24" s="613"/>
      <c r="X24" s="613"/>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3"/>
      <c r="BO24" s="613"/>
      <c r="BP24" s="613"/>
      <c r="BQ24" s="613"/>
      <c r="BR24" s="613"/>
      <c r="BS24" s="613"/>
      <c r="BT24" s="613"/>
      <c r="BU24" s="613"/>
      <c r="BV24" s="613"/>
      <c r="BW24" s="613"/>
      <c r="BX24" s="613"/>
      <c r="BY24" s="613"/>
      <c r="BZ24" s="613"/>
      <c r="CA24" s="613"/>
      <c r="CB24" s="613"/>
      <c r="CC24" s="613"/>
      <c r="CD24" s="613"/>
      <c r="CE24" s="613"/>
      <c r="CF24" s="613"/>
      <c r="CG24" s="613"/>
      <c r="CH24" s="613"/>
      <c r="CI24" s="613"/>
      <c r="CJ24" s="613"/>
      <c r="CK24" s="613"/>
      <c r="CL24" s="613"/>
      <c r="CM24" s="613"/>
      <c r="CN24" s="613"/>
      <c r="CO24" s="613"/>
      <c r="CP24" s="613"/>
      <c r="CQ24" s="613"/>
      <c r="CR24" s="613"/>
      <c r="CS24" s="613"/>
      <c r="CT24" s="613"/>
      <c r="CU24" s="613"/>
      <c r="CV24" s="613"/>
      <c r="CW24" s="613"/>
      <c r="CX24" s="613"/>
    </row>
    <row r="25" spans="1:102" s="183" customFormat="1" hidden="1">
      <c r="A25" s="900"/>
      <c r="D25" s="903"/>
      <c r="E25" s="897"/>
      <c r="O25" s="1444"/>
      <c r="P25" s="144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4"/>
      <c r="AT25" s="414"/>
      <c r="AU25" s="414"/>
      <c r="AV25" s="414"/>
      <c r="AW25" s="414"/>
      <c r="AX25" s="414"/>
      <c r="AY25" s="414"/>
      <c r="AZ25" s="414"/>
      <c r="BA25" s="414"/>
      <c r="BB25" s="414"/>
      <c r="BC25" s="414"/>
      <c r="BD25" s="414"/>
      <c r="BE25" s="414"/>
      <c r="BF25" s="414"/>
      <c r="BG25" s="414"/>
      <c r="BH25" s="414"/>
      <c r="BI25" s="414"/>
      <c r="BJ25" s="414"/>
      <c r="BK25" s="414"/>
      <c r="BL25" s="414"/>
      <c r="BM25" s="414"/>
      <c r="BN25" s="414"/>
      <c r="BO25" s="414"/>
      <c r="BP25" s="414"/>
      <c r="BQ25" s="414"/>
      <c r="BR25" s="414"/>
      <c r="BS25" s="414"/>
      <c r="BT25" s="414"/>
      <c r="BU25" s="414"/>
      <c r="BV25" s="414"/>
      <c r="BW25" s="414"/>
      <c r="BX25" s="414"/>
      <c r="BY25" s="414"/>
      <c r="BZ25" s="414"/>
      <c r="CA25" s="414"/>
      <c r="CB25" s="414"/>
      <c r="CC25" s="414"/>
      <c r="CD25" s="414"/>
      <c r="CE25" s="414"/>
      <c r="CF25" s="414"/>
      <c r="CG25" s="414"/>
      <c r="CH25" s="414"/>
      <c r="CI25" s="414"/>
      <c r="CJ25" s="414"/>
      <c r="CK25" s="414"/>
      <c r="CL25" s="414"/>
      <c r="CM25" s="414"/>
      <c r="CN25" s="414"/>
      <c r="CO25" s="414"/>
      <c r="CP25" s="414"/>
      <c r="CQ25" s="414"/>
      <c r="CR25" s="414"/>
      <c r="CS25" s="414"/>
      <c r="CT25" s="414"/>
      <c r="CU25" s="414"/>
      <c r="CV25" s="414"/>
      <c r="CW25" s="414"/>
      <c r="CX25" s="414"/>
    </row>
    <row r="26" spans="1:102" s="183" customFormat="1">
      <c r="O26" s="1444"/>
      <c r="P26" s="144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414"/>
      <c r="AU26" s="414"/>
      <c r="AV26" s="414"/>
      <c r="AW26" s="414"/>
      <c r="AX26" s="414"/>
      <c r="AY26" s="414"/>
      <c r="AZ26" s="414"/>
      <c r="BA26" s="414"/>
      <c r="BB26" s="414"/>
      <c r="BC26" s="414"/>
      <c r="BD26" s="414"/>
      <c r="BE26" s="414"/>
      <c r="BF26" s="414"/>
      <c r="BG26" s="414"/>
      <c r="BH26" s="414"/>
      <c r="BI26" s="414"/>
      <c r="BJ26" s="414"/>
      <c r="BK26" s="414"/>
      <c r="BL26" s="414"/>
      <c r="BM26" s="414"/>
      <c r="BN26" s="414"/>
      <c r="BO26" s="414"/>
      <c r="BP26" s="414"/>
      <c r="BQ26" s="414"/>
      <c r="BR26" s="414"/>
      <c r="BS26" s="414"/>
      <c r="BT26" s="414"/>
      <c r="BU26" s="414"/>
      <c r="BV26" s="414"/>
      <c r="BW26" s="414"/>
      <c r="BX26" s="414"/>
      <c r="BY26" s="414"/>
      <c r="BZ26" s="414"/>
      <c r="CA26" s="414"/>
      <c r="CB26" s="414"/>
      <c r="CC26" s="414"/>
      <c r="CD26" s="414"/>
      <c r="CE26" s="414"/>
      <c r="CF26" s="414"/>
      <c r="CG26" s="414"/>
      <c r="CH26" s="414"/>
      <c r="CI26" s="414"/>
      <c r="CJ26" s="414"/>
      <c r="CK26" s="414"/>
      <c r="CL26" s="414"/>
      <c r="CM26" s="414"/>
      <c r="CN26" s="414"/>
      <c r="CO26" s="414"/>
      <c r="CP26" s="414"/>
      <c r="CQ26" s="414"/>
      <c r="CR26" s="414"/>
      <c r="CS26" s="414"/>
      <c r="CT26" s="414"/>
      <c r="CU26" s="414"/>
      <c r="CV26" s="414"/>
      <c r="CW26" s="414"/>
      <c r="CX26" s="414"/>
    </row>
    <row r="27" spans="1:102" customFormat="1" ht="24.75" customHeight="1">
      <c r="A27" s="1040" t="s">
        <v>474</v>
      </c>
      <c r="B27" s="556"/>
      <c r="D27" s="1442" t="s">
        <v>344</v>
      </c>
      <c r="E27" s="1442"/>
      <c r="F27" s="1442"/>
      <c r="G27" s="1442"/>
      <c r="H27" s="1442"/>
      <c r="I27" s="1442"/>
      <c r="J27" s="1442"/>
      <c r="K27" s="1442"/>
      <c r="L27" s="1442"/>
      <c r="M27" s="1442"/>
      <c r="N27" s="556"/>
      <c r="O27" s="1444"/>
      <c r="P27" s="1444"/>
      <c r="Q27" s="556"/>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414"/>
      <c r="AU27" s="414"/>
      <c r="AV27" s="414"/>
      <c r="AW27" s="414"/>
      <c r="AX27" s="414"/>
      <c r="AY27" s="414"/>
      <c r="AZ27" s="414"/>
      <c r="BA27" s="414"/>
      <c r="BB27" s="414"/>
      <c r="BC27" s="414"/>
      <c r="BD27" s="414"/>
      <c r="BE27" s="414"/>
      <c r="BF27" s="414"/>
      <c r="BG27" s="414"/>
      <c r="BH27" s="414"/>
      <c r="BI27" s="414"/>
      <c r="BJ27" s="414"/>
      <c r="BK27" s="414"/>
      <c r="BL27" s="414"/>
      <c r="BM27" s="414"/>
      <c r="BN27" s="414"/>
      <c r="BO27" s="414"/>
      <c r="BP27" s="414"/>
      <c r="BQ27" s="414"/>
      <c r="BR27" s="414"/>
      <c r="BS27" s="414"/>
      <c r="BT27" s="414"/>
      <c r="BU27" s="414"/>
      <c r="BV27" s="414"/>
      <c r="BW27" s="414"/>
      <c r="BX27" s="414"/>
      <c r="BY27" s="414"/>
      <c r="BZ27" s="414"/>
      <c r="CA27" s="414"/>
      <c r="CB27" s="414"/>
      <c r="CC27" s="414"/>
      <c r="CD27" s="414"/>
      <c r="CE27" s="414"/>
      <c r="CF27" s="414"/>
      <c r="CG27" s="414"/>
      <c r="CH27" s="414"/>
      <c r="CI27" s="414"/>
      <c r="CJ27" s="414"/>
      <c r="CK27" s="414"/>
      <c r="CL27" s="414"/>
      <c r="CM27" s="414"/>
      <c r="CN27" s="414"/>
      <c r="CO27" s="414"/>
      <c r="CP27" s="414"/>
      <c r="CQ27" s="414"/>
      <c r="CR27" s="414"/>
      <c r="CS27" s="414"/>
      <c r="CT27" s="414"/>
      <c r="CU27" s="414"/>
      <c r="CV27" s="414"/>
      <c r="CW27" s="414"/>
      <c r="CX27" s="414"/>
    </row>
    <row r="28" spans="1:102" s="1" customFormat="1" ht="13.2">
      <c r="A28" s="483" t="s">
        <v>338</v>
      </c>
      <c r="B28" s="333">
        <f>units</f>
        <v>0</v>
      </c>
      <c r="C28" s="557"/>
      <c r="D28" s="614" t="s">
        <v>92</v>
      </c>
      <c r="E28" s="614" t="s">
        <v>92</v>
      </c>
      <c r="F28" s="614" t="s">
        <v>92</v>
      </c>
      <c r="G28" s="614" t="s">
        <v>92</v>
      </c>
      <c r="H28" s="614" t="s">
        <v>92</v>
      </c>
      <c r="I28" s="614" t="s">
        <v>92</v>
      </c>
      <c r="J28" s="614" t="s">
        <v>92</v>
      </c>
      <c r="K28" s="614" t="s">
        <v>92</v>
      </c>
      <c r="L28" s="614" t="s">
        <v>92</v>
      </c>
      <c r="M28" s="614" t="s">
        <v>92</v>
      </c>
      <c r="N28" s="183"/>
      <c r="O28" s="1444"/>
      <c r="P28" s="1444"/>
      <c r="Q28" s="183"/>
      <c r="R28" s="414"/>
      <c r="S28" s="414"/>
      <c r="T28" s="414"/>
      <c r="U28" s="414"/>
      <c r="V28" s="414"/>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414"/>
      <c r="AU28" s="414"/>
      <c r="AV28" s="414"/>
      <c r="AW28" s="414"/>
      <c r="AX28" s="414"/>
      <c r="AY28" s="414"/>
      <c r="AZ28" s="414"/>
      <c r="BA28" s="414"/>
      <c r="BB28" s="414"/>
      <c r="BC28" s="414"/>
      <c r="BD28" s="414"/>
      <c r="BE28" s="414"/>
      <c r="BF28" s="414"/>
      <c r="BG28" s="414"/>
      <c r="BH28" s="414"/>
      <c r="BI28" s="414"/>
      <c r="BJ28" s="414"/>
      <c r="BK28" s="414"/>
      <c r="BL28" s="414"/>
      <c r="BM28" s="414"/>
      <c r="BN28" s="414"/>
      <c r="BO28" s="414"/>
      <c r="BP28" s="414"/>
      <c r="BQ28" s="414"/>
      <c r="BR28" s="414"/>
      <c r="BS28" s="414"/>
      <c r="BT28" s="414"/>
      <c r="BU28" s="414"/>
      <c r="BV28" s="414"/>
      <c r="BW28" s="414"/>
      <c r="BX28" s="414"/>
      <c r="BY28" s="414"/>
      <c r="BZ28" s="414"/>
      <c r="CA28" s="414"/>
      <c r="CB28" s="414"/>
      <c r="CC28" s="414"/>
      <c r="CD28" s="414"/>
      <c r="CE28" s="414"/>
      <c r="CF28" s="414"/>
      <c r="CG28" s="414"/>
      <c r="CH28" s="414"/>
      <c r="CI28" s="414"/>
      <c r="CJ28" s="414"/>
      <c r="CK28" s="414"/>
      <c r="CL28" s="414"/>
      <c r="CM28" s="414"/>
      <c r="CN28" s="414"/>
      <c r="CO28" s="414"/>
      <c r="CP28" s="414"/>
      <c r="CQ28" s="414"/>
      <c r="CR28" s="414"/>
      <c r="CS28" s="414"/>
      <c r="CT28" s="414"/>
      <c r="CU28" s="414"/>
      <c r="CV28" s="414"/>
      <c r="CW28" s="414"/>
      <c r="CX28" s="414"/>
    </row>
    <row r="29" spans="1:102" s="1" customFormat="1" ht="12">
      <c r="A29" s="557"/>
      <c r="B29" s="1441" t="s">
        <v>324</v>
      </c>
      <c r="C29" s="1441"/>
      <c r="D29" s="614">
        <v>1</v>
      </c>
      <c r="E29" s="614">
        <f t="shared" ref="E29:M29" si="10">D29+1</f>
        <v>2</v>
      </c>
      <c r="F29" s="614">
        <f>E29+1</f>
        <v>3</v>
      </c>
      <c r="G29" s="614">
        <f t="shared" si="10"/>
        <v>4</v>
      </c>
      <c r="H29" s="614">
        <f t="shared" si="10"/>
        <v>5</v>
      </c>
      <c r="I29" s="614">
        <f t="shared" si="10"/>
        <v>6</v>
      </c>
      <c r="J29" s="614">
        <f t="shared" si="10"/>
        <v>7</v>
      </c>
      <c r="K29" s="614">
        <f t="shared" si="10"/>
        <v>8</v>
      </c>
      <c r="L29" s="614">
        <f t="shared" si="10"/>
        <v>9</v>
      </c>
      <c r="M29" s="614">
        <f t="shared" si="10"/>
        <v>10</v>
      </c>
      <c r="N29" s="183"/>
      <c r="O29" s="1444"/>
      <c r="P29" s="1444"/>
      <c r="Q29" s="183"/>
      <c r="R29" s="608"/>
      <c r="S29" s="608"/>
      <c r="T29" s="608"/>
      <c r="U29" s="608"/>
      <c r="V29" s="608"/>
      <c r="W29" s="608"/>
      <c r="X29" s="608"/>
      <c r="Y29" s="608"/>
      <c r="Z29" s="608"/>
      <c r="AA29" s="608"/>
      <c r="AB29" s="608"/>
      <c r="AC29" s="608"/>
      <c r="AD29" s="608"/>
      <c r="AE29" s="608"/>
      <c r="AF29" s="608"/>
      <c r="AG29" s="608"/>
      <c r="AH29" s="608"/>
      <c r="AI29" s="608"/>
      <c r="AJ29" s="608"/>
      <c r="AK29" s="608"/>
      <c r="AL29" s="608"/>
      <c r="AM29" s="608"/>
      <c r="AN29" s="608"/>
      <c r="AO29" s="608"/>
      <c r="AP29" s="608"/>
      <c r="AQ29" s="608"/>
      <c r="AR29" s="608"/>
      <c r="AS29" s="608"/>
      <c r="AT29" s="608"/>
      <c r="AU29" s="608"/>
      <c r="AV29" s="608"/>
      <c r="AW29" s="608"/>
      <c r="AX29" s="608"/>
      <c r="AY29" s="608"/>
      <c r="AZ29" s="608"/>
      <c r="BA29" s="608"/>
      <c r="BB29" s="608"/>
      <c r="BC29" s="608"/>
      <c r="BD29" s="608"/>
      <c r="BE29" s="608"/>
      <c r="BF29" s="608"/>
      <c r="BG29" s="608"/>
      <c r="BH29" s="608"/>
      <c r="BI29" s="608"/>
      <c r="BJ29" s="608"/>
      <c r="BK29" s="608"/>
      <c r="BL29" s="608"/>
      <c r="BM29" s="608"/>
      <c r="BN29" s="608"/>
      <c r="BO29" s="608"/>
      <c r="BP29" s="608"/>
      <c r="BQ29" s="608"/>
      <c r="BR29" s="608"/>
      <c r="BS29" s="608"/>
      <c r="BT29" s="608"/>
      <c r="BU29" s="608"/>
      <c r="BV29" s="608"/>
      <c r="BW29" s="608"/>
      <c r="BX29" s="608"/>
      <c r="BY29" s="608"/>
      <c r="BZ29" s="608"/>
      <c r="CA29" s="608"/>
      <c r="CB29" s="608"/>
      <c r="CC29" s="608"/>
      <c r="CD29" s="608"/>
      <c r="CE29" s="608"/>
      <c r="CF29" s="608"/>
      <c r="CG29" s="608"/>
      <c r="CH29" s="608"/>
      <c r="CI29" s="608"/>
      <c r="CJ29" s="608"/>
      <c r="CK29" s="608"/>
      <c r="CL29" s="608"/>
      <c r="CM29" s="608"/>
      <c r="CN29" s="608"/>
      <c r="CO29" s="608"/>
      <c r="CP29" s="608"/>
      <c r="CQ29" s="608"/>
      <c r="CR29" s="608"/>
      <c r="CS29" s="608"/>
      <c r="CT29" s="608"/>
      <c r="CU29" s="608"/>
      <c r="CV29" s="608"/>
      <c r="CW29" s="608"/>
      <c r="CX29" s="608"/>
    </row>
    <row r="30" spans="1:102" s="1" customFormat="1" ht="13.2">
      <c r="A30" s="566" t="s">
        <v>325</v>
      </c>
      <c r="B30" s="578" t="s">
        <v>326</v>
      </c>
      <c r="C30" s="578" t="s">
        <v>327</v>
      </c>
      <c r="D30" s="595"/>
      <c r="E30" s="595"/>
      <c r="F30" s="595"/>
      <c r="G30" s="595"/>
      <c r="H30" s="595"/>
      <c r="I30" s="595"/>
      <c r="J30" s="595"/>
      <c r="K30" s="595"/>
      <c r="L30" s="595"/>
      <c r="M30" s="595"/>
      <c r="N30" s="183"/>
      <c r="O30" s="183"/>
      <c r="P30" s="183"/>
      <c r="Q30" s="183"/>
      <c r="R30" s="414"/>
      <c r="S30" s="414"/>
      <c r="T30" s="414"/>
      <c r="U30" s="414"/>
      <c r="V30" s="414"/>
      <c r="W30" s="414"/>
      <c r="X30" s="414"/>
      <c r="Y30" s="414"/>
      <c r="Z30" s="414"/>
      <c r="AA30" s="414"/>
      <c r="AB30" s="414"/>
      <c r="AC30" s="414"/>
      <c r="AD30" s="414"/>
      <c r="AE30" s="414"/>
      <c r="AF30" s="414"/>
      <c r="AG30" s="414"/>
      <c r="AH30" s="414"/>
      <c r="AI30" s="414"/>
      <c r="AJ30" s="414"/>
      <c r="AK30" s="414"/>
      <c r="AL30" s="414"/>
      <c r="AM30" s="414"/>
      <c r="AN30" s="414"/>
      <c r="AO30" s="414"/>
      <c r="AP30" s="414"/>
      <c r="AQ30" s="414"/>
      <c r="AR30" s="414"/>
      <c r="AS30" s="414"/>
      <c r="AT30" s="414"/>
      <c r="AU30" s="414"/>
      <c r="AV30" s="414"/>
      <c r="AW30" s="414"/>
      <c r="AX30" s="414"/>
      <c r="AY30" s="414"/>
      <c r="AZ30" s="414"/>
      <c r="BA30" s="414"/>
      <c r="BB30" s="414"/>
      <c r="BC30" s="414"/>
      <c r="BD30" s="414"/>
      <c r="BE30" s="414"/>
      <c r="BF30" s="414"/>
      <c r="BG30" s="414"/>
      <c r="BH30" s="414"/>
      <c r="BI30" s="414"/>
      <c r="BJ30" s="414"/>
      <c r="BK30" s="414"/>
      <c r="BL30" s="414"/>
      <c r="BM30" s="414"/>
      <c r="BN30" s="414"/>
      <c r="BO30" s="414"/>
      <c r="BP30" s="414"/>
      <c r="BQ30" s="414"/>
      <c r="BR30" s="414"/>
      <c r="BS30" s="414"/>
      <c r="BT30" s="414"/>
      <c r="BU30" s="414"/>
      <c r="BV30" s="414"/>
      <c r="BW30" s="414"/>
      <c r="BX30" s="414"/>
      <c r="BY30" s="414"/>
      <c r="BZ30" s="414"/>
      <c r="CA30" s="414"/>
      <c r="CB30" s="414"/>
      <c r="CC30" s="414"/>
      <c r="CD30" s="414"/>
      <c r="CE30" s="414"/>
      <c r="CF30" s="414"/>
      <c r="CG30" s="414"/>
      <c r="CH30" s="414"/>
      <c r="CI30" s="414"/>
      <c r="CJ30" s="414"/>
      <c r="CK30" s="414"/>
      <c r="CL30" s="414"/>
      <c r="CM30" s="414"/>
      <c r="CN30" s="414"/>
      <c r="CO30" s="414"/>
      <c r="CP30" s="414"/>
      <c r="CQ30" s="414"/>
      <c r="CR30" s="414"/>
      <c r="CS30" s="414"/>
      <c r="CT30" s="414"/>
      <c r="CU30" s="414"/>
      <c r="CV30" s="414"/>
      <c r="CW30" s="414"/>
      <c r="CX30" s="414"/>
    </row>
    <row r="31" spans="1:102" s="559" customFormat="1" ht="12">
      <c r="A31" s="572" t="s">
        <v>328</v>
      </c>
      <c r="B31" s="1039"/>
      <c r="C31" s="1039"/>
      <c r="D31" s="563">
        <f>O10</f>
        <v>0</v>
      </c>
      <c r="E31" s="563">
        <f>D31*(1+$B$31)</f>
        <v>0</v>
      </c>
      <c r="F31" s="563">
        <f>E31*(1+$B$31)</f>
        <v>0</v>
      </c>
      <c r="G31" s="563">
        <f t="shared" ref="G31:M31" si="11">F31*(1+$C$31)</f>
        <v>0</v>
      </c>
      <c r="H31" s="563">
        <f t="shared" si="11"/>
        <v>0</v>
      </c>
      <c r="I31" s="563">
        <f t="shared" si="11"/>
        <v>0</v>
      </c>
      <c r="J31" s="563">
        <f t="shared" si="11"/>
        <v>0</v>
      </c>
      <c r="K31" s="563">
        <f t="shared" si="11"/>
        <v>0</v>
      </c>
      <c r="L31" s="563">
        <f t="shared" si="11"/>
        <v>0</v>
      </c>
      <c r="M31" s="563">
        <f t="shared" si="11"/>
        <v>0</v>
      </c>
      <c r="N31" s="333"/>
      <c r="O31" s="333"/>
      <c r="P31" s="333"/>
      <c r="Q31" s="333"/>
      <c r="R31" s="609"/>
      <c r="S31" s="609"/>
      <c r="T31" s="609"/>
      <c r="U31" s="609"/>
      <c r="V31" s="609"/>
      <c r="W31" s="609"/>
      <c r="X31" s="609"/>
      <c r="Y31" s="609"/>
      <c r="Z31" s="609"/>
      <c r="AA31" s="609"/>
      <c r="AB31" s="609"/>
      <c r="AC31" s="609"/>
      <c r="AD31" s="609"/>
      <c r="AE31" s="609"/>
      <c r="AF31" s="609"/>
      <c r="AG31" s="609"/>
      <c r="AH31" s="609"/>
      <c r="AI31" s="609"/>
      <c r="AJ31" s="609"/>
      <c r="AK31" s="609"/>
      <c r="AL31" s="609"/>
      <c r="AM31" s="609"/>
      <c r="AN31" s="609"/>
      <c r="AO31" s="609"/>
      <c r="AP31" s="609"/>
      <c r="AQ31" s="609"/>
      <c r="AR31" s="609"/>
      <c r="AS31" s="609"/>
      <c r="AT31" s="609"/>
      <c r="AU31" s="609"/>
      <c r="AV31" s="609"/>
      <c r="AW31" s="609"/>
      <c r="AX31" s="609"/>
      <c r="AY31" s="609"/>
      <c r="AZ31" s="609"/>
      <c r="BA31" s="609"/>
      <c r="BB31" s="609"/>
      <c r="BC31" s="609"/>
      <c r="BD31" s="609"/>
      <c r="BE31" s="609"/>
      <c r="BF31" s="609"/>
      <c r="BG31" s="609"/>
      <c r="BH31" s="609"/>
      <c r="BI31" s="609"/>
      <c r="BJ31" s="609"/>
      <c r="BK31" s="609"/>
      <c r="BL31" s="609"/>
      <c r="BM31" s="609"/>
      <c r="BN31" s="609"/>
      <c r="BO31" s="609"/>
      <c r="BP31" s="609"/>
      <c r="BQ31" s="609"/>
      <c r="BR31" s="609"/>
      <c r="BS31" s="609"/>
      <c r="BT31" s="609"/>
      <c r="BU31" s="609"/>
      <c r="BV31" s="609"/>
      <c r="BW31" s="609"/>
      <c r="BX31" s="609"/>
      <c r="BY31" s="609"/>
      <c r="BZ31" s="609"/>
      <c r="CA31" s="609"/>
      <c r="CB31" s="609"/>
      <c r="CC31" s="609"/>
      <c r="CD31" s="609"/>
      <c r="CE31" s="609"/>
      <c r="CF31" s="609"/>
      <c r="CG31" s="609"/>
      <c r="CH31" s="609"/>
      <c r="CI31" s="609"/>
      <c r="CJ31" s="609"/>
      <c r="CK31" s="609"/>
      <c r="CL31" s="609"/>
      <c r="CM31" s="609"/>
      <c r="CN31" s="609"/>
      <c r="CO31" s="609"/>
      <c r="CP31" s="609"/>
      <c r="CQ31" s="609"/>
      <c r="CR31" s="609"/>
      <c r="CS31" s="609"/>
      <c r="CT31" s="609"/>
      <c r="CU31" s="609"/>
      <c r="CV31" s="609"/>
      <c r="CW31" s="609"/>
      <c r="CX31" s="609"/>
    </row>
    <row r="32" spans="1:102" s="1" customFormat="1" ht="12">
      <c r="A32" s="572" t="s">
        <v>329</v>
      </c>
      <c r="B32" s="1039"/>
      <c r="C32" s="1039"/>
      <c r="D32" s="563">
        <f>D31*$B$32</f>
        <v>0</v>
      </c>
      <c r="E32" s="563">
        <f>E31*$B$32</f>
        <v>0</v>
      </c>
      <c r="F32" s="563">
        <f>F31*$B$32</f>
        <v>0</v>
      </c>
      <c r="G32" s="563">
        <f t="shared" ref="G32:M32" si="12">G31*$C$32</f>
        <v>0</v>
      </c>
      <c r="H32" s="563">
        <f t="shared" si="12"/>
        <v>0</v>
      </c>
      <c r="I32" s="563">
        <f t="shared" si="12"/>
        <v>0</v>
      </c>
      <c r="J32" s="563">
        <f t="shared" si="12"/>
        <v>0</v>
      </c>
      <c r="K32" s="563">
        <f t="shared" si="12"/>
        <v>0</v>
      </c>
      <c r="L32" s="563">
        <f t="shared" si="12"/>
        <v>0</v>
      </c>
      <c r="M32" s="563">
        <f t="shared" si="12"/>
        <v>0</v>
      </c>
      <c r="N32" s="183"/>
      <c r="O32" s="183"/>
      <c r="P32" s="183"/>
      <c r="Q32" s="183"/>
      <c r="R32" s="609"/>
      <c r="S32" s="609"/>
      <c r="T32" s="609"/>
      <c r="U32" s="609"/>
      <c r="V32" s="609"/>
      <c r="W32" s="609"/>
      <c r="X32" s="609"/>
      <c r="Y32" s="609"/>
      <c r="Z32" s="609"/>
      <c r="AA32" s="609"/>
      <c r="AB32" s="609"/>
      <c r="AC32" s="609"/>
      <c r="AD32" s="609"/>
      <c r="AE32" s="609"/>
      <c r="AF32" s="609"/>
      <c r="AG32" s="609"/>
      <c r="AH32" s="609"/>
      <c r="AI32" s="609"/>
      <c r="AJ32" s="609"/>
      <c r="AK32" s="609"/>
      <c r="AL32" s="609"/>
      <c r="AM32" s="609"/>
      <c r="AN32" s="609"/>
      <c r="AO32" s="609"/>
      <c r="AP32" s="609"/>
      <c r="AQ32" s="609"/>
      <c r="AR32" s="609"/>
      <c r="AS32" s="609"/>
      <c r="AT32" s="609"/>
      <c r="AU32" s="609"/>
      <c r="AV32" s="609"/>
      <c r="AW32" s="609"/>
      <c r="AX32" s="609"/>
      <c r="AY32" s="609"/>
      <c r="AZ32" s="609"/>
      <c r="BA32" s="609"/>
      <c r="BB32" s="609"/>
      <c r="BC32" s="609"/>
      <c r="BD32" s="609"/>
      <c r="BE32" s="609"/>
      <c r="BF32" s="609"/>
      <c r="BG32" s="609"/>
      <c r="BH32" s="609"/>
      <c r="BI32" s="609"/>
      <c r="BJ32" s="609"/>
      <c r="BK32" s="609"/>
      <c r="BL32" s="609"/>
      <c r="BM32" s="609"/>
      <c r="BN32" s="609"/>
      <c r="BO32" s="609"/>
      <c r="BP32" s="609"/>
      <c r="BQ32" s="609"/>
      <c r="BR32" s="609"/>
      <c r="BS32" s="609"/>
      <c r="BT32" s="609"/>
      <c r="BU32" s="609"/>
      <c r="BV32" s="609"/>
      <c r="BW32" s="609"/>
      <c r="BX32" s="609"/>
      <c r="BY32" s="609"/>
      <c r="BZ32" s="609"/>
      <c r="CA32" s="609"/>
      <c r="CB32" s="609"/>
      <c r="CC32" s="609"/>
      <c r="CD32" s="609"/>
      <c r="CE32" s="609"/>
      <c r="CF32" s="609"/>
      <c r="CG32" s="609"/>
      <c r="CH32" s="609"/>
      <c r="CI32" s="609"/>
      <c r="CJ32" s="609"/>
      <c r="CK32" s="609"/>
      <c r="CL32" s="609"/>
      <c r="CM32" s="609"/>
      <c r="CN32" s="609"/>
      <c r="CO32" s="609"/>
      <c r="CP32" s="609"/>
      <c r="CQ32" s="609"/>
      <c r="CR32" s="609"/>
      <c r="CS32" s="609"/>
      <c r="CT32" s="609"/>
      <c r="CU32" s="609"/>
      <c r="CV32" s="609"/>
      <c r="CW32" s="609"/>
      <c r="CX32" s="609"/>
    </row>
    <row r="33" spans="1:102" s="1" customFormat="1" ht="12">
      <c r="A33" s="586" t="s">
        <v>337</v>
      </c>
      <c r="B33" s="587"/>
      <c r="C33" s="588"/>
      <c r="D33" s="589">
        <f>D31-D32</f>
        <v>0</v>
      </c>
      <c r="E33" s="589">
        <f t="shared" ref="E33:M33" si="13">E31-E32</f>
        <v>0</v>
      </c>
      <c r="F33" s="589">
        <f t="shared" si="13"/>
        <v>0</v>
      </c>
      <c r="G33" s="589">
        <f t="shared" si="13"/>
        <v>0</v>
      </c>
      <c r="H33" s="589">
        <f t="shared" si="13"/>
        <v>0</v>
      </c>
      <c r="I33" s="589">
        <f t="shared" si="13"/>
        <v>0</v>
      </c>
      <c r="J33" s="589">
        <f t="shared" si="13"/>
        <v>0</v>
      </c>
      <c r="K33" s="589">
        <f t="shared" si="13"/>
        <v>0</v>
      </c>
      <c r="L33" s="589">
        <f t="shared" si="13"/>
        <v>0</v>
      </c>
      <c r="M33" s="589">
        <f t="shared" si="13"/>
        <v>0</v>
      </c>
      <c r="N33" s="183"/>
      <c r="O33" s="183"/>
      <c r="P33" s="183"/>
      <c r="Q33" s="183"/>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4"/>
      <c r="AZ33" s="414"/>
      <c r="BA33" s="414"/>
      <c r="BB33" s="414"/>
      <c r="BC33" s="414"/>
      <c r="BD33" s="414"/>
      <c r="BE33" s="414"/>
      <c r="BF33" s="414"/>
      <c r="BG33" s="414"/>
      <c r="BH33" s="414"/>
      <c r="BI33" s="414"/>
      <c r="BJ33" s="414"/>
      <c r="BK33" s="414"/>
      <c r="BL33" s="414"/>
      <c r="BM33" s="414"/>
      <c r="BN33" s="414"/>
      <c r="BO33" s="414"/>
      <c r="BP33" s="414"/>
      <c r="BQ33" s="414"/>
      <c r="BR33" s="414"/>
      <c r="BS33" s="414"/>
      <c r="BT33" s="414"/>
      <c r="BU33" s="414"/>
      <c r="BV33" s="414"/>
      <c r="BW33" s="414"/>
      <c r="BX33" s="414"/>
      <c r="BY33" s="414"/>
      <c r="BZ33" s="414"/>
      <c r="CA33" s="414"/>
      <c r="CB33" s="414"/>
      <c r="CC33" s="414"/>
      <c r="CD33" s="414"/>
      <c r="CE33" s="414"/>
      <c r="CF33" s="414"/>
      <c r="CG33" s="414"/>
      <c r="CH33" s="414"/>
      <c r="CI33" s="414"/>
      <c r="CJ33" s="414"/>
      <c r="CK33" s="414"/>
      <c r="CL33" s="414"/>
      <c r="CM33" s="414"/>
      <c r="CN33" s="414"/>
      <c r="CO33" s="414"/>
      <c r="CP33" s="414"/>
      <c r="CQ33" s="414"/>
      <c r="CR33" s="414"/>
      <c r="CS33" s="414"/>
      <c r="CT33" s="414"/>
      <c r="CU33" s="414"/>
      <c r="CV33" s="414"/>
      <c r="CW33" s="414"/>
      <c r="CX33" s="414"/>
    </row>
    <row r="34" spans="1:102" s="585" customFormat="1" ht="12">
      <c r="A34" s="582" t="s">
        <v>2</v>
      </c>
      <c r="B34" s="583"/>
      <c r="C34" s="582"/>
      <c r="D34" s="584" t="e">
        <f t="shared" ref="D34:M34" si="14">D33/units</f>
        <v>#DIV/0!</v>
      </c>
      <c r="E34" s="584" t="e">
        <f t="shared" si="14"/>
        <v>#DIV/0!</v>
      </c>
      <c r="F34" s="584" t="e">
        <f t="shared" si="14"/>
        <v>#DIV/0!</v>
      </c>
      <c r="G34" s="584" t="e">
        <f t="shared" si="14"/>
        <v>#DIV/0!</v>
      </c>
      <c r="H34" s="584" t="e">
        <f t="shared" si="14"/>
        <v>#DIV/0!</v>
      </c>
      <c r="I34" s="584" t="e">
        <f t="shared" si="14"/>
        <v>#DIV/0!</v>
      </c>
      <c r="J34" s="584" t="e">
        <f t="shared" si="14"/>
        <v>#DIV/0!</v>
      </c>
      <c r="K34" s="584" t="e">
        <f t="shared" si="14"/>
        <v>#DIV/0!</v>
      </c>
      <c r="L34" s="584" t="e">
        <f t="shared" si="14"/>
        <v>#DIV/0!</v>
      </c>
      <c r="M34" s="584" t="e">
        <f t="shared" si="14"/>
        <v>#DIV/0!</v>
      </c>
      <c r="N34" s="600"/>
      <c r="O34" s="600"/>
      <c r="P34" s="600"/>
      <c r="Q34" s="600"/>
      <c r="R34" s="413"/>
      <c r="S34" s="413"/>
      <c r="T34" s="413"/>
      <c r="U34" s="413"/>
      <c r="V34" s="413"/>
      <c r="W34" s="413"/>
      <c r="X34" s="413"/>
      <c r="Y34" s="413"/>
      <c r="Z34" s="413"/>
      <c r="AA34" s="413"/>
      <c r="AB34" s="413"/>
      <c r="AC34" s="413"/>
      <c r="AD34" s="413"/>
      <c r="AE34" s="413"/>
      <c r="AF34" s="413"/>
      <c r="AG34" s="413"/>
      <c r="AH34" s="413"/>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3"/>
      <c r="BE34" s="413"/>
      <c r="BF34" s="413"/>
      <c r="BG34" s="413"/>
      <c r="BH34" s="413"/>
      <c r="BI34" s="413"/>
      <c r="BJ34" s="413"/>
      <c r="BK34" s="413"/>
      <c r="BL34" s="413"/>
      <c r="BM34" s="413"/>
      <c r="BN34" s="413"/>
      <c r="BO34" s="413"/>
      <c r="BP34" s="413"/>
      <c r="BQ34" s="413"/>
      <c r="BR34" s="413"/>
      <c r="BS34" s="413"/>
      <c r="BT34" s="413"/>
      <c r="BU34" s="413"/>
      <c r="BV34" s="413"/>
      <c r="BW34" s="413"/>
      <c r="BX34" s="413"/>
      <c r="BY34" s="413"/>
      <c r="BZ34" s="413"/>
      <c r="CA34" s="413"/>
      <c r="CB34" s="413"/>
      <c r="CC34" s="413"/>
      <c r="CD34" s="413"/>
      <c r="CE34" s="413"/>
      <c r="CF34" s="413"/>
      <c r="CG34" s="413"/>
      <c r="CH34" s="413"/>
      <c r="CI34" s="413"/>
      <c r="CJ34" s="413"/>
      <c r="CK34" s="413"/>
      <c r="CL34" s="413"/>
      <c r="CM34" s="413"/>
      <c r="CN34" s="413"/>
      <c r="CO34" s="413"/>
      <c r="CP34" s="413"/>
      <c r="CQ34" s="413"/>
      <c r="CR34" s="413"/>
      <c r="CS34" s="413"/>
      <c r="CT34" s="413"/>
      <c r="CU34" s="413"/>
      <c r="CV34" s="413"/>
      <c r="CW34" s="413"/>
      <c r="CX34" s="413"/>
    </row>
    <row r="35" spans="1:102" s="1" customFormat="1" ht="1.5" customHeight="1">
      <c r="A35" s="573"/>
      <c r="B35" s="573"/>
      <c r="C35" s="579"/>
      <c r="D35" s="563"/>
      <c r="E35" s="563"/>
      <c r="F35" s="563"/>
      <c r="G35" s="563"/>
      <c r="H35" s="563"/>
      <c r="I35" s="563"/>
      <c r="J35" s="563"/>
      <c r="K35" s="563"/>
      <c r="L35" s="563"/>
      <c r="M35" s="563"/>
      <c r="N35" s="183"/>
      <c r="O35" s="183"/>
      <c r="P35" s="183"/>
      <c r="Q35" s="183"/>
      <c r="R35" s="530"/>
      <c r="S35" s="530"/>
      <c r="T35" s="530"/>
      <c r="U35" s="530"/>
      <c r="V35" s="530"/>
      <c r="W35" s="530"/>
      <c r="X35" s="530"/>
      <c r="Y35" s="530"/>
      <c r="Z35" s="530"/>
      <c r="AA35" s="530"/>
      <c r="AB35" s="530"/>
      <c r="AC35" s="530"/>
      <c r="AD35" s="530"/>
      <c r="AE35" s="530"/>
      <c r="AF35" s="530"/>
      <c r="AG35" s="530"/>
      <c r="AH35" s="530"/>
      <c r="AI35" s="530"/>
      <c r="AJ35" s="530"/>
      <c r="AK35" s="530"/>
      <c r="AL35" s="530"/>
      <c r="AM35" s="530"/>
      <c r="AN35" s="530"/>
      <c r="AO35" s="530"/>
      <c r="AP35" s="530"/>
      <c r="AQ35" s="530"/>
      <c r="AR35" s="530"/>
      <c r="AS35" s="530"/>
      <c r="AT35" s="530"/>
      <c r="AU35" s="530"/>
      <c r="AV35" s="530"/>
      <c r="AW35" s="530"/>
      <c r="AX35" s="530"/>
      <c r="AY35" s="530"/>
      <c r="AZ35" s="530"/>
      <c r="BA35" s="530"/>
      <c r="BB35" s="530"/>
      <c r="BC35" s="530"/>
      <c r="BD35" s="530"/>
      <c r="BE35" s="530"/>
      <c r="BF35" s="530"/>
      <c r="BG35" s="530"/>
      <c r="BH35" s="530"/>
      <c r="BI35" s="530"/>
      <c r="BJ35" s="530"/>
      <c r="BK35" s="530"/>
      <c r="BL35" s="530"/>
      <c r="BM35" s="530"/>
      <c r="BN35" s="530"/>
      <c r="BO35" s="530"/>
      <c r="BP35" s="530"/>
      <c r="BQ35" s="530"/>
      <c r="BR35" s="530"/>
      <c r="BS35" s="530"/>
      <c r="BT35" s="530"/>
      <c r="BU35" s="530"/>
      <c r="BV35" s="530"/>
      <c r="BW35" s="530"/>
      <c r="BX35" s="530"/>
      <c r="BY35" s="530"/>
      <c r="BZ35" s="530"/>
      <c r="CA35" s="530"/>
      <c r="CB35" s="530"/>
      <c r="CC35" s="530"/>
      <c r="CD35" s="530"/>
      <c r="CE35" s="530"/>
      <c r="CF35" s="530"/>
      <c r="CG35" s="530"/>
      <c r="CH35" s="530"/>
      <c r="CI35" s="530"/>
      <c r="CJ35" s="530"/>
      <c r="CK35" s="530"/>
      <c r="CL35" s="530"/>
      <c r="CM35" s="530"/>
      <c r="CN35" s="530"/>
      <c r="CO35" s="530"/>
      <c r="CP35" s="530"/>
      <c r="CQ35" s="530"/>
      <c r="CR35" s="530"/>
      <c r="CS35" s="530"/>
      <c r="CT35" s="530"/>
      <c r="CU35" s="530"/>
      <c r="CV35" s="530"/>
      <c r="CW35" s="530"/>
      <c r="CX35" s="530"/>
    </row>
    <row r="36" spans="1:102" s="1" customFormat="1" ht="13.2">
      <c r="A36" s="566" t="s">
        <v>335</v>
      </c>
      <c r="B36" s="578" t="s">
        <v>2</v>
      </c>
      <c r="C36" s="568" t="s">
        <v>324</v>
      </c>
      <c r="D36" s="563"/>
      <c r="E36" s="563"/>
      <c r="F36" s="563"/>
      <c r="G36" s="563"/>
      <c r="H36" s="563"/>
      <c r="I36" s="563"/>
      <c r="J36" s="563"/>
      <c r="K36" s="563"/>
      <c r="L36" s="563"/>
      <c r="M36" s="563"/>
      <c r="N36" s="183"/>
      <c r="O36" s="183"/>
      <c r="P36" s="183"/>
      <c r="Q36" s="183"/>
      <c r="R36" s="414"/>
      <c r="S36" s="414"/>
      <c r="T36" s="414"/>
      <c r="U36" s="414"/>
      <c r="V36" s="414"/>
      <c r="W36" s="414"/>
      <c r="X36" s="414"/>
      <c r="Y36" s="414"/>
      <c r="Z36" s="414"/>
      <c r="AA36" s="414"/>
      <c r="AB36" s="414"/>
      <c r="AC36" s="414"/>
      <c r="AD36" s="414"/>
      <c r="AE36" s="414"/>
      <c r="AF36" s="414"/>
      <c r="AG36" s="414"/>
      <c r="AH36" s="414"/>
      <c r="AI36" s="414"/>
      <c r="AJ36" s="414"/>
      <c r="AK36" s="414"/>
      <c r="AL36" s="414"/>
      <c r="AM36" s="414"/>
      <c r="AN36" s="414"/>
      <c r="AO36" s="414"/>
      <c r="AP36" s="414"/>
      <c r="AQ36" s="414"/>
      <c r="AR36" s="414"/>
      <c r="AS36" s="414"/>
      <c r="AT36" s="414"/>
      <c r="AU36" s="414"/>
      <c r="AV36" s="414"/>
      <c r="AW36" s="414"/>
      <c r="AX36" s="414"/>
      <c r="AY36" s="414"/>
      <c r="AZ36" s="414"/>
      <c r="BA36" s="414"/>
      <c r="BB36" s="414"/>
      <c r="BC36" s="414"/>
      <c r="BD36" s="414"/>
      <c r="BE36" s="414"/>
      <c r="BF36" s="414"/>
      <c r="BG36" s="414"/>
      <c r="BH36" s="414"/>
      <c r="BI36" s="414"/>
      <c r="BJ36" s="414"/>
      <c r="BK36" s="414"/>
      <c r="BL36" s="414"/>
      <c r="BM36" s="414"/>
      <c r="BN36" s="414"/>
      <c r="BO36" s="414"/>
      <c r="BP36" s="414"/>
      <c r="BQ36" s="414"/>
      <c r="BR36" s="414"/>
      <c r="BS36" s="414"/>
      <c r="BT36" s="414"/>
      <c r="BU36" s="414"/>
      <c r="BV36" s="414"/>
      <c r="BW36" s="414"/>
      <c r="BX36" s="414"/>
      <c r="BY36" s="414"/>
      <c r="BZ36" s="414"/>
      <c r="CA36" s="414"/>
      <c r="CB36" s="414"/>
      <c r="CC36" s="414"/>
      <c r="CD36" s="414"/>
      <c r="CE36" s="414"/>
      <c r="CF36" s="414"/>
      <c r="CG36" s="414"/>
      <c r="CH36" s="414"/>
      <c r="CI36" s="414"/>
      <c r="CJ36" s="414"/>
      <c r="CK36" s="414"/>
      <c r="CL36" s="414"/>
      <c r="CM36" s="414"/>
      <c r="CN36" s="414"/>
      <c r="CO36" s="414"/>
      <c r="CP36" s="414"/>
      <c r="CQ36" s="414"/>
      <c r="CR36" s="414"/>
      <c r="CS36" s="414"/>
      <c r="CT36" s="414"/>
      <c r="CU36" s="414"/>
      <c r="CV36" s="414"/>
      <c r="CW36" s="414"/>
      <c r="CX36" s="414"/>
    </row>
    <row r="37" spans="1:102" s="1" customFormat="1" ht="13.2">
      <c r="A37" s="572" t="s">
        <v>336</v>
      </c>
      <c r="B37" s="549">
        <f>C12</f>
        <v>0</v>
      </c>
      <c r="C37" s="1039"/>
      <c r="D37" s="563">
        <f>O12</f>
        <v>0</v>
      </c>
      <c r="E37" s="563">
        <f t="shared" ref="E37:M37" si="15">D37*(1+$C$37)</f>
        <v>0</v>
      </c>
      <c r="F37" s="563">
        <f t="shared" si="15"/>
        <v>0</v>
      </c>
      <c r="G37" s="563">
        <f t="shared" si="15"/>
        <v>0</v>
      </c>
      <c r="H37" s="563">
        <f t="shared" si="15"/>
        <v>0</v>
      </c>
      <c r="I37" s="563">
        <f t="shared" si="15"/>
        <v>0</v>
      </c>
      <c r="J37" s="563">
        <f t="shared" si="15"/>
        <v>0</v>
      </c>
      <c r="K37" s="563">
        <f t="shared" si="15"/>
        <v>0</v>
      </c>
      <c r="L37" s="563">
        <f t="shared" si="15"/>
        <v>0</v>
      </c>
      <c r="M37" s="563">
        <f t="shared" si="15"/>
        <v>0</v>
      </c>
      <c r="N37" s="183"/>
      <c r="O37" s="183"/>
      <c r="P37" s="183"/>
      <c r="Q37" s="183"/>
      <c r="R37" s="530"/>
      <c r="S37" s="530"/>
      <c r="T37" s="530"/>
      <c r="U37" s="530"/>
      <c r="V37" s="530"/>
      <c r="W37" s="530"/>
      <c r="X37" s="530"/>
      <c r="Y37" s="530"/>
      <c r="Z37" s="530"/>
      <c r="AA37" s="530"/>
      <c r="AB37" s="530"/>
      <c r="AC37" s="530"/>
      <c r="AD37" s="530"/>
      <c r="AE37" s="530"/>
      <c r="AF37" s="530"/>
      <c r="AG37" s="530"/>
      <c r="AH37" s="530"/>
      <c r="AI37" s="530"/>
      <c r="AJ37" s="530"/>
      <c r="AK37" s="530"/>
      <c r="AL37" s="530"/>
      <c r="AM37" s="530"/>
      <c r="AN37" s="530"/>
      <c r="AO37" s="530"/>
      <c r="AP37" s="530"/>
      <c r="AQ37" s="530"/>
      <c r="AR37" s="530"/>
      <c r="AS37" s="530"/>
      <c r="AT37" s="530"/>
      <c r="AU37" s="530"/>
      <c r="AV37" s="530"/>
      <c r="AW37" s="530"/>
      <c r="AX37" s="530"/>
      <c r="AY37" s="530"/>
      <c r="AZ37" s="530"/>
      <c r="BA37" s="530"/>
      <c r="BB37" s="530"/>
      <c r="BC37" s="530"/>
      <c r="BD37" s="530"/>
      <c r="BE37" s="530"/>
      <c r="BF37" s="530"/>
      <c r="BG37" s="530"/>
      <c r="BH37" s="530"/>
      <c r="BI37" s="530"/>
      <c r="BJ37" s="530"/>
      <c r="BK37" s="530"/>
      <c r="BL37" s="530"/>
      <c r="BM37" s="530"/>
      <c r="BN37" s="530"/>
      <c r="BO37" s="530"/>
      <c r="BP37" s="530"/>
      <c r="BQ37" s="530"/>
      <c r="BR37" s="530"/>
      <c r="BS37" s="530"/>
      <c r="BT37" s="530"/>
      <c r="BU37" s="530"/>
      <c r="BV37" s="530"/>
      <c r="BW37" s="530"/>
      <c r="BX37" s="530"/>
      <c r="BY37" s="530"/>
      <c r="BZ37" s="530"/>
      <c r="CA37" s="530"/>
      <c r="CB37" s="530"/>
      <c r="CC37" s="530"/>
      <c r="CD37" s="530"/>
      <c r="CE37" s="530"/>
      <c r="CF37" s="530"/>
      <c r="CG37" s="530"/>
      <c r="CH37" s="530"/>
      <c r="CI37" s="530"/>
      <c r="CJ37" s="530"/>
      <c r="CK37" s="530"/>
      <c r="CL37" s="530"/>
      <c r="CM37" s="530"/>
      <c r="CN37" s="530"/>
      <c r="CO37" s="530"/>
      <c r="CP37" s="530"/>
      <c r="CQ37" s="530"/>
      <c r="CR37" s="530"/>
      <c r="CS37" s="530"/>
      <c r="CT37" s="530"/>
      <c r="CU37" s="530"/>
      <c r="CV37" s="530"/>
      <c r="CW37" s="530"/>
      <c r="CX37" s="530"/>
    </row>
    <row r="38" spans="1:102" s="1" customFormat="1">
      <c r="A38" s="572" t="s">
        <v>331</v>
      </c>
      <c r="B38" s="549">
        <f>C13</f>
        <v>0</v>
      </c>
      <c r="C38" s="581"/>
      <c r="D38" s="563">
        <f>O13</f>
        <v>0</v>
      </c>
      <c r="E38" s="563">
        <f t="shared" ref="E38:M38" si="16">D38*(1+$C$37)</f>
        <v>0</v>
      </c>
      <c r="F38" s="563">
        <f t="shared" si="16"/>
        <v>0</v>
      </c>
      <c r="G38" s="563">
        <f t="shared" si="16"/>
        <v>0</v>
      </c>
      <c r="H38" s="563">
        <f t="shared" si="16"/>
        <v>0</v>
      </c>
      <c r="I38" s="563">
        <f t="shared" si="16"/>
        <v>0</v>
      </c>
      <c r="J38" s="563">
        <f t="shared" si="16"/>
        <v>0</v>
      </c>
      <c r="K38" s="563">
        <f t="shared" si="16"/>
        <v>0</v>
      </c>
      <c r="L38" s="563">
        <f t="shared" si="16"/>
        <v>0</v>
      </c>
      <c r="M38" s="563">
        <f t="shared" si="16"/>
        <v>0</v>
      </c>
      <c r="N38" s="183"/>
      <c r="O38" s="183"/>
      <c r="P38" s="183"/>
      <c r="Q38" s="183"/>
      <c r="R38" s="414"/>
      <c r="S38" s="414"/>
      <c r="T38" s="414"/>
      <c r="U38" s="414"/>
      <c r="V38" s="414"/>
      <c r="W38" s="414"/>
      <c r="X38" s="414"/>
      <c r="Y38" s="414"/>
      <c r="Z38" s="414"/>
      <c r="AA38" s="414"/>
      <c r="AB38" s="414"/>
      <c r="AC38" s="414"/>
      <c r="AD38" s="414"/>
      <c r="AE38" s="414"/>
      <c r="AF38" s="414"/>
      <c r="AG38" s="414"/>
      <c r="AH38" s="414"/>
      <c r="AI38" s="414"/>
      <c r="AJ38" s="414"/>
      <c r="AK38" s="414"/>
      <c r="AL38" s="414"/>
      <c r="AM38" s="414"/>
      <c r="AN38" s="414"/>
      <c r="AO38" s="414"/>
      <c r="AP38" s="414"/>
      <c r="AQ38" s="414"/>
      <c r="AR38" s="414"/>
      <c r="AS38" s="414"/>
      <c r="AT38" s="414"/>
      <c r="AU38" s="414"/>
      <c r="AV38" s="414"/>
      <c r="AW38" s="414"/>
      <c r="AX38" s="414"/>
      <c r="AY38" s="414"/>
      <c r="AZ38" s="414"/>
      <c r="BA38" s="414"/>
      <c r="BB38" s="414"/>
      <c r="BC38" s="414"/>
      <c r="BD38" s="414"/>
      <c r="BE38" s="414"/>
      <c r="BF38" s="414"/>
      <c r="BG38" s="414"/>
      <c r="BH38" s="414"/>
      <c r="BI38" s="414"/>
      <c r="BJ38" s="414"/>
      <c r="BK38" s="414"/>
      <c r="BL38" s="414"/>
      <c r="BM38" s="414"/>
      <c r="BN38" s="414"/>
      <c r="BO38" s="414"/>
      <c r="BP38" s="414"/>
      <c r="BQ38" s="414"/>
      <c r="BR38" s="414"/>
      <c r="BS38" s="414"/>
      <c r="BT38" s="414"/>
      <c r="BU38" s="414"/>
      <c r="BV38" s="414"/>
      <c r="BW38" s="414"/>
      <c r="BX38" s="414"/>
      <c r="BY38" s="414"/>
      <c r="BZ38" s="414"/>
      <c r="CA38" s="414"/>
      <c r="CB38" s="414"/>
      <c r="CC38" s="414"/>
      <c r="CD38" s="414"/>
      <c r="CE38" s="414"/>
      <c r="CF38" s="414"/>
      <c r="CG38" s="414"/>
      <c r="CH38" s="414"/>
      <c r="CI38" s="414"/>
      <c r="CJ38" s="414"/>
      <c r="CK38" s="414"/>
      <c r="CL38" s="414"/>
      <c r="CM38" s="414"/>
      <c r="CN38" s="414"/>
      <c r="CO38" s="414"/>
      <c r="CP38" s="414"/>
      <c r="CQ38" s="414"/>
      <c r="CR38" s="414"/>
      <c r="CS38" s="414"/>
      <c r="CT38" s="414"/>
      <c r="CU38" s="414"/>
      <c r="CV38" s="414"/>
      <c r="CW38" s="414"/>
      <c r="CX38" s="414"/>
    </row>
    <row r="39" spans="1:102" s="1" customFormat="1" ht="13.8">
      <c r="A39" s="591" t="s">
        <v>330</v>
      </c>
      <c r="B39" s="594"/>
      <c r="C39" s="588"/>
      <c r="D39" s="589">
        <f>D37+D38</f>
        <v>0</v>
      </c>
      <c r="E39" s="589">
        <f t="shared" ref="E39:M39" si="17">E37+E38</f>
        <v>0</v>
      </c>
      <c r="F39" s="589">
        <f t="shared" si="17"/>
        <v>0</v>
      </c>
      <c r="G39" s="589">
        <f t="shared" si="17"/>
        <v>0</v>
      </c>
      <c r="H39" s="589">
        <f t="shared" si="17"/>
        <v>0</v>
      </c>
      <c r="I39" s="589">
        <f t="shared" si="17"/>
        <v>0</v>
      </c>
      <c r="J39" s="589">
        <f t="shared" si="17"/>
        <v>0</v>
      </c>
      <c r="K39" s="589">
        <f t="shared" si="17"/>
        <v>0</v>
      </c>
      <c r="L39" s="589">
        <f t="shared" si="17"/>
        <v>0</v>
      </c>
      <c r="M39" s="589">
        <f t="shared" si="17"/>
        <v>0</v>
      </c>
      <c r="N39" s="183"/>
      <c r="O39" s="183"/>
      <c r="P39" s="183"/>
      <c r="Q39" s="183"/>
      <c r="R39" s="606"/>
      <c r="S39" s="606"/>
      <c r="T39" s="606"/>
      <c r="U39" s="606"/>
      <c r="V39" s="606"/>
      <c r="W39" s="606"/>
      <c r="X39" s="606"/>
      <c r="Y39" s="606"/>
      <c r="Z39" s="606"/>
      <c r="AA39" s="606"/>
      <c r="AB39" s="606"/>
      <c r="AC39" s="606"/>
      <c r="AD39" s="606"/>
      <c r="AE39" s="606"/>
      <c r="AF39" s="606"/>
      <c r="AG39" s="606"/>
      <c r="AH39" s="606"/>
      <c r="AI39" s="606"/>
      <c r="AJ39" s="606"/>
      <c r="AK39" s="606"/>
      <c r="AL39" s="606"/>
      <c r="AM39" s="606"/>
      <c r="AN39" s="606"/>
      <c r="AO39" s="606"/>
      <c r="AP39" s="606"/>
      <c r="AQ39" s="606"/>
      <c r="AR39" s="606"/>
      <c r="AS39" s="606"/>
      <c r="AT39" s="606"/>
      <c r="AU39" s="606"/>
      <c r="AV39" s="606"/>
      <c r="AW39" s="606"/>
      <c r="AX39" s="606"/>
      <c r="AY39" s="606"/>
      <c r="AZ39" s="606"/>
      <c r="BA39" s="606"/>
      <c r="BB39" s="606"/>
      <c r="BC39" s="606"/>
      <c r="BD39" s="606"/>
      <c r="BE39" s="606"/>
      <c r="BF39" s="606"/>
      <c r="BG39" s="606"/>
      <c r="BH39" s="606"/>
      <c r="BI39" s="606"/>
      <c r="BJ39" s="606"/>
      <c r="BK39" s="606"/>
      <c r="BL39" s="606"/>
      <c r="BM39" s="606"/>
      <c r="BN39" s="606"/>
      <c r="BO39" s="606"/>
      <c r="BP39" s="606"/>
      <c r="BQ39" s="606"/>
      <c r="BR39" s="606"/>
      <c r="BS39" s="606"/>
      <c r="BT39" s="606"/>
      <c r="BU39" s="606"/>
      <c r="BV39" s="606"/>
      <c r="BW39" s="606"/>
      <c r="BX39" s="606"/>
      <c r="BY39" s="606"/>
      <c r="BZ39" s="606"/>
      <c r="CA39" s="606"/>
      <c r="CB39" s="606"/>
      <c r="CC39" s="606"/>
      <c r="CD39" s="606"/>
      <c r="CE39" s="606"/>
      <c r="CF39" s="606"/>
      <c r="CG39" s="606"/>
      <c r="CH39" s="606"/>
      <c r="CI39" s="606"/>
      <c r="CJ39" s="606"/>
      <c r="CK39" s="606"/>
      <c r="CL39" s="606"/>
      <c r="CM39" s="606"/>
      <c r="CN39" s="606"/>
      <c r="CO39" s="606"/>
      <c r="CP39" s="606"/>
      <c r="CQ39" s="606"/>
      <c r="CR39" s="606"/>
      <c r="CS39" s="606"/>
      <c r="CT39" s="606"/>
      <c r="CU39" s="606"/>
      <c r="CV39" s="606"/>
      <c r="CW39" s="606"/>
      <c r="CX39" s="606"/>
    </row>
    <row r="40" spans="1:102" s="585" customFormat="1">
      <c r="A40" s="582" t="s">
        <v>2</v>
      </c>
      <c r="B40" s="583"/>
      <c r="C40" s="582"/>
      <c r="D40" s="584" t="e">
        <f t="shared" ref="D40:M40" si="18">D39/units</f>
        <v>#DIV/0!</v>
      </c>
      <c r="E40" s="584" t="e">
        <f t="shared" si="18"/>
        <v>#DIV/0!</v>
      </c>
      <c r="F40" s="584" t="e">
        <f t="shared" si="18"/>
        <v>#DIV/0!</v>
      </c>
      <c r="G40" s="584" t="e">
        <f t="shared" si="18"/>
        <v>#DIV/0!</v>
      </c>
      <c r="H40" s="584" t="e">
        <f t="shared" si="18"/>
        <v>#DIV/0!</v>
      </c>
      <c r="I40" s="584" t="e">
        <f t="shared" si="18"/>
        <v>#DIV/0!</v>
      </c>
      <c r="J40" s="584" t="e">
        <f t="shared" si="18"/>
        <v>#DIV/0!</v>
      </c>
      <c r="K40" s="584" t="e">
        <f t="shared" si="18"/>
        <v>#DIV/0!</v>
      </c>
      <c r="L40" s="584" t="e">
        <f t="shared" si="18"/>
        <v>#DIV/0!</v>
      </c>
      <c r="M40" s="584" t="e">
        <f t="shared" si="18"/>
        <v>#DIV/0!</v>
      </c>
      <c r="N40" s="600"/>
      <c r="O40" s="600"/>
      <c r="P40" s="600"/>
      <c r="Q40" s="600"/>
      <c r="R40" s="414"/>
      <c r="S40" s="414"/>
      <c r="T40" s="414"/>
      <c r="U40" s="414"/>
      <c r="V40" s="414"/>
      <c r="W40" s="414"/>
      <c r="X40" s="414"/>
      <c r="Y40" s="414"/>
      <c r="Z40" s="414"/>
      <c r="AA40" s="414"/>
      <c r="AB40" s="414"/>
      <c r="AC40" s="414"/>
      <c r="AD40" s="414"/>
      <c r="AE40" s="414"/>
      <c r="AF40" s="414"/>
      <c r="AG40" s="414"/>
      <c r="AH40" s="414"/>
      <c r="AI40" s="414"/>
      <c r="AJ40" s="414"/>
      <c r="AK40" s="414"/>
      <c r="AL40" s="414"/>
      <c r="AM40" s="414"/>
      <c r="AN40" s="414"/>
      <c r="AO40" s="414"/>
      <c r="AP40" s="414"/>
      <c r="AQ40" s="414"/>
      <c r="AR40" s="414"/>
      <c r="AS40" s="414"/>
      <c r="AT40" s="414"/>
      <c r="AU40" s="414"/>
      <c r="AV40" s="414"/>
      <c r="AW40" s="414"/>
      <c r="AX40" s="414"/>
      <c r="AY40" s="414"/>
      <c r="AZ40" s="414"/>
      <c r="BA40" s="414"/>
      <c r="BB40" s="414"/>
      <c r="BC40" s="414"/>
      <c r="BD40" s="414"/>
      <c r="BE40" s="414"/>
      <c r="BF40" s="414"/>
      <c r="BG40" s="414"/>
      <c r="BH40" s="414"/>
      <c r="BI40" s="414"/>
      <c r="BJ40" s="414"/>
      <c r="BK40" s="414"/>
      <c r="BL40" s="414"/>
      <c r="BM40" s="414"/>
      <c r="BN40" s="414"/>
      <c r="BO40" s="414"/>
      <c r="BP40" s="414"/>
      <c r="BQ40" s="414"/>
      <c r="BR40" s="414"/>
      <c r="BS40" s="414"/>
      <c r="BT40" s="414"/>
      <c r="BU40" s="414"/>
      <c r="BV40" s="414"/>
      <c r="BW40" s="414"/>
      <c r="BX40" s="414"/>
      <c r="BY40" s="414"/>
      <c r="BZ40" s="414"/>
      <c r="CA40" s="414"/>
      <c r="CB40" s="414"/>
      <c r="CC40" s="414"/>
      <c r="CD40" s="414"/>
      <c r="CE40" s="414"/>
      <c r="CF40" s="414"/>
      <c r="CG40" s="414"/>
      <c r="CH40" s="414"/>
      <c r="CI40" s="414"/>
      <c r="CJ40" s="414"/>
      <c r="CK40" s="414"/>
      <c r="CL40" s="414"/>
      <c r="CM40" s="414"/>
      <c r="CN40" s="414"/>
      <c r="CO40" s="414"/>
      <c r="CP40" s="414"/>
      <c r="CQ40" s="414"/>
      <c r="CR40" s="414"/>
      <c r="CS40" s="414"/>
      <c r="CT40" s="414"/>
      <c r="CU40" s="414"/>
      <c r="CV40" s="414"/>
      <c r="CW40" s="414"/>
      <c r="CX40" s="414"/>
    </row>
    <row r="41" spans="1:102" s="1" customFormat="1" ht="6.75" hidden="1" customHeight="1">
      <c r="A41" s="574"/>
      <c r="B41" s="1441"/>
      <c r="C41" s="1441"/>
      <c r="D41" s="563"/>
      <c r="E41" s="563"/>
      <c r="F41" s="563"/>
      <c r="G41" s="563"/>
      <c r="H41" s="563"/>
      <c r="I41" s="563"/>
      <c r="J41" s="563"/>
      <c r="K41" s="563"/>
      <c r="L41" s="563"/>
      <c r="M41" s="563"/>
      <c r="N41" s="183"/>
      <c r="O41" s="183"/>
      <c r="P41" s="183"/>
      <c r="Q41" s="183"/>
      <c r="R41" s="610"/>
      <c r="S41" s="610"/>
      <c r="T41" s="610"/>
      <c r="U41" s="610"/>
      <c r="V41" s="610"/>
      <c r="W41" s="610"/>
      <c r="X41" s="610"/>
      <c r="Y41" s="610"/>
      <c r="Z41" s="610"/>
      <c r="AA41" s="610"/>
      <c r="AB41" s="610"/>
      <c r="AC41" s="610"/>
      <c r="AD41" s="610"/>
      <c r="AE41" s="610"/>
      <c r="AF41" s="610"/>
      <c r="AG41" s="610"/>
      <c r="AH41" s="610"/>
      <c r="AI41" s="610"/>
      <c r="AJ41" s="610"/>
      <c r="AK41" s="610"/>
      <c r="AL41" s="610"/>
      <c r="AM41" s="610"/>
      <c r="AN41" s="610"/>
      <c r="AO41" s="610"/>
      <c r="AP41" s="610"/>
      <c r="AQ41" s="610"/>
      <c r="AR41" s="610"/>
      <c r="AS41" s="610"/>
      <c r="AT41" s="610"/>
      <c r="AU41" s="610"/>
      <c r="AV41" s="610"/>
      <c r="AW41" s="610"/>
      <c r="AX41" s="610"/>
      <c r="AY41" s="610"/>
      <c r="AZ41" s="610"/>
      <c r="BA41" s="610"/>
      <c r="BB41" s="610"/>
      <c r="BC41" s="610"/>
      <c r="BD41" s="610"/>
      <c r="BE41" s="610"/>
      <c r="BF41" s="610"/>
      <c r="BG41" s="610"/>
      <c r="BH41" s="610"/>
      <c r="BI41" s="610"/>
      <c r="BJ41" s="610"/>
      <c r="BK41" s="610"/>
      <c r="BL41" s="610"/>
      <c r="BM41" s="610"/>
      <c r="BN41" s="610"/>
      <c r="BO41" s="610"/>
      <c r="BP41" s="610"/>
      <c r="BQ41" s="610"/>
      <c r="BR41" s="610"/>
      <c r="BS41" s="610"/>
      <c r="BT41" s="610"/>
      <c r="BU41" s="610"/>
      <c r="BV41" s="610"/>
      <c r="BW41" s="610"/>
      <c r="BX41" s="610"/>
      <c r="BY41" s="610"/>
      <c r="BZ41" s="610"/>
      <c r="CA41" s="610"/>
      <c r="CB41" s="610"/>
      <c r="CC41" s="610"/>
      <c r="CD41" s="610"/>
      <c r="CE41" s="610"/>
      <c r="CF41" s="610"/>
      <c r="CG41" s="610"/>
      <c r="CH41" s="610"/>
      <c r="CI41" s="610"/>
      <c r="CJ41" s="610"/>
      <c r="CK41" s="610"/>
      <c r="CL41" s="610"/>
      <c r="CM41" s="610"/>
      <c r="CN41" s="610"/>
      <c r="CO41" s="610"/>
      <c r="CP41" s="610"/>
      <c r="CQ41" s="610"/>
      <c r="CR41" s="610"/>
      <c r="CS41" s="610"/>
      <c r="CT41" s="610"/>
      <c r="CU41" s="610"/>
      <c r="CV41" s="610"/>
      <c r="CW41" s="610"/>
      <c r="CX41" s="610"/>
    </row>
    <row r="42" spans="1:102" s="1" customFormat="1" ht="12">
      <c r="A42" s="586" t="s">
        <v>332</v>
      </c>
      <c r="B42" s="587"/>
      <c r="C42" s="588"/>
      <c r="D42" s="589">
        <f t="shared" ref="D42:M42" si="19">D33-D37-D38</f>
        <v>0</v>
      </c>
      <c r="E42" s="589">
        <f t="shared" si="19"/>
        <v>0</v>
      </c>
      <c r="F42" s="589">
        <f t="shared" si="19"/>
        <v>0</v>
      </c>
      <c r="G42" s="589">
        <f t="shared" si="19"/>
        <v>0</v>
      </c>
      <c r="H42" s="589">
        <f t="shared" si="19"/>
        <v>0</v>
      </c>
      <c r="I42" s="589">
        <f t="shared" si="19"/>
        <v>0</v>
      </c>
      <c r="J42" s="589">
        <f t="shared" si="19"/>
        <v>0</v>
      </c>
      <c r="K42" s="589">
        <f t="shared" si="19"/>
        <v>0</v>
      </c>
      <c r="L42" s="589">
        <f t="shared" si="19"/>
        <v>0</v>
      </c>
      <c r="M42" s="589">
        <f t="shared" si="19"/>
        <v>0</v>
      </c>
      <c r="N42" s="183"/>
      <c r="O42" s="183"/>
      <c r="P42" s="183"/>
      <c r="Q42" s="183"/>
      <c r="R42" s="414"/>
      <c r="S42" s="414"/>
      <c r="T42" s="414"/>
      <c r="U42" s="414"/>
      <c r="V42" s="414"/>
      <c r="W42" s="414"/>
      <c r="X42" s="414"/>
      <c r="Y42" s="414"/>
      <c r="Z42" s="414"/>
      <c r="AA42" s="414"/>
      <c r="AB42" s="414"/>
      <c r="AC42" s="414"/>
      <c r="AD42" s="414"/>
      <c r="AE42" s="414"/>
      <c r="AF42" s="414"/>
      <c r="AG42" s="414"/>
      <c r="AH42" s="414"/>
      <c r="AI42" s="414"/>
      <c r="AJ42" s="414"/>
      <c r="AK42" s="414"/>
      <c r="AL42" s="414"/>
      <c r="AM42" s="414"/>
      <c r="AN42" s="414"/>
      <c r="AO42" s="414"/>
      <c r="AP42" s="414"/>
      <c r="AQ42" s="414"/>
      <c r="AR42" s="414"/>
      <c r="AS42" s="414"/>
      <c r="AT42" s="414"/>
      <c r="AU42" s="414"/>
      <c r="AV42" s="414"/>
      <c r="AW42" s="414"/>
      <c r="AX42" s="414"/>
      <c r="AY42" s="414"/>
      <c r="AZ42" s="414"/>
      <c r="BA42" s="414"/>
      <c r="BB42" s="414"/>
      <c r="BC42" s="414"/>
      <c r="BD42" s="414"/>
      <c r="BE42" s="414"/>
      <c r="BF42" s="414"/>
      <c r="BG42" s="414"/>
      <c r="BH42" s="414"/>
      <c r="BI42" s="414"/>
      <c r="BJ42" s="414"/>
      <c r="BK42" s="414"/>
      <c r="BL42" s="414"/>
      <c r="BM42" s="414"/>
      <c r="BN42" s="414"/>
      <c r="BO42" s="414"/>
      <c r="BP42" s="414"/>
      <c r="BQ42" s="414"/>
      <c r="BR42" s="414"/>
      <c r="BS42" s="414"/>
      <c r="BT42" s="414"/>
      <c r="BU42" s="414"/>
      <c r="BV42" s="414"/>
      <c r="BW42" s="414"/>
      <c r="BX42" s="414"/>
      <c r="BY42" s="414"/>
      <c r="BZ42" s="414"/>
      <c r="CA42" s="414"/>
      <c r="CB42" s="414"/>
      <c r="CC42" s="414"/>
      <c r="CD42" s="414"/>
      <c r="CE42" s="414"/>
      <c r="CF42" s="414"/>
      <c r="CG42" s="414"/>
      <c r="CH42" s="414"/>
      <c r="CI42" s="414"/>
      <c r="CJ42" s="414"/>
      <c r="CK42" s="414"/>
      <c r="CL42" s="414"/>
      <c r="CM42" s="414"/>
      <c r="CN42" s="414"/>
      <c r="CO42" s="414"/>
      <c r="CP42" s="414"/>
      <c r="CQ42" s="414"/>
      <c r="CR42" s="414"/>
      <c r="CS42" s="414"/>
      <c r="CT42" s="414"/>
      <c r="CU42" s="414"/>
      <c r="CV42" s="414"/>
      <c r="CW42" s="414"/>
      <c r="CX42" s="414"/>
    </row>
    <row r="43" spans="1:102" s="585" customFormat="1">
      <c r="A43" s="582" t="s">
        <v>2</v>
      </c>
      <c r="B43" s="583"/>
      <c r="C43" s="582"/>
      <c r="D43" s="584" t="e">
        <f t="shared" ref="D43:M43" si="20">D42/units</f>
        <v>#DIV/0!</v>
      </c>
      <c r="E43" s="584" t="e">
        <f t="shared" si="20"/>
        <v>#DIV/0!</v>
      </c>
      <c r="F43" s="584" t="e">
        <f t="shared" si="20"/>
        <v>#DIV/0!</v>
      </c>
      <c r="G43" s="584" t="e">
        <f t="shared" si="20"/>
        <v>#DIV/0!</v>
      </c>
      <c r="H43" s="584" t="e">
        <f t="shared" si="20"/>
        <v>#DIV/0!</v>
      </c>
      <c r="I43" s="584" t="e">
        <f t="shared" si="20"/>
        <v>#DIV/0!</v>
      </c>
      <c r="J43" s="584" t="e">
        <f t="shared" si="20"/>
        <v>#DIV/0!</v>
      </c>
      <c r="K43" s="584" t="e">
        <f t="shared" si="20"/>
        <v>#DIV/0!</v>
      </c>
      <c r="L43" s="584" t="e">
        <f t="shared" si="20"/>
        <v>#DIV/0!</v>
      </c>
      <c r="M43" s="584" t="e">
        <f t="shared" si="20"/>
        <v>#DIV/0!</v>
      </c>
      <c r="N43" s="600"/>
      <c r="O43" s="600"/>
      <c r="P43" s="600"/>
      <c r="Q43" s="600"/>
      <c r="R43" s="414"/>
      <c r="S43" s="414"/>
      <c r="T43" s="414"/>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4"/>
      <c r="AT43" s="414"/>
      <c r="AU43" s="414"/>
      <c r="AV43" s="414"/>
      <c r="AW43" s="414"/>
      <c r="AX43" s="414"/>
      <c r="AY43" s="414"/>
      <c r="AZ43" s="414"/>
      <c r="BA43" s="414"/>
      <c r="BB43" s="414"/>
      <c r="BC43" s="414"/>
      <c r="BD43" s="414"/>
      <c r="BE43" s="414"/>
      <c r="BF43" s="414"/>
      <c r="BG43" s="414"/>
      <c r="BH43" s="414"/>
      <c r="BI43" s="414"/>
      <c r="BJ43" s="414"/>
      <c r="BK43" s="414"/>
      <c r="BL43" s="414"/>
      <c r="BM43" s="414"/>
      <c r="BN43" s="414"/>
      <c r="BO43" s="414"/>
      <c r="BP43" s="414"/>
      <c r="BQ43" s="414"/>
      <c r="BR43" s="414"/>
      <c r="BS43" s="414"/>
      <c r="BT43" s="414"/>
      <c r="BU43" s="414"/>
      <c r="BV43" s="414"/>
      <c r="BW43" s="414"/>
      <c r="BX43" s="414"/>
      <c r="BY43" s="414"/>
      <c r="BZ43" s="414"/>
      <c r="CA43" s="414"/>
      <c r="CB43" s="414"/>
      <c r="CC43" s="414"/>
      <c r="CD43" s="414"/>
      <c r="CE43" s="414"/>
      <c r="CF43" s="414"/>
      <c r="CG43" s="414"/>
      <c r="CH43" s="414"/>
      <c r="CI43" s="414"/>
      <c r="CJ43" s="414"/>
      <c r="CK43" s="414"/>
      <c r="CL43" s="414"/>
      <c r="CM43" s="414"/>
      <c r="CN43" s="414"/>
      <c r="CO43" s="414"/>
      <c r="CP43" s="414"/>
      <c r="CQ43" s="414"/>
      <c r="CR43" s="414"/>
      <c r="CS43" s="414"/>
      <c r="CT43" s="414"/>
      <c r="CU43" s="414"/>
      <c r="CV43" s="414"/>
      <c r="CW43" s="414"/>
      <c r="CX43" s="414"/>
    </row>
    <row r="44" spans="1:102" s="183" customFormat="1" ht="13.2">
      <c r="A44" s="566" t="s">
        <v>333</v>
      </c>
      <c r="B44" s="561"/>
      <c r="C44" s="562"/>
      <c r="D44" s="563"/>
      <c r="E44" s="563"/>
      <c r="F44" s="563"/>
      <c r="G44" s="563"/>
      <c r="H44" s="563"/>
      <c r="I44" s="563"/>
      <c r="J44" s="563"/>
      <c r="K44" s="563"/>
      <c r="L44" s="563"/>
      <c r="M44" s="563"/>
      <c r="R44" s="414"/>
      <c r="S44" s="414"/>
      <c r="T44" s="414"/>
      <c r="U44" s="414"/>
      <c r="V44" s="414"/>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4"/>
      <c r="AT44" s="414"/>
      <c r="AU44" s="414"/>
      <c r="AV44" s="414"/>
      <c r="AW44" s="414"/>
      <c r="AX44" s="414"/>
      <c r="AY44" s="414"/>
      <c r="AZ44" s="414"/>
      <c r="BA44" s="414"/>
      <c r="BB44" s="414"/>
      <c r="BC44" s="414"/>
      <c r="BD44" s="414"/>
      <c r="BE44" s="414"/>
      <c r="BF44" s="414"/>
      <c r="BG44" s="414"/>
      <c r="BH44" s="414"/>
      <c r="BI44" s="414"/>
      <c r="BJ44" s="414"/>
      <c r="BK44" s="414"/>
      <c r="BL44" s="414"/>
      <c r="BM44" s="414"/>
      <c r="BN44" s="414"/>
      <c r="BO44" s="414"/>
      <c r="BP44" s="414"/>
      <c r="BQ44" s="414"/>
      <c r="BR44" s="414"/>
      <c r="BS44" s="414"/>
      <c r="BT44" s="414"/>
      <c r="BU44" s="414"/>
      <c r="BV44" s="414"/>
      <c r="BW44" s="414"/>
      <c r="BX44" s="414"/>
      <c r="BY44" s="414"/>
      <c r="BZ44" s="414"/>
      <c r="CA44" s="414"/>
      <c r="CB44" s="414"/>
      <c r="CC44" s="414"/>
      <c r="CD44" s="414"/>
      <c r="CE44" s="414"/>
      <c r="CF44" s="414"/>
      <c r="CG44" s="414"/>
      <c r="CH44" s="414"/>
      <c r="CI44" s="414"/>
      <c r="CJ44" s="414"/>
      <c r="CK44" s="414"/>
      <c r="CL44" s="414"/>
      <c r="CM44" s="414"/>
      <c r="CN44" s="414"/>
      <c r="CO44" s="414"/>
      <c r="CP44" s="414"/>
      <c r="CQ44" s="414"/>
      <c r="CR44" s="414"/>
      <c r="CS44" s="414"/>
      <c r="CT44" s="414"/>
      <c r="CU44" s="414"/>
      <c r="CV44" s="414"/>
      <c r="CW44" s="414"/>
      <c r="CX44" s="414"/>
    </row>
    <row r="45" spans="1:102" s="1" customFormat="1">
      <c r="A45" s="590" t="s">
        <v>342</v>
      </c>
      <c r="B45" s="591"/>
      <c r="C45" s="588"/>
      <c r="D45" s="592" t="e">
        <f t="shared" ref="D45:M45" si="21">$O$16</f>
        <v>#DIV/0!</v>
      </c>
      <c r="E45" s="592" t="e">
        <f t="shared" si="21"/>
        <v>#DIV/0!</v>
      </c>
      <c r="F45" s="592" t="e">
        <f t="shared" si="21"/>
        <v>#DIV/0!</v>
      </c>
      <c r="G45" s="592" t="e">
        <f t="shared" si="21"/>
        <v>#DIV/0!</v>
      </c>
      <c r="H45" s="592" t="e">
        <f t="shared" si="21"/>
        <v>#DIV/0!</v>
      </c>
      <c r="I45" s="592" t="e">
        <f t="shared" si="21"/>
        <v>#DIV/0!</v>
      </c>
      <c r="J45" s="592" t="e">
        <f t="shared" si="21"/>
        <v>#DIV/0!</v>
      </c>
      <c r="K45" s="592" t="e">
        <f t="shared" si="21"/>
        <v>#DIV/0!</v>
      </c>
      <c r="L45" s="592" t="e">
        <f t="shared" si="21"/>
        <v>#DIV/0!</v>
      </c>
      <c r="M45" s="592" t="e">
        <f t="shared" si="21"/>
        <v>#DIV/0!</v>
      </c>
      <c r="N45" s="183"/>
      <c r="O45" s="183"/>
      <c r="P45" s="183"/>
      <c r="Q45" s="183"/>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4"/>
      <c r="AT45" s="414"/>
      <c r="AU45" s="414"/>
      <c r="AV45" s="414"/>
      <c r="AW45" s="414"/>
      <c r="AX45" s="414"/>
      <c r="AY45" s="414"/>
      <c r="AZ45" s="414"/>
      <c r="BA45" s="414"/>
      <c r="BB45" s="414"/>
      <c r="BC45" s="414"/>
      <c r="BD45" s="414"/>
      <c r="BE45" s="414"/>
      <c r="BF45" s="414"/>
      <c r="BG45" s="414"/>
      <c r="BH45" s="414"/>
      <c r="BI45" s="414"/>
      <c r="BJ45" s="414"/>
      <c r="BK45" s="414"/>
      <c r="BL45" s="414"/>
      <c r="BM45" s="414"/>
      <c r="BN45" s="414"/>
      <c r="BO45" s="414"/>
      <c r="BP45" s="414"/>
      <c r="BQ45" s="414"/>
      <c r="BR45" s="414"/>
      <c r="BS45" s="414"/>
      <c r="BT45" s="414"/>
      <c r="BU45" s="414"/>
      <c r="BV45" s="414"/>
      <c r="BW45" s="414"/>
      <c r="BX45" s="414"/>
      <c r="BY45" s="414"/>
      <c r="BZ45" s="414"/>
      <c r="CA45" s="414"/>
      <c r="CB45" s="414"/>
      <c r="CC45" s="414"/>
      <c r="CD45" s="414"/>
      <c r="CE45" s="414"/>
      <c r="CF45" s="414"/>
      <c r="CG45" s="414"/>
      <c r="CH45" s="414"/>
      <c r="CI45" s="414"/>
      <c r="CJ45" s="414"/>
      <c r="CK45" s="414"/>
      <c r="CL45" s="414"/>
      <c r="CM45" s="414"/>
      <c r="CN45" s="414"/>
      <c r="CO45" s="414"/>
      <c r="CP45" s="414"/>
      <c r="CQ45" s="414"/>
      <c r="CR45" s="414"/>
      <c r="CS45" s="414"/>
      <c r="CT45" s="414"/>
      <c r="CU45" s="414"/>
      <c r="CV45" s="414"/>
      <c r="CW45" s="414"/>
      <c r="CX45" s="414"/>
    </row>
    <row r="46" spans="1:102" s="558" customFormat="1" ht="12">
      <c r="A46" s="596" t="s">
        <v>334</v>
      </c>
      <c r="D46" s="597" t="e">
        <f t="shared" ref="D46:M46" si="22">D42/D45</f>
        <v>#DIV/0!</v>
      </c>
      <c r="E46" s="597" t="e">
        <f t="shared" si="22"/>
        <v>#DIV/0!</v>
      </c>
      <c r="F46" s="597" t="e">
        <f t="shared" si="22"/>
        <v>#DIV/0!</v>
      </c>
      <c r="G46" s="597" t="e">
        <f t="shared" si="22"/>
        <v>#DIV/0!</v>
      </c>
      <c r="H46" s="597" t="e">
        <f t="shared" si="22"/>
        <v>#DIV/0!</v>
      </c>
      <c r="I46" s="597" t="e">
        <f t="shared" si="22"/>
        <v>#DIV/0!</v>
      </c>
      <c r="J46" s="597" t="e">
        <f t="shared" si="22"/>
        <v>#DIV/0!</v>
      </c>
      <c r="K46" s="597" t="e">
        <f t="shared" si="22"/>
        <v>#DIV/0!</v>
      </c>
      <c r="L46" s="597" t="e">
        <f t="shared" si="22"/>
        <v>#DIV/0!</v>
      </c>
      <c r="M46" s="597" t="e">
        <f t="shared" si="22"/>
        <v>#DIV/0!</v>
      </c>
      <c r="R46" s="414"/>
      <c r="S46" s="414"/>
      <c r="T46" s="414"/>
      <c r="U46" s="414"/>
      <c r="V46" s="414"/>
      <c r="W46" s="414"/>
      <c r="X46" s="414"/>
      <c r="Y46" s="414"/>
      <c r="Z46" s="414"/>
      <c r="AA46" s="414"/>
      <c r="AB46" s="414"/>
      <c r="AC46" s="414"/>
      <c r="AD46" s="414"/>
      <c r="AE46" s="414"/>
      <c r="AF46" s="414"/>
      <c r="AG46" s="414"/>
      <c r="AH46" s="414"/>
      <c r="AI46" s="414"/>
      <c r="AJ46" s="414"/>
      <c r="AK46" s="414"/>
      <c r="AL46" s="414"/>
      <c r="AM46" s="414"/>
      <c r="AN46" s="414"/>
      <c r="AO46" s="414"/>
      <c r="AP46" s="414"/>
      <c r="AQ46" s="414"/>
      <c r="AR46" s="414"/>
      <c r="AS46" s="414"/>
      <c r="AT46" s="414"/>
      <c r="AU46" s="414"/>
      <c r="AV46" s="414"/>
      <c r="AW46" s="414"/>
      <c r="AX46" s="414"/>
      <c r="AY46" s="414"/>
      <c r="AZ46" s="414"/>
      <c r="BA46" s="414"/>
      <c r="BB46" s="414"/>
      <c r="BC46" s="414"/>
      <c r="BD46" s="414"/>
      <c r="BE46" s="414"/>
      <c r="BF46" s="414"/>
      <c r="BG46" s="414"/>
      <c r="BH46" s="414"/>
      <c r="BI46" s="414"/>
      <c r="BJ46" s="414"/>
      <c r="BK46" s="414"/>
      <c r="BL46" s="414"/>
      <c r="BM46" s="414"/>
      <c r="BN46" s="414"/>
      <c r="BO46" s="414"/>
      <c r="BP46" s="414"/>
      <c r="BQ46" s="414"/>
      <c r="BR46" s="414"/>
      <c r="BS46" s="414"/>
      <c r="BT46" s="414"/>
      <c r="BU46" s="414"/>
      <c r="BV46" s="414"/>
      <c r="BW46" s="414"/>
      <c r="BX46" s="414"/>
      <c r="BY46" s="414"/>
      <c r="BZ46" s="414"/>
      <c r="CA46" s="414"/>
      <c r="CB46" s="414"/>
      <c r="CC46" s="414"/>
      <c r="CD46" s="414"/>
      <c r="CE46" s="414"/>
      <c r="CF46" s="414"/>
      <c r="CG46" s="414"/>
      <c r="CH46" s="414"/>
      <c r="CI46" s="414"/>
      <c r="CJ46" s="414"/>
      <c r="CK46" s="414"/>
      <c r="CL46" s="414"/>
      <c r="CM46" s="414"/>
      <c r="CN46" s="414"/>
      <c r="CO46" s="414"/>
      <c r="CP46" s="414"/>
      <c r="CQ46" s="414"/>
      <c r="CR46" s="414"/>
      <c r="CS46" s="414"/>
      <c r="CT46" s="414"/>
      <c r="CU46" s="414"/>
      <c r="CV46" s="414"/>
      <c r="CW46" s="414"/>
      <c r="CX46" s="414"/>
    </row>
    <row r="47" spans="1:102" s="1" customFormat="1" ht="6.75" customHeight="1">
      <c r="A47" s="575"/>
      <c r="B47" s="580"/>
      <c r="C47" s="562"/>
      <c r="D47" s="563"/>
      <c r="E47" s="563"/>
      <c r="F47" s="563"/>
      <c r="G47" s="563"/>
      <c r="H47" s="563"/>
      <c r="I47" s="563"/>
      <c r="J47" s="563"/>
      <c r="K47" s="563"/>
      <c r="L47" s="563"/>
      <c r="M47" s="563"/>
      <c r="N47" s="183"/>
      <c r="O47" s="183"/>
      <c r="P47" s="183"/>
      <c r="Q47" s="183"/>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c r="BU47" s="611"/>
      <c r="BV47" s="611"/>
      <c r="BW47" s="611"/>
      <c r="BX47" s="611"/>
      <c r="BY47" s="611"/>
      <c r="BZ47" s="611"/>
      <c r="CA47" s="611"/>
      <c r="CB47" s="611"/>
      <c r="CC47" s="611"/>
      <c r="CD47" s="611"/>
      <c r="CE47" s="611"/>
      <c r="CF47" s="611"/>
      <c r="CG47" s="611"/>
      <c r="CH47" s="611"/>
      <c r="CI47" s="611"/>
      <c r="CJ47" s="611"/>
      <c r="CK47" s="611"/>
      <c r="CL47" s="611"/>
      <c r="CM47" s="611"/>
      <c r="CN47" s="611"/>
      <c r="CO47" s="611"/>
      <c r="CP47" s="611"/>
      <c r="CQ47" s="611"/>
      <c r="CR47" s="611"/>
      <c r="CS47" s="611"/>
      <c r="CT47" s="611"/>
      <c r="CU47" s="611"/>
      <c r="CV47" s="611"/>
      <c r="CW47" s="611"/>
      <c r="CX47" s="611"/>
    </row>
    <row r="48" spans="1:102" s="560" customFormat="1" ht="13.2">
      <c r="A48" s="622" t="s">
        <v>353</v>
      </c>
      <c r="B48" s="587"/>
      <c r="C48" s="598"/>
      <c r="D48" s="599" t="e">
        <f t="shared" ref="D48:M48" si="23">D42-D45</f>
        <v>#DIV/0!</v>
      </c>
      <c r="E48" s="599" t="e">
        <f t="shared" si="23"/>
        <v>#DIV/0!</v>
      </c>
      <c r="F48" s="599" t="e">
        <f t="shared" si="23"/>
        <v>#DIV/0!</v>
      </c>
      <c r="G48" s="599" t="e">
        <f t="shared" si="23"/>
        <v>#DIV/0!</v>
      </c>
      <c r="H48" s="599" t="e">
        <f t="shared" si="23"/>
        <v>#DIV/0!</v>
      </c>
      <c r="I48" s="599" t="e">
        <f t="shared" si="23"/>
        <v>#DIV/0!</v>
      </c>
      <c r="J48" s="599" t="e">
        <f t="shared" si="23"/>
        <v>#DIV/0!</v>
      </c>
      <c r="K48" s="599" t="e">
        <f t="shared" si="23"/>
        <v>#DIV/0!</v>
      </c>
      <c r="L48" s="599" t="e">
        <f t="shared" si="23"/>
        <v>#DIV/0!</v>
      </c>
      <c r="M48" s="599" t="e">
        <f t="shared" si="23"/>
        <v>#DIV/0!</v>
      </c>
      <c r="N48" s="318"/>
      <c r="O48" s="318"/>
      <c r="P48" s="318"/>
      <c r="Q48" s="318"/>
      <c r="R48" s="414"/>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4"/>
      <c r="AP48" s="414"/>
      <c r="AQ48" s="414"/>
      <c r="AR48" s="414"/>
      <c r="AS48" s="414"/>
      <c r="AT48" s="414"/>
      <c r="AU48" s="414"/>
      <c r="AV48" s="414"/>
      <c r="AW48" s="414"/>
      <c r="AX48" s="414"/>
      <c r="AY48" s="414"/>
      <c r="AZ48" s="414"/>
      <c r="BA48" s="414"/>
      <c r="BB48" s="414"/>
      <c r="BC48" s="414"/>
      <c r="BD48" s="414"/>
      <c r="BE48" s="414"/>
      <c r="BF48" s="414"/>
      <c r="BG48" s="414"/>
      <c r="BH48" s="414"/>
      <c r="BI48" s="414"/>
      <c r="BJ48" s="414"/>
      <c r="BK48" s="414"/>
      <c r="BL48" s="414"/>
      <c r="BM48" s="414"/>
      <c r="BN48" s="414"/>
      <c r="BO48" s="414"/>
      <c r="BP48" s="414"/>
      <c r="BQ48" s="414"/>
      <c r="BR48" s="414"/>
      <c r="BS48" s="414"/>
      <c r="BT48" s="414"/>
      <c r="BU48" s="414"/>
      <c r="BV48" s="414"/>
      <c r="BW48" s="414"/>
      <c r="BX48" s="414"/>
      <c r="BY48" s="414"/>
      <c r="BZ48" s="414"/>
      <c r="CA48" s="414"/>
      <c r="CB48" s="414"/>
      <c r="CC48" s="414"/>
      <c r="CD48" s="414"/>
      <c r="CE48" s="414"/>
      <c r="CF48" s="414"/>
      <c r="CG48" s="414"/>
      <c r="CH48" s="414"/>
      <c r="CI48" s="414"/>
      <c r="CJ48" s="414"/>
      <c r="CK48" s="414"/>
      <c r="CL48" s="414"/>
      <c r="CM48" s="414"/>
      <c r="CN48" s="414"/>
      <c r="CO48" s="414"/>
      <c r="CP48" s="414"/>
      <c r="CQ48" s="414"/>
      <c r="CR48" s="414"/>
      <c r="CS48" s="414"/>
      <c r="CT48" s="414"/>
      <c r="CU48" s="414"/>
      <c r="CV48" s="414"/>
      <c r="CW48" s="414"/>
      <c r="CX48" s="414"/>
    </row>
    <row r="49" spans="1:102" s="585" customFormat="1">
      <c r="A49" s="582" t="s">
        <v>2</v>
      </c>
      <c r="B49" s="583"/>
      <c r="C49" s="582"/>
      <c r="D49" s="584" t="e">
        <f t="shared" ref="D49:M49" si="24">D48/units</f>
        <v>#DIV/0!</v>
      </c>
      <c r="E49" s="1157" t="e">
        <f t="shared" si="24"/>
        <v>#DIV/0!</v>
      </c>
      <c r="F49" s="1157" t="e">
        <f t="shared" si="24"/>
        <v>#DIV/0!</v>
      </c>
      <c r="G49" s="1157" t="e">
        <f t="shared" si="24"/>
        <v>#DIV/0!</v>
      </c>
      <c r="H49" s="1157" t="e">
        <f t="shared" si="24"/>
        <v>#DIV/0!</v>
      </c>
      <c r="I49" s="1157" t="e">
        <f t="shared" si="24"/>
        <v>#DIV/0!</v>
      </c>
      <c r="J49" s="1157" t="e">
        <f t="shared" si="24"/>
        <v>#DIV/0!</v>
      </c>
      <c r="K49" s="1157" t="e">
        <f t="shared" si="24"/>
        <v>#DIV/0!</v>
      </c>
      <c r="L49" s="1157" t="e">
        <f t="shared" si="24"/>
        <v>#DIV/0!</v>
      </c>
      <c r="M49" s="1157" t="e">
        <f t="shared" si="24"/>
        <v>#DIV/0!</v>
      </c>
      <c r="N49" s="600"/>
      <c r="O49" s="600"/>
      <c r="P49" s="600"/>
      <c r="Q49" s="600"/>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414"/>
      <c r="AU49" s="414"/>
      <c r="AV49" s="414"/>
      <c r="AW49" s="414"/>
      <c r="AX49" s="414"/>
      <c r="AY49" s="414"/>
      <c r="AZ49" s="414"/>
      <c r="BA49" s="414"/>
      <c r="BB49" s="414"/>
      <c r="BC49" s="414"/>
      <c r="BD49" s="414"/>
      <c r="BE49" s="414"/>
      <c r="BF49" s="414"/>
      <c r="BG49" s="414"/>
      <c r="BH49" s="414"/>
      <c r="BI49" s="414"/>
      <c r="BJ49" s="414"/>
      <c r="BK49" s="414"/>
      <c r="BL49" s="414"/>
      <c r="BM49" s="414"/>
      <c r="BN49" s="414"/>
      <c r="BO49" s="414"/>
      <c r="BP49" s="414"/>
      <c r="BQ49" s="414"/>
      <c r="BR49" s="414"/>
      <c r="BS49" s="414"/>
      <c r="BT49" s="414"/>
      <c r="BU49" s="414"/>
      <c r="BV49" s="414"/>
      <c r="BW49" s="414"/>
      <c r="BX49" s="414"/>
      <c r="BY49" s="414"/>
      <c r="BZ49" s="414"/>
      <c r="CA49" s="414"/>
      <c r="CB49" s="414"/>
      <c r="CC49" s="414"/>
      <c r="CD49" s="414"/>
      <c r="CE49" s="414"/>
      <c r="CF49" s="414"/>
      <c r="CG49" s="414"/>
      <c r="CH49" s="414"/>
      <c r="CI49" s="414"/>
      <c r="CJ49" s="414"/>
      <c r="CK49" s="414"/>
      <c r="CL49" s="414"/>
      <c r="CM49" s="414"/>
      <c r="CN49" s="414"/>
      <c r="CO49" s="414"/>
      <c r="CP49" s="414"/>
      <c r="CQ49" s="414"/>
      <c r="CR49" s="414"/>
      <c r="CS49" s="414"/>
      <c r="CT49" s="414"/>
      <c r="CU49" s="414"/>
      <c r="CV49" s="414"/>
      <c r="CW49" s="414"/>
      <c r="CX49" s="414"/>
    </row>
    <row r="50" spans="1:102" s="1" customFormat="1" ht="4.5" hidden="1" customHeight="1">
      <c r="A50" s="576"/>
      <c r="B50" s="564"/>
      <c r="C50" s="562"/>
      <c r="D50" s="563"/>
      <c r="E50" s="563"/>
      <c r="F50" s="563"/>
      <c r="G50" s="563"/>
      <c r="H50" s="563"/>
      <c r="I50" s="563"/>
      <c r="J50" s="563"/>
      <c r="K50" s="563"/>
      <c r="L50" s="563"/>
      <c r="M50" s="563"/>
      <c r="N50" s="183"/>
      <c r="O50" s="183"/>
      <c r="P50" s="183"/>
      <c r="Q50" s="183"/>
      <c r="R50" s="608"/>
      <c r="S50" s="608"/>
      <c r="T50" s="608"/>
      <c r="U50" s="608"/>
      <c r="V50" s="608"/>
      <c r="W50" s="608"/>
      <c r="X50" s="608"/>
      <c r="Y50" s="608"/>
      <c r="Z50" s="608"/>
      <c r="AA50" s="608"/>
      <c r="AB50" s="608"/>
      <c r="AC50" s="608"/>
      <c r="AD50" s="608"/>
      <c r="AE50" s="608"/>
      <c r="AF50" s="608"/>
      <c r="AG50" s="608"/>
      <c r="AH50" s="608"/>
      <c r="AI50" s="608"/>
      <c r="AJ50" s="608"/>
      <c r="AK50" s="608"/>
      <c r="AL50" s="608"/>
      <c r="AM50" s="608"/>
      <c r="AN50" s="608"/>
      <c r="AO50" s="608"/>
      <c r="AP50" s="608"/>
      <c r="AQ50" s="608"/>
      <c r="AR50" s="608"/>
      <c r="AS50" s="608"/>
      <c r="AT50" s="608"/>
      <c r="AU50" s="608"/>
      <c r="AV50" s="608"/>
      <c r="AW50" s="608"/>
      <c r="AX50" s="608"/>
      <c r="AY50" s="608"/>
      <c r="AZ50" s="608"/>
      <c r="BA50" s="608"/>
      <c r="BB50" s="608"/>
      <c r="BC50" s="608"/>
      <c r="BD50" s="608"/>
      <c r="BE50" s="608"/>
      <c r="BF50" s="608"/>
      <c r="BG50" s="608"/>
      <c r="BH50" s="608"/>
      <c r="BI50" s="608"/>
      <c r="BJ50" s="608"/>
      <c r="BK50" s="608"/>
      <c r="BL50" s="608"/>
      <c r="BM50" s="608"/>
      <c r="BN50" s="608"/>
      <c r="BO50" s="608"/>
      <c r="BP50" s="608"/>
      <c r="BQ50" s="608"/>
      <c r="BR50" s="608"/>
      <c r="BS50" s="608"/>
      <c r="BT50" s="608"/>
      <c r="BU50" s="608"/>
      <c r="BV50" s="608"/>
      <c r="BW50" s="608"/>
      <c r="BX50" s="608"/>
      <c r="BY50" s="608"/>
      <c r="BZ50" s="608"/>
      <c r="CA50" s="608"/>
      <c r="CB50" s="608"/>
      <c r="CC50" s="608"/>
      <c r="CD50" s="608"/>
      <c r="CE50" s="608"/>
      <c r="CF50" s="608"/>
      <c r="CG50" s="608"/>
      <c r="CH50" s="608"/>
      <c r="CI50" s="608"/>
      <c r="CJ50" s="608"/>
      <c r="CK50" s="608"/>
      <c r="CL50" s="608"/>
      <c r="CM50" s="608"/>
      <c r="CN50" s="608"/>
      <c r="CO50" s="608"/>
      <c r="CP50" s="608"/>
      <c r="CQ50" s="608"/>
      <c r="CR50" s="608"/>
      <c r="CS50" s="608"/>
      <c r="CT50" s="608"/>
      <c r="CU50" s="608"/>
      <c r="CV50" s="608"/>
      <c r="CW50" s="608"/>
      <c r="CX50" s="608"/>
    </row>
    <row r="51" spans="1:102" s="1" customFormat="1" ht="12" hidden="1">
      <c r="A51" s="564"/>
      <c r="B51" s="564"/>
      <c r="C51" s="557"/>
      <c r="D51" s="614" t="s">
        <v>92</v>
      </c>
      <c r="E51" s="614" t="s">
        <v>92</v>
      </c>
      <c r="F51" s="614" t="s">
        <v>92</v>
      </c>
      <c r="G51" s="614" t="s">
        <v>92</v>
      </c>
      <c r="H51" s="614" t="s">
        <v>92</v>
      </c>
      <c r="I51" s="614" t="s">
        <v>92</v>
      </c>
      <c r="J51" s="614" t="s">
        <v>92</v>
      </c>
      <c r="K51" s="614" t="s">
        <v>92</v>
      </c>
      <c r="L51" s="614" t="s">
        <v>92</v>
      </c>
      <c r="M51" s="614" t="s">
        <v>92</v>
      </c>
      <c r="N51" s="183"/>
      <c r="O51" s="183"/>
      <c r="P51" s="183"/>
      <c r="Q51" s="183"/>
      <c r="R51" s="608"/>
      <c r="S51" s="608"/>
      <c r="T51" s="608"/>
      <c r="U51" s="608"/>
      <c r="V51" s="608"/>
      <c r="W51" s="608"/>
      <c r="X51" s="608"/>
      <c r="Y51" s="608"/>
      <c r="Z51" s="608"/>
      <c r="AA51" s="608"/>
      <c r="AB51" s="608"/>
      <c r="AC51" s="608"/>
      <c r="AD51" s="608"/>
      <c r="AE51" s="608"/>
      <c r="AF51" s="608"/>
      <c r="AG51" s="608"/>
      <c r="AH51" s="608"/>
      <c r="AI51" s="608"/>
      <c r="AJ51" s="608"/>
      <c r="AK51" s="608"/>
      <c r="AL51" s="608"/>
      <c r="AM51" s="608"/>
      <c r="AN51" s="608"/>
      <c r="AO51" s="608"/>
      <c r="AP51" s="608"/>
      <c r="AQ51" s="608"/>
      <c r="AR51" s="608"/>
      <c r="AS51" s="608"/>
      <c r="AT51" s="608"/>
      <c r="AU51" s="608"/>
      <c r="AV51" s="608"/>
      <c r="AW51" s="608"/>
      <c r="AX51" s="608"/>
      <c r="AY51" s="608"/>
      <c r="AZ51" s="608"/>
      <c r="BA51" s="608"/>
      <c r="BB51" s="608"/>
      <c r="BC51" s="608"/>
      <c r="BD51" s="608"/>
      <c r="BE51" s="608"/>
      <c r="BF51" s="608"/>
      <c r="BG51" s="608"/>
      <c r="BH51" s="608"/>
      <c r="BI51" s="608"/>
      <c r="BJ51" s="608"/>
      <c r="BK51" s="608"/>
      <c r="BL51" s="608"/>
      <c r="BM51" s="608"/>
      <c r="BN51" s="608"/>
      <c r="BO51" s="608"/>
      <c r="BP51" s="608"/>
      <c r="BQ51" s="608"/>
      <c r="BR51" s="608"/>
      <c r="BS51" s="608"/>
      <c r="BT51" s="608"/>
      <c r="BU51" s="608"/>
      <c r="BV51" s="608"/>
      <c r="BW51" s="608"/>
      <c r="BX51" s="608"/>
      <c r="BY51" s="608"/>
      <c r="BZ51" s="608"/>
      <c r="CA51" s="608"/>
      <c r="CB51" s="608"/>
      <c r="CC51" s="608"/>
      <c r="CD51" s="608"/>
      <c r="CE51" s="608"/>
      <c r="CF51" s="608"/>
      <c r="CG51" s="608"/>
      <c r="CH51" s="608"/>
      <c r="CI51" s="608"/>
      <c r="CJ51" s="608"/>
      <c r="CK51" s="608"/>
      <c r="CL51" s="608"/>
      <c r="CM51" s="608"/>
      <c r="CN51" s="608"/>
      <c r="CO51" s="608"/>
      <c r="CP51" s="608"/>
      <c r="CQ51" s="608"/>
      <c r="CR51" s="608"/>
      <c r="CS51" s="608"/>
      <c r="CT51" s="608"/>
      <c r="CU51" s="608"/>
      <c r="CV51" s="608"/>
      <c r="CW51" s="608"/>
      <c r="CX51" s="608"/>
    </row>
    <row r="52" spans="1:102" s="1" customFormat="1" ht="12" hidden="1">
      <c r="A52" s="557"/>
      <c r="B52" s="1441"/>
      <c r="C52" s="1441"/>
      <c r="D52" s="614">
        <v>1</v>
      </c>
      <c r="E52" s="614">
        <f t="shared" ref="E52:M52" si="25">D52+1</f>
        <v>2</v>
      </c>
      <c r="F52" s="614">
        <f t="shared" si="25"/>
        <v>3</v>
      </c>
      <c r="G52" s="614">
        <f t="shared" si="25"/>
        <v>4</v>
      </c>
      <c r="H52" s="614">
        <f t="shared" si="25"/>
        <v>5</v>
      </c>
      <c r="I52" s="614">
        <f t="shared" si="25"/>
        <v>6</v>
      </c>
      <c r="J52" s="614">
        <f t="shared" si="25"/>
        <v>7</v>
      </c>
      <c r="K52" s="614">
        <f t="shared" si="25"/>
        <v>8</v>
      </c>
      <c r="L52" s="614">
        <f t="shared" si="25"/>
        <v>9</v>
      </c>
      <c r="M52" s="614">
        <f t="shared" si="25"/>
        <v>10</v>
      </c>
      <c r="N52" s="183"/>
      <c r="O52" s="183"/>
      <c r="P52" s="183"/>
      <c r="Q52" s="183"/>
      <c r="R52" s="487"/>
      <c r="S52" s="487"/>
      <c r="T52" s="487"/>
      <c r="U52" s="487"/>
      <c r="V52" s="487"/>
      <c r="W52" s="487"/>
      <c r="X52" s="487"/>
      <c r="Y52" s="487"/>
      <c r="Z52" s="487"/>
      <c r="AA52" s="487"/>
      <c r="AB52" s="487"/>
      <c r="AC52" s="487"/>
      <c r="AD52" s="487"/>
      <c r="AE52" s="487"/>
      <c r="AF52" s="487"/>
      <c r="AG52" s="487"/>
      <c r="AH52" s="487"/>
      <c r="AI52" s="487"/>
      <c r="AJ52" s="487"/>
      <c r="AK52" s="487"/>
      <c r="AL52" s="487"/>
      <c r="AM52" s="487"/>
      <c r="AN52" s="487"/>
      <c r="AO52" s="487"/>
      <c r="AP52" s="487"/>
      <c r="AQ52" s="487"/>
      <c r="AR52" s="487"/>
      <c r="AS52" s="487"/>
      <c r="AT52" s="487"/>
      <c r="AU52" s="487"/>
      <c r="AV52" s="487"/>
      <c r="AW52" s="487"/>
      <c r="AX52" s="487"/>
      <c r="AY52" s="487"/>
      <c r="AZ52" s="487"/>
      <c r="BA52" s="487"/>
      <c r="BB52" s="487"/>
      <c r="BC52" s="487"/>
      <c r="BD52" s="487"/>
      <c r="BE52" s="487"/>
      <c r="BF52" s="487"/>
      <c r="BG52" s="487"/>
      <c r="BH52" s="487"/>
      <c r="BI52" s="487"/>
      <c r="BJ52" s="487"/>
      <c r="BK52" s="487"/>
      <c r="BL52" s="487"/>
      <c r="BM52" s="487"/>
      <c r="BN52" s="487"/>
      <c r="BO52" s="487"/>
      <c r="BP52" s="487"/>
      <c r="BQ52" s="487"/>
      <c r="BR52" s="487"/>
      <c r="BS52" s="487"/>
      <c r="BT52" s="487"/>
      <c r="BU52" s="487"/>
      <c r="BV52" s="487"/>
      <c r="BW52" s="487"/>
      <c r="BX52" s="487"/>
      <c r="BY52" s="487"/>
      <c r="BZ52" s="487"/>
      <c r="CA52" s="487"/>
      <c r="CB52" s="487"/>
      <c r="CC52" s="487"/>
      <c r="CD52" s="487"/>
      <c r="CE52" s="487"/>
      <c r="CF52" s="487"/>
      <c r="CG52" s="487"/>
      <c r="CH52" s="487"/>
      <c r="CI52" s="487"/>
      <c r="CJ52" s="487"/>
      <c r="CK52" s="487"/>
      <c r="CL52" s="487"/>
      <c r="CM52" s="487"/>
      <c r="CN52" s="487"/>
      <c r="CO52" s="487"/>
      <c r="CP52" s="487"/>
      <c r="CQ52" s="487"/>
      <c r="CR52" s="487"/>
      <c r="CS52" s="487"/>
      <c r="CT52" s="487"/>
      <c r="CU52" s="487"/>
      <c r="CV52" s="487"/>
      <c r="CW52" s="487"/>
      <c r="CX52" s="487"/>
    </row>
    <row r="53" spans="1:102" s="1" customFormat="1" ht="10.5" hidden="1" customHeight="1">
      <c r="A53" s="557"/>
      <c r="B53" s="565"/>
      <c r="C53" s="565"/>
      <c r="D53" s="577"/>
      <c r="E53" s="577"/>
      <c r="F53" s="577"/>
      <c r="G53" s="577"/>
      <c r="H53" s="577"/>
      <c r="I53" s="577"/>
      <c r="J53" s="577"/>
      <c r="K53" s="577"/>
      <c r="L53" s="577"/>
      <c r="M53" s="577"/>
      <c r="N53" s="577"/>
      <c r="O53" s="577"/>
      <c r="P53" s="577"/>
      <c r="Q53" s="577"/>
      <c r="R53" s="487"/>
      <c r="S53" s="487"/>
      <c r="T53" s="487"/>
      <c r="U53" s="487"/>
      <c r="V53" s="487"/>
      <c r="W53" s="487"/>
      <c r="X53" s="487"/>
      <c r="Y53" s="487"/>
      <c r="Z53" s="487"/>
      <c r="AA53" s="487"/>
      <c r="AB53" s="487"/>
      <c r="AC53" s="487"/>
      <c r="AD53" s="487"/>
      <c r="AE53" s="487"/>
      <c r="AF53" s="487"/>
      <c r="AG53" s="487"/>
      <c r="AH53" s="487"/>
      <c r="AI53" s="487"/>
      <c r="AJ53" s="487"/>
      <c r="AK53" s="487"/>
      <c r="AL53" s="487"/>
      <c r="AM53" s="487"/>
      <c r="AN53" s="487"/>
      <c r="AO53" s="487"/>
      <c r="AP53" s="487"/>
      <c r="AQ53" s="487"/>
      <c r="AR53" s="487"/>
      <c r="AS53" s="487"/>
      <c r="AT53" s="487"/>
      <c r="AU53" s="487"/>
      <c r="AV53" s="487"/>
      <c r="AW53" s="487"/>
      <c r="AX53" s="487"/>
      <c r="AY53" s="487"/>
      <c r="AZ53" s="487"/>
      <c r="BA53" s="487"/>
      <c r="BB53" s="487"/>
      <c r="BC53" s="487"/>
      <c r="BD53" s="487"/>
      <c r="BE53" s="487"/>
      <c r="BF53" s="487"/>
      <c r="BG53" s="487"/>
      <c r="BH53" s="487"/>
      <c r="BI53" s="487"/>
      <c r="BJ53" s="487"/>
      <c r="BK53" s="487"/>
      <c r="BL53" s="487"/>
      <c r="BM53" s="487"/>
      <c r="BN53" s="487"/>
      <c r="BO53" s="487"/>
      <c r="BP53" s="487"/>
      <c r="BQ53" s="487"/>
      <c r="BR53" s="487"/>
      <c r="BS53" s="487"/>
      <c r="BT53" s="487"/>
      <c r="BU53" s="487"/>
      <c r="BV53" s="487"/>
      <c r="BW53" s="487"/>
      <c r="BX53" s="487"/>
      <c r="BY53" s="487"/>
      <c r="BZ53" s="487"/>
      <c r="CA53" s="487"/>
      <c r="CB53" s="487"/>
      <c r="CC53" s="487"/>
      <c r="CD53" s="487"/>
      <c r="CE53" s="487"/>
      <c r="CF53" s="487"/>
      <c r="CG53" s="487"/>
      <c r="CH53" s="487"/>
      <c r="CI53" s="487"/>
      <c r="CJ53" s="487"/>
      <c r="CK53" s="487"/>
      <c r="CL53" s="487"/>
      <c r="CM53" s="487"/>
      <c r="CN53" s="487"/>
      <c r="CO53" s="487"/>
      <c r="CP53" s="487"/>
      <c r="CQ53" s="487"/>
      <c r="CR53" s="487"/>
      <c r="CS53" s="487"/>
      <c r="CT53" s="487"/>
      <c r="CU53" s="487"/>
      <c r="CV53" s="487"/>
      <c r="CW53" s="487"/>
      <c r="CX53" s="487"/>
    </row>
    <row r="54" spans="1:102" s="183" customFormat="1" ht="21.75" customHeight="1">
      <c r="A54" s="1040" t="s">
        <v>345</v>
      </c>
      <c r="D54" s="1442" t="s">
        <v>473</v>
      </c>
      <c r="E54" s="1442"/>
      <c r="F54" s="1442"/>
      <c r="G54" s="1442"/>
      <c r="H54" s="1442"/>
      <c r="I54" s="1442"/>
      <c r="J54" s="1442"/>
      <c r="K54" s="1442"/>
      <c r="L54" s="1442"/>
      <c r="M54" s="1442"/>
      <c r="R54" s="487"/>
      <c r="S54" s="487"/>
      <c r="T54" s="487"/>
      <c r="U54" s="487"/>
      <c r="V54" s="487"/>
      <c r="W54" s="487"/>
      <c r="X54" s="487"/>
      <c r="Y54" s="487"/>
      <c r="Z54" s="487"/>
      <c r="AA54" s="487"/>
      <c r="AB54" s="487"/>
      <c r="AC54" s="487"/>
      <c r="AD54" s="487"/>
      <c r="AE54" s="487"/>
      <c r="AF54" s="487"/>
      <c r="AG54" s="487"/>
      <c r="AH54" s="487"/>
      <c r="AI54" s="487"/>
      <c r="AJ54" s="487"/>
      <c r="AK54" s="487"/>
      <c r="AL54" s="487"/>
      <c r="AM54" s="487"/>
      <c r="AN54" s="487"/>
      <c r="AO54" s="487"/>
      <c r="AP54" s="487"/>
      <c r="AQ54" s="487"/>
      <c r="AR54" s="487"/>
      <c r="AS54" s="487"/>
      <c r="AT54" s="487"/>
      <c r="AU54" s="487"/>
      <c r="AV54" s="487"/>
      <c r="AW54" s="487"/>
      <c r="AX54" s="487"/>
      <c r="AY54" s="487"/>
      <c r="AZ54" s="487"/>
      <c r="BA54" s="487"/>
      <c r="BB54" s="487"/>
      <c r="BC54" s="487"/>
      <c r="BD54" s="487"/>
      <c r="BE54" s="487"/>
      <c r="BF54" s="487"/>
      <c r="BG54" s="487"/>
      <c r="BH54" s="487"/>
      <c r="BI54" s="487"/>
      <c r="BJ54" s="487"/>
      <c r="BK54" s="487"/>
      <c r="BL54" s="487"/>
      <c r="BM54" s="487"/>
      <c r="BN54" s="487"/>
      <c r="BO54" s="487"/>
      <c r="BP54" s="487"/>
      <c r="BQ54" s="487"/>
      <c r="BR54" s="487"/>
      <c r="BS54" s="487"/>
      <c r="BT54" s="487"/>
      <c r="BU54" s="487"/>
      <c r="BV54" s="487"/>
      <c r="BW54" s="487"/>
      <c r="BX54" s="487"/>
      <c r="BY54" s="487"/>
      <c r="BZ54" s="487"/>
      <c r="CA54" s="487"/>
      <c r="CB54" s="487"/>
      <c r="CC54" s="487"/>
      <c r="CD54" s="487"/>
      <c r="CE54" s="487"/>
      <c r="CF54" s="487"/>
      <c r="CG54" s="487"/>
      <c r="CH54" s="487"/>
      <c r="CI54" s="487"/>
      <c r="CJ54" s="487"/>
      <c r="CK54" s="487"/>
      <c r="CL54" s="487"/>
      <c r="CM54" s="487"/>
      <c r="CN54" s="487"/>
      <c r="CO54" s="487"/>
      <c r="CP54" s="487"/>
      <c r="CQ54" s="487"/>
      <c r="CR54" s="487"/>
      <c r="CS54" s="487"/>
      <c r="CT54" s="487"/>
      <c r="CU54" s="487"/>
      <c r="CV54" s="487"/>
      <c r="CW54" s="487"/>
      <c r="CX54" s="487"/>
    </row>
    <row r="55" spans="1:102" s="183" customFormat="1" ht="12">
      <c r="D55" s="614" t="s">
        <v>92</v>
      </c>
      <c r="E55" s="614" t="s">
        <v>92</v>
      </c>
      <c r="F55" s="614" t="s">
        <v>92</v>
      </c>
      <c r="G55" s="614" t="s">
        <v>92</v>
      </c>
      <c r="H55" s="614" t="s">
        <v>92</v>
      </c>
      <c r="I55" s="614" t="s">
        <v>92</v>
      </c>
      <c r="J55" s="614" t="s">
        <v>92</v>
      </c>
      <c r="K55" s="614" t="s">
        <v>92</v>
      </c>
      <c r="L55" s="614" t="s">
        <v>92</v>
      </c>
      <c r="M55" s="614" t="s">
        <v>92</v>
      </c>
      <c r="R55" s="607"/>
      <c r="S55" s="607"/>
      <c r="T55" s="607"/>
      <c r="U55" s="607"/>
      <c r="V55" s="607"/>
      <c r="W55" s="607"/>
      <c r="X55" s="607"/>
      <c r="Y55" s="607"/>
      <c r="Z55" s="607"/>
      <c r="AA55" s="607"/>
      <c r="AB55" s="607"/>
      <c r="AC55" s="607"/>
      <c r="AD55" s="607"/>
      <c r="AE55" s="607"/>
      <c r="AF55" s="607"/>
      <c r="AG55" s="607"/>
      <c r="AH55" s="607"/>
      <c r="AI55" s="607"/>
      <c r="AJ55" s="607"/>
      <c r="AK55" s="607"/>
      <c r="AL55" s="607"/>
      <c r="AM55" s="607"/>
      <c r="AN55" s="607"/>
      <c r="AO55" s="607"/>
      <c r="AP55" s="607"/>
      <c r="AQ55" s="607"/>
      <c r="AR55" s="607"/>
      <c r="AS55" s="607"/>
      <c r="AT55" s="607"/>
      <c r="AU55" s="607"/>
      <c r="AV55" s="607"/>
      <c r="AW55" s="607"/>
      <c r="AX55" s="607"/>
      <c r="AY55" s="607"/>
      <c r="AZ55" s="607"/>
      <c r="BA55" s="607"/>
      <c r="BB55" s="607"/>
      <c r="BC55" s="607"/>
      <c r="BD55" s="607"/>
      <c r="BE55" s="607"/>
      <c r="BF55" s="607"/>
      <c r="BG55" s="607"/>
      <c r="BH55" s="607"/>
      <c r="BI55" s="607"/>
      <c r="BJ55" s="607"/>
      <c r="BK55" s="607"/>
      <c r="BL55" s="607"/>
      <c r="BM55" s="607"/>
      <c r="BN55" s="607"/>
      <c r="BO55" s="607"/>
      <c r="BP55" s="607"/>
      <c r="BQ55" s="607"/>
      <c r="BR55" s="607"/>
      <c r="BS55" s="607"/>
      <c r="BT55" s="607"/>
      <c r="BU55" s="607"/>
      <c r="BV55" s="607"/>
      <c r="BW55" s="607"/>
      <c r="BX55" s="607"/>
      <c r="BY55" s="607"/>
      <c r="BZ55" s="607"/>
      <c r="CA55" s="607"/>
      <c r="CB55" s="607"/>
      <c r="CC55" s="607"/>
      <c r="CD55" s="607"/>
      <c r="CE55" s="607"/>
      <c r="CF55" s="607"/>
      <c r="CG55" s="607"/>
      <c r="CH55" s="607"/>
      <c r="CI55" s="607"/>
      <c r="CJ55" s="607"/>
      <c r="CK55" s="607"/>
      <c r="CL55" s="607"/>
      <c r="CM55" s="607"/>
      <c r="CN55" s="607"/>
      <c r="CO55" s="607"/>
      <c r="CP55" s="607"/>
      <c r="CQ55" s="607"/>
      <c r="CR55" s="607"/>
      <c r="CS55" s="607"/>
      <c r="CT55" s="607"/>
      <c r="CU55" s="607"/>
      <c r="CV55" s="607"/>
      <c r="CW55" s="607"/>
      <c r="CX55" s="607"/>
    </row>
    <row r="56" spans="1:102" s="183" customFormat="1" ht="12">
      <c r="A56" s="557"/>
      <c r="B56" s="1441" t="s">
        <v>324</v>
      </c>
      <c r="C56" s="1441"/>
      <c r="D56" s="614">
        <f>M29+1</f>
        <v>11</v>
      </c>
      <c r="E56" s="614">
        <f t="shared" ref="E56:M56" si="26">D56+1</f>
        <v>12</v>
      </c>
      <c r="F56" s="614">
        <f t="shared" si="26"/>
        <v>13</v>
      </c>
      <c r="G56" s="614">
        <f t="shared" si="26"/>
        <v>14</v>
      </c>
      <c r="H56" s="614">
        <f t="shared" si="26"/>
        <v>15</v>
      </c>
      <c r="I56" s="614">
        <f t="shared" si="26"/>
        <v>16</v>
      </c>
      <c r="J56" s="614">
        <f t="shared" si="26"/>
        <v>17</v>
      </c>
      <c r="K56" s="614">
        <f t="shared" si="26"/>
        <v>18</v>
      </c>
      <c r="L56" s="614">
        <f t="shared" si="26"/>
        <v>19</v>
      </c>
      <c r="M56" s="614">
        <f t="shared" si="26"/>
        <v>20</v>
      </c>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4"/>
      <c r="AT56" s="414"/>
      <c r="AU56" s="414"/>
      <c r="AV56" s="414"/>
      <c r="AW56" s="414"/>
      <c r="AX56" s="414"/>
      <c r="AY56" s="414"/>
      <c r="AZ56" s="414"/>
      <c r="BA56" s="414"/>
      <c r="BB56" s="414"/>
      <c r="BC56" s="414"/>
      <c r="BD56" s="414"/>
      <c r="BE56" s="414"/>
      <c r="BF56" s="414"/>
      <c r="BG56" s="414"/>
      <c r="BH56" s="414"/>
      <c r="BI56" s="414"/>
      <c r="BJ56" s="414"/>
      <c r="BK56" s="414"/>
      <c r="BL56" s="414"/>
      <c r="BM56" s="414"/>
      <c r="BN56" s="414"/>
      <c r="BO56" s="414"/>
      <c r="BP56" s="414"/>
      <c r="BQ56" s="414"/>
      <c r="BR56" s="414"/>
      <c r="BS56" s="414"/>
      <c r="BT56" s="414"/>
      <c r="BU56" s="414"/>
      <c r="BV56" s="414"/>
      <c r="BW56" s="414"/>
      <c r="BX56" s="414"/>
      <c r="BY56" s="414"/>
      <c r="BZ56" s="414"/>
      <c r="CA56" s="414"/>
      <c r="CB56" s="414"/>
      <c r="CC56" s="414"/>
      <c r="CD56" s="414"/>
      <c r="CE56" s="414"/>
      <c r="CF56" s="414"/>
      <c r="CG56" s="414"/>
      <c r="CH56" s="414"/>
      <c r="CI56" s="414"/>
      <c r="CJ56" s="414"/>
      <c r="CK56" s="414"/>
      <c r="CL56" s="414"/>
      <c r="CM56" s="414"/>
      <c r="CN56" s="414"/>
      <c r="CO56" s="414"/>
      <c r="CP56" s="414"/>
      <c r="CQ56" s="414"/>
      <c r="CR56" s="414"/>
      <c r="CS56" s="414"/>
      <c r="CT56" s="414"/>
      <c r="CU56" s="414"/>
      <c r="CV56" s="414"/>
      <c r="CW56" s="414"/>
      <c r="CX56" s="414"/>
    </row>
    <row r="57" spans="1:102" s="183" customFormat="1" ht="13.8">
      <c r="A57" s="567" t="s">
        <v>325</v>
      </c>
      <c r="B57" s="578" t="s">
        <v>326</v>
      </c>
      <c r="C57" s="578" t="s">
        <v>327</v>
      </c>
      <c r="D57" s="595"/>
      <c r="E57" s="595"/>
      <c r="F57" s="595"/>
      <c r="G57" s="595"/>
      <c r="H57" s="595"/>
      <c r="I57" s="595"/>
      <c r="J57" s="595"/>
      <c r="K57" s="595"/>
      <c r="L57" s="595"/>
      <c r="M57" s="595"/>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414"/>
      <c r="AQ57" s="414"/>
      <c r="AR57" s="414"/>
      <c r="AS57" s="414"/>
      <c r="AT57" s="414"/>
      <c r="AU57" s="414"/>
      <c r="AV57" s="414"/>
      <c r="AW57" s="414"/>
      <c r="AX57" s="414"/>
      <c r="AY57" s="414"/>
      <c r="AZ57" s="414"/>
      <c r="BA57" s="414"/>
      <c r="BB57" s="414"/>
      <c r="BC57" s="414"/>
      <c r="BD57" s="414"/>
      <c r="BE57" s="414"/>
      <c r="BF57" s="414"/>
      <c r="BG57" s="414"/>
      <c r="BH57" s="414"/>
      <c r="BI57" s="414"/>
      <c r="BJ57" s="414"/>
      <c r="BK57" s="414"/>
      <c r="BL57" s="414"/>
      <c r="BM57" s="414"/>
      <c r="BN57" s="414"/>
      <c r="BO57" s="414"/>
      <c r="BP57" s="414"/>
      <c r="BQ57" s="414"/>
      <c r="BR57" s="414"/>
      <c r="BS57" s="414"/>
      <c r="BT57" s="414"/>
      <c r="BU57" s="414"/>
      <c r="BV57" s="414"/>
      <c r="BW57" s="414"/>
      <c r="BX57" s="414"/>
      <c r="BY57" s="414"/>
      <c r="BZ57" s="414"/>
      <c r="CA57" s="414"/>
      <c r="CB57" s="414"/>
      <c r="CC57" s="414"/>
      <c r="CD57" s="414"/>
      <c r="CE57" s="414"/>
      <c r="CF57" s="414"/>
      <c r="CG57" s="414"/>
      <c r="CH57" s="414"/>
      <c r="CI57" s="414"/>
      <c r="CJ57" s="414"/>
      <c r="CK57" s="414"/>
      <c r="CL57" s="414"/>
      <c r="CM57" s="414"/>
      <c r="CN57" s="414"/>
      <c r="CO57" s="414"/>
      <c r="CP57" s="414"/>
      <c r="CQ57" s="414"/>
      <c r="CR57" s="414"/>
      <c r="CS57" s="414"/>
      <c r="CT57" s="414"/>
      <c r="CU57" s="414"/>
      <c r="CV57" s="414"/>
      <c r="CW57" s="414"/>
      <c r="CX57" s="414"/>
    </row>
    <row r="58" spans="1:102" s="183" customFormat="1">
      <c r="A58" s="572" t="s">
        <v>328</v>
      </c>
      <c r="B58" s="849">
        <f>B31</f>
        <v>0</v>
      </c>
      <c r="C58" s="849">
        <f>C31</f>
        <v>0</v>
      </c>
      <c r="D58" s="563">
        <f>M31*(1+$C$31)</f>
        <v>0</v>
      </c>
      <c r="E58" s="563">
        <f t="shared" ref="E58:M58" si="27">D58*(1+$C$31)</f>
        <v>0</v>
      </c>
      <c r="F58" s="563">
        <f t="shared" si="27"/>
        <v>0</v>
      </c>
      <c r="G58" s="563">
        <f t="shared" si="27"/>
        <v>0</v>
      </c>
      <c r="H58" s="563">
        <f t="shared" si="27"/>
        <v>0</v>
      </c>
      <c r="I58" s="563">
        <f t="shared" si="27"/>
        <v>0</v>
      </c>
      <c r="J58" s="563">
        <f t="shared" si="27"/>
        <v>0</v>
      </c>
      <c r="K58" s="563">
        <f t="shared" si="27"/>
        <v>0</v>
      </c>
      <c r="L58" s="563">
        <f t="shared" si="27"/>
        <v>0</v>
      </c>
      <c r="M58" s="563">
        <f t="shared" si="27"/>
        <v>0</v>
      </c>
      <c r="R58" s="414"/>
      <c r="S58" s="414"/>
      <c r="T58" s="414"/>
      <c r="U58" s="414"/>
      <c r="V58" s="414"/>
      <c r="W58" s="414"/>
      <c r="X58" s="414"/>
      <c r="Y58" s="414"/>
      <c r="Z58" s="414"/>
      <c r="AA58" s="414"/>
      <c r="AB58" s="414"/>
      <c r="AC58" s="414"/>
      <c r="AD58" s="414"/>
      <c r="AE58" s="414"/>
      <c r="AF58" s="414"/>
      <c r="AG58" s="414"/>
      <c r="AH58" s="414"/>
      <c r="AI58" s="414"/>
      <c r="AJ58" s="414"/>
      <c r="AK58" s="414"/>
      <c r="AL58" s="414"/>
      <c r="AM58" s="414"/>
      <c r="AN58" s="414"/>
      <c r="AO58" s="414"/>
      <c r="AP58" s="414"/>
      <c r="AQ58" s="414"/>
      <c r="AR58" s="414"/>
      <c r="AS58" s="414"/>
      <c r="AT58" s="414"/>
      <c r="AU58" s="414"/>
      <c r="AV58" s="414"/>
      <c r="AW58" s="414"/>
      <c r="AX58" s="414"/>
      <c r="AY58" s="414"/>
      <c r="AZ58" s="414"/>
      <c r="BA58" s="414"/>
      <c r="BB58" s="414"/>
      <c r="BC58" s="414"/>
      <c r="BD58" s="414"/>
      <c r="BE58" s="414"/>
      <c r="BF58" s="414"/>
      <c r="BG58" s="414"/>
      <c r="BH58" s="414"/>
      <c r="BI58" s="414"/>
      <c r="BJ58" s="414"/>
      <c r="BK58" s="414"/>
      <c r="BL58" s="414"/>
      <c r="BM58" s="414"/>
      <c r="BN58" s="414"/>
      <c r="BO58" s="414"/>
      <c r="BP58" s="414"/>
      <c r="BQ58" s="414"/>
      <c r="BR58" s="414"/>
      <c r="BS58" s="414"/>
      <c r="BT58" s="414"/>
      <c r="BU58" s="414"/>
      <c r="BV58" s="414"/>
      <c r="BW58" s="414"/>
      <c r="BX58" s="414"/>
      <c r="BY58" s="414"/>
      <c r="BZ58" s="414"/>
      <c r="CA58" s="414"/>
      <c r="CB58" s="414"/>
      <c r="CC58" s="414"/>
      <c r="CD58" s="414"/>
      <c r="CE58" s="414"/>
      <c r="CF58" s="414"/>
      <c r="CG58" s="414"/>
      <c r="CH58" s="414"/>
      <c r="CI58" s="414"/>
      <c r="CJ58" s="414"/>
      <c r="CK58" s="414"/>
      <c r="CL58" s="414"/>
      <c r="CM58" s="414"/>
      <c r="CN58" s="414"/>
      <c r="CO58" s="414"/>
      <c r="CP58" s="414"/>
      <c r="CQ58" s="414"/>
      <c r="CR58" s="414"/>
      <c r="CS58" s="414"/>
      <c r="CT58" s="414"/>
      <c r="CU58" s="414"/>
      <c r="CV58" s="414"/>
      <c r="CW58" s="414"/>
      <c r="CX58" s="414"/>
    </row>
    <row r="59" spans="1:102" s="183" customFormat="1">
      <c r="A59" s="572" t="s">
        <v>329</v>
      </c>
      <c r="B59" s="849">
        <f>B32</f>
        <v>0</v>
      </c>
      <c r="C59" s="849">
        <f>C32</f>
        <v>0</v>
      </c>
      <c r="D59" s="563">
        <f t="shared" ref="D59:M59" si="28">D58*$C$32</f>
        <v>0</v>
      </c>
      <c r="E59" s="563">
        <f t="shared" si="28"/>
        <v>0</v>
      </c>
      <c r="F59" s="563">
        <f t="shared" si="28"/>
        <v>0</v>
      </c>
      <c r="G59" s="563">
        <f t="shared" si="28"/>
        <v>0</v>
      </c>
      <c r="H59" s="563">
        <f t="shared" si="28"/>
        <v>0</v>
      </c>
      <c r="I59" s="563">
        <f t="shared" si="28"/>
        <v>0</v>
      </c>
      <c r="J59" s="563">
        <f t="shared" si="28"/>
        <v>0</v>
      </c>
      <c r="K59" s="563">
        <f t="shared" si="28"/>
        <v>0</v>
      </c>
      <c r="L59" s="563">
        <f t="shared" si="28"/>
        <v>0</v>
      </c>
      <c r="M59" s="563">
        <f t="shared" si="28"/>
        <v>0</v>
      </c>
      <c r="R59" s="414"/>
      <c r="S59" s="414"/>
      <c r="T59" s="414"/>
      <c r="U59" s="414"/>
      <c r="V59" s="414"/>
      <c r="W59" s="414"/>
      <c r="X59" s="414"/>
      <c r="Y59" s="414"/>
      <c r="Z59" s="414"/>
      <c r="AA59" s="414"/>
      <c r="AB59" s="414"/>
      <c r="AC59" s="414"/>
      <c r="AD59" s="414"/>
      <c r="AE59" s="414"/>
      <c r="AF59" s="414"/>
      <c r="AG59" s="414"/>
      <c r="AH59" s="414"/>
      <c r="AI59" s="414"/>
      <c r="AJ59" s="414"/>
      <c r="AK59" s="414"/>
      <c r="AL59" s="414"/>
      <c r="AM59" s="414"/>
      <c r="AN59" s="414"/>
      <c r="AO59" s="414"/>
      <c r="AP59" s="414"/>
      <c r="AQ59" s="414"/>
      <c r="AR59" s="414"/>
      <c r="AS59" s="414"/>
      <c r="AT59" s="414"/>
      <c r="AU59" s="414"/>
      <c r="AV59" s="414"/>
      <c r="AW59" s="414"/>
      <c r="AX59" s="414"/>
      <c r="AY59" s="414"/>
      <c r="AZ59" s="414"/>
      <c r="BA59" s="414"/>
      <c r="BB59" s="414"/>
      <c r="BC59" s="414"/>
      <c r="BD59" s="414"/>
      <c r="BE59" s="414"/>
      <c r="BF59" s="414"/>
      <c r="BG59" s="414"/>
      <c r="BH59" s="414"/>
      <c r="BI59" s="414"/>
      <c r="BJ59" s="414"/>
      <c r="BK59" s="414"/>
      <c r="BL59" s="414"/>
      <c r="BM59" s="414"/>
      <c r="BN59" s="414"/>
      <c r="BO59" s="414"/>
      <c r="BP59" s="414"/>
      <c r="BQ59" s="414"/>
      <c r="BR59" s="414"/>
      <c r="BS59" s="414"/>
      <c r="BT59" s="414"/>
      <c r="BU59" s="414"/>
      <c r="BV59" s="414"/>
      <c r="BW59" s="414"/>
      <c r="BX59" s="414"/>
      <c r="BY59" s="414"/>
      <c r="BZ59" s="414"/>
      <c r="CA59" s="414"/>
      <c r="CB59" s="414"/>
      <c r="CC59" s="414"/>
      <c r="CD59" s="414"/>
      <c r="CE59" s="414"/>
      <c r="CF59" s="414"/>
      <c r="CG59" s="414"/>
      <c r="CH59" s="414"/>
      <c r="CI59" s="414"/>
      <c r="CJ59" s="414"/>
      <c r="CK59" s="414"/>
      <c r="CL59" s="414"/>
      <c r="CM59" s="414"/>
      <c r="CN59" s="414"/>
      <c r="CO59" s="414"/>
      <c r="CP59" s="414"/>
      <c r="CQ59" s="414"/>
      <c r="CR59" s="414"/>
      <c r="CS59" s="414"/>
      <c r="CT59" s="414"/>
      <c r="CU59" s="414"/>
      <c r="CV59" s="414"/>
      <c r="CW59" s="414"/>
      <c r="CX59" s="414"/>
    </row>
    <row r="60" spans="1:102" s="183" customFormat="1" ht="12">
      <c r="A60" s="586" t="s">
        <v>337</v>
      </c>
      <c r="B60" s="587"/>
      <c r="C60" s="588"/>
      <c r="D60" s="589">
        <f t="shared" ref="D60:M60" si="29">D58-D59</f>
        <v>0</v>
      </c>
      <c r="E60" s="589">
        <f t="shared" si="29"/>
        <v>0</v>
      </c>
      <c r="F60" s="589">
        <f t="shared" si="29"/>
        <v>0</v>
      </c>
      <c r="G60" s="589">
        <f t="shared" si="29"/>
        <v>0</v>
      </c>
      <c r="H60" s="589">
        <f t="shared" si="29"/>
        <v>0</v>
      </c>
      <c r="I60" s="589">
        <f t="shared" si="29"/>
        <v>0</v>
      </c>
      <c r="J60" s="589">
        <f t="shared" si="29"/>
        <v>0</v>
      </c>
      <c r="K60" s="589">
        <f t="shared" si="29"/>
        <v>0</v>
      </c>
      <c r="L60" s="589">
        <f t="shared" si="29"/>
        <v>0</v>
      </c>
      <c r="M60" s="589">
        <f t="shared" si="29"/>
        <v>0</v>
      </c>
      <c r="R60" s="366"/>
      <c r="S60" s="366"/>
      <c r="T60" s="366"/>
      <c r="U60" s="366"/>
      <c r="V60" s="366"/>
      <c r="W60" s="366"/>
      <c r="X60" s="366"/>
      <c r="Y60" s="366"/>
      <c r="Z60" s="366"/>
      <c r="AA60" s="366"/>
      <c r="AB60" s="366"/>
      <c r="AC60" s="366"/>
      <c r="AD60" s="366"/>
      <c r="AE60" s="366"/>
      <c r="AF60" s="366"/>
      <c r="AG60" s="366"/>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row>
    <row r="61" spans="1:102" s="183" customFormat="1">
      <c r="A61" s="582" t="s">
        <v>2</v>
      </c>
      <c r="B61" s="583"/>
      <c r="C61" s="582"/>
      <c r="D61" s="584" t="e">
        <f t="shared" ref="D61:M61" si="30">D60/units</f>
        <v>#DIV/0!</v>
      </c>
      <c r="E61" s="584" t="e">
        <f t="shared" si="30"/>
        <v>#DIV/0!</v>
      </c>
      <c r="F61" s="584" t="e">
        <f t="shared" si="30"/>
        <v>#DIV/0!</v>
      </c>
      <c r="G61" s="584" t="e">
        <f t="shared" si="30"/>
        <v>#DIV/0!</v>
      </c>
      <c r="H61" s="584" t="e">
        <f t="shared" si="30"/>
        <v>#DIV/0!</v>
      </c>
      <c r="I61" s="584" t="e">
        <f t="shared" si="30"/>
        <v>#DIV/0!</v>
      </c>
      <c r="J61" s="584" t="e">
        <f t="shared" si="30"/>
        <v>#DIV/0!</v>
      </c>
      <c r="K61" s="584" t="e">
        <f t="shared" si="30"/>
        <v>#DIV/0!</v>
      </c>
      <c r="L61" s="584" t="e">
        <f t="shared" si="30"/>
        <v>#DIV/0!</v>
      </c>
      <c r="M61" s="584" t="e">
        <f t="shared" si="30"/>
        <v>#DIV/0!</v>
      </c>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4"/>
      <c r="AT61" s="414"/>
      <c r="AU61" s="414"/>
      <c r="AV61" s="414"/>
      <c r="AW61" s="414"/>
      <c r="AX61" s="414"/>
      <c r="AY61" s="414"/>
      <c r="AZ61" s="414"/>
      <c r="BA61" s="414"/>
      <c r="BB61" s="414"/>
      <c r="BC61" s="414"/>
      <c r="BD61" s="414"/>
      <c r="BE61" s="414"/>
      <c r="BF61" s="414"/>
      <c r="BG61" s="414"/>
      <c r="BH61" s="414"/>
      <c r="BI61" s="414"/>
      <c r="BJ61" s="414"/>
      <c r="BK61" s="414"/>
      <c r="BL61" s="414"/>
      <c r="BM61" s="414"/>
      <c r="BN61" s="414"/>
      <c r="BO61" s="414"/>
      <c r="BP61" s="414"/>
      <c r="BQ61" s="414"/>
      <c r="BR61" s="414"/>
      <c r="BS61" s="414"/>
      <c r="BT61" s="414"/>
      <c r="BU61" s="414"/>
      <c r="BV61" s="414"/>
      <c r="BW61" s="414"/>
      <c r="BX61" s="414"/>
      <c r="BY61" s="414"/>
      <c r="BZ61" s="414"/>
      <c r="CA61" s="414"/>
      <c r="CB61" s="414"/>
      <c r="CC61" s="414"/>
      <c r="CD61" s="414"/>
      <c r="CE61" s="414"/>
      <c r="CF61" s="414"/>
      <c r="CG61" s="414"/>
      <c r="CH61" s="414"/>
      <c r="CI61" s="414"/>
      <c r="CJ61" s="414"/>
      <c r="CK61" s="414"/>
      <c r="CL61" s="414"/>
      <c r="CM61" s="414"/>
      <c r="CN61" s="414"/>
      <c r="CO61" s="414"/>
      <c r="CP61" s="414"/>
      <c r="CQ61" s="414"/>
      <c r="CR61" s="414"/>
      <c r="CS61" s="414"/>
      <c r="CT61" s="414"/>
      <c r="CU61" s="414"/>
      <c r="CV61" s="414"/>
      <c r="CW61" s="414"/>
      <c r="CX61" s="414"/>
    </row>
    <row r="62" spans="1:102" s="183" customFormat="1" ht="12">
      <c r="A62" s="573"/>
      <c r="B62" s="573"/>
      <c r="C62" s="579"/>
      <c r="D62" s="563"/>
      <c r="E62" s="563"/>
      <c r="F62" s="563"/>
      <c r="G62" s="563"/>
      <c r="H62" s="563"/>
      <c r="I62" s="563"/>
      <c r="J62" s="563"/>
      <c r="K62" s="563"/>
      <c r="L62" s="563"/>
      <c r="M62" s="563"/>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4"/>
      <c r="AT62" s="414"/>
      <c r="AU62" s="414"/>
      <c r="AV62" s="414"/>
      <c r="AW62" s="414"/>
      <c r="AX62" s="414"/>
      <c r="AY62" s="414"/>
      <c r="AZ62" s="414"/>
      <c r="BA62" s="414"/>
      <c r="BB62" s="414"/>
      <c r="BC62" s="414"/>
      <c r="BD62" s="414"/>
      <c r="BE62" s="414"/>
      <c r="BF62" s="414"/>
      <c r="BG62" s="414"/>
      <c r="BH62" s="414"/>
      <c r="BI62" s="414"/>
      <c r="BJ62" s="414"/>
      <c r="BK62" s="414"/>
      <c r="BL62" s="414"/>
      <c r="BM62" s="414"/>
      <c r="BN62" s="414"/>
      <c r="BO62" s="414"/>
      <c r="BP62" s="414"/>
      <c r="BQ62" s="414"/>
      <c r="BR62" s="414"/>
      <c r="BS62" s="414"/>
      <c r="BT62" s="414"/>
      <c r="BU62" s="414"/>
      <c r="BV62" s="414"/>
      <c r="BW62" s="414"/>
      <c r="BX62" s="414"/>
      <c r="BY62" s="414"/>
      <c r="BZ62" s="414"/>
      <c r="CA62" s="414"/>
      <c r="CB62" s="414"/>
      <c r="CC62" s="414"/>
      <c r="CD62" s="414"/>
      <c r="CE62" s="414"/>
      <c r="CF62" s="414"/>
      <c r="CG62" s="414"/>
      <c r="CH62" s="414"/>
      <c r="CI62" s="414"/>
      <c r="CJ62" s="414"/>
      <c r="CK62" s="414"/>
      <c r="CL62" s="414"/>
      <c r="CM62" s="414"/>
      <c r="CN62" s="414"/>
      <c r="CO62" s="414"/>
      <c r="CP62" s="414"/>
      <c r="CQ62" s="414"/>
      <c r="CR62" s="414"/>
      <c r="CS62" s="414"/>
      <c r="CT62" s="414"/>
      <c r="CU62" s="414"/>
      <c r="CV62" s="414"/>
      <c r="CW62" s="414"/>
      <c r="CX62" s="414"/>
    </row>
    <row r="63" spans="1:102" s="183" customFormat="1" ht="13.8">
      <c r="A63" s="567" t="s">
        <v>335</v>
      </c>
      <c r="B63" s="578" t="s">
        <v>2</v>
      </c>
      <c r="C63" s="568" t="s">
        <v>324</v>
      </c>
      <c r="D63" s="563"/>
      <c r="E63" s="563"/>
      <c r="F63" s="563"/>
      <c r="G63" s="563"/>
      <c r="H63" s="563"/>
      <c r="I63" s="563"/>
      <c r="J63" s="563"/>
      <c r="K63" s="563"/>
      <c r="L63" s="563"/>
      <c r="M63" s="563"/>
      <c r="R63" s="414"/>
      <c r="S63" s="414"/>
      <c r="T63" s="41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4"/>
      <c r="AT63" s="414"/>
      <c r="AU63" s="414"/>
      <c r="AV63" s="414"/>
      <c r="AW63" s="414"/>
      <c r="AX63" s="414"/>
      <c r="AY63" s="414"/>
      <c r="AZ63" s="414"/>
      <c r="BA63" s="414"/>
      <c r="BB63" s="414"/>
      <c r="BC63" s="414"/>
      <c r="BD63" s="414"/>
      <c r="BE63" s="414"/>
      <c r="BF63" s="414"/>
      <c r="BG63" s="414"/>
      <c r="BH63" s="414"/>
      <c r="BI63" s="414"/>
      <c r="BJ63" s="414"/>
      <c r="BK63" s="414"/>
      <c r="BL63" s="414"/>
      <c r="BM63" s="414"/>
      <c r="BN63" s="414"/>
      <c r="BO63" s="414"/>
      <c r="BP63" s="414"/>
      <c r="BQ63" s="414"/>
      <c r="BR63" s="414"/>
      <c r="BS63" s="414"/>
      <c r="BT63" s="414"/>
      <c r="BU63" s="414"/>
      <c r="BV63" s="414"/>
      <c r="BW63" s="414"/>
      <c r="BX63" s="414"/>
      <c r="BY63" s="414"/>
      <c r="BZ63" s="414"/>
      <c r="CA63" s="414"/>
      <c r="CB63" s="414"/>
      <c r="CC63" s="414"/>
      <c r="CD63" s="414"/>
      <c r="CE63" s="414"/>
      <c r="CF63" s="414"/>
      <c r="CG63" s="414"/>
      <c r="CH63" s="414"/>
      <c r="CI63" s="414"/>
      <c r="CJ63" s="414"/>
      <c r="CK63" s="414"/>
      <c r="CL63" s="414"/>
      <c r="CM63" s="414"/>
      <c r="CN63" s="414"/>
      <c r="CO63" s="414"/>
      <c r="CP63" s="414"/>
      <c r="CQ63" s="414"/>
      <c r="CR63" s="414"/>
      <c r="CS63" s="414"/>
      <c r="CT63" s="414"/>
      <c r="CU63" s="414"/>
      <c r="CV63" s="414"/>
      <c r="CW63" s="414"/>
      <c r="CX63" s="414"/>
    </row>
    <row r="64" spans="1:102" s="183" customFormat="1">
      <c r="A64" s="572" t="s">
        <v>336</v>
      </c>
      <c r="B64" s="549">
        <f>B37</f>
        <v>0</v>
      </c>
      <c r="C64" s="849">
        <f>C37</f>
        <v>0</v>
      </c>
      <c r="D64" s="563">
        <f>M37*(1+$C$37)</f>
        <v>0</v>
      </c>
      <c r="E64" s="563">
        <f t="shared" ref="E64:M64" si="31">D64*(1+$C$37)</f>
        <v>0</v>
      </c>
      <c r="F64" s="563">
        <f t="shared" si="31"/>
        <v>0</v>
      </c>
      <c r="G64" s="563">
        <f t="shared" si="31"/>
        <v>0</v>
      </c>
      <c r="H64" s="563">
        <f t="shared" si="31"/>
        <v>0</v>
      </c>
      <c r="I64" s="563">
        <f t="shared" si="31"/>
        <v>0</v>
      </c>
      <c r="J64" s="563">
        <f t="shared" si="31"/>
        <v>0</v>
      </c>
      <c r="K64" s="563">
        <f t="shared" si="31"/>
        <v>0</v>
      </c>
      <c r="L64" s="563">
        <f t="shared" si="31"/>
        <v>0</v>
      </c>
      <c r="M64" s="563">
        <f t="shared" si="31"/>
        <v>0</v>
      </c>
      <c r="R64" s="414"/>
      <c r="S64" s="414"/>
      <c r="T64" s="414"/>
      <c r="U64" s="414"/>
      <c r="V64" s="414"/>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c r="BS64" s="414"/>
      <c r="BT64" s="414"/>
      <c r="BU64" s="414"/>
      <c r="BV64" s="414"/>
      <c r="BW64" s="414"/>
      <c r="BX64" s="414"/>
      <c r="BY64" s="414"/>
      <c r="BZ64" s="414"/>
      <c r="CA64" s="414"/>
      <c r="CB64" s="414"/>
      <c r="CC64" s="414"/>
      <c r="CD64" s="414"/>
      <c r="CE64" s="414"/>
      <c r="CF64" s="414"/>
      <c r="CG64" s="414"/>
      <c r="CH64" s="414"/>
      <c r="CI64" s="414"/>
      <c r="CJ64" s="414"/>
      <c r="CK64" s="414"/>
      <c r="CL64" s="414"/>
      <c r="CM64" s="414"/>
      <c r="CN64" s="414"/>
      <c r="CO64" s="414"/>
      <c r="CP64" s="414"/>
      <c r="CQ64" s="414"/>
      <c r="CR64" s="414"/>
      <c r="CS64" s="414"/>
      <c r="CT64" s="414"/>
      <c r="CU64" s="414"/>
      <c r="CV64" s="414"/>
      <c r="CW64" s="414"/>
      <c r="CX64" s="414"/>
    </row>
    <row r="65" spans="1:102" s="183" customFormat="1">
      <c r="A65" s="572" t="s">
        <v>331</v>
      </c>
      <c r="B65" s="549">
        <f>B38</f>
        <v>0</v>
      </c>
      <c r="C65" s="581"/>
      <c r="D65" s="563">
        <f>M38*(1+$C$37)</f>
        <v>0</v>
      </c>
      <c r="E65" s="563">
        <f t="shared" ref="E65:M65" si="32">D65*(1+$C$37)</f>
        <v>0</v>
      </c>
      <c r="F65" s="563">
        <f t="shared" si="32"/>
        <v>0</v>
      </c>
      <c r="G65" s="563">
        <f t="shared" si="32"/>
        <v>0</v>
      </c>
      <c r="H65" s="563">
        <f t="shared" si="32"/>
        <v>0</v>
      </c>
      <c r="I65" s="563">
        <f t="shared" si="32"/>
        <v>0</v>
      </c>
      <c r="J65" s="563">
        <f t="shared" si="32"/>
        <v>0</v>
      </c>
      <c r="K65" s="563">
        <f t="shared" si="32"/>
        <v>0</v>
      </c>
      <c r="L65" s="563">
        <f t="shared" si="32"/>
        <v>0</v>
      </c>
      <c r="M65" s="563">
        <f t="shared" si="32"/>
        <v>0</v>
      </c>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c r="BS65" s="414"/>
      <c r="BT65" s="414"/>
      <c r="BU65" s="414"/>
      <c r="BV65" s="414"/>
      <c r="BW65" s="414"/>
      <c r="BX65" s="414"/>
      <c r="BY65" s="414"/>
      <c r="BZ65" s="414"/>
      <c r="CA65" s="414"/>
      <c r="CB65" s="414"/>
      <c r="CC65" s="414"/>
      <c r="CD65" s="414"/>
      <c r="CE65" s="414"/>
      <c r="CF65" s="414"/>
      <c r="CG65" s="414"/>
      <c r="CH65" s="414"/>
      <c r="CI65" s="414"/>
      <c r="CJ65" s="414"/>
      <c r="CK65" s="414"/>
      <c r="CL65" s="414"/>
      <c r="CM65" s="414"/>
      <c r="CN65" s="414"/>
      <c r="CO65" s="414"/>
      <c r="CP65" s="414"/>
      <c r="CQ65" s="414"/>
      <c r="CR65" s="414"/>
      <c r="CS65" s="414"/>
      <c r="CT65" s="414"/>
      <c r="CU65" s="414"/>
      <c r="CV65" s="414"/>
      <c r="CW65" s="414"/>
      <c r="CX65" s="414"/>
    </row>
    <row r="66" spans="1:102" s="183" customFormat="1">
      <c r="A66" s="591" t="s">
        <v>330</v>
      </c>
      <c r="B66" s="594"/>
      <c r="C66" s="588"/>
      <c r="D66" s="589">
        <f t="shared" ref="D66:M66" si="33">D64+D65</f>
        <v>0</v>
      </c>
      <c r="E66" s="589">
        <f t="shared" si="33"/>
        <v>0</v>
      </c>
      <c r="F66" s="589">
        <f t="shared" si="33"/>
        <v>0</v>
      </c>
      <c r="G66" s="589">
        <f t="shared" si="33"/>
        <v>0</v>
      </c>
      <c r="H66" s="589">
        <f t="shared" si="33"/>
        <v>0</v>
      </c>
      <c r="I66" s="589">
        <f t="shared" si="33"/>
        <v>0</v>
      </c>
      <c r="J66" s="589">
        <f t="shared" si="33"/>
        <v>0</v>
      </c>
      <c r="K66" s="589">
        <f t="shared" si="33"/>
        <v>0</v>
      </c>
      <c r="L66" s="589">
        <f t="shared" si="33"/>
        <v>0</v>
      </c>
      <c r="M66" s="563">
        <f t="shared" si="33"/>
        <v>0</v>
      </c>
      <c r="R66" s="414"/>
      <c r="S66" s="414"/>
      <c r="T66" s="414"/>
      <c r="U66" s="414"/>
      <c r="V66" s="414"/>
      <c r="W66" s="414"/>
      <c r="X66" s="414"/>
      <c r="Y66" s="414"/>
      <c r="Z66" s="414"/>
      <c r="AA66" s="414"/>
      <c r="AB66" s="414"/>
      <c r="AC66" s="414"/>
      <c r="AD66" s="414"/>
      <c r="AE66" s="414"/>
      <c r="AF66" s="414"/>
      <c r="AG66" s="414"/>
      <c r="AH66" s="414"/>
      <c r="AI66" s="414"/>
      <c r="AJ66" s="414"/>
      <c r="AK66" s="414"/>
      <c r="AL66" s="414"/>
      <c r="AM66" s="414"/>
      <c r="AN66" s="414"/>
      <c r="AO66" s="414"/>
      <c r="AP66" s="414"/>
      <c r="AQ66" s="414"/>
      <c r="AR66" s="414"/>
      <c r="AS66" s="414"/>
      <c r="AT66" s="414"/>
      <c r="AU66" s="414"/>
      <c r="AV66" s="414"/>
      <c r="AW66" s="414"/>
      <c r="AX66" s="414"/>
      <c r="AY66" s="414"/>
      <c r="AZ66" s="414"/>
      <c r="BA66" s="414"/>
      <c r="BB66" s="414"/>
      <c r="BC66" s="414"/>
      <c r="BD66" s="414"/>
      <c r="BE66" s="414"/>
      <c r="BF66" s="414"/>
      <c r="BG66" s="414"/>
      <c r="BH66" s="414"/>
      <c r="BI66" s="414"/>
      <c r="BJ66" s="414"/>
      <c r="BK66" s="414"/>
      <c r="BL66" s="414"/>
      <c r="BM66" s="414"/>
      <c r="BN66" s="414"/>
      <c r="BO66" s="414"/>
      <c r="BP66" s="414"/>
      <c r="BQ66" s="414"/>
      <c r="BR66" s="414"/>
      <c r="BS66" s="414"/>
      <c r="BT66" s="414"/>
      <c r="BU66" s="414"/>
      <c r="BV66" s="414"/>
      <c r="BW66" s="414"/>
      <c r="BX66" s="414"/>
      <c r="BY66" s="414"/>
      <c r="BZ66" s="414"/>
      <c r="CA66" s="414"/>
      <c r="CB66" s="414"/>
      <c r="CC66" s="414"/>
      <c r="CD66" s="414"/>
      <c r="CE66" s="414"/>
      <c r="CF66" s="414"/>
      <c r="CG66" s="414"/>
      <c r="CH66" s="414"/>
      <c r="CI66" s="414"/>
      <c r="CJ66" s="414"/>
      <c r="CK66" s="414"/>
      <c r="CL66" s="414"/>
      <c r="CM66" s="414"/>
      <c r="CN66" s="414"/>
      <c r="CO66" s="414"/>
      <c r="CP66" s="414"/>
      <c r="CQ66" s="414"/>
      <c r="CR66" s="414"/>
      <c r="CS66" s="414"/>
      <c r="CT66" s="414"/>
      <c r="CU66" s="414"/>
      <c r="CV66" s="414"/>
      <c r="CW66" s="414"/>
      <c r="CX66" s="414"/>
    </row>
    <row r="67" spans="1:102" s="183" customFormat="1" ht="12">
      <c r="A67" s="582" t="s">
        <v>2</v>
      </c>
      <c r="B67" s="583"/>
      <c r="C67" s="582"/>
      <c r="D67" s="584" t="e">
        <f t="shared" ref="D67:M67" si="34">D66/units</f>
        <v>#DIV/0!</v>
      </c>
      <c r="E67" s="584" t="e">
        <f t="shared" si="34"/>
        <v>#DIV/0!</v>
      </c>
      <c r="F67" s="584" t="e">
        <f t="shared" si="34"/>
        <v>#DIV/0!</v>
      </c>
      <c r="G67" s="584" t="e">
        <f t="shared" si="34"/>
        <v>#DIV/0!</v>
      </c>
      <c r="H67" s="584" t="e">
        <f t="shared" si="34"/>
        <v>#DIV/0!</v>
      </c>
      <c r="I67" s="584" t="e">
        <f t="shared" si="34"/>
        <v>#DIV/0!</v>
      </c>
      <c r="J67" s="584" t="e">
        <f t="shared" si="34"/>
        <v>#DIV/0!</v>
      </c>
      <c r="K67" s="584" t="e">
        <f t="shared" si="34"/>
        <v>#DIV/0!</v>
      </c>
      <c r="L67" s="584" t="e">
        <f t="shared" si="34"/>
        <v>#DIV/0!</v>
      </c>
      <c r="M67" s="584" t="e">
        <f t="shared" si="34"/>
        <v>#DIV/0!</v>
      </c>
      <c r="R67" s="609"/>
      <c r="S67" s="609"/>
      <c r="T67" s="609"/>
      <c r="U67" s="609"/>
      <c r="V67" s="609"/>
      <c r="W67" s="609"/>
      <c r="X67" s="609"/>
      <c r="Y67" s="609"/>
      <c r="Z67" s="609"/>
      <c r="AA67" s="609"/>
      <c r="AB67" s="609"/>
      <c r="AC67" s="609"/>
      <c r="AD67" s="609"/>
      <c r="AE67" s="609"/>
      <c r="AF67" s="609"/>
      <c r="AG67" s="609"/>
      <c r="AH67" s="609"/>
      <c r="AI67" s="609"/>
      <c r="AJ67" s="609"/>
      <c r="AK67" s="609"/>
      <c r="AL67" s="609"/>
      <c r="AM67" s="609"/>
      <c r="AN67" s="609"/>
      <c r="AO67" s="609"/>
      <c r="AP67" s="609"/>
      <c r="AQ67" s="609"/>
      <c r="AR67" s="609"/>
      <c r="AS67" s="609"/>
      <c r="AT67" s="609"/>
      <c r="AU67" s="609"/>
      <c r="AV67" s="609"/>
      <c r="AW67" s="609"/>
      <c r="AX67" s="609"/>
      <c r="AY67" s="609"/>
      <c r="AZ67" s="609"/>
      <c r="BA67" s="609"/>
      <c r="BB67" s="609"/>
      <c r="BC67" s="609"/>
      <c r="BD67" s="609"/>
      <c r="BE67" s="609"/>
      <c r="BF67" s="609"/>
      <c r="BG67" s="609"/>
      <c r="BH67" s="609"/>
      <c r="BI67" s="609"/>
      <c r="BJ67" s="609"/>
      <c r="BK67" s="609"/>
      <c r="BL67" s="609"/>
      <c r="BM67" s="609"/>
      <c r="BN67" s="609"/>
      <c r="BO67" s="609"/>
      <c r="BP67" s="609"/>
      <c r="BQ67" s="609"/>
      <c r="BR67" s="609"/>
      <c r="BS67" s="609"/>
      <c r="BT67" s="609"/>
      <c r="BU67" s="609"/>
      <c r="BV67" s="609"/>
      <c r="BW67" s="609"/>
      <c r="BX67" s="609"/>
      <c r="BY67" s="609"/>
      <c r="BZ67" s="609"/>
      <c r="CA67" s="609"/>
      <c r="CB67" s="609"/>
      <c r="CC67" s="609"/>
      <c r="CD67" s="609"/>
      <c r="CE67" s="609"/>
      <c r="CF67" s="609"/>
      <c r="CG67" s="609"/>
      <c r="CH67" s="609"/>
      <c r="CI67" s="609"/>
      <c r="CJ67" s="609"/>
      <c r="CK67" s="609"/>
      <c r="CL67" s="609"/>
      <c r="CM67" s="609"/>
      <c r="CN67" s="609"/>
      <c r="CO67" s="609"/>
      <c r="CP67" s="609"/>
      <c r="CQ67" s="609"/>
      <c r="CR67" s="609"/>
      <c r="CS67" s="609"/>
      <c r="CT67" s="609"/>
      <c r="CU67" s="609"/>
      <c r="CV67" s="609"/>
      <c r="CW67" s="609"/>
      <c r="CX67" s="609"/>
    </row>
    <row r="68" spans="1:102" s="183" customFormat="1" ht="12" hidden="1">
      <c r="A68" s="574"/>
      <c r="B68" s="1441"/>
      <c r="C68" s="1441"/>
      <c r="D68" s="563"/>
      <c r="E68" s="563"/>
      <c r="F68" s="563"/>
      <c r="G68" s="563"/>
      <c r="H68" s="563"/>
      <c r="I68" s="563"/>
      <c r="J68" s="563"/>
      <c r="K68" s="563"/>
      <c r="L68" s="563"/>
      <c r="M68" s="563"/>
      <c r="R68" s="414"/>
      <c r="S68" s="414"/>
      <c r="T68" s="414"/>
      <c r="U68" s="414"/>
      <c r="V68" s="414"/>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4"/>
      <c r="AT68" s="414"/>
      <c r="AU68" s="414"/>
      <c r="AV68" s="414"/>
      <c r="AW68" s="414"/>
      <c r="AX68" s="414"/>
      <c r="AY68" s="414"/>
      <c r="AZ68" s="414"/>
      <c r="BA68" s="414"/>
      <c r="BB68" s="414"/>
      <c r="BC68" s="414"/>
      <c r="BD68" s="414"/>
      <c r="BE68" s="414"/>
      <c r="BF68" s="414"/>
      <c r="BG68" s="414"/>
      <c r="BH68" s="414"/>
      <c r="BI68" s="414"/>
      <c r="BJ68" s="414"/>
      <c r="BK68" s="414"/>
      <c r="BL68" s="414"/>
      <c r="BM68" s="414"/>
      <c r="BN68" s="414"/>
      <c r="BO68" s="414"/>
      <c r="BP68" s="414"/>
      <c r="BQ68" s="414"/>
      <c r="BR68" s="414"/>
      <c r="BS68" s="414"/>
      <c r="BT68" s="414"/>
      <c r="BU68" s="414"/>
      <c r="BV68" s="414"/>
      <c r="BW68" s="414"/>
      <c r="BX68" s="414"/>
      <c r="BY68" s="414"/>
      <c r="BZ68" s="414"/>
      <c r="CA68" s="414"/>
      <c r="CB68" s="414"/>
      <c r="CC68" s="414"/>
      <c r="CD68" s="414"/>
      <c r="CE68" s="414"/>
      <c r="CF68" s="414"/>
      <c r="CG68" s="414"/>
      <c r="CH68" s="414"/>
      <c r="CI68" s="414"/>
      <c r="CJ68" s="414"/>
      <c r="CK68" s="414"/>
      <c r="CL68" s="414"/>
      <c r="CM68" s="414"/>
      <c r="CN68" s="414"/>
      <c r="CO68" s="414"/>
      <c r="CP68" s="414"/>
      <c r="CQ68" s="414"/>
      <c r="CR68" s="414"/>
      <c r="CS68" s="414"/>
      <c r="CT68" s="414"/>
      <c r="CU68" s="414"/>
      <c r="CV68" s="414"/>
      <c r="CW68" s="414"/>
      <c r="CX68" s="414"/>
    </row>
    <row r="69" spans="1:102" s="183" customFormat="1" ht="12">
      <c r="A69" s="586" t="s">
        <v>332</v>
      </c>
      <c r="B69" s="587"/>
      <c r="C69" s="588"/>
      <c r="D69" s="589">
        <f t="shared" ref="D69:M69" si="35">D60-D64-D65</f>
        <v>0</v>
      </c>
      <c r="E69" s="589">
        <f t="shared" si="35"/>
        <v>0</v>
      </c>
      <c r="F69" s="589">
        <f t="shared" si="35"/>
        <v>0</v>
      </c>
      <c r="G69" s="589">
        <f t="shared" si="35"/>
        <v>0</v>
      </c>
      <c r="H69" s="589">
        <f t="shared" si="35"/>
        <v>0</v>
      </c>
      <c r="I69" s="589">
        <f t="shared" si="35"/>
        <v>0</v>
      </c>
      <c r="J69" s="589">
        <f t="shared" si="35"/>
        <v>0</v>
      </c>
      <c r="K69" s="589">
        <f t="shared" si="35"/>
        <v>0</v>
      </c>
      <c r="L69" s="589">
        <f t="shared" si="35"/>
        <v>0</v>
      </c>
      <c r="M69" s="589">
        <f t="shared" si="35"/>
        <v>0</v>
      </c>
      <c r="R69" s="612"/>
      <c r="S69" s="612"/>
      <c r="T69" s="612"/>
      <c r="U69" s="612"/>
      <c r="V69" s="612"/>
      <c r="W69" s="612"/>
      <c r="X69" s="612"/>
      <c r="Y69" s="612"/>
      <c r="Z69" s="612"/>
      <c r="AA69" s="612"/>
      <c r="AB69" s="612"/>
      <c r="AC69" s="612"/>
      <c r="AD69" s="612"/>
      <c r="AE69" s="612"/>
      <c r="AF69" s="612"/>
      <c r="AG69" s="612"/>
      <c r="AH69" s="612"/>
      <c r="AI69" s="612"/>
      <c r="AJ69" s="612"/>
      <c r="AK69" s="612"/>
      <c r="AL69" s="612"/>
      <c r="AM69" s="612"/>
      <c r="AN69" s="612"/>
      <c r="AO69" s="612"/>
      <c r="AP69" s="612"/>
      <c r="AQ69" s="612"/>
      <c r="AR69" s="612"/>
      <c r="AS69" s="612"/>
      <c r="AT69" s="612"/>
      <c r="AU69" s="612"/>
      <c r="AV69" s="612"/>
      <c r="AW69" s="612"/>
      <c r="AX69" s="612"/>
      <c r="AY69" s="612"/>
      <c r="AZ69" s="612"/>
      <c r="BA69" s="612"/>
      <c r="BB69" s="612"/>
      <c r="BC69" s="612"/>
      <c r="BD69" s="612"/>
      <c r="BE69" s="612"/>
      <c r="BF69" s="612"/>
      <c r="BG69" s="612"/>
      <c r="BH69" s="612"/>
      <c r="BI69" s="612"/>
      <c r="BJ69" s="612"/>
      <c r="BK69" s="612"/>
      <c r="BL69" s="612"/>
      <c r="BM69" s="612"/>
      <c r="BN69" s="612"/>
      <c r="BO69" s="612"/>
      <c r="BP69" s="612"/>
      <c r="BQ69" s="612"/>
      <c r="BR69" s="612"/>
      <c r="BS69" s="612"/>
      <c r="BT69" s="612"/>
      <c r="BU69" s="612"/>
      <c r="BV69" s="612"/>
      <c r="BW69" s="612"/>
      <c r="BX69" s="612"/>
      <c r="BY69" s="612"/>
      <c r="BZ69" s="612"/>
      <c r="CA69" s="612"/>
      <c r="CB69" s="612"/>
      <c r="CC69" s="612"/>
      <c r="CD69" s="612"/>
      <c r="CE69" s="612"/>
      <c r="CF69" s="612"/>
      <c r="CG69" s="612"/>
      <c r="CH69" s="612"/>
      <c r="CI69" s="612"/>
      <c r="CJ69" s="612"/>
      <c r="CK69" s="612"/>
      <c r="CL69" s="612"/>
      <c r="CM69" s="612"/>
      <c r="CN69" s="612"/>
      <c r="CO69" s="612"/>
      <c r="CP69" s="612"/>
      <c r="CQ69" s="612"/>
      <c r="CR69" s="612"/>
      <c r="CS69" s="612"/>
      <c r="CT69" s="612"/>
      <c r="CU69" s="612"/>
      <c r="CV69" s="612"/>
      <c r="CW69" s="612"/>
      <c r="CX69" s="612"/>
    </row>
    <row r="70" spans="1:102" s="183" customFormat="1">
      <c r="A70" s="582" t="s">
        <v>2</v>
      </c>
      <c r="B70" s="583"/>
      <c r="C70" s="582"/>
      <c r="D70" s="584" t="e">
        <f t="shared" ref="D70:M70" si="36">D69/units</f>
        <v>#DIV/0!</v>
      </c>
      <c r="E70" s="584" t="e">
        <f t="shared" si="36"/>
        <v>#DIV/0!</v>
      </c>
      <c r="F70" s="584" t="e">
        <f t="shared" si="36"/>
        <v>#DIV/0!</v>
      </c>
      <c r="G70" s="584" t="e">
        <f t="shared" si="36"/>
        <v>#DIV/0!</v>
      </c>
      <c r="H70" s="584" t="e">
        <f t="shared" si="36"/>
        <v>#DIV/0!</v>
      </c>
      <c r="I70" s="584" t="e">
        <f t="shared" si="36"/>
        <v>#DIV/0!</v>
      </c>
      <c r="J70" s="584" t="e">
        <f t="shared" si="36"/>
        <v>#DIV/0!</v>
      </c>
      <c r="K70" s="584" t="e">
        <f t="shared" si="36"/>
        <v>#DIV/0!</v>
      </c>
      <c r="L70" s="584" t="e">
        <f t="shared" si="36"/>
        <v>#DIV/0!</v>
      </c>
      <c r="M70" s="584" t="e">
        <f t="shared" si="36"/>
        <v>#DIV/0!</v>
      </c>
      <c r="R70" s="612"/>
      <c r="S70" s="612"/>
      <c r="T70" s="612"/>
      <c r="U70" s="612"/>
      <c r="V70" s="612"/>
      <c r="W70" s="612"/>
      <c r="X70" s="612"/>
      <c r="Y70" s="612"/>
      <c r="Z70" s="612"/>
      <c r="AA70" s="612"/>
      <c r="AB70" s="612"/>
      <c r="AC70" s="612"/>
      <c r="AD70" s="612"/>
      <c r="AE70" s="612"/>
      <c r="AF70" s="612"/>
      <c r="AG70" s="612"/>
      <c r="AH70" s="612"/>
      <c r="AI70" s="612"/>
      <c r="AJ70" s="612"/>
      <c r="AK70" s="612"/>
      <c r="AL70" s="612"/>
      <c r="AM70" s="612"/>
      <c r="AN70" s="612"/>
      <c r="AO70" s="612"/>
      <c r="AP70" s="612"/>
      <c r="AQ70" s="612"/>
      <c r="AR70" s="612"/>
      <c r="AS70" s="612"/>
      <c r="AT70" s="612"/>
      <c r="AU70" s="612"/>
      <c r="AV70" s="612"/>
      <c r="AW70" s="612"/>
      <c r="AX70" s="612"/>
      <c r="AY70" s="612"/>
      <c r="AZ70" s="612"/>
      <c r="BA70" s="612"/>
      <c r="BB70" s="612"/>
      <c r="BC70" s="612"/>
      <c r="BD70" s="612"/>
      <c r="BE70" s="612"/>
      <c r="BF70" s="612"/>
      <c r="BG70" s="612"/>
      <c r="BH70" s="612"/>
      <c r="BI70" s="612"/>
      <c r="BJ70" s="612"/>
      <c r="BK70" s="612"/>
      <c r="BL70" s="612"/>
      <c r="BM70" s="612"/>
      <c r="BN70" s="612"/>
      <c r="BO70" s="612"/>
      <c r="BP70" s="612"/>
      <c r="BQ70" s="612"/>
      <c r="BR70" s="612"/>
      <c r="BS70" s="612"/>
      <c r="BT70" s="612"/>
      <c r="BU70" s="612"/>
      <c r="BV70" s="612"/>
      <c r="BW70" s="612"/>
      <c r="BX70" s="612"/>
      <c r="BY70" s="612"/>
      <c r="BZ70" s="612"/>
      <c r="CA70" s="612"/>
      <c r="CB70" s="612"/>
      <c r="CC70" s="612"/>
      <c r="CD70" s="612"/>
      <c r="CE70" s="612"/>
      <c r="CF70" s="612"/>
      <c r="CG70" s="612"/>
      <c r="CH70" s="612"/>
      <c r="CI70" s="612"/>
      <c r="CJ70" s="612"/>
      <c r="CK70" s="612"/>
      <c r="CL70" s="612"/>
      <c r="CM70" s="612"/>
      <c r="CN70" s="612"/>
      <c r="CO70" s="612"/>
      <c r="CP70" s="612"/>
      <c r="CQ70" s="612"/>
      <c r="CR70" s="612"/>
      <c r="CS70" s="612"/>
      <c r="CT70" s="612"/>
      <c r="CU70" s="612"/>
      <c r="CV70" s="612"/>
      <c r="CW70" s="612"/>
      <c r="CX70" s="612"/>
    </row>
    <row r="71" spans="1:102" s="183" customFormat="1" ht="13.8">
      <c r="A71" s="567" t="s">
        <v>333</v>
      </c>
      <c r="B71" s="561"/>
      <c r="C71" s="562"/>
      <c r="D71" s="563"/>
      <c r="E71" s="563"/>
      <c r="F71" s="563"/>
      <c r="G71" s="563"/>
      <c r="H71" s="563"/>
      <c r="I71" s="563"/>
      <c r="J71" s="563"/>
      <c r="K71" s="563"/>
      <c r="L71" s="563"/>
      <c r="M71" s="563"/>
      <c r="R71" s="613"/>
      <c r="S71" s="613"/>
      <c r="T71" s="613"/>
      <c r="U71" s="613"/>
      <c r="V71" s="613"/>
      <c r="W71" s="613"/>
      <c r="X71" s="613"/>
      <c r="Y71" s="613"/>
      <c r="Z71" s="613"/>
      <c r="AA71" s="613"/>
      <c r="AB71" s="613"/>
      <c r="AC71" s="613"/>
      <c r="AD71" s="613"/>
      <c r="AE71" s="613"/>
      <c r="AF71" s="613"/>
      <c r="AG71" s="613"/>
      <c r="AH71" s="613"/>
      <c r="AI71" s="613"/>
      <c r="AJ71" s="613"/>
      <c r="AK71" s="613"/>
      <c r="AL71" s="613"/>
      <c r="AM71" s="613"/>
      <c r="AN71" s="613"/>
      <c r="AO71" s="613"/>
      <c r="AP71" s="613"/>
      <c r="AQ71" s="613"/>
      <c r="AR71" s="613"/>
      <c r="AS71" s="613"/>
      <c r="AT71" s="613"/>
      <c r="AU71" s="613"/>
      <c r="AV71" s="613"/>
      <c r="AW71" s="613"/>
      <c r="AX71" s="613"/>
      <c r="AY71" s="613"/>
      <c r="AZ71" s="613"/>
      <c r="BA71" s="613"/>
      <c r="BB71" s="613"/>
      <c r="BC71" s="613"/>
      <c r="BD71" s="613"/>
      <c r="BE71" s="613"/>
      <c r="BF71" s="613"/>
      <c r="BG71" s="613"/>
      <c r="BH71" s="613"/>
      <c r="BI71" s="613"/>
      <c r="BJ71" s="613"/>
      <c r="BK71" s="613"/>
      <c r="BL71" s="613"/>
      <c r="BM71" s="613"/>
      <c r="BN71" s="613"/>
      <c r="BO71" s="613"/>
      <c r="BP71" s="613"/>
      <c r="BQ71" s="613"/>
      <c r="BR71" s="613"/>
      <c r="BS71" s="613"/>
      <c r="BT71" s="613"/>
      <c r="BU71" s="613"/>
      <c r="BV71" s="613"/>
      <c r="BW71" s="613"/>
      <c r="BX71" s="613"/>
      <c r="BY71" s="613"/>
      <c r="BZ71" s="613"/>
      <c r="CA71" s="613"/>
      <c r="CB71" s="613"/>
      <c r="CC71" s="613"/>
      <c r="CD71" s="613"/>
      <c r="CE71" s="613"/>
      <c r="CF71" s="613"/>
      <c r="CG71" s="613"/>
      <c r="CH71" s="613"/>
      <c r="CI71" s="613"/>
      <c r="CJ71" s="613"/>
      <c r="CK71" s="613"/>
      <c r="CL71" s="613"/>
      <c r="CM71" s="613"/>
      <c r="CN71" s="613"/>
      <c r="CO71" s="613"/>
      <c r="CP71" s="613"/>
      <c r="CQ71" s="613"/>
      <c r="CR71" s="613"/>
      <c r="CS71" s="613"/>
      <c r="CT71" s="613"/>
      <c r="CU71" s="613"/>
      <c r="CV71" s="613"/>
      <c r="CW71" s="613"/>
      <c r="CX71" s="613"/>
    </row>
    <row r="72" spans="1:102" s="183" customFormat="1">
      <c r="A72" s="590" t="s">
        <v>342</v>
      </c>
      <c r="B72" s="591"/>
      <c r="C72" s="588"/>
      <c r="D72" s="592" t="e">
        <f t="shared" ref="D72:M72" si="37">$O$16</f>
        <v>#DIV/0!</v>
      </c>
      <c r="E72" s="592" t="e">
        <f t="shared" si="37"/>
        <v>#DIV/0!</v>
      </c>
      <c r="F72" s="592" t="e">
        <f t="shared" si="37"/>
        <v>#DIV/0!</v>
      </c>
      <c r="G72" s="592" t="e">
        <f t="shared" si="37"/>
        <v>#DIV/0!</v>
      </c>
      <c r="H72" s="592" t="e">
        <f t="shared" si="37"/>
        <v>#DIV/0!</v>
      </c>
      <c r="I72" s="592" t="e">
        <f t="shared" si="37"/>
        <v>#DIV/0!</v>
      </c>
      <c r="J72" s="592" t="e">
        <f t="shared" si="37"/>
        <v>#DIV/0!</v>
      </c>
      <c r="K72" s="592" t="e">
        <f t="shared" si="37"/>
        <v>#DIV/0!</v>
      </c>
      <c r="L72" s="592" t="e">
        <f t="shared" si="37"/>
        <v>#DIV/0!</v>
      </c>
      <c r="M72" s="592" t="e">
        <f t="shared" si="37"/>
        <v>#DIV/0!</v>
      </c>
      <c r="R72" s="612"/>
      <c r="S72" s="612"/>
      <c r="T72" s="612"/>
      <c r="U72" s="612"/>
      <c r="V72" s="612"/>
      <c r="W72" s="612"/>
      <c r="X72" s="612"/>
      <c r="Y72" s="612"/>
      <c r="Z72" s="612"/>
      <c r="AA72" s="612"/>
      <c r="AB72" s="612"/>
      <c r="AC72" s="612"/>
      <c r="AD72" s="612"/>
      <c r="AE72" s="612"/>
      <c r="AF72" s="612"/>
      <c r="AG72" s="612"/>
      <c r="AH72" s="612"/>
      <c r="AI72" s="612"/>
      <c r="AJ72" s="612"/>
      <c r="AK72" s="612"/>
      <c r="AL72" s="612"/>
      <c r="AM72" s="612"/>
      <c r="AN72" s="612"/>
      <c r="AO72" s="612"/>
      <c r="AP72" s="612"/>
      <c r="AQ72" s="612"/>
      <c r="AR72" s="612"/>
      <c r="AS72" s="612"/>
      <c r="AT72" s="612"/>
      <c r="AU72" s="612"/>
      <c r="AV72" s="612"/>
      <c r="AW72" s="612"/>
      <c r="AX72" s="612"/>
      <c r="AY72" s="612"/>
      <c r="AZ72" s="612"/>
      <c r="BA72" s="612"/>
      <c r="BB72" s="612"/>
      <c r="BC72" s="612"/>
      <c r="BD72" s="612"/>
      <c r="BE72" s="612"/>
      <c r="BF72" s="612"/>
      <c r="BG72" s="612"/>
      <c r="BH72" s="612"/>
      <c r="BI72" s="612"/>
      <c r="BJ72" s="612"/>
      <c r="BK72" s="612"/>
      <c r="BL72" s="612"/>
      <c r="BM72" s="612"/>
      <c r="BN72" s="612"/>
      <c r="BO72" s="612"/>
      <c r="BP72" s="612"/>
      <c r="BQ72" s="612"/>
      <c r="BR72" s="612"/>
      <c r="BS72" s="612"/>
      <c r="BT72" s="612"/>
      <c r="BU72" s="612"/>
      <c r="BV72" s="612"/>
      <c r="BW72" s="612"/>
      <c r="BX72" s="612"/>
      <c r="BY72" s="612"/>
      <c r="BZ72" s="612"/>
      <c r="CA72" s="612"/>
      <c r="CB72" s="612"/>
      <c r="CC72" s="612"/>
      <c r="CD72" s="612"/>
      <c r="CE72" s="612"/>
      <c r="CF72" s="612"/>
      <c r="CG72" s="612"/>
      <c r="CH72" s="612"/>
      <c r="CI72" s="612"/>
      <c r="CJ72" s="612"/>
      <c r="CK72" s="612"/>
      <c r="CL72" s="612"/>
      <c r="CM72" s="612"/>
      <c r="CN72" s="612"/>
      <c r="CO72" s="612"/>
      <c r="CP72" s="612"/>
      <c r="CQ72" s="612"/>
      <c r="CR72" s="612"/>
      <c r="CS72" s="612"/>
      <c r="CT72" s="612"/>
      <c r="CU72" s="612"/>
      <c r="CV72" s="612"/>
      <c r="CW72" s="612"/>
      <c r="CX72" s="612"/>
    </row>
    <row r="73" spans="1:102" s="183" customFormat="1" ht="12">
      <c r="A73" s="596" t="s">
        <v>334</v>
      </c>
      <c r="B73" s="558"/>
      <c r="C73" s="558"/>
      <c r="D73" s="597" t="e">
        <f t="shared" ref="D73:M73" si="38">D69/D72</f>
        <v>#DIV/0!</v>
      </c>
      <c r="E73" s="597" t="e">
        <f t="shared" si="38"/>
        <v>#DIV/0!</v>
      </c>
      <c r="F73" s="597" t="e">
        <f t="shared" si="38"/>
        <v>#DIV/0!</v>
      </c>
      <c r="G73" s="597" t="e">
        <f t="shared" si="38"/>
        <v>#DIV/0!</v>
      </c>
      <c r="H73" s="597" t="e">
        <f t="shared" si="38"/>
        <v>#DIV/0!</v>
      </c>
      <c r="I73" s="597" t="e">
        <f t="shared" si="38"/>
        <v>#DIV/0!</v>
      </c>
      <c r="J73" s="597" t="e">
        <f t="shared" si="38"/>
        <v>#DIV/0!</v>
      </c>
      <c r="K73" s="597" t="e">
        <f t="shared" si="38"/>
        <v>#DIV/0!</v>
      </c>
      <c r="L73" s="597" t="e">
        <f t="shared" si="38"/>
        <v>#DIV/0!</v>
      </c>
      <c r="M73" s="597" t="e">
        <f t="shared" si="38"/>
        <v>#DIV/0!</v>
      </c>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4"/>
      <c r="AT73" s="414"/>
      <c r="AU73" s="414"/>
      <c r="AV73" s="414"/>
      <c r="AW73" s="414"/>
      <c r="AX73" s="414"/>
      <c r="AY73" s="414"/>
      <c r="AZ73" s="414"/>
      <c r="BA73" s="414"/>
      <c r="BB73" s="414"/>
      <c r="BC73" s="414"/>
      <c r="BD73" s="414"/>
      <c r="BE73" s="414"/>
      <c r="BF73" s="414"/>
      <c r="BG73" s="414"/>
      <c r="BH73" s="414"/>
      <c r="BI73" s="414"/>
      <c r="BJ73" s="414"/>
      <c r="BK73" s="414"/>
      <c r="BL73" s="414"/>
      <c r="BM73" s="414"/>
      <c r="BN73" s="414"/>
      <c r="BO73" s="414"/>
      <c r="BP73" s="414"/>
      <c r="BQ73" s="414"/>
      <c r="BR73" s="414"/>
      <c r="BS73" s="414"/>
      <c r="BT73" s="414"/>
      <c r="BU73" s="414"/>
      <c r="BV73" s="414"/>
      <c r="BW73" s="414"/>
      <c r="BX73" s="414"/>
      <c r="BY73" s="414"/>
      <c r="BZ73" s="414"/>
      <c r="CA73" s="414"/>
      <c r="CB73" s="414"/>
      <c r="CC73" s="414"/>
      <c r="CD73" s="414"/>
      <c r="CE73" s="414"/>
      <c r="CF73" s="414"/>
      <c r="CG73" s="414"/>
      <c r="CH73" s="414"/>
      <c r="CI73" s="414"/>
      <c r="CJ73" s="414"/>
      <c r="CK73" s="414"/>
      <c r="CL73" s="414"/>
      <c r="CM73" s="414"/>
      <c r="CN73" s="414"/>
      <c r="CO73" s="414"/>
      <c r="CP73" s="414"/>
      <c r="CQ73" s="414"/>
      <c r="CR73" s="414"/>
      <c r="CS73" s="414"/>
      <c r="CT73" s="414"/>
      <c r="CU73" s="414"/>
      <c r="CV73" s="414"/>
      <c r="CW73" s="414"/>
      <c r="CX73" s="414"/>
    </row>
    <row r="74" spans="1:102" s="183" customFormat="1" ht="12" hidden="1">
      <c r="A74" s="575"/>
      <c r="B74" s="580"/>
      <c r="C74" s="562"/>
      <c r="D74" s="563"/>
      <c r="E74" s="563"/>
      <c r="F74" s="563"/>
      <c r="G74" s="563"/>
      <c r="H74" s="563"/>
      <c r="I74" s="563"/>
      <c r="J74" s="563"/>
      <c r="K74" s="563"/>
      <c r="L74" s="563"/>
      <c r="M74" s="563"/>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4"/>
      <c r="AT74" s="414"/>
      <c r="AU74" s="414"/>
      <c r="AV74" s="414"/>
      <c r="AW74" s="414"/>
      <c r="AX74" s="414"/>
      <c r="AY74" s="414"/>
      <c r="AZ74" s="414"/>
      <c r="BA74" s="414"/>
      <c r="BB74" s="414"/>
      <c r="BC74" s="414"/>
      <c r="BD74" s="414"/>
      <c r="BE74" s="414"/>
      <c r="BF74" s="414"/>
      <c r="BG74" s="414"/>
      <c r="BH74" s="414"/>
      <c r="BI74" s="414"/>
      <c r="BJ74" s="414"/>
      <c r="BK74" s="414"/>
      <c r="BL74" s="414"/>
      <c r="BM74" s="414"/>
      <c r="BN74" s="414"/>
      <c r="BO74" s="414"/>
      <c r="BP74" s="414"/>
      <c r="BQ74" s="414"/>
      <c r="BR74" s="414"/>
      <c r="BS74" s="414"/>
      <c r="BT74" s="414"/>
      <c r="BU74" s="414"/>
      <c r="BV74" s="414"/>
      <c r="BW74" s="414"/>
      <c r="BX74" s="414"/>
      <c r="BY74" s="414"/>
      <c r="BZ74" s="414"/>
      <c r="CA74" s="414"/>
      <c r="CB74" s="414"/>
      <c r="CC74" s="414"/>
      <c r="CD74" s="414"/>
      <c r="CE74" s="414"/>
      <c r="CF74" s="414"/>
      <c r="CG74" s="414"/>
      <c r="CH74" s="414"/>
      <c r="CI74" s="414"/>
      <c r="CJ74" s="414"/>
      <c r="CK74" s="414"/>
      <c r="CL74" s="414"/>
      <c r="CM74" s="414"/>
      <c r="CN74" s="414"/>
      <c r="CO74" s="414"/>
      <c r="CP74" s="414"/>
      <c r="CQ74" s="414"/>
      <c r="CR74" s="414"/>
      <c r="CS74" s="414"/>
      <c r="CT74" s="414"/>
      <c r="CU74" s="414"/>
      <c r="CV74" s="414"/>
      <c r="CW74" s="414"/>
      <c r="CX74" s="414"/>
    </row>
    <row r="75" spans="1:102" s="183" customFormat="1" ht="13.8">
      <c r="A75" s="593" t="s">
        <v>343</v>
      </c>
      <c r="B75" s="587"/>
      <c r="C75" s="598"/>
      <c r="D75" s="599" t="e">
        <f t="shared" ref="D75:M75" si="39">D69-D72</f>
        <v>#DIV/0!</v>
      </c>
      <c r="E75" s="599" t="e">
        <f t="shared" si="39"/>
        <v>#DIV/0!</v>
      </c>
      <c r="F75" s="599" t="e">
        <f t="shared" si="39"/>
        <v>#DIV/0!</v>
      </c>
      <c r="G75" s="599" t="e">
        <f t="shared" si="39"/>
        <v>#DIV/0!</v>
      </c>
      <c r="H75" s="599" t="e">
        <f t="shared" si="39"/>
        <v>#DIV/0!</v>
      </c>
      <c r="I75" s="599" t="e">
        <f t="shared" si="39"/>
        <v>#DIV/0!</v>
      </c>
      <c r="J75" s="599" t="e">
        <f t="shared" si="39"/>
        <v>#DIV/0!</v>
      </c>
      <c r="K75" s="599" t="e">
        <f t="shared" si="39"/>
        <v>#DIV/0!</v>
      </c>
      <c r="L75" s="599" t="e">
        <f t="shared" si="39"/>
        <v>#DIV/0!</v>
      </c>
      <c r="M75" s="599" t="e">
        <f t="shared" si="39"/>
        <v>#DIV/0!</v>
      </c>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4"/>
      <c r="AT75" s="414"/>
      <c r="AU75" s="414"/>
      <c r="AV75" s="414"/>
      <c r="AW75" s="414"/>
      <c r="AX75" s="414"/>
      <c r="AY75" s="414"/>
      <c r="AZ75" s="414"/>
      <c r="BA75" s="414"/>
      <c r="BB75" s="414"/>
      <c r="BC75" s="414"/>
      <c r="BD75" s="414"/>
      <c r="BE75" s="414"/>
      <c r="BF75" s="414"/>
      <c r="BG75" s="414"/>
      <c r="BH75" s="414"/>
      <c r="BI75" s="414"/>
      <c r="BJ75" s="414"/>
      <c r="BK75" s="414"/>
      <c r="BL75" s="414"/>
      <c r="BM75" s="414"/>
      <c r="BN75" s="414"/>
      <c r="BO75" s="414"/>
      <c r="BP75" s="414"/>
      <c r="BQ75" s="414"/>
      <c r="BR75" s="414"/>
      <c r="BS75" s="414"/>
      <c r="BT75" s="414"/>
      <c r="BU75" s="414"/>
      <c r="BV75" s="414"/>
      <c r="BW75" s="414"/>
      <c r="BX75" s="414"/>
      <c r="BY75" s="414"/>
      <c r="BZ75" s="414"/>
      <c r="CA75" s="414"/>
      <c r="CB75" s="414"/>
      <c r="CC75" s="414"/>
      <c r="CD75" s="414"/>
      <c r="CE75" s="414"/>
      <c r="CF75" s="414"/>
      <c r="CG75" s="414"/>
      <c r="CH75" s="414"/>
      <c r="CI75" s="414"/>
      <c r="CJ75" s="414"/>
      <c r="CK75" s="414"/>
      <c r="CL75" s="414"/>
      <c r="CM75" s="414"/>
      <c r="CN75" s="414"/>
      <c r="CO75" s="414"/>
      <c r="CP75" s="414"/>
      <c r="CQ75" s="414"/>
      <c r="CR75" s="414"/>
      <c r="CS75" s="414"/>
      <c r="CT75" s="414"/>
      <c r="CU75" s="414"/>
      <c r="CV75" s="414"/>
      <c r="CW75" s="414"/>
      <c r="CX75" s="414"/>
    </row>
    <row r="76" spans="1:102" s="183" customFormat="1">
      <c r="A76" s="582" t="s">
        <v>2</v>
      </c>
      <c r="B76" s="583"/>
      <c r="C76" s="582"/>
      <c r="D76" s="584" t="e">
        <f t="shared" ref="D76:M76" si="40">D75/units</f>
        <v>#DIV/0!</v>
      </c>
      <c r="E76" s="584" t="e">
        <f t="shared" si="40"/>
        <v>#DIV/0!</v>
      </c>
      <c r="F76" s="584" t="e">
        <f t="shared" si="40"/>
        <v>#DIV/0!</v>
      </c>
      <c r="G76" s="584" t="e">
        <f t="shared" si="40"/>
        <v>#DIV/0!</v>
      </c>
      <c r="H76" s="584" t="e">
        <f t="shared" si="40"/>
        <v>#DIV/0!</v>
      </c>
      <c r="I76" s="584" t="e">
        <f t="shared" si="40"/>
        <v>#DIV/0!</v>
      </c>
      <c r="J76" s="584" t="e">
        <f t="shared" si="40"/>
        <v>#DIV/0!</v>
      </c>
      <c r="K76" s="584" t="e">
        <f t="shared" si="40"/>
        <v>#DIV/0!</v>
      </c>
      <c r="L76" s="584" t="e">
        <f t="shared" si="40"/>
        <v>#DIV/0!</v>
      </c>
      <c r="M76" s="584" t="e">
        <f t="shared" si="40"/>
        <v>#DIV/0!</v>
      </c>
      <c r="R76" s="414"/>
      <c r="S76" s="414"/>
      <c r="T76" s="414"/>
      <c r="U76" s="414"/>
      <c r="V76" s="414"/>
      <c r="W76" s="414"/>
      <c r="X76" s="414"/>
      <c r="Y76" s="414"/>
      <c r="Z76" s="414"/>
      <c r="AA76" s="414"/>
      <c r="AB76" s="414"/>
      <c r="AC76" s="414"/>
      <c r="AD76" s="414"/>
      <c r="AE76" s="414"/>
      <c r="AF76" s="414"/>
      <c r="AG76" s="414"/>
      <c r="AH76" s="414"/>
      <c r="AI76" s="414"/>
      <c r="AJ76" s="414"/>
      <c r="AK76" s="414"/>
      <c r="AL76" s="414"/>
      <c r="AM76" s="414"/>
      <c r="AN76" s="414"/>
      <c r="AO76" s="414"/>
      <c r="AP76" s="414"/>
      <c r="AQ76" s="414"/>
      <c r="AR76" s="414"/>
      <c r="AS76" s="414"/>
      <c r="AT76" s="414"/>
      <c r="AU76" s="414"/>
      <c r="AV76" s="414"/>
      <c r="AW76" s="414"/>
      <c r="AX76" s="414"/>
      <c r="AY76" s="414"/>
      <c r="AZ76" s="414"/>
      <c r="BA76" s="414"/>
      <c r="BB76" s="414"/>
      <c r="BC76" s="414"/>
      <c r="BD76" s="414"/>
      <c r="BE76" s="414"/>
      <c r="BF76" s="414"/>
      <c r="BG76" s="414"/>
      <c r="BH76" s="414"/>
      <c r="BI76" s="414"/>
      <c r="BJ76" s="414"/>
      <c r="BK76" s="414"/>
      <c r="BL76" s="414"/>
      <c r="BM76" s="414"/>
      <c r="BN76" s="414"/>
      <c r="BO76" s="414"/>
      <c r="BP76" s="414"/>
      <c r="BQ76" s="414"/>
      <c r="BR76" s="414"/>
      <c r="BS76" s="414"/>
      <c r="BT76" s="414"/>
      <c r="BU76" s="414"/>
      <c r="BV76" s="414"/>
      <c r="BW76" s="414"/>
      <c r="BX76" s="414"/>
      <c r="BY76" s="414"/>
      <c r="BZ76" s="414"/>
      <c r="CA76" s="414"/>
      <c r="CB76" s="414"/>
      <c r="CC76" s="414"/>
      <c r="CD76" s="414"/>
      <c r="CE76" s="414"/>
      <c r="CF76" s="414"/>
      <c r="CG76" s="414"/>
      <c r="CH76" s="414"/>
      <c r="CI76" s="414"/>
      <c r="CJ76" s="414"/>
      <c r="CK76" s="414"/>
      <c r="CL76" s="414"/>
      <c r="CM76" s="414"/>
      <c r="CN76" s="414"/>
      <c r="CO76" s="414"/>
      <c r="CP76" s="414"/>
      <c r="CQ76" s="414"/>
      <c r="CR76" s="414"/>
      <c r="CS76" s="414"/>
      <c r="CT76" s="414"/>
      <c r="CU76" s="414"/>
      <c r="CV76" s="414"/>
      <c r="CW76" s="414"/>
      <c r="CX76" s="414"/>
    </row>
    <row r="77" spans="1:102" s="183" customFormat="1" ht="4.5" customHeight="1">
      <c r="D77" s="563"/>
      <c r="E77" s="563"/>
      <c r="F77" s="563"/>
      <c r="G77" s="563"/>
      <c r="H77" s="563"/>
      <c r="I77" s="563"/>
      <c r="J77" s="563"/>
      <c r="K77" s="563"/>
      <c r="L77" s="563"/>
      <c r="M77" s="563"/>
      <c r="R77" s="414"/>
      <c r="S77" s="414"/>
      <c r="T77" s="414"/>
      <c r="U77" s="414"/>
      <c r="V77" s="414"/>
      <c r="W77" s="414"/>
      <c r="X77" s="414"/>
      <c r="Y77" s="414"/>
      <c r="Z77" s="414"/>
      <c r="AA77" s="414"/>
      <c r="AB77" s="414"/>
      <c r="AC77" s="414"/>
      <c r="AD77" s="414"/>
      <c r="AE77" s="414"/>
      <c r="AF77" s="414"/>
      <c r="AG77" s="414"/>
      <c r="AH77" s="414"/>
      <c r="AI77" s="414"/>
      <c r="AJ77" s="414"/>
      <c r="AK77" s="414"/>
      <c r="AL77" s="414"/>
      <c r="AM77" s="414"/>
      <c r="AN77" s="414"/>
      <c r="AO77" s="414"/>
      <c r="AP77" s="414"/>
      <c r="AQ77" s="414"/>
      <c r="AR77" s="414"/>
      <c r="AS77" s="414"/>
      <c r="AT77" s="414"/>
      <c r="AU77" s="414"/>
      <c r="AV77" s="414"/>
      <c r="AW77" s="414"/>
      <c r="AX77" s="414"/>
      <c r="AY77" s="414"/>
      <c r="AZ77" s="414"/>
      <c r="BA77" s="414"/>
      <c r="BB77" s="414"/>
      <c r="BC77" s="414"/>
      <c r="BD77" s="414"/>
      <c r="BE77" s="414"/>
      <c r="BF77" s="414"/>
      <c r="BG77" s="414"/>
      <c r="BH77" s="414"/>
      <c r="BI77" s="414"/>
      <c r="BJ77" s="414"/>
      <c r="BK77" s="414"/>
      <c r="BL77" s="414"/>
      <c r="BM77" s="414"/>
      <c r="BN77" s="414"/>
      <c r="BO77" s="414"/>
      <c r="BP77" s="414"/>
      <c r="BQ77" s="414"/>
      <c r="BR77" s="414"/>
      <c r="BS77" s="414"/>
      <c r="BT77" s="414"/>
      <c r="BU77" s="414"/>
      <c r="BV77" s="414"/>
      <c r="BW77" s="414"/>
      <c r="BX77" s="414"/>
      <c r="BY77" s="414"/>
      <c r="BZ77" s="414"/>
      <c r="CA77" s="414"/>
      <c r="CB77" s="414"/>
      <c r="CC77" s="414"/>
      <c r="CD77" s="414"/>
      <c r="CE77" s="414"/>
      <c r="CF77" s="414"/>
      <c r="CG77" s="414"/>
      <c r="CH77" s="414"/>
      <c r="CI77" s="414"/>
      <c r="CJ77" s="414"/>
      <c r="CK77" s="414"/>
      <c r="CL77" s="414"/>
      <c r="CM77" s="414"/>
      <c r="CN77" s="414"/>
      <c r="CO77" s="414"/>
      <c r="CP77" s="414"/>
      <c r="CQ77" s="414"/>
      <c r="CR77" s="414"/>
      <c r="CS77" s="414"/>
      <c r="CT77" s="414"/>
      <c r="CU77" s="414"/>
      <c r="CV77" s="414"/>
      <c r="CW77" s="414"/>
      <c r="CX77" s="414"/>
    </row>
    <row r="78" spans="1:102" s="183" customFormat="1">
      <c r="D78" s="614" t="s">
        <v>92</v>
      </c>
      <c r="E78" s="614" t="s">
        <v>92</v>
      </c>
      <c r="F78" s="614" t="s">
        <v>92</v>
      </c>
      <c r="G78" s="614" t="s">
        <v>92</v>
      </c>
      <c r="H78" s="614" t="s">
        <v>92</v>
      </c>
      <c r="I78" s="614" t="s">
        <v>92</v>
      </c>
      <c r="J78" s="614" t="s">
        <v>92</v>
      </c>
      <c r="K78" s="614" t="s">
        <v>92</v>
      </c>
      <c r="L78" s="614" t="s">
        <v>92</v>
      </c>
      <c r="M78" s="614" t="s">
        <v>92</v>
      </c>
      <c r="R78" s="414"/>
      <c r="S78" s="414"/>
      <c r="T78" s="414"/>
      <c r="U78" s="414"/>
      <c r="V78" s="414"/>
      <c r="W78" s="414"/>
      <c r="X78" s="414"/>
      <c r="Y78" s="414"/>
      <c r="Z78" s="414"/>
      <c r="AA78" s="414"/>
      <c r="AB78" s="414"/>
      <c r="AC78" s="414"/>
      <c r="AD78" s="414"/>
      <c r="AE78" s="414"/>
      <c r="AF78" s="414"/>
      <c r="AG78" s="414"/>
      <c r="AH78" s="414"/>
      <c r="AI78" s="414"/>
      <c r="AJ78" s="414"/>
      <c r="AK78" s="414"/>
      <c r="AL78" s="414"/>
      <c r="AM78" s="414"/>
      <c r="AN78" s="414"/>
      <c r="AO78" s="414"/>
      <c r="AP78" s="414"/>
      <c r="AQ78" s="414"/>
      <c r="AR78" s="414"/>
      <c r="AS78" s="414"/>
      <c r="AT78" s="414"/>
      <c r="AU78" s="414"/>
      <c r="AV78" s="414"/>
      <c r="AW78" s="414"/>
      <c r="AX78" s="414"/>
      <c r="AY78" s="414"/>
      <c r="AZ78" s="414"/>
      <c r="BA78" s="414"/>
      <c r="BB78" s="414"/>
      <c r="BC78" s="414"/>
      <c r="BD78" s="414"/>
      <c r="BE78" s="414"/>
      <c r="BF78" s="414"/>
      <c r="BG78" s="414"/>
      <c r="BH78" s="414"/>
      <c r="BI78" s="414"/>
      <c r="BJ78" s="414"/>
      <c r="BK78" s="414"/>
      <c r="BL78" s="414"/>
      <c r="BM78" s="414"/>
      <c r="BN78" s="414"/>
      <c r="BO78" s="414"/>
      <c r="BP78" s="414"/>
      <c r="BQ78" s="414"/>
      <c r="BR78" s="414"/>
      <c r="BS78" s="414"/>
      <c r="BT78" s="414"/>
      <c r="BU78" s="414"/>
      <c r="BV78" s="414"/>
      <c r="BW78" s="414"/>
      <c r="BX78" s="414"/>
      <c r="BY78" s="414"/>
      <c r="BZ78" s="414"/>
      <c r="CA78" s="414"/>
      <c r="CB78" s="414"/>
      <c r="CC78" s="414"/>
      <c r="CD78" s="414"/>
      <c r="CE78" s="414"/>
      <c r="CF78" s="414"/>
      <c r="CG78" s="414"/>
      <c r="CH78" s="414"/>
      <c r="CI78" s="414"/>
      <c r="CJ78" s="414"/>
      <c r="CK78" s="414"/>
      <c r="CL78" s="414"/>
      <c r="CM78" s="414"/>
      <c r="CN78" s="414"/>
      <c r="CO78" s="414"/>
      <c r="CP78" s="414"/>
      <c r="CQ78" s="414"/>
      <c r="CR78" s="414"/>
      <c r="CS78" s="414"/>
      <c r="CT78" s="414"/>
      <c r="CU78" s="414"/>
      <c r="CV78" s="414"/>
      <c r="CW78" s="414"/>
      <c r="CX78" s="414"/>
    </row>
    <row r="79" spans="1:102" s="183" customFormat="1">
      <c r="D79" s="614">
        <f>M52+1</f>
        <v>11</v>
      </c>
      <c r="E79" s="614">
        <f t="shared" ref="E79:M79" si="41">D79+1</f>
        <v>12</v>
      </c>
      <c r="F79" s="614">
        <f t="shared" si="41"/>
        <v>13</v>
      </c>
      <c r="G79" s="614">
        <f t="shared" si="41"/>
        <v>14</v>
      </c>
      <c r="H79" s="614">
        <f t="shared" si="41"/>
        <v>15</v>
      </c>
      <c r="I79" s="614">
        <f t="shared" si="41"/>
        <v>16</v>
      </c>
      <c r="J79" s="614">
        <f t="shared" si="41"/>
        <v>17</v>
      </c>
      <c r="K79" s="614">
        <f t="shared" si="41"/>
        <v>18</v>
      </c>
      <c r="L79" s="614">
        <f t="shared" si="41"/>
        <v>19</v>
      </c>
      <c r="M79" s="614">
        <f t="shared" si="41"/>
        <v>20</v>
      </c>
      <c r="R79" s="414"/>
      <c r="S79" s="414"/>
      <c r="T79" s="414"/>
      <c r="U79" s="414"/>
      <c r="V79" s="414"/>
      <c r="W79" s="414"/>
      <c r="X79" s="414"/>
      <c r="Y79" s="414"/>
      <c r="Z79" s="414"/>
      <c r="AA79" s="414"/>
      <c r="AB79" s="414"/>
      <c r="AC79" s="414"/>
      <c r="AD79" s="414"/>
      <c r="AE79" s="414"/>
      <c r="AF79" s="414"/>
      <c r="AG79" s="414"/>
      <c r="AH79" s="414"/>
      <c r="AI79" s="414"/>
      <c r="AJ79" s="414"/>
      <c r="AK79" s="414"/>
      <c r="AL79" s="414"/>
      <c r="AM79" s="414"/>
      <c r="AN79" s="414"/>
      <c r="AO79" s="414"/>
      <c r="AP79" s="414"/>
      <c r="AQ79" s="414"/>
      <c r="AR79" s="414"/>
      <c r="AS79" s="414"/>
      <c r="AT79" s="414"/>
      <c r="AU79" s="414"/>
      <c r="AV79" s="414"/>
      <c r="AW79" s="414"/>
      <c r="AX79" s="414"/>
      <c r="AY79" s="414"/>
      <c r="AZ79" s="414"/>
      <c r="BA79" s="414"/>
      <c r="BB79" s="414"/>
      <c r="BC79" s="414"/>
      <c r="BD79" s="414"/>
      <c r="BE79" s="414"/>
      <c r="BF79" s="414"/>
      <c r="BG79" s="414"/>
      <c r="BH79" s="414"/>
      <c r="BI79" s="414"/>
      <c r="BJ79" s="414"/>
      <c r="BK79" s="414"/>
      <c r="BL79" s="414"/>
      <c r="BM79" s="414"/>
      <c r="BN79" s="414"/>
      <c r="BO79" s="414"/>
      <c r="BP79" s="414"/>
      <c r="BQ79" s="414"/>
      <c r="BR79" s="414"/>
      <c r="BS79" s="414"/>
      <c r="BT79" s="414"/>
      <c r="BU79" s="414"/>
      <c r="BV79" s="414"/>
      <c r="BW79" s="414"/>
      <c r="BX79" s="414"/>
      <c r="BY79" s="414"/>
      <c r="BZ79" s="414"/>
      <c r="CA79" s="414"/>
      <c r="CB79" s="414"/>
      <c r="CC79" s="414"/>
      <c r="CD79" s="414"/>
      <c r="CE79" s="414"/>
      <c r="CF79" s="414"/>
      <c r="CG79" s="414"/>
      <c r="CH79" s="414"/>
      <c r="CI79" s="414"/>
      <c r="CJ79" s="414"/>
      <c r="CK79" s="414"/>
      <c r="CL79" s="414"/>
      <c r="CM79" s="414"/>
      <c r="CN79" s="414"/>
      <c r="CO79" s="414"/>
      <c r="CP79" s="414"/>
      <c r="CQ79" s="414"/>
      <c r="CR79" s="414"/>
      <c r="CS79" s="414"/>
      <c r="CT79" s="414"/>
      <c r="CU79" s="414"/>
      <c r="CV79" s="414"/>
      <c r="CW79" s="414"/>
      <c r="CX79" s="414"/>
    </row>
    <row r="80" spans="1:102" s="183" customFormat="1" ht="12">
      <c r="R80" s="607"/>
      <c r="S80" s="607"/>
      <c r="T80" s="607"/>
      <c r="U80" s="607"/>
      <c r="V80" s="607"/>
      <c r="W80" s="607"/>
      <c r="X80" s="607"/>
      <c r="Y80" s="607"/>
      <c r="Z80" s="607"/>
      <c r="AA80" s="607"/>
      <c r="AB80" s="607"/>
      <c r="AC80" s="607"/>
      <c r="AD80" s="607"/>
      <c r="AE80" s="607"/>
      <c r="AF80" s="607"/>
      <c r="AG80" s="607"/>
      <c r="AH80" s="607"/>
      <c r="AI80" s="607"/>
      <c r="AJ80" s="607"/>
      <c r="AK80" s="607"/>
      <c r="AL80" s="607"/>
      <c r="AM80" s="607"/>
      <c r="AN80" s="607"/>
      <c r="AO80" s="607"/>
      <c r="AP80" s="607"/>
      <c r="AQ80" s="607"/>
      <c r="AR80" s="607"/>
      <c r="AS80" s="607"/>
      <c r="AT80" s="607"/>
      <c r="AU80" s="607"/>
      <c r="AV80" s="607"/>
      <c r="AW80" s="607"/>
      <c r="AX80" s="607"/>
      <c r="AY80" s="607"/>
      <c r="AZ80" s="607"/>
      <c r="BA80" s="607"/>
      <c r="BB80" s="607"/>
      <c r="BC80" s="607"/>
      <c r="BD80" s="607"/>
      <c r="BE80" s="607"/>
      <c r="BF80" s="607"/>
      <c r="BG80" s="607"/>
      <c r="BH80" s="607"/>
      <c r="BI80" s="607"/>
      <c r="BJ80" s="607"/>
      <c r="BK80" s="607"/>
      <c r="BL80" s="607"/>
      <c r="BM80" s="607"/>
      <c r="BN80" s="607"/>
      <c r="BO80" s="607"/>
      <c r="BP80" s="607"/>
      <c r="BQ80" s="607"/>
      <c r="BR80" s="607"/>
      <c r="BS80" s="607"/>
      <c r="BT80" s="607"/>
      <c r="BU80" s="607"/>
      <c r="BV80" s="607"/>
      <c r="BW80" s="607"/>
      <c r="BX80" s="607"/>
      <c r="BY80" s="607"/>
      <c r="BZ80" s="607"/>
      <c r="CA80" s="607"/>
      <c r="CB80" s="607"/>
      <c r="CC80" s="607"/>
      <c r="CD80" s="607"/>
      <c r="CE80" s="607"/>
      <c r="CF80" s="607"/>
      <c r="CG80" s="607"/>
      <c r="CH80" s="607"/>
      <c r="CI80" s="607"/>
      <c r="CJ80" s="607"/>
      <c r="CK80" s="607"/>
      <c r="CL80" s="607"/>
      <c r="CM80" s="607"/>
      <c r="CN80" s="607"/>
      <c r="CO80" s="607"/>
      <c r="CP80" s="607"/>
      <c r="CQ80" s="607"/>
      <c r="CR80" s="607"/>
      <c r="CS80" s="607"/>
      <c r="CT80" s="607"/>
      <c r="CU80" s="607"/>
      <c r="CV80" s="607"/>
      <c r="CW80" s="607"/>
      <c r="CX80" s="607"/>
    </row>
    <row r="81" s="607" customFormat="1" ht="12"/>
    <row r="82" s="414" customFormat="1"/>
    <row r="83" s="607" customFormat="1" ht="12"/>
    <row r="84" s="414" customFormat="1"/>
    <row r="85" s="607" customFormat="1" ht="12"/>
    <row r="86" s="414" customFormat="1"/>
    <row r="87" s="607" customFormat="1" ht="12"/>
    <row r="88" s="414" customFormat="1"/>
    <row r="89" s="607" customFormat="1" ht="12"/>
    <row r="90" s="414" customFormat="1"/>
    <row r="91" s="607" customFormat="1" ht="12"/>
    <row r="92" s="414" customFormat="1"/>
    <row r="93" s="607" customFormat="1" ht="12"/>
    <row r="94" s="414" customFormat="1"/>
    <row r="95" s="607" customFormat="1" ht="12"/>
    <row r="96" s="414" customFormat="1"/>
    <row r="97" s="607" customFormat="1" ht="12"/>
    <row r="98" s="414" customFormat="1"/>
    <row r="99" s="607" customFormat="1" ht="12"/>
    <row r="100" s="414" customFormat="1"/>
    <row r="101" s="607" customFormat="1" ht="12"/>
    <row r="102" s="414" customFormat="1"/>
    <row r="103" s="607" customFormat="1" ht="12"/>
    <row r="104" s="414" customFormat="1"/>
    <row r="105" s="607" customFormat="1" ht="12"/>
    <row r="106" s="414" customFormat="1"/>
    <row r="107" s="607" customFormat="1" ht="12"/>
    <row r="108" s="414" customFormat="1"/>
    <row r="109" s="607" customFormat="1" ht="12"/>
    <row r="110" s="414" customFormat="1"/>
    <row r="111" s="607" customFormat="1" ht="12"/>
    <row r="112" s="414" customFormat="1"/>
    <row r="113" s="607" customFormat="1" ht="12"/>
    <row r="114" s="414" customFormat="1"/>
    <row r="115" s="607" customFormat="1" ht="12"/>
    <row r="116" s="414" customFormat="1"/>
    <row r="117" s="607" customFormat="1" ht="12"/>
    <row r="118" s="414" customFormat="1"/>
    <row r="119" s="607" customFormat="1" ht="12"/>
    <row r="120" s="414" customFormat="1"/>
    <row r="121" s="607" customFormat="1" ht="12"/>
    <row r="122" s="414" customFormat="1"/>
    <row r="123" s="607" customFormat="1" ht="12"/>
    <row r="124" s="414" customFormat="1"/>
    <row r="125" s="607" customFormat="1" ht="12"/>
    <row r="126" s="414" customFormat="1"/>
    <row r="127" s="607" customFormat="1" ht="12"/>
    <row r="128" s="414" customFormat="1"/>
    <row r="129" s="607" customFormat="1" ht="12"/>
    <row r="130" s="414" customFormat="1"/>
    <row r="131" s="607" customFormat="1" ht="12"/>
    <row r="132" s="414" customFormat="1"/>
    <row r="133" s="607" customFormat="1" ht="12"/>
    <row r="134" s="414" customFormat="1"/>
    <row r="135" s="607" customFormat="1" ht="12"/>
    <row r="136" s="414" customFormat="1"/>
    <row r="137" s="607" customFormat="1" ht="12"/>
    <row r="138" s="414" customFormat="1"/>
    <row r="139" s="607" customFormat="1" ht="12"/>
    <row r="140" s="414" customFormat="1"/>
    <row r="141" s="607" customFormat="1" ht="12"/>
    <row r="142" s="414" customFormat="1"/>
    <row r="143" s="607" customFormat="1" ht="12"/>
    <row r="144" s="414" customFormat="1"/>
    <row r="145" s="607" customFormat="1" ht="12"/>
    <row r="146" s="414" customFormat="1"/>
    <row r="147" s="607" customFormat="1" ht="12"/>
    <row r="148" s="414" customFormat="1"/>
    <row r="149" s="607" customFormat="1" ht="12"/>
    <row r="150" s="414" customFormat="1"/>
    <row r="151" s="607" customFormat="1" ht="12"/>
    <row r="152" s="414" customFormat="1"/>
    <row r="153" s="607" customFormat="1" ht="12"/>
    <row r="154" s="414" customFormat="1"/>
    <row r="155" s="607" customFormat="1" ht="12"/>
    <row r="156" s="414" customFormat="1"/>
    <row r="157" s="607" customFormat="1" ht="12"/>
    <row r="158" s="414" customFormat="1"/>
    <row r="159" s="607" customFormat="1" ht="12"/>
    <row r="160" s="414" customFormat="1"/>
    <row r="161" s="607" customFormat="1" ht="12"/>
    <row r="162" s="414" customFormat="1"/>
    <row r="163" s="607" customFormat="1" ht="12"/>
    <row r="164" s="414" customFormat="1"/>
    <row r="165" s="607" customFormat="1" ht="12"/>
    <row r="166" s="414" customFormat="1"/>
    <row r="167" s="607" customFormat="1" ht="12"/>
    <row r="168" s="414" customFormat="1"/>
    <row r="169" s="607" customFormat="1" ht="12"/>
    <row r="170" s="414" customFormat="1"/>
    <row r="171" s="607" customFormat="1" ht="12"/>
    <row r="172" s="414" customFormat="1"/>
    <row r="173" s="607" customFormat="1" ht="12"/>
    <row r="174" s="414" customFormat="1"/>
    <row r="175" s="607" customFormat="1" ht="12"/>
    <row r="176" s="414" customFormat="1"/>
    <row r="177" s="607" customFormat="1" ht="12"/>
    <row r="178" s="414" customFormat="1"/>
    <row r="179" s="607" customFormat="1" ht="12"/>
    <row r="180" s="414" customFormat="1"/>
    <row r="181" s="607" customFormat="1" ht="12"/>
    <row r="182" s="414" customFormat="1"/>
    <row r="183" s="607" customFormat="1" ht="12"/>
    <row r="184" s="414" customFormat="1"/>
    <row r="185" s="607" customFormat="1" ht="12"/>
    <row r="186" s="414" customFormat="1"/>
    <row r="187" s="607" customFormat="1" ht="12"/>
    <row r="188" s="414" customFormat="1"/>
    <row r="189" s="607" customFormat="1" ht="12"/>
    <row r="190" s="414" customFormat="1"/>
    <row r="191" s="607" customFormat="1" ht="12"/>
    <row r="192" s="414" customFormat="1"/>
    <row r="193" s="607" customFormat="1" ht="12"/>
    <row r="194" s="414" customFormat="1"/>
    <row r="195" s="607" customFormat="1" ht="12"/>
    <row r="196" s="414" customFormat="1"/>
    <row r="197" s="607" customFormat="1" ht="12"/>
    <row r="198" s="414" customFormat="1"/>
    <row r="199" s="607" customFormat="1" ht="12"/>
    <row r="200" s="414" customFormat="1"/>
    <row r="201" s="607" customFormat="1" ht="12"/>
    <row r="202" s="414" customFormat="1"/>
    <row r="203" s="607" customFormat="1" ht="12"/>
    <row r="204" s="414" customFormat="1"/>
    <row r="205" s="607" customFormat="1" ht="12"/>
    <row r="206" s="414" customFormat="1"/>
    <row r="207" s="607" customFormat="1" ht="12"/>
    <row r="208" s="414" customFormat="1"/>
    <row r="209" s="607" customFormat="1" ht="12"/>
    <row r="210" s="414" customFormat="1"/>
    <row r="211" s="607" customFormat="1" ht="12"/>
    <row r="212" s="414" customFormat="1"/>
    <row r="213" s="607" customFormat="1" ht="12"/>
    <row r="214" s="414" customFormat="1"/>
    <row r="215" s="607" customFormat="1" ht="12"/>
    <row r="216" s="414" customFormat="1"/>
    <row r="217" s="607" customFormat="1" ht="12"/>
    <row r="218" s="414" customFormat="1"/>
    <row r="219" s="607" customFormat="1" ht="12"/>
    <row r="220" s="414" customFormat="1"/>
    <row r="221" s="607" customFormat="1" ht="12"/>
    <row r="222" s="414" customFormat="1"/>
    <row r="223" s="607" customFormat="1" ht="12"/>
    <row r="224" s="414" customFormat="1"/>
    <row r="225" s="607" customFormat="1" ht="12"/>
    <row r="226" s="414" customFormat="1"/>
    <row r="227" s="607" customFormat="1" ht="12"/>
    <row r="228" s="414" customFormat="1"/>
    <row r="229" s="607" customFormat="1" ht="12"/>
    <row r="230" s="414" customFormat="1"/>
    <row r="231" s="607" customFormat="1" ht="12"/>
    <row r="232" s="414" customFormat="1"/>
    <row r="233" s="607" customFormat="1" ht="12"/>
    <row r="234" s="414" customFormat="1"/>
    <row r="235" s="607" customFormat="1" ht="12"/>
    <row r="236" s="414" customFormat="1"/>
    <row r="237" s="607" customFormat="1" ht="12"/>
    <row r="238" s="414" customFormat="1"/>
    <row r="239" s="607" customFormat="1" ht="12"/>
    <row r="240" s="414" customFormat="1"/>
    <row r="241" s="607" customFormat="1" ht="12"/>
    <row r="242" s="414" customFormat="1"/>
    <row r="243" s="607" customFormat="1" ht="12"/>
    <row r="244" s="414" customFormat="1"/>
    <row r="245" s="607" customFormat="1" ht="12"/>
    <row r="246" s="414" customFormat="1"/>
    <row r="247" s="607" customFormat="1" ht="12"/>
    <row r="248" s="414" customFormat="1"/>
    <row r="249" s="607" customFormat="1" ht="12"/>
    <row r="250" s="414" customFormat="1"/>
    <row r="251" s="607" customFormat="1" ht="12"/>
    <row r="252" s="414" customFormat="1"/>
    <row r="253" s="607" customFormat="1" ht="12"/>
    <row r="254" s="414" customFormat="1"/>
    <row r="255" s="607" customFormat="1" ht="12"/>
    <row r="256" s="414" customFormat="1"/>
    <row r="257" s="607" customFormat="1" ht="12"/>
    <row r="258" s="414" customFormat="1"/>
    <row r="259" s="607" customFormat="1" ht="12"/>
    <row r="260" s="414" customFormat="1"/>
    <row r="261" s="607" customFormat="1" ht="12"/>
    <row r="262" s="414" customFormat="1"/>
    <row r="263" s="607" customFormat="1" ht="12"/>
    <row r="264" s="414" customFormat="1"/>
    <row r="265" s="607" customFormat="1" ht="12"/>
    <row r="266" s="414" customFormat="1"/>
    <row r="267" s="607" customFormat="1" ht="12"/>
    <row r="268" s="414" customFormat="1"/>
    <row r="269" s="607" customFormat="1" ht="12"/>
    <row r="270" s="414" customFormat="1"/>
    <row r="271" s="607" customFormat="1" ht="12"/>
    <row r="272" s="414" customFormat="1"/>
    <row r="273" s="607" customFormat="1" ht="12"/>
    <row r="274" s="414" customFormat="1"/>
    <row r="275" s="607" customFormat="1" ht="12"/>
    <row r="276" s="414" customFormat="1"/>
    <row r="277" s="607" customFormat="1" ht="12"/>
    <row r="278" s="414" customFormat="1"/>
    <row r="279" s="607" customFormat="1" ht="12"/>
    <row r="280" s="414" customFormat="1"/>
    <row r="281" s="607" customFormat="1" ht="12"/>
    <row r="282" s="414" customFormat="1"/>
    <row r="283" s="607" customFormat="1" ht="12"/>
    <row r="284" s="414" customFormat="1"/>
    <row r="285" s="607" customFormat="1" ht="12"/>
    <row r="286" s="414" customFormat="1"/>
    <row r="287" s="607" customFormat="1" ht="12"/>
    <row r="288" s="414" customFormat="1"/>
    <row r="289" s="607" customFormat="1" ht="12"/>
    <row r="290" s="414" customFormat="1"/>
    <row r="291" s="607" customFormat="1" ht="12"/>
    <row r="292" s="414" customFormat="1"/>
    <row r="293" s="607" customFormat="1" ht="12"/>
    <row r="294" s="414" customFormat="1"/>
    <row r="295" s="607" customFormat="1" ht="12"/>
    <row r="296" s="414" customFormat="1"/>
    <row r="297" s="607" customFormat="1" ht="12"/>
    <row r="298" s="414" customFormat="1"/>
    <row r="299" s="607" customFormat="1" ht="12"/>
    <row r="300" s="414" customFormat="1"/>
    <row r="301" s="607" customFormat="1" ht="12"/>
    <row r="302" s="414" customFormat="1"/>
    <row r="303" s="607" customFormat="1" ht="12"/>
    <row r="304" s="414" customFormat="1"/>
    <row r="305" s="607" customFormat="1" ht="12"/>
    <row r="306" s="414" customFormat="1"/>
    <row r="307" s="607" customFormat="1" ht="12"/>
    <row r="308" s="414" customFormat="1"/>
    <row r="309" s="607" customFormat="1" ht="12"/>
    <row r="310" s="414" customFormat="1"/>
    <row r="311" s="607" customFormat="1" ht="12"/>
    <row r="312" s="414" customFormat="1"/>
    <row r="313" s="607" customFormat="1" ht="12"/>
    <row r="314" s="414" customFormat="1"/>
    <row r="315" s="607" customFormat="1" ht="12"/>
    <row r="316" s="414" customFormat="1"/>
    <row r="317" s="607" customFormat="1" ht="12"/>
    <row r="318" s="414" customFormat="1"/>
    <row r="319" s="607" customFormat="1" ht="12"/>
    <row r="320" s="414" customFormat="1"/>
    <row r="321" s="607" customFormat="1" ht="12"/>
    <row r="322" s="414" customFormat="1"/>
    <row r="323" s="607" customFormat="1" ht="12"/>
    <row r="324" s="414" customFormat="1"/>
    <row r="325" s="607" customFormat="1" ht="12"/>
    <row r="326" s="414" customFormat="1"/>
    <row r="327" s="607" customFormat="1" ht="12"/>
    <row r="328" s="414" customFormat="1"/>
    <row r="329" s="607" customFormat="1" ht="12"/>
    <row r="330" s="414" customFormat="1"/>
    <row r="331" s="607" customFormat="1" ht="12"/>
    <row r="332" s="414" customFormat="1"/>
    <row r="333" s="607" customFormat="1" ht="12"/>
    <row r="334" s="414" customFormat="1"/>
    <row r="335" s="607" customFormat="1" ht="12"/>
    <row r="336" s="414" customFormat="1"/>
    <row r="337" s="607" customFormat="1" ht="12"/>
    <row r="338" s="414" customFormat="1"/>
    <row r="339" s="607" customFormat="1" ht="12"/>
    <row r="340" s="414" customFormat="1"/>
    <row r="341" s="607" customFormat="1" ht="12"/>
    <row r="342" s="414" customFormat="1"/>
    <row r="343" s="607" customFormat="1" ht="12"/>
    <row r="344" s="414" customFormat="1"/>
    <row r="345" s="607" customFormat="1" ht="12"/>
    <row r="346" s="414" customFormat="1"/>
    <row r="347" s="607" customFormat="1" ht="12"/>
    <row r="348" s="414" customFormat="1"/>
    <row r="349" s="607" customFormat="1" ht="12"/>
    <row r="350" s="414" customFormat="1"/>
    <row r="351" s="607" customFormat="1" ht="12"/>
    <row r="352" s="414" customFormat="1"/>
    <row r="353" s="607" customFormat="1" ht="12"/>
    <row r="354" s="414" customFormat="1"/>
    <row r="355" s="607" customFormat="1" ht="12"/>
    <row r="356" s="414" customFormat="1"/>
    <row r="357" s="607" customFormat="1" ht="12"/>
    <row r="358" s="414" customFormat="1"/>
    <row r="359" s="607" customFormat="1" ht="12"/>
    <row r="360" s="414" customFormat="1"/>
    <row r="361" s="607" customFormat="1" ht="12"/>
    <row r="362" s="414" customFormat="1"/>
    <row r="363" s="607" customFormat="1" ht="12"/>
    <row r="364" s="414" customFormat="1"/>
    <row r="365" s="607" customFormat="1" ht="12"/>
    <row r="366" s="414" customFormat="1"/>
    <row r="367" s="607" customFormat="1" ht="12"/>
    <row r="368" s="414" customFormat="1"/>
    <row r="369" s="607" customFormat="1" ht="12"/>
    <row r="370" s="414" customFormat="1"/>
    <row r="371" s="607" customFormat="1" ht="12"/>
    <row r="372" s="414" customFormat="1"/>
    <row r="373" s="607" customFormat="1" ht="12"/>
    <row r="374" s="414" customFormat="1"/>
    <row r="375" s="607" customFormat="1" ht="12"/>
    <row r="376" s="414" customFormat="1"/>
    <row r="377" s="607" customFormat="1" ht="12"/>
    <row r="378" s="414" customFormat="1"/>
    <row r="379" s="607" customFormat="1" ht="12"/>
    <row r="380" s="414" customFormat="1"/>
    <row r="381" s="607" customFormat="1" ht="12"/>
    <row r="382" s="414" customFormat="1"/>
    <row r="383" s="607" customFormat="1" ht="12"/>
    <row r="384" s="414" customFormat="1"/>
    <row r="385" s="607" customFormat="1" ht="12"/>
    <row r="386" s="414" customFormat="1"/>
    <row r="387" s="607" customFormat="1" ht="12"/>
    <row r="388" s="414" customFormat="1"/>
    <row r="389" s="607" customFormat="1" ht="12"/>
    <row r="390" s="414" customFormat="1"/>
    <row r="391" s="607" customFormat="1" ht="12"/>
    <row r="392" s="414" customFormat="1"/>
    <row r="393" s="607" customFormat="1" ht="12"/>
    <row r="394" s="414" customFormat="1"/>
    <row r="395" s="607" customFormat="1" ht="12"/>
    <row r="396" s="414" customFormat="1"/>
    <row r="397" s="607" customFormat="1" ht="12"/>
    <row r="398" s="414" customFormat="1"/>
    <row r="399" s="607" customFormat="1" ht="12"/>
    <row r="400" s="414" customFormat="1"/>
    <row r="401" s="607" customFormat="1" ht="12"/>
    <row r="402" s="414" customFormat="1"/>
    <row r="403" s="607" customFormat="1" ht="12"/>
    <row r="404" s="414" customFormat="1"/>
    <row r="405" s="607" customFormat="1" ht="12"/>
    <row r="406" s="414" customFormat="1"/>
    <row r="407" s="607" customFormat="1" ht="12"/>
    <row r="408" s="414" customFormat="1"/>
    <row r="409" s="607" customFormat="1" ht="12"/>
    <row r="410" s="414" customFormat="1"/>
    <row r="411" s="607" customFormat="1" ht="12"/>
    <row r="412" s="414" customFormat="1"/>
    <row r="413" s="607" customFormat="1" ht="12"/>
    <row r="414" s="414" customFormat="1"/>
    <row r="415" s="607" customFormat="1" ht="12"/>
    <row r="416" s="414" customFormat="1"/>
    <row r="417" s="607" customFormat="1" ht="12"/>
    <row r="418" s="414" customFormat="1"/>
    <row r="419" s="607" customFormat="1" ht="12"/>
    <row r="420" s="414" customFormat="1"/>
    <row r="421" s="607" customFormat="1" ht="12"/>
    <row r="422" s="414" customFormat="1"/>
    <row r="423" s="607" customFormat="1" ht="12"/>
    <row r="424" s="414" customFormat="1"/>
    <row r="425" s="607" customFormat="1" ht="12"/>
    <row r="426" s="414" customFormat="1"/>
    <row r="427" s="607" customFormat="1" ht="12"/>
    <row r="428" s="414" customFormat="1"/>
    <row r="429" s="607" customFormat="1" ht="12"/>
    <row r="430" s="414" customFormat="1"/>
    <row r="431" s="607" customFormat="1" ht="12"/>
    <row r="432" s="414" customFormat="1"/>
    <row r="433" s="607" customFormat="1" ht="12"/>
    <row r="434" s="414" customFormat="1"/>
    <row r="435" s="607" customFormat="1" ht="12"/>
    <row r="436" s="414" customFormat="1"/>
    <row r="437" s="607" customFormat="1" ht="12"/>
    <row r="438" s="414" customFormat="1"/>
    <row r="439" s="607" customFormat="1" ht="12"/>
    <row r="440" s="414" customFormat="1"/>
    <row r="441" s="607" customFormat="1" ht="12"/>
    <row r="442" s="414" customFormat="1"/>
    <row r="443" s="607" customFormat="1" ht="12"/>
    <row r="444" s="414" customFormat="1"/>
    <row r="445" s="607" customFormat="1" ht="12"/>
    <row r="446" s="414" customFormat="1"/>
    <row r="447" s="607" customFormat="1" ht="12"/>
    <row r="448" s="414" customFormat="1"/>
    <row r="449" s="607" customFormat="1" ht="12"/>
    <row r="450" s="414" customFormat="1"/>
    <row r="451" s="607" customFormat="1" ht="12"/>
    <row r="452" s="414" customFormat="1"/>
    <row r="453" s="607" customFormat="1" ht="12"/>
    <row r="454" s="414" customFormat="1"/>
    <row r="455" s="607" customFormat="1" ht="12"/>
    <row r="456" s="414" customFormat="1"/>
    <row r="457" s="607" customFormat="1" ht="12"/>
    <row r="458" s="414" customFormat="1"/>
    <row r="459" s="607" customFormat="1" ht="12"/>
    <row r="460" s="414" customFormat="1"/>
    <row r="461" s="607" customFormat="1" ht="12"/>
    <row r="462" s="414" customFormat="1"/>
    <row r="463" s="607" customFormat="1" ht="12"/>
    <row r="464" s="414" customFormat="1"/>
    <row r="465" s="607" customFormat="1" ht="12"/>
    <row r="466" s="414" customFormat="1"/>
    <row r="467" s="607" customFormat="1" ht="12"/>
    <row r="468" s="414" customFormat="1"/>
    <row r="469" s="607" customFormat="1" ht="12"/>
    <row r="470" s="414" customFormat="1"/>
    <row r="471" s="607" customFormat="1" ht="12"/>
    <row r="472" s="414" customFormat="1"/>
    <row r="473" s="607" customFormat="1" ht="12"/>
    <row r="474" s="414" customFormat="1"/>
    <row r="475" s="607" customFormat="1" ht="12"/>
    <row r="476" s="414" customFormat="1"/>
    <row r="477" s="607" customFormat="1" ht="12"/>
    <row r="478" s="414" customFormat="1"/>
    <row r="479" s="607" customFormat="1" ht="12"/>
    <row r="480" s="414" customFormat="1"/>
    <row r="481" s="607" customFormat="1" ht="12"/>
    <row r="482" s="414" customFormat="1"/>
    <row r="483" s="607" customFormat="1" ht="12"/>
    <row r="484" s="414" customFormat="1"/>
    <row r="485" s="607" customFormat="1" ht="12"/>
    <row r="486" s="414" customFormat="1"/>
    <row r="487" s="607" customFormat="1" ht="12"/>
    <row r="488" s="414" customFormat="1"/>
    <row r="489" s="607" customFormat="1" ht="12"/>
    <row r="490" s="414" customFormat="1"/>
    <row r="491" s="607" customFormat="1" ht="12"/>
    <row r="492" s="414" customFormat="1"/>
    <row r="493" s="607" customFormat="1" ht="12"/>
    <row r="494" s="414" customFormat="1"/>
    <row r="495" s="607" customFormat="1" ht="12"/>
    <row r="496" s="414" customFormat="1"/>
    <row r="497" s="607" customFormat="1" ht="12"/>
    <row r="498" s="414" customFormat="1"/>
    <row r="499" s="607" customFormat="1" ht="12"/>
    <row r="500" s="414" customFormat="1"/>
    <row r="501" s="607" customFormat="1" ht="12"/>
    <row r="502" s="414" customFormat="1"/>
    <row r="503" s="607" customFormat="1" ht="12"/>
    <row r="504" s="414" customFormat="1"/>
    <row r="505" s="607" customFormat="1" ht="12"/>
    <row r="506" s="414" customFormat="1"/>
    <row r="507" s="607" customFormat="1" ht="12"/>
    <row r="508" s="414" customFormat="1"/>
    <row r="509" s="607" customFormat="1" ht="12"/>
    <row r="510" s="414" customFormat="1"/>
    <row r="511" s="607" customFormat="1" ht="12"/>
    <row r="512" s="414" customFormat="1"/>
    <row r="513" s="607" customFormat="1" ht="12"/>
    <row r="514" s="414" customFormat="1"/>
    <row r="515" s="607" customFormat="1" ht="12"/>
    <row r="516" s="414" customFormat="1"/>
    <row r="517" s="607" customFormat="1" ht="12"/>
    <row r="518" s="414" customFormat="1"/>
    <row r="519" s="607" customFormat="1" ht="12"/>
    <row r="520" s="414" customFormat="1"/>
    <row r="521" s="607" customFormat="1" ht="12"/>
    <row r="522" s="414" customFormat="1"/>
    <row r="523" s="607" customFormat="1" ht="12"/>
    <row r="524" s="414" customFormat="1"/>
    <row r="525" s="607" customFormat="1" ht="12"/>
    <row r="526" s="414" customFormat="1"/>
    <row r="527" s="607" customFormat="1" ht="12"/>
    <row r="528" s="414" customFormat="1"/>
    <row r="529" s="607" customFormat="1" ht="12"/>
    <row r="530" s="414" customFormat="1"/>
    <row r="531" s="607" customFormat="1" ht="12"/>
    <row r="532" s="414" customFormat="1"/>
    <row r="533" s="607" customFormat="1" ht="12"/>
    <row r="534" s="414" customFormat="1"/>
    <row r="535" s="607" customFormat="1" ht="12"/>
    <row r="536" s="414" customFormat="1"/>
    <row r="537" s="607" customFormat="1" ht="12"/>
    <row r="538" s="414" customFormat="1"/>
    <row r="539" s="607" customFormat="1" ht="12"/>
    <row r="540" s="414" customFormat="1"/>
    <row r="541" s="607" customFormat="1" ht="12"/>
    <row r="542" s="414" customFormat="1"/>
    <row r="543" s="607" customFormat="1" ht="12"/>
    <row r="544" s="414" customFormat="1"/>
    <row r="545" s="607" customFormat="1" ht="12"/>
    <row r="546" s="414" customFormat="1"/>
    <row r="547" s="607" customFormat="1" ht="12"/>
    <row r="548" s="414" customFormat="1"/>
    <row r="549" s="607" customFormat="1" ht="12"/>
    <row r="550" s="414" customFormat="1"/>
    <row r="551" s="607" customFormat="1" ht="12"/>
    <row r="552" s="414" customFormat="1"/>
    <row r="553" s="607" customFormat="1" ht="12"/>
    <row r="554" s="414" customFormat="1"/>
    <row r="555" s="607" customFormat="1" ht="12"/>
    <row r="556" s="414" customFormat="1"/>
    <row r="557" s="607" customFormat="1" ht="12"/>
    <row r="558" s="414" customFormat="1"/>
    <row r="559" s="607" customFormat="1" ht="12"/>
    <row r="560" s="414" customFormat="1"/>
    <row r="561" s="607" customFormat="1" ht="12"/>
    <row r="562" s="414" customFormat="1"/>
    <row r="563" s="607" customFormat="1" ht="12"/>
    <row r="564" s="414" customFormat="1"/>
    <row r="565" s="607" customFormat="1" ht="12"/>
    <row r="566" s="414" customFormat="1"/>
    <row r="567" s="607" customFormat="1" ht="12"/>
    <row r="568" s="414" customFormat="1"/>
    <row r="569" s="607" customFormat="1" ht="12"/>
    <row r="570" s="414" customFormat="1"/>
    <row r="571" s="607" customFormat="1" ht="12"/>
    <row r="572" s="414" customFormat="1"/>
    <row r="573" s="607" customFormat="1" ht="12"/>
    <row r="574" s="414" customFormat="1"/>
    <row r="575" s="607" customFormat="1" ht="12"/>
    <row r="576" s="414" customFormat="1"/>
    <row r="577" s="607" customFormat="1" ht="12"/>
    <row r="578" s="414" customFormat="1"/>
    <row r="579" s="607" customFormat="1" ht="12"/>
    <row r="580" s="414" customFormat="1"/>
    <row r="581" s="607" customFormat="1" ht="12"/>
    <row r="582" s="414" customFormat="1"/>
    <row r="583" s="607" customFormat="1" ht="12"/>
    <row r="584" s="414" customFormat="1"/>
    <row r="585" s="607" customFormat="1" ht="12"/>
    <row r="586" s="414" customFormat="1"/>
    <row r="587" s="607" customFormat="1" ht="12"/>
    <row r="588" s="414" customFormat="1"/>
    <row r="589" s="607" customFormat="1" ht="12"/>
    <row r="590" s="414" customFormat="1"/>
    <row r="591" s="607" customFormat="1" ht="12"/>
    <row r="592" s="414" customFormat="1"/>
    <row r="593" s="607" customFormat="1" ht="12"/>
    <row r="594" s="414" customFormat="1"/>
    <row r="595" s="607" customFormat="1" ht="12"/>
    <row r="596" s="414" customFormat="1"/>
    <row r="597" s="607" customFormat="1" ht="12"/>
    <row r="598" s="414" customFormat="1"/>
    <row r="599" s="607" customFormat="1" ht="12"/>
    <row r="600" s="414" customFormat="1"/>
    <row r="601" s="607" customFormat="1" ht="12"/>
    <row r="602" s="414" customFormat="1"/>
    <row r="603" s="607" customFormat="1" ht="12"/>
    <row r="604" s="414" customFormat="1"/>
    <row r="605" s="607" customFormat="1" ht="12"/>
    <row r="606" s="414" customFormat="1"/>
    <row r="607" s="607" customFormat="1" ht="12"/>
    <row r="608" s="414" customFormat="1"/>
    <row r="609" s="607" customFormat="1" ht="12"/>
    <row r="610" s="414" customFormat="1"/>
    <row r="611" s="607" customFormat="1" ht="12"/>
    <row r="612" s="414" customFormat="1"/>
    <row r="613" s="607" customFormat="1" ht="12"/>
    <row r="614" s="414" customFormat="1"/>
    <row r="615" s="607" customFormat="1" ht="12"/>
    <row r="616" s="414" customFormat="1"/>
    <row r="617" s="607" customFormat="1" ht="12"/>
    <row r="618" s="414" customFormat="1"/>
    <row r="619" s="607" customFormat="1" ht="12"/>
    <row r="620" s="414" customFormat="1"/>
    <row r="621" s="607" customFormat="1" ht="12"/>
    <row r="622" s="414" customFormat="1"/>
    <row r="623" s="607" customFormat="1" ht="12"/>
    <row r="624" s="414" customFormat="1"/>
    <row r="625" s="607" customFormat="1" ht="12"/>
    <row r="626" s="414" customFormat="1"/>
    <row r="627" s="607" customFormat="1" ht="12"/>
    <row r="628" s="414" customFormat="1"/>
    <row r="629" s="607" customFormat="1" ht="12"/>
    <row r="630" s="414" customFormat="1"/>
    <row r="631" s="607" customFormat="1" ht="12"/>
    <row r="632" s="414" customFormat="1"/>
    <row r="633" s="607" customFormat="1" ht="12"/>
    <row r="634" s="414" customFormat="1"/>
    <row r="635" s="607" customFormat="1" ht="12"/>
    <row r="636" s="414" customFormat="1"/>
    <row r="637" s="607" customFormat="1" ht="12"/>
    <row r="638" s="414" customFormat="1"/>
    <row r="639" s="607" customFormat="1" ht="12"/>
    <row r="640" s="414" customFormat="1"/>
    <row r="641" s="607" customFormat="1" ht="12"/>
    <row r="642" s="414" customFormat="1"/>
    <row r="643" s="607" customFormat="1" ht="12"/>
    <row r="644" s="414" customFormat="1"/>
    <row r="645" s="607" customFormat="1" ht="12"/>
    <row r="646" s="414" customFormat="1"/>
    <row r="647" s="607" customFormat="1" ht="12"/>
    <row r="648" s="414" customFormat="1"/>
    <row r="649" s="607" customFormat="1" ht="12"/>
    <row r="650" s="414" customFormat="1"/>
    <row r="651" s="607" customFormat="1" ht="12"/>
    <row r="652" s="414" customFormat="1"/>
    <row r="653" s="607" customFormat="1" ht="12"/>
    <row r="654" s="414" customFormat="1"/>
    <row r="655" s="607" customFormat="1" ht="12"/>
    <row r="656" s="414" customFormat="1"/>
    <row r="657" s="607" customFormat="1" ht="12"/>
    <row r="658" s="414" customFormat="1"/>
    <row r="659" s="607" customFormat="1" ht="12"/>
    <row r="660" s="414" customFormat="1"/>
    <row r="661" s="607" customFormat="1" ht="12"/>
    <row r="662" s="414" customFormat="1"/>
    <row r="663" s="607" customFormat="1" ht="12"/>
    <row r="664" s="414" customFormat="1"/>
    <row r="665" s="607" customFormat="1" ht="12"/>
    <row r="666" s="414" customFormat="1"/>
    <row r="667" s="607" customFormat="1" ht="12"/>
    <row r="668" s="414" customFormat="1"/>
    <row r="669" s="607" customFormat="1" ht="12"/>
    <row r="670" s="414" customFormat="1"/>
    <row r="671" s="607" customFormat="1" ht="12"/>
    <row r="672" s="414" customFormat="1"/>
    <row r="673" s="607" customFormat="1" ht="12"/>
    <row r="674" s="414" customFormat="1"/>
    <row r="675" s="607" customFormat="1" ht="12"/>
    <row r="676" s="414" customFormat="1"/>
    <row r="677" s="607" customFormat="1" ht="12"/>
    <row r="678" s="414" customFormat="1"/>
    <row r="679" s="607" customFormat="1" ht="12"/>
    <row r="680" s="414" customFormat="1"/>
    <row r="681" s="607" customFormat="1" ht="12"/>
    <row r="682" s="414" customFormat="1"/>
    <row r="683" s="607" customFormat="1" ht="12"/>
    <row r="684" s="414" customFormat="1"/>
    <row r="685" s="607" customFormat="1" ht="12"/>
    <row r="686" s="414" customFormat="1"/>
    <row r="687" s="607" customFormat="1" ht="12"/>
    <row r="688" s="414" customFormat="1"/>
    <row r="689" s="607" customFormat="1" ht="12"/>
    <row r="690" s="414" customFormat="1"/>
    <row r="691" s="607" customFormat="1" ht="12"/>
    <row r="692" s="414" customFormat="1"/>
    <row r="693" s="607" customFormat="1" ht="12"/>
    <row r="694" s="414" customFormat="1"/>
    <row r="695" s="607" customFormat="1" ht="12"/>
    <row r="696" s="414" customFormat="1"/>
    <row r="697" s="607" customFormat="1" ht="12"/>
    <row r="698" s="414" customFormat="1"/>
    <row r="699" s="607" customFormat="1" ht="12"/>
    <row r="700" s="414" customFormat="1"/>
    <row r="701" s="607" customFormat="1" ht="12"/>
    <row r="702" s="414" customFormat="1"/>
    <row r="703" s="607" customFormat="1" ht="12"/>
    <row r="704" s="414" customFormat="1"/>
    <row r="705" s="607" customFormat="1" ht="12"/>
    <row r="706" s="414" customFormat="1"/>
    <row r="707" s="607" customFormat="1" ht="12"/>
    <row r="708" s="414" customFormat="1"/>
    <row r="709" s="607" customFormat="1" ht="12"/>
    <row r="710" s="414" customFormat="1"/>
    <row r="711" s="607" customFormat="1" ht="12"/>
    <row r="712" s="414" customFormat="1"/>
    <row r="713" s="607" customFormat="1" ht="12"/>
    <row r="714" s="414" customFormat="1"/>
    <row r="715" s="607" customFormat="1" ht="12"/>
    <row r="716" s="414" customFormat="1"/>
    <row r="717" s="607" customFormat="1" ht="12"/>
    <row r="718" s="414" customFormat="1"/>
    <row r="719" s="607" customFormat="1" ht="12"/>
    <row r="720" s="414" customFormat="1"/>
    <row r="721" s="607" customFormat="1" ht="12"/>
    <row r="722" s="414" customFormat="1"/>
    <row r="723" s="607" customFormat="1" ht="12"/>
    <row r="724" s="414" customFormat="1"/>
    <row r="725" s="607" customFormat="1" ht="12"/>
    <row r="726" s="414" customFormat="1"/>
    <row r="727" s="607" customFormat="1" ht="12"/>
    <row r="728" s="414" customFormat="1"/>
    <row r="729" s="607" customFormat="1" ht="12"/>
    <row r="730" s="414" customFormat="1"/>
    <row r="731" s="607" customFormat="1" ht="12"/>
    <row r="732" s="414" customFormat="1"/>
    <row r="733" s="607" customFormat="1" ht="12"/>
    <row r="734" s="414" customFormat="1"/>
    <row r="735" s="607" customFormat="1" ht="12"/>
    <row r="736" s="414" customFormat="1"/>
    <row r="737" s="607" customFormat="1" ht="12"/>
    <row r="738" s="414" customFormat="1"/>
    <row r="739" s="607" customFormat="1" ht="12"/>
    <row r="740" s="414" customFormat="1"/>
    <row r="741" s="607" customFormat="1" ht="12"/>
    <row r="742" s="414" customFormat="1"/>
    <row r="743" s="607" customFormat="1" ht="12"/>
    <row r="744" s="414" customFormat="1"/>
    <row r="745" s="607" customFormat="1" ht="12"/>
    <row r="746" s="414" customFormat="1"/>
    <row r="747" s="607" customFormat="1" ht="12"/>
    <row r="748" s="414" customFormat="1"/>
    <row r="749" s="607" customFormat="1" ht="12"/>
    <row r="750" s="414" customFormat="1"/>
    <row r="751" s="607" customFormat="1" ht="12"/>
    <row r="752" s="414" customFormat="1"/>
    <row r="753" s="607" customFormat="1" ht="12"/>
    <row r="754" s="414" customFormat="1"/>
    <row r="755" s="607" customFormat="1" ht="12"/>
    <row r="756" s="414" customFormat="1"/>
    <row r="757" s="607" customFormat="1" ht="12"/>
    <row r="758" s="414" customFormat="1"/>
    <row r="759" s="607" customFormat="1" ht="12"/>
    <row r="760" s="414" customFormat="1"/>
    <row r="761" s="607" customFormat="1" ht="12"/>
    <row r="762" s="414" customFormat="1"/>
    <row r="763" s="607" customFormat="1" ht="12"/>
    <row r="764" s="414" customFormat="1"/>
    <row r="765" s="607" customFormat="1" ht="12"/>
    <row r="766" s="414" customFormat="1"/>
    <row r="767" s="607" customFormat="1" ht="12"/>
    <row r="768" s="414" customFormat="1"/>
    <row r="769" s="607" customFormat="1" ht="12"/>
    <row r="770" s="414" customFormat="1"/>
    <row r="771" s="607" customFormat="1" ht="12"/>
    <row r="772" s="414" customFormat="1"/>
    <row r="773" s="607" customFormat="1" ht="12"/>
    <row r="774" s="414" customFormat="1"/>
    <row r="775" s="607" customFormat="1" ht="12"/>
    <row r="776" s="414" customFormat="1"/>
    <row r="777" s="607" customFormat="1" ht="12"/>
    <row r="778" s="414" customFormat="1"/>
    <row r="779" s="607" customFormat="1" ht="12"/>
    <row r="780" s="414" customFormat="1"/>
    <row r="781" s="607" customFormat="1" ht="12"/>
    <row r="782" s="414" customFormat="1"/>
    <row r="783" s="607" customFormat="1" ht="12"/>
    <row r="784" s="414" customFormat="1"/>
    <row r="785" s="607" customFormat="1" ht="12"/>
    <row r="786" s="414" customFormat="1"/>
    <row r="787" s="607" customFormat="1" ht="12"/>
    <row r="788" s="414" customFormat="1"/>
    <row r="789" s="607" customFormat="1" ht="12"/>
    <row r="790" s="414" customFormat="1"/>
    <row r="791" s="607" customFormat="1" ht="12"/>
    <row r="792" s="414" customFormat="1"/>
    <row r="793" s="607" customFormat="1" ht="12"/>
    <row r="794" s="414" customFormat="1"/>
    <row r="795" s="607" customFormat="1" ht="12"/>
    <row r="796" s="414" customFormat="1"/>
    <row r="797" s="607" customFormat="1" ht="12"/>
    <row r="798" s="414" customFormat="1"/>
    <row r="799" s="607" customFormat="1" ht="12"/>
    <row r="800" s="414" customFormat="1"/>
    <row r="801" s="607" customFormat="1" ht="12"/>
    <row r="802" s="414" customFormat="1"/>
    <row r="803" s="607" customFormat="1" ht="12"/>
    <row r="804" s="414" customFormat="1"/>
    <row r="805" s="607" customFormat="1" ht="12"/>
    <row r="806" s="414" customFormat="1"/>
    <row r="807" s="607" customFormat="1" ht="12"/>
    <row r="808" s="414" customFormat="1"/>
    <row r="809" s="607" customFormat="1" ht="12"/>
    <row r="810" s="414" customFormat="1"/>
    <row r="811" s="607" customFormat="1" ht="12"/>
    <row r="812" s="414" customFormat="1"/>
    <row r="813" s="607" customFormat="1" ht="12"/>
    <row r="814" s="414" customFormat="1"/>
    <row r="815" s="607" customFormat="1" ht="12"/>
    <row r="816" s="414" customFormat="1"/>
    <row r="817" s="607" customFormat="1" ht="12"/>
    <row r="818" s="414" customFormat="1"/>
    <row r="819" s="607" customFormat="1" ht="12"/>
    <row r="820" s="414" customFormat="1"/>
    <row r="821" s="607" customFormat="1" ht="12"/>
    <row r="822" s="414" customFormat="1"/>
    <row r="823" s="607" customFormat="1" ht="12"/>
    <row r="824" s="414" customFormat="1"/>
    <row r="825" s="607" customFormat="1" ht="12"/>
    <row r="826" s="414" customFormat="1"/>
    <row r="827" s="607" customFormat="1" ht="12"/>
    <row r="828" s="414" customFormat="1"/>
    <row r="829" s="607" customFormat="1" ht="12"/>
    <row r="830" s="414" customFormat="1"/>
    <row r="831" s="607" customFormat="1" ht="12"/>
    <row r="832" s="414" customFormat="1"/>
    <row r="833" s="607" customFormat="1" ht="12"/>
    <row r="834" s="414" customFormat="1"/>
    <row r="835" s="607" customFormat="1" ht="12"/>
    <row r="836" s="414" customFormat="1"/>
    <row r="837" s="607" customFormat="1" ht="12"/>
    <row r="838" s="414" customFormat="1"/>
    <row r="839" s="607" customFormat="1" ht="12"/>
    <row r="840" s="414" customFormat="1"/>
    <row r="841" s="607" customFormat="1" ht="12"/>
    <row r="842" s="414" customFormat="1"/>
    <row r="843" s="607" customFormat="1" ht="12"/>
    <row r="844" s="414" customFormat="1"/>
    <row r="845" s="607" customFormat="1" ht="12"/>
    <row r="846" s="414" customFormat="1"/>
    <row r="847" s="607" customFormat="1" ht="12"/>
    <row r="848" s="414" customFormat="1"/>
    <row r="849" s="607" customFormat="1" ht="12"/>
    <row r="850" s="414" customFormat="1"/>
    <row r="851" s="607" customFormat="1" ht="12"/>
    <row r="852" s="414" customFormat="1"/>
    <row r="853" s="607" customFormat="1" ht="12"/>
    <row r="854" s="414" customFormat="1"/>
    <row r="855" s="607" customFormat="1" ht="12"/>
    <row r="856" s="414" customFormat="1"/>
    <row r="857" s="607" customFormat="1" ht="12"/>
    <row r="858" s="414" customFormat="1"/>
    <row r="859" s="607" customFormat="1" ht="12"/>
    <row r="860" s="414" customFormat="1"/>
    <row r="861" s="607" customFormat="1" ht="12"/>
    <row r="862" s="414" customFormat="1"/>
    <row r="863" s="607" customFormat="1" ht="12"/>
    <row r="864" s="414" customFormat="1"/>
    <row r="865" s="607" customFormat="1" ht="12"/>
  </sheetData>
  <mergeCells count="12">
    <mergeCell ref="A1:P1"/>
    <mergeCell ref="A2:P2"/>
    <mergeCell ref="A3:B3"/>
    <mergeCell ref="B29:C29"/>
    <mergeCell ref="O20:P29"/>
    <mergeCell ref="A5:B6"/>
    <mergeCell ref="B41:C41"/>
    <mergeCell ref="B52:C52"/>
    <mergeCell ref="B56:C56"/>
    <mergeCell ref="B68:C68"/>
    <mergeCell ref="D27:M27"/>
    <mergeCell ref="D54:M54"/>
  </mergeCells>
  <pageMargins left="0.7" right="0.7" top="0.75" bottom="0.75" header="0.3" footer="0.3"/>
  <pageSetup scale="79" fitToHeight="3" orientation="landscape" r:id="rId1"/>
  <rowBreaks count="1" manualBreakCount="1">
    <brk id="53"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19</vt:i4>
      </vt:variant>
    </vt:vector>
  </HeadingPairs>
  <TitlesOfParts>
    <vt:vector size="29" baseType="lpstr">
      <vt:lpstr>INSTRUCTIONS</vt:lpstr>
      <vt:lpstr>0)Compliance Info</vt:lpstr>
      <vt:lpstr>1)Cover Page</vt:lpstr>
      <vt:lpstr>1a)Properties</vt:lpstr>
      <vt:lpstr>2)Units, Dev Costs &amp; Sales</vt:lpstr>
      <vt:lpstr>3)Construction Costs</vt:lpstr>
      <vt:lpstr>4)Summary Sources &amp; Uses</vt:lpstr>
      <vt:lpstr>5)Buyer Affordability</vt:lpstr>
      <vt:lpstr>6)Rental Projection</vt:lpstr>
      <vt:lpstr>7) Match Log</vt:lpstr>
      <vt:lpstr>dev</vt:lpstr>
      <vt:lpstr>file</vt:lpstr>
      <vt:lpstr>'0)Compliance Info'!Print_Area</vt:lpstr>
      <vt:lpstr>'1)Cover Page'!Print_Area</vt:lpstr>
      <vt:lpstr>'1a)Properties'!Print_Area</vt:lpstr>
      <vt:lpstr>'2)Units, Dev Costs &amp; Sales'!Print_Area</vt:lpstr>
      <vt:lpstr>'3)Construction Costs'!Print_Area</vt:lpstr>
      <vt:lpstr>'4)Summary Sources &amp; Uses'!Print_Area</vt:lpstr>
      <vt:lpstr>'5)Buyer Affordability'!Print_Area</vt:lpstr>
      <vt:lpstr>'6)Rental Projection'!Print_Area</vt:lpstr>
      <vt:lpstr>INSTRUCTIONS!Print_Area</vt:lpstr>
      <vt:lpstr>'2)Units, Dev Costs &amp; Sales'!Print_Titles</vt:lpstr>
      <vt:lpstr>'3)Construction Costs'!Print_Titles</vt:lpstr>
      <vt:lpstr>project</vt:lpstr>
      <vt:lpstr>projnum</vt:lpstr>
      <vt:lpstr>SqFt</vt:lpstr>
      <vt:lpstr>TDC</vt:lpstr>
      <vt:lpstr>totalconst</vt:lpstr>
      <vt:lpstr>units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 HOME Homeownership Application &amp; Proforma</dc:title>
  <dc:creator>Winifred K. Smith</dc:creator>
  <dc:description>PW: py2017</dc:description>
  <cp:lastModifiedBy>Martha Sojka</cp:lastModifiedBy>
  <cp:lastPrinted>2022-03-11T19:14:04Z</cp:lastPrinted>
  <dcterms:created xsi:type="dcterms:W3CDTF">1996-03-30T03:54:52Z</dcterms:created>
  <dcterms:modified xsi:type="dcterms:W3CDTF">2023-04-21T19:20:45Z</dcterms:modified>
</cp:coreProperties>
</file>